
<file path=[Content_Types].xml><?xml version="1.0" encoding="utf-8"?>
<Types xmlns="http://schemas.openxmlformats.org/package/2006/content-type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comments2.xml" ContentType="application/vnd.openxmlformats-officedocument.spreadsheetml.comments+xml"/>
  <Override PartName="/xl/comments3.xml" ContentType="application/vnd.openxmlformats-officedocument.spreadsheetml.comments+xml"/>
  <Override PartName="/xl/comments4.xml" ContentType="application/vnd.openxmlformats-officedocument.spreadsheetml.comments+xml"/>
  <Override PartName="/xl/comments5.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726"/>
  <fileSharing readOnlyRecommended="1"/>
  <workbookPr hidePivotFieldList="1" autoCompressPictures="0"/>
  <mc:AlternateContent xmlns:mc="http://schemas.openxmlformats.org/markup-compatibility/2006">
    <mc:Choice Requires="x15">
      <x15ac:absPath xmlns:x15ac="http://schemas.microsoft.com/office/spreadsheetml/2010/11/ac" url="C:\Users\liamb\EPICURED Dropbox\William Miller\Cook Order Exercise\07.05.24 - 07.12.24\Cook Order Files - Friday Publication 7.05.24\"/>
    </mc:Choice>
  </mc:AlternateContent>
  <xr:revisionPtr revIDLastSave="0" documentId="13_ncr:1_{E7123417-1911-4FEA-837C-D94B4C8CA0A0}" xr6:coauthVersionLast="47" xr6:coauthVersionMax="47" xr10:uidLastSave="{00000000-0000-0000-0000-000000000000}"/>
  <bookViews>
    <workbookView xWindow="-108" yWindow="-108" windowWidth="23256" windowHeight="12576" tabRatio="500" activeTab="1" xr2:uid="{00000000-000D-0000-FFFF-FFFF00000000}"/>
  </bookViews>
  <sheets>
    <sheet name="SKU Summary" sheetId="34" r:id="rId1"/>
    <sheet name="Main Meals" sheetId="1" r:id="rId2"/>
    <sheet name="Item ID Crosswalk" sheetId="33" r:id="rId3"/>
    <sheet name="Retail Pricing" sheetId="31" r:id="rId4"/>
    <sheet name="A&amp;V" sheetId="32" state="hidden" r:id="rId5"/>
    <sheet name="Components" sheetId="2" r:id="rId6"/>
    <sheet name="Nutritionals - Main Meals" sheetId="7" state="hidden" r:id="rId7"/>
    <sheet name="Nutritionals - Components" sheetId="11" state="hidden" r:id="rId8"/>
    <sheet name="Combined_RG Tab" sheetId="24" state="hidden" r:id="rId9"/>
    <sheet name="Nutritionals - Main Meals -Comb" sheetId="21" state="hidden" r:id="rId10"/>
    <sheet name="Descriptions" sheetId="3" r:id="rId11"/>
    <sheet name="Ingredients" sheetId="22" r:id="rId12"/>
    <sheet name="Reheating Instructions" sheetId="23" r:id="rId13"/>
    <sheet name="SKU Replacement" sheetId="16" state="hidden" r:id="rId14"/>
    <sheet name="Qualifying Claims" sheetId="8" r:id="rId15"/>
    <sheet name="Menu Order " sheetId="25" state="hidden" r:id="rId16"/>
    <sheet name="Menu Order_RG Visual" sheetId="26" state="hidden" r:id="rId17"/>
    <sheet name="SKU Weights_Documentation" sheetId="28" state="hidden" r:id="rId18"/>
    <sheet name="Comprehensive SKU Weights" sheetId="27" r:id="rId19"/>
    <sheet name="Categories" sheetId="30" r:id="rId20"/>
    <sheet name="Dish Placement on Epi.com Menu" sheetId="29" r:id="rId21"/>
    <sheet name="Packaging" sheetId="15" state="hidden" r:id="rId22"/>
    <sheet name="Monthly Menu OnOff Boarding" sheetId="13" state="hidden" r:id="rId23"/>
    <sheet name="Menu OnOff Boarding 102517" sheetId="14" state="hidden" r:id="rId24"/>
    <sheet name="SKU Replacement (NULL)" sheetId="17" state="hidden" r:id="rId25"/>
    <sheet name="Main Meals (2)" sheetId="19" state="hidden" r:id="rId26"/>
    <sheet name="Sheet1" sheetId="20" state="hidden" r:id="rId27"/>
  </sheets>
  <externalReferences>
    <externalReference r:id="rId28"/>
    <externalReference r:id="rId29"/>
  </externalReferences>
  <definedNames>
    <definedName name="_xlnm._FilterDatabase" localSheetId="4" hidden="1">'A&amp;V'!$A$1:$H$449</definedName>
    <definedName name="_xlnm._FilterDatabase" localSheetId="19" hidden="1">Categories!$A$1:$BB$326</definedName>
    <definedName name="_xlnm._FilterDatabase" localSheetId="8" hidden="1">'Combined_RG Tab'!$A$1:$V$7</definedName>
    <definedName name="_xlnm._FilterDatabase" localSheetId="5" hidden="1">Components!$A$1:$D$203</definedName>
    <definedName name="_xlnm._FilterDatabase" localSheetId="10" hidden="1">Descriptions!$A$1:$E$489</definedName>
    <definedName name="_xlnm._FilterDatabase" localSheetId="20" hidden="1">'Dish Placement on Epi.com Menu'!$A$1:$AR$25</definedName>
    <definedName name="_xlnm._FilterDatabase" localSheetId="11" hidden="1">Ingredients!$A$1:$E$475</definedName>
    <definedName name="_xlnm._FilterDatabase" localSheetId="2" hidden="1">'Item ID Crosswalk'!$A$1:$P$1001</definedName>
    <definedName name="_xlnm._FilterDatabase" localSheetId="1" hidden="1">'Main Meals'!$A$1:$BJ$635</definedName>
    <definedName name="_xlnm._FilterDatabase" localSheetId="25" hidden="1">'Main Meals (2)'!$A$1:$G$37</definedName>
    <definedName name="_xlnm._FilterDatabase" localSheetId="23" hidden="1">'Menu OnOff Boarding 102517'!$E$1:$J$123</definedName>
    <definedName name="_xlnm._FilterDatabase" localSheetId="15" hidden="1">'Menu Order '!$A$1:$BI$263</definedName>
    <definedName name="_xlnm._FilterDatabase" localSheetId="16" hidden="1">'Menu Order_RG Visual'!$A$1:$AN$25</definedName>
    <definedName name="_xlnm._FilterDatabase" localSheetId="22" hidden="1">'Monthly Menu OnOff Boarding'!$D$1:$I$109</definedName>
    <definedName name="_xlnm._FilterDatabase" localSheetId="7" hidden="1">'Nutritionals - Components'!$A$1:$T$127</definedName>
    <definedName name="_xlnm._FilterDatabase" localSheetId="6" hidden="1">'Nutritionals - Main Meals'!$A$1:$W$317</definedName>
    <definedName name="_xlnm._FilterDatabase" localSheetId="9" hidden="1">'Nutritionals - Main Meals -Comb'!$A$1:$S$272</definedName>
    <definedName name="_xlnm._FilterDatabase" localSheetId="14" hidden="1">'Qualifying Claims'!$A$1:$AM$479</definedName>
    <definedName name="_xlnm._FilterDatabase" localSheetId="12" hidden="1">'Reheating Instructions'!$A$1:$X$480</definedName>
    <definedName name="_xlnm._FilterDatabase" localSheetId="3" hidden="1">'Retail Pricing'!$A$1:$AI$1001</definedName>
    <definedName name="_xlnm._FilterDatabase" localSheetId="13" hidden="1">'SKU Replacement'!$D$1:$I$112</definedName>
    <definedName name="_xlnm._FilterDatabase" localSheetId="24" hidden="1">'SKU Replacement (NULL)'!$D$1:$H$117</definedName>
    <definedName name="_xlnm._FilterDatabase" localSheetId="0" hidden="1">'SKU Summary'!$A$1:$G$667</definedName>
    <definedName name="_xlnm.Print_Area" localSheetId="11">Ingredients!$A$62:$E$356</definedName>
    <definedName name="_xlnm.Print_Titles" localSheetId="4">'A&amp;V'!$1:$1</definedName>
  </definedNames>
  <calcPr calcId="181029"/>
  <extLst>
    <ext xmlns:x14="http://schemas.microsoft.com/office/spreadsheetml/2009/9/main" uri="{79F54976-1DA5-4618-B147-4CDE4B953A38}">
      <x14:workbookPr defaultImageDpi="32767"/>
    </ext>
  </extLst>
</workbook>
</file>

<file path=xl/calcChain.xml><?xml version="1.0" encoding="utf-8"?>
<calcChain xmlns="http://schemas.openxmlformats.org/spreadsheetml/2006/main">
  <c r="E1240" i="1" l="1"/>
  <c r="A1240" i="1"/>
  <c r="E1239" i="1"/>
  <c r="A1239" i="1"/>
  <c r="E1238" i="1"/>
  <c r="A1238" i="1"/>
  <c r="E1237" i="1"/>
  <c r="A1237" i="1"/>
  <c r="E1236" i="1"/>
  <c r="A1236" i="1"/>
  <c r="E1235" i="1"/>
  <c r="A1235" i="1"/>
  <c r="E1234" i="1"/>
  <c r="A1234" i="1"/>
  <c r="E1233" i="1"/>
  <c r="A1233" i="1"/>
  <c r="E1232" i="1"/>
  <c r="A1232" i="1"/>
  <c r="E1231" i="1"/>
  <c r="A1231" i="1"/>
  <c r="E1230" i="1"/>
  <c r="A1230" i="1"/>
  <c r="E1229" i="1"/>
  <c r="A1229" i="1"/>
  <c r="E1225" i="1"/>
  <c r="E1226" i="1"/>
  <c r="E1227" i="1"/>
  <c r="E1228" i="1"/>
  <c r="A1227" i="1"/>
  <c r="A1228" i="1"/>
  <c r="A1226" i="1" l="1"/>
  <c r="A1225" i="1"/>
  <c r="E1224" i="1"/>
  <c r="A1224" i="1"/>
  <c r="E1223" i="1"/>
  <c r="A1223" i="1"/>
  <c r="E1222" i="1"/>
  <c r="A1222" i="1"/>
  <c r="E1221" i="1"/>
  <c r="A1221" i="1"/>
  <c r="E1220" i="1"/>
  <c r="A1220" i="1"/>
  <c r="E1219" i="1"/>
  <c r="A1219" i="1"/>
  <c r="E1218" i="1"/>
  <c r="A1218" i="1"/>
  <c r="E1217" i="1"/>
  <c r="A1217" i="1"/>
  <c r="E1216" i="1"/>
  <c r="A1216" i="1"/>
  <c r="E1215" i="1"/>
  <c r="A1215" i="1"/>
  <c r="A1209" i="1"/>
  <c r="E1209" i="1"/>
  <c r="A1210" i="1"/>
  <c r="E1210" i="1"/>
  <c r="A1211" i="1"/>
  <c r="E1211" i="1"/>
  <c r="A1212" i="1"/>
  <c r="E1212" i="1"/>
  <c r="A1213" i="1"/>
  <c r="E1213" i="1"/>
  <c r="A1214" i="1"/>
  <c r="E1214" i="1"/>
  <c r="E1208" i="1"/>
  <c r="A1208" i="1"/>
  <c r="E1207" i="1"/>
  <c r="A1207" i="1"/>
  <c r="E1206" i="1"/>
  <c r="A1206" i="1"/>
  <c r="E1205" i="1"/>
  <c r="A1205" i="1"/>
  <c r="E1204" i="1"/>
  <c r="A1204" i="1"/>
  <c r="E1203" i="1"/>
  <c r="A1203" i="1"/>
  <c r="E1202" i="1"/>
  <c r="A1202" i="1"/>
  <c r="E1201" i="1"/>
  <c r="A1201" i="1"/>
  <c r="E1200" i="1"/>
  <c r="A1200" i="1"/>
  <c r="E1199" i="1"/>
  <c r="A1199" i="1"/>
  <c r="E1198" i="1"/>
  <c r="A1198" i="1"/>
  <c r="E1197" i="1"/>
  <c r="A1197" i="1"/>
  <c r="A1186" i="1"/>
  <c r="A1187" i="1"/>
  <c r="A1188" i="1"/>
  <c r="A1189" i="1"/>
  <c r="A1190" i="1"/>
  <c r="A1191" i="1"/>
  <c r="A1192" i="1"/>
  <c r="A1193" i="1"/>
  <c r="A1194" i="1"/>
  <c r="A1195" i="1"/>
  <c r="A1196" i="1"/>
  <c r="E1186" i="1"/>
  <c r="E1187" i="1"/>
  <c r="E1188" i="1"/>
  <c r="E1189" i="1"/>
  <c r="E1190" i="1"/>
  <c r="E1191" i="1"/>
  <c r="E1192" i="1"/>
  <c r="E1193" i="1"/>
  <c r="E1194" i="1"/>
  <c r="E1195" i="1"/>
  <c r="E1196" i="1"/>
  <c r="E1185" i="1"/>
  <c r="A1185" i="1"/>
  <c r="E1184" i="1"/>
  <c r="D1184" i="1"/>
  <c r="A1184" i="1"/>
  <c r="E734" i="1"/>
  <c r="E735" i="1"/>
  <c r="E736" i="1"/>
  <c r="E737" i="1"/>
  <c r="E738" i="1"/>
  <c r="E739" i="1"/>
  <c r="E740" i="1"/>
  <c r="E741" i="1"/>
  <c r="E742" i="1"/>
  <c r="E743" i="1"/>
  <c r="E744" i="1"/>
  <c r="E745" i="1"/>
  <c r="E746" i="1"/>
  <c r="E747" i="1"/>
  <c r="E748" i="1"/>
  <c r="E749" i="1"/>
  <c r="E750" i="1"/>
  <c r="E751" i="1"/>
  <c r="E752" i="1"/>
  <c r="E753" i="1"/>
  <c r="E754" i="1"/>
  <c r="E755" i="1"/>
  <c r="E756" i="1"/>
  <c r="E757" i="1"/>
  <c r="E758" i="1"/>
  <c r="E759" i="1"/>
  <c r="E760" i="1"/>
  <c r="E761" i="1"/>
  <c r="E762" i="1"/>
  <c r="E763" i="1"/>
  <c r="E764" i="1"/>
  <c r="E765" i="1"/>
  <c r="E766" i="1"/>
  <c r="E767" i="1"/>
  <c r="E768" i="1"/>
  <c r="E769" i="1"/>
  <c r="E770" i="1"/>
  <c r="E771" i="1"/>
  <c r="E772" i="1"/>
  <c r="E773" i="1"/>
  <c r="E774" i="1"/>
  <c r="E775" i="1"/>
  <c r="E776" i="1"/>
  <c r="E777" i="1"/>
  <c r="E778" i="1"/>
  <c r="E779" i="1"/>
  <c r="E780" i="1"/>
  <c r="E781" i="1"/>
  <c r="E782" i="1"/>
  <c r="E783" i="1"/>
  <c r="E784" i="1"/>
  <c r="E785" i="1"/>
  <c r="E786" i="1"/>
  <c r="E787" i="1"/>
  <c r="E788" i="1"/>
  <c r="E789" i="1"/>
  <c r="E790" i="1"/>
  <c r="E791" i="1"/>
  <c r="E792" i="1"/>
  <c r="E793" i="1"/>
  <c r="E794" i="1"/>
  <c r="E795" i="1"/>
  <c r="E796" i="1"/>
  <c r="E797" i="1"/>
  <c r="E798" i="1"/>
  <c r="E799" i="1"/>
  <c r="E800" i="1"/>
  <c r="E801" i="1"/>
  <c r="E802" i="1"/>
  <c r="E803" i="1"/>
  <c r="E804" i="1"/>
  <c r="E805" i="1"/>
  <c r="E806" i="1"/>
  <c r="E807" i="1"/>
  <c r="E808" i="1"/>
  <c r="E809" i="1"/>
  <c r="E810" i="1"/>
  <c r="E811" i="1"/>
  <c r="E812" i="1"/>
  <c r="E813" i="1"/>
  <c r="E814" i="1"/>
  <c r="E815" i="1"/>
  <c r="E816" i="1"/>
  <c r="E817" i="1"/>
  <c r="E818" i="1"/>
  <c r="E819" i="1"/>
  <c r="E820" i="1"/>
  <c r="E821" i="1"/>
  <c r="E822" i="1"/>
  <c r="E823" i="1"/>
  <c r="E824" i="1"/>
  <c r="E825" i="1"/>
  <c r="E826" i="1"/>
  <c r="E827" i="1"/>
  <c r="E828" i="1"/>
  <c r="E829" i="1"/>
  <c r="E830" i="1"/>
  <c r="E831" i="1"/>
  <c r="E832" i="1"/>
  <c r="E833" i="1"/>
  <c r="E834" i="1"/>
  <c r="E835" i="1"/>
  <c r="E836" i="1"/>
  <c r="E837" i="1"/>
  <c r="E838" i="1"/>
  <c r="E839" i="1"/>
  <c r="E840" i="1"/>
  <c r="E841" i="1"/>
  <c r="E842" i="1"/>
  <c r="E843" i="1"/>
  <c r="E844" i="1"/>
  <c r="E845" i="1"/>
  <c r="E846" i="1"/>
  <c r="E847" i="1"/>
  <c r="E848" i="1"/>
  <c r="E849" i="1"/>
  <c r="E850" i="1"/>
  <c r="E851" i="1"/>
  <c r="E852" i="1"/>
  <c r="E853" i="1"/>
  <c r="E854" i="1"/>
  <c r="E855" i="1"/>
  <c r="E856" i="1"/>
  <c r="E857" i="1"/>
  <c r="E858" i="1"/>
  <c r="E859" i="1"/>
  <c r="E860" i="1"/>
  <c r="E861" i="1"/>
  <c r="E862" i="1"/>
  <c r="E863" i="1"/>
  <c r="E864" i="1"/>
  <c r="E865" i="1"/>
  <c r="E866" i="1"/>
  <c r="E867" i="1"/>
  <c r="E868" i="1"/>
  <c r="E869" i="1"/>
  <c r="E870" i="1"/>
  <c r="E871" i="1"/>
  <c r="E872" i="1"/>
  <c r="E873" i="1"/>
  <c r="E874" i="1"/>
  <c r="E875" i="1"/>
  <c r="E876" i="1"/>
  <c r="E877" i="1"/>
  <c r="E878" i="1"/>
  <c r="E879" i="1"/>
  <c r="E880" i="1"/>
  <c r="E881" i="1"/>
  <c r="E882" i="1"/>
  <c r="E883" i="1"/>
  <c r="E884" i="1"/>
  <c r="E885" i="1"/>
  <c r="E886" i="1"/>
  <c r="E887" i="1"/>
  <c r="E888" i="1"/>
  <c r="E889" i="1"/>
  <c r="E890" i="1"/>
  <c r="E891" i="1"/>
  <c r="E892" i="1"/>
  <c r="E893" i="1"/>
  <c r="E894" i="1"/>
  <c r="E895" i="1"/>
  <c r="E896" i="1"/>
  <c r="E897" i="1"/>
  <c r="E898" i="1"/>
  <c r="E899" i="1"/>
  <c r="E900" i="1"/>
  <c r="E901" i="1"/>
  <c r="E902" i="1"/>
  <c r="E903" i="1"/>
  <c r="E904" i="1"/>
  <c r="E905" i="1"/>
  <c r="E906" i="1"/>
  <c r="E907" i="1"/>
  <c r="E908" i="1"/>
  <c r="E909" i="1"/>
  <c r="E910" i="1"/>
  <c r="E911" i="1"/>
  <c r="E912" i="1"/>
  <c r="E913" i="1"/>
  <c r="E914" i="1"/>
  <c r="E915" i="1"/>
  <c r="E916" i="1"/>
  <c r="E917" i="1"/>
  <c r="E918" i="1"/>
  <c r="E919" i="1"/>
  <c r="E920" i="1"/>
  <c r="E921" i="1"/>
  <c r="E922" i="1"/>
  <c r="E923" i="1"/>
  <c r="E924" i="1"/>
  <c r="E925" i="1"/>
  <c r="E926" i="1"/>
  <c r="E927" i="1"/>
  <c r="E928" i="1"/>
  <c r="E929" i="1"/>
  <c r="E930" i="1"/>
  <c r="E931" i="1"/>
  <c r="E932" i="1"/>
  <c r="E933" i="1"/>
  <c r="E934" i="1"/>
  <c r="E935" i="1"/>
  <c r="E936" i="1"/>
  <c r="E937" i="1"/>
  <c r="E938" i="1"/>
  <c r="E939" i="1"/>
  <c r="E940" i="1"/>
  <c r="E941" i="1"/>
  <c r="E942" i="1"/>
  <c r="E943" i="1"/>
  <c r="E944" i="1"/>
  <c r="E945" i="1"/>
  <c r="E946" i="1"/>
  <c r="E947" i="1"/>
  <c r="E948" i="1"/>
  <c r="E949" i="1"/>
  <c r="E950" i="1"/>
  <c r="E951" i="1"/>
  <c r="E952" i="1"/>
  <c r="E953" i="1"/>
  <c r="E954" i="1"/>
  <c r="E955" i="1"/>
  <c r="E956" i="1"/>
  <c r="E957" i="1"/>
  <c r="E958" i="1"/>
  <c r="E959" i="1"/>
  <c r="E960" i="1"/>
  <c r="E961" i="1"/>
  <c r="E962" i="1"/>
  <c r="E963" i="1"/>
  <c r="E964" i="1"/>
  <c r="E965" i="1"/>
  <c r="E966" i="1"/>
  <c r="E967" i="1"/>
  <c r="E968" i="1"/>
  <c r="E969" i="1"/>
  <c r="E970" i="1"/>
  <c r="E971" i="1"/>
  <c r="E972" i="1"/>
  <c r="E973" i="1"/>
  <c r="E974" i="1"/>
  <c r="E975" i="1"/>
  <c r="E976" i="1"/>
  <c r="E977" i="1"/>
  <c r="E978" i="1"/>
  <c r="E979" i="1"/>
  <c r="E980" i="1"/>
  <c r="E981" i="1"/>
  <c r="E982" i="1"/>
  <c r="E983" i="1"/>
  <c r="E984" i="1"/>
  <c r="E985" i="1"/>
  <c r="E986" i="1"/>
  <c r="E987" i="1"/>
  <c r="E988" i="1"/>
  <c r="E989" i="1"/>
  <c r="E990" i="1"/>
  <c r="E991" i="1"/>
  <c r="E992" i="1"/>
  <c r="E993" i="1"/>
  <c r="E994" i="1"/>
  <c r="E995" i="1"/>
  <c r="E996" i="1"/>
  <c r="E997" i="1"/>
  <c r="E998" i="1"/>
  <c r="E999" i="1"/>
  <c r="E1000" i="1"/>
  <c r="E1001" i="1"/>
  <c r="E1002" i="1"/>
  <c r="E1003" i="1"/>
  <c r="E1004" i="1"/>
  <c r="E1005" i="1"/>
  <c r="E1006" i="1"/>
  <c r="E1007" i="1"/>
  <c r="E1008" i="1"/>
  <c r="E1009" i="1"/>
  <c r="E1010" i="1"/>
  <c r="E1011" i="1"/>
  <c r="E1012" i="1"/>
  <c r="E1013" i="1"/>
  <c r="E1014" i="1"/>
  <c r="E1015" i="1"/>
  <c r="E1016" i="1"/>
  <c r="E1017" i="1"/>
  <c r="E1018" i="1"/>
  <c r="E1019" i="1"/>
  <c r="E1020" i="1"/>
  <c r="E1021" i="1"/>
  <c r="E1022" i="1"/>
  <c r="E1023" i="1"/>
  <c r="E1024" i="1"/>
  <c r="E1025" i="1"/>
  <c r="E1026" i="1"/>
  <c r="E1027" i="1"/>
  <c r="E1028" i="1"/>
  <c r="E1029" i="1"/>
  <c r="E1030" i="1"/>
  <c r="E1031" i="1"/>
  <c r="E1032" i="1"/>
  <c r="E1033" i="1"/>
  <c r="E1034" i="1"/>
  <c r="E1035" i="1"/>
  <c r="E1036" i="1"/>
  <c r="E1037" i="1"/>
  <c r="E1038" i="1"/>
  <c r="E1039" i="1"/>
  <c r="E1040" i="1"/>
  <c r="E1041" i="1"/>
  <c r="E1042" i="1"/>
  <c r="E1043" i="1"/>
  <c r="E1044" i="1"/>
  <c r="E1045" i="1"/>
  <c r="E1046" i="1"/>
  <c r="E1047" i="1"/>
  <c r="E1048" i="1"/>
  <c r="E1049" i="1"/>
  <c r="E1050" i="1"/>
  <c r="E1051" i="1"/>
  <c r="E1052" i="1"/>
  <c r="E1053" i="1"/>
  <c r="E1054" i="1"/>
  <c r="E1055" i="1"/>
  <c r="E1056" i="1"/>
  <c r="E1057" i="1"/>
  <c r="E1058" i="1"/>
  <c r="E1059" i="1"/>
  <c r="E1060" i="1"/>
  <c r="E1061" i="1"/>
  <c r="E1062" i="1"/>
  <c r="E1063" i="1"/>
  <c r="E1064" i="1"/>
  <c r="E1065" i="1"/>
  <c r="E1066" i="1"/>
  <c r="E1067" i="1"/>
  <c r="E1068" i="1"/>
  <c r="E1069" i="1"/>
  <c r="E1070" i="1"/>
  <c r="E1071" i="1"/>
  <c r="E1072" i="1"/>
  <c r="E1073" i="1"/>
  <c r="E1074" i="1"/>
  <c r="E1075" i="1"/>
  <c r="E1076" i="1"/>
  <c r="E1077" i="1"/>
  <c r="E1078" i="1"/>
  <c r="E1079" i="1"/>
  <c r="E1080" i="1"/>
  <c r="E1081" i="1"/>
  <c r="E1082" i="1"/>
  <c r="E1083" i="1"/>
  <c r="E1084" i="1"/>
  <c r="E1085" i="1"/>
  <c r="E1086" i="1"/>
  <c r="E1087" i="1"/>
  <c r="E1088" i="1"/>
  <c r="E1089" i="1"/>
  <c r="E1090" i="1"/>
  <c r="E1091" i="1"/>
  <c r="E1092" i="1"/>
  <c r="E1093" i="1"/>
  <c r="E1094" i="1"/>
  <c r="E1095" i="1"/>
  <c r="E1096" i="1"/>
  <c r="E1097" i="1"/>
  <c r="E1098" i="1"/>
  <c r="E1099" i="1"/>
  <c r="E1100" i="1"/>
  <c r="E1101" i="1"/>
  <c r="E1102" i="1"/>
  <c r="E1103" i="1"/>
  <c r="E1104" i="1"/>
  <c r="E1105" i="1"/>
  <c r="E1106" i="1"/>
  <c r="E1107" i="1"/>
  <c r="E1108" i="1"/>
  <c r="E1109" i="1"/>
  <c r="E1110" i="1"/>
  <c r="E1111" i="1"/>
  <c r="E1112" i="1"/>
  <c r="E1113" i="1"/>
  <c r="E1114" i="1"/>
  <c r="E1115" i="1"/>
  <c r="E1116" i="1"/>
  <c r="E1117" i="1"/>
  <c r="E1118" i="1"/>
  <c r="E1119" i="1"/>
  <c r="E1120" i="1"/>
  <c r="E1121" i="1"/>
  <c r="E1122" i="1"/>
  <c r="E1123" i="1"/>
  <c r="E1124" i="1"/>
  <c r="E1125" i="1"/>
  <c r="E1126" i="1"/>
  <c r="E1127" i="1"/>
  <c r="E1128" i="1"/>
  <c r="E1129" i="1"/>
  <c r="E1130" i="1"/>
  <c r="E1131" i="1"/>
  <c r="E1132" i="1"/>
  <c r="E1133" i="1"/>
  <c r="E1134" i="1"/>
  <c r="E1135" i="1"/>
  <c r="E1136" i="1"/>
  <c r="E1137" i="1"/>
  <c r="E1138" i="1"/>
  <c r="E1139" i="1"/>
  <c r="E1140" i="1"/>
  <c r="E1141" i="1"/>
  <c r="E1142" i="1"/>
  <c r="E1143" i="1"/>
  <c r="E1144" i="1"/>
  <c r="E1145" i="1"/>
  <c r="E1146" i="1"/>
  <c r="E1147" i="1"/>
  <c r="E1148" i="1"/>
  <c r="E1149" i="1"/>
  <c r="E1150" i="1"/>
  <c r="E1151" i="1"/>
  <c r="E1152" i="1"/>
  <c r="E1153" i="1"/>
  <c r="E1154" i="1"/>
  <c r="E1155" i="1"/>
  <c r="E1156" i="1"/>
  <c r="E1157" i="1"/>
  <c r="E1158" i="1"/>
  <c r="E1159" i="1"/>
  <c r="E1160" i="1"/>
  <c r="E1161" i="1"/>
  <c r="E1162" i="1"/>
  <c r="E1163" i="1"/>
  <c r="E1164" i="1"/>
  <c r="E1165" i="1"/>
  <c r="E1166" i="1"/>
  <c r="E1167" i="1"/>
  <c r="E1168" i="1"/>
  <c r="E1169" i="1"/>
  <c r="E1170" i="1"/>
  <c r="E1171" i="1"/>
  <c r="E1172" i="1"/>
  <c r="E1173" i="1"/>
  <c r="E1174" i="1"/>
  <c r="E1175" i="1"/>
  <c r="E1176" i="1"/>
  <c r="E1177" i="1"/>
  <c r="E1178" i="1"/>
  <c r="E1179" i="1"/>
  <c r="E1180" i="1"/>
  <c r="E1181" i="1"/>
  <c r="E1182" i="1"/>
  <c r="E1183" i="1"/>
  <c r="A734" i="1"/>
  <c r="A735" i="1"/>
  <c r="A736" i="1"/>
  <c r="A737" i="1"/>
  <c r="A738" i="1"/>
  <c r="A739" i="1"/>
  <c r="A740" i="1"/>
  <c r="A741" i="1"/>
  <c r="A742" i="1"/>
  <c r="A743" i="1"/>
  <c r="A744" i="1"/>
  <c r="A745" i="1"/>
  <c r="A746" i="1"/>
  <c r="A747" i="1"/>
  <c r="A748" i="1"/>
  <c r="A749" i="1"/>
  <c r="A750" i="1"/>
  <c r="A751" i="1"/>
  <c r="A752" i="1"/>
  <c r="A753" i="1"/>
  <c r="A754" i="1"/>
  <c r="A755" i="1"/>
  <c r="A756" i="1"/>
  <c r="A757" i="1"/>
  <c r="A758" i="1"/>
  <c r="A759" i="1"/>
  <c r="A760" i="1"/>
  <c r="A761" i="1"/>
  <c r="A762" i="1"/>
  <c r="A763" i="1"/>
  <c r="A764" i="1"/>
  <c r="A765" i="1"/>
  <c r="A766" i="1"/>
  <c r="A767" i="1"/>
  <c r="A768" i="1"/>
  <c r="A769" i="1"/>
  <c r="A770" i="1"/>
  <c r="A771" i="1"/>
  <c r="A772" i="1"/>
  <c r="A773" i="1"/>
  <c r="A774" i="1"/>
  <c r="A775" i="1"/>
  <c r="A776" i="1"/>
  <c r="A777" i="1"/>
  <c r="A778" i="1"/>
  <c r="A779" i="1"/>
  <c r="A780" i="1"/>
  <c r="A781" i="1"/>
  <c r="A782" i="1"/>
  <c r="A783" i="1"/>
  <c r="A784" i="1"/>
  <c r="A785" i="1"/>
  <c r="A786" i="1"/>
  <c r="A787" i="1"/>
  <c r="A788" i="1"/>
  <c r="A789" i="1"/>
  <c r="A790" i="1"/>
  <c r="A791" i="1"/>
  <c r="A792" i="1"/>
  <c r="A793" i="1"/>
  <c r="A794" i="1"/>
  <c r="A795" i="1"/>
  <c r="A796" i="1"/>
  <c r="A797" i="1"/>
  <c r="A798" i="1"/>
  <c r="A799" i="1"/>
  <c r="A800" i="1"/>
  <c r="A801" i="1"/>
  <c r="A802" i="1"/>
  <c r="A803" i="1"/>
  <c r="A804" i="1"/>
  <c r="A805" i="1"/>
  <c r="A806" i="1"/>
  <c r="A807" i="1"/>
  <c r="A808" i="1"/>
  <c r="A809" i="1"/>
  <c r="A810" i="1"/>
  <c r="A811" i="1"/>
  <c r="A812" i="1"/>
  <c r="A813" i="1"/>
  <c r="A814" i="1"/>
  <c r="A815" i="1"/>
  <c r="A816" i="1"/>
  <c r="A817" i="1"/>
  <c r="A818" i="1"/>
  <c r="A819" i="1"/>
  <c r="A820" i="1"/>
  <c r="A821" i="1"/>
  <c r="A822" i="1"/>
  <c r="A823" i="1"/>
  <c r="A824" i="1"/>
  <c r="A825" i="1"/>
  <c r="A826" i="1"/>
  <c r="A827" i="1"/>
  <c r="A828" i="1"/>
  <c r="A829" i="1"/>
  <c r="A830" i="1"/>
  <c r="A831" i="1"/>
  <c r="A832" i="1"/>
  <c r="A833" i="1"/>
  <c r="A834" i="1"/>
  <c r="A835" i="1"/>
  <c r="A836" i="1"/>
  <c r="A837" i="1"/>
  <c r="A838" i="1"/>
  <c r="A839" i="1"/>
  <c r="A840" i="1"/>
  <c r="A841" i="1"/>
  <c r="A842" i="1"/>
  <c r="A843" i="1"/>
  <c r="A844" i="1"/>
  <c r="A845" i="1"/>
  <c r="A846" i="1"/>
  <c r="A847" i="1"/>
  <c r="A848" i="1"/>
  <c r="A849" i="1"/>
  <c r="A850" i="1"/>
  <c r="A851" i="1"/>
  <c r="A852" i="1"/>
  <c r="A853" i="1"/>
  <c r="A854" i="1"/>
  <c r="A855" i="1"/>
  <c r="A856" i="1"/>
  <c r="A857" i="1"/>
  <c r="A858" i="1"/>
  <c r="A859" i="1"/>
  <c r="A860" i="1"/>
  <c r="A861" i="1"/>
  <c r="A862" i="1"/>
  <c r="A863" i="1"/>
  <c r="A864" i="1"/>
  <c r="A865" i="1"/>
  <c r="A866" i="1"/>
  <c r="A867" i="1"/>
  <c r="A868" i="1"/>
  <c r="A869" i="1"/>
  <c r="A870" i="1"/>
  <c r="A871" i="1"/>
  <c r="A872" i="1"/>
  <c r="A873" i="1"/>
  <c r="A874" i="1"/>
  <c r="A875" i="1"/>
  <c r="A876" i="1"/>
  <c r="A877" i="1"/>
  <c r="A878" i="1"/>
  <c r="A879" i="1"/>
  <c r="A880" i="1"/>
  <c r="A881" i="1"/>
  <c r="A882" i="1"/>
  <c r="A883" i="1"/>
  <c r="A884" i="1"/>
  <c r="A885" i="1"/>
  <c r="A886" i="1"/>
  <c r="A887" i="1"/>
  <c r="A888" i="1"/>
  <c r="A889" i="1"/>
  <c r="A890" i="1"/>
  <c r="A891" i="1"/>
  <c r="A892" i="1"/>
  <c r="A893" i="1"/>
  <c r="A894" i="1"/>
  <c r="A895" i="1"/>
  <c r="A896" i="1"/>
  <c r="A897" i="1"/>
  <c r="A898" i="1"/>
  <c r="A899" i="1"/>
  <c r="A900" i="1"/>
  <c r="A901" i="1"/>
  <c r="A902" i="1"/>
  <c r="A903" i="1"/>
  <c r="A904" i="1"/>
  <c r="A905" i="1"/>
  <c r="A906" i="1"/>
  <c r="A907" i="1"/>
  <c r="A908" i="1"/>
  <c r="A909" i="1"/>
  <c r="A910" i="1"/>
  <c r="A911" i="1"/>
  <c r="A912" i="1"/>
  <c r="A913" i="1"/>
  <c r="A914" i="1"/>
  <c r="A915" i="1"/>
  <c r="A916" i="1"/>
  <c r="A917" i="1"/>
  <c r="A918" i="1"/>
  <c r="A919" i="1"/>
  <c r="A920" i="1"/>
  <c r="A921" i="1"/>
  <c r="A922" i="1"/>
  <c r="A923" i="1"/>
  <c r="A924" i="1"/>
  <c r="A925" i="1"/>
  <c r="A926" i="1"/>
  <c r="A927" i="1"/>
  <c r="A928" i="1"/>
  <c r="A929" i="1"/>
  <c r="A930" i="1"/>
  <c r="A931" i="1"/>
  <c r="A932" i="1"/>
  <c r="A933" i="1"/>
  <c r="A934" i="1"/>
  <c r="A935" i="1"/>
  <c r="A936" i="1"/>
  <c r="A937" i="1"/>
  <c r="A938" i="1"/>
  <c r="A939" i="1"/>
  <c r="A940" i="1"/>
  <c r="A941" i="1"/>
  <c r="A942" i="1"/>
  <c r="A943" i="1"/>
  <c r="A944" i="1"/>
  <c r="A945" i="1"/>
  <c r="A946" i="1"/>
  <c r="A947" i="1"/>
  <c r="A948" i="1"/>
  <c r="A949" i="1"/>
  <c r="A950" i="1"/>
  <c r="A951" i="1"/>
  <c r="A952" i="1"/>
  <c r="A953" i="1"/>
  <c r="A954" i="1"/>
  <c r="A955" i="1"/>
  <c r="A956" i="1"/>
  <c r="A957" i="1"/>
  <c r="A958" i="1"/>
  <c r="A959" i="1"/>
  <c r="A960" i="1"/>
  <c r="A961" i="1"/>
  <c r="A962" i="1"/>
  <c r="A963" i="1"/>
  <c r="A964" i="1"/>
  <c r="A965" i="1"/>
  <c r="A966" i="1"/>
  <c r="A967" i="1"/>
  <c r="A968" i="1"/>
  <c r="A969" i="1"/>
  <c r="A970" i="1"/>
  <c r="A971" i="1"/>
  <c r="A972" i="1"/>
  <c r="A973" i="1"/>
  <c r="A974" i="1"/>
  <c r="A975" i="1"/>
  <c r="A976" i="1"/>
  <c r="A977" i="1"/>
  <c r="A978" i="1"/>
  <c r="A979" i="1"/>
  <c r="A980" i="1"/>
  <c r="A981" i="1"/>
  <c r="A982" i="1"/>
  <c r="A983" i="1"/>
  <c r="A984" i="1"/>
  <c r="A985" i="1"/>
  <c r="A986" i="1"/>
  <c r="A987" i="1"/>
  <c r="A988" i="1"/>
  <c r="A989" i="1"/>
  <c r="A990" i="1"/>
  <c r="A991" i="1"/>
  <c r="A992" i="1"/>
  <c r="A993" i="1"/>
  <c r="A994" i="1"/>
  <c r="A995" i="1"/>
  <c r="A996" i="1"/>
  <c r="A997" i="1"/>
  <c r="A998" i="1"/>
  <c r="A999" i="1"/>
  <c r="A1000" i="1"/>
  <c r="A1001" i="1"/>
  <c r="A1002" i="1"/>
  <c r="A1003" i="1"/>
  <c r="A1004" i="1"/>
  <c r="A1005" i="1"/>
  <c r="A1006" i="1"/>
  <c r="A1007" i="1"/>
  <c r="A1008" i="1"/>
  <c r="A1009" i="1"/>
  <c r="A1010" i="1"/>
  <c r="A1011" i="1"/>
  <c r="A1012" i="1"/>
  <c r="A1013" i="1"/>
  <c r="A1014" i="1"/>
  <c r="A1015" i="1"/>
  <c r="A1016" i="1"/>
  <c r="A1017" i="1"/>
  <c r="A1018" i="1"/>
  <c r="A1019" i="1"/>
  <c r="A1020" i="1"/>
  <c r="A1021" i="1"/>
  <c r="A1022" i="1"/>
  <c r="A1023" i="1"/>
  <c r="A1024" i="1"/>
  <c r="A1025" i="1"/>
  <c r="A1026" i="1"/>
  <c r="A1027" i="1"/>
  <c r="A1028" i="1"/>
  <c r="A1029" i="1"/>
  <c r="A1030" i="1"/>
  <c r="A1031" i="1"/>
  <c r="A1032" i="1"/>
  <c r="A1033" i="1"/>
  <c r="A1034" i="1"/>
  <c r="A1035" i="1"/>
  <c r="A1036" i="1"/>
  <c r="A1037" i="1"/>
  <c r="A1038" i="1"/>
  <c r="A1039" i="1"/>
  <c r="A1040" i="1"/>
  <c r="A1041" i="1"/>
  <c r="A1042" i="1"/>
  <c r="A1043" i="1"/>
  <c r="A1044" i="1"/>
  <c r="A1045" i="1"/>
  <c r="A1046" i="1"/>
  <c r="A1047" i="1"/>
  <c r="A1048" i="1"/>
  <c r="A1049" i="1"/>
  <c r="A1050" i="1"/>
  <c r="A1051" i="1"/>
  <c r="A1052" i="1"/>
  <c r="A1053" i="1"/>
  <c r="A1054" i="1"/>
  <c r="A1055" i="1"/>
  <c r="A1056" i="1"/>
  <c r="A1057" i="1"/>
  <c r="A1058" i="1"/>
  <c r="A1059" i="1"/>
  <c r="A1060" i="1"/>
  <c r="A1061" i="1"/>
  <c r="A1062" i="1"/>
  <c r="A1063" i="1"/>
  <c r="A1064" i="1"/>
  <c r="A1065" i="1"/>
  <c r="A1066" i="1"/>
  <c r="A1067" i="1"/>
  <c r="A1068" i="1"/>
  <c r="A1069" i="1"/>
  <c r="A1070" i="1"/>
  <c r="A1071" i="1"/>
  <c r="A1072" i="1"/>
  <c r="A1073" i="1"/>
  <c r="A1074" i="1"/>
  <c r="A1075" i="1"/>
  <c r="A1076" i="1"/>
  <c r="A1077" i="1"/>
  <c r="A1078" i="1"/>
  <c r="A1079" i="1"/>
  <c r="A1080" i="1"/>
  <c r="A1081" i="1"/>
  <c r="A1082" i="1"/>
  <c r="A1083" i="1"/>
  <c r="A1084" i="1"/>
  <c r="A1085" i="1"/>
  <c r="A1086" i="1"/>
  <c r="A1087" i="1"/>
  <c r="A1088" i="1"/>
  <c r="A1089" i="1"/>
  <c r="A1090" i="1"/>
  <c r="A1091" i="1"/>
  <c r="A1092" i="1"/>
  <c r="A1093" i="1"/>
  <c r="A1094" i="1"/>
  <c r="A1095" i="1"/>
  <c r="A1096" i="1"/>
  <c r="A1097" i="1"/>
  <c r="A1098" i="1"/>
  <c r="A1099" i="1"/>
  <c r="A1100" i="1"/>
  <c r="A1101" i="1"/>
  <c r="A1102" i="1"/>
  <c r="A1103" i="1"/>
  <c r="A1104" i="1"/>
  <c r="A1105" i="1"/>
  <c r="A1106" i="1"/>
  <c r="A1107" i="1"/>
  <c r="A1108" i="1"/>
  <c r="A1109" i="1"/>
  <c r="A1110" i="1"/>
  <c r="A1111" i="1"/>
  <c r="A1112" i="1"/>
  <c r="A1113" i="1"/>
  <c r="A1114" i="1"/>
  <c r="A1115" i="1"/>
  <c r="A1116" i="1"/>
  <c r="A1117" i="1"/>
  <c r="A1118" i="1"/>
  <c r="A1119" i="1"/>
  <c r="A1120" i="1"/>
  <c r="A1121" i="1"/>
  <c r="A1122" i="1"/>
  <c r="A1123" i="1"/>
  <c r="A1124" i="1"/>
  <c r="A1125" i="1"/>
  <c r="A1126" i="1"/>
  <c r="A1127" i="1"/>
  <c r="A1128" i="1"/>
  <c r="A1129" i="1"/>
  <c r="A1130" i="1"/>
  <c r="A1131" i="1"/>
  <c r="A1132" i="1"/>
  <c r="A1133" i="1"/>
  <c r="A1134" i="1"/>
  <c r="A1135" i="1"/>
  <c r="A1136" i="1"/>
  <c r="A1137" i="1"/>
  <c r="A1138" i="1"/>
  <c r="A1139" i="1"/>
  <c r="A1140" i="1"/>
  <c r="A1141" i="1"/>
  <c r="A1142" i="1"/>
  <c r="A1143" i="1"/>
  <c r="A1144" i="1"/>
  <c r="A1145" i="1"/>
  <c r="A1146" i="1"/>
  <c r="A1147" i="1"/>
  <c r="A1148" i="1"/>
  <c r="A1149" i="1"/>
  <c r="A1150" i="1"/>
  <c r="A1151" i="1"/>
  <c r="A1152" i="1"/>
  <c r="A1153" i="1"/>
  <c r="A1154" i="1"/>
  <c r="A1155" i="1"/>
  <c r="A1156" i="1"/>
  <c r="A1157" i="1"/>
  <c r="A1158" i="1"/>
  <c r="A1159" i="1"/>
  <c r="A1160" i="1"/>
  <c r="A1161" i="1"/>
  <c r="A1162" i="1"/>
  <c r="A1163" i="1"/>
  <c r="A1164" i="1"/>
  <c r="A1165" i="1"/>
  <c r="A1166" i="1"/>
  <c r="A1167" i="1"/>
  <c r="A1168" i="1"/>
  <c r="A1169" i="1"/>
  <c r="A1170" i="1"/>
  <c r="A1171" i="1"/>
  <c r="A1172" i="1"/>
  <c r="A1173" i="1"/>
  <c r="A1174" i="1"/>
  <c r="A1175" i="1"/>
  <c r="A1176" i="1"/>
  <c r="A1177" i="1"/>
  <c r="A1178" i="1"/>
  <c r="A1179" i="1"/>
  <c r="A1180" i="1"/>
  <c r="A1181" i="1"/>
  <c r="A1182" i="1"/>
  <c r="A1183" i="1"/>
  <c r="E732" i="1" l="1"/>
  <c r="E733" i="1"/>
  <c r="A733" i="1"/>
  <c r="A732" i="1"/>
  <c r="A730" i="1"/>
  <c r="A731" i="1"/>
  <c r="E730" i="1"/>
  <c r="E731" i="1"/>
  <c r="E729" i="1"/>
  <c r="A729" i="1"/>
  <c r="E722" i="1"/>
  <c r="E723" i="1"/>
  <c r="E724" i="1"/>
  <c r="E725" i="1"/>
  <c r="E726" i="1"/>
  <c r="E727" i="1"/>
  <c r="E728" i="1"/>
  <c r="A728" i="1"/>
  <c r="A727" i="1"/>
  <c r="A726" i="1"/>
  <c r="A725" i="1"/>
  <c r="A724" i="1"/>
  <c r="A723" i="1"/>
  <c r="A722" i="1"/>
  <c r="E721" i="1" l="1"/>
  <c r="A721" i="1"/>
  <c r="E718" i="1"/>
  <c r="E719" i="1"/>
  <c r="E720" i="1"/>
  <c r="A718" i="1"/>
  <c r="A829" i="31" s="1"/>
  <c r="A719" i="1"/>
  <c r="A830" i="31" s="1"/>
  <c r="A720" i="1"/>
  <c r="A831" i="31" s="1"/>
  <c r="E717" i="1"/>
  <c r="A717" i="1"/>
  <c r="E716" i="1"/>
  <c r="A716" i="1"/>
  <c r="E715" i="1"/>
  <c r="A715" i="1"/>
  <c r="A826" i="31" s="1"/>
  <c r="E714" i="1"/>
  <c r="A714" i="1"/>
  <c r="A825" i="31" s="1"/>
  <c r="A710" i="1"/>
  <c r="A821" i="31" s="1"/>
  <c r="A711" i="1"/>
  <c r="A712" i="1"/>
  <c r="A713" i="1"/>
  <c r="A824" i="31" s="1"/>
  <c r="E710" i="1"/>
  <c r="E711" i="1"/>
  <c r="E712" i="1"/>
  <c r="E713" i="1"/>
  <c r="E709" i="1"/>
  <c r="A709" i="1"/>
  <c r="E708" i="1"/>
  <c r="A708" i="1"/>
  <c r="E707" i="1"/>
  <c r="A707" i="1"/>
  <c r="A818" i="31" s="1"/>
  <c r="E706" i="1"/>
  <c r="A706" i="1"/>
  <c r="A817" i="31" s="1"/>
  <c r="E705" i="1"/>
  <c r="A705" i="1"/>
  <c r="E704" i="1"/>
  <c r="A704" i="1"/>
  <c r="A815" i="31" s="1"/>
  <c r="A3" i="34"/>
  <c r="B3" i="34"/>
  <c r="D3" i="34"/>
  <c r="E3" i="34"/>
  <c r="F3" i="34"/>
  <c r="G3" i="34"/>
  <c r="A4" i="34"/>
  <c r="B4" i="34"/>
  <c r="D4" i="34"/>
  <c r="E4" i="34"/>
  <c r="F4" i="34"/>
  <c r="G4" i="34"/>
  <c r="A5" i="34"/>
  <c r="B5" i="34"/>
  <c r="D5" i="34"/>
  <c r="E5" i="34"/>
  <c r="F5" i="34"/>
  <c r="G5" i="34"/>
  <c r="A6" i="34"/>
  <c r="B6" i="34"/>
  <c r="D6" i="34"/>
  <c r="E6" i="34"/>
  <c r="F6" i="34"/>
  <c r="G6" i="34"/>
  <c r="A7" i="34"/>
  <c r="B7" i="34"/>
  <c r="D7" i="34"/>
  <c r="E7" i="34"/>
  <c r="F7" i="34"/>
  <c r="G7" i="34"/>
  <c r="A8" i="34"/>
  <c r="B8" i="34"/>
  <c r="D8" i="34"/>
  <c r="E8" i="34"/>
  <c r="F8" i="34"/>
  <c r="G8" i="34"/>
  <c r="A9" i="34"/>
  <c r="B9" i="34"/>
  <c r="D9" i="34"/>
  <c r="E9" i="34"/>
  <c r="F9" i="34"/>
  <c r="G9" i="34"/>
  <c r="A10" i="34"/>
  <c r="B10" i="34"/>
  <c r="D10" i="34"/>
  <c r="E10" i="34"/>
  <c r="F10" i="34"/>
  <c r="G10" i="34"/>
  <c r="A11" i="34"/>
  <c r="B11" i="34"/>
  <c r="D11" i="34"/>
  <c r="E11" i="34"/>
  <c r="F11" i="34"/>
  <c r="G11" i="34"/>
  <c r="A12" i="34"/>
  <c r="B12" i="34"/>
  <c r="D12" i="34"/>
  <c r="E12" i="34"/>
  <c r="F12" i="34"/>
  <c r="G12" i="34"/>
  <c r="A13" i="34"/>
  <c r="B13" i="34"/>
  <c r="D13" i="34"/>
  <c r="E13" i="34"/>
  <c r="F13" i="34"/>
  <c r="G13" i="34"/>
  <c r="A14" i="34"/>
  <c r="B14" i="34"/>
  <c r="D14" i="34"/>
  <c r="E14" i="34"/>
  <c r="F14" i="34"/>
  <c r="G14" i="34"/>
  <c r="A15" i="34"/>
  <c r="B15" i="34"/>
  <c r="D15" i="34"/>
  <c r="E15" i="34"/>
  <c r="F15" i="34"/>
  <c r="G15" i="34"/>
  <c r="A16" i="34"/>
  <c r="B16" i="34"/>
  <c r="D16" i="34"/>
  <c r="E16" i="34"/>
  <c r="F16" i="34"/>
  <c r="G16" i="34"/>
  <c r="A17" i="34"/>
  <c r="B17" i="34"/>
  <c r="D17" i="34"/>
  <c r="E17" i="34"/>
  <c r="F17" i="34"/>
  <c r="G17" i="34"/>
  <c r="A18" i="34"/>
  <c r="B18" i="34"/>
  <c r="D18" i="34"/>
  <c r="E18" i="34"/>
  <c r="F18" i="34"/>
  <c r="G18" i="34"/>
  <c r="A19" i="34"/>
  <c r="B19" i="34"/>
  <c r="D19" i="34"/>
  <c r="E19" i="34"/>
  <c r="F19" i="34"/>
  <c r="G19" i="34"/>
  <c r="A20" i="34"/>
  <c r="B20" i="34"/>
  <c r="D20" i="34"/>
  <c r="E20" i="34"/>
  <c r="F20" i="34"/>
  <c r="G20" i="34"/>
  <c r="A21" i="34"/>
  <c r="B21" i="34"/>
  <c r="D21" i="34"/>
  <c r="E21" i="34"/>
  <c r="F21" i="34"/>
  <c r="G21" i="34"/>
  <c r="A22" i="34"/>
  <c r="B22" i="34"/>
  <c r="D22" i="34"/>
  <c r="E22" i="34"/>
  <c r="F22" i="34"/>
  <c r="G22" i="34"/>
  <c r="A23" i="34"/>
  <c r="B23" i="34"/>
  <c r="D23" i="34"/>
  <c r="E23" i="34"/>
  <c r="F23" i="34"/>
  <c r="G23" i="34"/>
  <c r="A24" i="34"/>
  <c r="B24" i="34"/>
  <c r="D24" i="34"/>
  <c r="E24" i="34"/>
  <c r="F24" i="34"/>
  <c r="G24" i="34"/>
  <c r="A25" i="34"/>
  <c r="B25" i="34"/>
  <c r="D25" i="34"/>
  <c r="E25" i="34"/>
  <c r="F25" i="34"/>
  <c r="G25" i="34"/>
  <c r="A26" i="34"/>
  <c r="B26" i="34"/>
  <c r="D26" i="34"/>
  <c r="E26" i="34"/>
  <c r="F26" i="34"/>
  <c r="G26" i="34"/>
  <c r="A27" i="34"/>
  <c r="B27" i="34"/>
  <c r="D27" i="34"/>
  <c r="E27" i="34"/>
  <c r="F27" i="34"/>
  <c r="G27" i="34"/>
  <c r="A28" i="34"/>
  <c r="B28" i="34"/>
  <c r="D28" i="34"/>
  <c r="E28" i="34"/>
  <c r="F28" i="34"/>
  <c r="G28" i="34"/>
  <c r="A29" i="34"/>
  <c r="B29" i="34"/>
  <c r="D29" i="34"/>
  <c r="E29" i="34"/>
  <c r="F29" i="34"/>
  <c r="G29" i="34"/>
  <c r="A30" i="34"/>
  <c r="B30" i="34"/>
  <c r="D30" i="34"/>
  <c r="E30" i="34"/>
  <c r="F30" i="34"/>
  <c r="G30" i="34"/>
  <c r="A31" i="34"/>
  <c r="B31" i="34"/>
  <c r="D31" i="34"/>
  <c r="E31" i="34"/>
  <c r="F31" i="34"/>
  <c r="G31" i="34"/>
  <c r="A32" i="34"/>
  <c r="B32" i="34"/>
  <c r="D32" i="34"/>
  <c r="E32" i="34"/>
  <c r="F32" i="34"/>
  <c r="G32" i="34"/>
  <c r="A33" i="34"/>
  <c r="B33" i="34"/>
  <c r="D33" i="34"/>
  <c r="E33" i="34"/>
  <c r="F33" i="34"/>
  <c r="G33" i="34"/>
  <c r="A34" i="34"/>
  <c r="B34" i="34"/>
  <c r="D34" i="34"/>
  <c r="E34" i="34"/>
  <c r="F34" i="34"/>
  <c r="G34" i="34"/>
  <c r="A35" i="34"/>
  <c r="B35" i="34"/>
  <c r="D35" i="34"/>
  <c r="E35" i="34"/>
  <c r="F35" i="34"/>
  <c r="G35" i="34"/>
  <c r="A36" i="34"/>
  <c r="B36" i="34"/>
  <c r="D36" i="34"/>
  <c r="E36" i="34"/>
  <c r="F36" i="34"/>
  <c r="G36" i="34"/>
  <c r="A37" i="34"/>
  <c r="B37" i="34"/>
  <c r="D37" i="34"/>
  <c r="E37" i="34"/>
  <c r="F37" i="34"/>
  <c r="G37" i="34"/>
  <c r="A38" i="34"/>
  <c r="B38" i="34"/>
  <c r="D38" i="34"/>
  <c r="E38" i="34"/>
  <c r="F38" i="34"/>
  <c r="G38" i="34"/>
  <c r="A39" i="34"/>
  <c r="B39" i="34"/>
  <c r="D39" i="34"/>
  <c r="E39" i="34"/>
  <c r="F39" i="34"/>
  <c r="G39" i="34"/>
  <c r="A40" i="34"/>
  <c r="B40" i="34"/>
  <c r="D40" i="34"/>
  <c r="E40" i="34"/>
  <c r="F40" i="34"/>
  <c r="G40" i="34"/>
  <c r="A41" i="34"/>
  <c r="B41" i="34"/>
  <c r="D41" i="34"/>
  <c r="E41" i="34"/>
  <c r="F41" i="34"/>
  <c r="G41" i="34"/>
  <c r="A42" i="34"/>
  <c r="B42" i="34"/>
  <c r="D42" i="34"/>
  <c r="E42" i="34"/>
  <c r="F42" i="34"/>
  <c r="G42" i="34"/>
  <c r="A43" i="34"/>
  <c r="B43" i="34"/>
  <c r="D43" i="34"/>
  <c r="E43" i="34"/>
  <c r="F43" i="34"/>
  <c r="G43" i="34"/>
  <c r="A44" i="34"/>
  <c r="B44" i="34"/>
  <c r="D44" i="34"/>
  <c r="E44" i="34"/>
  <c r="F44" i="34"/>
  <c r="G44" i="34"/>
  <c r="A45" i="34"/>
  <c r="B45" i="34"/>
  <c r="D45" i="34"/>
  <c r="E45" i="34"/>
  <c r="F45" i="34"/>
  <c r="G45" i="34"/>
  <c r="A46" i="34"/>
  <c r="B46" i="34"/>
  <c r="D46" i="34"/>
  <c r="E46" i="34"/>
  <c r="F46" i="34"/>
  <c r="G46" i="34"/>
  <c r="A47" i="34"/>
  <c r="B47" i="34"/>
  <c r="D47" i="34"/>
  <c r="E47" i="34"/>
  <c r="F47" i="34"/>
  <c r="G47" i="34"/>
  <c r="A48" i="34"/>
  <c r="B48" i="34"/>
  <c r="D48" i="34"/>
  <c r="E48" i="34"/>
  <c r="F48" i="34"/>
  <c r="G48" i="34"/>
  <c r="A49" i="34"/>
  <c r="B49" i="34"/>
  <c r="D49" i="34"/>
  <c r="E49" i="34"/>
  <c r="F49" i="34"/>
  <c r="G49" i="34"/>
  <c r="A50" i="34"/>
  <c r="B50" i="34"/>
  <c r="D50" i="34"/>
  <c r="E50" i="34"/>
  <c r="F50" i="34"/>
  <c r="G50" i="34"/>
  <c r="A51" i="34"/>
  <c r="B51" i="34"/>
  <c r="D51" i="34"/>
  <c r="E51" i="34"/>
  <c r="F51" i="34"/>
  <c r="G51" i="34"/>
  <c r="A52" i="34"/>
  <c r="B52" i="34"/>
  <c r="D52" i="34"/>
  <c r="E52" i="34"/>
  <c r="F52" i="34"/>
  <c r="G52" i="34"/>
  <c r="A53" i="34"/>
  <c r="B53" i="34"/>
  <c r="D53" i="34"/>
  <c r="E53" i="34"/>
  <c r="F53" i="34"/>
  <c r="G53" i="34"/>
  <c r="A54" i="34"/>
  <c r="B54" i="34"/>
  <c r="D54" i="34"/>
  <c r="E54" i="34"/>
  <c r="F54" i="34"/>
  <c r="G54" i="34"/>
  <c r="A55" i="34"/>
  <c r="B55" i="34"/>
  <c r="D55" i="34"/>
  <c r="E55" i="34"/>
  <c r="F55" i="34"/>
  <c r="G55" i="34"/>
  <c r="A56" i="34"/>
  <c r="B56" i="34"/>
  <c r="D56" i="34"/>
  <c r="E56" i="34"/>
  <c r="F56" i="34"/>
  <c r="G56" i="34"/>
  <c r="A57" i="34"/>
  <c r="B57" i="34"/>
  <c r="D57" i="34"/>
  <c r="E57" i="34"/>
  <c r="F57" i="34"/>
  <c r="G57" i="34"/>
  <c r="A58" i="34"/>
  <c r="B58" i="34"/>
  <c r="D58" i="34"/>
  <c r="E58" i="34"/>
  <c r="F58" i="34"/>
  <c r="G58" i="34"/>
  <c r="A59" i="34"/>
  <c r="B59" i="34"/>
  <c r="D59" i="34"/>
  <c r="E59" i="34"/>
  <c r="F59" i="34"/>
  <c r="G59" i="34"/>
  <c r="A60" i="34"/>
  <c r="B60" i="34"/>
  <c r="D60" i="34"/>
  <c r="E60" i="34"/>
  <c r="F60" i="34"/>
  <c r="G60" i="34"/>
  <c r="A61" i="34"/>
  <c r="B61" i="34"/>
  <c r="D61" i="34"/>
  <c r="E61" i="34"/>
  <c r="F61" i="34"/>
  <c r="G61" i="34"/>
  <c r="A62" i="34"/>
  <c r="B62" i="34"/>
  <c r="D62" i="34"/>
  <c r="E62" i="34"/>
  <c r="F62" i="34"/>
  <c r="G62" i="34"/>
  <c r="A63" i="34"/>
  <c r="B63" i="34"/>
  <c r="D63" i="34"/>
  <c r="E63" i="34"/>
  <c r="F63" i="34"/>
  <c r="G63" i="34"/>
  <c r="A64" i="34"/>
  <c r="B64" i="34"/>
  <c r="D64" i="34"/>
  <c r="E64" i="34"/>
  <c r="F64" i="34"/>
  <c r="G64" i="34"/>
  <c r="A65" i="34"/>
  <c r="B65" i="34"/>
  <c r="D65" i="34"/>
  <c r="E65" i="34"/>
  <c r="F65" i="34"/>
  <c r="G65" i="34"/>
  <c r="A66" i="34"/>
  <c r="B66" i="34"/>
  <c r="D66" i="34"/>
  <c r="E66" i="34"/>
  <c r="F66" i="34"/>
  <c r="G66" i="34"/>
  <c r="A67" i="34"/>
  <c r="B67" i="34"/>
  <c r="D67" i="34"/>
  <c r="E67" i="34"/>
  <c r="F67" i="34"/>
  <c r="G67" i="34"/>
  <c r="A68" i="34"/>
  <c r="B68" i="34"/>
  <c r="D68" i="34"/>
  <c r="E68" i="34"/>
  <c r="F68" i="34"/>
  <c r="G68" i="34"/>
  <c r="A69" i="34"/>
  <c r="B69" i="34"/>
  <c r="D69" i="34"/>
  <c r="E69" i="34"/>
  <c r="F69" i="34"/>
  <c r="G69" i="34"/>
  <c r="A70" i="34"/>
  <c r="B70" i="34"/>
  <c r="D70" i="34"/>
  <c r="E70" i="34"/>
  <c r="F70" i="34"/>
  <c r="G70" i="34"/>
  <c r="A71" i="34"/>
  <c r="B71" i="34"/>
  <c r="D71" i="34"/>
  <c r="E71" i="34"/>
  <c r="F71" i="34"/>
  <c r="G71" i="34"/>
  <c r="A72" i="34"/>
  <c r="B72" i="34"/>
  <c r="D72" i="34"/>
  <c r="E72" i="34"/>
  <c r="F72" i="34"/>
  <c r="G72" i="34"/>
  <c r="A73" i="34"/>
  <c r="B73" i="34"/>
  <c r="D73" i="34"/>
  <c r="E73" i="34"/>
  <c r="F73" i="34"/>
  <c r="G73" i="34"/>
  <c r="A74" i="34"/>
  <c r="B74" i="34"/>
  <c r="D74" i="34"/>
  <c r="E74" i="34"/>
  <c r="F74" i="34"/>
  <c r="G74" i="34"/>
  <c r="A75" i="34"/>
  <c r="B75" i="34"/>
  <c r="D75" i="34"/>
  <c r="E75" i="34"/>
  <c r="F75" i="34"/>
  <c r="G75" i="34"/>
  <c r="A76" i="34"/>
  <c r="B76" i="34"/>
  <c r="D76" i="34"/>
  <c r="E76" i="34"/>
  <c r="F76" i="34"/>
  <c r="G76" i="34"/>
  <c r="A77" i="34"/>
  <c r="B77" i="34"/>
  <c r="D77" i="34"/>
  <c r="E77" i="34"/>
  <c r="F77" i="34"/>
  <c r="G77" i="34"/>
  <c r="A78" i="34"/>
  <c r="B78" i="34"/>
  <c r="D78" i="34"/>
  <c r="E78" i="34"/>
  <c r="F78" i="34"/>
  <c r="G78" i="34"/>
  <c r="A79" i="34"/>
  <c r="B79" i="34"/>
  <c r="D79" i="34"/>
  <c r="E79" i="34"/>
  <c r="F79" i="34"/>
  <c r="G79" i="34"/>
  <c r="A80" i="34"/>
  <c r="B80" i="34"/>
  <c r="D80" i="34"/>
  <c r="E80" i="34"/>
  <c r="F80" i="34"/>
  <c r="G80" i="34"/>
  <c r="A81" i="34"/>
  <c r="B81" i="34"/>
  <c r="D81" i="34"/>
  <c r="E81" i="34"/>
  <c r="F81" i="34"/>
  <c r="G81" i="34"/>
  <c r="A82" i="34"/>
  <c r="B82" i="34"/>
  <c r="D82" i="34"/>
  <c r="E82" i="34"/>
  <c r="F82" i="34"/>
  <c r="G82" i="34"/>
  <c r="A83" i="34"/>
  <c r="B83" i="34"/>
  <c r="D83" i="34"/>
  <c r="E83" i="34"/>
  <c r="F83" i="34"/>
  <c r="G83" i="34"/>
  <c r="A84" i="34"/>
  <c r="B84" i="34"/>
  <c r="D84" i="34"/>
  <c r="E84" i="34"/>
  <c r="F84" i="34"/>
  <c r="G84" i="34"/>
  <c r="A85" i="34"/>
  <c r="B85" i="34"/>
  <c r="D85" i="34"/>
  <c r="E85" i="34"/>
  <c r="F85" i="34"/>
  <c r="G85" i="34"/>
  <c r="A86" i="34"/>
  <c r="B86" i="34"/>
  <c r="D86" i="34"/>
  <c r="E86" i="34"/>
  <c r="F86" i="34"/>
  <c r="G86" i="34"/>
  <c r="A87" i="34"/>
  <c r="B87" i="34"/>
  <c r="D87" i="34"/>
  <c r="E87" i="34"/>
  <c r="F87" i="34"/>
  <c r="G87" i="34"/>
  <c r="A88" i="34"/>
  <c r="B88" i="34"/>
  <c r="D88" i="34"/>
  <c r="E88" i="34"/>
  <c r="F88" i="34"/>
  <c r="G88" i="34"/>
  <c r="A89" i="34"/>
  <c r="B89" i="34"/>
  <c r="D89" i="34"/>
  <c r="E89" i="34"/>
  <c r="F89" i="34"/>
  <c r="G89" i="34"/>
  <c r="A90" i="34"/>
  <c r="B90" i="34"/>
  <c r="D90" i="34"/>
  <c r="E90" i="34"/>
  <c r="F90" i="34"/>
  <c r="G90" i="34"/>
  <c r="A91" i="34"/>
  <c r="B91" i="34"/>
  <c r="D91" i="34"/>
  <c r="E91" i="34"/>
  <c r="F91" i="34"/>
  <c r="G91" i="34"/>
  <c r="A92" i="34"/>
  <c r="B92" i="34"/>
  <c r="D92" i="34"/>
  <c r="E92" i="34"/>
  <c r="F92" i="34"/>
  <c r="G92" i="34"/>
  <c r="A93" i="34"/>
  <c r="B93" i="34"/>
  <c r="D93" i="34"/>
  <c r="E93" i="34"/>
  <c r="F93" i="34"/>
  <c r="G93" i="34"/>
  <c r="A94" i="34"/>
  <c r="B94" i="34"/>
  <c r="D94" i="34"/>
  <c r="E94" i="34"/>
  <c r="F94" i="34"/>
  <c r="G94" i="34"/>
  <c r="A95" i="34"/>
  <c r="B95" i="34"/>
  <c r="D95" i="34"/>
  <c r="E95" i="34"/>
  <c r="F95" i="34"/>
  <c r="G95" i="34"/>
  <c r="A96" i="34"/>
  <c r="B96" i="34"/>
  <c r="D96" i="34"/>
  <c r="E96" i="34"/>
  <c r="F96" i="34"/>
  <c r="G96" i="34"/>
  <c r="A97" i="34"/>
  <c r="B97" i="34"/>
  <c r="D97" i="34"/>
  <c r="E97" i="34"/>
  <c r="F97" i="34"/>
  <c r="G97" i="34"/>
  <c r="A98" i="34"/>
  <c r="B98" i="34"/>
  <c r="D98" i="34"/>
  <c r="E98" i="34"/>
  <c r="F98" i="34"/>
  <c r="G98" i="34"/>
  <c r="A99" i="34"/>
  <c r="B99" i="34"/>
  <c r="D99" i="34"/>
  <c r="E99" i="34"/>
  <c r="F99" i="34"/>
  <c r="G99" i="34"/>
  <c r="A100" i="34"/>
  <c r="B100" i="34"/>
  <c r="D100" i="34"/>
  <c r="E100" i="34"/>
  <c r="F100" i="34"/>
  <c r="G100" i="34"/>
  <c r="A101" i="34"/>
  <c r="B101" i="34"/>
  <c r="D101" i="34"/>
  <c r="E101" i="34"/>
  <c r="F101" i="34"/>
  <c r="G101" i="34"/>
  <c r="A102" i="34"/>
  <c r="B102" i="34"/>
  <c r="D102" i="34"/>
  <c r="E102" i="34"/>
  <c r="F102" i="34"/>
  <c r="G102" i="34"/>
  <c r="A103" i="34"/>
  <c r="B103" i="34"/>
  <c r="D103" i="34"/>
  <c r="E103" i="34"/>
  <c r="F103" i="34"/>
  <c r="G103" i="34"/>
  <c r="A104" i="34"/>
  <c r="B104" i="34"/>
  <c r="D104" i="34"/>
  <c r="E104" i="34"/>
  <c r="F104" i="34"/>
  <c r="G104" i="34"/>
  <c r="A105" i="34"/>
  <c r="B105" i="34"/>
  <c r="D105" i="34"/>
  <c r="E105" i="34"/>
  <c r="F105" i="34"/>
  <c r="G105" i="34"/>
  <c r="A106" i="34"/>
  <c r="B106" i="34"/>
  <c r="D106" i="34"/>
  <c r="E106" i="34"/>
  <c r="F106" i="34"/>
  <c r="G106" i="34"/>
  <c r="A107" i="34"/>
  <c r="B107" i="34"/>
  <c r="D107" i="34"/>
  <c r="E107" i="34"/>
  <c r="F107" i="34"/>
  <c r="G107" i="34"/>
  <c r="A108" i="34"/>
  <c r="B108" i="34"/>
  <c r="D108" i="34"/>
  <c r="E108" i="34"/>
  <c r="F108" i="34"/>
  <c r="G108" i="34"/>
  <c r="A109" i="34"/>
  <c r="B109" i="34"/>
  <c r="D109" i="34"/>
  <c r="E109" i="34"/>
  <c r="F109" i="34"/>
  <c r="G109" i="34"/>
  <c r="A110" i="34"/>
  <c r="B110" i="34"/>
  <c r="D110" i="34"/>
  <c r="E110" i="34"/>
  <c r="F110" i="34"/>
  <c r="G110" i="34"/>
  <c r="A111" i="34"/>
  <c r="B111" i="34"/>
  <c r="D111" i="34"/>
  <c r="E111" i="34"/>
  <c r="F111" i="34"/>
  <c r="G111" i="34"/>
  <c r="A112" i="34"/>
  <c r="B112" i="34"/>
  <c r="D112" i="34"/>
  <c r="E112" i="34"/>
  <c r="F112" i="34"/>
  <c r="G112" i="34"/>
  <c r="A113" i="34"/>
  <c r="B113" i="34"/>
  <c r="D113" i="34"/>
  <c r="E113" i="34"/>
  <c r="F113" i="34"/>
  <c r="G113" i="34"/>
  <c r="A114" i="34"/>
  <c r="B114" i="34"/>
  <c r="D114" i="34"/>
  <c r="E114" i="34"/>
  <c r="F114" i="34"/>
  <c r="G114" i="34"/>
  <c r="A115" i="34"/>
  <c r="B115" i="34"/>
  <c r="D115" i="34"/>
  <c r="E115" i="34"/>
  <c r="F115" i="34"/>
  <c r="G115" i="34"/>
  <c r="A116" i="34"/>
  <c r="B116" i="34"/>
  <c r="D116" i="34"/>
  <c r="E116" i="34"/>
  <c r="F116" i="34"/>
  <c r="G116" i="34"/>
  <c r="A117" i="34"/>
  <c r="B117" i="34"/>
  <c r="D117" i="34"/>
  <c r="E117" i="34"/>
  <c r="F117" i="34"/>
  <c r="G117" i="34"/>
  <c r="A118" i="34"/>
  <c r="B118" i="34"/>
  <c r="D118" i="34"/>
  <c r="E118" i="34"/>
  <c r="F118" i="34"/>
  <c r="G118" i="34"/>
  <c r="A119" i="34"/>
  <c r="B119" i="34"/>
  <c r="D119" i="34"/>
  <c r="E119" i="34"/>
  <c r="F119" i="34"/>
  <c r="G119" i="34"/>
  <c r="A120" i="34"/>
  <c r="B120" i="34"/>
  <c r="D120" i="34"/>
  <c r="E120" i="34"/>
  <c r="F120" i="34"/>
  <c r="G120" i="34"/>
  <c r="A121" i="34"/>
  <c r="B121" i="34"/>
  <c r="D121" i="34"/>
  <c r="E121" i="34"/>
  <c r="F121" i="34"/>
  <c r="G121" i="34"/>
  <c r="A122" i="34"/>
  <c r="B122" i="34"/>
  <c r="D122" i="34"/>
  <c r="E122" i="34"/>
  <c r="F122" i="34"/>
  <c r="G122" i="34"/>
  <c r="A123" i="34"/>
  <c r="B123" i="34"/>
  <c r="D123" i="34"/>
  <c r="E123" i="34"/>
  <c r="F123" i="34"/>
  <c r="G123" i="34"/>
  <c r="A124" i="34"/>
  <c r="B124" i="34"/>
  <c r="D124" i="34"/>
  <c r="E124" i="34"/>
  <c r="F124" i="34"/>
  <c r="G124" i="34"/>
  <c r="A125" i="34"/>
  <c r="B125" i="34"/>
  <c r="D125" i="34"/>
  <c r="E125" i="34"/>
  <c r="F125" i="34"/>
  <c r="G125" i="34"/>
  <c r="A126" i="34"/>
  <c r="B126" i="34"/>
  <c r="D126" i="34"/>
  <c r="E126" i="34"/>
  <c r="F126" i="34"/>
  <c r="G126" i="34"/>
  <c r="A127" i="34"/>
  <c r="B127" i="34"/>
  <c r="D127" i="34"/>
  <c r="E127" i="34"/>
  <c r="F127" i="34"/>
  <c r="G127" i="34"/>
  <c r="A128" i="34"/>
  <c r="B128" i="34"/>
  <c r="D128" i="34"/>
  <c r="E128" i="34"/>
  <c r="F128" i="34"/>
  <c r="G128" i="34"/>
  <c r="A129" i="34"/>
  <c r="B129" i="34"/>
  <c r="D129" i="34"/>
  <c r="E129" i="34"/>
  <c r="F129" i="34"/>
  <c r="G129" i="34"/>
  <c r="A130" i="34"/>
  <c r="B130" i="34"/>
  <c r="D130" i="34"/>
  <c r="E130" i="34"/>
  <c r="F130" i="34"/>
  <c r="G130" i="34"/>
  <c r="A131" i="34"/>
  <c r="B131" i="34"/>
  <c r="D131" i="34"/>
  <c r="E131" i="34"/>
  <c r="F131" i="34"/>
  <c r="G131" i="34"/>
  <c r="A132" i="34"/>
  <c r="B132" i="34"/>
  <c r="D132" i="34"/>
  <c r="E132" i="34"/>
  <c r="F132" i="34"/>
  <c r="G132" i="34"/>
  <c r="A133" i="34"/>
  <c r="B133" i="34"/>
  <c r="D133" i="34"/>
  <c r="E133" i="34"/>
  <c r="F133" i="34"/>
  <c r="G133" i="34"/>
  <c r="A134" i="34"/>
  <c r="B134" i="34"/>
  <c r="D134" i="34"/>
  <c r="E134" i="34"/>
  <c r="F134" i="34"/>
  <c r="G134" i="34"/>
  <c r="A135" i="34"/>
  <c r="B135" i="34"/>
  <c r="D135" i="34"/>
  <c r="E135" i="34"/>
  <c r="F135" i="34"/>
  <c r="G135" i="34"/>
  <c r="A136" i="34"/>
  <c r="B136" i="34"/>
  <c r="D136" i="34"/>
  <c r="E136" i="34"/>
  <c r="F136" i="34"/>
  <c r="G136" i="34"/>
  <c r="A137" i="34"/>
  <c r="B137" i="34"/>
  <c r="D137" i="34"/>
  <c r="E137" i="34"/>
  <c r="F137" i="34"/>
  <c r="G137" i="34"/>
  <c r="A138" i="34"/>
  <c r="B138" i="34"/>
  <c r="D138" i="34"/>
  <c r="E138" i="34"/>
  <c r="F138" i="34"/>
  <c r="G138" i="34"/>
  <c r="A139" i="34"/>
  <c r="B139" i="34"/>
  <c r="D139" i="34"/>
  <c r="E139" i="34"/>
  <c r="F139" i="34"/>
  <c r="G139" i="34"/>
  <c r="A140" i="34"/>
  <c r="B140" i="34"/>
  <c r="D140" i="34"/>
  <c r="E140" i="34"/>
  <c r="F140" i="34"/>
  <c r="G140" i="34"/>
  <c r="A141" i="34"/>
  <c r="B141" i="34"/>
  <c r="D141" i="34"/>
  <c r="E141" i="34"/>
  <c r="F141" i="34"/>
  <c r="G141" i="34"/>
  <c r="A142" i="34"/>
  <c r="B142" i="34"/>
  <c r="D142" i="34"/>
  <c r="E142" i="34"/>
  <c r="F142" i="34"/>
  <c r="G142" i="34"/>
  <c r="A143" i="34"/>
  <c r="B143" i="34"/>
  <c r="D143" i="34"/>
  <c r="E143" i="34"/>
  <c r="F143" i="34"/>
  <c r="G143" i="34"/>
  <c r="A144" i="34"/>
  <c r="B144" i="34"/>
  <c r="C144" i="34"/>
  <c r="D144" i="34"/>
  <c r="E144" i="34"/>
  <c r="F144" i="34"/>
  <c r="G144" i="34"/>
  <c r="A145" i="34"/>
  <c r="B145" i="34"/>
  <c r="D145" i="34"/>
  <c r="E145" i="34"/>
  <c r="F145" i="34"/>
  <c r="G145" i="34"/>
  <c r="A146" i="34"/>
  <c r="B146" i="34"/>
  <c r="D146" i="34"/>
  <c r="E146" i="34"/>
  <c r="F146" i="34"/>
  <c r="G146" i="34"/>
  <c r="A147" i="34"/>
  <c r="B147" i="34"/>
  <c r="D147" i="34"/>
  <c r="E147" i="34"/>
  <c r="F147" i="34"/>
  <c r="G147" i="34"/>
  <c r="A148" i="34"/>
  <c r="B148" i="34"/>
  <c r="D148" i="34"/>
  <c r="E148" i="34"/>
  <c r="F148" i="34"/>
  <c r="G148" i="34"/>
  <c r="A149" i="34"/>
  <c r="B149" i="34"/>
  <c r="D149" i="34"/>
  <c r="E149" i="34"/>
  <c r="F149" i="34"/>
  <c r="G149" i="34"/>
  <c r="A150" i="34"/>
  <c r="B150" i="34"/>
  <c r="D150" i="34"/>
  <c r="E150" i="34"/>
  <c r="F150" i="34"/>
  <c r="G150" i="34"/>
  <c r="A151" i="34"/>
  <c r="B151" i="34"/>
  <c r="D151" i="34"/>
  <c r="E151" i="34"/>
  <c r="F151" i="34"/>
  <c r="G151" i="34"/>
  <c r="A152" i="34"/>
  <c r="B152" i="34"/>
  <c r="D152" i="34"/>
  <c r="E152" i="34"/>
  <c r="F152" i="34"/>
  <c r="G152" i="34"/>
  <c r="A153" i="34"/>
  <c r="B153" i="34"/>
  <c r="D153" i="34"/>
  <c r="E153" i="34"/>
  <c r="F153" i="34"/>
  <c r="G153" i="34"/>
  <c r="A154" i="34"/>
  <c r="B154" i="34"/>
  <c r="D154" i="34"/>
  <c r="E154" i="34"/>
  <c r="F154" i="34"/>
  <c r="G154" i="34"/>
  <c r="A155" i="34"/>
  <c r="B155" i="34"/>
  <c r="D155" i="34"/>
  <c r="E155" i="34"/>
  <c r="F155" i="34"/>
  <c r="G155" i="34"/>
  <c r="A156" i="34"/>
  <c r="B156" i="34"/>
  <c r="D156" i="34"/>
  <c r="E156" i="34"/>
  <c r="F156" i="34"/>
  <c r="G156" i="34"/>
  <c r="A157" i="34"/>
  <c r="B157" i="34"/>
  <c r="D157" i="34"/>
  <c r="E157" i="34"/>
  <c r="F157" i="34"/>
  <c r="G157" i="34"/>
  <c r="A158" i="34"/>
  <c r="B158" i="34"/>
  <c r="D158" i="34"/>
  <c r="E158" i="34"/>
  <c r="F158" i="34"/>
  <c r="G158" i="34"/>
  <c r="A159" i="34"/>
  <c r="B159" i="34"/>
  <c r="D159" i="34"/>
  <c r="E159" i="34"/>
  <c r="F159" i="34"/>
  <c r="G159" i="34"/>
  <c r="A160" i="34"/>
  <c r="B160" i="34"/>
  <c r="D160" i="34"/>
  <c r="E160" i="34"/>
  <c r="F160" i="34"/>
  <c r="G160" i="34"/>
  <c r="A161" i="34"/>
  <c r="B161" i="34"/>
  <c r="D161" i="34"/>
  <c r="E161" i="34"/>
  <c r="F161" i="34"/>
  <c r="G161" i="34"/>
  <c r="A162" i="34"/>
  <c r="B162" i="34"/>
  <c r="D162" i="34"/>
  <c r="E162" i="34"/>
  <c r="F162" i="34"/>
  <c r="G162" i="34"/>
  <c r="A163" i="34"/>
  <c r="B163" i="34"/>
  <c r="D163" i="34"/>
  <c r="E163" i="34"/>
  <c r="F163" i="34"/>
  <c r="G163" i="34"/>
  <c r="A164" i="34"/>
  <c r="B164" i="34"/>
  <c r="D164" i="34"/>
  <c r="E164" i="34"/>
  <c r="F164" i="34"/>
  <c r="G164" i="34"/>
  <c r="A165" i="34"/>
  <c r="B165" i="34"/>
  <c r="D165" i="34"/>
  <c r="E165" i="34"/>
  <c r="F165" i="34"/>
  <c r="G165" i="34"/>
  <c r="A166" i="34"/>
  <c r="B166" i="34"/>
  <c r="D166" i="34"/>
  <c r="E166" i="34"/>
  <c r="F166" i="34"/>
  <c r="G166" i="34"/>
  <c r="A167" i="34"/>
  <c r="B167" i="34"/>
  <c r="D167" i="34"/>
  <c r="E167" i="34"/>
  <c r="F167" i="34"/>
  <c r="G167" i="34"/>
  <c r="A168" i="34"/>
  <c r="B168" i="34"/>
  <c r="D168" i="34"/>
  <c r="E168" i="34"/>
  <c r="F168" i="34"/>
  <c r="G168" i="34"/>
  <c r="A169" i="34"/>
  <c r="B169" i="34"/>
  <c r="C169" i="34"/>
  <c r="D169" i="34"/>
  <c r="E169" i="34"/>
  <c r="F169" i="34"/>
  <c r="G169" i="34"/>
  <c r="A170" i="34"/>
  <c r="B170" i="34"/>
  <c r="D170" i="34"/>
  <c r="E170" i="34"/>
  <c r="F170" i="34"/>
  <c r="G170" i="34"/>
  <c r="A171" i="34"/>
  <c r="B171" i="34"/>
  <c r="D171" i="34"/>
  <c r="E171" i="34"/>
  <c r="F171" i="34"/>
  <c r="G171" i="34"/>
  <c r="A172" i="34"/>
  <c r="B172" i="34"/>
  <c r="D172" i="34"/>
  <c r="E172" i="34"/>
  <c r="F172" i="34"/>
  <c r="G172" i="34"/>
  <c r="A173" i="34"/>
  <c r="B173" i="34"/>
  <c r="D173" i="34"/>
  <c r="E173" i="34"/>
  <c r="F173" i="34"/>
  <c r="G173" i="34"/>
  <c r="A174" i="34"/>
  <c r="B174" i="34"/>
  <c r="D174" i="34"/>
  <c r="E174" i="34"/>
  <c r="F174" i="34"/>
  <c r="G174" i="34"/>
  <c r="A175" i="34"/>
  <c r="B175" i="34"/>
  <c r="D175" i="34"/>
  <c r="E175" i="34"/>
  <c r="F175" i="34"/>
  <c r="G175" i="34"/>
  <c r="A176" i="34"/>
  <c r="B176" i="34"/>
  <c r="D176" i="34"/>
  <c r="E176" i="34"/>
  <c r="F176" i="34"/>
  <c r="G176" i="34"/>
  <c r="A177" i="34"/>
  <c r="B177" i="34"/>
  <c r="D177" i="34"/>
  <c r="E177" i="34"/>
  <c r="F177" i="34"/>
  <c r="G177" i="34"/>
  <c r="A178" i="34"/>
  <c r="B178" i="34"/>
  <c r="D178" i="34"/>
  <c r="E178" i="34"/>
  <c r="F178" i="34"/>
  <c r="G178" i="34"/>
  <c r="A179" i="34"/>
  <c r="B179" i="34"/>
  <c r="D179" i="34"/>
  <c r="E179" i="34"/>
  <c r="F179" i="34"/>
  <c r="G179" i="34"/>
  <c r="A180" i="34"/>
  <c r="B180" i="34"/>
  <c r="D180" i="34"/>
  <c r="E180" i="34"/>
  <c r="F180" i="34"/>
  <c r="G180" i="34"/>
  <c r="A181" i="34"/>
  <c r="B181" i="34"/>
  <c r="D181" i="34"/>
  <c r="E181" i="34"/>
  <c r="F181" i="34"/>
  <c r="G181" i="34"/>
  <c r="A182" i="34"/>
  <c r="B182" i="34"/>
  <c r="D182" i="34"/>
  <c r="E182" i="34"/>
  <c r="F182" i="34"/>
  <c r="G182" i="34"/>
  <c r="A183" i="34"/>
  <c r="B183" i="34"/>
  <c r="D183" i="34"/>
  <c r="E183" i="34"/>
  <c r="F183" i="34"/>
  <c r="G183" i="34"/>
  <c r="A184" i="34"/>
  <c r="B184" i="34"/>
  <c r="D184" i="34"/>
  <c r="E184" i="34"/>
  <c r="F184" i="34"/>
  <c r="G184" i="34"/>
  <c r="A185" i="34"/>
  <c r="B185" i="34"/>
  <c r="D185" i="34"/>
  <c r="E185" i="34"/>
  <c r="F185" i="34"/>
  <c r="G185" i="34"/>
  <c r="A186" i="34"/>
  <c r="B186" i="34"/>
  <c r="D186" i="34"/>
  <c r="E186" i="34"/>
  <c r="F186" i="34"/>
  <c r="G186" i="34"/>
  <c r="A187" i="34"/>
  <c r="B187" i="34"/>
  <c r="D187" i="34"/>
  <c r="E187" i="34"/>
  <c r="F187" i="34"/>
  <c r="G187" i="34"/>
  <c r="A188" i="34"/>
  <c r="B188" i="34"/>
  <c r="D188" i="34"/>
  <c r="E188" i="34"/>
  <c r="F188" i="34"/>
  <c r="G188" i="34"/>
  <c r="A189" i="34"/>
  <c r="B189" i="34"/>
  <c r="D189" i="34"/>
  <c r="E189" i="34"/>
  <c r="F189" i="34"/>
  <c r="G189" i="34"/>
  <c r="A190" i="34"/>
  <c r="B190" i="34"/>
  <c r="D190" i="34"/>
  <c r="E190" i="34"/>
  <c r="F190" i="34"/>
  <c r="G190" i="34"/>
  <c r="A191" i="34"/>
  <c r="B191" i="34"/>
  <c r="D191" i="34"/>
  <c r="E191" i="34"/>
  <c r="F191" i="34"/>
  <c r="G191" i="34"/>
  <c r="A192" i="34"/>
  <c r="B192" i="34"/>
  <c r="D192" i="34"/>
  <c r="E192" i="34"/>
  <c r="F192" i="34"/>
  <c r="G192" i="34"/>
  <c r="A193" i="34"/>
  <c r="B193" i="34"/>
  <c r="D193" i="34"/>
  <c r="E193" i="34"/>
  <c r="F193" i="34"/>
  <c r="G193" i="34"/>
  <c r="A194" i="34"/>
  <c r="B194" i="34"/>
  <c r="D194" i="34"/>
  <c r="E194" i="34"/>
  <c r="F194" i="34"/>
  <c r="G194" i="34"/>
  <c r="A195" i="34"/>
  <c r="B195" i="34"/>
  <c r="D195" i="34"/>
  <c r="E195" i="34"/>
  <c r="F195" i="34"/>
  <c r="G195" i="34"/>
  <c r="A196" i="34"/>
  <c r="B196" i="34"/>
  <c r="D196" i="34"/>
  <c r="E196" i="34"/>
  <c r="F196" i="34"/>
  <c r="G196" i="34"/>
  <c r="A197" i="34"/>
  <c r="B197" i="34"/>
  <c r="D197" i="34"/>
  <c r="E197" i="34"/>
  <c r="F197" i="34"/>
  <c r="G197" i="34"/>
  <c r="A198" i="34"/>
  <c r="B198" i="34"/>
  <c r="D198" i="34"/>
  <c r="E198" i="34"/>
  <c r="F198" i="34"/>
  <c r="G198" i="34"/>
  <c r="A199" i="34"/>
  <c r="B199" i="34"/>
  <c r="D199" i="34"/>
  <c r="E199" i="34"/>
  <c r="F199" i="34"/>
  <c r="G199" i="34"/>
  <c r="A200" i="34"/>
  <c r="B200" i="34"/>
  <c r="D200" i="34"/>
  <c r="E200" i="34"/>
  <c r="F200" i="34"/>
  <c r="G200" i="34"/>
  <c r="A201" i="34"/>
  <c r="B201" i="34"/>
  <c r="D201" i="34"/>
  <c r="E201" i="34"/>
  <c r="F201" i="34"/>
  <c r="G201" i="34"/>
  <c r="A202" i="34"/>
  <c r="B202" i="34"/>
  <c r="D202" i="34"/>
  <c r="E202" i="34"/>
  <c r="F202" i="34"/>
  <c r="G202" i="34"/>
  <c r="A203" i="34"/>
  <c r="B203" i="34"/>
  <c r="D203" i="34"/>
  <c r="E203" i="34"/>
  <c r="F203" i="34"/>
  <c r="G203" i="34"/>
  <c r="A204" i="34"/>
  <c r="B204" i="34"/>
  <c r="D204" i="34"/>
  <c r="E204" i="34"/>
  <c r="F204" i="34"/>
  <c r="G204" i="34"/>
  <c r="A205" i="34"/>
  <c r="B205" i="34"/>
  <c r="D205" i="34"/>
  <c r="E205" i="34"/>
  <c r="F205" i="34"/>
  <c r="G205" i="34"/>
  <c r="A206" i="34"/>
  <c r="B206" i="34"/>
  <c r="D206" i="34"/>
  <c r="E206" i="34"/>
  <c r="F206" i="34"/>
  <c r="G206" i="34"/>
  <c r="A207" i="34"/>
  <c r="B207" i="34"/>
  <c r="D207" i="34"/>
  <c r="E207" i="34"/>
  <c r="F207" i="34"/>
  <c r="G207" i="34"/>
  <c r="A208" i="34"/>
  <c r="B208" i="34"/>
  <c r="D208" i="34"/>
  <c r="E208" i="34"/>
  <c r="F208" i="34"/>
  <c r="G208" i="34"/>
  <c r="A209" i="34"/>
  <c r="B209" i="34"/>
  <c r="D209" i="34"/>
  <c r="E209" i="34"/>
  <c r="F209" i="34"/>
  <c r="G209" i="34"/>
  <c r="A210" i="34"/>
  <c r="B210" i="34"/>
  <c r="D210" i="34"/>
  <c r="E210" i="34"/>
  <c r="F210" i="34"/>
  <c r="G210" i="34"/>
  <c r="A211" i="34"/>
  <c r="B211" i="34"/>
  <c r="D211" i="34"/>
  <c r="E211" i="34"/>
  <c r="F211" i="34"/>
  <c r="G211" i="34"/>
  <c r="A212" i="34"/>
  <c r="B212" i="34"/>
  <c r="D212" i="34"/>
  <c r="E212" i="34"/>
  <c r="F212" i="34"/>
  <c r="G212" i="34"/>
  <c r="A213" i="34"/>
  <c r="B213" i="34"/>
  <c r="D213" i="34"/>
  <c r="E213" i="34"/>
  <c r="F213" i="34"/>
  <c r="G213" i="34"/>
  <c r="A214" i="34"/>
  <c r="B214" i="34"/>
  <c r="D214" i="34"/>
  <c r="E214" i="34"/>
  <c r="F214" i="34"/>
  <c r="G214" i="34"/>
  <c r="A215" i="34"/>
  <c r="B215" i="34"/>
  <c r="D215" i="34"/>
  <c r="E215" i="34"/>
  <c r="F215" i="34"/>
  <c r="G215" i="34"/>
  <c r="A216" i="34"/>
  <c r="B216" i="34"/>
  <c r="D216" i="34"/>
  <c r="E216" i="34"/>
  <c r="F216" i="34"/>
  <c r="G216" i="34"/>
  <c r="A217" i="34"/>
  <c r="B217" i="34"/>
  <c r="D217" i="34"/>
  <c r="E217" i="34"/>
  <c r="F217" i="34"/>
  <c r="G217" i="34"/>
  <c r="A218" i="34"/>
  <c r="B218" i="34"/>
  <c r="D218" i="34"/>
  <c r="E218" i="34"/>
  <c r="F218" i="34"/>
  <c r="G218" i="34"/>
  <c r="A219" i="34"/>
  <c r="B219" i="34"/>
  <c r="D219" i="34"/>
  <c r="E219" i="34"/>
  <c r="F219" i="34"/>
  <c r="G219" i="34"/>
  <c r="A220" i="34"/>
  <c r="B220" i="34"/>
  <c r="D220" i="34"/>
  <c r="E220" i="34"/>
  <c r="F220" i="34"/>
  <c r="G220" i="34"/>
  <c r="A221" i="34"/>
  <c r="B221" i="34"/>
  <c r="D221" i="34"/>
  <c r="E221" i="34"/>
  <c r="F221" i="34"/>
  <c r="G221" i="34"/>
  <c r="A222" i="34"/>
  <c r="B222" i="34"/>
  <c r="D222" i="34"/>
  <c r="E222" i="34"/>
  <c r="F222" i="34"/>
  <c r="G222" i="34"/>
  <c r="A223" i="34"/>
  <c r="B223" i="34"/>
  <c r="D223" i="34"/>
  <c r="E223" i="34"/>
  <c r="F223" i="34"/>
  <c r="G223" i="34"/>
  <c r="A224" i="34"/>
  <c r="B224" i="34"/>
  <c r="D224" i="34"/>
  <c r="E224" i="34"/>
  <c r="F224" i="34"/>
  <c r="G224" i="34"/>
  <c r="A225" i="34"/>
  <c r="B225" i="34"/>
  <c r="D225" i="34"/>
  <c r="E225" i="34"/>
  <c r="F225" i="34"/>
  <c r="G225" i="34"/>
  <c r="A226" i="34"/>
  <c r="B226" i="34"/>
  <c r="D226" i="34"/>
  <c r="E226" i="34"/>
  <c r="F226" i="34"/>
  <c r="G226" i="34"/>
  <c r="A227" i="34"/>
  <c r="B227" i="34"/>
  <c r="D227" i="34"/>
  <c r="E227" i="34"/>
  <c r="F227" i="34"/>
  <c r="G227" i="34"/>
  <c r="A228" i="34"/>
  <c r="B228" i="34"/>
  <c r="D228" i="34"/>
  <c r="E228" i="34"/>
  <c r="F228" i="34"/>
  <c r="G228" i="34"/>
  <c r="A229" i="34"/>
  <c r="B229" i="34"/>
  <c r="D229" i="34"/>
  <c r="E229" i="34"/>
  <c r="F229" i="34"/>
  <c r="G229" i="34"/>
  <c r="A230" i="34"/>
  <c r="B230" i="34"/>
  <c r="D230" i="34"/>
  <c r="E230" i="34"/>
  <c r="F230" i="34"/>
  <c r="G230" i="34"/>
  <c r="A231" i="34"/>
  <c r="B231" i="34"/>
  <c r="D231" i="34"/>
  <c r="E231" i="34"/>
  <c r="F231" i="34"/>
  <c r="G231" i="34"/>
  <c r="A232" i="34"/>
  <c r="B232" i="34"/>
  <c r="D232" i="34"/>
  <c r="E232" i="34"/>
  <c r="F232" i="34"/>
  <c r="G232" i="34"/>
  <c r="A233" i="34"/>
  <c r="B233" i="34"/>
  <c r="D233" i="34"/>
  <c r="E233" i="34"/>
  <c r="F233" i="34"/>
  <c r="G233" i="34"/>
  <c r="A234" i="34"/>
  <c r="B234" i="34"/>
  <c r="C234" i="34"/>
  <c r="D234" i="34"/>
  <c r="E234" i="34"/>
  <c r="F234" i="34"/>
  <c r="G234" i="34"/>
  <c r="A235" i="34"/>
  <c r="B235" i="34"/>
  <c r="C235" i="34"/>
  <c r="D235" i="34"/>
  <c r="E235" i="34"/>
  <c r="F235" i="34"/>
  <c r="G235" i="34"/>
  <c r="A236" i="34"/>
  <c r="B236" i="34"/>
  <c r="C236" i="34"/>
  <c r="D236" i="34"/>
  <c r="E236" i="34"/>
  <c r="F236" i="34"/>
  <c r="G236" i="34"/>
  <c r="A237" i="34"/>
  <c r="B237" i="34"/>
  <c r="C237" i="34"/>
  <c r="D237" i="34"/>
  <c r="E237" i="34"/>
  <c r="F237" i="34"/>
  <c r="G237" i="34"/>
  <c r="A238" i="34"/>
  <c r="B238" i="34"/>
  <c r="D238" i="34"/>
  <c r="E238" i="34"/>
  <c r="F238" i="34"/>
  <c r="G238" i="34"/>
  <c r="A239" i="34"/>
  <c r="B239" i="34"/>
  <c r="D239" i="34"/>
  <c r="E239" i="34"/>
  <c r="F239" i="34"/>
  <c r="G239" i="34"/>
  <c r="A240" i="34"/>
  <c r="B240" i="34"/>
  <c r="D240" i="34"/>
  <c r="E240" i="34"/>
  <c r="F240" i="34"/>
  <c r="G240" i="34"/>
  <c r="A241" i="34"/>
  <c r="B241" i="34"/>
  <c r="D241" i="34"/>
  <c r="E241" i="34"/>
  <c r="F241" i="34"/>
  <c r="G241" i="34"/>
  <c r="A242" i="34"/>
  <c r="B242" i="34"/>
  <c r="D242" i="34"/>
  <c r="E242" i="34"/>
  <c r="F242" i="34"/>
  <c r="G242" i="34"/>
  <c r="A243" i="34"/>
  <c r="B243" i="34"/>
  <c r="D243" i="34"/>
  <c r="E243" i="34"/>
  <c r="F243" i="34"/>
  <c r="G243" i="34"/>
  <c r="A244" i="34"/>
  <c r="B244" i="34"/>
  <c r="D244" i="34"/>
  <c r="E244" i="34"/>
  <c r="F244" i="34"/>
  <c r="G244" i="34"/>
  <c r="A245" i="34"/>
  <c r="B245" i="34"/>
  <c r="D245" i="34"/>
  <c r="E245" i="34"/>
  <c r="F245" i="34"/>
  <c r="G245" i="34"/>
  <c r="A246" i="34"/>
  <c r="B246" i="34"/>
  <c r="D246" i="34"/>
  <c r="E246" i="34"/>
  <c r="F246" i="34"/>
  <c r="G246" i="34"/>
  <c r="A247" i="34"/>
  <c r="B247" i="34"/>
  <c r="D247" i="34"/>
  <c r="E247" i="34"/>
  <c r="F247" i="34"/>
  <c r="G247" i="34"/>
  <c r="A248" i="34"/>
  <c r="B248" i="34"/>
  <c r="C248" i="34"/>
  <c r="D248" i="34"/>
  <c r="E248" i="34"/>
  <c r="F248" i="34"/>
  <c r="G248" i="34"/>
  <c r="A249" i="34"/>
  <c r="B249" i="34"/>
  <c r="C249" i="34"/>
  <c r="D249" i="34"/>
  <c r="E249" i="34"/>
  <c r="F249" i="34"/>
  <c r="G249" i="34"/>
  <c r="A250" i="34"/>
  <c r="B250" i="34"/>
  <c r="D250" i="34"/>
  <c r="E250" i="34"/>
  <c r="F250" i="34"/>
  <c r="G250" i="34"/>
  <c r="A251" i="34"/>
  <c r="B251" i="34"/>
  <c r="D251" i="34"/>
  <c r="E251" i="34"/>
  <c r="F251" i="34"/>
  <c r="G251" i="34"/>
  <c r="A252" i="34"/>
  <c r="B252" i="34"/>
  <c r="D252" i="34"/>
  <c r="E252" i="34"/>
  <c r="F252" i="34"/>
  <c r="G252" i="34"/>
  <c r="A253" i="34"/>
  <c r="B253" i="34"/>
  <c r="D253" i="34"/>
  <c r="E253" i="34"/>
  <c r="F253" i="34"/>
  <c r="G253" i="34"/>
  <c r="A254" i="34"/>
  <c r="B254" i="34"/>
  <c r="D254" i="34"/>
  <c r="E254" i="34"/>
  <c r="F254" i="34"/>
  <c r="G254" i="34"/>
  <c r="A255" i="34"/>
  <c r="B255" i="34"/>
  <c r="D255" i="34"/>
  <c r="E255" i="34"/>
  <c r="F255" i="34"/>
  <c r="G255" i="34"/>
  <c r="A256" i="34"/>
  <c r="B256" i="34"/>
  <c r="D256" i="34"/>
  <c r="E256" i="34"/>
  <c r="F256" i="34"/>
  <c r="G256" i="34"/>
  <c r="A257" i="34"/>
  <c r="B257" i="34"/>
  <c r="D257" i="34"/>
  <c r="E257" i="34"/>
  <c r="F257" i="34"/>
  <c r="G257" i="34"/>
  <c r="A258" i="34"/>
  <c r="B258" i="34"/>
  <c r="D258" i="34"/>
  <c r="E258" i="34"/>
  <c r="F258" i="34"/>
  <c r="G258" i="34"/>
  <c r="A259" i="34"/>
  <c r="B259" i="34"/>
  <c r="D259" i="34"/>
  <c r="E259" i="34"/>
  <c r="F259" i="34"/>
  <c r="G259" i="34"/>
  <c r="A260" i="34"/>
  <c r="B260" i="34"/>
  <c r="D260" i="34"/>
  <c r="E260" i="34"/>
  <c r="F260" i="34"/>
  <c r="G260" i="34"/>
  <c r="A261" i="34"/>
  <c r="B261" i="34"/>
  <c r="D261" i="34"/>
  <c r="E261" i="34"/>
  <c r="F261" i="34"/>
  <c r="G261" i="34"/>
  <c r="A262" i="34"/>
  <c r="B262" i="34"/>
  <c r="D262" i="34"/>
  <c r="E262" i="34"/>
  <c r="F262" i="34"/>
  <c r="G262" i="34"/>
  <c r="A263" i="34"/>
  <c r="B263" i="34"/>
  <c r="D263" i="34"/>
  <c r="E263" i="34"/>
  <c r="F263" i="34"/>
  <c r="G263" i="34"/>
  <c r="A264" i="34"/>
  <c r="B264" i="34"/>
  <c r="D264" i="34"/>
  <c r="E264" i="34"/>
  <c r="F264" i="34"/>
  <c r="G264" i="34"/>
  <c r="A265" i="34"/>
  <c r="B265" i="34"/>
  <c r="D265" i="34"/>
  <c r="E265" i="34"/>
  <c r="F265" i="34"/>
  <c r="G265" i="34"/>
  <c r="A266" i="34"/>
  <c r="B266" i="34"/>
  <c r="D266" i="34"/>
  <c r="E266" i="34"/>
  <c r="F266" i="34"/>
  <c r="G266" i="34"/>
  <c r="A267" i="34"/>
  <c r="B267" i="34"/>
  <c r="D267" i="34"/>
  <c r="E267" i="34"/>
  <c r="F267" i="34"/>
  <c r="G267" i="34"/>
  <c r="A268" i="34"/>
  <c r="B268" i="34"/>
  <c r="D268" i="34"/>
  <c r="E268" i="34"/>
  <c r="F268" i="34"/>
  <c r="G268" i="34"/>
  <c r="A269" i="34"/>
  <c r="B269" i="34"/>
  <c r="D269" i="34"/>
  <c r="E269" i="34"/>
  <c r="F269" i="34"/>
  <c r="G269" i="34"/>
  <c r="A270" i="34"/>
  <c r="B270" i="34"/>
  <c r="D270" i="34"/>
  <c r="E270" i="34"/>
  <c r="F270" i="34"/>
  <c r="G270" i="34"/>
  <c r="A271" i="34"/>
  <c r="B271" i="34"/>
  <c r="D271" i="34"/>
  <c r="E271" i="34"/>
  <c r="F271" i="34"/>
  <c r="G271" i="34"/>
  <c r="A272" i="34"/>
  <c r="B272" i="34"/>
  <c r="D272" i="34"/>
  <c r="E272" i="34"/>
  <c r="F272" i="34"/>
  <c r="G272" i="34"/>
  <c r="A273" i="34"/>
  <c r="B273" i="34"/>
  <c r="D273" i="34"/>
  <c r="E273" i="34"/>
  <c r="F273" i="34"/>
  <c r="G273" i="34"/>
  <c r="A274" i="34"/>
  <c r="B274" i="34"/>
  <c r="D274" i="34"/>
  <c r="E274" i="34"/>
  <c r="F274" i="34"/>
  <c r="G274" i="34"/>
  <c r="A275" i="34"/>
  <c r="B275" i="34"/>
  <c r="D275" i="34"/>
  <c r="E275" i="34"/>
  <c r="F275" i="34"/>
  <c r="G275" i="34"/>
  <c r="A276" i="34"/>
  <c r="B276" i="34"/>
  <c r="D276" i="34"/>
  <c r="E276" i="34"/>
  <c r="F276" i="34"/>
  <c r="G276" i="34"/>
  <c r="A277" i="34"/>
  <c r="B277" i="34"/>
  <c r="D277" i="34"/>
  <c r="E277" i="34"/>
  <c r="F277" i="34"/>
  <c r="G277" i="34"/>
  <c r="A278" i="34"/>
  <c r="B278" i="34"/>
  <c r="D278" i="34"/>
  <c r="E278" i="34"/>
  <c r="F278" i="34"/>
  <c r="G278" i="34"/>
  <c r="A279" i="34"/>
  <c r="B279" i="34"/>
  <c r="D279" i="34"/>
  <c r="E279" i="34"/>
  <c r="F279" i="34"/>
  <c r="G279" i="34"/>
  <c r="A280" i="34"/>
  <c r="B280" i="34"/>
  <c r="D280" i="34"/>
  <c r="E280" i="34"/>
  <c r="F280" i="34"/>
  <c r="G280" i="34"/>
  <c r="A281" i="34"/>
  <c r="B281" i="34"/>
  <c r="D281" i="34"/>
  <c r="E281" i="34"/>
  <c r="F281" i="34"/>
  <c r="G281" i="34"/>
  <c r="A282" i="34"/>
  <c r="B282" i="34"/>
  <c r="D282" i="34"/>
  <c r="E282" i="34"/>
  <c r="F282" i="34"/>
  <c r="G282" i="34"/>
  <c r="A283" i="34"/>
  <c r="B283" i="34"/>
  <c r="D283" i="34"/>
  <c r="E283" i="34"/>
  <c r="F283" i="34"/>
  <c r="G283" i="34"/>
  <c r="A284" i="34"/>
  <c r="B284" i="34"/>
  <c r="D284" i="34"/>
  <c r="E284" i="34"/>
  <c r="F284" i="34"/>
  <c r="G284" i="34"/>
  <c r="A285" i="34"/>
  <c r="B285" i="34"/>
  <c r="D285" i="34"/>
  <c r="E285" i="34"/>
  <c r="F285" i="34"/>
  <c r="G285" i="34"/>
  <c r="A286" i="34"/>
  <c r="B286" i="34"/>
  <c r="D286" i="34"/>
  <c r="E286" i="34"/>
  <c r="F286" i="34"/>
  <c r="G286" i="34"/>
  <c r="A287" i="34"/>
  <c r="B287" i="34"/>
  <c r="D287" i="34"/>
  <c r="E287" i="34"/>
  <c r="F287" i="34"/>
  <c r="G287" i="34"/>
  <c r="A288" i="34"/>
  <c r="B288" i="34"/>
  <c r="D288" i="34"/>
  <c r="E288" i="34"/>
  <c r="F288" i="34"/>
  <c r="G288" i="34"/>
  <c r="A289" i="34"/>
  <c r="B289" i="34"/>
  <c r="D289" i="34"/>
  <c r="E289" i="34"/>
  <c r="F289" i="34"/>
  <c r="G289" i="34"/>
  <c r="A290" i="34"/>
  <c r="B290" i="34"/>
  <c r="D290" i="34"/>
  <c r="E290" i="34"/>
  <c r="F290" i="34"/>
  <c r="G290" i="34"/>
  <c r="A291" i="34"/>
  <c r="B291" i="34"/>
  <c r="D291" i="34"/>
  <c r="E291" i="34"/>
  <c r="F291" i="34"/>
  <c r="G291" i="34"/>
  <c r="A292" i="34"/>
  <c r="B292" i="34"/>
  <c r="D292" i="34"/>
  <c r="E292" i="34"/>
  <c r="F292" i="34"/>
  <c r="G292" i="34"/>
  <c r="A293" i="34"/>
  <c r="B293" i="34"/>
  <c r="D293" i="34"/>
  <c r="E293" i="34"/>
  <c r="F293" i="34"/>
  <c r="G293" i="34"/>
  <c r="A294" i="34"/>
  <c r="B294" i="34"/>
  <c r="D294" i="34"/>
  <c r="E294" i="34"/>
  <c r="F294" i="34"/>
  <c r="G294" i="34"/>
  <c r="A295" i="34"/>
  <c r="B295" i="34"/>
  <c r="D295" i="34"/>
  <c r="E295" i="34"/>
  <c r="F295" i="34"/>
  <c r="G295" i="34"/>
  <c r="A296" i="34"/>
  <c r="B296" i="34"/>
  <c r="D296" i="34"/>
  <c r="E296" i="34"/>
  <c r="F296" i="34"/>
  <c r="G296" i="34"/>
  <c r="A297" i="34"/>
  <c r="B297" i="34"/>
  <c r="D297" i="34"/>
  <c r="E297" i="34"/>
  <c r="F297" i="34"/>
  <c r="G297" i="34"/>
  <c r="A298" i="34"/>
  <c r="B298" i="34"/>
  <c r="D298" i="34"/>
  <c r="E298" i="34"/>
  <c r="F298" i="34"/>
  <c r="G298" i="34"/>
  <c r="A299" i="34"/>
  <c r="B299" i="34"/>
  <c r="D299" i="34"/>
  <c r="E299" i="34"/>
  <c r="F299" i="34"/>
  <c r="G299" i="34"/>
  <c r="A300" i="34"/>
  <c r="B300" i="34"/>
  <c r="D300" i="34"/>
  <c r="E300" i="34"/>
  <c r="F300" i="34"/>
  <c r="G300" i="34"/>
  <c r="A301" i="34"/>
  <c r="B301" i="34"/>
  <c r="D301" i="34"/>
  <c r="E301" i="34"/>
  <c r="F301" i="34"/>
  <c r="G301" i="34"/>
  <c r="A302" i="34"/>
  <c r="B302" i="34"/>
  <c r="D302" i="34"/>
  <c r="E302" i="34"/>
  <c r="F302" i="34"/>
  <c r="G302" i="34"/>
  <c r="A303" i="34"/>
  <c r="B303" i="34"/>
  <c r="D303" i="34"/>
  <c r="E303" i="34"/>
  <c r="F303" i="34"/>
  <c r="G303" i="34"/>
  <c r="A304" i="34"/>
  <c r="B304" i="34"/>
  <c r="D304" i="34"/>
  <c r="E304" i="34"/>
  <c r="F304" i="34"/>
  <c r="G304" i="34"/>
  <c r="A305" i="34"/>
  <c r="B305" i="34"/>
  <c r="D305" i="34"/>
  <c r="E305" i="34"/>
  <c r="F305" i="34"/>
  <c r="G305" i="34"/>
  <c r="A306" i="34"/>
  <c r="B306" i="34"/>
  <c r="C306" i="34"/>
  <c r="D306" i="34"/>
  <c r="E306" i="34"/>
  <c r="F306" i="34"/>
  <c r="G306" i="34"/>
  <c r="A307" i="34"/>
  <c r="B307" i="34"/>
  <c r="D307" i="34"/>
  <c r="E307" i="34"/>
  <c r="F307" i="34"/>
  <c r="G307" i="34"/>
  <c r="A308" i="34"/>
  <c r="B308" i="34"/>
  <c r="C308" i="34"/>
  <c r="D308" i="34"/>
  <c r="E308" i="34"/>
  <c r="F308" i="34"/>
  <c r="G308" i="34"/>
  <c r="A309" i="34"/>
  <c r="B309" i="34"/>
  <c r="D309" i="34"/>
  <c r="E309" i="34"/>
  <c r="F309" i="34"/>
  <c r="G309" i="34"/>
  <c r="A310" i="34"/>
  <c r="B310" i="34"/>
  <c r="D310" i="34"/>
  <c r="E310" i="34"/>
  <c r="F310" i="34"/>
  <c r="G310" i="34"/>
  <c r="A311" i="34"/>
  <c r="B311" i="34"/>
  <c r="D311" i="34"/>
  <c r="E311" i="34"/>
  <c r="F311" i="34"/>
  <c r="G311" i="34"/>
  <c r="A312" i="34"/>
  <c r="B312" i="34"/>
  <c r="D312" i="34"/>
  <c r="E312" i="34"/>
  <c r="F312" i="34"/>
  <c r="G312" i="34"/>
  <c r="A313" i="34"/>
  <c r="B313" i="34"/>
  <c r="D313" i="34"/>
  <c r="E313" i="34"/>
  <c r="F313" i="34"/>
  <c r="G313" i="34"/>
  <c r="A314" i="34"/>
  <c r="B314" i="34"/>
  <c r="D314" i="34"/>
  <c r="E314" i="34"/>
  <c r="F314" i="34"/>
  <c r="G314" i="34"/>
  <c r="A315" i="34"/>
  <c r="B315" i="34"/>
  <c r="D315" i="34"/>
  <c r="E315" i="34"/>
  <c r="F315" i="34"/>
  <c r="G315" i="34"/>
  <c r="A316" i="34"/>
  <c r="B316" i="34"/>
  <c r="D316" i="34"/>
  <c r="E316" i="34"/>
  <c r="F316" i="34"/>
  <c r="G316" i="34"/>
  <c r="A317" i="34"/>
  <c r="B317" i="34"/>
  <c r="D317" i="34"/>
  <c r="E317" i="34"/>
  <c r="F317" i="34"/>
  <c r="G317" i="34"/>
  <c r="A318" i="34"/>
  <c r="B318" i="34"/>
  <c r="D318" i="34"/>
  <c r="E318" i="34"/>
  <c r="F318" i="34"/>
  <c r="G318" i="34"/>
  <c r="A319" i="34"/>
  <c r="B319" i="34"/>
  <c r="D319" i="34"/>
  <c r="E319" i="34"/>
  <c r="F319" i="34"/>
  <c r="G319" i="34"/>
  <c r="A320" i="34"/>
  <c r="B320" i="34"/>
  <c r="D320" i="34"/>
  <c r="E320" i="34"/>
  <c r="F320" i="34"/>
  <c r="G320" i="34"/>
  <c r="A321" i="34"/>
  <c r="B321" i="34"/>
  <c r="D321" i="34"/>
  <c r="E321" i="34"/>
  <c r="F321" i="34"/>
  <c r="G321" i="34"/>
  <c r="A322" i="34"/>
  <c r="B322" i="34"/>
  <c r="D322" i="34"/>
  <c r="E322" i="34"/>
  <c r="F322" i="34"/>
  <c r="G322" i="34"/>
  <c r="A323" i="34"/>
  <c r="B323" i="34"/>
  <c r="D323" i="34"/>
  <c r="E323" i="34"/>
  <c r="F323" i="34"/>
  <c r="G323" i="34"/>
  <c r="A324" i="34"/>
  <c r="B324" i="34"/>
  <c r="D324" i="34"/>
  <c r="E324" i="34"/>
  <c r="F324" i="34"/>
  <c r="G324" i="34"/>
  <c r="A325" i="34"/>
  <c r="B325" i="34"/>
  <c r="D325" i="34"/>
  <c r="E325" i="34"/>
  <c r="F325" i="34"/>
  <c r="G325" i="34"/>
  <c r="A326" i="34"/>
  <c r="B326" i="34"/>
  <c r="D326" i="34"/>
  <c r="E326" i="34"/>
  <c r="F326" i="34"/>
  <c r="G326" i="34"/>
  <c r="A327" i="34"/>
  <c r="B327" i="34"/>
  <c r="D327" i="34"/>
  <c r="E327" i="34"/>
  <c r="F327" i="34"/>
  <c r="G327" i="34"/>
  <c r="A328" i="34"/>
  <c r="B328" i="34"/>
  <c r="D328" i="34"/>
  <c r="E328" i="34"/>
  <c r="F328" i="34"/>
  <c r="G328" i="34"/>
  <c r="A329" i="34"/>
  <c r="B329" i="34"/>
  <c r="D329" i="34"/>
  <c r="E329" i="34"/>
  <c r="F329" i="34"/>
  <c r="G329" i="34"/>
  <c r="A330" i="34"/>
  <c r="B330" i="34"/>
  <c r="D330" i="34"/>
  <c r="E330" i="34"/>
  <c r="F330" i="34"/>
  <c r="G330" i="34"/>
  <c r="A331" i="34"/>
  <c r="B331" i="34"/>
  <c r="D331" i="34"/>
  <c r="E331" i="34"/>
  <c r="F331" i="34"/>
  <c r="G331" i="34"/>
  <c r="A332" i="34"/>
  <c r="B332" i="34"/>
  <c r="D332" i="34"/>
  <c r="E332" i="34"/>
  <c r="F332" i="34"/>
  <c r="G332" i="34"/>
  <c r="A333" i="34"/>
  <c r="B333" i="34"/>
  <c r="D333" i="34"/>
  <c r="E333" i="34"/>
  <c r="F333" i="34"/>
  <c r="G333" i="34"/>
  <c r="A334" i="34"/>
  <c r="B334" i="34"/>
  <c r="D334" i="34"/>
  <c r="E334" i="34"/>
  <c r="F334" i="34"/>
  <c r="G334" i="34"/>
  <c r="A335" i="34"/>
  <c r="B335" i="34"/>
  <c r="D335" i="34"/>
  <c r="E335" i="34"/>
  <c r="F335" i="34"/>
  <c r="G335" i="34"/>
  <c r="A336" i="34"/>
  <c r="B336" i="34"/>
  <c r="D336" i="34"/>
  <c r="E336" i="34"/>
  <c r="F336" i="34"/>
  <c r="G336" i="34"/>
  <c r="A337" i="34"/>
  <c r="B337" i="34"/>
  <c r="D337" i="34"/>
  <c r="E337" i="34"/>
  <c r="F337" i="34"/>
  <c r="G337" i="34"/>
  <c r="A338" i="34"/>
  <c r="B338" i="34"/>
  <c r="D338" i="34"/>
  <c r="E338" i="34"/>
  <c r="F338" i="34"/>
  <c r="G338" i="34"/>
  <c r="A339" i="34"/>
  <c r="B339" i="34"/>
  <c r="D339" i="34"/>
  <c r="E339" i="34"/>
  <c r="F339" i="34"/>
  <c r="G339" i="34"/>
  <c r="A340" i="34"/>
  <c r="B340" i="34"/>
  <c r="D340" i="34"/>
  <c r="E340" i="34"/>
  <c r="F340" i="34"/>
  <c r="G340" i="34"/>
  <c r="A341" i="34"/>
  <c r="B341" i="34"/>
  <c r="D341" i="34"/>
  <c r="E341" i="34"/>
  <c r="F341" i="34"/>
  <c r="G341" i="34"/>
  <c r="A342" i="34"/>
  <c r="B342" i="34"/>
  <c r="D342" i="34"/>
  <c r="E342" i="34"/>
  <c r="F342" i="34"/>
  <c r="G342" i="34"/>
  <c r="A343" i="34"/>
  <c r="B343" i="34"/>
  <c r="D343" i="34"/>
  <c r="E343" i="34"/>
  <c r="F343" i="34"/>
  <c r="G343" i="34"/>
  <c r="A344" i="34"/>
  <c r="B344" i="34"/>
  <c r="D344" i="34"/>
  <c r="E344" i="34"/>
  <c r="F344" i="34"/>
  <c r="G344" i="34"/>
  <c r="A345" i="34"/>
  <c r="B345" i="34"/>
  <c r="D345" i="34"/>
  <c r="E345" i="34"/>
  <c r="F345" i="34"/>
  <c r="G345" i="34"/>
  <c r="A346" i="34"/>
  <c r="B346" i="34"/>
  <c r="D346" i="34"/>
  <c r="E346" i="34"/>
  <c r="F346" i="34"/>
  <c r="G346" i="34"/>
  <c r="A347" i="34"/>
  <c r="B347" i="34"/>
  <c r="D347" i="34"/>
  <c r="E347" i="34"/>
  <c r="F347" i="34"/>
  <c r="G347" i="34"/>
  <c r="A348" i="34"/>
  <c r="B348" i="34"/>
  <c r="D348" i="34"/>
  <c r="E348" i="34"/>
  <c r="F348" i="34"/>
  <c r="G348" i="34"/>
  <c r="A349" i="34"/>
  <c r="B349" i="34"/>
  <c r="D349" i="34"/>
  <c r="E349" i="34"/>
  <c r="F349" i="34"/>
  <c r="G349" i="34"/>
  <c r="A350" i="34"/>
  <c r="B350" i="34"/>
  <c r="D350" i="34"/>
  <c r="E350" i="34"/>
  <c r="F350" i="34"/>
  <c r="G350" i="34"/>
  <c r="A351" i="34"/>
  <c r="B351" i="34"/>
  <c r="D351" i="34"/>
  <c r="E351" i="34"/>
  <c r="F351" i="34"/>
  <c r="G351" i="34"/>
  <c r="A352" i="34"/>
  <c r="B352" i="34"/>
  <c r="D352" i="34"/>
  <c r="E352" i="34"/>
  <c r="F352" i="34"/>
  <c r="G352" i="34"/>
  <c r="A353" i="34"/>
  <c r="B353" i="34"/>
  <c r="D353" i="34"/>
  <c r="E353" i="34"/>
  <c r="F353" i="34"/>
  <c r="G353" i="34"/>
  <c r="A354" i="34"/>
  <c r="B354" i="34"/>
  <c r="D354" i="34"/>
  <c r="E354" i="34"/>
  <c r="F354" i="34"/>
  <c r="G354" i="34"/>
  <c r="A355" i="34"/>
  <c r="B355" i="34"/>
  <c r="D355" i="34"/>
  <c r="E355" i="34"/>
  <c r="F355" i="34"/>
  <c r="G355" i="34"/>
  <c r="A356" i="34"/>
  <c r="B356" i="34"/>
  <c r="D356" i="34"/>
  <c r="E356" i="34"/>
  <c r="F356" i="34"/>
  <c r="G356" i="34"/>
  <c r="A357" i="34"/>
  <c r="B357" i="34"/>
  <c r="D357" i="34"/>
  <c r="E357" i="34"/>
  <c r="F357" i="34"/>
  <c r="G357" i="34"/>
  <c r="A358" i="34"/>
  <c r="B358" i="34"/>
  <c r="D358" i="34"/>
  <c r="E358" i="34"/>
  <c r="F358" i="34"/>
  <c r="G358" i="34"/>
  <c r="A359" i="34"/>
  <c r="B359" i="34"/>
  <c r="D359" i="34"/>
  <c r="E359" i="34"/>
  <c r="F359" i="34"/>
  <c r="G359" i="34"/>
  <c r="A360" i="34"/>
  <c r="B360" i="34"/>
  <c r="D360" i="34"/>
  <c r="E360" i="34"/>
  <c r="F360" i="34"/>
  <c r="G360" i="34"/>
  <c r="A361" i="34"/>
  <c r="B361" i="34"/>
  <c r="D361" i="34"/>
  <c r="E361" i="34"/>
  <c r="F361" i="34"/>
  <c r="G361" i="34"/>
  <c r="A362" i="34"/>
  <c r="B362" i="34"/>
  <c r="D362" i="34"/>
  <c r="E362" i="34"/>
  <c r="F362" i="34"/>
  <c r="G362" i="34"/>
  <c r="A363" i="34"/>
  <c r="B363" i="34"/>
  <c r="D363" i="34"/>
  <c r="E363" i="34"/>
  <c r="F363" i="34"/>
  <c r="G363" i="34"/>
  <c r="A364" i="34"/>
  <c r="B364" i="34"/>
  <c r="D364" i="34"/>
  <c r="E364" i="34"/>
  <c r="F364" i="34"/>
  <c r="G364" i="34"/>
  <c r="A365" i="34"/>
  <c r="B365" i="34"/>
  <c r="D365" i="34"/>
  <c r="E365" i="34"/>
  <c r="F365" i="34"/>
  <c r="G365" i="34"/>
  <c r="A366" i="34"/>
  <c r="B366" i="34"/>
  <c r="D366" i="34"/>
  <c r="E366" i="34"/>
  <c r="F366" i="34"/>
  <c r="G366" i="34"/>
  <c r="A367" i="34"/>
  <c r="B367" i="34"/>
  <c r="D367" i="34"/>
  <c r="E367" i="34"/>
  <c r="F367" i="34"/>
  <c r="G367" i="34"/>
  <c r="A368" i="34"/>
  <c r="B368" i="34"/>
  <c r="D368" i="34"/>
  <c r="E368" i="34"/>
  <c r="F368" i="34"/>
  <c r="G368" i="34"/>
  <c r="A369" i="34"/>
  <c r="B369" i="34"/>
  <c r="D369" i="34"/>
  <c r="E369" i="34"/>
  <c r="F369" i="34"/>
  <c r="G369" i="34"/>
  <c r="A370" i="34"/>
  <c r="B370" i="34"/>
  <c r="D370" i="34"/>
  <c r="E370" i="34"/>
  <c r="F370" i="34"/>
  <c r="G370" i="34"/>
  <c r="A371" i="34"/>
  <c r="B371" i="34"/>
  <c r="D371" i="34"/>
  <c r="E371" i="34"/>
  <c r="F371" i="34"/>
  <c r="G371" i="34"/>
  <c r="A372" i="34"/>
  <c r="B372" i="34"/>
  <c r="D372" i="34"/>
  <c r="E372" i="34"/>
  <c r="F372" i="34"/>
  <c r="G372" i="34"/>
  <c r="A373" i="34"/>
  <c r="B373" i="34"/>
  <c r="D373" i="34"/>
  <c r="E373" i="34"/>
  <c r="F373" i="34"/>
  <c r="G373" i="34"/>
  <c r="A374" i="34"/>
  <c r="B374" i="34"/>
  <c r="D374" i="34"/>
  <c r="E374" i="34"/>
  <c r="F374" i="34"/>
  <c r="G374" i="34"/>
  <c r="A375" i="34"/>
  <c r="B375" i="34"/>
  <c r="D375" i="34"/>
  <c r="E375" i="34"/>
  <c r="F375" i="34"/>
  <c r="G375" i="34"/>
  <c r="A376" i="34"/>
  <c r="B376" i="34"/>
  <c r="D376" i="34"/>
  <c r="E376" i="34"/>
  <c r="F376" i="34"/>
  <c r="G376" i="34"/>
  <c r="A377" i="34"/>
  <c r="B377" i="34"/>
  <c r="D377" i="34"/>
  <c r="E377" i="34"/>
  <c r="F377" i="34"/>
  <c r="G377" i="34"/>
  <c r="A378" i="34"/>
  <c r="B378" i="34"/>
  <c r="D378" i="34"/>
  <c r="E378" i="34"/>
  <c r="F378" i="34"/>
  <c r="G378" i="34"/>
  <c r="A379" i="34"/>
  <c r="B379" i="34"/>
  <c r="D379" i="34"/>
  <c r="E379" i="34"/>
  <c r="F379" i="34"/>
  <c r="G379" i="34"/>
  <c r="A380" i="34"/>
  <c r="B380" i="34"/>
  <c r="D380" i="34"/>
  <c r="E380" i="34"/>
  <c r="F380" i="34"/>
  <c r="G380" i="34"/>
  <c r="A381" i="34"/>
  <c r="B381" i="34"/>
  <c r="D381" i="34"/>
  <c r="E381" i="34"/>
  <c r="F381" i="34"/>
  <c r="G381" i="34"/>
  <c r="A382" i="34"/>
  <c r="B382" i="34"/>
  <c r="D382" i="34"/>
  <c r="E382" i="34"/>
  <c r="F382" i="34"/>
  <c r="G382" i="34"/>
  <c r="A383" i="34"/>
  <c r="B383" i="34"/>
  <c r="D383" i="34"/>
  <c r="E383" i="34"/>
  <c r="F383" i="34"/>
  <c r="G383" i="34"/>
  <c r="A384" i="34"/>
  <c r="B384" i="34"/>
  <c r="D384" i="34"/>
  <c r="E384" i="34"/>
  <c r="F384" i="34"/>
  <c r="G384" i="34"/>
  <c r="A385" i="34"/>
  <c r="B385" i="34"/>
  <c r="D385" i="34"/>
  <c r="E385" i="34"/>
  <c r="F385" i="34"/>
  <c r="G385" i="34"/>
  <c r="A386" i="34"/>
  <c r="B386" i="34"/>
  <c r="D386" i="34"/>
  <c r="E386" i="34"/>
  <c r="F386" i="34"/>
  <c r="G386" i="34"/>
  <c r="A387" i="34"/>
  <c r="B387" i="34"/>
  <c r="D387" i="34"/>
  <c r="E387" i="34"/>
  <c r="F387" i="34"/>
  <c r="G387" i="34"/>
  <c r="A388" i="34"/>
  <c r="B388" i="34"/>
  <c r="D388" i="34"/>
  <c r="E388" i="34"/>
  <c r="F388" i="34"/>
  <c r="G388" i="34"/>
  <c r="A389" i="34"/>
  <c r="B389" i="34"/>
  <c r="D389" i="34"/>
  <c r="E389" i="34"/>
  <c r="F389" i="34"/>
  <c r="G389" i="34"/>
  <c r="A390" i="34"/>
  <c r="B390" i="34"/>
  <c r="D390" i="34"/>
  <c r="E390" i="34"/>
  <c r="F390" i="34"/>
  <c r="G390" i="34"/>
  <c r="A391" i="34"/>
  <c r="B391" i="34"/>
  <c r="D391" i="34"/>
  <c r="E391" i="34"/>
  <c r="F391" i="34"/>
  <c r="G391" i="34"/>
  <c r="A392" i="34"/>
  <c r="B392" i="34"/>
  <c r="D392" i="34"/>
  <c r="E392" i="34"/>
  <c r="F392" i="34"/>
  <c r="G392" i="34"/>
  <c r="A393" i="34"/>
  <c r="B393" i="34"/>
  <c r="D393" i="34"/>
  <c r="E393" i="34"/>
  <c r="F393" i="34"/>
  <c r="G393" i="34"/>
  <c r="A394" i="34"/>
  <c r="B394" i="34"/>
  <c r="D394" i="34"/>
  <c r="E394" i="34"/>
  <c r="F394" i="34"/>
  <c r="G394" i="34"/>
  <c r="A395" i="34"/>
  <c r="B395" i="34"/>
  <c r="D395" i="34"/>
  <c r="E395" i="34"/>
  <c r="F395" i="34"/>
  <c r="G395" i="34"/>
  <c r="A396" i="34"/>
  <c r="B396" i="34"/>
  <c r="D396" i="34"/>
  <c r="E396" i="34"/>
  <c r="F396" i="34"/>
  <c r="G396" i="34"/>
  <c r="A397" i="34"/>
  <c r="B397" i="34"/>
  <c r="D397" i="34"/>
  <c r="E397" i="34"/>
  <c r="F397" i="34"/>
  <c r="G397" i="34"/>
  <c r="A398" i="34"/>
  <c r="B398" i="34"/>
  <c r="D398" i="34"/>
  <c r="E398" i="34"/>
  <c r="F398" i="34"/>
  <c r="G398" i="34"/>
  <c r="A399" i="34"/>
  <c r="B399" i="34"/>
  <c r="D399" i="34"/>
  <c r="E399" i="34"/>
  <c r="F399" i="34"/>
  <c r="G399" i="34"/>
  <c r="A400" i="34"/>
  <c r="B400" i="34"/>
  <c r="D400" i="34"/>
  <c r="E400" i="34"/>
  <c r="F400" i="34"/>
  <c r="G400" i="34"/>
  <c r="A401" i="34"/>
  <c r="B401" i="34"/>
  <c r="D401" i="34"/>
  <c r="E401" i="34"/>
  <c r="F401" i="34"/>
  <c r="G401" i="34"/>
  <c r="A402" i="34"/>
  <c r="B402" i="34"/>
  <c r="D402" i="34"/>
  <c r="E402" i="34"/>
  <c r="F402" i="34"/>
  <c r="G402" i="34"/>
  <c r="A403" i="34"/>
  <c r="B403" i="34"/>
  <c r="D403" i="34"/>
  <c r="E403" i="34"/>
  <c r="F403" i="34"/>
  <c r="G403" i="34"/>
  <c r="A404" i="34"/>
  <c r="B404" i="34"/>
  <c r="D404" i="34"/>
  <c r="E404" i="34"/>
  <c r="F404" i="34"/>
  <c r="G404" i="34"/>
  <c r="A405" i="34"/>
  <c r="B405" i="34"/>
  <c r="D405" i="34"/>
  <c r="E405" i="34"/>
  <c r="F405" i="34"/>
  <c r="G405" i="34"/>
  <c r="A406" i="34"/>
  <c r="B406" i="34"/>
  <c r="D406" i="34"/>
  <c r="E406" i="34"/>
  <c r="F406" i="34"/>
  <c r="G406" i="34"/>
  <c r="A407" i="34"/>
  <c r="B407" i="34"/>
  <c r="D407" i="34"/>
  <c r="E407" i="34"/>
  <c r="F407" i="34"/>
  <c r="G407" i="34"/>
  <c r="A408" i="34"/>
  <c r="B408" i="34"/>
  <c r="D408" i="34"/>
  <c r="E408" i="34"/>
  <c r="F408" i="34"/>
  <c r="G408" i="34"/>
  <c r="A409" i="34"/>
  <c r="B409" i="34"/>
  <c r="D409" i="34"/>
  <c r="E409" i="34"/>
  <c r="F409" i="34"/>
  <c r="G409" i="34"/>
  <c r="A410" i="34"/>
  <c r="B410" i="34"/>
  <c r="D410" i="34"/>
  <c r="E410" i="34"/>
  <c r="F410" i="34"/>
  <c r="G410" i="34"/>
  <c r="A411" i="34"/>
  <c r="B411" i="34"/>
  <c r="D411" i="34"/>
  <c r="E411" i="34"/>
  <c r="F411" i="34"/>
  <c r="G411" i="34"/>
  <c r="A412" i="34"/>
  <c r="B412" i="34"/>
  <c r="D412" i="34"/>
  <c r="E412" i="34"/>
  <c r="F412" i="34"/>
  <c r="G412" i="34"/>
  <c r="A413" i="34"/>
  <c r="B413" i="34"/>
  <c r="D413" i="34"/>
  <c r="E413" i="34"/>
  <c r="F413" i="34"/>
  <c r="G413" i="34"/>
  <c r="A414" i="34"/>
  <c r="B414" i="34"/>
  <c r="D414" i="34"/>
  <c r="E414" i="34"/>
  <c r="F414" i="34"/>
  <c r="G414" i="34"/>
  <c r="A415" i="34"/>
  <c r="B415" i="34"/>
  <c r="D415" i="34"/>
  <c r="E415" i="34"/>
  <c r="F415" i="34"/>
  <c r="G415" i="34"/>
  <c r="A416" i="34"/>
  <c r="B416" i="34"/>
  <c r="D416" i="34"/>
  <c r="E416" i="34"/>
  <c r="F416" i="34"/>
  <c r="G416" i="34"/>
  <c r="A417" i="34"/>
  <c r="B417" i="34"/>
  <c r="D417" i="34"/>
  <c r="E417" i="34"/>
  <c r="F417" i="34"/>
  <c r="G417" i="34"/>
  <c r="A418" i="34"/>
  <c r="B418" i="34"/>
  <c r="D418" i="34"/>
  <c r="E418" i="34"/>
  <c r="F418" i="34"/>
  <c r="G418" i="34"/>
  <c r="A419" i="34"/>
  <c r="B419" i="34"/>
  <c r="D419" i="34"/>
  <c r="E419" i="34"/>
  <c r="F419" i="34"/>
  <c r="G419" i="34"/>
  <c r="A420" i="34"/>
  <c r="B420" i="34"/>
  <c r="D420" i="34"/>
  <c r="E420" i="34"/>
  <c r="F420" i="34"/>
  <c r="G420" i="34"/>
  <c r="A421" i="34"/>
  <c r="B421" i="34"/>
  <c r="D421" i="34"/>
  <c r="E421" i="34"/>
  <c r="F421" i="34"/>
  <c r="G421" i="34"/>
  <c r="A422" i="34"/>
  <c r="B422" i="34"/>
  <c r="D422" i="34"/>
  <c r="E422" i="34"/>
  <c r="F422" i="34"/>
  <c r="G422" i="34"/>
  <c r="A423" i="34"/>
  <c r="B423" i="34"/>
  <c r="D423" i="34"/>
  <c r="E423" i="34"/>
  <c r="F423" i="34"/>
  <c r="G423" i="34"/>
  <c r="A424" i="34"/>
  <c r="B424" i="34"/>
  <c r="D424" i="34"/>
  <c r="E424" i="34"/>
  <c r="F424" i="34"/>
  <c r="G424" i="34"/>
  <c r="A425" i="34"/>
  <c r="B425" i="34"/>
  <c r="D425" i="34"/>
  <c r="E425" i="34"/>
  <c r="F425" i="34"/>
  <c r="G425" i="34"/>
  <c r="A426" i="34"/>
  <c r="B426" i="34"/>
  <c r="D426" i="34"/>
  <c r="E426" i="34"/>
  <c r="F426" i="34"/>
  <c r="G426" i="34"/>
  <c r="A427" i="34"/>
  <c r="B427" i="34"/>
  <c r="D427" i="34"/>
  <c r="E427" i="34"/>
  <c r="F427" i="34"/>
  <c r="G427" i="34"/>
  <c r="A428" i="34"/>
  <c r="B428" i="34"/>
  <c r="D428" i="34"/>
  <c r="E428" i="34"/>
  <c r="F428" i="34"/>
  <c r="G428" i="34"/>
  <c r="A429" i="34"/>
  <c r="B429" i="34"/>
  <c r="D429" i="34"/>
  <c r="E429" i="34"/>
  <c r="F429" i="34"/>
  <c r="G429" i="34"/>
  <c r="A430" i="34"/>
  <c r="B430" i="34"/>
  <c r="D430" i="34"/>
  <c r="E430" i="34"/>
  <c r="F430" i="34"/>
  <c r="G430" i="34"/>
  <c r="A431" i="34"/>
  <c r="B431" i="34"/>
  <c r="D431" i="34"/>
  <c r="E431" i="34"/>
  <c r="F431" i="34"/>
  <c r="G431" i="34"/>
  <c r="A432" i="34"/>
  <c r="B432" i="34"/>
  <c r="D432" i="34"/>
  <c r="E432" i="34"/>
  <c r="F432" i="34"/>
  <c r="G432" i="34"/>
  <c r="A433" i="34"/>
  <c r="B433" i="34"/>
  <c r="D433" i="34"/>
  <c r="E433" i="34"/>
  <c r="F433" i="34"/>
  <c r="G433" i="34"/>
  <c r="A434" i="34"/>
  <c r="B434" i="34"/>
  <c r="D434" i="34"/>
  <c r="E434" i="34"/>
  <c r="F434" i="34"/>
  <c r="G434" i="34"/>
  <c r="A435" i="34"/>
  <c r="B435" i="34"/>
  <c r="D435" i="34"/>
  <c r="E435" i="34"/>
  <c r="F435" i="34"/>
  <c r="G435" i="34"/>
  <c r="A436" i="34"/>
  <c r="B436" i="34"/>
  <c r="D436" i="34"/>
  <c r="E436" i="34"/>
  <c r="F436" i="34"/>
  <c r="G436" i="34"/>
  <c r="A437" i="34"/>
  <c r="B437" i="34"/>
  <c r="D437" i="34"/>
  <c r="E437" i="34"/>
  <c r="F437" i="34"/>
  <c r="G437" i="34"/>
  <c r="A438" i="34"/>
  <c r="B438" i="34"/>
  <c r="D438" i="34"/>
  <c r="E438" i="34"/>
  <c r="F438" i="34"/>
  <c r="G438" i="34"/>
  <c r="A439" i="34"/>
  <c r="B439" i="34"/>
  <c r="D439" i="34"/>
  <c r="E439" i="34"/>
  <c r="F439" i="34"/>
  <c r="G439" i="34"/>
  <c r="A440" i="34"/>
  <c r="B440" i="34"/>
  <c r="D440" i="34"/>
  <c r="E440" i="34"/>
  <c r="F440" i="34"/>
  <c r="G440" i="34"/>
  <c r="A441" i="34"/>
  <c r="B441" i="34"/>
  <c r="D441" i="34"/>
  <c r="E441" i="34"/>
  <c r="F441" i="34"/>
  <c r="G441" i="34"/>
  <c r="A442" i="34"/>
  <c r="B442" i="34"/>
  <c r="D442" i="34"/>
  <c r="E442" i="34"/>
  <c r="F442" i="34"/>
  <c r="G442" i="34"/>
  <c r="A443" i="34"/>
  <c r="B443" i="34"/>
  <c r="D443" i="34"/>
  <c r="E443" i="34"/>
  <c r="F443" i="34"/>
  <c r="G443" i="34"/>
  <c r="A444" i="34"/>
  <c r="B444" i="34"/>
  <c r="D444" i="34"/>
  <c r="E444" i="34"/>
  <c r="F444" i="34"/>
  <c r="G444" i="34"/>
  <c r="A445" i="34"/>
  <c r="B445" i="34"/>
  <c r="D445" i="34"/>
  <c r="E445" i="34"/>
  <c r="F445" i="34"/>
  <c r="G445" i="34"/>
  <c r="A446" i="34"/>
  <c r="B446" i="34"/>
  <c r="D446" i="34"/>
  <c r="E446" i="34"/>
  <c r="F446" i="34"/>
  <c r="G446" i="34"/>
  <c r="A447" i="34"/>
  <c r="B447" i="34"/>
  <c r="D447" i="34"/>
  <c r="E447" i="34"/>
  <c r="F447" i="34"/>
  <c r="G447" i="34"/>
  <c r="A448" i="34"/>
  <c r="B448" i="34"/>
  <c r="D448" i="34"/>
  <c r="E448" i="34"/>
  <c r="F448" i="34"/>
  <c r="G448" i="34"/>
  <c r="A449" i="34"/>
  <c r="B449" i="34"/>
  <c r="D449" i="34"/>
  <c r="E449" i="34"/>
  <c r="F449" i="34"/>
  <c r="G449" i="34"/>
  <c r="A450" i="34"/>
  <c r="B450" i="34"/>
  <c r="D450" i="34"/>
  <c r="E450" i="34"/>
  <c r="F450" i="34"/>
  <c r="G450" i="34"/>
  <c r="A451" i="34"/>
  <c r="B451" i="34"/>
  <c r="D451" i="34"/>
  <c r="E451" i="34"/>
  <c r="F451" i="34"/>
  <c r="G451" i="34"/>
  <c r="A452" i="34"/>
  <c r="B452" i="34"/>
  <c r="D452" i="34"/>
  <c r="E452" i="34"/>
  <c r="F452" i="34"/>
  <c r="G452" i="34"/>
  <c r="A453" i="34"/>
  <c r="B453" i="34"/>
  <c r="D453" i="34"/>
  <c r="E453" i="34"/>
  <c r="F453" i="34"/>
  <c r="G453" i="34"/>
  <c r="A454" i="34"/>
  <c r="B454" i="34"/>
  <c r="D454" i="34"/>
  <c r="E454" i="34"/>
  <c r="F454" i="34"/>
  <c r="G454" i="34"/>
  <c r="A455" i="34"/>
  <c r="B455" i="34"/>
  <c r="D455" i="34"/>
  <c r="E455" i="34"/>
  <c r="F455" i="34"/>
  <c r="G455" i="34"/>
  <c r="A456" i="34"/>
  <c r="B456" i="34"/>
  <c r="D456" i="34"/>
  <c r="E456" i="34"/>
  <c r="F456" i="34"/>
  <c r="G456" i="34"/>
  <c r="A457" i="34"/>
  <c r="B457" i="34"/>
  <c r="D457" i="34"/>
  <c r="E457" i="34"/>
  <c r="F457" i="34"/>
  <c r="G457" i="34"/>
  <c r="A458" i="34"/>
  <c r="B458" i="34"/>
  <c r="D458" i="34"/>
  <c r="E458" i="34"/>
  <c r="F458" i="34"/>
  <c r="G458" i="34"/>
  <c r="A459" i="34"/>
  <c r="B459" i="34"/>
  <c r="D459" i="34"/>
  <c r="E459" i="34"/>
  <c r="F459" i="34"/>
  <c r="G459" i="34"/>
  <c r="A460" i="34"/>
  <c r="B460" i="34"/>
  <c r="D460" i="34"/>
  <c r="E460" i="34"/>
  <c r="F460" i="34"/>
  <c r="G460" i="34"/>
  <c r="A461" i="34"/>
  <c r="B461" i="34"/>
  <c r="D461" i="34"/>
  <c r="E461" i="34"/>
  <c r="F461" i="34"/>
  <c r="G461" i="34"/>
  <c r="A462" i="34"/>
  <c r="B462" i="34"/>
  <c r="D462" i="34"/>
  <c r="E462" i="34"/>
  <c r="F462" i="34"/>
  <c r="G462" i="34"/>
  <c r="A463" i="34"/>
  <c r="B463" i="34"/>
  <c r="D463" i="34"/>
  <c r="E463" i="34"/>
  <c r="F463" i="34"/>
  <c r="G463" i="34"/>
  <c r="A464" i="34"/>
  <c r="B464" i="34"/>
  <c r="D464" i="34"/>
  <c r="E464" i="34"/>
  <c r="F464" i="34"/>
  <c r="G464" i="34"/>
  <c r="A465" i="34"/>
  <c r="B465" i="34"/>
  <c r="D465" i="34"/>
  <c r="E465" i="34"/>
  <c r="F465" i="34"/>
  <c r="G465" i="34"/>
  <c r="A466" i="34"/>
  <c r="B466" i="34"/>
  <c r="D466" i="34"/>
  <c r="E466" i="34"/>
  <c r="F466" i="34"/>
  <c r="G466" i="34"/>
  <c r="A467" i="34"/>
  <c r="B467" i="34"/>
  <c r="D467" i="34"/>
  <c r="E467" i="34"/>
  <c r="F467" i="34"/>
  <c r="G467" i="34"/>
  <c r="A468" i="34"/>
  <c r="B468" i="34"/>
  <c r="D468" i="34"/>
  <c r="E468" i="34"/>
  <c r="F468" i="34"/>
  <c r="G468" i="34"/>
  <c r="A469" i="34"/>
  <c r="B469" i="34"/>
  <c r="D469" i="34"/>
  <c r="E469" i="34"/>
  <c r="F469" i="34"/>
  <c r="G469" i="34"/>
  <c r="A470" i="34"/>
  <c r="B470" i="34"/>
  <c r="D470" i="34"/>
  <c r="E470" i="34"/>
  <c r="F470" i="34"/>
  <c r="G470" i="34"/>
  <c r="A471" i="34"/>
  <c r="B471" i="34"/>
  <c r="D471" i="34"/>
  <c r="E471" i="34"/>
  <c r="F471" i="34"/>
  <c r="G471" i="34"/>
  <c r="A472" i="34"/>
  <c r="B472" i="34"/>
  <c r="D472" i="34"/>
  <c r="E472" i="34"/>
  <c r="F472" i="34"/>
  <c r="G472" i="34"/>
  <c r="A473" i="34"/>
  <c r="B473" i="34"/>
  <c r="D473" i="34"/>
  <c r="E473" i="34"/>
  <c r="F473" i="34"/>
  <c r="G473" i="34"/>
  <c r="A474" i="34"/>
  <c r="B474" i="34"/>
  <c r="D474" i="34"/>
  <c r="E474" i="34"/>
  <c r="F474" i="34"/>
  <c r="G474" i="34"/>
  <c r="A475" i="34"/>
  <c r="B475" i="34"/>
  <c r="D475" i="34"/>
  <c r="E475" i="34"/>
  <c r="F475" i="34"/>
  <c r="G475" i="34"/>
  <c r="A476" i="34"/>
  <c r="B476" i="34"/>
  <c r="D476" i="34"/>
  <c r="E476" i="34"/>
  <c r="F476" i="34"/>
  <c r="G476" i="34"/>
  <c r="A477" i="34"/>
  <c r="B477" i="34"/>
  <c r="D477" i="34"/>
  <c r="E477" i="34"/>
  <c r="F477" i="34"/>
  <c r="G477" i="34"/>
  <c r="A478" i="34"/>
  <c r="B478" i="34"/>
  <c r="D478" i="34"/>
  <c r="E478" i="34"/>
  <c r="F478" i="34"/>
  <c r="G478" i="34"/>
  <c r="A479" i="34"/>
  <c r="B479" i="34"/>
  <c r="D479" i="34"/>
  <c r="E479" i="34"/>
  <c r="F479" i="34"/>
  <c r="G479" i="34"/>
  <c r="A480" i="34"/>
  <c r="B480" i="34"/>
  <c r="D480" i="34"/>
  <c r="E480" i="34"/>
  <c r="F480" i="34"/>
  <c r="G480" i="34"/>
  <c r="A481" i="34"/>
  <c r="B481" i="34"/>
  <c r="D481" i="34"/>
  <c r="E481" i="34"/>
  <c r="F481" i="34"/>
  <c r="G481" i="34"/>
  <c r="A482" i="34"/>
  <c r="B482" i="34"/>
  <c r="D482" i="34"/>
  <c r="E482" i="34"/>
  <c r="F482" i="34"/>
  <c r="G482" i="34"/>
  <c r="A483" i="34"/>
  <c r="B483" i="34"/>
  <c r="D483" i="34"/>
  <c r="E483" i="34"/>
  <c r="F483" i="34"/>
  <c r="G483" i="34"/>
  <c r="A484" i="34"/>
  <c r="B484" i="34"/>
  <c r="D484" i="34"/>
  <c r="E484" i="34"/>
  <c r="F484" i="34"/>
  <c r="G484" i="34"/>
  <c r="A485" i="34"/>
  <c r="B485" i="34"/>
  <c r="D485" i="34"/>
  <c r="E485" i="34"/>
  <c r="F485" i="34"/>
  <c r="G485" i="34"/>
  <c r="A486" i="34"/>
  <c r="B486" i="34"/>
  <c r="D486" i="34"/>
  <c r="E486" i="34"/>
  <c r="F486" i="34"/>
  <c r="G486" i="34"/>
  <c r="A487" i="34"/>
  <c r="B487" i="34"/>
  <c r="D487" i="34"/>
  <c r="E487" i="34"/>
  <c r="F487" i="34"/>
  <c r="G487" i="34"/>
  <c r="A488" i="34"/>
  <c r="B488" i="34"/>
  <c r="D488" i="34"/>
  <c r="E488" i="34"/>
  <c r="F488" i="34"/>
  <c r="G488" i="34"/>
  <c r="A489" i="34"/>
  <c r="B489" i="34"/>
  <c r="D489" i="34"/>
  <c r="E489" i="34"/>
  <c r="F489" i="34"/>
  <c r="G489" i="34"/>
  <c r="A490" i="34"/>
  <c r="B490" i="34"/>
  <c r="D490" i="34"/>
  <c r="E490" i="34"/>
  <c r="F490" i="34"/>
  <c r="G490" i="34"/>
  <c r="A491" i="34"/>
  <c r="B491" i="34"/>
  <c r="D491" i="34"/>
  <c r="E491" i="34"/>
  <c r="F491" i="34"/>
  <c r="G491" i="34"/>
  <c r="A492" i="34"/>
  <c r="B492" i="34"/>
  <c r="D492" i="34"/>
  <c r="E492" i="34"/>
  <c r="F492" i="34"/>
  <c r="G492" i="34"/>
  <c r="A493" i="34"/>
  <c r="B493" i="34"/>
  <c r="D493" i="34"/>
  <c r="E493" i="34"/>
  <c r="F493" i="34"/>
  <c r="G493" i="34"/>
  <c r="A494" i="34"/>
  <c r="B494" i="34"/>
  <c r="D494" i="34"/>
  <c r="E494" i="34"/>
  <c r="F494" i="34"/>
  <c r="G494" i="34"/>
  <c r="A495" i="34"/>
  <c r="B495" i="34"/>
  <c r="D495" i="34"/>
  <c r="E495" i="34"/>
  <c r="F495" i="34"/>
  <c r="G495" i="34"/>
  <c r="A496" i="34"/>
  <c r="B496" i="34"/>
  <c r="D496" i="34"/>
  <c r="E496" i="34"/>
  <c r="F496" i="34"/>
  <c r="G496" i="34"/>
  <c r="A497" i="34"/>
  <c r="B497" i="34"/>
  <c r="D497" i="34"/>
  <c r="E497" i="34"/>
  <c r="F497" i="34"/>
  <c r="G497" i="34"/>
  <c r="A498" i="34"/>
  <c r="B498" i="34"/>
  <c r="D498" i="34"/>
  <c r="E498" i="34"/>
  <c r="F498" i="34"/>
  <c r="G498" i="34"/>
  <c r="A499" i="34"/>
  <c r="B499" i="34"/>
  <c r="D499" i="34"/>
  <c r="E499" i="34"/>
  <c r="F499" i="34"/>
  <c r="G499" i="34"/>
  <c r="A500" i="34"/>
  <c r="B500" i="34"/>
  <c r="D500" i="34"/>
  <c r="E500" i="34"/>
  <c r="F500" i="34"/>
  <c r="G500" i="34"/>
  <c r="A501" i="34"/>
  <c r="B501" i="34"/>
  <c r="D501" i="34"/>
  <c r="E501" i="34"/>
  <c r="F501" i="34"/>
  <c r="G501" i="34"/>
  <c r="A502" i="34"/>
  <c r="B502" i="34"/>
  <c r="D502" i="34"/>
  <c r="E502" i="34"/>
  <c r="F502" i="34"/>
  <c r="G502" i="34"/>
  <c r="A503" i="34"/>
  <c r="B503" i="34"/>
  <c r="D503" i="34"/>
  <c r="E503" i="34"/>
  <c r="F503" i="34"/>
  <c r="G503" i="34"/>
  <c r="A504" i="34"/>
  <c r="B504" i="34"/>
  <c r="D504" i="34"/>
  <c r="E504" i="34"/>
  <c r="F504" i="34"/>
  <c r="G504" i="34"/>
  <c r="A505" i="34"/>
  <c r="B505" i="34"/>
  <c r="D505" i="34"/>
  <c r="E505" i="34"/>
  <c r="F505" i="34"/>
  <c r="G505" i="34"/>
  <c r="A506" i="34"/>
  <c r="B506" i="34"/>
  <c r="D506" i="34"/>
  <c r="E506" i="34"/>
  <c r="F506" i="34"/>
  <c r="G506" i="34"/>
  <c r="A507" i="34"/>
  <c r="B507" i="34"/>
  <c r="D507" i="34"/>
  <c r="E507" i="34"/>
  <c r="F507" i="34"/>
  <c r="G507" i="34"/>
  <c r="A508" i="34"/>
  <c r="B508" i="34"/>
  <c r="D508" i="34"/>
  <c r="E508" i="34"/>
  <c r="F508" i="34"/>
  <c r="G508" i="34"/>
  <c r="A509" i="34"/>
  <c r="B509" i="34"/>
  <c r="D509" i="34"/>
  <c r="E509" i="34"/>
  <c r="F509" i="34"/>
  <c r="G509" i="34"/>
  <c r="A510" i="34"/>
  <c r="B510" i="34"/>
  <c r="D510" i="34"/>
  <c r="E510" i="34"/>
  <c r="F510" i="34"/>
  <c r="G510" i="34"/>
  <c r="A511" i="34"/>
  <c r="B511" i="34"/>
  <c r="D511" i="34"/>
  <c r="E511" i="34"/>
  <c r="F511" i="34"/>
  <c r="G511" i="34"/>
  <c r="A512" i="34"/>
  <c r="B512" i="34"/>
  <c r="D512" i="34"/>
  <c r="E512" i="34"/>
  <c r="F512" i="34"/>
  <c r="G512" i="34"/>
  <c r="A513" i="34"/>
  <c r="B513" i="34"/>
  <c r="D513" i="34"/>
  <c r="E513" i="34"/>
  <c r="F513" i="34"/>
  <c r="G513" i="34"/>
  <c r="A514" i="34"/>
  <c r="B514" i="34"/>
  <c r="D514" i="34"/>
  <c r="E514" i="34"/>
  <c r="F514" i="34"/>
  <c r="G514" i="34"/>
  <c r="A515" i="34"/>
  <c r="B515" i="34"/>
  <c r="D515" i="34"/>
  <c r="E515" i="34"/>
  <c r="F515" i="34"/>
  <c r="G515" i="34"/>
  <c r="A516" i="34"/>
  <c r="B516" i="34"/>
  <c r="D516" i="34"/>
  <c r="E516" i="34"/>
  <c r="F516" i="34"/>
  <c r="G516" i="34"/>
  <c r="A517" i="34"/>
  <c r="B517" i="34"/>
  <c r="D517" i="34"/>
  <c r="E517" i="34"/>
  <c r="F517" i="34"/>
  <c r="G517" i="34"/>
  <c r="A518" i="34"/>
  <c r="B518" i="34"/>
  <c r="D518" i="34"/>
  <c r="E518" i="34"/>
  <c r="F518" i="34"/>
  <c r="G518" i="34"/>
  <c r="A519" i="34"/>
  <c r="B519" i="34"/>
  <c r="D519" i="34"/>
  <c r="E519" i="34"/>
  <c r="F519" i="34"/>
  <c r="G519" i="34"/>
  <c r="A520" i="34"/>
  <c r="B520" i="34"/>
  <c r="D520" i="34"/>
  <c r="E520" i="34"/>
  <c r="F520" i="34"/>
  <c r="G520" i="34"/>
  <c r="A521" i="34"/>
  <c r="B521" i="34"/>
  <c r="D521" i="34"/>
  <c r="E521" i="34"/>
  <c r="F521" i="34"/>
  <c r="G521" i="34"/>
  <c r="A522" i="34"/>
  <c r="B522" i="34"/>
  <c r="D522" i="34"/>
  <c r="E522" i="34"/>
  <c r="F522" i="34"/>
  <c r="G522" i="34"/>
  <c r="A523" i="34"/>
  <c r="B523" i="34"/>
  <c r="D523" i="34"/>
  <c r="E523" i="34"/>
  <c r="F523" i="34"/>
  <c r="G523" i="34"/>
  <c r="A524" i="34"/>
  <c r="B524" i="34"/>
  <c r="D524" i="34"/>
  <c r="E524" i="34"/>
  <c r="F524" i="34"/>
  <c r="G524" i="34"/>
  <c r="A525" i="34"/>
  <c r="B525" i="34"/>
  <c r="D525" i="34"/>
  <c r="E525" i="34"/>
  <c r="F525" i="34"/>
  <c r="G525" i="34"/>
  <c r="A526" i="34"/>
  <c r="B526" i="34"/>
  <c r="D526" i="34"/>
  <c r="E526" i="34"/>
  <c r="F526" i="34"/>
  <c r="G526" i="34"/>
  <c r="A527" i="34"/>
  <c r="B527" i="34"/>
  <c r="D527" i="34"/>
  <c r="E527" i="34"/>
  <c r="F527" i="34"/>
  <c r="G527" i="34"/>
  <c r="A528" i="34"/>
  <c r="B528" i="34"/>
  <c r="D528" i="34"/>
  <c r="E528" i="34"/>
  <c r="F528" i="34"/>
  <c r="G528" i="34"/>
  <c r="A529" i="34"/>
  <c r="B529" i="34"/>
  <c r="D529" i="34"/>
  <c r="E529" i="34"/>
  <c r="F529" i="34"/>
  <c r="G529" i="34"/>
  <c r="A530" i="34"/>
  <c r="B530" i="34"/>
  <c r="D530" i="34"/>
  <c r="E530" i="34"/>
  <c r="F530" i="34"/>
  <c r="G530" i="34"/>
  <c r="A531" i="34"/>
  <c r="B531" i="34"/>
  <c r="D531" i="34"/>
  <c r="E531" i="34"/>
  <c r="F531" i="34"/>
  <c r="G531" i="34"/>
  <c r="A532" i="34"/>
  <c r="B532" i="34"/>
  <c r="D532" i="34"/>
  <c r="E532" i="34"/>
  <c r="F532" i="34"/>
  <c r="G532" i="34"/>
  <c r="A533" i="34"/>
  <c r="B533" i="34"/>
  <c r="D533" i="34"/>
  <c r="E533" i="34"/>
  <c r="F533" i="34"/>
  <c r="G533" i="34"/>
  <c r="A534" i="34"/>
  <c r="B534" i="34"/>
  <c r="D534" i="34"/>
  <c r="E534" i="34"/>
  <c r="F534" i="34"/>
  <c r="G534" i="34"/>
  <c r="A535" i="34"/>
  <c r="B535" i="34"/>
  <c r="D535" i="34"/>
  <c r="E535" i="34"/>
  <c r="F535" i="34"/>
  <c r="G535" i="34"/>
  <c r="A536" i="34"/>
  <c r="B536" i="34"/>
  <c r="D536" i="34"/>
  <c r="E536" i="34"/>
  <c r="F536" i="34"/>
  <c r="G536" i="34"/>
  <c r="A537" i="34"/>
  <c r="B537" i="34"/>
  <c r="D537" i="34"/>
  <c r="E537" i="34"/>
  <c r="F537" i="34"/>
  <c r="G537" i="34"/>
  <c r="A538" i="34"/>
  <c r="B538" i="34"/>
  <c r="D538" i="34"/>
  <c r="E538" i="34"/>
  <c r="F538" i="34"/>
  <c r="G538" i="34"/>
  <c r="A539" i="34"/>
  <c r="B539" i="34"/>
  <c r="D539" i="34"/>
  <c r="E539" i="34"/>
  <c r="F539" i="34"/>
  <c r="G539" i="34"/>
  <c r="A540" i="34"/>
  <c r="B540" i="34"/>
  <c r="D540" i="34"/>
  <c r="E540" i="34"/>
  <c r="F540" i="34"/>
  <c r="G540" i="34"/>
  <c r="A541" i="34"/>
  <c r="B541" i="34"/>
  <c r="D541" i="34"/>
  <c r="E541" i="34"/>
  <c r="F541" i="34"/>
  <c r="G541" i="34"/>
  <c r="A542" i="34"/>
  <c r="B542" i="34"/>
  <c r="D542" i="34"/>
  <c r="E542" i="34"/>
  <c r="F542" i="34"/>
  <c r="G542" i="34"/>
  <c r="A543" i="34"/>
  <c r="B543" i="34"/>
  <c r="D543" i="34"/>
  <c r="E543" i="34"/>
  <c r="F543" i="34"/>
  <c r="G543" i="34"/>
  <c r="A544" i="34"/>
  <c r="B544" i="34"/>
  <c r="D544" i="34"/>
  <c r="E544" i="34"/>
  <c r="F544" i="34"/>
  <c r="G544" i="34"/>
  <c r="A545" i="34"/>
  <c r="B545" i="34"/>
  <c r="D545" i="34"/>
  <c r="E545" i="34"/>
  <c r="F545" i="34"/>
  <c r="G545" i="34"/>
  <c r="A546" i="34"/>
  <c r="B546" i="34"/>
  <c r="D546" i="34"/>
  <c r="E546" i="34"/>
  <c r="F546" i="34"/>
  <c r="G546" i="34"/>
  <c r="A547" i="34"/>
  <c r="B547" i="34"/>
  <c r="D547" i="34"/>
  <c r="E547" i="34"/>
  <c r="F547" i="34"/>
  <c r="G547" i="34"/>
  <c r="A548" i="34"/>
  <c r="B548" i="34"/>
  <c r="D548" i="34"/>
  <c r="E548" i="34"/>
  <c r="F548" i="34"/>
  <c r="G548" i="34"/>
  <c r="A549" i="34"/>
  <c r="B549" i="34"/>
  <c r="D549" i="34"/>
  <c r="E549" i="34"/>
  <c r="F549" i="34"/>
  <c r="G549" i="34"/>
  <c r="A550" i="34"/>
  <c r="B550" i="34"/>
  <c r="D550" i="34"/>
  <c r="E550" i="34"/>
  <c r="F550" i="34"/>
  <c r="G550" i="34"/>
  <c r="A551" i="34"/>
  <c r="B551" i="34"/>
  <c r="D551" i="34"/>
  <c r="E551" i="34"/>
  <c r="F551" i="34"/>
  <c r="G551" i="34"/>
  <c r="A552" i="34"/>
  <c r="B552" i="34"/>
  <c r="D552" i="34"/>
  <c r="E552" i="34"/>
  <c r="F552" i="34"/>
  <c r="G552" i="34"/>
  <c r="A553" i="34"/>
  <c r="B553" i="34"/>
  <c r="D553" i="34"/>
  <c r="E553" i="34"/>
  <c r="F553" i="34"/>
  <c r="G553" i="34"/>
  <c r="A554" i="34"/>
  <c r="B554" i="34"/>
  <c r="D554" i="34"/>
  <c r="E554" i="34"/>
  <c r="F554" i="34"/>
  <c r="G554" i="34"/>
  <c r="A555" i="34"/>
  <c r="B555" i="34"/>
  <c r="D555" i="34"/>
  <c r="E555" i="34"/>
  <c r="F555" i="34"/>
  <c r="G555" i="34"/>
  <c r="A556" i="34"/>
  <c r="B556" i="34"/>
  <c r="D556" i="34"/>
  <c r="E556" i="34"/>
  <c r="F556" i="34"/>
  <c r="G556" i="34"/>
  <c r="A557" i="34"/>
  <c r="B557" i="34"/>
  <c r="D557" i="34"/>
  <c r="E557" i="34"/>
  <c r="F557" i="34"/>
  <c r="G557" i="34"/>
  <c r="A558" i="34"/>
  <c r="B558" i="34"/>
  <c r="D558" i="34"/>
  <c r="E558" i="34"/>
  <c r="F558" i="34"/>
  <c r="G558" i="34"/>
  <c r="A559" i="34"/>
  <c r="B559" i="34"/>
  <c r="D559" i="34"/>
  <c r="E559" i="34"/>
  <c r="F559" i="34"/>
  <c r="G559" i="34"/>
  <c r="A560" i="34"/>
  <c r="B560" i="34"/>
  <c r="D560" i="34"/>
  <c r="E560" i="34"/>
  <c r="F560" i="34"/>
  <c r="G560" i="34"/>
  <c r="A561" i="34"/>
  <c r="B561" i="34"/>
  <c r="D561" i="34"/>
  <c r="E561" i="34"/>
  <c r="F561" i="34"/>
  <c r="G561" i="34"/>
  <c r="A562" i="34"/>
  <c r="B562" i="34"/>
  <c r="D562" i="34"/>
  <c r="E562" i="34"/>
  <c r="F562" i="34"/>
  <c r="G562" i="34"/>
  <c r="A563" i="34"/>
  <c r="B563" i="34"/>
  <c r="D563" i="34"/>
  <c r="E563" i="34"/>
  <c r="F563" i="34"/>
  <c r="G563" i="34"/>
  <c r="A564" i="34"/>
  <c r="B564" i="34"/>
  <c r="D564" i="34"/>
  <c r="E564" i="34"/>
  <c r="F564" i="34"/>
  <c r="G564" i="34"/>
  <c r="A565" i="34"/>
  <c r="B565" i="34"/>
  <c r="D565" i="34"/>
  <c r="E565" i="34"/>
  <c r="F565" i="34"/>
  <c r="G565" i="34"/>
  <c r="A566" i="34"/>
  <c r="B566" i="34"/>
  <c r="D566" i="34"/>
  <c r="E566" i="34"/>
  <c r="F566" i="34"/>
  <c r="G566" i="34"/>
  <c r="A567" i="34"/>
  <c r="B567" i="34"/>
  <c r="D567" i="34"/>
  <c r="E567" i="34"/>
  <c r="F567" i="34"/>
  <c r="G567" i="34"/>
  <c r="A568" i="34"/>
  <c r="B568" i="34"/>
  <c r="D568" i="34"/>
  <c r="E568" i="34"/>
  <c r="F568" i="34"/>
  <c r="G568" i="34"/>
  <c r="A569" i="34"/>
  <c r="B569" i="34"/>
  <c r="D569" i="34"/>
  <c r="E569" i="34"/>
  <c r="F569" i="34"/>
  <c r="G569" i="34"/>
  <c r="A570" i="34"/>
  <c r="B570" i="34"/>
  <c r="D570" i="34"/>
  <c r="E570" i="34"/>
  <c r="F570" i="34"/>
  <c r="G570" i="34"/>
  <c r="A571" i="34"/>
  <c r="B571" i="34"/>
  <c r="D571" i="34"/>
  <c r="E571" i="34"/>
  <c r="F571" i="34"/>
  <c r="G571" i="34"/>
  <c r="A572" i="34"/>
  <c r="B572" i="34"/>
  <c r="D572" i="34"/>
  <c r="E572" i="34"/>
  <c r="F572" i="34"/>
  <c r="G572" i="34"/>
  <c r="A573" i="34"/>
  <c r="B573" i="34"/>
  <c r="D573" i="34"/>
  <c r="E573" i="34"/>
  <c r="F573" i="34"/>
  <c r="G573" i="34"/>
  <c r="A574" i="34"/>
  <c r="B574" i="34"/>
  <c r="D574" i="34"/>
  <c r="E574" i="34"/>
  <c r="F574" i="34"/>
  <c r="G574" i="34"/>
  <c r="A575" i="34"/>
  <c r="B575" i="34"/>
  <c r="D575" i="34"/>
  <c r="E575" i="34"/>
  <c r="F575" i="34"/>
  <c r="G575" i="34"/>
  <c r="A576" i="34"/>
  <c r="B576" i="34"/>
  <c r="D576" i="34"/>
  <c r="E576" i="34"/>
  <c r="F576" i="34"/>
  <c r="G576" i="34"/>
  <c r="A577" i="34"/>
  <c r="B577" i="34"/>
  <c r="D577" i="34"/>
  <c r="E577" i="34"/>
  <c r="F577" i="34"/>
  <c r="G577" i="34"/>
  <c r="A578" i="34"/>
  <c r="B578" i="34"/>
  <c r="D578" i="34"/>
  <c r="E578" i="34"/>
  <c r="F578" i="34"/>
  <c r="G578" i="34"/>
  <c r="A579" i="34"/>
  <c r="B579" i="34"/>
  <c r="D579" i="34"/>
  <c r="E579" i="34"/>
  <c r="F579" i="34"/>
  <c r="G579" i="34"/>
  <c r="A580" i="34"/>
  <c r="B580" i="34"/>
  <c r="D580" i="34"/>
  <c r="E580" i="34"/>
  <c r="F580" i="34"/>
  <c r="G580" i="34"/>
  <c r="A581" i="34"/>
  <c r="B581" i="34"/>
  <c r="D581" i="34"/>
  <c r="E581" i="34"/>
  <c r="F581" i="34"/>
  <c r="G581" i="34"/>
  <c r="A582" i="34"/>
  <c r="B582" i="34"/>
  <c r="D582" i="34"/>
  <c r="E582" i="34"/>
  <c r="F582" i="34"/>
  <c r="G582" i="34"/>
  <c r="A583" i="34"/>
  <c r="B583" i="34"/>
  <c r="D583" i="34"/>
  <c r="E583" i="34"/>
  <c r="F583" i="34"/>
  <c r="G583" i="34"/>
  <c r="A584" i="34"/>
  <c r="B584" i="34"/>
  <c r="D584" i="34"/>
  <c r="E584" i="34"/>
  <c r="F584" i="34"/>
  <c r="G584" i="34"/>
  <c r="A585" i="34"/>
  <c r="B585" i="34"/>
  <c r="D585" i="34"/>
  <c r="E585" i="34"/>
  <c r="F585" i="34"/>
  <c r="G585" i="34"/>
  <c r="A586" i="34"/>
  <c r="B586" i="34"/>
  <c r="D586" i="34"/>
  <c r="E586" i="34"/>
  <c r="F586" i="34"/>
  <c r="G586" i="34"/>
  <c r="A587" i="34"/>
  <c r="B587" i="34"/>
  <c r="D587" i="34"/>
  <c r="E587" i="34"/>
  <c r="F587" i="34"/>
  <c r="G587" i="34"/>
  <c r="A588" i="34"/>
  <c r="B588" i="34"/>
  <c r="D588" i="34"/>
  <c r="E588" i="34"/>
  <c r="F588" i="34"/>
  <c r="G588" i="34"/>
  <c r="A589" i="34"/>
  <c r="B589" i="34"/>
  <c r="D589" i="34"/>
  <c r="E589" i="34"/>
  <c r="F589" i="34"/>
  <c r="G589" i="34"/>
  <c r="A590" i="34"/>
  <c r="B590" i="34"/>
  <c r="D590" i="34"/>
  <c r="E590" i="34"/>
  <c r="F590" i="34"/>
  <c r="G590" i="34"/>
  <c r="A591" i="34"/>
  <c r="B591" i="34"/>
  <c r="D591" i="34"/>
  <c r="E591" i="34"/>
  <c r="F591" i="34"/>
  <c r="G591" i="34"/>
  <c r="A592" i="34"/>
  <c r="B592" i="34"/>
  <c r="D592" i="34"/>
  <c r="E592" i="34"/>
  <c r="F592" i="34"/>
  <c r="G592" i="34"/>
  <c r="A593" i="34"/>
  <c r="B593" i="34"/>
  <c r="D593" i="34"/>
  <c r="E593" i="34"/>
  <c r="F593" i="34"/>
  <c r="G593" i="34"/>
  <c r="A594" i="34"/>
  <c r="B594" i="34"/>
  <c r="D594" i="34"/>
  <c r="E594" i="34"/>
  <c r="F594" i="34"/>
  <c r="G594" i="34"/>
  <c r="A595" i="34"/>
  <c r="B595" i="34"/>
  <c r="D595" i="34"/>
  <c r="E595" i="34"/>
  <c r="F595" i="34"/>
  <c r="G595" i="34"/>
  <c r="A596" i="34"/>
  <c r="B596" i="34"/>
  <c r="C596" i="34"/>
  <c r="D596" i="34"/>
  <c r="E596" i="34"/>
  <c r="F596" i="34"/>
  <c r="G596" i="34"/>
  <c r="A597" i="34"/>
  <c r="B597" i="34"/>
  <c r="D597" i="34"/>
  <c r="E597" i="34"/>
  <c r="F597" i="34"/>
  <c r="G597" i="34"/>
  <c r="A598" i="34"/>
  <c r="B598" i="34"/>
  <c r="D598" i="34"/>
  <c r="E598" i="34"/>
  <c r="F598" i="34"/>
  <c r="G598" i="34"/>
  <c r="A599" i="34"/>
  <c r="B599" i="34"/>
  <c r="C599" i="34"/>
  <c r="D599" i="34"/>
  <c r="E599" i="34"/>
  <c r="F599" i="34"/>
  <c r="G599" i="34"/>
  <c r="A600" i="34"/>
  <c r="B600" i="34"/>
  <c r="C600" i="34"/>
  <c r="D600" i="34"/>
  <c r="E600" i="34"/>
  <c r="F600" i="34"/>
  <c r="G600" i="34"/>
  <c r="A601" i="34"/>
  <c r="B601" i="34"/>
  <c r="C601" i="34"/>
  <c r="D601" i="34"/>
  <c r="E601" i="34"/>
  <c r="F601" i="34"/>
  <c r="G601" i="34"/>
  <c r="A602" i="34"/>
  <c r="B602" i="34"/>
  <c r="C602" i="34"/>
  <c r="D602" i="34"/>
  <c r="E602" i="34"/>
  <c r="F602" i="34"/>
  <c r="G602" i="34"/>
  <c r="A603" i="34"/>
  <c r="B603" i="34"/>
  <c r="C603" i="34"/>
  <c r="D603" i="34"/>
  <c r="E603" i="34"/>
  <c r="F603" i="34"/>
  <c r="G603" i="34"/>
  <c r="A604" i="34"/>
  <c r="B604" i="34"/>
  <c r="C604" i="34"/>
  <c r="D604" i="34"/>
  <c r="E604" i="34"/>
  <c r="F604" i="34"/>
  <c r="G604" i="34"/>
  <c r="A605" i="34"/>
  <c r="B605" i="34"/>
  <c r="C605" i="34"/>
  <c r="D605" i="34"/>
  <c r="E605" i="34"/>
  <c r="F605" i="34"/>
  <c r="G605" i="34"/>
  <c r="A606" i="34"/>
  <c r="B606" i="34"/>
  <c r="C606" i="34"/>
  <c r="D606" i="34"/>
  <c r="E606" i="34"/>
  <c r="F606" i="34"/>
  <c r="G606" i="34"/>
  <c r="A607" i="34"/>
  <c r="B607" i="34"/>
  <c r="C607" i="34"/>
  <c r="D607" i="34"/>
  <c r="E607" i="34"/>
  <c r="F607" i="34"/>
  <c r="G607" i="34"/>
  <c r="A608" i="34"/>
  <c r="B608" i="34"/>
  <c r="C608" i="34"/>
  <c r="D608" i="34"/>
  <c r="E608" i="34"/>
  <c r="F608" i="34"/>
  <c r="G608" i="34"/>
  <c r="A609" i="34"/>
  <c r="B609" i="34"/>
  <c r="C609" i="34"/>
  <c r="D609" i="34"/>
  <c r="E609" i="34"/>
  <c r="F609" i="34"/>
  <c r="G609" i="34"/>
  <c r="A610" i="34"/>
  <c r="B610" i="34"/>
  <c r="C610" i="34"/>
  <c r="D610" i="34"/>
  <c r="E610" i="34"/>
  <c r="F610" i="34"/>
  <c r="G610" i="34"/>
  <c r="A611" i="34"/>
  <c r="B611" i="34"/>
  <c r="C611" i="34"/>
  <c r="D611" i="34"/>
  <c r="E611" i="34"/>
  <c r="F611" i="34"/>
  <c r="G611" i="34"/>
  <c r="A612" i="34"/>
  <c r="B612" i="34"/>
  <c r="C612" i="34"/>
  <c r="D612" i="34"/>
  <c r="E612" i="34"/>
  <c r="F612" i="34"/>
  <c r="G612" i="34"/>
  <c r="A613" i="34"/>
  <c r="B613" i="34"/>
  <c r="C613" i="34"/>
  <c r="D613" i="34"/>
  <c r="E613" i="34"/>
  <c r="F613" i="34"/>
  <c r="G613" i="34"/>
  <c r="A614" i="34"/>
  <c r="B614" i="34"/>
  <c r="C614" i="34"/>
  <c r="D614" i="34"/>
  <c r="E614" i="34"/>
  <c r="F614" i="34"/>
  <c r="G614" i="34"/>
  <c r="A615" i="34"/>
  <c r="B615" i="34"/>
  <c r="C615" i="34"/>
  <c r="D615" i="34"/>
  <c r="E615" i="34"/>
  <c r="F615" i="34"/>
  <c r="G615" i="34"/>
  <c r="A616" i="34"/>
  <c r="B616" i="34"/>
  <c r="C616" i="34"/>
  <c r="D616" i="34"/>
  <c r="E616" i="34"/>
  <c r="F616" i="34"/>
  <c r="G616" i="34"/>
  <c r="A617" i="34"/>
  <c r="B617" i="34"/>
  <c r="C617" i="34"/>
  <c r="D617" i="34"/>
  <c r="E617" i="34"/>
  <c r="F617" i="34"/>
  <c r="G617" i="34"/>
  <c r="A618" i="34"/>
  <c r="B618" i="34"/>
  <c r="C618" i="34"/>
  <c r="D618" i="34"/>
  <c r="E618" i="34"/>
  <c r="F618" i="34"/>
  <c r="G618" i="34"/>
  <c r="A619" i="34"/>
  <c r="B619" i="34"/>
  <c r="C619" i="34"/>
  <c r="D619" i="34"/>
  <c r="E619" i="34"/>
  <c r="F619" i="34"/>
  <c r="G619" i="34"/>
  <c r="A620" i="34"/>
  <c r="B620" i="34"/>
  <c r="C620" i="34"/>
  <c r="D620" i="34"/>
  <c r="E620" i="34"/>
  <c r="F620" i="34"/>
  <c r="G620" i="34"/>
  <c r="A621" i="34"/>
  <c r="B621" i="34"/>
  <c r="C621" i="34"/>
  <c r="D621" i="34"/>
  <c r="E621" i="34"/>
  <c r="F621" i="34"/>
  <c r="G621" i="34"/>
  <c r="A622" i="34"/>
  <c r="B622" i="34"/>
  <c r="C622" i="34"/>
  <c r="D622" i="34"/>
  <c r="E622" i="34"/>
  <c r="F622" i="34"/>
  <c r="G622" i="34"/>
  <c r="A623" i="34"/>
  <c r="B623" i="34"/>
  <c r="C623" i="34"/>
  <c r="D623" i="34"/>
  <c r="E623" i="34"/>
  <c r="F623" i="34"/>
  <c r="G623" i="34"/>
  <c r="A624" i="34"/>
  <c r="B624" i="34"/>
  <c r="C624" i="34"/>
  <c r="D624" i="34"/>
  <c r="E624" i="34"/>
  <c r="F624" i="34"/>
  <c r="G624" i="34"/>
  <c r="A625" i="34"/>
  <c r="B625" i="34"/>
  <c r="C625" i="34"/>
  <c r="D625" i="34"/>
  <c r="E625" i="34"/>
  <c r="F625" i="34"/>
  <c r="G625" i="34"/>
  <c r="A626" i="34"/>
  <c r="B626" i="34"/>
  <c r="C626" i="34"/>
  <c r="D626" i="34"/>
  <c r="E626" i="34"/>
  <c r="F626" i="34"/>
  <c r="G626" i="34"/>
  <c r="A627" i="34"/>
  <c r="B627" i="34"/>
  <c r="C627" i="34"/>
  <c r="D627" i="34"/>
  <c r="E627" i="34"/>
  <c r="F627" i="34"/>
  <c r="G627" i="34"/>
  <c r="A628" i="34"/>
  <c r="B628" i="34"/>
  <c r="C628" i="34"/>
  <c r="D628" i="34"/>
  <c r="E628" i="34"/>
  <c r="F628" i="34"/>
  <c r="G628" i="34"/>
  <c r="A629" i="34"/>
  <c r="B629" i="34"/>
  <c r="C629" i="34"/>
  <c r="D629" i="34"/>
  <c r="E629" i="34"/>
  <c r="F629" i="34"/>
  <c r="G629" i="34"/>
  <c r="A630" i="34"/>
  <c r="B630" i="34"/>
  <c r="C630" i="34"/>
  <c r="D630" i="34"/>
  <c r="E630" i="34"/>
  <c r="F630" i="34"/>
  <c r="G630" i="34"/>
  <c r="A631" i="34"/>
  <c r="B631" i="34"/>
  <c r="C631" i="34"/>
  <c r="D631" i="34"/>
  <c r="E631" i="34"/>
  <c r="F631" i="34"/>
  <c r="G631" i="34"/>
  <c r="A632" i="34"/>
  <c r="B632" i="34"/>
  <c r="C632" i="34"/>
  <c r="D632" i="34"/>
  <c r="E632" i="34"/>
  <c r="F632" i="34"/>
  <c r="G632" i="34"/>
  <c r="A633" i="34"/>
  <c r="B633" i="34"/>
  <c r="C633" i="34"/>
  <c r="D633" i="34"/>
  <c r="E633" i="34"/>
  <c r="F633" i="34"/>
  <c r="G633" i="34"/>
  <c r="A634" i="34"/>
  <c r="B634" i="34"/>
  <c r="C634" i="34"/>
  <c r="D634" i="34"/>
  <c r="E634" i="34"/>
  <c r="F634" i="34"/>
  <c r="G634" i="34"/>
  <c r="A635" i="34"/>
  <c r="B635" i="34"/>
  <c r="C635" i="34"/>
  <c r="D635" i="34"/>
  <c r="E635" i="34"/>
  <c r="F635" i="34"/>
  <c r="G635" i="34"/>
  <c r="A636" i="34"/>
  <c r="B636" i="34"/>
  <c r="C636" i="34"/>
  <c r="D636" i="34"/>
  <c r="E636" i="34"/>
  <c r="F636" i="34"/>
  <c r="G636" i="34"/>
  <c r="A637" i="34"/>
  <c r="B637" i="34"/>
  <c r="C637" i="34"/>
  <c r="D637" i="34"/>
  <c r="E637" i="34"/>
  <c r="F637" i="34"/>
  <c r="G637" i="34"/>
  <c r="A638" i="34"/>
  <c r="B638" i="34"/>
  <c r="C638" i="34"/>
  <c r="D638" i="34"/>
  <c r="E638" i="34"/>
  <c r="F638" i="34"/>
  <c r="G638" i="34"/>
  <c r="A639" i="34"/>
  <c r="B639" i="34"/>
  <c r="C639" i="34"/>
  <c r="D639" i="34"/>
  <c r="E639" i="34"/>
  <c r="F639" i="34"/>
  <c r="G639" i="34"/>
  <c r="A640" i="34"/>
  <c r="B640" i="34"/>
  <c r="C640" i="34"/>
  <c r="D640" i="34"/>
  <c r="E640" i="34"/>
  <c r="F640" i="34"/>
  <c r="G640" i="34"/>
  <c r="A641" i="34"/>
  <c r="B641" i="34"/>
  <c r="C641" i="34"/>
  <c r="D641" i="34"/>
  <c r="E641" i="34"/>
  <c r="F641" i="34"/>
  <c r="G641" i="34"/>
  <c r="A642" i="34"/>
  <c r="B642" i="34"/>
  <c r="C642" i="34"/>
  <c r="D642" i="34"/>
  <c r="E642" i="34"/>
  <c r="F642" i="34"/>
  <c r="G642" i="34"/>
  <c r="A643" i="34"/>
  <c r="B643" i="34"/>
  <c r="C643" i="34"/>
  <c r="D643" i="34"/>
  <c r="E643" i="34"/>
  <c r="F643" i="34"/>
  <c r="G643" i="34"/>
  <c r="A644" i="34"/>
  <c r="B644" i="34"/>
  <c r="C644" i="34"/>
  <c r="D644" i="34"/>
  <c r="E644" i="34"/>
  <c r="F644" i="34"/>
  <c r="G644" i="34"/>
  <c r="A645" i="34"/>
  <c r="B645" i="34"/>
  <c r="C645" i="34"/>
  <c r="D645" i="34"/>
  <c r="E645" i="34"/>
  <c r="F645" i="34"/>
  <c r="G645" i="34"/>
  <c r="A646" i="34"/>
  <c r="B646" i="34"/>
  <c r="C646" i="34"/>
  <c r="D646" i="34"/>
  <c r="E646" i="34"/>
  <c r="F646" i="34"/>
  <c r="G646" i="34"/>
  <c r="A647" i="34"/>
  <c r="B647" i="34"/>
  <c r="C647" i="34"/>
  <c r="D647" i="34"/>
  <c r="E647" i="34"/>
  <c r="F647" i="34"/>
  <c r="G647" i="34"/>
  <c r="A648" i="34"/>
  <c r="B648" i="34"/>
  <c r="C648" i="34"/>
  <c r="D648" i="34"/>
  <c r="E648" i="34"/>
  <c r="F648" i="34"/>
  <c r="G648" i="34"/>
  <c r="A649" i="34"/>
  <c r="B649" i="34"/>
  <c r="C649" i="34"/>
  <c r="D649" i="34"/>
  <c r="E649" i="34"/>
  <c r="F649" i="34"/>
  <c r="G649" i="34"/>
  <c r="A650" i="34"/>
  <c r="B650" i="34"/>
  <c r="C650" i="34"/>
  <c r="D650" i="34"/>
  <c r="E650" i="34"/>
  <c r="F650" i="34"/>
  <c r="G650" i="34"/>
  <c r="A651" i="34"/>
  <c r="B651" i="34"/>
  <c r="C651" i="34"/>
  <c r="D651" i="34"/>
  <c r="E651" i="34"/>
  <c r="F651" i="34"/>
  <c r="G651" i="34"/>
  <c r="A652" i="34"/>
  <c r="B652" i="34"/>
  <c r="C652" i="34"/>
  <c r="D652" i="34"/>
  <c r="E652" i="34"/>
  <c r="F652" i="34"/>
  <c r="G652" i="34"/>
  <c r="A653" i="34"/>
  <c r="B653" i="34"/>
  <c r="C653" i="34"/>
  <c r="D653" i="34"/>
  <c r="E653" i="34"/>
  <c r="F653" i="34"/>
  <c r="G653" i="34"/>
  <c r="A654" i="34"/>
  <c r="B654" i="34"/>
  <c r="C654" i="34"/>
  <c r="D654" i="34"/>
  <c r="E654" i="34"/>
  <c r="F654" i="34"/>
  <c r="G654" i="34"/>
  <c r="A655" i="34"/>
  <c r="B655" i="34"/>
  <c r="C655" i="34"/>
  <c r="D655" i="34"/>
  <c r="E655" i="34"/>
  <c r="F655" i="34"/>
  <c r="G655" i="34"/>
  <c r="A656" i="34"/>
  <c r="B656" i="34"/>
  <c r="C656" i="34"/>
  <c r="D656" i="34"/>
  <c r="E656" i="34"/>
  <c r="F656" i="34"/>
  <c r="G656" i="34"/>
  <c r="A657" i="34"/>
  <c r="B657" i="34"/>
  <c r="C657" i="34"/>
  <c r="D657" i="34"/>
  <c r="E657" i="34"/>
  <c r="F657" i="34"/>
  <c r="G657" i="34"/>
  <c r="A658" i="34"/>
  <c r="B658" i="34"/>
  <c r="C658" i="34"/>
  <c r="D658" i="34"/>
  <c r="E658" i="34"/>
  <c r="F658" i="34"/>
  <c r="G658" i="34"/>
  <c r="A659" i="34"/>
  <c r="B659" i="34"/>
  <c r="C659" i="34"/>
  <c r="D659" i="34"/>
  <c r="E659" i="34"/>
  <c r="F659" i="34"/>
  <c r="G659" i="34"/>
  <c r="A660" i="34"/>
  <c r="B660" i="34"/>
  <c r="C660" i="34"/>
  <c r="D660" i="34"/>
  <c r="E660" i="34"/>
  <c r="F660" i="34"/>
  <c r="G660" i="34"/>
  <c r="A661" i="34"/>
  <c r="B661" i="34"/>
  <c r="C661" i="34"/>
  <c r="D661" i="34"/>
  <c r="E661" i="34"/>
  <c r="F661" i="34"/>
  <c r="G661" i="34"/>
  <c r="A662" i="34"/>
  <c r="B662" i="34"/>
  <c r="C662" i="34"/>
  <c r="D662" i="34"/>
  <c r="E662" i="34"/>
  <c r="F662" i="34"/>
  <c r="G662" i="34"/>
  <c r="A663" i="34"/>
  <c r="B663" i="34"/>
  <c r="C663" i="34"/>
  <c r="D663" i="34"/>
  <c r="E663" i="34"/>
  <c r="F663" i="34"/>
  <c r="G663" i="34"/>
  <c r="A664" i="34"/>
  <c r="B664" i="34"/>
  <c r="C664" i="34"/>
  <c r="D664" i="34"/>
  <c r="E664" i="34"/>
  <c r="F664" i="34"/>
  <c r="G664" i="34"/>
  <c r="A665" i="34"/>
  <c r="B665" i="34"/>
  <c r="C665" i="34"/>
  <c r="D665" i="34"/>
  <c r="E665" i="34"/>
  <c r="F665" i="34"/>
  <c r="G665" i="34"/>
  <c r="A666" i="34"/>
  <c r="B666" i="34"/>
  <c r="C666" i="34"/>
  <c r="D666" i="34"/>
  <c r="E666" i="34"/>
  <c r="F666" i="34"/>
  <c r="G666" i="34"/>
  <c r="A667" i="34"/>
  <c r="B667" i="34"/>
  <c r="C667" i="34"/>
  <c r="D667" i="34"/>
  <c r="E667" i="34"/>
  <c r="F667" i="34"/>
  <c r="G667" i="34"/>
  <c r="A668" i="34"/>
  <c r="B668" i="34"/>
  <c r="C668" i="34"/>
  <c r="D668" i="34"/>
  <c r="E668" i="34"/>
  <c r="F668" i="34"/>
  <c r="G668" i="34"/>
  <c r="A669" i="34"/>
  <c r="B669" i="34"/>
  <c r="C669" i="34"/>
  <c r="D669" i="34"/>
  <c r="E669" i="34"/>
  <c r="F669" i="34"/>
  <c r="G669" i="34"/>
  <c r="A670" i="34"/>
  <c r="B670" i="34"/>
  <c r="C670" i="34"/>
  <c r="D670" i="34"/>
  <c r="E670" i="34"/>
  <c r="F670" i="34"/>
  <c r="G670" i="34"/>
  <c r="A671" i="34"/>
  <c r="B671" i="34"/>
  <c r="C671" i="34"/>
  <c r="D671" i="34"/>
  <c r="E671" i="34"/>
  <c r="F671" i="34"/>
  <c r="G671" i="34"/>
  <c r="A672" i="34"/>
  <c r="B672" i="34"/>
  <c r="C672" i="34"/>
  <c r="D672" i="34"/>
  <c r="E672" i="34"/>
  <c r="F672" i="34"/>
  <c r="G672" i="34"/>
  <c r="A673" i="34"/>
  <c r="B673" i="34"/>
  <c r="C673" i="34"/>
  <c r="D673" i="34"/>
  <c r="E673" i="34"/>
  <c r="F673" i="34"/>
  <c r="G673" i="34"/>
  <c r="A674" i="34"/>
  <c r="B674" i="34"/>
  <c r="C674" i="34"/>
  <c r="D674" i="34"/>
  <c r="E674" i="34"/>
  <c r="F674" i="34"/>
  <c r="G674" i="34"/>
  <c r="A675" i="34"/>
  <c r="B675" i="34"/>
  <c r="C675" i="34"/>
  <c r="D675" i="34"/>
  <c r="E675" i="34"/>
  <c r="F675" i="34"/>
  <c r="G675" i="34"/>
  <c r="A676" i="34"/>
  <c r="B676" i="34"/>
  <c r="C676" i="34"/>
  <c r="D676" i="34"/>
  <c r="E676" i="34"/>
  <c r="F676" i="34"/>
  <c r="G676" i="34"/>
  <c r="A677" i="34"/>
  <c r="B677" i="34"/>
  <c r="C677" i="34"/>
  <c r="D677" i="34"/>
  <c r="E677" i="34"/>
  <c r="F677" i="34"/>
  <c r="G677" i="34"/>
  <c r="A678" i="34"/>
  <c r="B678" i="34"/>
  <c r="C678" i="34"/>
  <c r="D678" i="34"/>
  <c r="E678" i="34"/>
  <c r="F678" i="34"/>
  <c r="G678" i="34"/>
  <c r="A679" i="34"/>
  <c r="B679" i="34"/>
  <c r="C679" i="34"/>
  <c r="D679" i="34"/>
  <c r="E679" i="34"/>
  <c r="F679" i="34"/>
  <c r="G679" i="34"/>
  <c r="A680" i="34"/>
  <c r="B680" i="34"/>
  <c r="C680" i="34"/>
  <c r="D680" i="34"/>
  <c r="E680" i="34"/>
  <c r="F680" i="34"/>
  <c r="G680" i="34"/>
  <c r="A681" i="34"/>
  <c r="B681" i="34"/>
  <c r="C681" i="34"/>
  <c r="D681" i="34"/>
  <c r="E681" i="34"/>
  <c r="F681" i="34"/>
  <c r="G681" i="34"/>
  <c r="A682" i="34"/>
  <c r="B682" i="34"/>
  <c r="C682" i="34"/>
  <c r="D682" i="34"/>
  <c r="E682" i="34"/>
  <c r="F682" i="34"/>
  <c r="G682" i="34"/>
  <c r="A683" i="34"/>
  <c r="B683" i="34"/>
  <c r="C683" i="34"/>
  <c r="D683" i="34"/>
  <c r="E683" i="34"/>
  <c r="F683" i="34"/>
  <c r="G683" i="34"/>
  <c r="A684" i="34"/>
  <c r="B684" i="34"/>
  <c r="C684" i="34"/>
  <c r="D684" i="34"/>
  <c r="E684" i="34"/>
  <c r="F684" i="34"/>
  <c r="G684" i="34"/>
  <c r="A685" i="34"/>
  <c r="B685" i="34"/>
  <c r="C685" i="34"/>
  <c r="D685" i="34"/>
  <c r="E685" i="34"/>
  <c r="F685" i="34"/>
  <c r="G685" i="34"/>
  <c r="A686" i="34"/>
  <c r="B686" i="34"/>
  <c r="C686" i="34"/>
  <c r="D686" i="34"/>
  <c r="E686" i="34"/>
  <c r="F686" i="34"/>
  <c r="G686" i="34"/>
  <c r="A687" i="34"/>
  <c r="B687" i="34"/>
  <c r="C687" i="34"/>
  <c r="D687" i="34"/>
  <c r="E687" i="34"/>
  <c r="F687" i="34"/>
  <c r="G687" i="34"/>
  <c r="A688" i="34"/>
  <c r="B688" i="34"/>
  <c r="C688" i="34"/>
  <c r="D688" i="34"/>
  <c r="E688" i="34"/>
  <c r="F688" i="34"/>
  <c r="G688" i="34"/>
  <c r="A689" i="34"/>
  <c r="B689" i="34"/>
  <c r="C689" i="34"/>
  <c r="D689" i="34"/>
  <c r="E689" i="34"/>
  <c r="F689" i="34"/>
  <c r="G689" i="34"/>
  <c r="A690" i="34"/>
  <c r="B690" i="34"/>
  <c r="C690" i="34"/>
  <c r="D690" i="34"/>
  <c r="E690" i="34"/>
  <c r="F690" i="34"/>
  <c r="G690" i="34"/>
  <c r="A691" i="34"/>
  <c r="B691" i="34"/>
  <c r="C691" i="34"/>
  <c r="D691" i="34"/>
  <c r="E691" i="34"/>
  <c r="F691" i="34"/>
  <c r="G691" i="34"/>
  <c r="A692" i="34"/>
  <c r="B692" i="34"/>
  <c r="C692" i="34"/>
  <c r="D692" i="34"/>
  <c r="E692" i="34"/>
  <c r="F692" i="34"/>
  <c r="G692" i="34"/>
  <c r="A693" i="34"/>
  <c r="B693" i="34"/>
  <c r="C693" i="34"/>
  <c r="D693" i="34"/>
  <c r="E693" i="34"/>
  <c r="F693" i="34"/>
  <c r="G693" i="34"/>
  <c r="A694" i="34"/>
  <c r="B694" i="34"/>
  <c r="C694" i="34"/>
  <c r="D694" i="34"/>
  <c r="E694" i="34"/>
  <c r="F694" i="34"/>
  <c r="G694" i="34"/>
  <c r="A695" i="34"/>
  <c r="B695" i="34"/>
  <c r="C695" i="34"/>
  <c r="D695" i="34"/>
  <c r="E695" i="34"/>
  <c r="F695" i="34"/>
  <c r="G695" i="34"/>
  <c r="A696" i="34"/>
  <c r="B696" i="34"/>
  <c r="C696" i="34"/>
  <c r="D696" i="34"/>
  <c r="E696" i="34"/>
  <c r="F696" i="34"/>
  <c r="G696" i="34"/>
  <c r="A697" i="34"/>
  <c r="B697" i="34"/>
  <c r="C697" i="34"/>
  <c r="D697" i="34"/>
  <c r="E697" i="34"/>
  <c r="F697" i="34"/>
  <c r="G697" i="34"/>
  <c r="A698" i="34"/>
  <c r="B698" i="34"/>
  <c r="C698" i="34"/>
  <c r="D698" i="34"/>
  <c r="E698" i="34"/>
  <c r="F698" i="34"/>
  <c r="G698" i="34"/>
  <c r="A699" i="34"/>
  <c r="B699" i="34"/>
  <c r="C699" i="34"/>
  <c r="D699" i="34"/>
  <c r="E699" i="34"/>
  <c r="F699" i="34"/>
  <c r="G699" i="34"/>
  <c r="A700" i="34"/>
  <c r="B700" i="34"/>
  <c r="C700" i="34"/>
  <c r="D700" i="34"/>
  <c r="E700" i="34"/>
  <c r="F700" i="34"/>
  <c r="G700" i="34"/>
  <c r="A701" i="34"/>
  <c r="B701" i="34"/>
  <c r="C701" i="34"/>
  <c r="D701" i="34"/>
  <c r="E701" i="34"/>
  <c r="F701" i="34"/>
  <c r="G701" i="34"/>
  <c r="A702" i="34"/>
  <c r="B702" i="34"/>
  <c r="C702" i="34"/>
  <c r="D702" i="34"/>
  <c r="E702" i="34"/>
  <c r="F702" i="34"/>
  <c r="G702" i="34"/>
  <c r="A703" i="34"/>
  <c r="B703" i="34"/>
  <c r="D703" i="34"/>
  <c r="E703" i="34"/>
  <c r="F703" i="34"/>
  <c r="G703" i="34"/>
  <c r="A704" i="34"/>
  <c r="B704" i="34"/>
  <c r="C704" i="34"/>
  <c r="D704" i="34"/>
  <c r="E704" i="34"/>
  <c r="F704" i="34"/>
  <c r="G704" i="34"/>
  <c r="A705" i="34"/>
  <c r="B705" i="34"/>
  <c r="C705" i="34"/>
  <c r="D705" i="34"/>
  <c r="E705" i="34"/>
  <c r="F705" i="34"/>
  <c r="G705" i="34"/>
  <c r="A706" i="34"/>
  <c r="B706" i="34"/>
  <c r="C706" i="34"/>
  <c r="D706" i="34"/>
  <c r="E706" i="34"/>
  <c r="F706" i="34"/>
  <c r="G706" i="34"/>
  <c r="A707" i="34"/>
  <c r="B707" i="34"/>
  <c r="C707" i="34"/>
  <c r="D707" i="34"/>
  <c r="E707" i="34"/>
  <c r="F707" i="34"/>
  <c r="G707" i="34"/>
  <c r="A708" i="34"/>
  <c r="B708" i="34"/>
  <c r="C708" i="34"/>
  <c r="D708" i="34"/>
  <c r="E708" i="34"/>
  <c r="F708" i="34"/>
  <c r="G708" i="34"/>
  <c r="A709" i="34"/>
  <c r="B709" i="34"/>
  <c r="C709" i="34"/>
  <c r="D709" i="34"/>
  <c r="E709" i="34"/>
  <c r="F709" i="34"/>
  <c r="G709" i="34"/>
  <c r="A710" i="34"/>
  <c r="B710" i="34"/>
  <c r="C710" i="34"/>
  <c r="D710" i="34"/>
  <c r="E710" i="34"/>
  <c r="F710" i="34"/>
  <c r="G710" i="34"/>
  <c r="A711" i="34"/>
  <c r="B711" i="34"/>
  <c r="C711" i="34"/>
  <c r="D711" i="34"/>
  <c r="E711" i="34"/>
  <c r="F711" i="34"/>
  <c r="G711" i="34"/>
  <c r="A712" i="34"/>
  <c r="B712" i="34"/>
  <c r="C712" i="34"/>
  <c r="D712" i="34"/>
  <c r="E712" i="34"/>
  <c r="F712" i="34"/>
  <c r="G712" i="34"/>
  <c r="A713" i="34"/>
  <c r="B713" i="34"/>
  <c r="C713" i="34"/>
  <c r="D713" i="34"/>
  <c r="E713" i="34"/>
  <c r="F713" i="34"/>
  <c r="G713" i="34"/>
  <c r="A714" i="34"/>
  <c r="B714" i="34"/>
  <c r="C714" i="34"/>
  <c r="D714" i="34"/>
  <c r="E714" i="34"/>
  <c r="F714" i="34"/>
  <c r="G714" i="34"/>
  <c r="A715" i="34"/>
  <c r="B715" i="34"/>
  <c r="C715" i="34"/>
  <c r="D715" i="34"/>
  <c r="E715" i="34"/>
  <c r="F715" i="34"/>
  <c r="G715" i="34"/>
  <c r="A716" i="34"/>
  <c r="B716" i="34"/>
  <c r="C716" i="34"/>
  <c r="D716" i="34"/>
  <c r="E716" i="34"/>
  <c r="F716" i="34"/>
  <c r="G716" i="34"/>
  <c r="A717" i="34"/>
  <c r="B717" i="34"/>
  <c r="C717" i="34"/>
  <c r="D717" i="34"/>
  <c r="E717" i="34"/>
  <c r="F717" i="34"/>
  <c r="G717" i="34"/>
  <c r="A718" i="34"/>
  <c r="B718" i="34"/>
  <c r="C718" i="34"/>
  <c r="D718" i="34"/>
  <c r="E718" i="34"/>
  <c r="F718" i="34"/>
  <c r="G718" i="34"/>
  <c r="A719" i="34"/>
  <c r="B719" i="34"/>
  <c r="C719" i="34"/>
  <c r="D719" i="34"/>
  <c r="E719" i="34"/>
  <c r="F719" i="34"/>
  <c r="G719" i="34"/>
  <c r="A720" i="34"/>
  <c r="B720" i="34"/>
  <c r="C720" i="34"/>
  <c r="D720" i="34"/>
  <c r="E720" i="34"/>
  <c r="F720" i="34"/>
  <c r="G720" i="34"/>
  <c r="A721" i="34"/>
  <c r="B721" i="34"/>
  <c r="C721" i="34"/>
  <c r="D721" i="34"/>
  <c r="E721" i="34"/>
  <c r="F721" i="34"/>
  <c r="G721" i="34"/>
  <c r="A722" i="34"/>
  <c r="B722" i="34"/>
  <c r="C722" i="34"/>
  <c r="D722" i="34"/>
  <c r="E722" i="34"/>
  <c r="F722" i="34"/>
  <c r="G722" i="34"/>
  <c r="A723" i="34"/>
  <c r="B723" i="34"/>
  <c r="C723" i="34"/>
  <c r="D723" i="34"/>
  <c r="E723" i="34"/>
  <c r="F723" i="34"/>
  <c r="G723" i="34"/>
  <c r="A724" i="34"/>
  <c r="B724" i="34"/>
  <c r="C724" i="34"/>
  <c r="D724" i="34"/>
  <c r="E724" i="34"/>
  <c r="F724" i="34"/>
  <c r="G724" i="34"/>
  <c r="A725" i="34"/>
  <c r="B725" i="34"/>
  <c r="C725" i="34"/>
  <c r="D725" i="34"/>
  <c r="E725" i="34"/>
  <c r="F725" i="34"/>
  <c r="G725" i="34"/>
  <c r="A726" i="34"/>
  <c r="B726" i="34"/>
  <c r="C726" i="34"/>
  <c r="D726" i="34"/>
  <c r="E726" i="34"/>
  <c r="F726" i="34"/>
  <c r="G726" i="34"/>
  <c r="A727" i="34"/>
  <c r="B727" i="34"/>
  <c r="C727" i="34"/>
  <c r="D727" i="34"/>
  <c r="E727" i="34"/>
  <c r="F727" i="34"/>
  <c r="G727" i="34"/>
  <c r="A728" i="34"/>
  <c r="B728" i="34"/>
  <c r="C728" i="34"/>
  <c r="D728" i="34"/>
  <c r="E728" i="34"/>
  <c r="F728" i="34"/>
  <c r="G728" i="34"/>
  <c r="A729" i="34"/>
  <c r="B729" i="34"/>
  <c r="C729" i="34"/>
  <c r="D729" i="34"/>
  <c r="E729" i="34"/>
  <c r="F729" i="34"/>
  <c r="G729" i="34"/>
  <c r="A730" i="34"/>
  <c r="B730" i="34"/>
  <c r="C730" i="34"/>
  <c r="D730" i="34"/>
  <c r="E730" i="34"/>
  <c r="F730" i="34"/>
  <c r="G730" i="34"/>
  <c r="A731" i="34"/>
  <c r="B731" i="34"/>
  <c r="C731" i="34"/>
  <c r="D731" i="34"/>
  <c r="E731" i="34"/>
  <c r="F731" i="34"/>
  <c r="G731" i="34"/>
  <c r="A732" i="34"/>
  <c r="B732" i="34"/>
  <c r="C732" i="34"/>
  <c r="D732" i="34"/>
  <c r="E732" i="34"/>
  <c r="F732" i="34"/>
  <c r="G732" i="34"/>
  <c r="A733" i="34"/>
  <c r="B733" i="34"/>
  <c r="C733" i="34"/>
  <c r="D733" i="34"/>
  <c r="E733" i="34"/>
  <c r="F733" i="34"/>
  <c r="G733" i="34"/>
  <c r="A734" i="34"/>
  <c r="B734" i="34"/>
  <c r="C734" i="34"/>
  <c r="D734" i="34"/>
  <c r="E734" i="34"/>
  <c r="F734" i="34"/>
  <c r="G734" i="34"/>
  <c r="A735" i="34"/>
  <c r="B735" i="34"/>
  <c r="C735" i="34"/>
  <c r="D735" i="34"/>
  <c r="E735" i="34"/>
  <c r="F735" i="34"/>
  <c r="G735" i="34"/>
  <c r="A736" i="34"/>
  <c r="B736" i="34"/>
  <c r="C736" i="34"/>
  <c r="D736" i="34"/>
  <c r="E736" i="34"/>
  <c r="F736" i="34"/>
  <c r="G736" i="34"/>
  <c r="A737" i="34"/>
  <c r="B737" i="34"/>
  <c r="C737" i="34"/>
  <c r="D737" i="34"/>
  <c r="E737" i="34"/>
  <c r="F737" i="34"/>
  <c r="G737" i="34"/>
  <c r="A738" i="34"/>
  <c r="B738" i="34"/>
  <c r="C738" i="34"/>
  <c r="D738" i="34"/>
  <c r="E738" i="34"/>
  <c r="F738" i="34"/>
  <c r="G738" i="34"/>
  <c r="A739" i="34"/>
  <c r="B739" i="34"/>
  <c r="C739" i="34"/>
  <c r="D739" i="34"/>
  <c r="E739" i="34"/>
  <c r="F739" i="34"/>
  <c r="G739" i="34"/>
  <c r="A740" i="34"/>
  <c r="B740" i="34"/>
  <c r="C740" i="34"/>
  <c r="D740" i="34"/>
  <c r="E740" i="34"/>
  <c r="F740" i="34"/>
  <c r="G740" i="34"/>
  <c r="A741" i="34"/>
  <c r="B741" i="34"/>
  <c r="C741" i="34"/>
  <c r="D741" i="34"/>
  <c r="E741" i="34"/>
  <c r="F741" i="34"/>
  <c r="G741" i="34"/>
  <c r="A742" i="34"/>
  <c r="B742" i="34"/>
  <c r="C742" i="34"/>
  <c r="D742" i="34"/>
  <c r="E742" i="34"/>
  <c r="F742" i="34"/>
  <c r="G742" i="34"/>
  <c r="A743" i="34"/>
  <c r="B743" i="34"/>
  <c r="C743" i="34"/>
  <c r="D743" i="34"/>
  <c r="E743" i="34"/>
  <c r="F743" i="34"/>
  <c r="G743" i="34"/>
  <c r="A744" i="34"/>
  <c r="B744" i="34"/>
  <c r="C744" i="34"/>
  <c r="D744" i="34"/>
  <c r="E744" i="34"/>
  <c r="F744" i="34"/>
  <c r="G744" i="34"/>
  <c r="A745" i="34"/>
  <c r="B745" i="34"/>
  <c r="C745" i="34"/>
  <c r="D745" i="34"/>
  <c r="E745" i="34"/>
  <c r="F745" i="34"/>
  <c r="G745" i="34"/>
  <c r="A746" i="34"/>
  <c r="B746" i="34"/>
  <c r="C746" i="34"/>
  <c r="D746" i="34"/>
  <c r="E746" i="34"/>
  <c r="F746" i="34"/>
  <c r="G746" i="34"/>
  <c r="A747" i="34"/>
  <c r="B747" i="34"/>
  <c r="C747" i="34"/>
  <c r="D747" i="34"/>
  <c r="E747" i="34"/>
  <c r="F747" i="34"/>
  <c r="G747" i="34"/>
  <c r="A748" i="34"/>
  <c r="B748" i="34"/>
  <c r="C748" i="34"/>
  <c r="D748" i="34"/>
  <c r="E748" i="34"/>
  <c r="F748" i="34"/>
  <c r="G748" i="34"/>
  <c r="A749" i="34"/>
  <c r="B749" i="34"/>
  <c r="C749" i="34"/>
  <c r="D749" i="34"/>
  <c r="E749" i="34"/>
  <c r="F749" i="34"/>
  <c r="G749" i="34"/>
  <c r="A750" i="34"/>
  <c r="B750" i="34"/>
  <c r="C750" i="34"/>
  <c r="D750" i="34"/>
  <c r="E750" i="34"/>
  <c r="F750" i="34"/>
  <c r="G750" i="34"/>
  <c r="A751" i="34"/>
  <c r="B751" i="34"/>
  <c r="C751" i="34"/>
  <c r="D751" i="34"/>
  <c r="E751" i="34"/>
  <c r="F751" i="34"/>
  <c r="G751" i="34"/>
  <c r="A752" i="34"/>
  <c r="B752" i="34"/>
  <c r="C752" i="34"/>
  <c r="D752" i="34"/>
  <c r="E752" i="34"/>
  <c r="F752" i="34"/>
  <c r="G752" i="34"/>
  <c r="A753" i="34"/>
  <c r="B753" i="34"/>
  <c r="C753" i="34"/>
  <c r="D753" i="34"/>
  <c r="E753" i="34"/>
  <c r="F753" i="34"/>
  <c r="G753" i="34"/>
  <c r="A754" i="34"/>
  <c r="B754" i="34"/>
  <c r="C754" i="34"/>
  <c r="D754" i="34"/>
  <c r="E754" i="34"/>
  <c r="F754" i="34"/>
  <c r="G754" i="34"/>
  <c r="A755" i="34"/>
  <c r="B755" i="34"/>
  <c r="C755" i="34"/>
  <c r="D755" i="34"/>
  <c r="E755" i="34"/>
  <c r="F755" i="34"/>
  <c r="G755" i="34"/>
  <c r="A756" i="34"/>
  <c r="B756" i="34"/>
  <c r="C756" i="34"/>
  <c r="D756" i="34"/>
  <c r="E756" i="34"/>
  <c r="F756" i="34"/>
  <c r="G756" i="34"/>
  <c r="A757" i="34"/>
  <c r="B757" i="34"/>
  <c r="C757" i="34"/>
  <c r="D757" i="34"/>
  <c r="E757" i="34"/>
  <c r="F757" i="34"/>
  <c r="G757" i="34"/>
  <c r="A758" i="34"/>
  <c r="B758" i="34"/>
  <c r="C758" i="34"/>
  <c r="D758" i="34"/>
  <c r="E758" i="34"/>
  <c r="F758" i="34"/>
  <c r="G758" i="34"/>
  <c r="A759" i="34"/>
  <c r="B759" i="34"/>
  <c r="C759" i="34"/>
  <c r="D759" i="34"/>
  <c r="E759" i="34"/>
  <c r="F759" i="34"/>
  <c r="G759" i="34"/>
  <c r="A760" i="34"/>
  <c r="B760" i="34"/>
  <c r="C760" i="34"/>
  <c r="D760" i="34"/>
  <c r="E760" i="34"/>
  <c r="F760" i="34"/>
  <c r="G760" i="34"/>
  <c r="A761" i="34"/>
  <c r="B761" i="34"/>
  <c r="C761" i="34"/>
  <c r="D761" i="34"/>
  <c r="E761" i="34"/>
  <c r="F761" i="34"/>
  <c r="G761" i="34"/>
  <c r="A762" i="34"/>
  <c r="B762" i="34"/>
  <c r="C762" i="34"/>
  <c r="D762" i="34"/>
  <c r="E762" i="34"/>
  <c r="F762" i="34"/>
  <c r="G762" i="34"/>
  <c r="A763" i="34"/>
  <c r="B763" i="34"/>
  <c r="C763" i="34"/>
  <c r="D763" i="34"/>
  <c r="E763" i="34"/>
  <c r="F763" i="34"/>
  <c r="G763" i="34"/>
  <c r="A764" i="34"/>
  <c r="B764" i="34"/>
  <c r="C764" i="34"/>
  <c r="D764" i="34"/>
  <c r="E764" i="34"/>
  <c r="F764" i="34"/>
  <c r="G764" i="34"/>
  <c r="A765" i="34"/>
  <c r="B765" i="34"/>
  <c r="C765" i="34"/>
  <c r="D765" i="34"/>
  <c r="E765" i="34"/>
  <c r="F765" i="34"/>
  <c r="G765" i="34"/>
  <c r="A766" i="34"/>
  <c r="B766" i="34"/>
  <c r="C766" i="34"/>
  <c r="D766" i="34"/>
  <c r="E766" i="34"/>
  <c r="F766" i="34"/>
  <c r="G766" i="34"/>
  <c r="A767" i="34"/>
  <c r="B767" i="34"/>
  <c r="C767" i="34"/>
  <c r="D767" i="34"/>
  <c r="E767" i="34"/>
  <c r="F767" i="34"/>
  <c r="G767" i="34"/>
  <c r="A768" i="34"/>
  <c r="B768" i="34"/>
  <c r="C768" i="34"/>
  <c r="D768" i="34"/>
  <c r="E768" i="34"/>
  <c r="F768" i="34"/>
  <c r="G768" i="34"/>
  <c r="A769" i="34"/>
  <c r="B769" i="34"/>
  <c r="C769" i="34"/>
  <c r="D769" i="34"/>
  <c r="E769" i="34"/>
  <c r="F769" i="34"/>
  <c r="G769" i="34"/>
  <c r="A770" i="34"/>
  <c r="B770" i="34"/>
  <c r="C770" i="34"/>
  <c r="D770" i="34"/>
  <c r="E770" i="34"/>
  <c r="F770" i="34"/>
  <c r="G770" i="34"/>
  <c r="A771" i="34"/>
  <c r="B771" i="34"/>
  <c r="C771" i="34"/>
  <c r="D771" i="34"/>
  <c r="E771" i="34"/>
  <c r="F771" i="34"/>
  <c r="G771" i="34"/>
  <c r="A772" i="34"/>
  <c r="B772" i="34"/>
  <c r="C772" i="34"/>
  <c r="D772" i="34"/>
  <c r="E772" i="34"/>
  <c r="F772" i="34"/>
  <c r="G772" i="34"/>
  <c r="A773" i="34"/>
  <c r="B773" i="34"/>
  <c r="C773" i="34"/>
  <c r="D773" i="34"/>
  <c r="E773" i="34"/>
  <c r="F773" i="34"/>
  <c r="G773" i="34"/>
  <c r="A774" i="34"/>
  <c r="B774" i="34"/>
  <c r="C774" i="34"/>
  <c r="D774" i="34"/>
  <c r="E774" i="34"/>
  <c r="F774" i="34"/>
  <c r="G774" i="34"/>
  <c r="A775" i="34"/>
  <c r="B775" i="34"/>
  <c r="C775" i="34"/>
  <c r="D775" i="34"/>
  <c r="E775" i="34"/>
  <c r="F775" i="34"/>
  <c r="G775" i="34"/>
  <c r="A776" i="34"/>
  <c r="B776" i="34"/>
  <c r="C776" i="34"/>
  <c r="D776" i="34"/>
  <c r="E776" i="34"/>
  <c r="F776" i="34"/>
  <c r="G776" i="34"/>
  <c r="A777" i="34"/>
  <c r="B777" i="34"/>
  <c r="C777" i="34"/>
  <c r="D777" i="34"/>
  <c r="E777" i="34"/>
  <c r="F777" i="34"/>
  <c r="G777" i="34"/>
  <c r="A778" i="34"/>
  <c r="B778" i="34"/>
  <c r="C778" i="34"/>
  <c r="D778" i="34"/>
  <c r="E778" i="34"/>
  <c r="F778" i="34"/>
  <c r="G778" i="34"/>
  <c r="A779" i="34"/>
  <c r="B779" i="34"/>
  <c r="C779" i="34"/>
  <c r="D779" i="34"/>
  <c r="E779" i="34"/>
  <c r="F779" i="34"/>
  <c r="G779" i="34"/>
  <c r="A780" i="34"/>
  <c r="B780" i="34"/>
  <c r="C780" i="34"/>
  <c r="D780" i="34"/>
  <c r="E780" i="34"/>
  <c r="F780" i="34"/>
  <c r="G780" i="34"/>
  <c r="A781" i="34"/>
  <c r="B781" i="34"/>
  <c r="C781" i="34"/>
  <c r="D781" i="34"/>
  <c r="E781" i="34"/>
  <c r="F781" i="34"/>
  <c r="G781" i="34"/>
  <c r="A782" i="34"/>
  <c r="B782" i="34"/>
  <c r="C782" i="34"/>
  <c r="D782" i="34"/>
  <c r="E782" i="34"/>
  <c r="F782" i="34"/>
  <c r="G782" i="34"/>
  <c r="A783" i="34"/>
  <c r="B783" i="34"/>
  <c r="C783" i="34"/>
  <c r="D783" i="34"/>
  <c r="E783" i="34"/>
  <c r="F783" i="34"/>
  <c r="G783" i="34"/>
  <c r="A784" i="34"/>
  <c r="B784" i="34"/>
  <c r="C784" i="34"/>
  <c r="D784" i="34"/>
  <c r="E784" i="34"/>
  <c r="F784" i="34"/>
  <c r="G784" i="34"/>
  <c r="A785" i="34"/>
  <c r="B785" i="34"/>
  <c r="C785" i="34"/>
  <c r="D785" i="34"/>
  <c r="E785" i="34"/>
  <c r="F785" i="34"/>
  <c r="G785" i="34"/>
  <c r="A786" i="34"/>
  <c r="B786" i="34"/>
  <c r="C786" i="34"/>
  <c r="D786" i="34"/>
  <c r="E786" i="34"/>
  <c r="F786" i="34"/>
  <c r="G786" i="34"/>
  <c r="A787" i="34"/>
  <c r="B787" i="34"/>
  <c r="C787" i="34"/>
  <c r="D787" i="34"/>
  <c r="E787" i="34"/>
  <c r="F787" i="34"/>
  <c r="G787" i="34"/>
  <c r="A788" i="34"/>
  <c r="B788" i="34"/>
  <c r="C788" i="34"/>
  <c r="D788" i="34"/>
  <c r="E788" i="34"/>
  <c r="F788" i="34"/>
  <c r="G788" i="34"/>
  <c r="A789" i="34"/>
  <c r="B789" i="34"/>
  <c r="C789" i="34"/>
  <c r="D789" i="34"/>
  <c r="E789" i="34"/>
  <c r="F789" i="34"/>
  <c r="G789" i="34"/>
  <c r="A790" i="34"/>
  <c r="B790" i="34"/>
  <c r="C790" i="34"/>
  <c r="D790" i="34"/>
  <c r="E790" i="34"/>
  <c r="F790" i="34"/>
  <c r="G790" i="34"/>
  <c r="A791" i="34"/>
  <c r="B791" i="34"/>
  <c r="C791" i="34"/>
  <c r="D791" i="34"/>
  <c r="E791" i="34"/>
  <c r="F791" i="34"/>
  <c r="G791" i="34"/>
  <c r="A792" i="34"/>
  <c r="B792" i="34"/>
  <c r="C792" i="34"/>
  <c r="D792" i="34"/>
  <c r="E792" i="34"/>
  <c r="F792" i="34"/>
  <c r="G792" i="34"/>
  <c r="A793" i="34"/>
  <c r="B793" i="34"/>
  <c r="C793" i="34"/>
  <c r="D793" i="34"/>
  <c r="E793" i="34"/>
  <c r="F793" i="34"/>
  <c r="G793" i="34"/>
  <c r="A794" i="34"/>
  <c r="B794" i="34"/>
  <c r="C794" i="34"/>
  <c r="D794" i="34"/>
  <c r="E794" i="34"/>
  <c r="F794" i="34"/>
  <c r="G794" i="34"/>
  <c r="A795" i="34"/>
  <c r="B795" i="34"/>
  <c r="C795" i="34"/>
  <c r="D795" i="34"/>
  <c r="E795" i="34"/>
  <c r="F795" i="34"/>
  <c r="G795" i="34"/>
  <c r="A796" i="34"/>
  <c r="B796" i="34"/>
  <c r="C796" i="34"/>
  <c r="D796" i="34"/>
  <c r="E796" i="34"/>
  <c r="F796" i="34"/>
  <c r="G796" i="34"/>
  <c r="A797" i="34"/>
  <c r="B797" i="34"/>
  <c r="C797" i="34"/>
  <c r="D797" i="34"/>
  <c r="E797" i="34"/>
  <c r="F797" i="34"/>
  <c r="G797" i="34"/>
  <c r="A798" i="34"/>
  <c r="B798" i="34"/>
  <c r="C798" i="34"/>
  <c r="D798" i="34"/>
  <c r="E798" i="34"/>
  <c r="F798" i="34"/>
  <c r="G798" i="34"/>
  <c r="A799" i="34"/>
  <c r="B799" i="34"/>
  <c r="C799" i="34"/>
  <c r="D799" i="34"/>
  <c r="E799" i="34"/>
  <c r="F799" i="34"/>
  <c r="G799" i="34"/>
  <c r="A800" i="34"/>
  <c r="B800" i="34"/>
  <c r="C800" i="34"/>
  <c r="D800" i="34"/>
  <c r="E800" i="34"/>
  <c r="F800" i="34"/>
  <c r="G800" i="34"/>
  <c r="A801" i="34"/>
  <c r="B801" i="34"/>
  <c r="C801" i="34"/>
  <c r="D801" i="34"/>
  <c r="E801" i="34"/>
  <c r="F801" i="34"/>
  <c r="G801" i="34"/>
  <c r="A802" i="34"/>
  <c r="B802" i="34"/>
  <c r="C802" i="34"/>
  <c r="D802" i="34"/>
  <c r="E802" i="34"/>
  <c r="F802" i="34"/>
  <c r="G802" i="34"/>
  <c r="A803" i="34"/>
  <c r="B803" i="34"/>
  <c r="C803" i="34"/>
  <c r="D803" i="34"/>
  <c r="E803" i="34"/>
  <c r="F803" i="34"/>
  <c r="G803" i="34"/>
  <c r="A804" i="34"/>
  <c r="B804" i="34"/>
  <c r="C804" i="34"/>
  <c r="D804" i="34"/>
  <c r="E804" i="34"/>
  <c r="F804" i="34"/>
  <c r="G804" i="34"/>
  <c r="A805" i="34"/>
  <c r="B805" i="34"/>
  <c r="C805" i="34"/>
  <c r="D805" i="34"/>
  <c r="E805" i="34"/>
  <c r="F805" i="34"/>
  <c r="G805" i="34"/>
  <c r="A806" i="34"/>
  <c r="B806" i="34"/>
  <c r="C806" i="34"/>
  <c r="D806" i="34"/>
  <c r="E806" i="34"/>
  <c r="F806" i="34"/>
  <c r="G806" i="34"/>
  <c r="A807" i="34"/>
  <c r="B807" i="34"/>
  <c r="C807" i="34"/>
  <c r="D807" i="34"/>
  <c r="E807" i="34"/>
  <c r="F807" i="34"/>
  <c r="G807" i="34"/>
  <c r="A808" i="34"/>
  <c r="B808" i="34"/>
  <c r="C808" i="34"/>
  <c r="D808" i="34"/>
  <c r="E808" i="34"/>
  <c r="F808" i="34"/>
  <c r="G808" i="34"/>
  <c r="A809" i="34"/>
  <c r="B809" i="34"/>
  <c r="C809" i="34"/>
  <c r="D809" i="34"/>
  <c r="E809" i="34"/>
  <c r="F809" i="34"/>
  <c r="G809" i="34"/>
  <c r="A810" i="34"/>
  <c r="B810" i="34"/>
  <c r="C810" i="34"/>
  <c r="D810" i="34"/>
  <c r="E810" i="34"/>
  <c r="F810" i="34"/>
  <c r="G810" i="34"/>
  <c r="A811" i="34"/>
  <c r="B811" i="34"/>
  <c r="C811" i="34"/>
  <c r="D811" i="34"/>
  <c r="E811" i="34"/>
  <c r="F811" i="34"/>
  <c r="G811" i="34"/>
  <c r="A812" i="34"/>
  <c r="B812" i="34"/>
  <c r="C812" i="34"/>
  <c r="D812" i="34"/>
  <c r="E812" i="34"/>
  <c r="F812" i="34"/>
  <c r="G812" i="34"/>
  <c r="A813" i="34"/>
  <c r="B813" i="34"/>
  <c r="C813" i="34"/>
  <c r="D813" i="34"/>
  <c r="E813" i="34"/>
  <c r="F813" i="34"/>
  <c r="G813" i="34"/>
  <c r="A814" i="34"/>
  <c r="B814" i="34"/>
  <c r="C814" i="34"/>
  <c r="D814" i="34"/>
  <c r="E814" i="34"/>
  <c r="F814" i="34"/>
  <c r="G814" i="34"/>
  <c r="A815" i="34"/>
  <c r="B815" i="34"/>
  <c r="C815" i="34"/>
  <c r="D815" i="34"/>
  <c r="E815" i="34"/>
  <c r="F815" i="34"/>
  <c r="G815" i="34"/>
  <c r="A816" i="34"/>
  <c r="B816" i="34"/>
  <c r="C816" i="34"/>
  <c r="D816" i="34"/>
  <c r="E816" i="34"/>
  <c r="F816" i="34"/>
  <c r="G816" i="34"/>
  <c r="A817" i="34"/>
  <c r="B817" i="34"/>
  <c r="C817" i="34"/>
  <c r="D817" i="34"/>
  <c r="E817" i="34"/>
  <c r="F817" i="34"/>
  <c r="G817" i="34"/>
  <c r="A818" i="34"/>
  <c r="B818" i="34"/>
  <c r="C818" i="34"/>
  <c r="D818" i="34"/>
  <c r="E818" i="34"/>
  <c r="F818" i="34"/>
  <c r="G818" i="34"/>
  <c r="A819" i="34"/>
  <c r="B819" i="34"/>
  <c r="C819" i="34"/>
  <c r="D819" i="34"/>
  <c r="E819" i="34"/>
  <c r="F819" i="34"/>
  <c r="G819" i="34"/>
  <c r="A820" i="34"/>
  <c r="B820" i="34"/>
  <c r="C820" i="34"/>
  <c r="D820" i="34"/>
  <c r="E820" i="34"/>
  <c r="F820" i="34"/>
  <c r="G820" i="34"/>
  <c r="A821" i="34"/>
  <c r="B821" i="34"/>
  <c r="C821" i="34"/>
  <c r="D821" i="34"/>
  <c r="E821" i="34"/>
  <c r="F821" i="34"/>
  <c r="G821" i="34"/>
  <c r="A822" i="34"/>
  <c r="B822" i="34"/>
  <c r="C822" i="34"/>
  <c r="D822" i="34"/>
  <c r="E822" i="34"/>
  <c r="F822" i="34"/>
  <c r="G822" i="34"/>
  <c r="A823" i="34"/>
  <c r="B823" i="34"/>
  <c r="C823" i="34"/>
  <c r="D823" i="34"/>
  <c r="E823" i="34"/>
  <c r="F823" i="34"/>
  <c r="G823" i="34"/>
  <c r="A824" i="34"/>
  <c r="B824" i="34"/>
  <c r="C824" i="34"/>
  <c r="D824" i="34"/>
  <c r="E824" i="34"/>
  <c r="F824" i="34"/>
  <c r="G824" i="34"/>
  <c r="A825" i="34"/>
  <c r="B825" i="34"/>
  <c r="C825" i="34"/>
  <c r="D825" i="34"/>
  <c r="E825" i="34"/>
  <c r="F825" i="34"/>
  <c r="G825" i="34"/>
  <c r="A826" i="34"/>
  <c r="B826" i="34"/>
  <c r="C826" i="34"/>
  <c r="D826" i="34"/>
  <c r="E826" i="34"/>
  <c r="F826" i="34"/>
  <c r="G826" i="34"/>
  <c r="A827" i="34"/>
  <c r="B827" i="34"/>
  <c r="C827" i="34"/>
  <c r="D827" i="34"/>
  <c r="E827" i="34"/>
  <c r="F827" i="34"/>
  <c r="G827" i="34"/>
  <c r="A828" i="34"/>
  <c r="B828" i="34"/>
  <c r="C828" i="34"/>
  <c r="D828" i="34"/>
  <c r="E828" i="34"/>
  <c r="F828" i="34"/>
  <c r="G828" i="34"/>
  <c r="A829" i="34"/>
  <c r="B829" i="34"/>
  <c r="C829" i="34"/>
  <c r="D829" i="34"/>
  <c r="E829" i="34"/>
  <c r="F829" i="34"/>
  <c r="G829" i="34"/>
  <c r="A830" i="34"/>
  <c r="B830" i="34"/>
  <c r="C830" i="34"/>
  <c r="D830" i="34"/>
  <c r="E830" i="34"/>
  <c r="F830" i="34"/>
  <c r="G830" i="34"/>
  <c r="A831" i="34"/>
  <c r="B831" i="34"/>
  <c r="C831" i="34"/>
  <c r="D831" i="34"/>
  <c r="E831" i="34"/>
  <c r="F831" i="34"/>
  <c r="G831" i="34"/>
  <c r="A832" i="34"/>
  <c r="B832" i="34"/>
  <c r="C832" i="34"/>
  <c r="D832" i="34"/>
  <c r="E832" i="34"/>
  <c r="F832" i="34"/>
  <c r="G832" i="34"/>
  <c r="A833" i="34"/>
  <c r="B833" i="34"/>
  <c r="C833" i="34"/>
  <c r="D833" i="34"/>
  <c r="E833" i="34"/>
  <c r="F833" i="34"/>
  <c r="G833" i="34"/>
  <c r="A834" i="34"/>
  <c r="B834" i="34"/>
  <c r="C834" i="34"/>
  <c r="D834" i="34"/>
  <c r="E834" i="34"/>
  <c r="F834" i="34"/>
  <c r="G834" i="34"/>
  <c r="A835" i="34"/>
  <c r="B835" i="34"/>
  <c r="C835" i="34"/>
  <c r="D835" i="34"/>
  <c r="E835" i="34"/>
  <c r="F835" i="34"/>
  <c r="G835" i="34"/>
  <c r="A836" i="34"/>
  <c r="B836" i="34"/>
  <c r="C836" i="34"/>
  <c r="D836" i="34"/>
  <c r="E836" i="34"/>
  <c r="F836" i="34"/>
  <c r="G836" i="34"/>
  <c r="A837" i="34"/>
  <c r="B837" i="34"/>
  <c r="C837" i="34"/>
  <c r="D837" i="34"/>
  <c r="E837" i="34"/>
  <c r="F837" i="34"/>
  <c r="G837" i="34"/>
  <c r="A838" i="34"/>
  <c r="B838" i="34"/>
  <c r="C838" i="34"/>
  <c r="D838" i="34"/>
  <c r="E838" i="34"/>
  <c r="F838" i="34"/>
  <c r="G838" i="34"/>
  <c r="A839" i="34"/>
  <c r="B839" i="34"/>
  <c r="C839" i="34"/>
  <c r="D839" i="34"/>
  <c r="E839" i="34"/>
  <c r="F839" i="34"/>
  <c r="G839" i="34"/>
  <c r="A840" i="34"/>
  <c r="B840" i="34"/>
  <c r="C840" i="34"/>
  <c r="D840" i="34"/>
  <c r="E840" i="34"/>
  <c r="F840" i="34"/>
  <c r="G840" i="34"/>
  <c r="A841" i="34"/>
  <c r="B841" i="34"/>
  <c r="C841" i="34"/>
  <c r="D841" i="34"/>
  <c r="E841" i="34"/>
  <c r="F841" i="34"/>
  <c r="G841" i="34"/>
  <c r="A842" i="34"/>
  <c r="B842" i="34"/>
  <c r="C842" i="34"/>
  <c r="D842" i="34"/>
  <c r="E842" i="34"/>
  <c r="F842" i="34"/>
  <c r="G842" i="34"/>
  <c r="A843" i="34"/>
  <c r="B843" i="34"/>
  <c r="C843" i="34"/>
  <c r="D843" i="34"/>
  <c r="E843" i="34"/>
  <c r="F843" i="34"/>
  <c r="G843" i="34"/>
  <c r="A844" i="34"/>
  <c r="B844" i="34"/>
  <c r="C844" i="34"/>
  <c r="D844" i="34"/>
  <c r="E844" i="34"/>
  <c r="F844" i="34"/>
  <c r="G844" i="34"/>
  <c r="A845" i="34"/>
  <c r="B845" i="34"/>
  <c r="C845" i="34"/>
  <c r="D845" i="34"/>
  <c r="E845" i="34"/>
  <c r="F845" i="34"/>
  <c r="G845" i="34"/>
  <c r="A846" i="34"/>
  <c r="B846" i="34"/>
  <c r="C846" i="34"/>
  <c r="D846" i="34"/>
  <c r="E846" i="34"/>
  <c r="F846" i="34"/>
  <c r="G846" i="34"/>
  <c r="A847" i="34"/>
  <c r="B847" i="34"/>
  <c r="C847" i="34"/>
  <c r="D847" i="34"/>
  <c r="E847" i="34"/>
  <c r="F847" i="34"/>
  <c r="G847" i="34"/>
  <c r="A848" i="34"/>
  <c r="B848" i="34"/>
  <c r="C848" i="34"/>
  <c r="D848" i="34"/>
  <c r="E848" i="34"/>
  <c r="F848" i="34"/>
  <c r="G848" i="34"/>
  <c r="A849" i="34"/>
  <c r="B849" i="34"/>
  <c r="C849" i="34"/>
  <c r="D849" i="34"/>
  <c r="E849" i="34"/>
  <c r="F849" i="34"/>
  <c r="G849" i="34"/>
  <c r="A850" i="34"/>
  <c r="B850" i="34"/>
  <c r="C850" i="34"/>
  <c r="D850" i="34"/>
  <c r="E850" i="34"/>
  <c r="F850" i="34"/>
  <c r="G850" i="34"/>
  <c r="A851" i="34"/>
  <c r="B851" i="34"/>
  <c r="C851" i="34"/>
  <c r="D851" i="34"/>
  <c r="E851" i="34"/>
  <c r="F851" i="34"/>
  <c r="G851" i="34"/>
  <c r="A852" i="34"/>
  <c r="B852" i="34"/>
  <c r="C852" i="34"/>
  <c r="D852" i="34"/>
  <c r="E852" i="34"/>
  <c r="F852" i="34"/>
  <c r="G852" i="34"/>
  <c r="A853" i="34"/>
  <c r="B853" i="34"/>
  <c r="C853" i="34"/>
  <c r="D853" i="34"/>
  <c r="E853" i="34"/>
  <c r="F853" i="34"/>
  <c r="G853" i="34"/>
  <c r="A854" i="34"/>
  <c r="B854" i="34"/>
  <c r="C854" i="34"/>
  <c r="D854" i="34"/>
  <c r="E854" i="34"/>
  <c r="F854" i="34"/>
  <c r="G854" i="34"/>
  <c r="A855" i="34"/>
  <c r="B855" i="34"/>
  <c r="C855" i="34"/>
  <c r="D855" i="34"/>
  <c r="E855" i="34"/>
  <c r="F855" i="34"/>
  <c r="G855" i="34"/>
  <c r="A856" i="34"/>
  <c r="B856" i="34"/>
  <c r="C856" i="34"/>
  <c r="D856" i="34"/>
  <c r="E856" i="34"/>
  <c r="F856" i="34"/>
  <c r="G856" i="34"/>
  <c r="A857" i="34"/>
  <c r="B857" i="34"/>
  <c r="C857" i="34"/>
  <c r="D857" i="34"/>
  <c r="E857" i="34"/>
  <c r="F857" i="34"/>
  <c r="G857" i="34"/>
  <c r="A858" i="34"/>
  <c r="B858" i="34"/>
  <c r="C858" i="34"/>
  <c r="D858" i="34"/>
  <c r="E858" i="34"/>
  <c r="F858" i="34"/>
  <c r="G858" i="34"/>
  <c r="A859" i="34"/>
  <c r="B859" i="34"/>
  <c r="C859" i="34"/>
  <c r="D859" i="34"/>
  <c r="E859" i="34"/>
  <c r="F859" i="34"/>
  <c r="G859" i="34"/>
  <c r="A860" i="34"/>
  <c r="B860" i="34"/>
  <c r="C860" i="34"/>
  <c r="D860" i="34"/>
  <c r="E860" i="34"/>
  <c r="F860" i="34"/>
  <c r="G860" i="34"/>
  <c r="A861" i="34"/>
  <c r="B861" i="34"/>
  <c r="C861" i="34"/>
  <c r="D861" i="34"/>
  <c r="E861" i="34"/>
  <c r="F861" i="34"/>
  <c r="G861" i="34"/>
  <c r="A862" i="34"/>
  <c r="B862" i="34"/>
  <c r="C862" i="34"/>
  <c r="D862" i="34"/>
  <c r="E862" i="34"/>
  <c r="F862" i="34"/>
  <c r="G862" i="34"/>
  <c r="A863" i="34"/>
  <c r="B863" i="34"/>
  <c r="C863" i="34"/>
  <c r="D863" i="34"/>
  <c r="E863" i="34"/>
  <c r="F863" i="34"/>
  <c r="G863" i="34"/>
  <c r="A864" i="34"/>
  <c r="B864" i="34"/>
  <c r="C864" i="34"/>
  <c r="D864" i="34"/>
  <c r="E864" i="34"/>
  <c r="F864" i="34"/>
  <c r="G864" i="34"/>
  <c r="A865" i="34"/>
  <c r="B865" i="34"/>
  <c r="C865" i="34"/>
  <c r="D865" i="34"/>
  <c r="E865" i="34"/>
  <c r="F865" i="34"/>
  <c r="G865" i="34"/>
  <c r="A866" i="34"/>
  <c r="B866" i="34"/>
  <c r="C866" i="34"/>
  <c r="D866" i="34"/>
  <c r="E866" i="34"/>
  <c r="F866" i="34"/>
  <c r="G866" i="34"/>
  <c r="A867" i="34"/>
  <c r="B867" i="34"/>
  <c r="C867" i="34"/>
  <c r="D867" i="34"/>
  <c r="E867" i="34"/>
  <c r="F867" i="34"/>
  <c r="G867" i="34"/>
  <c r="A868" i="34"/>
  <c r="B868" i="34"/>
  <c r="C868" i="34"/>
  <c r="D868" i="34"/>
  <c r="E868" i="34"/>
  <c r="F868" i="34"/>
  <c r="G868" i="34"/>
  <c r="A869" i="34"/>
  <c r="B869" i="34"/>
  <c r="C869" i="34"/>
  <c r="D869" i="34"/>
  <c r="E869" i="34"/>
  <c r="F869" i="34"/>
  <c r="G869" i="34"/>
  <c r="A870" i="34"/>
  <c r="B870" i="34"/>
  <c r="C870" i="34"/>
  <c r="D870" i="34"/>
  <c r="E870" i="34"/>
  <c r="F870" i="34"/>
  <c r="G870" i="34"/>
  <c r="A871" i="34"/>
  <c r="B871" i="34"/>
  <c r="C871" i="34"/>
  <c r="D871" i="34"/>
  <c r="E871" i="34"/>
  <c r="F871" i="34"/>
  <c r="G871" i="34"/>
  <c r="A872" i="34"/>
  <c r="B872" i="34"/>
  <c r="C872" i="34"/>
  <c r="D872" i="34"/>
  <c r="E872" i="34"/>
  <c r="F872" i="34"/>
  <c r="G872" i="34"/>
  <c r="A873" i="34"/>
  <c r="B873" i="34"/>
  <c r="C873" i="34"/>
  <c r="D873" i="34"/>
  <c r="E873" i="34"/>
  <c r="F873" i="34"/>
  <c r="G873" i="34"/>
  <c r="A874" i="34"/>
  <c r="B874" i="34"/>
  <c r="C874" i="34"/>
  <c r="D874" i="34"/>
  <c r="E874" i="34"/>
  <c r="F874" i="34"/>
  <c r="G874" i="34"/>
  <c r="A875" i="34"/>
  <c r="B875" i="34"/>
  <c r="C875" i="34"/>
  <c r="D875" i="34"/>
  <c r="E875" i="34"/>
  <c r="F875" i="34"/>
  <c r="G875" i="34"/>
  <c r="A876" i="34"/>
  <c r="B876" i="34"/>
  <c r="C876" i="34"/>
  <c r="D876" i="34"/>
  <c r="E876" i="34"/>
  <c r="F876" i="34"/>
  <c r="G876" i="34"/>
  <c r="A877" i="34"/>
  <c r="B877" i="34"/>
  <c r="C877" i="34"/>
  <c r="D877" i="34"/>
  <c r="E877" i="34"/>
  <c r="F877" i="34"/>
  <c r="G877" i="34"/>
  <c r="A878" i="34"/>
  <c r="B878" i="34"/>
  <c r="C878" i="34"/>
  <c r="D878" i="34"/>
  <c r="E878" i="34"/>
  <c r="F878" i="34"/>
  <c r="G878" i="34"/>
  <c r="A879" i="34"/>
  <c r="B879" i="34"/>
  <c r="C879" i="34"/>
  <c r="D879" i="34"/>
  <c r="E879" i="34"/>
  <c r="F879" i="34"/>
  <c r="G879" i="34"/>
  <c r="A880" i="34"/>
  <c r="B880" i="34"/>
  <c r="C880" i="34"/>
  <c r="D880" i="34"/>
  <c r="E880" i="34"/>
  <c r="F880" i="34"/>
  <c r="G880" i="34"/>
  <c r="A881" i="34"/>
  <c r="B881" i="34"/>
  <c r="C881" i="34"/>
  <c r="D881" i="34"/>
  <c r="E881" i="34"/>
  <c r="F881" i="34"/>
  <c r="G881" i="34"/>
  <c r="A882" i="34"/>
  <c r="B882" i="34"/>
  <c r="C882" i="34"/>
  <c r="D882" i="34"/>
  <c r="E882" i="34"/>
  <c r="F882" i="34"/>
  <c r="G882" i="34"/>
  <c r="A883" i="34"/>
  <c r="B883" i="34"/>
  <c r="C883" i="34"/>
  <c r="D883" i="34"/>
  <c r="E883" i="34"/>
  <c r="F883" i="34"/>
  <c r="G883" i="34"/>
  <c r="A884" i="34"/>
  <c r="B884" i="34"/>
  <c r="C884" i="34"/>
  <c r="D884" i="34"/>
  <c r="E884" i="34"/>
  <c r="F884" i="34"/>
  <c r="G884" i="34"/>
  <c r="A885" i="34"/>
  <c r="B885" i="34"/>
  <c r="C885" i="34"/>
  <c r="D885" i="34"/>
  <c r="E885" i="34"/>
  <c r="F885" i="34"/>
  <c r="G885" i="34"/>
  <c r="A886" i="34"/>
  <c r="B886" i="34"/>
  <c r="C886" i="34"/>
  <c r="D886" i="34"/>
  <c r="E886" i="34"/>
  <c r="F886" i="34"/>
  <c r="G886" i="34"/>
  <c r="A887" i="34"/>
  <c r="B887" i="34"/>
  <c r="C887" i="34"/>
  <c r="D887" i="34"/>
  <c r="E887" i="34"/>
  <c r="F887" i="34"/>
  <c r="G887" i="34"/>
  <c r="A888" i="34"/>
  <c r="B888" i="34"/>
  <c r="C888" i="34"/>
  <c r="D888" i="34"/>
  <c r="E888" i="34"/>
  <c r="F888" i="34"/>
  <c r="G888" i="34"/>
  <c r="A889" i="34"/>
  <c r="B889" i="34"/>
  <c r="C889" i="34"/>
  <c r="D889" i="34"/>
  <c r="E889" i="34"/>
  <c r="F889" i="34"/>
  <c r="G889" i="34"/>
  <c r="A890" i="34"/>
  <c r="B890" i="34"/>
  <c r="C890" i="34"/>
  <c r="D890" i="34"/>
  <c r="E890" i="34"/>
  <c r="F890" i="34"/>
  <c r="G890" i="34"/>
  <c r="A891" i="34"/>
  <c r="B891" i="34"/>
  <c r="C891" i="34"/>
  <c r="D891" i="34"/>
  <c r="E891" i="34"/>
  <c r="F891" i="34"/>
  <c r="G891" i="34"/>
  <c r="A892" i="34"/>
  <c r="B892" i="34"/>
  <c r="C892" i="34"/>
  <c r="D892" i="34"/>
  <c r="E892" i="34"/>
  <c r="F892" i="34"/>
  <c r="G892" i="34"/>
  <c r="A893" i="34"/>
  <c r="B893" i="34"/>
  <c r="C893" i="34"/>
  <c r="D893" i="34"/>
  <c r="E893" i="34"/>
  <c r="F893" i="34"/>
  <c r="G893" i="34"/>
  <c r="A894" i="34"/>
  <c r="B894" i="34"/>
  <c r="C894" i="34"/>
  <c r="D894" i="34"/>
  <c r="E894" i="34"/>
  <c r="F894" i="34"/>
  <c r="G894" i="34"/>
  <c r="A895" i="34"/>
  <c r="B895" i="34"/>
  <c r="C895" i="34"/>
  <c r="D895" i="34"/>
  <c r="E895" i="34"/>
  <c r="F895" i="34"/>
  <c r="G895" i="34"/>
  <c r="A896" i="34"/>
  <c r="B896" i="34"/>
  <c r="C896" i="34"/>
  <c r="D896" i="34"/>
  <c r="E896" i="34"/>
  <c r="F896" i="34"/>
  <c r="G896" i="34"/>
  <c r="A897" i="34"/>
  <c r="B897" i="34"/>
  <c r="C897" i="34"/>
  <c r="D897" i="34"/>
  <c r="E897" i="34"/>
  <c r="F897" i="34"/>
  <c r="G897" i="34"/>
  <c r="A898" i="34"/>
  <c r="B898" i="34"/>
  <c r="C898" i="34"/>
  <c r="D898" i="34"/>
  <c r="E898" i="34"/>
  <c r="F898" i="34"/>
  <c r="G898" i="34"/>
  <c r="A899" i="34"/>
  <c r="B899" i="34"/>
  <c r="C899" i="34"/>
  <c r="D899" i="34"/>
  <c r="E899" i="34"/>
  <c r="F899" i="34"/>
  <c r="G899" i="34"/>
  <c r="A900" i="34"/>
  <c r="B900" i="34"/>
  <c r="C900" i="34"/>
  <c r="D900" i="34"/>
  <c r="E900" i="34"/>
  <c r="F900" i="34"/>
  <c r="G900" i="34"/>
  <c r="A901" i="34"/>
  <c r="B901" i="34"/>
  <c r="C901" i="34"/>
  <c r="D901" i="34"/>
  <c r="E901" i="34"/>
  <c r="F901" i="34"/>
  <c r="G901" i="34"/>
  <c r="A902" i="34"/>
  <c r="B902" i="34"/>
  <c r="C902" i="34"/>
  <c r="D902" i="34"/>
  <c r="E902" i="34"/>
  <c r="F902" i="34"/>
  <c r="G902" i="34"/>
  <c r="A903" i="34"/>
  <c r="B903" i="34"/>
  <c r="C903" i="34"/>
  <c r="D903" i="34"/>
  <c r="E903" i="34"/>
  <c r="F903" i="34"/>
  <c r="G903" i="34"/>
  <c r="A904" i="34"/>
  <c r="B904" i="34"/>
  <c r="C904" i="34"/>
  <c r="D904" i="34"/>
  <c r="E904" i="34"/>
  <c r="F904" i="34"/>
  <c r="G904" i="34"/>
  <c r="A905" i="34"/>
  <c r="B905" i="34"/>
  <c r="C905" i="34"/>
  <c r="D905" i="34"/>
  <c r="E905" i="34"/>
  <c r="F905" i="34"/>
  <c r="G905" i="34"/>
  <c r="A906" i="34"/>
  <c r="B906" i="34"/>
  <c r="C906" i="34"/>
  <c r="D906" i="34"/>
  <c r="E906" i="34"/>
  <c r="F906" i="34"/>
  <c r="G906" i="34"/>
  <c r="A907" i="34"/>
  <c r="B907" i="34"/>
  <c r="C907" i="34"/>
  <c r="D907" i="34"/>
  <c r="E907" i="34"/>
  <c r="F907" i="34"/>
  <c r="G907" i="34"/>
  <c r="A908" i="34"/>
  <c r="B908" i="34"/>
  <c r="C908" i="34"/>
  <c r="D908" i="34"/>
  <c r="E908" i="34"/>
  <c r="F908" i="34"/>
  <c r="G908" i="34"/>
  <c r="A909" i="34"/>
  <c r="B909" i="34"/>
  <c r="C909" i="34"/>
  <c r="D909" i="34"/>
  <c r="E909" i="34"/>
  <c r="F909" i="34"/>
  <c r="G909" i="34"/>
  <c r="A910" i="34"/>
  <c r="B910" i="34"/>
  <c r="C910" i="34"/>
  <c r="D910" i="34"/>
  <c r="E910" i="34"/>
  <c r="F910" i="34"/>
  <c r="G910" i="34"/>
  <c r="A911" i="34"/>
  <c r="B911" i="34"/>
  <c r="C911" i="34"/>
  <c r="D911" i="34"/>
  <c r="E911" i="34"/>
  <c r="F911" i="34"/>
  <c r="G911" i="34"/>
  <c r="A912" i="34"/>
  <c r="B912" i="34"/>
  <c r="C912" i="34"/>
  <c r="D912" i="34"/>
  <c r="E912" i="34"/>
  <c r="F912" i="34"/>
  <c r="G912" i="34"/>
  <c r="A913" i="34"/>
  <c r="B913" i="34"/>
  <c r="C913" i="34"/>
  <c r="D913" i="34"/>
  <c r="E913" i="34"/>
  <c r="F913" i="34"/>
  <c r="G913" i="34"/>
  <c r="A914" i="34"/>
  <c r="B914" i="34"/>
  <c r="C914" i="34"/>
  <c r="D914" i="34"/>
  <c r="E914" i="34"/>
  <c r="F914" i="34"/>
  <c r="G914" i="34"/>
  <c r="A915" i="34"/>
  <c r="B915" i="34"/>
  <c r="C915" i="34"/>
  <c r="D915" i="34"/>
  <c r="E915" i="34"/>
  <c r="F915" i="34"/>
  <c r="G915" i="34"/>
  <c r="A916" i="34"/>
  <c r="B916" i="34"/>
  <c r="C916" i="34"/>
  <c r="D916" i="34"/>
  <c r="E916" i="34"/>
  <c r="F916" i="34"/>
  <c r="G916" i="34"/>
  <c r="A917" i="34"/>
  <c r="B917" i="34"/>
  <c r="C917" i="34"/>
  <c r="D917" i="34"/>
  <c r="E917" i="34"/>
  <c r="F917" i="34"/>
  <c r="G917" i="34"/>
  <c r="A918" i="34"/>
  <c r="B918" i="34"/>
  <c r="C918" i="34"/>
  <c r="D918" i="34"/>
  <c r="E918" i="34"/>
  <c r="F918" i="34"/>
  <c r="G918" i="34"/>
  <c r="A919" i="34"/>
  <c r="B919" i="34"/>
  <c r="C919" i="34"/>
  <c r="D919" i="34"/>
  <c r="E919" i="34"/>
  <c r="F919" i="34"/>
  <c r="G919" i="34"/>
  <c r="A920" i="34"/>
  <c r="B920" i="34"/>
  <c r="C920" i="34"/>
  <c r="D920" i="34"/>
  <c r="E920" i="34"/>
  <c r="F920" i="34"/>
  <c r="G920" i="34"/>
  <c r="A921" i="34"/>
  <c r="B921" i="34"/>
  <c r="C921" i="34"/>
  <c r="D921" i="34"/>
  <c r="E921" i="34"/>
  <c r="F921" i="34"/>
  <c r="G921" i="34"/>
  <c r="A922" i="34"/>
  <c r="B922" i="34"/>
  <c r="C922" i="34"/>
  <c r="D922" i="34"/>
  <c r="E922" i="34"/>
  <c r="F922" i="34"/>
  <c r="G922" i="34"/>
  <c r="A923" i="34"/>
  <c r="B923" i="34"/>
  <c r="C923" i="34"/>
  <c r="D923" i="34"/>
  <c r="E923" i="34"/>
  <c r="F923" i="34"/>
  <c r="G923" i="34"/>
  <c r="A924" i="34"/>
  <c r="B924" i="34"/>
  <c r="C924" i="34"/>
  <c r="D924" i="34"/>
  <c r="E924" i="34"/>
  <c r="F924" i="34"/>
  <c r="G924" i="34"/>
  <c r="A925" i="34"/>
  <c r="B925" i="34"/>
  <c r="C925" i="34"/>
  <c r="D925" i="34"/>
  <c r="E925" i="34"/>
  <c r="F925" i="34"/>
  <c r="G925" i="34"/>
  <c r="A926" i="34"/>
  <c r="B926" i="34"/>
  <c r="C926" i="34"/>
  <c r="D926" i="34"/>
  <c r="E926" i="34"/>
  <c r="F926" i="34"/>
  <c r="G926" i="34"/>
  <c r="A927" i="34"/>
  <c r="B927" i="34"/>
  <c r="C927" i="34"/>
  <c r="D927" i="34"/>
  <c r="E927" i="34"/>
  <c r="F927" i="34"/>
  <c r="G927" i="34"/>
  <c r="A928" i="34"/>
  <c r="B928" i="34"/>
  <c r="C928" i="34"/>
  <c r="D928" i="34"/>
  <c r="E928" i="34"/>
  <c r="F928" i="34"/>
  <c r="G928" i="34"/>
  <c r="A929" i="34"/>
  <c r="B929" i="34"/>
  <c r="C929" i="34"/>
  <c r="D929" i="34"/>
  <c r="E929" i="34"/>
  <c r="F929" i="34"/>
  <c r="G929" i="34"/>
  <c r="A930" i="34"/>
  <c r="B930" i="34"/>
  <c r="C930" i="34"/>
  <c r="D930" i="34"/>
  <c r="E930" i="34"/>
  <c r="F930" i="34"/>
  <c r="G930" i="34"/>
  <c r="A931" i="34"/>
  <c r="B931" i="34"/>
  <c r="C931" i="34"/>
  <c r="D931" i="34"/>
  <c r="E931" i="34"/>
  <c r="F931" i="34"/>
  <c r="G931" i="34"/>
  <c r="A932" i="34"/>
  <c r="B932" i="34"/>
  <c r="C932" i="34"/>
  <c r="D932" i="34"/>
  <c r="E932" i="34"/>
  <c r="F932" i="34"/>
  <c r="G932" i="34"/>
  <c r="A933" i="34"/>
  <c r="B933" i="34"/>
  <c r="C933" i="34"/>
  <c r="D933" i="34"/>
  <c r="E933" i="34"/>
  <c r="F933" i="34"/>
  <c r="G933" i="34"/>
  <c r="A934" i="34"/>
  <c r="B934" i="34"/>
  <c r="C934" i="34"/>
  <c r="D934" i="34"/>
  <c r="E934" i="34"/>
  <c r="F934" i="34"/>
  <c r="G934" i="34"/>
  <c r="A935" i="34"/>
  <c r="B935" i="34"/>
  <c r="C935" i="34"/>
  <c r="D935" i="34"/>
  <c r="E935" i="34"/>
  <c r="F935" i="34"/>
  <c r="G935" i="34"/>
  <c r="A936" i="34"/>
  <c r="B936" i="34"/>
  <c r="C936" i="34"/>
  <c r="D936" i="34"/>
  <c r="E936" i="34"/>
  <c r="F936" i="34"/>
  <c r="G936" i="34"/>
  <c r="A937" i="34"/>
  <c r="B937" i="34"/>
  <c r="C937" i="34"/>
  <c r="D937" i="34"/>
  <c r="E937" i="34"/>
  <c r="F937" i="34"/>
  <c r="G937" i="34"/>
  <c r="A938" i="34"/>
  <c r="B938" i="34"/>
  <c r="C938" i="34"/>
  <c r="D938" i="34"/>
  <c r="E938" i="34"/>
  <c r="F938" i="34"/>
  <c r="G938" i="34"/>
  <c r="A939" i="34"/>
  <c r="B939" i="34"/>
  <c r="C939" i="34"/>
  <c r="D939" i="34"/>
  <c r="E939" i="34"/>
  <c r="F939" i="34"/>
  <c r="G939" i="34"/>
  <c r="A940" i="34"/>
  <c r="B940" i="34"/>
  <c r="C940" i="34"/>
  <c r="D940" i="34"/>
  <c r="E940" i="34"/>
  <c r="F940" i="34"/>
  <c r="G940" i="34"/>
  <c r="A941" i="34"/>
  <c r="B941" i="34"/>
  <c r="C941" i="34"/>
  <c r="D941" i="34"/>
  <c r="E941" i="34"/>
  <c r="F941" i="34"/>
  <c r="G941" i="34"/>
  <c r="A942" i="34"/>
  <c r="B942" i="34"/>
  <c r="C942" i="34"/>
  <c r="D942" i="34"/>
  <c r="E942" i="34"/>
  <c r="F942" i="34"/>
  <c r="G942" i="34"/>
  <c r="A943" i="34"/>
  <c r="B943" i="34"/>
  <c r="C943" i="34"/>
  <c r="D943" i="34"/>
  <c r="E943" i="34"/>
  <c r="F943" i="34"/>
  <c r="G943" i="34"/>
  <c r="A944" i="34"/>
  <c r="B944" i="34"/>
  <c r="C944" i="34"/>
  <c r="D944" i="34"/>
  <c r="E944" i="34"/>
  <c r="F944" i="34"/>
  <c r="G944" i="34"/>
  <c r="A945" i="34"/>
  <c r="B945" i="34"/>
  <c r="C945" i="34"/>
  <c r="D945" i="34"/>
  <c r="E945" i="34"/>
  <c r="F945" i="34"/>
  <c r="G945" i="34"/>
  <c r="A946" i="34"/>
  <c r="B946" i="34"/>
  <c r="C946" i="34"/>
  <c r="D946" i="34"/>
  <c r="E946" i="34"/>
  <c r="F946" i="34"/>
  <c r="G946" i="34"/>
  <c r="A947" i="34"/>
  <c r="B947" i="34"/>
  <c r="C947" i="34"/>
  <c r="D947" i="34"/>
  <c r="E947" i="34"/>
  <c r="F947" i="34"/>
  <c r="G947" i="34"/>
  <c r="A948" i="34"/>
  <c r="B948" i="34"/>
  <c r="C948" i="34"/>
  <c r="D948" i="34"/>
  <c r="E948" i="34"/>
  <c r="F948" i="34"/>
  <c r="G948" i="34"/>
  <c r="A949" i="34"/>
  <c r="B949" i="34"/>
  <c r="C949" i="34"/>
  <c r="D949" i="34"/>
  <c r="E949" i="34"/>
  <c r="F949" i="34"/>
  <c r="G949" i="34"/>
  <c r="A950" i="34"/>
  <c r="B950" i="34"/>
  <c r="C950" i="34"/>
  <c r="D950" i="34"/>
  <c r="E950" i="34"/>
  <c r="F950" i="34"/>
  <c r="G950" i="34"/>
  <c r="A951" i="34"/>
  <c r="B951" i="34"/>
  <c r="C951" i="34"/>
  <c r="D951" i="34"/>
  <c r="E951" i="34"/>
  <c r="F951" i="34"/>
  <c r="G951" i="34"/>
  <c r="A952" i="34"/>
  <c r="B952" i="34"/>
  <c r="C952" i="34"/>
  <c r="D952" i="34"/>
  <c r="E952" i="34"/>
  <c r="F952" i="34"/>
  <c r="G952" i="34"/>
  <c r="A953" i="34"/>
  <c r="B953" i="34"/>
  <c r="C953" i="34"/>
  <c r="D953" i="34"/>
  <c r="E953" i="34"/>
  <c r="F953" i="34"/>
  <c r="G953" i="34"/>
  <c r="A954" i="34"/>
  <c r="B954" i="34"/>
  <c r="C954" i="34"/>
  <c r="D954" i="34"/>
  <c r="E954" i="34"/>
  <c r="F954" i="34"/>
  <c r="G954" i="34"/>
  <c r="A955" i="34"/>
  <c r="B955" i="34"/>
  <c r="C955" i="34"/>
  <c r="D955" i="34"/>
  <c r="E955" i="34"/>
  <c r="F955" i="34"/>
  <c r="G955" i="34"/>
  <c r="A956" i="34"/>
  <c r="B956" i="34"/>
  <c r="C956" i="34"/>
  <c r="D956" i="34"/>
  <c r="E956" i="34"/>
  <c r="F956" i="34"/>
  <c r="G956" i="34"/>
  <c r="A957" i="34"/>
  <c r="B957" i="34"/>
  <c r="C957" i="34"/>
  <c r="D957" i="34"/>
  <c r="E957" i="34"/>
  <c r="F957" i="34"/>
  <c r="G957" i="34"/>
  <c r="A958" i="34"/>
  <c r="B958" i="34"/>
  <c r="C958" i="34"/>
  <c r="D958" i="34"/>
  <c r="E958" i="34"/>
  <c r="F958" i="34"/>
  <c r="G958" i="34"/>
  <c r="A959" i="34"/>
  <c r="B959" i="34"/>
  <c r="C959" i="34"/>
  <c r="D959" i="34"/>
  <c r="E959" i="34"/>
  <c r="F959" i="34"/>
  <c r="G959" i="34"/>
  <c r="A960" i="34"/>
  <c r="B960" i="34"/>
  <c r="C960" i="34"/>
  <c r="D960" i="34"/>
  <c r="E960" i="34"/>
  <c r="F960" i="34"/>
  <c r="G960" i="34"/>
  <c r="A961" i="34"/>
  <c r="B961" i="34"/>
  <c r="C961" i="34"/>
  <c r="D961" i="34"/>
  <c r="E961" i="34"/>
  <c r="F961" i="34"/>
  <c r="G961" i="34"/>
  <c r="A962" i="34"/>
  <c r="B962" i="34"/>
  <c r="C962" i="34"/>
  <c r="D962" i="34"/>
  <c r="E962" i="34"/>
  <c r="F962" i="34"/>
  <c r="G962" i="34"/>
  <c r="A963" i="34"/>
  <c r="B963" i="34"/>
  <c r="C963" i="34"/>
  <c r="D963" i="34"/>
  <c r="E963" i="34"/>
  <c r="F963" i="34"/>
  <c r="G963" i="34"/>
  <c r="A964" i="34"/>
  <c r="B964" i="34"/>
  <c r="C964" i="34"/>
  <c r="D964" i="34"/>
  <c r="E964" i="34"/>
  <c r="F964" i="34"/>
  <c r="G964" i="34"/>
  <c r="A965" i="34"/>
  <c r="B965" i="34"/>
  <c r="C965" i="34"/>
  <c r="D965" i="34"/>
  <c r="E965" i="34"/>
  <c r="F965" i="34"/>
  <c r="G965" i="34"/>
  <c r="A966" i="34"/>
  <c r="B966" i="34"/>
  <c r="C966" i="34"/>
  <c r="D966" i="34"/>
  <c r="E966" i="34"/>
  <c r="F966" i="34"/>
  <c r="G966" i="34"/>
  <c r="A967" i="34"/>
  <c r="B967" i="34"/>
  <c r="C967" i="34"/>
  <c r="D967" i="34"/>
  <c r="E967" i="34"/>
  <c r="F967" i="34"/>
  <c r="G967" i="34"/>
  <c r="A968" i="34"/>
  <c r="B968" i="34"/>
  <c r="C968" i="34"/>
  <c r="D968" i="34"/>
  <c r="E968" i="34"/>
  <c r="F968" i="34"/>
  <c r="G968" i="34"/>
  <c r="A969" i="34"/>
  <c r="B969" i="34"/>
  <c r="C969" i="34"/>
  <c r="D969" i="34"/>
  <c r="E969" i="34"/>
  <c r="F969" i="34"/>
  <c r="G969" i="34"/>
  <c r="A970" i="34"/>
  <c r="B970" i="34"/>
  <c r="C970" i="34"/>
  <c r="D970" i="34"/>
  <c r="E970" i="34"/>
  <c r="F970" i="34"/>
  <c r="G970" i="34"/>
  <c r="A971" i="34"/>
  <c r="B971" i="34"/>
  <c r="C971" i="34"/>
  <c r="D971" i="34"/>
  <c r="E971" i="34"/>
  <c r="F971" i="34"/>
  <c r="G971" i="34"/>
  <c r="A972" i="34"/>
  <c r="B972" i="34"/>
  <c r="C972" i="34"/>
  <c r="D972" i="34"/>
  <c r="E972" i="34"/>
  <c r="F972" i="34"/>
  <c r="G972" i="34"/>
  <c r="A973" i="34"/>
  <c r="B973" i="34"/>
  <c r="C973" i="34"/>
  <c r="D973" i="34"/>
  <c r="E973" i="34"/>
  <c r="F973" i="34"/>
  <c r="G973" i="34"/>
  <c r="A974" i="34"/>
  <c r="B974" i="34"/>
  <c r="C974" i="34"/>
  <c r="D974" i="34"/>
  <c r="E974" i="34"/>
  <c r="F974" i="34"/>
  <c r="G974" i="34"/>
  <c r="A975" i="34"/>
  <c r="B975" i="34"/>
  <c r="C975" i="34"/>
  <c r="D975" i="34"/>
  <c r="E975" i="34"/>
  <c r="F975" i="34"/>
  <c r="G975" i="34"/>
  <c r="A976" i="34"/>
  <c r="B976" i="34"/>
  <c r="C976" i="34"/>
  <c r="D976" i="34"/>
  <c r="E976" i="34"/>
  <c r="F976" i="34"/>
  <c r="G976" i="34"/>
  <c r="A977" i="34"/>
  <c r="B977" i="34"/>
  <c r="C977" i="34"/>
  <c r="D977" i="34"/>
  <c r="E977" i="34"/>
  <c r="F977" i="34"/>
  <c r="G977" i="34"/>
  <c r="A978" i="34"/>
  <c r="B978" i="34"/>
  <c r="C978" i="34"/>
  <c r="D978" i="34"/>
  <c r="E978" i="34"/>
  <c r="F978" i="34"/>
  <c r="G978" i="34"/>
  <c r="A979" i="34"/>
  <c r="B979" i="34"/>
  <c r="C979" i="34"/>
  <c r="D979" i="34"/>
  <c r="E979" i="34"/>
  <c r="F979" i="34"/>
  <c r="G979" i="34"/>
  <c r="A980" i="34"/>
  <c r="B980" i="34"/>
  <c r="C980" i="34"/>
  <c r="D980" i="34"/>
  <c r="E980" i="34"/>
  <c r="F980" i="34"/>
  <c r="G980" i="34"/>
  <c r="A981" i="34"/>
  <c r="B981" i="34"/>
  <c r="C981" i="34"/>
  <c r="D981" i="34"/>
  <c r="E981" i="34"/>
  <c r="F981" i="34"/>
  <c r="G981" i="34"/>
  <c r="A982" i="34"/>
  <c r="B982" i="34"/>
  <c r="C982" i="34"/>
  <c r="D982" i="34"/>
  <c r="E982" i="34"/>
  <c r="F982" i="34"/>
  <c r="G982" i="34"/>
  <c r="A983" i="34"/>
  <c r="B983" i="34"/>
  <c r="C983" i="34"/>
  <c r="D983" i="34"/>
  <c r="E983" i="34"/>
  <c r="F983" i="34"/>
  <c r="G983" i="34"/>
  <c r="A984" i="34"/>
  <c r="B984" i="34"/>
  <c r="C984" i="34"/>
  <c r="D984" i="34"/>
  <c r="E984" i="34"/>
  <c r="F984" i="34"/>
  <c r="G984" i="34"/>
  <c r="A985" i="34"/>
  <c r="B985" i="34"/>
  <c r="C985" i="34"/>
  <c r="D985" i="34"/>
  <c r="E985" i="34"/>
  <c r="F985" i="34"/>
  <c r="G985" i="34"/>
  <c r="A986" i="34"/>
  <c r="B986" i="34"/>
  <c r="C986" i="34"/>
  <c r="D986" i="34"/>
  <c r="E986" i="34"/>
  <c r="F986" i="34"/>
  <c r="G986" i="34"/>
  <c r="A987" i="34"/>
  <c r="B987" i="34"/>
  <c r="C987" i="34"/>
  <c r="D987" i="34"/>
  <c r="E987" i="34"/>
  <c r="F987" i="34"/>
  <c r="G987" i="34"/>
  <c r="A988" i="34"/>
  <c r="B988" i="34"/>
  <c r="C988" i="34"/>
  <c r="D988" i="34"/>
  <c r="E988" i="34"/>
  <c r="F988" i="34"/>
  <c r="G988" i="34"/>
  <c r="A989" i="34"/>
  <c r="B989" i="34"/>
  <c r="C989" i="34"/>
  <c r="D989" i="34"/>
  <c r="E989" i="34"/>
  <c r="F989" i="34"/>
  <c r="G989" i="34"/>
  <c r="A990" i="34"/>
  <c r="B990" i="34"/>
  <c r="C990" i="34"/>
  <c r="D990" i="34"/>
  <c r="E990" i="34"/>
  <c r="F990" i="34"/>
  <c r="G990" i="34"/>
  <c r="A991" i="34"/>
  <c r="B991" i="34"/>
  <c r="C991" i="34"/>
  <c r="D991" i="34"/>
  <c r="E991" i="34"/>
  <c r="F991" i="34"/>
  <c r="G991" i="34"/>
  <c r="A992" i="34"/>
  <c r="B992" i="34"/>
  <c r="C992" i="34"/>
  <c r="D992" i="34"/>
  <c r="E992" i="34"/>
  <c r="F992" i="34"/>
  <c r="G992" i="34"/>
  <c r="A993" i="34"/>
  <c r="B993" i="34"/>
  <c r="C993" i="34"/>
  <c r="D993" i="34"/>
  <c r="E993" i="34"/>
  <c r="F993" i="34"/>
  <c r="G993" i="34"/>
  <c r="A994" i="34"/>
  <c r="B994" i="34"/>
  <c r="C994" i="34"/>
  <c r="D994" i="34"/>
  <c r="E994" i="34"/>
  <c r="F994" i="34"/>
  <c r="G994" i="34"/>
  <c r="A995" i="34"/>
  <c r="B995" i="34"/>
  <c r="C995" i="34"/>
  <c r="D995" i="34"/>
  <c r="E995" i="34"/>
  <c r="F995" i="34"/>
  <c r="G995" i="34"/>
  <c r="A996" i="34"/>
  <c r="B996" i="34"/>
  <c r="C996" i="34"/>
  <c r="D996" i="34"/>
  <c r="E996" i="34"/>
  <c r="F996" i="34"/>
  <c r="G996" i="34"/>
  <c r="A997" i="34"/>
  <c r="B997" i="34"/>
  <c r="C997" i="34"/>
  <c r="D997" i="34"/>
  <c r="E997" i="34"/>
  <c r="F997" i="34"/>
  <c r="G997" i="34"/>
  <c r="A998" i="34"/>
  <c r="B998" i="34"/>
  <c r="C998" i="34"/>
  <c r="D998" i="34"/>
  <c r="E998" i="34"/>
  <c r="F998" i="34"/>
  <c r="G998" i="34"/>
  <c r="A999" i="34"/>
  <c r="B999" i="34"/>
  <c r="C999" i="34"/>
  <c r="D999" i="34"/>
  <c r="E999" i="34"/>
  <c r="F999" i="34"/>
  <c r="G999" i="34"/>
  <c r="A1000" i="34"/>
  <c r="B1000" i="34"/>
  <c r="C1000" i="34"/>
  <c r="D1000" i="34"/>
  <c r="E1000" i="34"/>
  <c r="F1000" i="34"/>
  <c r="G1000" i="34"/>
  <c r="A1001" i="34"/>
  <c r="B1001" i="34"/>
  <c r="C1001" i="34"/>
  <c r="D1001" i="34"/>
  <c r="E1001" i="34"/>
  <c r="F1001" i="34"/>
  <c r="G1001" i="34"/>
  <c r="A1002" i="34"/>
  <c r="B1002" i="34"/>
  <c r="C1002" i="34"/>
  <c r="D1002" i="34"/>
  <c r="E1002" i="34"/>
  <c r="F1002" i="34"/>
  <c r="G1002" i="34"/>
  <c r="A1003" i="34"/>
  <c r="B1003" i="34"/>
  <c r="C1003" i="34"/>
  <c r="D1003" i="34"/>
  <c r="E1003" i="34"/>
  <c r="F1003" i="34"/>
  <c r="G1003" i="34"/>
  <c r="A1004" i="34"/>
  <c r="B1004" i="34"/>
  <c r="C1004" i="34"/>
  <c r="D1004" i="34"/>
  <c r="E1004" i="34"/>
  <c r="F1004" i="34"/>
  <c r="G1004" i="34"/>
  <c r="A1005" i="34"/>
  <c r="B1005" i="34"/>
  <c r="C1005" i="34"/>
  <c r="D1005" i="34"/>
  <c r="E1005" i="34"/>
  <c r="F1005" i="34"/>
  <c r="G1005" i="34"/>
  <c r="A1006" i="34"/>
  <c r="B1006" i="34"/>
  <c r="C1006" i="34"/>
  <c r="D1006" i="34"/>
  <c r="E1006" i="34"/>
  <c r="F1006" i="34"/>
  <c r="G1006" i="34"/>
  <c r="A1007" i="34"/>
  <c r="B1007" i="34"/>
  <c r="C1007" i="34"/>
  <c r="D1007" i="34"/>
  <c r="E1007" i="34"/>
  <c r="F1007" i="34"/>
  <c r="G1007" i="34"/>
  <c r="A1008" i="34"/>
  <c r="B1008" i="34"/>
  <c r="C1008" i="34"/>
  <c r="D1008" i="34"/>
  <c r="E1008" i="34"/>
  <c r="F1008" i="34"/>
  <c r="G1008" i="34"/>
  <c r="A1009" i="34"/>
  <c r="B1009" i="34"/>
  <c r="C1009" i="34"/>
  <c r="D1009" i="34"/>
  <c r="E1009" i="34"/>
  <c r="F1009" i="34"/>
  <c r="G1009" i="34"/>
  <c r="A1010" i="34"/>
  <c r="B1010" i="34"/>
  <c r="C1010" i="34"/>
  <c r="D1010" i="34"/>
  <c r="E1010" i="34"/>
  <c r="F1010" i="34"/>
  <c r="G1010" i="34"/>
  <c r="A1011" i="34"/>
  <c r="B1011" i="34"/>
  <c r="C1011" i="34"/>
  <c r="D1011" i="34"/>
  <c r="E1011" i="34"/>
  <c r="F1011" i="34"/>
  <c r="G1011" i="34"/>
  <c r="A1012" i="34"/>
  <c r="B1012" i="34"/>
  <c r="C1012" i="34"/>
  <c r="D1012" i="34"/>
  <c r="E1012" i="34"/>
  <c r="F1012" i="34"/>
  <c r="G1012" i="34"/>
  <c r="A1013" i="34"/>
  <c r="B1013" i="34"/>
  <c r="C1013" i="34"/>
  <c r="D1013" i="34"/>
  <c r="E1013" i="34"/>
  <c r="F1013" i="34"/>
  <c r="G1013" i="34"/>
  <c r="A1014" i="34"/>
  <c r="B1014" i="34"/>
  <c r="C1014" i="34"/>
  <c r="D1014" i="34"/>
  <c r="E1014" i="34"/>
  <c r="F1014" i="34"/>
  <c r="G1014" i="34"/>
  <c r="A1015" i="34"/>
  <c r="B1015" i="34"/>
  <c r="C1015" i="34"/>
  <c r="D1015" i="34"/>
  <c r="E1015" i="34"/>
  <c r="F1015" i="34"/>
  <c r="G1015" i="34"/>
  <c r="A1016" i="34"/>
  <c r="B1016" i="34"/>
  <c r="C1016" i="34"/>
  <c r="D1016" i="34"/>
  <c r="E1016" i="34"/>
  <c r="F1016" i="34"/>
  <c r="G1016" i="34"/>
  <c r="A1017" i="34"/>
  <c r="B1017" i="34"/>
  <c r="C1017" i="34"/>
  <c r="D1017" i="34"/>
  <c r="E1017" i="34"/>
  <c r="F1017" i="34"/>
  <c r="G1017" i="34"/>
  <c r="A1018" i="34"/>
  <c r="B1018" i="34"/>
  <c r="C1018" i="34"/>
  <c r="D1018" i="34"/>
  <c r="E1018" i="34"/>
  <c r="F1018" i="34"/>
  <c r="G1018" i="34"/>
  <c r="A1019" i="34"/>
  <c r="B1019" i="34"/>
  <c r="C1019" i="34"/>
  <c r="D1019" i="34"/>
  <c r="E1019" i="34"/>
  <c r="F1019" i="34"/>
  <c r="G1019" i="34"/>
  <c r="A1020" i="34"/>
  <c r="B1020" i="34"/>
  <c r="C1020" i="34"/>
  <c r="D1020" i="34"/>
  <c r="E1020" i="34"/>
  <c r="F1020" i="34"/>
  <c r="G1020" i="34"/>
  <c r="A1021" i="34"/>
  <c r="B1021" i="34"/>
  <c r="C1021" i="34"/>
  <c r="D1021" i="34"/>
  <c r="E1021" i="34"/>
  <c r="F1021" i="34"/>
  <c r="G1021" i="34"/>
  <c r="A1022" i="34"/>
  <c r="B1022" i="34"/>
  <c r="C1022" i="34"/>
  <c r="D1022" i="34"/>
  <c r="E1022" i="34"/>
  <c r="F1022" i="34"/>
  <c r="G1022" i="34"/>
  <c r="A1023" i="34"/>
  <c r="B1023" i="34"/>
  <c r="C1023" i="34"/>
  <c r="D1023" i="34"/>
  <c r="E1023" i="34"/>
  <c r="F1023" i="34"/>
  <c r="G1023" i="34"/>
  <c r="A1024" i="34"/>
  <c r="B1024" i="34"/>
  <c r="C1024" i="34"/>
  <c r="D1024" i="34"/>
  <c r="E1024" i="34"/>
  <c r="F1024" i="34"/>
  <c r="G1024" i="34"/>
  <c r="A1025" i="34"/>
  <c r="B1025" i="34"/>
  <c r="C1025" i="34"/>
  <c r="D1025" i="34"/>
  <c r="E1025" i="34"/>
  <c r="F1025" i="34"/>
  <c r="G1025" i="34"/>
  <c r="A1026" i="34"/>
  <c r="B1026" i="34"/>
  <c r="C1026" i="34"/>
  <c r="D1026" i="34"/>
  <c r="E1026" i="34"/>
  <c r="F1026" i="34"/>
  <c r="G1026" i="34"/>
  <c r="A1027" i="34"/>
  <c r="B1027" i="34"/>
  <c r="C1027" i="34"/>
  <c r="D1027" i="34"/>
  <c r="E1027" i="34"/>
  <c r="F1027" i="34"/>
  <c r="G1027" i="34"/>
  <c r="A1028" i="34"/>
  <c r="B1028" i="34"/>
  <c r="C1028" i="34"/>
  <c r="D1028" i="34"/>
  <c r="E1028" i="34"/>
  <c r="F1028" i="34"/>
  <c r="G1028" i="34"/>
  <c r="A1029" i="34"/>
  <c r="B1029" i="34"/>
  <c r="C1029" i="34"/>
  <c r="D1029" i="34"/>
  <c r="E1029" i="34"/>
  <c r="F1029" i="34"/>
  <c r="G1029" i="34"/>
  <c r="A1030" i="34"/>
  <c r="B1030" i="34"/>
  <c r="C1030" i="34"/>
  <c r="D1030" i="34"/>
  <c r="E1030" i="34"/>
  <c r="F1030" i="34"/>
  <c r="G1030" i="34"/>
  <c r="A1031" i="34"/>
  <c r="B1031" i="34"/>
  <c r="C1031" i="34"/>
  <c r="D1031" i="34"/>
  <c r="E1031" i="34"/>
  <c r="F1031" i="34"/>
  <c r="G1031" i="34"/>
  <c r="A1032" i="34"/>
  <c r="B1032" i="34"/>
  <c r="C1032" i="34"/>
  <c r="D1032" i="34"/>
  <c r="E1032" i="34"/>
  <c r="F1032" i="34"/>
  <c r="G1032" i="34"/>
  <c r="A1033" i="34"/>
  <c r="B1033" i="34"/>
  <c r="C1033" i="34"/>
  <c r="D1033" i="34"/>
  <c r="E1033" i="34"/>
  <c r="F1033" i="34"/>
  <c r="G1033" i="34"/>
  <c r="A1034" i="34"/>
  <c r="B1034" i="34"/>
  <c r="C1034" i="34"/>
  <c r="D1034" i="34"/>
  <c r="E1034" i="34"/>
  <c r="F1034" i="34"/>
  <c r="G1034" i="34"/>
  <c r="A1035" i="34"/>
  <c r="B1035" i="34"/>
  <c r="C1035" i="34"/>
  <c r="D1035" i="34"/>
  <c r="E1035" i="34"/>
  <c r="F1035" i="34"/>
  <c r="G1035" i="34"/>
  <c r="A1036" i="34"/>
  <c r="B1036" i="34"/>
  <c r="C1036" i="34"/>
  <c r="D1036" i="34"/>
  <c r="E1036" i="34"/>
  <c r="F1036" i="34"/>
  <c r="G1036" i="34"/>
  <c r="A1037" i="34"/>
  <c r="B1037" i="34"/>
  <c r="C1037" i="34"/>
  <c r="D1037" i="34"/>
  <c r="E1037" i="34"/>
  <c r="F1037" i="34"/>
  <c r="G1037" i="34"/>
  <c r="A1038" i="34"/>
  <c r="B1038" i="34"/>
  <c r="C1038" i="34"/>
  <c r="D1038" i="34"/>
  <c r="E1038" i="34"/>
  <c r="F1038" i="34"/>
  <c r="G1038" i="34"/>
  <c r="A1039" i="34"/>
  <c r="B1039" i="34"/>
  <c r="C1039" i="34"/>
  <c r="D1039" i="34"/>
  <c r="E1039" i="34"/>
  <c r="F1039" i="34"/>
  <c r="G1039" i="34"/>
  <c r="A1040" i="34"/>
  <c r="B1040" i="34"/>
  <c r="C1040" i="34"/>
  <c r="D1040" i="34"/>
  <c r="E1040" i="34"/>
  <c r="F1040" i="34"/>
  <c r="G1040" i="34"/>
  <c r="A1041" i="34"/>
  <c r="B1041" i="34"/>
  <c r="C1041" i="34"/>
  <c r="D1041" i="34"/>
  <c r="E1041" i="34"/>
  <c r="F1041" i="34"/>
  <c r="G1041" i="34"/>
  <c r="A1042" i="34"/>
  <c r="B1042" i="34"/>
  <c r="C1042" i="34"/>
  <c r="D1042" i="34"/>
  <c r="E1042" i="34"/>
  <c r="F1042" i="34"/>
  <c r="G1042" i="34"/>
  <c r="A1043" i="34"/>
  <c r="B1043" i="34"/>
  <c r="C1043" i="34"/>
  <c r="D1043" i="34"/>
  <c r="E1043" i="34"/>
  <c r="F1043" i="34"/>
  <c r="G1043" i="34"/>
  <c r="A1044" i="34"/>
  <c r="B1044" i="34"/>
  <c r="C1044" i="34"/>
  <c r="D1044" i="34"/>
  <c r="E1044" i="34"/>
  <c r="F1044" i="34"/>
  <c r="G1044" i="34"/>
  <c r="A1045" i="34"/>
  <c r="B1045" i="34"/>
  <c r="C1045" i="34"/>
  <c r="D1045" i="34"/>
  <c r="E1045" i="34"/>
  <c r="F1045" i="34"/>
  <c r="G1045" i="34"/>
  <c r="A1046" i="34"/>
  <c r="B1046" i="34"/>
  <c r="C1046" i="34"/>
  <c r="D1046" i="34"/>
  <c r="E1046" i="34"/>
  <c r="F1046" i="34"/>
  <c r="G1046" i="34"/>
  <c r="A1047" i="34"/>
  <c r="B1047" i="34"/>
  <c r="C1047" i="34"/>
  <c r="D1047" i="34"/>
  <c r="E1047" i="34"/>
  <c r="F1047" i="34"/>
  <c r="G1047" i="34"/>
  <c r="A1048" i="34"/>
  <c r="B1048" i="34"/>
  <c r="C1048" i="34"/>
  <c r="D1048" i="34"/>
  <c r="E1048" i="34"/>
  <c r="F1048" i="34"/>
  <c r="G1048" i="34"/>
  <c r="A1049" i="34"/>
  <c r="B1049" i="34"/>
  <c r="C1049" i="34"/>
  <c r="D1049" i="34"/>
  <c r="E1049" i="34"/>
  <c r="F1049" i="34"/>
  <c r="G1049" i="34"/>
  <c r="A1050" i="34"/>
  <c r="B1050" i="34"/>
  <c r="C1050" i="34"/>
  <c r="D1050" i="34"/>
  <c r="E1050" i="34"/>
  <c r="F1050" i="34"/>
  <c r="G1050" i="34"/>
  <c r="A1051" i="34"/>
  <c r="B1051" i="34"/>
  <c r="C1051" i="34"/>
  <c r="D1051" i="34"/>
  <c r="E1051" i="34"/>
  <c r="F1051" i="34"/>
  <c r="G1051" i="34"/>
  <c r="A1052" i="34"/>
  <c r="B1052" i="34"/>
  <c r="C1052" i="34"/>
  <c r="D1052" i="34"/>
  <c r="E1052" i="34"/>
  <c r="F1052" i="34"/>
  <c r="G1052" i="34"/>
  <c r="A1053" i="34"/>
  <c r="B1053" i="34"/>
  <c r="C1053" i="34"/>
  <c r="D1053" i="34"/>
  <c r="E1053" i="34"/>
  <c r="F1053" i="34"/>
  <c r="G1053" i="34"/>
  <c r="A1054" i="34"/>
  <c r="B1054" i="34"/>
  <c r="C1054" i="34"/>
  <c r="D1054" i="34"/>
  <c r="E1054" i="34"/>
  <c r="F1054" i="34"/>
  <c r="G1054" i="34"/>
  <c r="A1055" i="34"/>
  <c r="B1055" i="34"/>
  <c r="C1055" i="34"/>
  <c r="D1055" i="34"/>
  <c r="E1055" i="34"/>
  <c r="F1055" i="34"/>
  <c r="G1055" i="34"/>
  <c r="A1056" i="34"/>
  <c r="B1056" i="34"/>
  <c r="C1056" i="34"/>
  <c r="D1056" i="34"/>
  <c r="E1056" i="34"/>
  <c r="F1056" i="34"/>
  <c r="G1056" i="34"/>
  <c r="A1057" i="34"/>
  <c r="B1057" i="34"/>
  <c r="C1057" i="34"/>
  <c r="D1057" i="34"/>
  <c r="E1057" i="34"/>
  <c r="F1057" i="34"/>
  <c r="G1057" i="34"/>
  <c r="A1058" i="34"/>
  <c r="B1058" i="34"/>
  <c r="C1058" i="34"/>
  <c r="D1058" i="34"/>
  <c r="E1058" i="34"/>
  <c r="F1058" i="34"/>
  <c r="G1058" i="34"/>
  <c r="A1059" i="34"/>
  <c r="B1059" i="34"/>
  <c r="C1059" i="34"/>
  <c r="D1059" i="34"/>
  <c r="E1059" i="34"/>
  <c r="F1059" i="34"/>
  <c r="G1059" i="34"/>
  <c r="A1060" i="34"/>
  <c r="B1060" i="34"/>
  <c r="C1060" i="34"/>
  <c r="D1060" i="34"/>
  <c r="E1060" i="34"/>
  <c r="F1060" i="34"/>
  <c r="G1060" i="34"/>
  <c r="A1061" i="34"/>
  <c r="B1061" i="34"/>
  <c r="C1061" i="34"/>
  <c r="D1061" i="34"/>
  <c r="E1061" i="34"/>
  <c r="F1061" i="34"/>
  <c r="G1061" i="34"/>
  <c r="A1062" i="34"/>
  <c r="B1062" i="34"/>
  <c r="C1062" i="34"/>
  <c r="D1062" i="34"/>
  <c r="E1062" i="34"/>
  <c r="F1062" i="34"/>
  <c r="G1062" i="34"/>
  <c r="A1063" i="34"/>
  <c r="B1063" i="34"/>
  <c r="C1063" i="34"/>
  <c r="D1063" i="34"/>
  <c r="E1063" i="34"/>
  <c r="F1063" i="34"/>
  <c r="G1063" i="34"/>
  <c r="A1064" i="34"/>
  <c r="B1064" i="34"/>
  <c r="C1064" i="34"/>
  <c r="D1064" i="34"/>
  <c r="E1064" i="34"/>
  <c r="F1064" i="34"/>
  <c r="G1064" i="34"/>
  <c r="A1065" i="34"/>
  <c r="B1065" i="34"/>
  <c r="C1065" i="34"/>
  <c r="D1065" i="34"/>
  <c r="E1065" i="34"/>
  <c r="F1065" i="34"/>
  <c r="G1065" i="34"/>
  <c r="A1066" i="34"/>
  <c r="B1066" i="34"/>
  <c r="C1066" i="34"/>
  <c r="D1066" i="34"/>
  <c r="E1066" i="34"/>
  <c r="F1066" i="34"/>
  <c r="G1066" i="34"/>
  <c r="A1067" i="34"/>
  <c r="B1067" i="34"/>
  <c r="C1067" i="34"/>
  <c r="D1067" i="34"/>
  <c r="E1067" i="34"/>
  <c r="F1067" i="34"/>
  <c r="G1067" i="34"/>
  <c r="A1068" i="34"/>
  <c r="B1068" i="34"/>
  <c r="C1068" i="34"/>
  <c r="D1068" i="34"/>
  <c r="E1068" i="34"/>
  <c r="F1068" i="34"/>
  <c r="G1068" i="34"/>
  <c r="A1069" i="34"/>
  <c r="B1069" i="34"/>
  <c r="C1069" i="34"/>
  <c r="D1069" i="34"/>
  <c r="E1069" i="34"/>
  <c r="F1069" i="34"/>
  <c r="G1069" i="34"/>
  <c r="A1070" i="34"/>
  <c r="B1070" i="34"/>
  <c r="C1070" i="34"/>
  <c r="D1070" i="34"/>
  <c r="E1070" i="34"/>
  <c r="F1070" i="34"/>
  <c r="G1070" i="34"/>
  <c r="A1071" i="34"/>
  <c r="B1071" i="34"/>
  <c r="C1071" i="34"/>
  <c r="D1071" i="34"/>
  <c r="E1071" i="34"/>
  <c r="F1071" i="34"/>
  <c r="G1071" i="34"/>
  <c r="A1072" i="34"/>
  <c r="B1072" i="34"/>
  <c r="C1072" i="34"/>
  <c r="D1072" i="34"/>
  <c r="E1072" i="34"/>
  <c r="F1072" i="34"/>
  <c r="G1072" i="34"/>
  <c r="A1073" i="34"/>
  <c r="B1073" i="34"/>
  <c r="C1073" i="34"/>
  <c r="D1073" i="34"/>
  <c r="E1073" i="34"/>
  <c r="F1073" i="34"/>
  <c r="G1073" i="34"/>
  <c r="A1074" i="34"/>
  <c r="B1074" i="34"/>
  <c r="C1074" i="34"/>
  <c r="D1074" i="34"/>
  <c r="E1074" i="34"/>
  <c r="F1074" i="34"/>
  <c r="G1074" i="34"/>
  <c r="A1075" i="34"/>
  <c r="B1075" i="34"/>
  <c r="C1075" i="34"/>
  <c r="D1075" i="34"/>
  <c r="E1075" i="34"/>
  <c r="F1075" i="34"/>
  <c r="G1075" i="34"/>
  <c r="E703" i="1"/>
  <c r="A703" i="1"/>
  <c r="A814" i="31" s="1"/>
  <c r="E700" i="1"/>
  <c r="E701" i="1"/>
  <c r="E702" i="1"/>
  <c r="A700" i="1"/>
  <c r="A811" i="31" s="1"/>
  <c r="A701" i="1"/>
  <c r="A812" i="31" s="1"/>
  <c r="A702" i="1"/>
  <c r="A813" i="31" s="1"/>
  <c r="D700" i="1"/>
  <c r="C703" i="34" s="1"/>
  <c r="A1076" i="34"/>
  <c r="B1076" i="34"/>
  <c r="C1076" i="34"/>
  <c r="D1076" i="34"/>
  <c r="E1076" i="34"/>
  <c r="F1076" i="34"/>
  <c r="G1076" i="34"/>
  <c r="A1077" i="34"/>
  <c r="B1077" i="34"/>
  <c r="C1077" i="34"/>
  <c r="D1077" i="34"/>
  <c r="E1077" i="34"/>
  <c r="F1077" i="34"/>
  <c r="G1077" i="34"/>
  <c r="A1078" i="34"/>
  <c r="B1078" i="34"/>
  <c r="C1078" i="34"/>
  <c r="D1078" i="34"/>
  <c r="E1078" i="34"/>
  <c r="F1078" i="34"/>
  <c r="G1078" i="34"/>
  <c r="A1079" i="34"/>
  <c r="B1079" i="34"/>
  <c r="C1079" i="34"/>
  <c r="D1079" i="34"/>
  <c r="E1079" i="34"/>
  <c r="F1079" i="34"/>
  <c r="G1079" i="34"/>
  <c r="A1080" i="34"/>
  <c r="B1080" i="34"/>
  <c r="C1080" i="34"/>
  <c r="D1080" i="34"/>
  <c r="E1080" i="34"/>
  <c r="F1080" i="34"/>
  <c r="G1080" i="34"/>
  <c r="A1081" i="34"/>
  <c r="B1081" i="34"/>
  <c r="C1081" i="34"/>
  <c r="D1081" i="34"/>
  <c r="E1081" i="34"/>
  <c r="F1081" i="34"/>
  <c r="G1081" i="34"/>
  <c r="A1082" i="34"/>
  <c r="B1082" i="34"/>
  <c r="C1082" i="34"/>
  <c r="D1082" i="34"/>
  <c r="E1082" i="34"/>
  <c r="F1082" i="34"/>
  <c r="G1082" i="34"/>
  <c r="A1083" i="34"/>
  <c r="B1083" i="34"/>
  <c r="C1083" i="34"/>
  <c r="D1083" i="34"/>
  <c r="E1083" i="34"/>
  <c r="F1083" i="34"/>
  <c r="G1083" i="34"/>
  <c r="A1084" i="34"/>
  <c r="B1084" i="34"/>
  <c r="C1084" i="34"/>
  <c r="D1084" i="34"/>
  <c r="E1084" i="34"/>
  <c r="F1084" i="34"/>
  <c r="G1084" i="34"/>
  <c r="A1085" i="34"/>
  <c r="B1085" i="34"/>
  <c r="C1085" i="34"/>
  <c r="D1085" i="34"/>
  <c r="E1085" i="34"/>
  <c r="F1085" i="34"/>
  <c r="G1085" i="34"/>
  <c r="A1086" i="34"/>
  <c r="B1086" i="34"/>
  <c r="C1086" i="34"/>
  <c r="D1086" i="34"/>
  <c r="E1086" i="34"/>
  <c r="F1086" i="34"/>
  <c r="G1086" i="34"/>
  <c r="A1087" i="34"/>
  <c r="B1087" i="34"/>
  <c r="C1087" i="34"/>
  <c r="D1087" i="34"/>
  <c r="E1087" i="34"/>
  <c r="F1087" i="34"/>
  <c r="G1087" i="34"/>
  <c r="A1088" i="34"/>
  <c r="B1088" i="34"/>
  <c r="C1088" i="34"/>
  <c r="D1088" i="34"/>
  <c r="E1088" i="34"/>
  <c r="F1088" i="34"/>
  <c r="G1088" i="34"/>
  <c r="A1089" i="34"/>
  <c r="B1089" i="34"/>
  <c r="C1089" i="34"/>
  <c r="D1089" i="34"/>
  <c r="E1089" i="34"/>
  <c r="F1089" i="34"/>
  <c r="G1089" i="34"/>
  <c r="A1090" i="34"/>
  <c r="B1090" i="34"/>
  <c r="C1090" i="34"/>
  <c r="D1090" i="34"/>
  <c r="E1090" i="34"/>
  <c r="F1090" i="34"/>
  <c r="G1090" i="34"/>
  <c r="A1091" i="34"/>
  <c r="B1091" i="34"/>
  <c r="C1091" i="34"/>
  <c r="D1091" i="34"/>
  <c r="E1091" i="34"/>
  <c r="F1091" i="34"/>
  <c r="G1091" i="34"/>
  <c r="A1092" i="34"/>
  <c r="B1092" i="34"/>
  <c r="C1092" i="34"/>
  <c r="D1092" i="34"/>
  <c r="E1092" i="34"/>
  <c r="F1092" i="34"/>
  <c r="G1092" i="34"/>
  <c r="A1093" i="34"/>
  <c r="B1093" i="34"/>
  <c r="C1093" i="34"/>
  <c r="D1093" i="34"/>
  <c r="E1093" i="34"/>
  <c r="F1093" i="34"/>
  <c r="G1093" i="34"/>
  <c r="A1094" i="34"/>
  <c r="B1094" i="34"/>
  <c r="C1094" i="34"/>
  <c r="D1094" i="34"/>
  <c r="E1094" i="34"/>
  <c r="F1094" i="34"/>
  <c r="G1094" i="34"/>
  <c r="A1095" i="34"/>
  <c r="B1095" i="34"/>
  <c r="C1095" i="34"/>
  <c r="D1095" i="34"/>
  <c r="E1095" i="34"/>
  <c r="F1095" i="34"/>
  <c r="G1095" i="34"/>
  <c r="A1096" i="34"/>
  <c r="B1096" i="34"/>
  <c r="C1096" i="34"/>
  <c r="D1096" i="34"/>
  <c r="E1096" i="34"/>
  <c r="F1096" i="34"/>
  <c r="G1096" i="34"/>
  <c r="A1097" i="34"/>
  <c r="B1097" i="34"/>
  <c r="C1097" i="34"/>
  <c r="D1097" i="34"/>
  <c r="E1097" i="34"/>
  <c r="F1097" i="34"/>
  <c r="G1097" i="34"/>
  <c r="A1098" i="34"/>
  <c r="B1098" i="34"/>
  <c r="C1098" i="34"/>
  <c r="D1098" i="34"/>
  <c r="E1098" i="34"/>
  <c r="F1098" i="34"/>
  <c r="G1098" i="34"/>
  <c r="A1099" i="34"/>
  <c r="B1099" i="34"/>
  <c r="C1099" i="34"/>
  <c r="D1099" i="34"/>
  <c r="E1099" i="34"/>
  <c r="F1099" i="34"/>
  <c r="G1099" i="34"/>
  <c r="A1100" i="34"/>
  <c r="B1100" i="34"/>
  <c r="C1100" i="34"/>
  <c r="D1100" i="34"/>
  <c r="E1100" i="34"/>
  <c r="F1100" i="34"/>
  <c r="G1100" i="34"/>
  <c r="A1101" i="34"/>
  <c r="B1101" i="34"/>
  <c r="C1101" i="34"/>
  <c r="D1101" i="34"/>
  <c r="E1101" i="34"/>
  <c r="F1101" i="34"/>
  <c r="G1101" i="34"/>
  <c r="A1102" i="34"/>
  <c r="B1102" i="34"/>
  <c r="C1102" i="34"/>
  <c r="D1102" i="34"/>
  <c r="E1102" i="34"/>
  <c r="F1102" i="34"/>
  <c r="G1102" i="34"/>
  <c r="A1103" i="34"/>
  <c r="B1103" i="34"/>
  <c r="C1103" i="34"/>
  <c r="D1103" i="34"/>
  <c r="E1103" i="34"/>
  <c r="F1103" i="34"/>
  <c r="G1103" i="34"/>
  <c r="A1104" i="34"/>
  <c r="B1104" i="34"/>
  <c r="C1104" i="34"/>
  <c r="D1104" i="34"/>
  <c r="E1104" i="34"/>
  <c r="F1104" i="34"/>
  <c r="G1104" i="34"/>
  <c r="A1105" i="34"/>
  <c r="B1105" i="34"/>
  <c r="C1105" i="34"/>
  <c r="D1105" i="34"/>
  <c r="E1105" i="34"/>
  <c r="F1105" i="34"/>
  <c r="G1105" i="34"/>
  <c r="A1106" i="34"/>
  <c r="B1106" i="34"/>
  <c r="C1106" i="34"/>
  <c r="D1106" i="34"/>
  <c r="E1106" i="34"/>
  <c r="F1106" i="34"/>
  <c r="G1106" i="34"/>
  <c r="A1107" i="34"/>
  <c r="B1107" i="34"/>
  <c r="C1107" i="34"/>
  <c r="D1107" i="34"/>
  <c r="E1107" i="34"/>
  <c r="F1107" i="34"/>
  <c r="G1107" i="34"/>
  <c r="A1108" i="34"/>
  <c r="B1108" i="34"/>
  <c r="C1108" i="34"/>
  <c r="D1108" i="34"/>
  <c r="E1108" i="34"/>
  <c r="F1108" i="34"/>
  <c r="G1108" i="34"/>
  <c r="A1109" i="34"/>
  <c r="B1109" i="34"/>
  <c r="C1109" i="34"/>
  <c r="D1109" i="34"/>
  <c r="E1109" i="34"/>
  <c r="F1109" i="34"/>
  <c r="G1109" i="34"/>
  <c r="A1110" i="34"/>
  <c r="B1110" i="34"/>
  <c r="C1110" i="34"/>
  <c r="D1110" i="34"/>
  <c r="E1110" i="34"/>
  <c r="F1110" i="34"/>
  <c r="G1110" i="34"/>
  <c r="A1111" i="34"/>
  <c r="B1111" i="34"/>
  <c r="C1111" i="34"/>
  <c r="D1111" i="34"/>
  <c r="E1111" i="34"/>
  <c r="F1111" i="34"/>
  <c r="G1111" i="34"/>
  <c r="A1112" i="34"/>
  <c r="B1112" i="34"/>
  <c r="C1112" i="34"/>
  <c r="D1112" i="34"/>
  <c r="E1112" i="34"/>
  <c r="F1112" i="34"/>
  <c r="G1112" i="34"/>
  <c r="A1113" i="34"/>
  <c r="B1113" i="34"/>
  <c r="C1113" i="34"/>
  <c r="D1113" i="34"/>
  <c r="E1113" i="34"/>
  <c r="F1113" i="34"/>
  <c r="G1113" i="34"/>
  <c r="A1114" i="34"/>
  <c r="B1114" i="34"/>
  <c r="C1114" i="34"/>
  <c r="D1114" i="34"/>
  <c r="E1114" i="34"/>
  <c r="F1114" i="34"/>
  <c r="G1114" i="34"/>
  <c r="A1115" i="34"/>
  <c r="B1115" i="34"/>
  <c r="C1115" i="34"/>
  <c r="D1115" i="34"/>
  <c r="E1115" i="34"/>
  <c r="F1115" i="34"/>
  <c r="G1115" i="34"/>
  <c r="A1116" i="34"/>
  <c r="B1116" i="34"/>
  <c r="C1116" i="34"/>
  <c r="D1116" i="34"/>
  <c r="E1116" i="34"/>
  <c r="F1116" i="34"/>
  <c r="G1116" i="34"/>
  <c r="A1117" i="34"/>
  <c r="B1117" i="34"/>
  <c r="C1117" i="34"/>
  <c r="D1117" i="34"/>
  <c r="E1117" i="34"/>
  <c r="F1117" i="34"/>
  <c r="G1117" i="34"/>
  <c r="A1118" i="34"/>
  <c r="B1118" i="34"/>
  <c r="C1118" i="34"/>
  <c r="D1118" i="34"/>
  <c r="E1118" i="34"/>
  <c r="F1118" i="34"/>
  <c r="G1118" i="34"/>
  <c r="A1119" i="34"/>
  <c r="B1119" i="34"/>
  <c r="C1119" i="34"/>
  <c r="D1119" i="34"/>
  <c r="E1119" i="34"/>
  <c r="F1119" i="34"/>
  <c r="G1119" i="34"/>
  <c r="A1120" i="34"/>
  <c r="B1120" i="34"/>
  <c r="C1120" i="34"/>
  <c r="D1120" i="34"/>
  <c r="E1120" i="34"/>
  <c r="F1120" i="34"/>
  <c r="G1120" i="34"/>
  <c r="A1121" i="34"/>
  <c r="B1121" i="34"/>
  <c r="C1121" i="34"/>
  <c r="D1121" i="34"/>
  <c r="E1121" i="34"/>
  <c r="F1121" i="34"/>
  <c r="G1121" i="34"/>
  <c r="A1122" i="34"/>
  <c r="B1122" i="34"/>
  <c r="C1122" i="34"/>
  <c r="D1122" i="34"/>
  <c r="E1122" i="34"/>
  <c r="F1122" i="34"/>
  <c r="G1122" i="34"/>
  <c r="A1123" i="34"/>
  <c r="B1123" i="34"/>
  <c r="C1123" i="34"/>
  <c r="D1123" i="34"/>
  <c r="E1123" i="34"/>
  <c r="F1123" i="34"/>
  <c r="G1123" i="34"/>
  <c r="A1124" i="34"/>
  <c r="B1124" i="34"/>
  <c r="C1124" i="34"/>
  <c r="D1124" i="34"/>
  <c r="E1124" i="34"/>
  <c r="F1124" i="34"/>
  <c r="G1124" i="34"/>
  <c r="A1125" i="34"/>
  <c r="B1125" i="34"/>
  <c r="C1125" i="34"/>
  <c r="D1125" i="34"/>
  <c r="E1125" i="34"/>
  <c r="F1125" i="34"/>
  <c r="G1125" i="34"/>
  <c r="A1126" i="34"/>
  <c r="B1126" i="34"/>
  <c r="C1126" i="34"/>
  <c r="D1126" i="34"/>
  <c r="E1126" i="34"/>
  <c r="F1126" i="34"/>
  <c r="G1126" i="34"/>
  <c r="A1127" i="34"/>
  <c r="B1127" i="34"/>
  <c r="C1127" i="34"/>
  <c r="D1127" i="34"/>
  <c r="E1127" i="34"/>
  <c r="F1127" i="34"/>
  <c r="G1127" i="34"/>
  <c r="A1128" i="34"/>
  <c r="B1128" i="34"/>
  <c r="C1128" i="34"/>
  <c r="D1128" i="34"/>
  <c r="E1128" i="34"/>
  <c r="F1128" i="34"/>
  <c r="G1128" i="34"/>
  <c r="A1129" i="34"/>
  <c r="B1129" i="34"/>
  <c r="C1129" i="34"/>
  <c r="D1129" i="34"/>
  <c r="E1129" i="34"/>
  <c r="F1129" i="34"/>
  <c r="G1129" i="34"/>
  <c r="A1130" i="34"/>
  <c r="B1130" i="34"/>
  <c r="C1130" i="34"/>
  <c r="D1130" i="34"/>
  <c r="E1130" i="34"/>
  <c r="F1130" i="34"/>
  <c r="G1130" i="34"/>
  <c r="A1131" i="34"/>
  <c r="B1131" i="34"/>
  <c r="C1131" i="34"/>
  <c r="D1131" i="34"/>
  <c r="E1131" i="34"/>
  <c r="F1131" i="34"/>
  <c r="G1131" i="34"/>
  <c r="A1132" i="34"/>
  <c r="B1132" i="34"/>
  <c r="C1132" i="34"/>
  <c r="D1132" i="34"/>
  <c r="E1132" i="34"/>
  <c r="F1132" i="34"/>
  <c r="G1132" i="34"/>
  <c r="A1133" i="34"/>
  <c r="B1133" i="34"/>
  <c r="C1133" i="34"/>
  <c r="D1133" i="34"/>
  <c r="E1133" i="34"/>
  <c r="F1133" i="34"/>
  <c r="G1133" i="34"/>
  <c r="A1134" i="34"/>
  <c r="B1134" i="34"/>
  <c r="C1134" i="34"/>
  <c r="D1134" i="34"/>
  <c r="E1134" i="34"/>
  <c r="F1134" i="34"/>
  <c r="G1134" i="34"/>
  <c r="A1135" i="34"/>
  <c r="B1135" i="34"/>
  <c r="C1135" i="34"/>
  <c r="D1135" i="34"/>
  <c r="E1135" i="34"/>
  <c r="F1135" i="34"/>
  <c r="G1135" i="34"/>
  <c r="A1136" i="34"/>
  <c r="B1136" i="34"/>
  <c r="C1136" i="34"/>
  <c r="D1136" i="34"/>
  <c r="E1136" i="34"/>
  <c r="F1136" i="34"/>
  <c r="G1136" i="34"/>
  <c r="A1137" i="34"/>
  <c r="B1137" i="34"/>
  <c r="C1137" i="34"/>
  <c r="D1137" i="34"/>
  <c r="E1137" i="34"/>
  <c r="F1137" i="34"/>
  <c r="G1137" i="34"/>
  <c r="A1138" i="34"/>
  <c r="B1138" i="34"/>
  <c r="C1138" i="34"/>
  <c r="D1138" i="34"/>
  <c r="E1138" i="34"/>
  <c r="F1138" i="34"/>
  <c r="G1138" i="34"/>
  <c r="A1139" i="34"/>
  <c r="B1139" i="34"/>
  <c r="C1139" i="34"/>
  <c r="D1139" i="34"/>
  <c r="E1139" i="34"/>
  <c r="F1139" i="34"/>
  <c r="G1139" i="34"/>
  <c r="A1140" i="34"/>
  <c r="B1140" i="34"/>
  <c r="C1140" i="34"/>
  <c r="D1140" i="34"/>
  <c r="E1140" i="34"/>
  <c r="F1140" i="34"/>
  <c r="G1140" i="34"/>
  <c r="A1141" i="34"/>
  <c r="B1141" i="34"/>
  <c r="C1141" i="34"/>
  <c r="D1141" i="34"/>
  <c r="E1141" i="34"/>
  <c r="F1141" i="34"/>
  <c r="G1141" i="34"/>
  <c r="A1142" i="34"/>
  <c r="B1142" i="34"/>
  <c r="C1142" i="34"/>
  <c r="D1142" i="34"/>
  <c r="E1142" i="34"/>
  <c r="F1142" i="34"/>
  <c r="G1142" i="34"/>
  <c r="A1143" i="34"/>
  <c r="B1143" i="34"/>
  <c r="C1143" i="34"/>
  <c r="D1143" i="34"/>
  <c r="E1143" i="34"/>
  <c r="F1143" i="34"/>
  <c r="G1143" i="34"/>
  <c r="A1144" i="34"/>
  <c r="B1144" i="34"/>
  <c r="C1144" i="34"/>
  <c r="D1144" i="34"/>
  <c r="E1144" i="34"/>
  <c r="F1144" i="34"/>
  <c r="G1144" i="34"/>
  <c r="A1145" i="34"/>
  <c r="B1145" i="34"/>
  <c r="C1145" i="34"/>
  <c r="D1145" i="34"/>
  <c r="E1145" i="34"/>
  <c r="F1145" i="34"/>
  <c r="G1145" i="34"/>
  <c r="A1146" i="34"/>
  <c r="B1146" i="34"/>
  <c r="C1146" i="34"/>
  <c r="D1146" i="34"/>
  <c r="E1146" i="34"/>
  <c r="F1146" i="34"/>
  <c r="G1146" i="34"/>
  <c r="A1147" i="34"/>
  <c r="B1147" i="34"/>
  <c r="C1147" i="34"/>
  <c r="D1147" i="34"/>
  <c r="E1147" i="34"/>
  <c r="F1147" i="34"/>
  <c r="G1147" i="34"/>
  <c r="A1148" i="34"/>
  <c r="B1148" i="34"/>
  <c r="C1148" i="34"/>
  <c r="D1148" i="34"/>
  <c r="E1148" i="34"/>
  <c r="F1148" i="34"/>
  <c r="G1148" i="34"/>
  <c r="A1149" i="34"/>
  <c r="B1149" i="34"/>
  <c r="C1149" i="34"/>
  <c r="D1149" i="34"/>
  <c r="E1149" i="34"/>
  <c r="F1149" i="34"/>
  <c r="G1149" i="34"/>
  <c r="A1150" i="34"/>
  <c r="B1150" i="34"/>
  <c r="C1150" i="34"/>
  <c r="D1150" i="34"/>
  <c r="E1150" i="34"/>
  <c r="F1150" i="34"/>
  <c r="G1150" i="34"/>
  <c r="A1151" i="34"/>
  <c r="B1151" i="34"/>
  <c r="C1151" i="34"/>
  <c r="D1151" i="34"/>
  <c r="E1151" i="34"/>
  <c r="F1151" i="34"/>
  <c r="G1151" i="34"/>
  <c r="A1152" i="34"/>
  <c r="B1152" i="34"/>
  <c r="C1152" i="34"/>
  <c r="D1152" i="34"/>
  <c r="E1152" i="34"/>
  <c r="F1152" i="34"/>
  <c r="G1152" i="34"/>
  <c r="A1153" i="34"/>
  <c r="B1153" i="34"/>
  <c r="C1153" i="34"/>
  <c r="D1153" i="34"/>
  <c r="E1153" i="34"/>
  <c r="F1153" i="34"/>
  <c r="G1153" i="34"/>
  <c r="A1154" i="34"/>
  <c r="B1154" i="34"/>
  <c r="C1154" i="34"/>
  <c r="D1154" i="34"/>
  <c r="E1154" i="34"/>
  <c r="F1154" i="34"/>
  <c r="G1154" i="34"/>
  <c r="A1155" i="34"/>
  <c r="B1155" i="34"/>
  <c r="C1155" i="34"/>
  <c r="D1155" i="34"/>
  <c r="E1155" i="34"/>
  <c r="F1155" i="34"/>
  <c r="G1155" i="34"/>
  <c r="A1156" i="34"/>
  <c r="B1156" i="34"/>
  <c r="C1156" i="34"/>
  <c r="D1156" i="34"/>
  <c r="E1156" i="34"/>
  <c r="F1156" i="34"/>
  <c r="G1156" i="34"/>
  <c r="A1157" i="34"/>
  <c r="B1157" i="34"/>
  <c r="C1157" i="34"/>
  <c r="D1157" i="34"/>
  <c r="E1157" i="34"/>
  <c r="F1157" i="34"/>
  <c r="G1157" i="34"/>
  <c r="A1158" i="34"/>
  <c r="B1158" i="34"/>
  <c r="C1158" i="34"/>
  <c r="D1158" i="34"/>
  <c r="E1158" i="34"/>
  <c r="F1158" i="34"/>
  <c r="G1158" i="34"/>
  <c r="A1159" i="34"/>
  <c r="B1159" i="34"/>
  <c r="C1159" i="34"/>
  <c r="D1159" i="34"/>
  <c r="E1159" i="34"/>
  <c r="F1159" i="34"/>
  <c r="G1159" i="34"/>
  <c r="A1160" i="34"/>
  <c r="B1160" i="34"/>
  <c r="C1160" i="34"/>
  <c r="D1160" i="34"/>
  <c r="E1160" i="34"/>
  <c r="F1160" i="34"/>
  <c r="G1160" i="34"/>
  <c r="A1161" i="34"/>
  <c r="B1161" i="34"/>
  <c r="C1161" i="34"/>
  <c r="D1161" i="34"/>
  <c r="E1161" i="34"/>
  <c r="F1161" i="34"/>
  <c r="G1161" i="34"/>
  <c r="A1162" i="34"/>
  <c r="B1162" i="34"/>
  <c r="C1162" i="34"/>
  <c r="D1162" i="34"/>
  <c r="E1162" i="34"/>
  <c r="F1162" i="34"/>
  <c r="G1162" i="34"/>
  <c r="A1163" i="34"/>
  <c r="B1163" i="34"/>
  <c r="C1163" i="34"/>
  <c r="D1163" i="34"/>
  <c r="E1163" i="34"/>
  <c r="F1163" i="34"/>
  <c r="G1163" i="34"/>
  <c r="A1164" i="34"/>
  <c r="B1164" i="34"/>
  <c r="C1164" i="34"/>
  <c r="D1164" i="34"/>
  <c r="E1164" i="34"/>
  <c r="F1164" i="34"/>
  <c r="G1164" i="34"/>
  <c r="A1165" i="34"/>
  <c r="B1165" i="34"/>
  <c r="C1165" i="34"/>
  <c r="D1165" i="34"/>
  <c r="E1165" i="34"/>
  <c r="F1165" i="34"/>
  <c r="G1165" i="34"/>
  <c r="A1166" i="34"/>
  <c r="B1166" i="34"/>
  <c r="C1166" i="34"/>
  <c r="D1166" i="34"/>
  <c r="E1166" i="34"/>
  <c r="F1166" i="34"/>
  <c r="G1166" i="34"/>
  <c r="A1167" i="34"/>
  <c r="B1167" i="34"/>
  <c r="C1167" i="34"/>
  <c r="D1167" i="34"/>
  <c r="E1167" i="34"/>
  <c r="F1167" i="34"/>
  <c r="G1167" i="34"/>
  <c r="A1168" i="34"/>
  <c r="B1168" i="34"/>
  <c r="C1168" i="34"/>
  <c r="D1168" i="34"/>
  <c r="E1168" i="34"/>
  <c r="F1168" i="34"/>
  <c r="G1168" i="34"/>
  <c r="A1169" i="34"/>
  <c r="B1169" i="34"/>
  <c r="C1169" i="34"/>
  <c r="D1169" i="34"/>
  <c r="E1169" i="34"/>
  <c r="F1169" i="34"/>
  <c r="G1169" i="34"/>
  <c r="A1170" i="34"/>
  <c r="B1170" i="34"/>
  <c r="C1170" i="34"/>
  <c r="D1170" i="34"/>
  <c r="E1170" i="34"/>
  <c r="F1170" i="34"/>
  <c r="G1170" i="34"/>
  <c r="A1171" i="34"/>
  <c r="B1171" i="34"/>
  <c r="C1171" i="34"/>
  <c r="D1171" i="34"/>
  <c r="E1171" i="34"/>
  <c r="F1171" i="34"/>
  <c r="G1171" i="34"/>
  <c r="A1172" i="34"/>
  <c r="B1172" i="34"/>
  <c r="C1172" i="34"/>
  <c r="D1172" i="34"/>
  <c r="E1172" i="34"/>
  <c r="F1172" i="34"/>
  <c r="G1172" i="34"/>
  <c r="A1173" i="34"/>
  <c r="B1173" i="34"/>
  <c r="C1173" i="34"/>
  <c r="D1173" i="34"/>
  <c r="E1173" i="34"/>
  <c r="F1173" i="34"/>
  <c r="G1173" i="34"/>
  <c r="A1174" i="34"/>
  <c r="B1174" i="34"/>
  <c r="C1174" i="34"/>
  <c r="D1174" i="34"/>
  <c r="E1174" i="34"/>
  <c r="F1174" i="34"/>
  <c r="G1174" i="34"/>
  <c r="A1175" i="34"/>
  <c r="B1175" i="34"/>
  <c r="C1175" i="34"/>
  <c r="D1175" i="34"/>
  <c r="E1175" i="34"/>
  <c r="F1175" i="34"/>
  <c r="G1175" i="34"/>
  <c r="A1176" i="34"/>
  <c r="B1176" i="34"/>
  <c r="C1176" i="34"/>
  <c r="D1176" i="34"/>
  <c r="E1176" i="34"/>
  <c r="F1176" i="34"/>
  <c r="G1176" i="34"/>
  <c r="A1177" i="34"/>
  <c r="B1177" i="34"/>
  <c r="C1177" i="34"/>
  <c r="D1177" i="34"/>
  <c r="E1177" i="34"/>
  <c r="F1177" i="34"/>
  <c r="G1177" i="34"/>
  <c r="A1178" i="34"/>
  <c r="B1178" i="34"/>
  <c r="C1178" i="34"/>
  <c r="D1178" i="34"/>
  <c r="E1178" i="34"/>
  <c r="F1178" i="34"/>
  <c r="G1178" i="34"/>
  <c r="A1179" i="34"/>
  <c r="B1179" i="34"/>
  <c r="C1179" i="34"/>
  <c r="D1179" i="34"/>
  <c r="E1179" i="34"/>
  <c r="F1179" i="34"/>
  <c r="G1179" i="34"/>
  <c r="A1180" i="34"/>
  <c r="B1180" i="34"/>
  <c r="C1180" i="34"/>
  <c r="D1180" i="34"/>
  <c r="E1180" i="34"/>
  <c r="F1180" i="34"/>
  <c r="G1180" i="34"/>
  <c r="A1181" i="34"/>
  <c r="B1181" i="34"/>
  <c r="C1181" i="34"/>
  <c r="D1181" i="34"/>
  <c r="E1181" i="34"/>
  <c r="F1181" i="34"/>
  <c r="G1181" i="34"/>
  <c r="A1182" i="34"/>
  <c r="B1182" i="34"/>
  <c r="C1182" i="34"/>
  <c r="D1182" i="34"/>
  <c r="E1182" i="34"/>
  <c r="F1182" i="34"/>
  <c r="G1182" i="34"/>
  <c r="A1183" i="34"/>
  <c r="B1183" i="34"/>
  <c r="C1183" i="34"/>
  <c r="D1183" i="34"/>
  <c r="E1183" i="34"/>
  <c r="F1183" i="34"/>
  <c r="G1183" i="34"/>
  <c r="A1184" i="34"/>
  <c r="B1184" i="34"/>
  <c r="C1184" i="34"/>
  <c r="D1184" i="34"/>
  <c r="E1184" i="34"/>
  <c r="F1184" i="34"/>
  <c r="G1184" i="34"/>
  <c r="A1185" i="34"/>
  <c r="B1185" i="34"/>
  <c r="C1185" i="34"/>
  <c r="D1185" i="34"/>
  <c r="E1185" i="34"/>
  <c r="F1185" i="34"/>
  <c r="G1185" i="34"/>
  <c r="A1186" i="34"/>
  <c r="B1186" i="34"/>
  <c r="C1186" i="34"/>
  <c r="D1186" i="34"/>
  <c r="E1186" i="34"/>
  <c r="F1186" i="34"/>
  <c r="G1186" i="34"/>
  <c r="A1187" i="34"/>
  <c r="B1187" i="34"/>
  <c r="C1187" i="34"/>
  <c r="D1187" i="34"/>
  <c r="E1187" i="34"/>
  <c r="F1187" i="34"/>
  <c r="G1187" i="34"/>
  <c r="A1188" i="34"/>
  <c r="B1188" i="34"/>
  <c r="C1188" i="34"/>
  <c r="D1188" i="34"/>
  <c r="E1188" i="34"/>
  <c r="F1188" i="34"/>
  <c r="G1188" i="34"/>
  <c r="A1189" i="34"/>
  <c r="B1189" i="34"/>
  <c r="C1189" i="34"/>
  <c r="D1189" i="34"/>
  <c r="E1189" i="34"/>
  <c r="F1189" i="34"/>
  <c r="G1189" i="34"/>
  <c r="A1190" i="34"/>
  <c r="B1190" i="34"/>
  <c r="C1190" i="34"/>
  <c r="D1190" i="34"/>
  <c r="E1190" i="34"/>
  <c r="F1190" i="34"/>
  <c r="G1190" i="34"/>
  <c r="A1191" i="34"/>
  <c r="B1191" i="34"/>
  <c r="C1191" i="34"/>
  <c r="D1191" i="34"/>
  <c r="E1191" i="34"/>
  <c r="F1191" i="34"/>
  <c r="G1191" i="34"/>
  <c r="A1192" i="34"/>
  <c r="B1192" i="34"/>
  <c r="C1192" i="34"/>
  <c r="D1192" i="34"/>
  <c r="E1192" i="34"/>
  <c r="F1192" i="34"/>
  <c r="G1192" i="34"/>
  <c r="A1193" i="34"/>
  <c r="B1193" i="34"/>
  <c r="C1193" i="34"/>
  <c r="D1193" i="34"/>
  <c r="E1193" i="34"/>
  <c r="F1193" i="34"/>
  <c r="G1193" i="34"/>
  <c r="A1194" i="34"/>
  <c r="B1194" i="34"/>
  <c r="C1194" i="34"/>
  <c r="D1194" i="34"/>
  <c r="E1194" i="34"/>
  <c r="F1194" i="34"/>
  <c r="G1194" i="34"/>
  <c r="A1195" i="34"/>
  <c r="B1195" i="34"/>
  <c r="C1195" i="34"/>
  <c r="D1195" i="34"/>
  <c r="E1195" i="34"/>
  <c r="F1195" i="34"/>
  <c r="G1195" i="34"/>
  <c r="A1196" i="34"/>
  <c r="B1196" i="34"/>
  <c r="C1196" i="34"/>
  <c r="D1196" i="34"/>
  <c r="E1196" i="34"/>
  <c r="F1196" i="34"/>
  <c r="G1196" i="34"/>
  <c r="A1197" i="34"/>
  <c r="B1197" i="34"/>
  <c r="C1197" i="34"/>
  <c r="D1197" i="34"/>
  <c r="E1197" i="34"/>
  <c r="F1197" i="34"/>
  <c r="G1197" i="34"/>
  <c r="A1198" i="34"/>
  <c r="B1198" i="34"/>
  <c r="C1198" i="34"/>
  <c r="D1198" i="34"/>
  <c r="E1198" i="34"/>
  <c r="F1198" i="34"/>
  <c r="G1198" i="34"/>
  <c r="A1199" i="34"/>
  <c r="B1199" i="34"/>
  <c r="C1199" i="34"/>
  <c r="D1199" i="34"/>
  <c r="E1199" i="34"/>
  <c r="F1199" i="34"/>
  <c r="G1199" i="34"/>
  <c r="A1200" i="34"/>
  <c r="B1200" i="34"/>
  <c r="C1200" i="34"/>
  <c r="D1200" i="34"/>
  <c r="E1200" i="34"/>
  <c r="F1200" i="34"/>
  <c r="G1200" i="34"/>
  <c r="A1201" i="34"/>
  <c r="B1201" i="34"/>
  <c r="C1201" i="34"/>
  <c r="D1201" i="34"/>
  <c r="E1201" i="34"/>
  <c r="F1201" i="34"/>
  <c r="G1201" i="34"/>
  <c r="A1202" i="34"/>
  <c r="B1202" i="34"/>
  <c r="C1202" i="34"/>
  <c r="D1202" i="34"/>
  <c r="E1202" i="34"/>
  <c r="F1202" i="34"/>
  <c r="G1202" i="34"/>
  <c r="A1203" i="34"/>
  <c r="B1203" i="34"/>
  <c r="C1203" i="34"/>
  <c r="D1203" i="34"/>
  <c r="E1203" i="34"/>
  <c r="F1203" i="34"/>
  <c r="G1203" i="34"/>
  <c r="A1204" i="34"/>
  <c r="B1204" i="34"/>
  <c r="C1204" i="34"/>
  <c r="D1204" i="34"/>
  <c r="E1204" i="34"/>
  <c r="F1204" i="34"/>
  <c r="G1204" i="34"/>
  <c r="A1205" i="34"/>
  <c r="B1205" i="34"/>
  <c r="C1205" i="34"/>
  <c r="D1205" i="34"/>
  <c r="E1205" i="34"/>
  <c r="F1205" i="34"/>
  <c r="G1205" i="34"/>
  <c r="A1206" i="34"/>
  <c r="B1206" i="34"/>
  <c r="C1206" i="34"/>
  <c r="D1206" i="34"/>
  <c r="E1206" i="34"/>
  <c r="F1206" i="34"/>
  <c r="G1206" i="34"/>
  <c r="A1207" i="34"/>
  <c r="B1207" i="34"/>
  <c r="C1207" i="34"/>
  <c r="D1207" i="34"/>
  <c r="E1207" i="34"/>
  <c r="F1207" i="34"/>
  <c r="G1207" i="34"/>
  <c r="A1208" i="34"/>
  <c r="B1208" i="34"/>
  <c r="C1208" i="34"/>
  <c r="D1208" i="34"/>
  <c r="E1208" i="34"/>
  <c r="F1208" i="34"/>
  <c r="G1208" i="34"/>
  <c r="A1209" i="34"/>
  <c r="B1209" i="34"/>
  <c r="C1209" i="34"/>
  <c r="D1209" i="34"/>
  <c r="E1209" i="34"/>
  <c r="F1209" i="34"/>
  <c r="G1209" i="34"/>
  <c r="A1210" i="34"/>
  <c r="B1210" i="34"/>
  <c r="C1210" i="34"/>
  <c r="D1210" i="34"/>
  <c r="E1210" i="34"/>
  <c r="F1210" i="34"/>
  <c r="G1210" i="34"/>
  <c r="A1211" i="34"/>
  <c r="B1211" i="34"/>
  <c r="C1211" i="34"/>
  <c r="D1211" i="34"/>
  <c r="E1211" i="34"/>
  <c r="F1211" i="34"/>
  <c r="G1211" i="34"/>
  <c r="A1212" i="34"/>
  <c r="B1212" i="34"/>
  <c r="C1212" i="34"/>
  <c r="D1212" i="34"/>
  <c r="E1212" i="34"/>
  <c r="F1212" i="34"/>
  <c r="G1212" i="34"/>
  <c r="A1213" i="34"/>
  <c r="B1213" i="34"/>
  <c r="C1213" i="34"/>
  <c r="D1213" i="34"/>
  <c r="E1213" i="34"/>
  <c r="F1213" i="34"/>
  <c r="G1213" i="34"/>
  <c r="A1214" i="34"/>
  <c r="B1214" i="34"/>
  <c r="C1214" i="34"/>
  <c r="D1214" i="34"/>
  <c r="E1214" i="34"/>
  <c r="F1214" i="34"/>
  <c r="G1214" i="34"/>
  <c r="A1215" i="34"/>
  <c r="B1215" i="34"/>
  <c r="C1215" i="34"/>
  <c r="D1215" i="34"/>
  <c r="E1215" i="34"/>
  <c r="F1215" i="34"/>
  <c r="G1215" i="34"/>
  <c r="A1216" i="34"/>
  <c r="B1216" i="34"/>
  <c r="C1216" i="34"/>
  <c r="D1216" i="34"/>
  <c r="E1216" i="34"/>
  <c r="F1216" i="34"/>
  <c r="G1216" i="34"/>
  <c r="A1217" i="34"/>
  <c r="B1217" i="34"/>
  <c r="C1217" i="34"/>
  <c r="D1217" i="34"/>
  <c r="E1217" i="34"/>
  <c r="F1217" i="34"/>
  <c r="G1217" i="34"/>
  <c r="A1218" i="34"/>
  <c r="B1218" i="34"/>
  <c r="C1218" i="34"/>
  <c r="D1218" i="34"/>
  <c r="E1218" i="34"/>
  <c r="F1218" i="34"/>
  <c r="G1218" i="34"/>
  <c r="A1219" i="34"/>
  <c r="B1219" i="34"/>
  <c r="C1219" i="34"/>
  <c r="D1219" i="34"/>
  <c r="E1219" i="34"/>
  <c r="F1219" i="34"/>
  <c r="G1219" i="34"/>
  <c r="A1220" i="34"/>
  <c r="B1220" i="34"/>
  <c r="C1220" i="34"/>
  <c r="D1220" i="34"/>
  <c r="E1220" i="34"/>
  <c r="F1220" i="34"/>
  <c r="G1220" i="34"/>
  <c r="A1221" i="34"/>
  <c r="B1221" i="34"/>
  <c r="C1221" i="34"/>
  <c r="D1221" i="34"/>
  <c r="E1221" i="34"/>
  <c r="F1221" i="34"/>
  <c r="G1221" i="34"/>
  <c r="A1222" i="34"/>
  <c r="B1222" i="34"/>
  <c r="C1222" i="34"/>
  <c r="D1222" i="34"/>
  <c r="E1222" i="34"/>
  <c r="F1222" i="34"/>
  <c r="G1222" i="34"/>
  <c r="A1223" i="34"/>
  <c r="B1223" i="34"/>
  <c r="C1223" i="34"/>
  <c r="D1223" i="34"/>
  <c r="E1223" i="34"/>
  <c r="F1223" i="34"/>
  <c r="G1223" i="34"/>
  <c r="A1224" i="34"/>
  <c r="B1224" i="34"/>
  <c r="C1224" i="34"/>
  <c r="D1224" i="34"/>
  <c r="E1224" i="34"/>
  <c r="F1224" i="34"/>
  <c r="G1224" i="34"/>
  <c r="A1225" i="34"/>
  <c r="B1225" i="34"/>
  <c r="C1225" i="34"/>
  <c r="D1225" i="34"/>
  <c r="E1225" i="34"/>
  <c r="F1225" i="34"/>
  <c r="G1225" i="34"/>
  <c r="A1226" i="34"/>
  <c r="B1226" i="34"/>
  <c r="C1226" i="34"/>
  <c r="D1226" i="34"/>
  <c r="E1226" i="34"/>
  <c r="F1226" i="34"/>
  <c r="G1226" i="34"/>
  <c r="A1227" i="34"/>
  <c r="B1227" i="34"/>
  <c r="C1227" i="34"/>
  <c r="D1227" i="34"/>
  <c r="E1227" i="34"/>
  <c r="F1227" i="34"/>
  <c r="G1227" i="34"/>
  <c r="A1228" i="34"/>
  <c r="B1228" i="34"/>
  <c r="C1228" i="34"/>
  <c r="D1228" i="34"/>
  <c r="E1228" i="34"/>
  <c r="F1228" i="34"/>
  <c r="G1228" i="34"/>
  <c r="A1229" i="34"/>
  <c r="B1229" i="34"/>
  <c r="C1229" i="34"/>
  <c r="D1229" i="34"/>
  <c r="E1229" i="34"/>
  <c r="F1229" i="34"/>
  <c r="G1229" i="34"/>
  <c r="A1230" i="34"/>
  <c r="B1230" i="34"/>
  <c r="C1230" i="34"/>
  <c r="D1230" i="34"/>
  <c r="E1230" i="34"/>
  <c r="F1230" i="34"/>
  <c r="G1230" i="34"/>
  <c r="A1231" i="34"/>
  <c r="B1231" i="34"/>
  <c r="C1231" i="34"/>
  <c r="D1231" i="34"/>
  <c r="E1231" i="34"/>
  <c r="F1231" i="34"/>
  <c r="G1231" i="34"/>
  <c r="A1232" i="34"/>
  <c r="B1232" i="34"/>
  <c r="C1232" i="34"/>
  <c r="D1232" i="34"/>
  <c r="E1232" i="34"/>
  <c r="F1232" i="34"/>
  <c r="G1232" i="34"/>
  <c r="A1233" i="34"/>
  <c r="B1233" i="34"/>
  <c r="C1233" i="34"/>
  <c r="D1233" i="34"/>
  <c r="E1233" i="34"/>
  <c r="F1233" i="34"/>
  <c r="G1233" i="34"/>
  <c r="A1234" i="34"/>
  <c r="B1234" i="34"/>
  <c r="C1234" i="34"/>
  <c r="D1234" i="34"/>
  <c r="E1234" i="34"/>
  <c r="F1234" i="34"/>
  <c r="G1234" i="34"/>
  <c r="A1235" i="34"/>
  <c r="B1235" i="34"/>
  <c r="C1235" i="34"/>
  <c r="D1235" i="34"/>
  <c r="E1235" i="34"/>
  <c r="F1235" i="34"/>
  <c r="G1235" i="34"/>
  <c r="A1236" i="34"/>
  <c r="B1236" i="34"/>
  <c r="C1236" i="34"/>
  <c r="D1236" i="34"/>
  <c r="E1236" i="34"/>
  <c r="F1236" i="34"/>
  <c r="G1236" i="34"/>
  <c r="A1237" i="34"/>
  <c r="B1237" i="34"/>
  <c r="C1237" i="34"/>
  <c r="D1237" i="34"/>
  <c r="E1237" i="34"/>
  <c r="F1237" i="34"/>
  <c r="G1237" i="34"/>
  <c r="A1238" i="34"/>
  <c r="B1238" i="34"/>
  <c r="C1238" i="34"/>
  <c r="D1238" i="34"/>
  <c r="E1238" i="34"/>
  <c r="F1238" i="34"/>
  <c r="G1238" i="34"/>
  <c r="A1239" i="34"/>
  <c r="B1239" i="34"/>
  <c r="C1239" i="34"/>
  <c r="D1239" i="34"/>
  <c r="E1239" i="34"/>
  <c r="F1239" i="34"/>
  <c r="G1239" i="34"/>
  <c r="A1240" i="34"/>
  <c r="B1240" i="34"/>
  <c r="C1240" i="34"/>
  <c r="D1240" i="34"/>
  <c r="E1240" i="34"/>
  <c r="F1240" i="34"/>
  <c r="G1240" i="34"/>
  <c r="A1241" i="34"/>
  <c r="B1241" i="34"/>
  <c r="C1241" i="34"/>
  <c r="D1241" i="34"/>
  <c r="E1241" i="34"/>
  <c r="F1241" i="34"/>
  <c r="G1241" i="34"/>
  <c r="A1242" i="34"/>
  <c r="B1242" i="34"/>
  <c r="C1242" i="34"/>
  <c r="D1242" i="34"/>
  <c r="E1242" i="34"/>
  <c r="F1242" i="34"/>
  <c r="G1242" i="34"/>
  <c r="A1243" i="34"/>
  <c r="B1243" i="34"/>
  <c r="C1243" i="34"/>
  <c r="D1243" i="34"/>
  <c r="E1243" i="34"/>
  <c r="F1243" i="34"/>
  <c r="G1243" i="34"/>
  <c r="A1244" i="34"/>
  <c r="B1244" i="34"/>
  <c r="C1244" i="34"/>
  <c r="D1244" i="34"/>
  <c r="E1244" i="34"/>
  <c r="F1244" i="34"/>
  <c r="G1244" i="34"/>
  <c r="A1245" i="34"/>
  <c r="B1245" i="34"/>
  <c r="C1245" i="34"/>
  <c r="D1245" i="34"/>
  <c r="E1245" i="34"/>
  <c r="F1245" i="34"/>
  <c r="G1245" i="34"/>
  <c r="A1246" i="34"/>
  <c r="B1246" i="34"/>
  <c r="C1246" i="34"/>
  <c r="D1246" i="34"/>
  <c r="E1246" i="34"/>
  <c r="F1246" i="34"/>
  <c r="G1246" i="34"/>
  <c r="A1247" i="34"/>
  <c r="B1247" i="34"/>
  <c r="C1247" i="34"/>
  <c r="D1247" i="34"/>
  <c r="E1247" i="34"/>
  <c r="F1247" i="34"/>
  <c r="G1247" i="34"/>
  <c r="A1248" i="34"/>
  <c r="B1248" i="34"/>
  <c r="C1248" i="34"/>
  <c r="D1248" i="34"/>
  <c r="E1248" i="34"/>
  <c r="F1248" i="34"/>
  <c r="G1248" i="34"/>
  <c r="A1249" i="34"/>
  <c r="B1249" i="34"/>
  <c r="C1249" i="34"/>
  <c r="D1249" i="34"/>
  <c r="E1249" i="34"/>
  <c r="F1249" i="34"/>
  <c r="G1249" i="34"/>
  <c r="A1250" i="34"/>
  <c r="B1250" i="34"/>
  <c r="C1250" i="34"/>
  <c r="D1250" i="34"/>
  <c r="E1250" i="34"/>
  <c r="F1250" i="34"/>
  <c r="G1250" i="34"/>
  <c r="A1251" i="34"/>
  <c r="B1251" i="34"/>
  <c r="C1251" i="34"/>
  <c r="D1251" i="34"/>
  <c r="E1251" i="34"/>
  <c r="F1251" i="34"/>
  <c r="G1251" i="34"/>
  <c r="A1252" i="34"/>
  <c r="B1252" i="34"/>
  <c r="C1252" i="34"/>
  <c r="D1252" i="34"/>
  <c r="E1252" i="34"/>
  <c r="F1252" i="34"/>
  <c r="G1252" i="34"/>
  <c r="A1253" i="34"/>
  <c r="B1253" i="34"/>
  <c r="C1253" i="34"/>
  <c r="D1253" i="34"/>
  <c r="E1253" i="34"/>
  <c r="F1253" i="34"/>
  <c r="G1253" i="34"/>
  <c r="A1254" i="34"/>
  <c r="B1254" i="34"/>
  <c r="C1254" i="34"/>
  <c r="D1254" i="34"/>
  <c r="E1254" i="34"/>
  <c r="F1254" i="34"/>
  <c r="G1254" i="34"/>
  <c r="A1255" i="34"/>
  <c r="B1255" i="34"/>
  <c r="C1255" i="34"/>
  <c r="D1255" i="34"/>
  <c r="E1255" i="34"/>
  <c r="F1255" i="34"/>
  <c r="G1255" i="34"/>
  <c r="A1256" i="34"/>
  <c r="B1256" i="34"/>
  <c r="C1256" i="34"/>
  <c r="D1256" i="34"/>
  <c r="E1256" i="34"/>
  <c r="F1256" i="34"/>
  <c r="G1256" i="34"/>
  <c r="A1257" i="34"/>
  <c r="B1257" i="34"/>
  <c r="C1257" i="34"/>
  <c r="D1257" i="34"/>
  <c r="E1257" i="34"/>
  <c r="F1257" i="34"/>
  <c r="G1257" i="34"/>
  <c r="A1258" i="34"/>
  <c r="B1258" i="34"/>
  <c r="C1258" i="34"/>
  <c r="D1258" i="34"/>
  <c r="E1258" i="34"/>
  <c r="F1258" i="34"/>
  <c r="G1258" i="34"/>
  <c r="A1259" i="34"/>
  <c r="B1259" i="34"/>
  <c r="C1259" i="34"/>
  <c r="D1259" i="34"/>
  <c r="E1259" i="34"/>
  <c r="F1259" i="34"/>
  <c r="G1259" i="34"/>
  <c r="A1260" i="34"/>
  <c r="B1260" i="34"/>
  <c r="C1260" i="34"/>
  <c r="D1260" i="34"/>
  <c r="E1260" i="34"/>
  <c r="F1260" i="34"/>
  <c r="G1260" i="34"/>
  <c r="A1261" i="34"/>
  <c r="B1261" i="34"/>
  <c r="C1261" i="34"/>
  <c r="D1261" i="34"/>
  <c r="E1261" i="34"/>
  <c r="F1261" i="34"/>
  <c r="G1261" i="34"/>
  <c r="A1262" i="34"/>
  <c r="B1262" i="34"/>
  <c r="C1262" i="34"/>
  <c r="D1262" i="34"/>
  <c r="E1262" i="34"/>
  <c r="F1262" i="34"/>
  <c r="G1262" i="34"/>
  <c r="A1263" i="34"/>
  <c r="B1263" i="34"/>
  <c r="C1263" i="34"/>
  <c r="D1263" i="34"/>
  <c r="E1263" i="34"/>
  <c r="F1263" i="34"/>
  <c r="G1263" i="34"/>
  <c r="A1264" i="34"/>
  <c r="B1264" i="34"/>
  <c r="C1264" i="34"/>
  <c r="D1264" i="34"/>
  <c r="E1264" i="34"/>
  <c r="F1264" i="34"/>
  <c r="G1264" i="34"/>
  <c r="A1265" i="34"/>
  <c r="B1265" i="34"/>
  <c r="C1265" i="34"/>
  <c r="D1265" i="34"/>
  <c r="E1265" i="34"/>
  <c r="F1265" i="34"/>
  <c r="G1265" i="34"/>
  <c r="A1266" i="34"/>
  <c r="B1266" i="34"/>
  <c r="C1266" i="34"/>
  <c r="D1266" i="34"/>
  <c r="E1266" i="34"/>
  <c r="F1266" i="34"/>
  <c r="G1266" i="34"/>
  <c r="A1267" i="34"/>
  <c r="B1267" i="34"/>
  <c r="C1267" i="34"/>
  <c r="D1267" i="34"/>
  <c r="E1267" i="34"/>
  <c r="F1267" i="34"/>
  <c r="G1267" i="34"/>
  <c r="A1268" i="34"/>
  <c r="B1268" i="34"/>
  <c r="C1268" i="34"/>
  <c r="D1268" i="34"/>
  <c r="E1268" i="34"/>
  <c r="F1268" i="34"/>
  <c r="G1268" i="34"/>
  <c r="A1269" i="34"/>
  <c r="B1269" i="34"/>
  <c r="C1269" i="34"/>
  <c r="D1269" i="34"/>
  <c r="E1269" i="34"/>
  <c r="F1269" i="34"/>
  <c r="G1269" i="34"/>
  <c r="A1270" i="34"/>
  <c r="B1270" i="34"/>
  <c r="C1270" i="34"/>
  <c r="D1270" i="34"/>
  <c r="E1270" i="34"/>
  <c r="F1270" i="34"/>
  <c r="G1270" i="34"/>
  <c r="A1271" i="34"/>
  <c r="B1271" i="34"/>
  <c r="C1271" i="34"/>
  <c r="D1271" i="34"/>
  <c r="E1271" i="34"/>
  <c r="F1271" i="34"/>
  <c r="G1271" i="34"/>
  <c r="A1272" i="34"/>
  <c r="B1272" i="34"/>
  <c r="C1272" i="34"/>
  <c r="D1272" i="34"/>
  <c r="E1272" i="34"/>
  <c r="F1272" i="34"/>
  <c r="G1272" i="34"/>
  <c r="A1273" i="34"/>
  <c r="B1273" i="34"/>
  <c r="C1273" i="34"/>
  <c r="D1273" i="34"/>
  <c r="E1273" i="34"/>
  <c r="F1273" i="34"/>
  <c r="G1273" i="34"/>
  <c r="A1274" i="34"/>
  <c r="B1274" i="34"/>
  <c r="C1274" i="34"/>
  <c r="D1274" i="34"/>
  <c r="E1274" i="34"/>
  <c r="F1274" i="34"/>
  <c r="G1274" i="34"/>
  <c r="A1275" i="34"/>
  <c r="B1275" i="34"/>
  <c r="C1275" i="34"/>
  <c r="D1275" i="34"/>
  <c r="E1275" i="34"/>
  <c r="F1275" i="34"/>
  <c r="G1275" i="34"/>
  <c r="A1276" i="34"/>
  <c r="B1276" i="34"/>
  <c r="C1276" i="34"/>
  <c r="D1276" i="34"/>
  <c r="E1276" i="34"/>
  <c r="F1276" i="34"/>
  <c r="G1276" i="34"/>
  <c r="A1277" i="34"/>
  <c r="B1277" i="34"/>
  <c r="C1277" i="34"/>
  <c r="D1277" i="34"/>
  <c r="E1277" i="34"/>
  <c r="F1277" i="34"/>
  <c r="G1277" i="34"/>
  <c r="A1278" i="34"/>
  <c r="B1278" i="34"/>
  <c r="C1278" i="34"/>
  <c r="D1278" i="34"/>
  <c r="E1278" i="34"/>
  <c r="F1278" i="34"/>
  <c r="G1278" i="34"/>
  <c r="A1279" i="34"/>
  <c r="B1279" i="34"/>
  <c r="C1279" i="34"/>
  <c r="D1279" i="34"/>
  <c r="E1279" i="34"/>
  <c r="F1279" i="34"/>
  <c r="G1279" i="34"/>
  <c r="A1280" i="34"/>
  <c r="B1280" i="34"/>
  <c r="C1280" i="34"/>
  <c r="D1280" i="34"/>
  <c r="E1280" i="34"/>
  <c r="F1280" i="34"/>
  <c r="G1280" i="34"/>
  <c r="A1281" i="34"/>
  <c r="B1281" i="34"/>
  <c r="C1281" i="34"/>
  <c r="D1281" i="34"/>
  <c r="E1281" i="34"/>
  <c r="F1281" i="34"/>
  <c r="G1281" i="34"/>
  <c r="A1282" i="34"/>
  <c r="B1282" i="34"/>
  <c r="C1282" i="34"/>
  <c r="D1282" i="34"/>
  <c r="E1282" i="34"/>
  <c r="F1282" i="34"/>
  <c r="G1282" i="34"/>
  <c r="A1283" i="34"/>
  <c r="B1283" i="34"/>
  <c r="C1283" i="34"/>
  <c r="D1283" i="34"/>
  <c r="E1283" i="34"/>
  <c r="F1283" i="34"/>
  <c r="G1283" i="34"/>
  <c r="A1284" i="34"/>
  <c r="B1284" i="34"/>
  <c r="C1284" i="34"/>
  <c r="D1284" i="34"/>
  <c r="E1284" i="34"/>
  <c r="F1284" i="34"/>
  <c r="G1284" i="34"/>
  <c r="A1285" i="34"/>
  <c r="B1285" i="34"/>
  <c r="C1285" i="34"/>
  <c r="D1285" i="34"/>
  <c r="E1285" i="34"/>
  <c r="F1285" i="34"/>
  <c r="G1285" i="34"/>
  <c r="A1286" i="34"/>
  <c r="B1286" i="34"/>
  <c r="C1286" i="34"/>
  <c r="D1286" i="34"/>
  <c r="E1286" i="34"/>
  <c r="F1286" i="34"/>
  <c r="G1286" i="34"/>
  <c r="A1287" i="34"/>
  <c r="B1287" i="34"/>
  <c r="C1287" i="34"/>
  <c r="D1287" i="34"/>
  <c r="E1287" i="34"/>
  <c r="F1287" i="34"/>
  <c r="G1287" i="34"/>
  <c r="A1288" i="34"/>
  <c r="B1288" i="34"/>
  <c r="C1288" i="34"/>
  <c r="D1288" i="34"/>
  <c r="E1288" i="34"/>
  <c r="F1288" i="34"/>
  <c r="G1288" i="34"/>
  <c r="A1289" i="34"/>
  <c r="B1289" i="34"/>
  <c r="C1289" i="34"/>
  <c r="D1289" i="34"/>
  <c r="E1289" i="34"/>
  <c r="F1289" i="34"/>
  <c r="G1289" i="34"/>
  <c r="A1290" i="34"/>
  <c r="B1290" i="34"/>
  <c r="C1290" i="34"/>
  <c r="D1290" i="34"/>
  <c r="E1290" i="34"/>
  <c r="F1290" i="34"/>
  <c r="G1290" i="34"/>
  <c r="A1291" i="34"/>
  <c r="B1291" i="34"/>
  <c r="C1291" i="34"/>
  <c r="D1291" i="34"/>
  <c r="E1291" i="34"/>
  <c r="F1291" i="34"/>
  <c r="G1291" i="34"/>
  <c r="A1292" i="34"/>
  <c r="B1292" i="34"/>
  <c r="C1292" i="34"/>
  <c r="D1292" i="34"/>
  <c r="E1292" i="34"/>
  <c r="F1292" i="34"/>
  <c r="G1292" i="34"/>
  <c r="A1293" i="34"/>
  <c r="B1293" i="34"/>
  <c r="C1293" i="34"/>
  <c r="D1293" i="34"/>
  <c r="E1293" i="34"/>
  <c r="F1293" i="34"/>
  <c r="G1293" i="34"/>
  <c r="A1294" i="34"/>
  <c r="B1294" i="34"/>
  <c r="C1294" i="34"/>
  <c r="D1294" i="34"/>
  <c r="E1294" i="34"/>
  <c r="F1294" i="34"/>
  <c r="G1294" i="34"/>
  <c r="A1295" i="34"/>
  <c r="B1295" i="34"/>
  <c r="C1295" i="34"/>
  <c r="D1295" i="34"/>
  <c r="E1295" i="34"/>
  <c r="F1295" i="34"/>
  <c r="G1295" i="34"/>
  <c r="A1296" i="34"/>
  <c r="B1296" i="34"/>
  <c r="C1296" i="34"/>
  <c r="D1296" i="34"/>
  <c r="E1296" i="34"/>
  <c r="F1296" i="34"/>
  <c r="G1296" i="34"/>
  <c r="A1297" i="34"/>
  <c r="B1297" i="34"/>
  <c r="C1297" i="34"/>
  <c r="D1297" i="34"/>
  <c r="E1297" i="34"/>
  <c r="F1297" i="34"/>
  <c r="G1297" i="34"/>
  <c r="A1298" i="34"/>
  <c r="B1298" i="34"/>
  <c r="C1298" i="34"/>
  <c r="D1298" i="34"/>
  <c r="E1298" i="34"/>
  <c r="F1298" i="34"/>
  <c r="G1298" i="34"/>
  <c r="A1299" i="34"/>
  <c r="B1299" i="34"/>
  <c r="C1299" i="34"/>
  <c r="D1299" i="34"/>
  <c r="E1299" i="34"/>
  <c r="F1299" i="34"/>
  <c r="G1299" i="34"/>
  <c r="A1300" i="34"/>
  <c r="B1300" i="34"/>
  <c r="C1300" i="34"/>
  <c r="D1300" i="34"/>
  <c r="E1300" i="34"/>
  <c r="F1300" i="34"/>
  <c r="G1300" i="34"/>
  <c r="A1301" i="34"/>
  <c r="B1301" i="34"/>
  <c r="C1301" i="34"/>
  <c r="D1301" i="34"/>
  <c r="E1301" i="34"/>
  <c r="F1301" i="34"/>
  <c r="G1301" i="34"/>
  <c r="A1302" i="34"/>
  <c r="B1302" i="34"/>
  <c r="C1302" i="34"/>
  <c r="D1302" i="34"/>
  <c r="E1302" i="34"/>
  <c r="F1302" i="34"/>
  <c r="G1302" i="34"/>
  <c r="A1303" i="34"/>
  <c r="B1303" i="34"/>
  <c r="C1303" i="34"/>
  <c r="D1303" i="34"/>
  <c r="E1303" i="34"/>
  <c r="F1303" i="34"/>
  <c r="G1303" i="34"/>
  <c r="A1304" i="34"/>
  <c r="B1304" i="34"/>
  <c r="C1304" i="34"/>
  <c r="D1304" i="34"/>
  <c r="E1304" i="34"/>
  <c r="F1304" i="34"/>
  <c r="G1304" i="34"/>
  <c r="A1305" i="34"/>
  <c r="B1305" i="34"/>
  <c r="C1305" i="34"/>
  <c r="D1305" i="34"/>
  <c r="E1305" i="34"/>
  <c r="F1305" i="34"/>
  <c r="G1305" i="34"/>
  <c r="A1306" i="34"/>
  <c r="B1306" i="34"/>
  <c r="C1306" i="34"/>
  <c r="D1306" i="34"/>
  <c r="E1306" i="34"/>
  <c r="F1306" i="34"/>
  <c r="G1306" i="34"/>
  <c r="A1307" i="34"/>
  <c r="B1307" i="34"/>
  <c r="C1307" i="34"/>
  <c r="D1307" i="34"/>
  <c r="E1307" i="34"/>
  <c r="F1307" i="34"/>
  <c r="G1307" i="34"/>
  <c r="A1308" i="34"/>
  <c r="B1308" i="34"/>
  <c r="C1308" i="34"/>
  <c r="D1308" i="34"/>
  <c r="E1308" i="34"/>
  <c r="F1308" i="34"/>
  <c r="G1308" i="34"/>
  <c r="A1309" i="34"/>
  <c r="B1309" i="34"/>
  <c r="C1309" i="34"/>
  <c r="D1309" i="34"/>
  <c r="E1309" i="34"/>
  <c r="F1309" i="34"/>
  <c r="G1309" i="34"/>
  <c r="A1310" i="34"/>
  <c r="B1310" i="34"/>
  <c r="C1310" i="34"/>
  <c r="D1310" i="34"/>
  <c r="E1310" i="34"/>
  <c r="F1310" i="34"/>
  <c r="G1310" i="34"/>
  <c r="A1311" i="34"/>
  <c r="B1311" i="34"/>
  <c r="C1311" i="34"/>
  <c r="D1311" i="34"/>
  <c r="E1311" i="34"/>
  <c r="F1311" i="34"/>
  <c r="G1311" i="34"/>
  <c r="A1312" i="34"/>
  <c r="B1312" i="34"/>
  <c r="C1312" i="34"/>
  <c r="D1312" i="34"/>
  <c r="E1312" i="34"/>
  <c r="F1312" i="34"/>
  <c r="G1312" i="34"/>
  <c r="A1313" i="34"/>
  <c r="B1313" i="34"/>
  <c r="C1313" i="34"/>
  <c r="D1313" i="34"/>
  <c r="E1313" i="34"/>
  <c r="F1313" i="34"/>
  <c r="G1313" i="34"/>
  <c r="A1314" i="34"/>
  <c r="B1314" i="34"/>
  <c r="C1314" i="34"/>
  <c r="D1314" i="34"/>
  <c r="E1314" i="34"/>
  <c r="F1314" i="34"/>
  <c r="G1314" i="34"/>
  <c r="A1315" i="34"/>
  <c r="B1315" i="34"/>
  <c r="C1315" i="34"/>
  <c r="D1315" i="34"/>
  <c r="E1315" i="34"/>
  <c r="F1315" i="34"/>
  <c r="G1315" i="34"/>
  <c r="A1316" i="34"/>
  <c r="B1316" i="34"/>
  <c r="C1316" i="34"/>
  <c r="D1316" i="34"/>
  <c r="E1316" i="34"/>
  <c r="F1316" i="34"/>
  <c r="G1316" i="34"/>
  <c r="A1317" i="34"/>
  <c r="B1317" i="34"/>
  <c r="C1317" i="34"/>
  <c r="D1317" i="34"/>
  <c r="E1317" i="34"/>
  <c r="F1317" i="34"/>
  <c r="G1317" i="34"/>
  <c r="A1318" i="34"/>
  <c r="B1318" i="34"/>
  <c r="C1318" i="34"/>
  <c r="D1318" i="34"/>
  <c r="E1318" i="34"/>
  <c r="F1318" i="34"/>
  <c r="G1318" i="34"/>
  <c r="A1319" i="34"/>
  <c r="B1319" i="34"/>
  <c r="C1319" i="34"/>
  <c r="D1319" i="34"/>
  <c r="E1319" i="34"/>
  <c r="F1319" i="34"/>
  <c r="G1319" i="34"/>
  <c r="A1320" i="34"/>
  <c r="B1320" i="34"/>
  <c r="C1320" i="34"/>
  <c r="D1320" i="34"/>
  <c r="E1320" i="34"/>
  <c r="F1320" i="34"/>
  <c r="G1320" i="34"/>
  <c r="A1321" i="34"/>
  <c r="B1321" i="34"/>
  <c r="C1321" i="34"/>
  <c r="D1321" i="34"/>
  <c r="E1321" i="34"/>
  <c r="F1321" i="34"/>
  <c r="G1321" i="34"/>
  <c r="A1322" i="34"/>
  <c r="B1322" i="34"/>
  <c r="C1322" i="34"/>
  <c r="D1322" i="34"/>
  <c r="E1322" i="34"/>
  <c r="F1322" i="34"/>
  <c r="G1322" i="34"/>
  <c r="A636" i="1"/>
  <c r="A637" i="31"/>
  <c r="A637" i="1"/>
  <c r="A639" i="31" s="1"/>
  <c r="A640" i="31"/>
  <c r="A641" i="31"/>
  <c r="A638" i="1"/>
  <c r="A642" i="31" s="1"/>
  <c r="A639" i="1"/>
  <c r="A643" i="31" s="1"/>
  <c r="A640" i="1"/>
  <c r="A644" i="31" s="1"/>
  <c r="A645" i="31"/>
  <c r="A641" i="1"/>
  <c r="A647" i="31" s="1"/>
  <c r="A648" i="31"/>
  <c r="A649" i="31"/>
  <c r="A642" i="1"/>
  <c r="A650" i="31" s="1"/>
  <c r="A651" i="31"/>
  <c r="A643" i="1"/>
  <c r="A653" i="31" s="1"/>
  <c r="A655" i="31"/>
  <c r="A644" i="1"/>
  <c r="A656" i="31" s="1"/>
  <c r="A657" i="31"/>
  <c r="A658" i="31"/>
  <c r="A645" i="1"/>
  <c r="A659" i="31" s="1"/>
  <c r="A661" i="31"/>
  <c r="A646" i="1"/>
  <c r="A662" i="31" s="1"/>
  <c r="A663" i="31"/>
  <c r="A664" i="31"/>
  <c r="A647" i="1"/>
  <c r="A665" i="31" s="1"/>
  <c r="A666" i="31"/>
  <c r="A667" i="31"/>
  <c r="A648" i="1"/>
  <c r="A668" i="31" s="1"/>
  <c r="A669" i="31"/>
  <c r="A671" i="31"/>
  <c r="A649" i="1"/>
  <c r="A672" i="31" s="1"/>
  <c r="A673" i="31"/>
  <c r="A674" i="31"/>
  <c r="A650" i="1"/>
  <c r="A675" i="31" s="1"/>
  <c r="A676" i="31"/>
  <c r="A677" i="31"/>
  <c r="A651" i="1"/>
  <c r="A678" i="31" s="1"/>
  <c r="A679" i="31"/>
  <c r="A680" i="31"/>
  <c r="A652" i="1"/>
  <c r="A681" i="31"/>
  <c r="A653" i="1"/>
  <c r="A682" i="31" s="1"/>
  <c r="A654" i="1"/>
  <c r="A683" i="31" s="1"/>
  <c r="A655" i="1"/>
  <c r="A684" i="31" s="1"/>
  <c r="A656" i="1"/>
  <c r="A685" i="31" s="1"/>
  <c r="A686" i="31"/>
  <c r="A687" i="31"/>
  <c r="A657" i="1"/>
  <c r="A688" i="31" s="1"/>
  <c r="A689" i="31"/>
  <c r="A658" i="1"/>
  <c r="A691" i="31" s="1"/>
  <c r="A692" i="31"/>
  <c r="A659" i="1"/>
  <c r="A694" i="31" s="1"/>
  <c r="A660" i="1"/>
  <c r="A697" i="31" s="1"/>
  <c r="A699" i="31"/>
  <c r="A661" i="1"/>
  <c r="A700" i="31" s="1"/>
  <c r="A702" i="31"/>
  <c r="A662" i="1"/>
  <c r="A703" i="31" s="1"/>
  <c r="A663" i="1"/>
  <c r="A704" i="31" s="1"/>
  <c r="A705" i="31"/>
  <c r="A664" i="1"/>
  <c r="A707" i="31" s="1"/>
  <c r="A708" i="31"/>
  <c r="A665" i="1"/>
  <c r="A710" i="31" s="1"/>
  <c r="A713" i="31"/>
  <c r="A715" i="31"/>
  <c r="A666" i="1"/>
  <c r="A716" i="31" s="1"/>
  <c r="A718" i="31"/>
  <c r="A667" i="1"/>
  <c r="A719" i="31" s="1"/>
  <c r="A668" i="1"/>
  <c r="A722" i="31" s="1"/>
  <c r="A723" i="31"/>
  <c r="A724" i="31"/>
  <c r="A669" i="1"/>
  <c r="A725" i="31" s="1"/>
  <c r="A670" i="1"/>
  <c r="A726" i="31" s="1"/>
  <c r="A671" i="1"/>
  <c r="A729" i="31" s="1"/>
  <c r="A731" i="31"/>
  <c r="A672" i="1"/>
  <c r="A732" i="31" s="1"/>
  <c r="A734" i="31"/>
  <c r="A673" i="1"/>
  <c r="A735" i="31" s="1"/>
  <c r="A737" i="31"/>
  <c r="A674" i="1"/>
  <c r="A738" i="31" s="1"/>
  <c r="A739" i="31"/>
  <c r="A740" i="31"/>
  <c r="A675" i="1"/>
  <c r="A741" i="31" s="1"/>
  <c r="A676" i="1"/>
  <c r="A742" i="31" s="1"/>
  <c r="A677" i="1"/>
  <c r="A745" i="31" s="1"/>
  <c r="A747" i="31"/>
  <c r="A678" i="1"/>
  <c r="A748" i="31" s="1"/>
  <c r="A750" i="31"/>
  <c r="A679" i="1"/>
  <c r="A751" i="31" s="1"/>
  <c r="A753" i="31"/>
  <c r="A680" i="1"/>
  <c r="A754" i="31" s="1"/>
  <c r="A681" i="1"/>
  <c r="A755" i="31" s="1"/>
  <c r="A756" i="31"/>
  <c r="A682" i="1"/>
  <c r="A758" i="31" s="1"/>
  <c r="A683" i="1"/>
  <c r="A761" i="31" s="1"/>
  <c r="A684" i="1"/>
  <c r="A762" i="31" s="1"/>
  <c r="A763" i="31"/>
  <c r="A764" i="31"/>
  <c r="A685" i="1"/>
  <c r="A765" i="31" s="1"/>
  <c r="A766" i="31"/>
  <c r="A686" i="1"/>
  <c r="A768" i="31" s="1"/>
  <c r="A769" i="31"/>
  <c r="A770" i="31"/>
  <c r="A687" i="1"/>
  <c r="A771" i="31" s="1"/>
  <c r="A688" i="1"/>
  <c r="A772" i="31" s="1"/>
  <c r="A774" i="31"/>
  <c r="A689" i="1"/>
  <c r="A775" i="31" s="1"/>
  <c r="A777" i="31"/>
  <c r="A690" i="1"/>
  <c r="A778" i="31" s="1"/>
  <c r="A779" i="31"/>
  <c r="A780" i="31"/>
  <c r="A781" i="31"/>
  <c r="A782" i="31"/>
  <c r="A783" i="31"/>
  <c r="A691" i="1"/>
  <c r="A784" i="31" s="1"/>
  <c r="A785" i="31"/>
  <c r="A786" i="31"/>
  <c r="A692" i="1"/>
  <c r="A787" i="31" s="1"/>
  <c r="A788" i="31"/>
  <c r="A693" i="1"/>
  <c r="A790" i="31" s="1"/>
  <c r="A791" i="31"/>
  <c r="A694" i="1"/>
  <c r="A793" i="31" s="1"/>
  <c r="A794" i="31"/>
  <c r="A795" i="31"/>
  <c r="A695" i="1"/>
  <c r="A796" i="31" s="1"/>
  <c r="A696" i="1"/>
  <c r="A799" i="31" s="1"/>
  <c r="A697" i="1"/>
  <c r="A802" i="31" s="1"/>
  <c r="A803" i="31"/>
  <c r="A804" i="31"/>
  <c r="A698" i="1"/>
  <c r="A805" i="31" s="1"/>
  <c r="A807" i="31"/>
  <c r="A699" i="1"/>
  <c r="A808" i="31" s="1"/>
  <c r="A810" i="31"/>
  <c r="E636" i="1"/>
  <c r="E637" i="1"/>
  <c r="E638" i="1"/>
  <c r="E639" i="1"/>
  <c r="E640" i="1"/>
  <c r="E641" i="1"/>
  <c r="E642" i="1"/>
  <c r="E643" i="1"/>
  <c r="E644" i="1"/>
  <c r="E645" i="1"/>
  <c r="E646" i="1"/>
  <c r="E647" i="1"/>
  <c r="E648" i="1"/>
  <c r="E649" i="1"/>
  <c r="E650" i="1"/>
  <c r="E651" i="1"/>
  <c r="E652" i="1"/>
  <c r="E653" i="1"/>
  <c r="E654" i="1"/>
  <c r="E655" i="1"/>
  <c r="E656" i="1"/>
  <c r="E657" i="1"/>
  <c r="E658" i="1"/>
  <c r="E659" i="1"/>
  <c r="E660" i="1"/>
  <c r="E661" i="1"/>
  <c r="E662" i="1"/>
  <c r="E663" i="1"/>
  <c r="E664" i="1"/>
  <c r="E665" i="1"/>
  <c r="E666" i="1"/>
  <c r="E667" i="1"/>
  <c r="E668" i="1"/>
  <c r="E669" i="1"/>
  <c r="E670" i="1"/>
  <c r="E671" i="1"/>
  <c r="E672" i="1"/>
  <c r="E673" i="1"/>
  <c r="E674" i="1"/>
  <c r="E675" i="1"/>
  <c r="E676" i="1"/>
  <c r="E677" i="1"/>
  <c r="E678" i="1"/>
  <c r="E679" i="1"/>
  <c r="E680" i="1"/>
  <c r="E681" i="1"/>
  <c r="E682" i="1"/>
  <c r="E683" i="1"/>
  <c r="E684" i="1"/>
  <c r="E685" i="1"/>
  <c r="E686" i="1"/>
  <c r="E687" i="1"/>
  <c r="E688" i="1"/>
  <c r="E689" i="1"/>
  <c r="E690" i="1"/>
  <c r="E691" i="1"/>
  <c r="E692" i="1"/>
  <c r="E693" i="1"/>
  <c r="E694" i="1"/>
  <c r="E695" i="1"/>
  <c r="E696" i="1"/>
  <c r="E697" i="1"/>
  <c r="E698" i="1"/>
  <c r="E699" i="1"/>
  <c r="D636" i="31"/>
  <c r="D637" i="31"/>
  <c r="D638" i="31"/>
  <c r="D639" i="31"/>
  <c r="D640" i="31"/>
  <c r="D641" i="31"/>
  <c r="D642" i="31"/>
  <c r="D643" i="31"/>
  <c r="D644" i="31"/>
  <c r="D645" i="31"/>
  <c r="D646" i="31"/>
  <c r="D647" i="31"/>
  <c r="D648" i="31"/>
  <c r="D649" i="31"/>
  <c r="D650" i="31"/>
  <c r="D651" i="31"/>
  <c r="D652" i="31"/>
  <c r="D653" i="31"/>
  <c r="D654" i="31"/>
  <c r="D655" i="31"/>
  <c r="D656" i="31"/>
  <c r="D657" i="31"/>
  <c r="D658" i="31"/>
  <c r="D659" i="31"/>
  <c r="D660" i="31"/>
  <c r="D661" i="31"/>
  <c r="D662" i="31"/>
  <c r="D663" i="31"/>
  <c r="D664" i="31"/>
  <c r="D665" i="31"/>
  <c r="D666" i="31"/>
  <c r="D667" i="31"/>
  <c r="D668" i="31"/>
  <c r="D669" i="31"/>
  <c r="D670" i="31"/>
  <c r="D671" i="31"/>
  <c r="D672" i="31"/>
  <c r="D673" i="31"/>
  <c r="D674" i="31"/>
  <c r="D675" i="31"/>
  <c r="D676" i="31"/>
  <c r="D677" i="31"/>
  <c r="D678" i="31"/>
  <c r="D679" i="31"/>
  <c r="D680" i="31"/>
  <c r="D681" i="31"/>
  <c r="D682" i="31"/>
  <c r="D683" i="31"/>
  <c r="D684" i="31"/>
  <c r="D685" i="31"/>
  <c r="D686" i="31"/>
  <c r="D687" i="31"/>
  <c r="D688" i="31"/>
  <c r="D689" i="31"/>
  <c r="D690" i="31"/>
  <c r="D691" i="31"/>
  <c r="D692" i="31"/>
  <c r="D693" i="31"/>
  <c r="D694" i="31"/>
  <c r="D695" i="31"/>
  <c r="D696" i="31"/>
  <c r="D697" i="31"/>
  <c r="D698" i="31"/>
  <c r="D699" i="31"/>
  <c r="D700" i="31"/>
  <c r="D701" i="31"/>
  <c r="D702" i="31"/>
  <c r="D703" i="31"/>
  <c r="D704" i="31"/>
  <c r="D705" i="31"/>
  <c r="D706" i="31"/>
  <c r="D707" i="31"/>
  <c r="D708" i="31"/>
  <c r="D709" i="31"/>
  <c r="D710" i="31"/>
  <c r="D711" i="31"/>
  <c r="D712" i="31"/>
  <c r="D713" i="31"/>
  <c r="D714" i="31"/>
  <c r="D715" i="31"/>
  <c r="D716" i="31"/>
  <c r="D717" i="31"/>
  <c r="D718" i="31"/>
  <c r="D719" i="31"/>
  <c r="D720" i="31"/>
  <c r="D721" i="31"/>
  <c r="D722" i="31"/>
  <c r="D723" i="31"/>
  <c r="D724" i="31"/>
  <c r="D725" i="31"/>
  <c r="D726" i="31"/>
  <c r="D727" i="31"/>
  <c r="D728" i="31"/>
  <c r="D729" i="31"/>
  <c r="D730" i="31"/>
  <c r="D731" i="31"/>
  <c r="D732" i="31"/>
  <c r="D733" i="31"/>
  <c r="D734" i="31"/>
  <c r="D735" i="31"/>
  <c r="D736" i="31"/>
  <c r="D737" i="31"/>
  <c r="D738" i="31"/>
  <c r="D739" i="31"/>
  <c r="D740" i="31"/>
  <c r="D741" i="31"/>
  <c r="D742" i="31"/>
  <c r="D743" i="31"/>
  <c r="D744" i="31"/>
  <c r="D745" i="31"/>
  <c r="D746" i="31"/>
  <c r="D747" i="31"/>
  <c r="D748" i="31"/>
  <c r="D749" i="31"/>
  <c r="D750" i="31"/>
  <c r="D751" i="31"/>
  <c r="D752" i="31"/>
  <c r="D753" i="31"/>
  <c r="D754" i="31"/>
  <c r="D755" i="31"/>
  <c r="D756" i="31"/>
  <c r="D757" i="31"/>
  <c r="D758" i="31"/>
  <c r="D759" i="31"/>
  <c r="D760" i="31"/>
  <c r="D761" i="31"/>
  <c r="D762" i="31"/>
  <c r="D763" i="31"/>
  <c r="D764" i="31"/>
  <c r="D765" i="31"/>
  <c r="D766" i="31"/>
  <c r="D767" i="31"/>
  <c r="D768" i="31"/>
  <c r="D769" i="31"/>
  <c r="D770" i="31"/>
  <c r="D771" i="31"/>
  <c r="D772" i="31"/>
  <c r="D773" i="31"/>
  <c r="D774" i="31"/>
  <c r="D775" i="31"/>
  <c r="D776" i="31"/>
  <c r="D777" i="31"/>
  <c r="D778" i="31"/>
  <c r="D779" i="31"/>
  <c r="D780" i="31"/>
  <c r="D781" i="31"/>
  <c r="D782" i="31"/>
  <c r="D783" i="31"/>
  <c r="D784" i="31"/>
  <c r="D785" i="31"/>
  <c r="D786" i="31"/>
  <c r="D787" i="31"/>
  <c r="D788" i="31"/>
  <c r="D789" i="31"/>
  <c r="D790" i="31"/>
  <c r="D791" i="31"/>
  <c r="D792" i="31"/>
  <c r="D793" i="31"/>
  <c r="D794" i="31"/>
  <c r="D795" i="31"/>
  <c r="D796" i="31"/>
  <c r="D797" i="31"/>
  <c r="D798" i="31"/>
  <c r="D799" i="31"/>
  <c r="D800" i="31"/>
  <c r="D801" i="31"/>
  <c r="D802" i="31"/>
  <c r="D803" i="31"/>
  <c r="D804" i="31"/>
  <c r="D805" i="31"/>
  <c r="D806" i="31"/>
  <c r="D807" i="31"/>
  <c r="D808" i="31"/>
  <c r="D809" i="31"/>
  <c r="D810" i="31"/>
  <c r="D811" i="31"/>
  <c r="D812" i="31"/>
  <c r="D813" i="31"/>
  <c r="D814" i="31"/>
  <c r="D815" i="31"/>
  <c r="D816" i="31"/>
  <c r="D817" i="31"/>
  <c r="D818" i="31"/>
  <c r="D819" i="31"/>
  <c r="D820" i="31"/>
  <c r="D821" i="31"/>
  <c r="D822" i="31"/>
  <c r="D823" i="31"/>
  <c r="D824" i="31"/>
  <c r="D825" i="31"/>
  <c r="D826" i="31"/>
  <c r="D827" i="31"/>
  <c r="D828" i="31"/>
  <c r="D829" i="31"/>
  <c r="D830" i="31"/>
  <c r="D831" i="31"/>
  <c r="D832" i="31"/>
  <c r="D833" i="31"/>
  <c r="D834" i="31"/>
  <c r="D835" i="31"/>
  <c r="D836" i="31"/>
  <c r="D837" i="31"/>
  <c r="D838" i="31"/>
  <c r="D839" i="31"/>
  <c r="D840" i="31"/>
  <c r="D841" i="31"/>
  <c r="D842" i="31"/>
  <c r="D843" i="31"/>
  <c r="D844" i="31"/>
  <c r="D845" i="31"/>
  <c r="D846" i="31"/>
  <c r="D847" i="31"/>
  <c r="D848" i="31"/>
  <c r="D849" i="31"/>
  <c r="D850" i="31"/>
  <c r="D851" i="31"/>
  <c r="D852" i="31"/>
  <c r="D853" i="31"/>
  <c r="D854" i="31"/>
  <c r="D855" i="31"/>
  <c r="D856" i="31"/>
  <c r="D857" i="31"/>
  <c r="D858" i="31"/>
  <c r="D859" i="31"/>
  <c r="D860" i="31"/>
  <c r="D861" i="31"/>
  <c r="D862" i="31"/>
  <c r="D863" i="31"/>
  <c r="D864" i="31"/>
  <c r="D865" i="31"/>
  <c r="D866" i="31"/>
  <c r="D867" i="31"/>
  <c r="D868" i="31"/>
  <c r="D869" i="31"/>
  <c r="D870" i="31"/>
  <c r="D871" i="31"/>
  <c r="D872" i="31"/>
  <c r="D873" i="31"/>
  <c r="D874" i="31"/>
  <c r="D875" i="31"/>
  <c r="D876" i="31"/>
  <c r="D877" i="31"/>
  <c r="D878" i="31"/>
  <c r="D879" i="31"/>
  <c r="D880" i="31"/>
  <c r="D881" i="31"/>
  <c r="D882" i="31"/>
  <c r="D883" i="31"/>
  <c r="D884" i="31"/>
  <c r="D885" i="31"/>
  <c r="D886" i="31"/>
  <c r="D887" i="31"/>
  <c r="D888" i="31"/>
  <c r="D889" i="31"/>
  <c r="D890" i="31"/>
  <c r="D891" i="31"/>
  <c r="D892" i="31"/>
  <c r="D893" i="31"/>
  <c r="D894" i="31"/>
  <c r="D895" i="31"/>
  <c r="D896" i="31"/>
  <c r="D897" i="31"/>
  <c r="D898" i="31"/>
  <c r="D899" i="31"/>
  <c r="D900" i="31"/>
  <c r="D901" i="31"/>
  <c r="D902" i="31"/>
  <c r="D903" i="31"/>
  <c r="D904" i="31"/>
  <c r="D905" i="31"/>
  <c r="D906" i="31"/>
  <c r="D907" i="31"/>
  <c r="D908" i="31"/>
  <c r="D909" i="31"/>
  <c r="D910" i="31"/>
  <c r="D911" i="31"/>
  <c r="D912" i="31"/>
  <c r="D913" i="31"/>
  <c r="D914" i="31"/>
  <c r="D915" i="31"/>
  <c r="D916" i="31"/>
  <c r="D917" i="31"/>
  <c r="D918" i="31"/>
  <c r="D919" i="31"/>
  <c r="D920" i="31"/>
  <c r="D921" i="31"/>
  <c r="D922" i="31"/>
  <c r="D923" i="31"/>
  <c r="D924" i="31"/>
  <c r="D925" i="31"/>
  <c r="D926" i="31"/>
  <c r="D927" i="31"/>
  <c r="D928" i="31"/>
  <c r="D929" i="31"/>
  <c r="D930" i="31"/>
  <c r="D931" i="31"/>
  <c r="D932" i="31"/>
  <c r="D933" i="31"/>
  <c r="D934" i="31"/>
  <c r="D935" i="31"/>
  <c r="D936" i="31"/>
  <c r="D937" i="31"/>
  <c r="D938" i="31"/>
  <c r="D939" i="31"/>
  <c r="D940" i="31"/>
  <c r="D941" i="31"/>
  <c r="D942" i="31"/>
  <c r="D943" i="31"/>
  <c r="D944" i="31"/>
  <c r="D945" i="31"/>
  <c r="D946" i="31"/>
  <c r="D947" i="31"/>
  <c r="D948" i="31"/>
  <c r="D949" i="31"/>
  <c r="D950" i="31"/>
  <c r="D951" i="31"/>
  <c r="D952" i="31"/>
  <c r="D953" i="31"/>
  <c r="D954" i="31"/>
  <c r="D955" i="31"/>
  <c r="D956" i="31"/>
  <c r="D957" i="31"/>
  <c r="D958" i="31"/>
  <c r="D959" i="31"/>
  <c r="D960" i="31"/>
  <c r="D961" i="31"/>
  <c r="D962" i="31"/>
  <c r="D963" i="31"/>
  <c r="D964" i="31"/>
  <c r="D965" i="31"/>
  <c r="D966" i="31"/>
  <c r="D967" i="31"/>
  <c r="D968" i="31"/>
  <c r="D969" i="31"/>
  <c r="D970" i="31"/>
  <c r="D971" i="31"/>
  <c r="D972" i="31"/>
  <c r="D973" i="31"/>
  <c r="D974" i="31"/>
  <c r="D975" i="31"/>
  <c r="D976" i="31"/>
  <c r="D977" i="31"/>
  <c r="D978" i="31"/>
  <c r="D979" i="31"/>
  <c r="D980" i="31"/>
  <c r="D981" i="31"/>
  <c r="D982" i="31"/>
  <c r="D983" i="31"/>
  <c r="D984" i="31"/>
  <c r="D985" i="31"/>
  <c r="D986" i="31"/>
  <c r="D987" i="31"/>
  <c r="D988" i="31"/>
  <c r="D989" i="31"/>
  <c r="D990" i="31"/>
  <c r="D991" i="31"/>
  <c r="D992" i="31"/>
  <c r="D993" i="31"/>
  <c r="D994" i="31"/>
  <c r="D995" i="31"/>
  <c r="D996" i="31"/>
  <c r="D997" i="31"/>
  <c r="D998" i="31"/>
  <c r="D999" i="31"/>
  <c r="D1000" i="31"/>
  <c r="D1001" i="31"/>
  <c r="C636" i="31"/>
  <c r="C637" i="31"/>
  <c r="C638" i="31"/>
  <c r="C639" i="31"/>
  <c r="C640" i="31"/>
  <c r="C641" i="31"/>
  <c r="C642" i="31"/>
  <c r="C643" i="31"/>
  <c r="C644" i="31"/>
  <c r="C645" i="31"/>
  <c r="C646" i="31"/>
  <c r="C647" i="31"/>
  <c r="C648" i="31"/>
  <c r="C649" i="31"/>
  <c r="C650" i="31"/>
  <c r="C651" i="31"/>
  <c r="C652" i="31"/>
  <c r="C653" i="31"/>
  <c r="C654" i="31"/>
  <c r="C655" i="31"/>
  <c r="C656" i="31"/>
  <c r="C657" i="31"/>
  <c r="C658" i="31"/>
  <c r="C659" i="31"/>
  <c r="C660" i="31"/>
  <c r="C661" i="31"/>
  <c r="C662" i="31"/>
  <c r="C663" i="31"/>
  <c r="C664" i="31"/>
  <c r="C665" i="31"/>
  <c r="C666" i="31"/>
  <c r="C667" i="31"/>
  <c r="C668" i="31"/>
  <c r="C669" i="31"/>
  <c r="C670" i="31"/>
  <c r="C671" i="31"/>
  <c r="C672" i="31"/>
  <c r="C673" i="31"/>
  <c r="C674" i="31"/>
  <c r="C675" i="31"/>
  <c r="C676" i="31"/>
  <c r="C677" i="31"/>
  <c r="C678" i="31"/>
  <c r="C679" i="31"/>
  <c r="C680" i="31"/>
  <c r="C681" i="31"/>
  <c r="C682" i="31"/>
  <c r="C683" i="31"/>
  <c r="C684" i="31"/>
  <c r="C685" i="31"/>
  <c r="C686" i="31"/>
  <c r="C687" i="31"/>
  <c r="C688" i="31"/>
  <c r="C689" i="31"/>
  <c r="C690" i="31"/>
  <c r="C691" i="31"/>
  <c r="C692" i="31"/>
  <c r="C693" i="31"/>
  <c r="C694" i="31"/>
  <c r="C695" i="31"/>
  <c r="C696" i="31"/>
  <c r="C697" i="31"/>
  <c r="C698" i="31"/>
  <c r="C699" i="31"/>
  <c r="C700" i="31"/>
  <c r="C701" i="31"/>
  <c r="C702" i="31"/>
  <c r="C703" i="31"/>
  <c r="C704" i="31"/>
  <c r="C705" i="31"/>
  <c r="C706" i="31"/>
  <c r="C707" i="31"/>
  <c r="C708" i="31"/>
  <c r="C709" i="31"/>
  <c r="C710" i="31"/>
  <c r="C711" i="31"/>
  <c r="C712" i="31"/>
  <c r="C713" i="31"/>
  <c r="C714" i="31"/>
  <c r="C715" i="31"/>
  <c r="C716" i="31"/>
  <c r="C717" i="31"/>
  <c r="C718" i="31"/>
  <c r="C719" i="31"/>
  <c r="C720" i="31"/>
  <c r="C721" i="31"/>
  <c r="C722" i="31"/>
  <c r="C723" i="31"/>
  <c r="C724" i="31"/>
  <c r="C725" i="31"/>
  <c r="C726" i="31"/>
  <c r="C727" i="31"/>
  <c r="C728" i="31"/>
  <c r="C729" i="31"/>
  <c r="C730" i="31"/>
  <c r="C731" i="31"/>
  <c r="C732" i="31"/>
  <c r="C733" i="31"/>
  <c r="C734" i="31"/>
  <c r="C735" i="31"/>
  <c r="C736" i="31"/>
  <c r="C737" i="31"/>
  <c r="C738" i="31"/>
  <c r="C739" i="31"/>
  <c r="C740" i="31"/>
  <c r="C741" i="31"/>
  <c r="C742" i="31"/>
  <c r="C743" i="31"/>
  <c r="C744" i="31"/>
  <c r="C745" i="31"/>
  <c r="C746" i="31"/>
  <c r="C747" i="31"/>
  <c r="C748" i="31"/>
  <c r="C749" i="31"/>
  <c r="C750" i="31"/>
  <c r="C751" i="31"/>
  <c r="C752" i="31"/>
  <c r="C753" i="31"/>
  <c r="C754" i="31"/>
  <c r="C755" i="31"/>
  <c r="C756" i="31"/>
  <c r="C757" i="31"/>
  <c r="C758" i="31"/>
  <c r="C759" i="31"/>
  <c r="C760" i="31"/>
  <c r="C761" i="31"/>
  <c r="C762" i="31"/>
  <c r="C763" i="31"/>
  <c r="C764" i="31"/>
  <c r="C765" i="31"/>
  <c r="C766" i="31"/>
  <c r="C767" i="31"/>
  <c r="C768" i="31"/>
  <c r="C769" i="31"/>
  <c r="C770" i="31"/>
  <c r="C771" i="31"/>
  <c r="C772" i="31"/>
  <c r="C773" i="31"/>
  <c r="C774" i="31"/>
  <c r="C775" i="31"/>
  <c r="C776" i="31"/>
  <c r="C777" i="31"/>
  <c r="C778" i="31"/>
  <c r="C779" i="31"/>
  <c r="C780" i="31"/>
  <c r="C781" i="31"/>
  <c r="C782" i="31"/>
  <c r="C783" i="31"/>
  <c r="C784" i="31"/>
  <c r="C785" i="31"/>
  <c r="C786" i="31"/>
  <c r="C787" i="31"/>
  <c r="C788" i="31"/>
  <c r="C789" i="31"/>
  <c r="C790" i="31"/>
  <c r="C791" i="31"/>
  <c r="C792" i="31"/>
  <c r="C793" i="31"/>
  <c r="C794" i="31"/>
  <c r="C795" i="31"/>
  <c r="C796" i="31"/>
  <c r="C797" i="31"/>
  <c r="C798" i="31"/>
  <c r="C799" i="31"/>
  <c r="C800" i="31"/>
  <c r="C801" i="31"/>
  <c r="C802" i="31"/>
  <c r="C803" i="31"/>
  <c r="C804" i="31"/>
  <c r="C805" i="31"/>
  <c r="C806" i="31"/>
  <c r="C807" i="31"/>
  <c r="C808" i="31"/>
  <c r="C809" i="31"/>
  <c r="C810" i="31"/>
  <c r="C811" i="31"/>
  <c r="C812" i="31"/>
  <c r="C813" i="31"/>
  <c r="C814" i="31"/>
  <c r="C815" i="31"/>
  <c r="C816" i="31"/>
  <c r="C817" i="31"/>
  <c r="C818" i="31"/>
  <c r="C819" i="31"/>
  <c r="C820" i="31"/>
  <c r="C821" i="31"/>
  <c r="C822" i="31"/>
  <c r="C823" i="31"/>
  <c r="C824" i="31"/>
  <c r="C825" i="31"/>
  <c r="C826" i="31"/>
  <c r="C827" i="31"/>
  <c r="C828" i="31"/>
  <c r="C829" i="31"/>
  <c r="C830" i="31"/>
  <c r="C831" i="31"/>
  <c r="C832" i="31"/>
  <c r="C833" i="31"/>
  <c r="C834" i="31"/>
  <c r="C835" i="31"/>
  <c r="C836" i="31"/>
  <c r="C837" i="31"/>
  <c r="C838" i="31"/>
  <c r="C839" i="31"/>
  <c r="C840" i="31"/>
  <c r="C841" i="31"/>
  <c r="C842" i="31"/>
  <c r="C843" i="31"/>
  <c r="C844" i="31"/>
  <c r="C845" i="31"/>
  <c r="C846" i="31"/>
  <c r="C847" i="31"/>
  <c r="C848" i="31"/>
  <c r="C849" i="31"/>
  <c r="C850" i="31"/>
  <c r="C851" i="31"/>
  <c r="C852" i="31"/>
  <c r="C853" i="31"/>
  <c r="C854" i="31"/>
  <c r="C855" i="31"/>
  <c r="C856" i="31"/>
  <c r="C857" i="31"/>
  <c r="C858" i="31"/>
  <c r="C859" i="31"/>
  <c r="C860" i="31"/>
  <c r="C861" i="31"/>
  <c r="C862" i="31"/>
  <c r="C863" i="31"/>
  <c r="C864" i="31"/>
  <c r="C865" i="31"/>
  <c r="C866" i="31"/>
  <c r="C867" i="31"/>
  <c r="C868" i="31"/>
  <c r="C869" i="31"/>
  <c r="C870" i="31"/>
  <c r="C871" i="31"/>
  <c r="C872" i="31"/>
  <c r="C873" i="31"/>
  <c r="C874" i="31"/>
  <c r="C875" i="31"/>
  <c r="C876" i="31"/>
  <c r="C877" i="31"/>
  <c r="C878" i="31"/>
  <c r="C879" i="31"/>
  <c r="C880" i="31"/>
  <c r="C881" i="31"/>
  <c r="C882" i="31"/>
  <c r="C883" i="31"/>
  <c r="C884" i="31"/>
  <c r="C885" i="31"/>
  <c r="C886" i="31"/>
  <c r="C887" i="31"/>
  <c r="C888" i="31"/>
  <c r="C889" i="31"/>
  <c r="C890" i="31"/>
  <c r="C891" i="31"/>
  <c r="C892" i="31"/>
  <c r="C893" i="31"/>
  <c r="C894" i="31"/>
  <c r="C895" i="31"/>
  <c r="C896" i="31"/>
  <c r="C897" i="31"/>
  <c r="C898" i="31"/>
  <c r="C899" i="31"/>
  <c r="C900" i="31"/>
  <c r="C901" i="31"/>
  <c r="C902" i="31"/>
  <c r="C903" i="31"/>
  <c r="C904" i="31"/>
  <c r="C905" i="31"/>
  <c r="C906" i="31"/>
  <c r="C907" i="31"/>
  <c r="C908" i="31"/>
  <c r="C909" i="31"/>
  <c r="C910" i="31"/>
  <c r="C911" i="31"/>
  <c r="C912" i="31"/>
  <c r="C913" i="31"/>
  <c r="C914" i="31"/>
  <c r="C915" i="31"/>
  <c r="C916" i="31"/>
  <c r="C917" i="31"/>
  <c r="C918" i="31"/>
  <c r="C919" i="31"/>
  <c r="C920" i="31"/>
  <c r="C921" i="31"/>
  <c r="C922" i="31"/>
  <c r="C923" i="31"/>
  <c r="C924" i="31"/>
  <c r="C925" i="31"/>
  <c r="C926" i="31"/>
  <c r="C927" i="31"/>
  <c r="C928" i="31"/>
  <c r="C929" i="31"/>
  <c r="C930" i="31"/>
  <c r="C931" i="31"/>
  <c r="C932" i="31"/>
  <c r="C933" i="31"/>
  <c r="C934" i="31"/>
  <c r="C935" i="31"/>
  <c r="C936" i="31"/>
  <c r="C937" i="31"/>
  <c r="C938" i="31"/>
  <c r="C939" i="31"/>
  <c r="C940" i="31"/>
  <c r="C941" i="31"/>
  <c r="C942" i="31"/>
  <c r="C943" i="31"/>
  <c r="C944" i="31"/>
  <c r="C945" i="31"/>
  <c r="C946" i="31"/>
  <c r="C947" i="31"/>
  <c r="C948" i="31"/>
  <c r="C949" i="31"/>
  <c r="C950" i="31"/>
  <c r="C951" i="31"/>
  <c r="C952" i="31"/>
  <c r="C953" i="31"/>
  <c r="C954" i="31"/>
  <c r="C955" i="31"/>
  <c r="C956" i="31"/>
  <c r="C957" i="31"/>
  <c r="C958" i="31"/>
  <c r="C959" i="31"/>
  <c r="C960" i="31"/>
  <c r="C961" i="31"/>
  <c r="C962" i="31"/>
  <c r="C963" i="31"/>
  <c r="C964" i="31"/>
  <c r="C965" i="31"/>
  <c r="C966" i="31"/>
  <c r="C967" i="31"/>
  <c r="C968" i="31"/>
  <c r="C969" i="31"/>
  <c r="C970" i="31"/>
  <c r="C971" i="31"/>
  <c r="C972" i="31"/>
  <c r="C973" i="31"/>
  <c r="C974" i="31"/>
  <c r="C975" i="31"/>
  <c r="C976" i="31"/>
  <c r="C977" i="31"/>
  <c r="C978" i="31"/>
  <c r="C979" i="31"/>
  <c r="C980" i="31"/>
  <c r="C981" i="31"/>
  <c r="C982" i="31"/>
  <c r="C983" i="31"/>
  <c r="C984" i="31"/>
  <c r="C985" i="31"/>
  <c r="C986" i="31"/>
  <c r="C987" i="31"/>
  <c r="C988" i="31"/>
  <c r="C989" i="31"/>
  <c r="C990" i="31"/>
  <c r="C991" i="31"/>
  <c r="C992" i="31"/>
  <c r="C993" i="31"/>
  <c r="C994" i="31"/>
  <c r="C995" i="31"/>
  <c r="C996" i="31"/>
  <c r="C997" i="31"/>
  <c r="C998" i="31"/>
  <c r="C999" i="31"/>
  <c r="C1000" i="31"/>
  <c r="C1001" i="31"/>
  <c r="B636" i="31"/>
  <c r="B637" i="31"/>
  <c r="B638" i="31"/>
  <c r="B639" i="31"/>
  <c r="B640" i="31"/>
  <c r="B641" i="31"/>
  <c r="B642" i="31"/>
  <c r="B643" i="31"/>
  <c r="B644" i="31"/>
  <c r="B645" i="31"/>
  <c r="B646" i="31"/>
  <c r="B647" i="31"/>
  <c r="B648" i="31"/>
  <c r="B649" i="31"/>
  <c r="B650" i="31"/>
  <c r="B651" i="31"/>
  <c r="B652" i="31"/>
  <c r="B653" i="31"/>
  <c r="B654" i="31"/>
  <c r="B655" i="31"/>
  <c r="B656" i="31"/>
  <c r="B657" i="31"/>
  <c r="B658" i="31"/>
  <c r="B659" i="31"/>
  <c r="B660" i="31"/>
  <c r="B661" i="31"/>
  <c r="B662" i="31"/>
  <c r="B663" i="31"/>
  <c r="B664" i="31"/>
  <c r="B665" i="31"/>
  <c r="B666" i="31"/>
  <c r="B667" i="31"/>
  <c r="B668" i="31"/>
  <c r="B669" i="31"/>
  <c r="B670" i="31"/>
  <c r="B671" i="31"/>
  <c r="B672" i="31"/>
  <c r="B673" i="31"/>
  <c r="B674" i="31"/>
  <c r="B675" i="31"/>
  <c r="B676" i="31"/>
  <c r="B677" i="31"/>
  <c r="B678" i="31"/>
  <c r="B679" i="31"/>
  <c r="B680" i="31"/>
  <c r="B681" i="31"/>
  <c r="B682" i="31"/>
  <c r="B683" i="31"/>
  <c r="B684" i="31"/>
  <c r="B685" i="31"/>
  <c r="B686" i="31"/>
  <c r="B687" i="31"/>
  <c r="B688" i="31"/>
  <c r="B689" i="31"/>
  <c r="B690" i="31"/>
  <c r="B691" i="31"/>
  <c r="B692" i="31"/>
  <c r="B693" i="31"/>
  <c r="B694" i="31"/>
  <c r="B695" i="31"/>
  <c r="B696" i="31"/>
  <c r="B697" i="31"/>
  <c r="B698" i="31"/>
  <c r="B699" i="31"/>
  <c r="B700" i="31"/>
  <c r="B701" i="31"/>
  <c r="B702" i="31"/>
  <c r="B703" i="31"/>
  <c r="B704" i="31"/>
  <c r="B705" i="31"/>
  <c r="B706" i="31"/>
  <c r="B707" i="31"/>
  <c r="B708" i="31"/>
  <c r="B709" i="31"/>
  <c r="B710" i="31"/>
  <c r="B711" i="31"/>
  <c r="B712" i="31"/>
  <c r="B713" i="31"/>
  <c r="B714" i="31"/>
  <c r="B715" i="31"/>
  <c r="B716" i="31"/>
  <c r="B717" i="31"/>
  <c r="B718" i="31"/>
  <c r="B719" i="31"/>
  <c r="B720" i="31"/>
  <c r="B721" i="31"/>
  <c r="B722" i="31"/>
  <c r="B723" i="31"/>
  <c r="B724" i="31"/>
  <c r="B725" i="31"/>
  <c r="B726" i="31"/>
  <c r="B727" i="31"/>
  <c r="B728" i="31"/>
  <c r="B729" i="31"/>
  <c r="B730" i="31"/>
  <c r="B731" i="31"/>
  <c r="B732" i="31"/>
  <c r="B733" i="31"/>
  <c r="B734" i="31"/>
  <c r="B735" i="31"/>
  <c r="B736" i="31"/>
  <c r="B737" i="31"/>
  <c r="B738" i="31"/>
  <c r="B739" i="31"/>
  <c r="B740" i="31"/>
  <c r="B741" i="31"/>
  <c r="B742" i="31"/>
  <c r="B743" i="31"/>
  <c r="B744" i="31"/>
  <c r="B745" i="31"/>
  <c r="B746" i="31"/>
  <c r="B747" i="31"/>
  <c r="B748" i="31"/>
  <c r="B749" i="31"/>
  <c r="B750" i="31"/>
  <c r="B751" i="31"/>
  <c r="B752" i="31"/>
  <c r="B753" i="31"/>
  <c r="B754" i="31"/>
  <c r="B755" i="31"/>
  <c r="B756" i="31"/>
  <c r="B757" i="31"/>
  <c r="B758" i="31"/>
  <c r="B759" i="31"/>
  <c r="B760" i="31"/>
  <c r="B761" i="31"/>
  <c r="B762" i="31"/>
  <c r="B763" i="31"/>
  <c r="B764" i="31"/>
  <c r="B765" i="31"/>
  <c r="B766" i="31"/>
  <c r="B767" i="31"/>
  <c r="B768" i="31"/>
  <c r="B769" i="31"/>
  <c r="B770" i="31"/>
  <c r="B771" i="31"/>
  <c r="B772" i="31"/>
  <c r="B773" i="31"/>
  <c r="B774" i="31"/>
  <c r="B775" i="31"/>
  <c r="B776" i="31"/>
  <c r="B777" i="31"/>
  <c r="B778" i="31"/>
  <c r="B779" i="31"/>
  <c r="B780" i="31"/>
  <c r="B781" i="31"/>
  <c r="B782" i="31"/>
  <c r="B783" i="31"/>
  <c r="B784" i="31"/>
  <c r="B785" i="31"/>
  <c r="B786" i="31"/>
  <c r="B787" i="31"/>
  <c r="B788" i="31"/>
  <c r="B789" i="31"/>
  <c r="B790" i="31"/>
  <c r="B791" i="31"/>
  <c r="B792" i="31"/>
  <c r="B793" i="31"/>
  <c r="B794" i="31"/>
  <c r="B795" i="31"/>
  <c r="B796" i="31"/>
  <c r="B797" i="31"/>
  <c r="B798" i="31"/>
  <c r="B799" i="31"/>
  <c r="B800" i="31"/>
  <c r="B801" i="31"/>
  <c r="B802" i="31"/>
  <c r="B803" i="31"/>
  <c r="B804" i="31"/>
  <c r="B805" i="31"/>
  <c r="B806" i="31"/>
  <c r="B807" i="31"/>
  <c r="B808" i="31"/>
  <c r="B809" i="31"/>
  <c r="B810" i="31"/>
  <c r="B811" i="31"/>
  <c r="B812" i="31"/>
  <c r="B813" i="31"/>
  <c r="B814" i="31"/>
  <c r="B815" i="31"/>
  <c r="B816" i="31"/>
  <c r="B817" i="31"/>
  <c r="B818" i="31"/>
  <c r="B819" i="31"/>
  <c r="B820" i="31"/>
  <c r="B821" i="31"/>
  <c r="B822" i="31"/>
  <c r="B823" i="31"/>
  <c r="B824" i="31"/>
  <c r="B825" i="31"/>
  <c r="B826" i="31"/>
  <c r="B827" i="31"/>
  <c r="B828" i="31"/>
  <c r="B829" i="31"/>
  <c r="B830" i="31"/>
  <c r="B831" i="31"/>
  <c r="B832" i="31"/>
  <c r="B833" i="31"/>
  <c r="B834" i="31"/>
  <c r="B835" i="31"/>
  <c r="B836" i="31"/>
  <c r="B837" i="31"/>
  <c r="B838" i="31"/>
  <c r="B839" i="31"/>
  <c r="B840" i="31"/>
  <c r="B841" i="31"/>
  <c r="B842" i="31"/>
  <c r="B843" i="31"/>
  <c r="B844" i="31"/>
  <c r="B845" i="31"/>
  <c r="B846" i="31"/>
  <c r="B847" i="31"/>
  <c r="B848" i="31"/>
  <c r="B849" i="31"/>
  <c r="B850" i="31"/>
  <c r="B851" i="31"/>
  <c r="B852" i="31"/>
  <c r="B853" i="31"/>
  <c r="B854" i="31"/>
  <c r="B855" i="31"/>
  <c r="B856" i="31"/>
  <c r="B857" i="31"/>
  <c r="B858" i="31"/>
  <c r="B859" i="31"/>
  <c r="B860" i="31"/>
  <c r="B861" i="31"/>
  <c r="B862" i="31"/>
  <c r="B863" i="31"/>
  <c r="B864" i="31"/>
  <c r="B865" i="31"/>
  <c r="B866" i="31"/>
  <c r="B867" i="31"/>
  <c r="B868" i="31"/>
  <c r="B869" i="31"/>
  <c r="B870" i="31"/>
  <c r="B871" i="31"/>
  <c r="B872" i="31"/>
  <c r="B873" i="31"/>
  <c r="B874" i="31"/>
  <c r="B875" i="31"/>
  <c r="B876" i="31"/>
  <c r="B877" i="31"/>
  <c r="B878" i="31"/>
  <c r="B879" i="31"/>
  <c r="B880" i="31"/>
  <c r="B881" i="31"/>
  <c r="B882" i="31"/>
  <c r="B883" i="31"/>
  <c r="B884" i="31"/>
  <c r="B885" i="31"/>
  <c r="B886" i="31"/>
  <c r="B887" i="31"/>
  <c r="B888" i="31"/>
  <c r="B889" i="31"/>
  <c r="B890" i="31"/>
  <c r="B891" i="31"/>
  <c r="B892" i="31"/>
  <c r="B893" i="31"/>
  <c r="B894" i="31"/>
  <c r="B895" i="31"/>
  <c r="B896" i="31"/>
  <c r="B897" i="31"/>
  <c r="B898" i="31"/>
  <c r="B899" i="31"/>
  <c r="B900" i="31"/>
  <c r="B901" i="31"/>
  <c r="B902" i="31"/>
  <c r="B903" i="31"/>
  <c r="B904" i="31"/>
  <c r="B905" i="31"/>
  <c r="B906" i="31"/>
  <c r="B907" i="31"/>
  <c r="B908" i="31"/>
  <c r="B909" i="31"/>
  <c r="B910" i="31"/>
  <c r="B911" i="31"/>
  <c r="B912" i="31"/>
  <c r="B913" i="31"/>
  <c r="B914" i="31"/>
  <c r="B915" i="31"/>
  <c r="B916" i="31"/>
  <c r="B917" i="31"/>
  <c r="B918" i="31"/>
  <c r="B919" i="31"/>
  <c r="B920" i="31"/>
  <c r="B921" i="31"/>
  <c r="B922" i="31"/>
  <c r="B923" i="31"/>
  <c r="B924" i="31"/>
  <c r="B925" i="31"/>
  <c r="B926" i="31"/>
  <c r="B927" i="31"/>
  <c r="B928" i="31"/>
  <c r="B929" i="31"/>
  <c r="B930" i="31"/>
  <c r="B931" i="31"/>
  <c r="B932" i="31"/>
  <c r="B933" i="31"/>
  <c r="B934" i="31"/>
  <c r="B935" i="31"/>
  <c r="B936" i="31"/>
  <c r="B937" i="31"/>
  <c r="B938" i="31"/>
  <c r="B939" i="31"/>
  <c r="B940" i="31"/>
  <c r="B941" i="31"/>
  <c r="B942" i="31"/>
  <c r="B943" i="31"/>
  <c r="B944" i="31"/>
  <c r="B945" i="31"/>
  <c r="B946" i="31"/>
  <c r="B947" i="31"/>
  <c r="B948" i="31"/>
  <c r="B949" i="31"/>
  <c r="B950" i="31"/>
  <c r="B951" i="31"/>
  <c r="B952" i="31"/>
  <c r="B953" i="31"/>
  <c r="B954" i="31"/>
  <c r="B955" i="31"/>
  <c r="B956" i="31"/>
  <c r="B957" i="31"/>
  <c r="B958" i="31"/>
  <c r="B959" i="31"/>
  <c r="B960" i="31"/>
  <c r="B961" i="31"/>
  <c r="B962" i="31"/>
  <c r="B963" i="31"/>
  <c r="B964" i="31"/>
  <c r="B965" i="31"/>
  <c r="B966" i="31"/>
  <c r="B967" i="31"/>
  <c r="B968" i="31"/>
  <c r="B969" i="31"/>
  <c r="B970" i="31"/>
  <c r="B971" i="31"/>
  <c r="B972" i="31"/>
  <c r="B973" i="31"/>
  <c r="B974" i="31"/>
  <c r="B975" i="31"/>
  <c r="B976" i="31"/>
  <c r="B977" i="31"/>
  <c r="B978" i="31"/>
  <c r="B979" i="31"/>
  <c r="B980" i="31"/>
  <c r="B981" i="31"/>
  <c r="B982" i="31"/>
  <c r="B983" i="31"/>
  <c r="B984" i="31"/>
  <c r="B985" i="31"/>
  <c r="B986" i="31"/>
  <c r="B987" i="31"/>
  <c r="B988" i="31"/>
  <c r="B989" i="31"/>
  <c r="B990" i="31"/>
  <c r="B991" i="31"/>
  <c r="B992" i="31"/>
  <c r="B993" i="31"/>
  <c r="B994" i="31"/>
  <c r="B995" i="31"/>
  <c r="B996" i="31"/>
  <c r="B997" i="31"/>
  <c r="B998" i="31"/>
  <c r="B999" i="31"/>
  <c r="B1000" i="31"/>
  <c r="B1001" i="31"/>
  <c r="A636" i="31"/>
  <c r="A638" i="31"/>
  <c r="A646" i="31"/>
  <c r="A652" i="31"/>
  <c r="A654" i="31"/>
  <c r="A660" i="31"/>
  <c r="A670" i="31"/>
  <c r="A690" i="31"/>
  <c r="A693" i="31"/>
  <c r="A695" i="31"/>
  <c r="A696" i="31"/>
  <c r="A698" i="31"/>
  <c r="A701" i="31"/>
  <c r="A706" i="31"/>
  <c r="A709" i="31"/>
  <c r="A711" i="31"/>
  <c r="A712" i="31"/>
  <c r="A714" i="31"/>
  <c r="A717" i="31"/>
  <c r="A720" i="31"/>
  <c r="A721" i="31"/>
  <c r="A727" i="31"/>
  <c r="A728" i="31"/>
  <c r="A730" i="31"/>
  <c r="A733" i="31"/>
  <c r="A736" i="31"/>
  <c r="A743" i="31"/>
  <c r="A744" i="31"/>
  <c r="A746" i="31"/>
  <c r="A749" i="31"/>
  <c r="A752" i="31"/>
  <c r="A757" i="31"/>
  <c r="A759" i="31"/>
  <c r="A760" i="31"/>
  <c r="A767" i="31"/>
  <c r="A773" i="31"/>
  <c r="A776" i="31"/>
  <c r="A789" i="31"/>
  <c r="A792" i="31"/>
  <c r="A797" i="31"/>
  <c r="A798" i="31"/>
  <c r="A800" i="31"/>
  <c r="A801" i="31"/>
  <c r="A806" i="31"/>
  <c r="A809" i="31"/>
  <c r="A816" i="31"/>
  <c r="A819" i="31"/>
  <c r="A820" i="31"/>
  <c r="A822" i="31"/>
  <c r="A823" i="31"/>
  <c r="A827" i="31"/>
  <c r="A828" i="31"/>
  <c r="A832" i="31"/>
  <c r="A833" i="31"/>
  <c r="A834" i="31"/>
  <c r="A835" i="31"/>
  <c r="A836" i="31"/>
  <c r="A837" i="31"/>
  <c r="A838" i="31"/>
  <c r="A839" i="31"/>
  <c r="A840" i="31"/>
  <c r="A841" i="31"/>
  <c r="A842" i="31"/>
  <c r="A843" i="31"/>
  <c r="A844" i="31"/>
  <c r="A845" i="31"/>
  <c r="A846" i="31"/>
  <c r="A847" i="31"/>
  <c r="A848" i="31"/>
  <c r="A849" i="31"/>
  <c r="A850" i="31"/>
  <c r="A851" i="31"/>
  <c r="A852" i="31"/>
  <c r="A853" i="31"/>
  <c r="A854" i="31"/>
  <c r="A855" i="31"/>
  <c r="A856" i="31"/>
  <c r="A857" i="31"/>
  <c r="A858" i="31"/>
  <c r="A859" i="31"/>
  <c r="A860" i="31"/>
  <c r="A861" i="31"/>
  <c r="A862" i="31"/>
  <c r="A863" i="31"/>
  <c r="A864" i="31"/>
  <c r="A865" i="31"/>
  <c r="A866" i="31"/>
  <c r="A867" i="31"/>
  <c r="A868" i="31"/>
  <c r="A869" i="31"/>
  <c r="A870" i="31"/>
  <c r="A871" i="31"/>
  <c r="A872" i="31"/>
  <c r="A873" i="31"/>
  <c r="A874" i="31"/>
  <c r="A875" i="31"/>
  <c r="A876" i="31"/>
  <c r="A877" i="31"/>
  <c r="A878" i="31"/>
  <c r="A879" i="31"/>
  <c r="A880" i="31"/>
  <c r="A881" i="31"/>
  <c r="A882" i="31"/>
  <c r="A883" i="31"/>
  <c r="A884" i="31"/>
  <c r="A885" i="31"/>
  <c r="A886" i="31"/>
  <c r="A887" i="31"/>
  <c r="A888" i="31"/>
  <c r="A889" i="31"/>
  <c r="A890" i="31"/>
  <c r="A891" i="31"/>
  <c r="A892" i="31"/>
  <c r="A893" i="31"/>
  <c r="A894" i="31"/>
  <c r="A895" i="31"/>
  <c r="A896" i="31"/>
  <c r="A897" i="31"/>
  <c r="A898" i="31"/>
  <c r="A899" i="31"/>
  <c r="A900" i="31"/>
  <c r="A901" i="31"/>
  <c r="A902" i="31"/>
  <c r="A903" i="31"/>
  <c r="A904" i="31"/>
  <c r="A905" i="31"/>
  <c r="A906" i="31"/>
  <c r="A907" i="31"/>
  <c r="A908" i="31"/>
  <c r="A909" i="31"/>
  <c r="A910" i="31"/>
  <c r="A911" i="31"/>
  <c r="A912" i="31"/>
  <c r="A913" i="31"/>
  <c r="A914" i="31"/>
  <c r="A915" i="31"/>
  <c r="A916" i="31"/>
  <c r="A917" i="31"/>
  <c r="A918" i="31"/>
  <c r="A919" i="31"/>
  <c r="A920" i="31"/>
  <c r="A921" i="31"/>
  <c r="A922" i="31"/>
  <c r="A923" i="31"/>
  <c r="A924" i="31"/>
  <c r="A925" i="31"/>
  <c r="A926" i="31"/>
  <c r="A927" i="31"/>
  <c r="A928" i="31"/>
  <c r="A929" i="31"/>
  <c r="A930" i="31"/>
  <c r="A931" i="31"/>
  <c r="A932" i="31"/>
  <c r="A933" i="31"/>
  <c r="A934" i="31"/>
  <c r="A935" i="31"/>
  <c r="A936" i="31"/>
  <c r="A937" i="31"/>
  <c r="A938" i="31"/>
  <c r="A939" i="31"/>
  <c r="A940" i="31"/>
  <c r="A941" i="31"/>
  <c r="A942" i="31"/>
  <c r="A943" i="31"/>
  <c r="A944" i="31"/>
  <c r="A945" i="31"/>
  <c r="A946" i="31"/>
  <c r="A947" i="31"/>
  <c r="A948" i="31"/>
  <c r="A949" i="31"/>
  <c r="A950" i="31"/>
  <c r="A951" i="31"/>
  <c r="A952" i="31"/>
  <c r="A953" i="31"/>
  <c r="A954" i="31"/>
  <c r="A955" i="31"/>
  <c r="A956" i="31"/>
  <c r="A957" i="31"/>
  <c r="A958" i="31"/>
  <c r="A959" i="31"/>
  <c r="A960" i="31"/>
  <c r="A961" i="31"/>
  <c r="A962" i="31"/>
  <c r="A963" i="31"/>
  <c r="A964" i="31"/>
  <c r="A965" i="31"/>
  <c r="A966" i="31"/>
  <c r="A967" i="31"/>
  <c r="A968" i="31"/>
  <c r="A969" i="31"/>
  <c r="A970" i="31"/>
  <c r="A971" i="31"/>
  <c r="A972" i="31"/>
  <c r="A973" i="31"/>
  <c r="A974" i="31"/>
  <c r="A975" i="31"/>
  <c r="A976" i="31"/>
  <c r="A977" i="31"/>
  <c r="A978" i="31"/>
  <c r="A979" i="31"/>
  <c r="A980" i="31"/>
  <c r="A981" i="31"/>
  <c r="A982" i="31"/>
  <c r="A983" i="31"/>
  <c r="A984" i="31"/>
  <c r="A985" i="31"/>
  <c r="A986" i="31"/>
  <c r="A987" i="31"/>
  <c r="A988" i="31"/>
  <c r="A989" i="31"/>
  <c r="A990" i="31"/>
  <c r="A991" i="31"/>
  <c r="A992" i="31"/>
  <c r="A993" i="31"/>
  <c r="A994" i="31"/>
  <c r="A995" i="31"/>
  <c r="A996" i="31"/>
  <c r="A997" i="31"/>
  <c r="A998" i="31"/>
  <c r="A999" i="31"/>
  <c r="A1000" i="31"/>
  <c r="A1001" i="31"/>
  <c r="B597" i="8"/>
  <c r="B600" i="8"/>
  <c r="B601" i="8"/>
  <c r="B602" i="8"/>
  <c r="B603" i="8"/>
  <c r="B604" i="8"/>
  <c r="B605" i="8"/>
  <c r="B606" i="8"/>
  <c r="B607" i="8"/>
  <c r="B608" i="8"/>
  <c r="B609" i="8"/>
  <c r="B610" i="8"/>
  <c r="B611" i="8"/>
  <c r="B612" i="8"/>
  <c r="B613" i="8"/>
  <c r="B614" i="8"/>
  <c r="B615" i="8"/>
  <c r="B616" i="8"/>
  <c r="B617" i="8"/>
  <c r="B618" i="8"/>
  <c r="B619" i="8"/>
  <c r="B620" i="8"/>
  <c r="B621" i="8"/>
  <c r="B622" i="8"/>
  <c r="B623" i="8"/>
  <c r="B624" i="8"/>
  <c r="B625" i="8"/>
  <c r="B626" i="8"/>
  <c r="B627" i="8"/>
  <c r="B628" i="8"/>
  <c r="B629" i="8"/>
  <c r="B630" i="8"/>
  <c r="B631" i="8"/>
  <c r="B632" i="8"/>
  <c r="B633" i="8"/>
  <c r="B634" i="8"/>
  <c r="B635" i="8"/>
  <c r="B636" i="8"/>
  <c r="A573" i="8"/>
  <c r="A574" i="8"/>
  <c r="A575" i="8"/>
  <c r="A576" i="8"/>
  <c r="A577" i="8"/>
  <c r="A578" i="8"/>
  <c r="A579" i="8"/>
  <c r="A580" i="8"/>
  <c r="A581" i="8"/>
  <c r="A582" i="8"/>
  <c r="A583" i="8"/>
  <c r="A584" i="8"/>
  <c r="A585" i="8"/>
  <c r="A586" i="8"/>
  <c r="A587" i="8"/>
  <c r="A588" i="8"/>
  <c r="A589" i="8"/>
  <c r="A590" i="8"/>
  <c r="A591" i="8"/>
  <c r="A592" i="8"/>
  <c r="A593" i="8"/>
  <c r="A594" i="8"/>
  <c r="A595" i="8"/>
  <c r="A596" i="8"/>
  <c r="A597" i="8"/>
  <c r="A598" i="8"/>
  <c r="A599" i="8"/>
  <c r="A600" i="8"/>
  <c r="A601" i="8"/>
  <c r="A602" i="8"/>
  <c r="A603" i="8"/>
  <c r="A604" i="8"/>
  <c r="A605" i="8"/>
  <c r="A606" i="8"/>
  <c r="A607" i="8"/>
  <c r="A608" i="8"/>
  <c r="A609" i="8"/>
  <c r="A610" i="8"/>
  <c r="A611" i="8"/>
  <c r="A612" i="8"/>
  <c r="A613" i="8"/>
  <c r="A614" i="8"/>
  <c r="A615" i="8"/>
  <c r="A616" i="8"/>
  <c r="A617" i="8"/>
  <c r="A618" i="8"/>
  <c r="A619" i="8"/>
  <c r="A620" i="8"/>
  <c r="A621" i="8"/>
  <c r="A622" i="8"/>
  <c r="A623" i="8"/>
  <c r="A624" i="8"/>
  <c r="A625" i="8"/>
  <c r="A626" i="8"/>
  <c r="A627" i="8"/>
  <c r="A628" i="8"/>
  <c r="A629" i="8"/>
  <c r="A630" i="8"/>
  <c r="A631" i="8"/>
  <c r="A632" i="8"/>
  <c r="A633" i="8"/>
  <c r="A634" i="8"/>
  <c r="A635" i="8"/>
  <c r="A636" i="8"/>
  <c r="A563" i="8"/>
  <c r="A564" i="8"/>
  <c r="A565" i="8"/>
  <c r="A566" i="8"/>
  <c r="A567" i="8"/>
  <c r="A568" i="8"/>
  <c r="A569" i="8"/>
  <c r="A570" i="8"/>
  <c r="A571" i="8"/>
  <c r="A572" i="8"/>
  <c r="B596" i="23"/>
  <c r="B599" i="23"/>
  <c r="B600" i="23"/>
  <c r="B601" i="23"/>
  <c r="B602" i="23"/>
  <c r="B603" i="23"/>
  <c r="B604" i="23"/>
  <c r="B605" i="23"/>
  <c r="B606" i="23"/>
  <c r="B607" i="23"/>
  <c r="B608" i="23"/>
  <c r="B609" i="23"/>
  <c r="B610" i="23"/>
  <c r="B611" i="23"/>
  <c r="B612" i="23"/>
  <c r="B613" i="23"/>
  <c r="B614" i="23"/>
  <c r="B615" i="23"/>
  <c r="B616" i="23"/>
  <c r="B617" i="23"/>
  <c r="B618" i="23"/>
  <c r="B619" i="23"/>
  <c r="B620" i="23"/>
  <c r="B621" i="23"/>
  <c r="B622" i="23"/>
  <c r="B623" i="23"/>
  <c r="B624" i="23"/>
  <c r="B625" i="23"/>
  <c r="B626" i="23"/>
  <c r="B627" i="23"/>
  <c r="B628" i="23"/>
  <c r="B629" i="23"/>
  <c r="B630" i="23"/>
  <c r="B631" i="23"/>
  <c r="B632" i="23"/>
  <c r="B633" i="23"/>
  <c r="B634" i="23"/>
  <c r="B635" i="23"/>
  <c r="A613" i="23"/>
  <c r="A614" i="23"/>
  <c r="A615" i="23"/>
  <c r="A616" i="23"/>
  <c r="A617" i="23"/>
  <c r="A618" i="23"/>
  <c r="A619" i="23"/>
  <c r="A620" i="23"/>
  <c r="A621" i="23"/>
  <c r="A622" i="23"/>
  <c r="A623" i="23"/>
  <c r="A624" i="23"/>
  <c r="A625" i="23"/>
  <c r="A626" i="23"/>
  <c r="A627" i="23"/>
  <c r="A628" i="23"/>
  <c r="A629" i="23"/>
  <c r="A630" i="23"/>
  <c r="A631" i="23"/>
  <c r="A632" i="23"/>
  <c r="A633" i="23"/>
  <c r="A634" i="23"/>
  <c r="A635" i="23"/>
  <c r="A636" i="23"/>
  <c r="A637" i="23"/>
  <c r="A638" i="23"/>
  <c r="A639" i="23"/>
  <c r="A640" i="23"/>
  <c r="A641" i="23"/>
  <c r="A556" i="23"/>
  <c r="A557" i="23"/>
  <c r="A558" i="23"/>
  <c r="A559" i="23"/>
  <c r="A560" i="23"/>
  <c r="A561" i="23"/>
  <c r="A562" i="23"/>
  <c r="A563" i="23"/>
  <c r="A564" i="23"/>
  <c r="A565" i="23"/>
  <c r="A566" i="23"/>
  <c r="A567" i="23"/>
  <c r="A568" i="23"/>
  <c r="A569" i="23"/>
  <c r="A570" i="23"/>
  <c r="A571" i="23"/>
  <c r="A572" i="23"/>
  <c r="A573" i="23"/>
  <c r="A574" i="23"/>
  <c r="A575" i="23"/>
  <c r="A576" i="23"/>
  <c r="A577" i="23"/>
  <c r="A578" i="23"/>
  <c r="A579" i="23"/>
  <c r="A580" i="23"/>
  <c r="A581" i="23"/>
  <c r="A582" i="23"/>
  <c r="A583" i="23"/>
  <c r="A584" i="23"/>
  <c r="A585" i="23"/>
  <c r="A586" i="23"/>
  <c r="A587" i="23"/>
  <c r="A588" i="23"/>
  <c r="A589" i="23"/>
  <c r="A590" i="23"/>
  <c r="A591" i="23"/>
  <c r="A592" i="23"/>
  <c r="A593" i="23"/>
  <c r="A594" i="23"/>
  <c r="A595" i="23"/>
  <c r="A596" i="23"/>
  <c r="A597" i="23"/>
  <c r="A598" i="23"/>
  <c r="A599" i="23"/>
  <c r="A600" i="23"/>
  <c r="A601" i="23"/>
  <c r="A602" i="23"/>
  <c r="A603" i="23"/>
  <c r="A604" i="23"/>
  <c r="A605" i="23"/>
  <c r="A606" i="23"/>
  <c r="A607" i="23"/>
  <c r="A608" i="23"/>
  <c r="A609" i="23"/>
  <c r="A610" i="23"/>
  <c r="A611" i="23"/>
  <c r="A612" i="23"/>
  <c r="B595" i="22"/>
  <c r="B598" i="22"/>
  <c r="B599" i="22"/>
  <c r="B600" i="22"/>
  <c r="B601" i="22"/>
  <c r="B602" i="22"/>
  <c r="B603" i="22"/>
  <c r="B604" i="22"/>
  <c r="B605" i="22"/>
  <c r="B606" i="22"/>
  <c r="B607" i="22"/>
  <c r="B608" i="22"/>
  <c r="B609" i="22"/>
  <c r="B610" i="22"/>
  <c r="B611" i="22"/>
  <c r="B612" i="22"/>
  <c r="B613" i="22"/>
  <c r="B614" i="22"/>
  <c r="B615" i="22"/>
  <c r="B616" i="22"/>
  <c r="B617" i="22"/>
  <c r="B618" i="22"/>
  <c r="B619" i="22"/>
  <c r="B620" i="22"/>
  <c r="B621" i="22"/>
  <c r="B622" i="22"/>
  <c r="B623" i="22"/>
  <c r="B624" i="22"/>
  <c r="B625" i="22"/>
  <c r="B626" i="22"/>
  <c r="B627" i="22"/>
  <c r="B628" i="22"/>
  <c r="B629" i="22"/>
  <c r="B630" i="22"/>
  <c r="B631" i="22"/>
  <c r="B632" i="22"/>
  <c r="B633" i="22"/>
  <c r="B634" i="22"/>
  <c r="A561" i="22"/>
  <c r="A562" i="22"/>
  <c r="A563" i="22"/>
  <c r="A564" i="22"/>
  <c r="A565" i="22"/>
  <c r="A566" i="22"/>
  <c r="A567" i="22"/>
  <c r="A568" i="22"/>
  <c r="A569" i="22"/>
  <c r="A570" i="22"/>
  <c r="A571" i="22"/>
  <c r="A572" i="22"/>
  <c r="A573" i="22"/>
  <c r="A574" i="22"/>
  <c r="A575" i="22"/>
  <c r="A576" i="22"/>
  <c r="A577" i="22"/>
  <c r="A578" i="22"/>
  <c r="A579" i="22"/>
  <c r="A580" i="22"/>
  <c r="A581" i="22"/>
  <c r="A582" i="22"/>
  <c r="A583" i="22"/>
  <c r="A584" i="22"/>
  <c r="A585" i="22"/>
  <c r="A586" i="22"/>
  <c r="A587" i="22"/>
  <c r="A588" i="22"/>
  <c r="A589" i="22"/>
  <c r="A590" i="22"/>
  <c r="A591" i="22"/>
  <c r="A592" i="22"/>
  <c r="A593" i="22"/>
  <c r="A594" i="22"/>
  <c r="A595" i="22"/>
  <c r="A596" i="22"/>
  <c r="A597" i="22"/>
  <c r="A598" i="22"/>
  <c r="A599" i="22"/>
  <c r="A600" i="22"/>
  <c r="A601" i="22"/>
  <c r="A602" i="22"/>
  <c r="A603" i="22"/>
  <c r="A604" i="22"/>
  <c r="A605" i="22"/>
  <c r="A606" i="22"/>
  <c r="A607" i="22"/>
  <c r="A608" i="22"/>
  <c r="A609" i="22"/>
  <c r="A610" i="22"/>
  <c r="A611" i="22"/>
  <c r="A612" i="22"/>
  <c r="A613" i="22"/>
  <c r="A614" i="22"/>
  <c r="A615" i="22"/>
  <c r="A616" i="22"/>
  <c r="A617" i="22"/>
  <c r="A618" i="22"/>
  <c r="A619" i="22"/>
  <c r="A620" i="22"/>
  <c r="A621" i="22"/>
  <c r="A622" i="22"/>
  <c r="A623" i="22"/>
  <c r="A624" i="22"/>
  <c r="A625" i="22"/>
  <c r="A626" i="22"/>
  <c r="A627" i="22"/>
  <c r="A628" i="22"/>
  <c r="A629" i="22"/>
  <c r="A630" i="22"/>
  <c r="A631" i="22"/>
  <c r="A632" i="22"/>
  <c r="A633" i="22"/>
  <c r="A634" i="22"/>
  <c r="B596" i="3"/>
  <c r="B599" i="3"/>
  <c r="B600" i="3"/>
  <c r="B601" i="3"/>
  <c r="B602" i="3"/>
  <c r="B603" i="3"/>
  <c r="B604" i="3"/>
  <c r="B605" i="3"/>
  <c r="B606" i="3"/>
  <c r="B607" i="3"/>
  <c r="B608" i="3"/>
  <c r="B609" i="3"/>
  <c r="B610" i="3"/>
  <c r="B611" i="3"/>
  <c r="B612" i="3"/>
  <c r="B613" i="3"/>
  <c r="B614" i="3"/>
  <c r="B615" i="3"/>
  <c r="B616" i="3"/>
  <c r="B617" i="3"/>
  <c r="B618" i="3"/>
  <c r="B619" i="3"/>
  <c r="B620" i="3"/>
  <c r="B621" i="3"/>
  <c r="B622" i="3"/>
  <c r="B623" i="3"/>
  <c r="B624" i="3"/>
  <c r="B625" i="3"/>
  <c r="B626" i="3"/>
  <c r="B627" i="3"/>
  <c r="B628" i="3"/>
  <c r="B629" i="3"/>
  <c r="B630" i="3"/>
  <c r="B631" i="3"/>
  <c r="B632" i="3"/>
  <c r="B633" i="3"/>
  <c r="B634" i="3"/>
  <c r="A592" i="3"/>
  <c r="A593" i="3"/>
  <c r="A594" i="3"/>
  <c r="A595" i="3"/>
  <c r="A596" i="3"/>
  <c r="A597" i="3"/>
  <c r="A598" i="3"/>
  <c r="A599" i="3"/>
  <c r="A600" i="3"/>
  <c r="A601" i="3"/>
  <c r="A602" i="3"/>
  <c r="A603" i="3"/>
  <c r="A604" i="3"/>
  <c r="A605" i="3"/>
  <c r="A606" i="3"/>
  <c r="A607" i="3"/>
  <c r="A608" i="3"/>
  <c r="A609" i="3"/>
  <c r="A610" i="3"/>
  <c r="A611" i="3"/>
  <c r="A612" i="3"/>
  <c r="A613" i="3"/>
  <c r="A614" i="3"/>
  <c r="A615" i="3"/>
  <c r="A616" i="3"/>
  <c r="A617" i="3"/>
  <c r="A618" i="3"/>
  <c r="A619" i="3"/>
  <c r="A620" i="3"/>
  <c r="A621" i="3"/>
  <c r="A622" i="3"/>
  <c r="A623" i="3"/>
  <c r="A624" i="3"/>
  <c r="A625" i="3"/>
  <c r="A626" i="3"/>
  <c r="A627" i="3"/>
  <c r="A628" i="3"/>
  <c r="A629" i="3"/>
  <c r="A630" i="3"/>
  <c r="A631" i="3"/>
  <c r="A632" i="3"/>
  <c r="A633" i="3"/>
  <c r="A634" i="3"/>
  <c r="A583" i="3"/>
  <c r="A584" i="3"/>
  <c r="A585" i="3"/>
  <c r="A586" i="3"/>
  <c r="A587" i="3"/>
  <c r="A588" i="3"/>
  <c r="A589" i="3"/>
  <c r="A590" i="3"/>
  <c r="A591" i="3"/>
  <c r="D596" i="31"/>
  <c r="D599" i="31"/>
  <c r="D600" i="31"/>
  <c r="D601" i="31"/>
  <c r="D602" i="31"/>
  <c r="D603" i="31"/>
  <c r="D604" i="31"/>
  <c r="D605" i="31"/>
  <c r="D606" i="31"/>
  <c r="D607" i="31"/>
  <c r="D608" i="31"/>
  <c r="D609" i="31"/>
  <c r="D610" i="31"/>
  <c r="D611" i="31"/>
  <c r="D612" i="31"/>
  <c r="D613" i="31"/>
  <c r="D614" i="31"/>
  <c r="D615" i="31"/>
  <c r="D616" i="31"/>
  <c r="D617" i="31"/>
  <c r="D618" i="31"/>
  <c r="D619" i="31"/>
  <c r="D620" i="31"/>
  <c r="D621" i="31"/>
  <c r="D622" i="31"/>
  <c r="D623" i="31"/>
  <c r="D624" i="31"/>
  <c r="D625" i="31"/>
  <c r="D626" i="31"/>
  <c r="D627" i="31"/>
  <c r="D628" i="31"/>
  <c r="D629" i="31"/>
  <c r="D630" i="31"/>
  <c r="D631" i="31"/>
  <c r="D632" i="31"/>
  <c r="D633" i="31"/>
  <c r="D634" i="31"/>
  <c r="D635" i="31"/>
  <c r="C583" i="31"/>
  <c r="C584" i="31"/>
  <c r="C585" i="31"/>
  <c r="C586" i="31"/>
  <c r="C587" i="31"/>
  <c r="C588" i="31"/>
  <c r="C589" i="31"/>
  <c r="C590" i="31"/>
  <c r="C591" i="31"/>
  <c r="C592" i="31"/>
  <c r="C593" i="31"/>
  <c r="C594" i="31"/>
  <c r="C595" i="31"/>
  <c r="C596" i="31"/>
  <c r="C597" i="31"/>
  <c r="C598" i="31"/>
  <c r="C599" i="31"/>
  <c r="C600" i="31"/>
  <c r="C601" i="31"/>
  <c r="C602" i="31"/>
  <c r="C603" i="31"/>
  <c r="C604" i="31"/>
  <c r="C605" i="31"/>
  <c r="C606" i="31"/>
  <c r="C607" i="31"/>
  <c r="C608" i="31"/>
  <c r="C609" i="31"/>
  <c r="C610" i="31"/>
  <c r="C611" i="31"/>
  <c r="C612" i="31"/>
  <c r="C613" i="31"/>
  <c r="C614" i="31"/>
  <c r="C615" i="31"/>
  <c r="C616" i="31"/>
  <c r="C617" i="31"/>
  <c r="C618" i="31"/>
  <c r="C619" i="31"/>
  <c r="C620" i="31"/>
  <c r="C621" i="31"/>
  <c r="C622" i="31"/>
  <c r="C623" i="31"/>
  <c r="C624" i="31"/>
  <c r="C625" i="31"/>
  <c r="C626" i="31"/>
  <c r="C627" i="31"/>
  <c r="C628" i="31"/>
  <c r="C629" i="31"/>
  <c r="C630" i="31"/>
  <c r="C631" i="31"/>
  <c r="C632" i="31"/>
  <c r="C633" i="31"/>
  <c r="C634" i="31"/>
  <c r="C635" i="31"/>
  <c r="B583" i="31"/>
  <c r="B584" i="31"/>
  <c r="B585" i="31"/>
  <c r="B586" i="31"/>
  <c r="B587" i="31"/>
  <c r="B588" i="31"/>
  <c r="B589" i="31"/>
  <c r="B590" i="31"/>
  <c r="B591" i="31"/>
  <c r="B592" i="31"/>
  <c r="B593" i="31"/>
  <c r="B594" i="31"/>
  <c r="B595" i="31"/>
  <c r="B596" i="31"/>
  <c r="B597" i="31"/>
  <c r="B598" i="31"/>
  <c r="B599" i="31"/>
  <c r="B600" i="31"/>
  <c r="B601" i="31"/>
  <c r="B602" i="31"/>
  <c r="B603" i="31"/>
  <c r="B604" i="31"/>
  <c r="B605" i="31"/>
  <c r="B606" i="31"/>
  <c r="B607" i="31"/>
  <c r="B608" i="31"/>
  <c r="B609" i="31"/>
  <c r="B610" i="31"/>
  <c r="B611" i="31"/>
  <c r="B612" i="31"/>
  <c r="B613" i="31"/>
  <c r="B614" i="31"/>
  <c r="B615" i="31"/>
  <c r="B616" i="31"/>
  <c r="B617" i="31"/>
  <c r="B618" i="31"/>
  <c r="B619" i="31"/>
  <c r="B620" i="31"/>
  <c r="B621" i="31"/>
  <c r="B622" i="31"/>
  <c r="B623" i="31"/>
  <c r="B624" i="31"/>
  <c r="B625" i="31"/>
  <c r="B626" i="31"/>
  <c r="B627" i="31"/>
  <c r="B628" i="31"/>
  <c r="B629" i="31"/>
  <c r="B630" i="31"/>
  <c r="B631" i="31"/>
  <c r="B632" i="31"/>
  <c r="B633" i="31"/>
  <c r="B634" i="31"/>
  <c r="B635" i="31"/>
  <c r="G585" i="33"/>
  <c r="G586" i="33"/>
  <c r="G587" i="33"/>
  <c r="G588" i="33"/>
  <c r="G589" i="33"/>
  <c r="G590" i="33"/>
  <c r="G591" i="33"/>
  <c r="G592" i="33"/>
  <c r="G593" i="33"/>
  <c r="G594" i="33"/>
  <c r="G595" i="33"/>
  <c r="G596" i="33"/>
  <c r="G597" i="33"/>
  <c r="G598" i="33"/>
  <c r="G599" i="33"/>
  <c r="G600" i="33"/>
  <c r="G601" i="33"/>
  <c r="G602" i="33"/>
  <c r="G603" i="33"/>
  <c r="G604" i="33"/>
  <c r="G605" i="33"/>
  <c r="G606" i="33"/>
  <c r="G607" i="33"/>
  <c r="G608" i="33"/>
  <c r="G609" i="33"/>
  <c r="G610" i="33"/>
  <c r="G611" i="33"/>
  <c r="G612" i="33"/>
  <c r="G613" i="33"/>
  <c r="G614" i="33"/>
  <c r="G615" i="33"/>
  <c r="G616" i="33"/>
  <c r="G617" i="33"/>
  <c r="G618" i="33"/>
  <c r="G619" i="33"/>
  <c r="G620" i="33"/>
  <c r="G621" i="33"/>
  <c r="G622" i="33"/>
  <c r="G623" i="33"/>
  <c r="G624" i="33"/>
  <c r="G625" i="33"/>
  <c r="G626" i="33"/>
  <c r="G627" i="33"/>
  <c r="G628" i="33"/>
  <c r="G629" i="33"/>
  <c r="G630" i="33"/>
  <c r="G631" i="33"/>
  <c r="G632" i="33"/>
  <c r="G633" i="33"/>
  <c r="G634" i="33"/>
  <c r="G635" i="33"/>
  <c r="G636" i="33"/>
  <c r="G637" i="33"/>
  <c r="G638" i="33"/>
  <c r="G639" i="33"/>
  <c r="G640" i="33"/>
  <c r="G641" i="33"/>
  <c r="G642" i="33"/>
  <c r="G643" i="33"/>
  <c r="G644" i="33"/>
  <c r="G645" i="33"/>
  <c r="G646" i="33"/>
  <c r="G647" i="33"/>
  <c r="G648" i="33"/>
  <c r="G649" i="33"/>
  <c r="G650" i="33"/>
  <c r="G651" i="33"/>
  <c r="G652" i="33"/>
  <c r="G653" i="33"/>
  <c r="G654" i="33"/>
  <c r="G655" i="33"/>
  <c r="G656" i="33"/>
  <c r="G657" i="33"/>
  <c r="G658" i="33"/>
  <c r="G659" i="33"/>
  <c r="G660" i="33"/>
  <c r="G661" i="33"/>
  <c r="G662" i="33"/>
  <c r="G663" i="33"/>
  <c r="G664" i="33"/>
  <c r="G665" i="33"/>
  <c r="G666" i="33"/>
  <c r="G667" i="33"/>
  <c r="G668" i="33"/>
  <c r="G669" i="33"/>
  <c r="G670" i="33"/>
  <c r="G671" i="33"/>
  <c r="G672" i="33"/>
  <c r="G673" i="33"/>
  <c r="G674" i="33"/>
  <c r="G675" i="33"/>
  <c r="G676" i="33"/>
  <c r="G677" i="33"/>
  <c r="G678" i="33"/>
  <c r="G679" i="33"/>
  <c r="G680" i="33"/>
  <c r="G681" i="33"/>
  <c r="G682" i="33"/>
  <c r="G683" i="33"/>
  <c r="G684" i="33"/>
  <c r="G685" i="33"/>
  <c r="G686" i="33"/>
  <c r="G687" i="33"/>
  <c r="G688" i="33"/>
  <c r="G689" i="33"/>
  <c r="G690" i="33"/>
  <c r="G691" i="33"/>
  <c r="G692" i="33"/>
  <c r="G693" i="33"/>
  <c r="G694" i="33"/>
  <c r="G695" i="33"/>
  <c r="G696" i="33"/>
  <c r="G697" i="33"/>
  <c r="G698" i="33"/>
  <c r="G699" i="33"/>
  <c r="G700" i="33"/>
  <c r="G701" i="33"/>
  <c r="G702" i="33"/>
  <c r="G703" i="33"/>
  <c r="G704" i="33"/>
  <c r="G705" i="33"/>
  <c r="G706" i="33"/>
  <c r="G707" i="33"/>
  <c r="G708" i="33"/>
  <c r="G709" i="33"/>
  <c r="G710" i="33"/>
  <c r="G711" i="33"/>
  <c r="G712" i="33"/>
  <c r="G713" i="33"/>
  <c r="G714" i="33"/>
  <c r="G715" i="33"/>
  <c r="G716" i="33"/>
  <c r="G717" i="33"/>
  <c r="G718" i="33"/>
  <c r="G719" i="33"/>
  <c r="G720" i="33"/>
  <c r="G721" i="33"/>
  <c r="G722" i="33"/>
  <c r="G723" i="33"/>
  <c r="G724" i="33"/>
  <c r="G725" i="33"/>
  <c r="G726" i="33"/>
  <c r="G727" i="33"/>
  <c r="G728" i="33"/>
  <c r="G729" i="33"/>
  <c r="G730" i="33"/>
  <c r="G731" i="33"/>
  <c r="G732" i="33"/>
  <c r="G733" i="33"/>
  <c r="G734" i="33"/>
  <c r="G735" i="33"/>
  <c r="G736" i="33"/>
  <c r="G737" i="33"/>
  <c r="G738" i="33"/>
  <c r="G739" i="33"/>
  <c r="G740" i="33"/>
  <c r="G741" i="33"/>
  <c r="G742" i="33"/>
  <c r="G743" i="33"/>
  <c r="G744" i="33"/>
  <c r="G745" i="33"/>
  <c r="G746" i="33"/>
  <c r="G747" i="33"/>
  <c r="G748" i="33"/>
  <c r="G749" i="33"/>
  <c r="G750" i="33"/>
  <c r="G751" i="33"/>
  <c r="G752" i="33"/>
  <c r="G753" i="33"/>
  <c r="G754" i="33"/>
  <c r="G755" i="33"/>
  <c r="G756" i="33"/>
  <c r="G757" i="33"/>
  <c r="G758" i="33"/>
  <c r="G759" i="33"/>
  <c r="G760" i="33"/>
  <c r="G761" i="33"/>
  <c r="G762" i="33"/>
  <c r="G763" i="33"/>
  <c r="G764" i="33"/>
  <c r="G765" i="33"/>
  <c r="G766" i="33"/>
  <c r="G767" i="33"/>
  <c r="G768" i="33"/>
  <c r="G769" i="33"/>
  <c r="G770" i="33"/>
  <c r="G771" i="33"/>
  <c r="G772" i="33"/>
  <c r="G773" i="33"/>
  <c r="G774" i="33"/>
  <c r="G775" i="33"/>
  <c r="G776" i="33"/>
  <c r="G777" i="33"/>
  <c r="G778" i="33"/>
  <c r="G779" i="33"/>
  <c r="G780" i="33"/>
  <c r="G781" i="33"/>
  <c r="G782" i="33"/>
  <c r="G783" i="33"/>
  <c r="G784" i="33"/>
  <c r="G785" i="33"/>
  <c r="G786" i="33"/>
  <c r="G787" i="33"/>
  <c r="G788" i="33"/>
  <c r="G789" i="33"/>
  <c r="G790" i="33"/>
  <c r="G791" i="33"/>
  <c r="G792" i="33"/>
  <c r="G793" i="33"/>
  <c r="G794" i="33"/>
  <c r="G795" i="33"/>
  <c r="G796" i="33"/>
  <c r="G797" i="33"/>
  <c r="G798" i="33"/>
  <c r="G799" i="33"/>
  <c r="G800" i="33"/>
  <c r="G801" i="33"/>
  <c r="G802" i="33"/>
  <c r="G803" i="33"/>
  <c r="G804" i="33"/>
  <c r="G805" i="33"/>
  <c r="G806" i="33"/>
  <c r="G807" i="33"/>
  <c r="G808" i="33"/>
  <c r="G809" i="33"/>
  <c r="G810" i="33"/>
  <c r="G811" i="33"/>
  <c r="G812" i="33"/>
  <c r="G813" i="33"/>
  <c r="G814" i="33"/>
  <c r="G815" i="33"/>
  <c r="G816" i="33"/>
  <c r="G817" i="33"/>
  <c r="G818" i="33"/>
  <c r="G819" i="33"/>
  <c r="G820" i="33"/>
  <c r="G821" i="33"/>
  <c r="G822" i="33"/>
  <c r="G823" i="33"/>
  <c r="G824" i="33"/>
  <c r="G825" i="33"/>
  <c r="G826" i="33"/>
  <c r="G827" i="33"/>
  <c r="G828" i="33"/>
  <c r="G829" i="33"/>
  <c r="G830" i="33"/>
  <c r="G831" i="33"/>
  <c r="G832" i="33"/>
  <c r="G833" i="33"/>
  <c r="G834" i="33"/>
  <c r="G835" i="33"/>
  <c r="G836" i="33"/>
  <c r="G837" i="33"/>
  <c r="G838" i="33"/>
  <c r="G839" i="33"/>
  <c r="G840" i="33"/>
  <c r="G841" i="33"/>
  <c r="G842" i="33"/>
  <c r="G843" i="33"/>
  <c r="G844" i="33"/>
  <c r="G845" i="33"/>
  <c r="G846" i="33"/>
  <c r="G847" i="33"/>
  <c r="G848" i="33"/>
  <c r="G849" i="33"/>
  <c r="G850" i="33"/>
  <c r="G851" i="33"/>
  <c r="G852" i="33"/>
  <c r="G853" i="33"/>
  <c r="G854" i="33"/>
  <c r="G855" i="33"/>
  <c r="G856" i="33"/>
  <c r="G857" i="33"/>
  <c r="G858" i="33"/>
  <c r="G859" i="33"/>
  <c r="G860" i="33"/>
  <c r="G861" i="33"/>
  <c r="G862" i="33"/>
  <c r="G863" i="33"/>
  <c r="G864" i="33"/>
  <c r="G865" i="33"/>
  <c r="G866" i="33"/>
  <c r="G867" i="33"/>
  <c r="G868" i="33"/>
  <c r="G869" i="33"/>
  <c r="G870" i="33"/>
  <c r="G871" i="33"/>
  <c r="G872" i="33"/>
  <c r="G873" i="33"/>
  <c r="G874" i="33"/>
  <c r="G875" i="33"/>
  <c r="G876" i="33"/>
  <c r="G877" i="33"/>
  <c r="G878" i="33"/>
  <c r="G879" i="33"/>
  <c r="G880" i="33"/>
  <c r="G881" i="33"/>
  <c r="G882" i="33"/>
  <c r="G883" i="33"/>
  <c r="G884" i="33"/>
  <c r="G885" i="33"/>
  <c r="G886" i="33"/>
  <c r="G887" i="33"/>
  <c r="G888" i="33"/>
  <c r="G889" i="33"/>
  <c r="G890" i="33"/>
  <c r="G891" i="33"/>
  <c r="G892" i="33"/>
  <c r="G893" i="33"/>
  <c r="G894" i="33"/>
  <c r="G895" i="33"/>
  <c r="G896" i="33"/>
  <c r="G897" i="33"/>
  <c r="G898" i="33"/>
  <c r="G899" i="33"/>
  <c r="G900" i="33"/>
  <c r="G901" i="33"/>
  <c r="G902" i="33"/>
  <c r="G903" i="33"/>
  <c r="G904" i="33"/>
  <c r="G905" i="33"/>
  <c r="G906" i="33"/>
  <c r="G907" i="33"/>
  <c r="G908" i="33"/>
  <c r="G909" i="33"/>
  <c r="G910" i="33"/>
  <c r="G911" i="33"/>
  <c r="G912" i="33"/>
  <c r="G913" i="33"/>
  <c r="G914" i="33"/>
  <c r="G915" i="33"/>
  <c r="G916" i="33"/>
  <c r="G917" i="33"/>
  <c r="G918" i="33"/>
  <c r="G919" i="33"/>
  <c r="G920" i="33"/>
  <c r="G921" i="33"/>
  <c r="G922" i="33"/>
  <c r="G923" i="33"/>
  <c r="G924" i="33"/>
  <c r="G925" i="33"/>
  <c r="G926" i="33"/>
  <c r="G927" i="33"/>
  <c r="G928" i="33"/>
  <c r="G929" i="33"/>
  <c r="G930" i="33"/>
  <c r="G931" i="33"/>
  <c r="G932" i="33"/>
  <c r="G933" i="33"/>
  <c r="G934" i="33"/>
  <c r="G935" i="33"/>
  <c r="G936" i="33"/>
  <c r="G937" i="33"/>
  <c r="G938" i="33"/>
  <c r="G939" i="33"/>
  <c r="G940" i="33"/>
  <c r="G941" i="33"/>
  <c r="G942" i="33"/>
  <c r="G943" i="33"/>
  <c r="G944" i="33"/>
  <c r="G945" i="33"/>
  <c r="G946" i="33"/>
  <c r="G947" i="33"/>
  <c r="G948" i="33"/>
  <c r="G949" i="33"/>
  <c r="G950" i="33"/>
  <c r="G951" i="33"/>
  <c r="G952" i="33"/>
  <c r="G953" i="33"/>
  <c r="G954" i="33"/>
  <c r="G955" i="33"/>
  <c r="G956" i="33"/>
  <c r="G957" i="33"/>
  <c r="G958" i="33"/>
  <c r="G959" i="33"/>
  <c r="G960" i="33"/>
  <c r="G961" i="33"/>
  <c r="G962" i="33"/>
  <c r="G963" i="33"/>
  <c r="G964" i="33"/>
  <c r="G965" i="33"/>
  <c r="G966" i="33"/>
  <c r="G967" i="33"/>
  <c r="G968" i="33"/>
  <c r="G969" i="33"/>
  <c r="G970" i="33"/>
  <c r="G971" i="33"/>
  <c r="G972" i="33"/>
  <c r="G973" i="33"/>
  <c r="G974" i="33"/>
  <c r="G975" i="33"/>
  <c r="G976" i="33"/>
  <c r="G977" i="33"/>
  <c r="G978" i="33"/>
  <c r="G979" i="33"/>
  <c r="G980" i="33"/>
  <c r="G981" i="33"/>
  <c r="G982" i="33"/>
  <c r="G983" i="33"/>
  <c r="G984" i="33"/>
  <c r="G985" i="33"/>
  <c r="G986" i="33"/>
  <c r="G987" i="33"/>
  <c r="G988" i="33"/>
  <c r="G989" i="33"/>
  <c r="G990" i="33"/>
  <c r="G991" i="33"/>
  <c r="G992" i="33"/>
  <c r="G993" i="33"/>
  <c r="G994" i="33"/>
  <c r="G995" i="33"/>
  <c r="G996" i="33"/>
  <c r="G997" i="33"/>
  <c r="G998" i="33"/>
  <c r="G999" i="33"/>
  <c r="G1000" i="33"/>
  <c r="G1001" i="33"/>
  <c r="E585" i="33"/>
  <c r="E586" i="33"/>
  <c r="E587" i="33"/>
  <c r="E588" i="33"/>
  <c r="E589" i="33"/>
  <c r="E590" i="33"/>
  <c r="E591" i="33"/>
  <c r="E592" i="33"/>
  <c r="E593" i="33"/>
  <c r="E594" i="33"/>
  <c r="E595" i="33"/>
  <c r="E596" i="33"/>
  <c r="E597" i="33"/>
  <c r="E598" i="33"/>
  <c r="E599" i="33"/>
  <c r="E600" i="33"/>
  <c r="E601" i="33"/>
  <c r="E602" i="33"/>
  <c r="E603" i="33"/>
  <c r="E604" i="33"/>
  <c r="E605" i="33"/>
  <c r="E606" i="33"/>
  <c r="E607" i="33"/>
  <c r="E608" i="33"/>
  <c r="E609" i="33"/>
  <c r="E610" i="33"/>
  <c r="E611" i="33"/>
  <c r="E612" i="33"/>
  <c r="E613" i="33"/>
  <c r="E614" i="33"/>
  <c r="E615" i="33"/>
  <c r="E616" i="33"/>
  <c r="E617" i="33"/>
  <c r="E618" i="33"/>
  <c r="E619" i="33"/>
  <c r="E620" i="33"/>
  <c r="E621" i="33"/>
  <c r="E622" i="33"/>
  <c r="E623" i="33"/>
  <c r="E624" i="33"/>
  <c r="E625" i="33"/>
  <c r="E626" i="33"/>
  <c r="E627" i="33"/>
  <c r="E628" i="33"/>
  <c r="E629" i="33"/>
  <c r="E630" i="33"/>
  <c r="E631" i="33"/>
  <c r="E632" i="33"/>
  <c r="E633" i="33"/>
  <c r="E634" i="33"/>
  <c r="E635" i="33"/>
  <c r="E636" i="33"/>
  <c r="E637" i="33"/>
  <c r="E638" i="33"/>
  <c r="E639" i="33"/>
  <c r="E640" i="33"/>
  <c r="E641" i="33"/>
  <c r="E642" i="33"/>
  <c r="E643" i="33"/>
  <c r="E644" i="33"/>
  <c r="E645" i="33"/>
  <c r="E646" i="33"/>
  <c r="E647" i="33"/>
  <c r="E648" i="33"/>
  <c r="E649" i="33"/>
  <c r="E650" i="33"/>
  <c r="E651" i="33"/>
  <c r="E652" i="33"/>
  <c r="E653" i="33"/>
  <c r="E654" i="33"/>
  <c r="E655" i="33"/>
  <c r="E656" i="33"/>
  <c r="E657" i="33"/>
  <c r="E658" i="33"/>
  <c r="E659" i="33"/>
  <c r="E660" i="33"/>
  <c r="E661" i="33"/>
  <c r="E662" i="33"/>
  <c r="E663" i="33"/>
  <c r="E664" i="33"/>
  <c r="E665" i="33"/>
  <c r="E666" i="33"/>
  <c r="E667" i="33"/>
  <c r="E668" i="33"/>
  <c r="E669" i="33"/>
  <c r="E670" i="33"/>
  <c r="E671" i="33"/>
  <c r="E672" i="33"/>
  <c r="E673" i="33"/>
  <c r="E674" i="33"/>
  <c r="E675" i="33"/>
  <c r="E676" i="33"/>
  <c r="E677" i="33"/>
  <c r="E678" i="33"/>
  <c r="E679" i="33"/>
  <c r="E680" i="33"/>
  <c r="E681" i="33"/>
  <c r="E682" i="33"/>
  <c r="E683" i="33"/>
  <c r="E684" i="33"/>
  <c r="E685" i="33"/>
  <c r="E686" i="33"/>
  <c r="E687" i="33"/>
  <c r="E688" i="33"/>
  <c r="E689" i="33"/>
  <c r="E690" i="33"/>
  <c r="E691" i="33"/>
  <c r="E692" i="33"/>
  <c r="E693" i="33"/>
  <c r="E694" i="33"/>
  <c r="E695" i="33"/>
  <c r="E696" i="33"/>
  <c r="E697" i="33"/>
  <c r="E698" i="33"/>
  <c r="E699" i="33"/>
  <c r="E700" i="33"/>
  <c r="E701" i="33"/>
  <c r="E702" i="33"/>
  <c r="E703" i="33"/>
  <c r="E704" i="33"/>
  <c r="E705" i="33"/>
  <c r="E706" i="33"/>
  <c r="E707" i="33"/>
  <c r="E708" i="33"/>
  <c r="E709" i="33"/>
  <c r="E710" i="33"/>
  <c r="E711" i="33"/>
  <c r="E712" i="33"/>
  <c r="E713" i="33"/>
  <c r="E714" i="33"/>
  <c r="E715" i="33"/>
  <c r="E716" i="33"/>
  <c r="E717" i="33"/>
  <c r="E718" i="33"/>
  <c r="E719" i="33"/>
  <c r="E720" i="33"/>
  <c r="E721" i="33"/>
  <c r="E722" i="33"/>
  <c r="E723" i="33"/>
  <c r="E724" i="33"/>
  <c r="E725" i="33"/>
  <c r="E726" i="33"/>
  <c r="E727" i="33"/>
  <c r="E728" i="33"/>
  <c r="E729" i="33"/>
  <c r="E730" i="33"/>
  <c r="E731" i="33"/>
  <c r="E732" i="33"/>
  <c r="E733" i="33"/>
  <c r="E734" i="33"/>
  <c r="E735" i="33"/>
  <c r="E736" i="33"/>
  <c r="E737" i="33"/>
  <c r="E738" i="33"/>
  <c r="E739" i="33"/>
  <c r="E740" i="33"/>
  <c r="E741" i="33"/>
  <c r="E742" i="33"/>
  <c r="E743" i="33"/>
  <c r="E744" i="33"/>
  <c r="E745" i="33"/>
  <c r="E746" i="33"/>
  <c r="E747" i="33"/>
  <c r="E748" i="33"/>
  <c r="E749" i="33"/>
  <c r="E750" i="33"/>
  <c r="E751" i="33"/>
  <c r="E752" i="33"/>
  <c r="E753" i="33"/>
  <c r="E754" i="33"/>
  <c r="E755" i="33"/>
  <c r="E756" i="33"/>
  <c r="E757" i="33"/>
  <c r="E758" i="33"/>
  <c r="E759" i="33"/>
  <c r="E760" i="33"/>
  <c r="E761" i="33"/>
  <c r="E762" i="33"/>
  <c r="E763" i="33"/>
  <c r="E764" i="33"/>
  <c r="E765" i="33"/>
  <c r="E766" i="33"/>
  <c r="E767" i="33"/>
  <c r="E768" i="33"/>
  <c r="E769" i="33"/>
  <c r="E770" i="33"/>
  <c r="E771" i="33"/>
  <c r="E772" i="33"/>
  <c r="E773" i="33"/>
  <c r="E774" i="33"/>
  <c r="E775" i="33"/>
  <c r="E776" i="33"/>
  <c r="E777" i="33"/>
  <c r="E778" i="33"/>
  <c r="E779" i="33"/>
  <c r="E780" i="33"/>
  <c r="E781" i="33"/>
  <c r="E782" i="33"/>
  <c r="E783" i="33"/>
  <c r="E784" i="33"/>
  <c r="E785" i="33"/>
  <c r="E786" i="33"/>
  <c r="E787" i="33"/>
  <c r="E788" i="33"/>
  <c r="E789" i="33"/>
  <c r="E790" i="33"/>
  <c r="E791" i="33"/>
  <c r="E792" i="33"/>
  <c r="E793" i="33"/>
  <c r="E794" i="33"/>
  <c r="E795" i="33"/>
  <c r="E796" i="33"/>
  <c r="E797" i="33"/>
  <c r="E798" i="33"/>
  <c r="E799" i="33"/>
  <c r="E800" i="33"/>
  <c r="E801" i="33"/>
  <c r="E802" i="33"/>
  <c r="E803" i="33"/>
  <c r="E804" i="33"/>
  <c r="E805" i="33"/>
  <c r="E806" i="33"/>
  <c r="E807" i="33"/>
  <c r="E808" i="33"/>
  <c r="E809" i="33"/>
  <c r="E810" i="33"/>
  <c r="E811" i="33"/>
  <c r="E812" i="33"/>
  <c r="E813" i="33"/>
  <c r="E814" i="33"/>
  <c r="E815" i="33"/>
  <c r="E816" i="33"/>
  <c r="E817" i="33"/>
  <c r="E818" i="33"/>
  <c r="E819" i="33"/>
  <c r="E820" i="33"/>
  <c r="E821" i="33"/>
  <c r="E822" i="33"/>
  <c r="E823" i="33"/>
  <c r="E824" i="33"/>
  <c r="E825" i="33"/>
  <c r="E826" i="33"/>
  <c r="E827" i="33"/>
  <c r="E828" i="33"/>
  <c r="E829" i="33"/>
  <c r="E830" i="33"/>
  <c r="E831" i="33"/>
  <c r="E832" i="33"/>
  <c r="E833" i="33"/>
  <c r="E834" i="33"/>
  <c r="E835" i="33"/>
  <c r="E836" i="33"/>
  <c r="E837" i="33"/>
  <c r="E838" i="33"/>
  <c r="E839" i="33"/>
  <c r="E840" i="33"/>
  <c r="E841" i="33"/>
  <c r="E842" i="33"/>
  <c r="E843" i="33"/>
  <c r="E844" i="33"/>
  <c r="E845" i="33"/>
  <c r="E846" i="33"/>
  <c r="E847" i="33"/>
  <c r="E848" i="33"/>
  <c r="E849" i="33"/>
  <c r="E850" i="33"/>
  <c r="E851" i="33"/>
  <c r="E852" i="33"/>
  <c r="E853" i="33"/>
  <c r="E854" i="33"/>
  <c r="E855" i="33"/>
  <c r="E856" i="33"/>
  <c r="E857" i="33"/>
  <c r="E858" i="33"/>
  <c r="E859" i="33"/>
  <c r="E860" i="33"/>
  <c r="E861" i="33"/>
  <c r="E862" i="33"/>
  <c r="E863" i="33"/>
  <c r="E864" i="33"/>
  <c r="E865" i="33"/>
  <c r="E866" i="33"/>
  <c r="E867" i="33"/>
  <c r="E868" i="33"/>
  <c r="E869" i="33"/>
  <c r="E870" i="33"/>
  <c r="E871" i="33"/>
  <c r="E872" i="33"/>
  <c r="E873" i="33"/>
  <c r="E874" i="33"/>
  <c r="E875" i="33"/>
  <c r="E876" i="33"/>
  <c r="E877" i="33"/>
  <c r="E878" i="33"/>
  <c r="E879" i="33"/>
  <c r="E880" i="33"/>
  <c r="E881" i="33"/>
  <c r="E882" i="33"/>
  <c r="E883" i="33"/>
  <c r="E884" i="33"/>
  <c r="E885" i="33"/>
  <c r="E886" i="33"/>
  <c r="E887" i="33"/>
  <c r="E888" i="33"/>
  <c r="E889" i="33"/>
  <c r="E890" i="33"/>
  <c r="E891" i="33"/>
  <c r="E892" i="33"/>
  <c r="E893" i="33"/>
  <c r="E894" i="33"/>
  <c r="E895" i="33"/>
  <c r="E896" i="33"/>
  <c r="E897" i="33"/>
  <c r="E898" i="33"/>
  <c r="E899" i="33"/>
  <c r="E900" i="33"/>
  <c r="E901" i="33"/>
  <c r="E902" i="33"/>
  <c r="E903" i="33"/>
  <c r="E904" i="33"/>
  <c r="E905" i="33"/>
  <c r="E906" i="33"/>
  <c r="E907" i="33"/>
  <c r="E908" i="33"/>
  <c r="E909" i="33"/>
  <c r="E910" i="33"/>
  <c r="E911" i="33"/>
  <c r="E912" i="33"/>
  <c r="E913" i="33"/>
  <c r="E914" i="33"/>
  <c r="E915" i="33"/>
  <c r="E916" i="33"/>
  <c r="E917" i="33"/>
  <c r="E918" i="33"/>
  <c r="E919" i="33"/>
  <c r="E920" i="33"/>
  <c r="E921" i="33"/>
  <c r="E922" i="33"/>
  <c r="E923" i="33"/>
  <c r="E924" i="33"/>
  <c r="E925" i="33"/>
  <c r="E926" i="33"/>
  <c r="E927" i="33"/>
  <c r="E928" i="33"/>
  <c r="E929" i="33"/>
  <c r="E930" i="33"/>
  <c r="E931" i="33"/>
  <c r="E932" i="33"/>
  <c r="E933" i="33"/>
  <c r="E934" i="33"/>
  <c r="E935" i="33"/>
  <c r="E936" i="33"/>
  <c r="E937" i="33"/>
  <c r="E938" i="33"/>
  <c r="E939" i="33"/>
  <c r="E940" i="33"/>
  <c r="E941" i="33"/>
  <c r="E942" i="33"/>
  <c r="E943" i="33"/>
  <c r="E944" i="33"/>
  <c r="E945" i="33"/>
  <c r="E946" i="33"/>
  <c r="E947" i="33"/>
  <c r="E948" i="33"/>
  <c r="E949" i="33"/>
  <c r="E950" i="33"/>
  <c r="E951" i="33"/>
  <c r="E952" i="33"/>
  <c r="E953" i="33"/>
  <c r="E954" i="33"/>
  <c r="E955" i="33"/>
  <c r="E956" i="33"/>
  <c r="E957" i="33"/>
  <c r="E958" i="33"/>
  <c r="E959" i="33"/>
  <c r="E960" i="33"/>
  <c r="E961" i="33"/>
  <c r="E962" i="33"/>
  <c r="E963" i="33"/>
  <c r="E964" i="33"/>
  <c r="E965" i="33"/>
  <c r="E966" i="33"/>
  <c r="E967" i="33"/>
  <c r="E968" i="33"/>
  <c r="E969" i="33"/>
  <c r="E970" i="33"/>
  <c r="E971" i="33"/>
  <c r="E972" i="33"/>
  <c r="E973" i="33"/>
  <c r="E974" i="33"/>
  <c r="E975" i="33"/>
  <c r="E976" i="33"/>
  <c r="E977" i="33"/>
  <c r="E978" i="33"/>
  <c r="E979" i="33"/>
  <c r="E980" i="33"/>
  <c r="E981" i="33"/>
  <c r="E982" i="33"/>
  <c r="E983" i="33"/>
  <c r="E984" i="33"/>
  <c r="E985" i="33"/>
  <c r="E986" i="33"/>
  <c r="E987" i="33"/>
  <c r="E988" i="33"/>
  <c r="E989" i="33"/>
  <c r="E990" i="33"/>
  <c r="E991" i="33"/>
  <c r="E992" i="33"/>
  <c r="E993" i="33"/>
  <c r="E994" i="33"/>
  <c r="E995" i="33"/>
  <c r="E996" i="33"/>
  <c r="E997" i="33"/>
  <c r="E998" i="33"/>
  <c r="E999" i="33"/>
  <c r="E1000" i="33"/>
  <c r="E1001" i="33"/>
  <c r="D596" i="33"/>
  <c r="D599" i="33"/>
  <c r="D600" i="33"/>
  <c r="D601" i="33"/>
  <c r="D602" i="33"/>
  <c r="D603" i="33"/>
  <c r="D604" i="33"/>
  <c r="D605" i="33"/>
  <c r="D606" i="33"/>
  <c r="D607" i="33"/>
  <c r="D608" i="33"/>
  <c r="D609" i="33"/>
  <c r="D610" i="33"/>
  <c r="D611" i="33"/>
  <c r="D612" i="33"/>
  <c r="D613" i="33"/>
  <c r="D614" i="33"/>
  <c r="D615" i="33"/>
  <c r="D616" i="33"/>
  <c r="D617" i="33"/>
  <c r="D618" i="33"/>
  <c r="D619" i="33"/>
  <c r="D620" i="33"/>
  <c r="D621" i="33"/>
  <c r="D622" i="33"/>
  <c r="D623" i="33"/>
  <c r="D624" i="33"/>
  <c r="D625" i="33"/>
  <c r="D626" i="33"/>
  <c r="D627" i="33"/>
  <c r="D628" i="33"/>
  <c r="D629" i="33"/>
  <c r="D630" i="33"/>
  <c r="D631" i="33"/>
  <c r="D632" i="33"/>
  <c r="D633" i="33"/>
  <c r="D634" i="33"/>
  <c r="D635" i="33"/>
  <c r="D636" i="33"/>
  <c r="D637" i="33"/>
  <c r="D638" i="33"/>
  <c r="D639" i="33"/>
  <c r="D640" i="33"/>
  <c r="D641" i="33"/>
  <c r="D642" i="33"/>
  <c r="D643" i="33"/>
  <c r="D644" i="33"/>
  <c r="D645" i="33"/>
  <c r="D646" i="33"/>
  <c r="D647" i="33"/>
  <c r="D648" i="33"/>
  <c r="D649" i="33"/>
  <c r="D650" i="33"/>
  <c r="D651" i="33"/>
  <c r="D652" i="33"/>
  <c r="D653" i="33"/>
  <c r="D654" i="33"/>
  <c r="D655" i="33"/>
  <c r="D656" i="33"/>
  <c r="D657" i="33"/>
  <c r="D658" i="33"/>
  <c r="D659" i="33"/>
  <c r="D660" i="33"/>
  <c r="D661" i="33"/>
  <c r="D662" i="33"/>
  <c r="D663" i="33"/>
  <c r="D664" i="33"/>
  <c r="D665" i="33"/>
  <c r="D666" i="33"/>
  <c r="D667" i="33"/>
  <c r="D668" i="33"/>
  <c r="D669" i="33"/>
  <c r="D670" i="33"/>
  <c r="D671" i="33"/>
  <c r="D672" i="33"/>
  <c r="D673" i="33"/>
  <c r="D674" i="33"/>
  <c r="D675" i="33"/>
  <c r="D676" i="33"/>
  <c r="D677" i="33"/>
  <c r="D678" i="33"/>
  <c r="D679" i="33"/>
  <c r="D680" i="33"/>
  <c r="D681" i="33"/>
  <c r="D682" i="33"/>
  <c r="D683" i="33"/>
  <c r="D684" i="33"/>
  <c r="D685" i="33"/>
  <c r="D686" i="33"/>
  <c r="D687" i="33"/>
  <c r="D688" i="33"/>
  <c r="D689" i="33"/>
  <c r="D690" i="33"/>
  <c r="D691" i="33"/>
  <c r="D692" i="33"/>
  <c r="D693" i="33"/>
  <c r="D694" i="33"/>
  <c r="D695" i="33"/>
  <c r="D696" i="33"/>
  <c r="D697" i="33"/>
  <c r="D698" i="33"/>
  <c r="D699" i="33"/>
  <c r="D700" i="33"/>
  <c r="D701" i="33"/>
  <c r="D702" i="33"/>
  <c r="D703" i="33"/>
  <c r="D704" i="33"/>
  <c r="D705" i="33"/>
  <c r="D706" i="33"/>
  <c r="D707" i="33"/>
  <c r="D708" i="33"/>
  <c r="D709" i="33"/>
  <c r="D710" i="33"/>
  <c r="D711" i="33"/>
  <c r="D712" i="33"/>
  <c r="D713" i="33"/>
  <c r="D714" i="33"/>
  <c r="D715" i="33"/>
  <c r="D716" i="33"/>
  <c r="D717" i="33"/>
  <c r="D718" i="33"/>
  <c r="D719" i="33"/>
  <c r="D720" i="33"/>
  <c r="D721" i="33"/>
  <c r="D722" i="33"/>
  <c r="D723" i="33"/>
  <c r="D724" i="33"/>
  <c r="D725" i="33"/>
  <c r="D726" i="33"/>
  <c r="D727" i="33"/>
  <c r="D728" i="33"/>
  <c r="D729" i="33"/>
  <c r="D730" i="33"/>
  <c r="D731" i="33"/>
  <c r="D732" i="33"/>
  <c r="D733" i="33"/>
  <c r="D734" i="33"/>
  <c r="D735" i="33"/>
  <c r="D736" i="33"/>
  <c r="D737" i="33"/>
  <c r="D738" i="33"/>
  <c r="D739" i="33"/>
  <c r="D740" i="33"/>
  <c r="D741" i="33"/>
  <c r="D742" i="33"/>
  <c r="D743" i="33"/>
  <c r="D744" i="33"/>
  <c r="D745" i="33"/>
  <c r="D746" i="33"/>
  <c r="D747" i="33"/>
  <c r="D748" i="33"/>
  <c r="D749" i="33"/>
  <c r="D750" i="33"/>
  <c r="D751" i="33"/>
  <c r="D752" i="33"/>
  <c r="D753" i="33"/>
  <c r="D754" i="33"/>
  <c r="D755" i="33"/>
  <c r="D756" i="33"/>
  <c r="D757" i="33"/>
  <c r="D758" i="33"/>
  <c r="D759" i="33"/>
  <c r="D760" i="33"/>
  <c r="D761" i="33"/>
  <c r="D762" i="33"/>
  <c r="D763" i="33"/>
  <c r="D764" i="33"/>
  <c r="D765" i="33"/>
  <c r="D766" i="33"/>
  <c r="D767" i="33"/>
  <c r="D768" i="33"/>
  <c r="D769" i="33"/>
  <c r="D770" i="33"/>
  <c r="D771" i="33"/>
  <c r="D772" i="33"/>
  <c r="D773" i="33"/>
  <c r="D774" i="33"/>
  <c r="D775" i="33"/>
  <c r="D776" i="33"/>
  <c r="D777" i="33"/>
  <c r="D778" i="33"/>
  <c r="D779" i="33"/>
  <c r="D780" i="33"/>
  <c r="D781" i="33"/>
  <c r="D782" i="33"/>
  <c r="D783" i="33"/>
  <c r="D784" i="33"/>
  <c r="D785" i="33"/>
  <c r="D786" i="33"/>
  <c r="D787" i="33"/>
  <c r="D788" i="33"/>
  <c r="D789" i="33"/>
  <c r="D790" i="33"/>
  <c r="D791" i="33"/>
  <c r="D792" i="33"/>
  <c r="D793" i="33"/>
  <c r="D794" i="33"/>
  <c r="D795" i="33"/>
  <c r="D796" i="33"/>
  <c r="D797" i="33"/>
  <c r="D798" i="33"/>
  <c r="D799" i="33"/>
  <c r="D800" i="33"/>
  <c r="D801" i="33"/>
  <c r="D802" i="33"/>
  <c r="D803" i="33"/>
  <c r="D804" i="33"/>
  <c r="D805" i="33"/>
  <c r="D806" i="33"/>
  <c r="D807" i="33"/>
  <c r="D808" i="33"/>
  <c r="D809" i="33"/>
  <c r="D810" i="33"/>
  <c r="D811" i="33"/>
  <c r="D812" i="33"/>
  <c r="D813" i="33"/>
  <c r="D814" i="33"/>
  <c r="D815" i="33"/>
  <c r="D816" i="33"/>
  <c r="D817" i="33"/>
  <c r="D818" i="33"/>
  <c r="D819" i="33"/>
  <c r="D820" i="33"/>
  <c r="D821" i="33"/>
  <c r="D822" i="33"/>
  <c r="D823" i="33"/>
  <c r="D824" i="33"/>
  <c r="D825" i="33"/>
  <c r="D826" i="33"/>
  <c r="D827" i="33"/>
  <c r="D828" i="33"/>
  <c r="D829" i="33"/>
  <c r="D830" i="33"/>
  <c r="D831" i="33"/>
  <c r="D832" i="33"/>
  <c r="D833" i="33"/>
  <c r="D834" i="33"/>
  <c r="D835" i="33"/>
  <c r="D836" i="33"/>
  <c r="D837" i="33"/>
  <c r="D838" i="33"/>
  <c r="D839" i="33"/>
  <c r="D840" i="33"/>
  <c r="D841" i="33"/>
  <c r="D842" i="33"/>
  <c r="D843" i="33"/>
  <c r="D844" i="33"/>
  <c r="D845" i="33"/>
  <c r="D846" i="33"/>
  <c r="D847" i="33"/>
  <c r="D848" i="33"/>
  <c r="D849" i="33"/>
  <c r="D850" i="33"/>
  <c r="D851" i="33"/>
  <c r="D852" i="33"/>
  <c r="D853" i="33"/>
  <c r="D854" i="33"/>
  <c r="D855" i="33"/>
  <c r="D856" i="33"/>
  <c r="D857" i="33"/>
  <c r="D858" i="33"/>
  <c r="D859" i="33"/>
  <c r="D860" i="33"/>
  <c r="D861" i="33"/>
  <c r="D862" i="33"/>
  <c r="D863" i="33"/>
  <c r="D864" i="33"/>
  <c r="D865" i="33"/>
  <c r="D866" i="33"/>
  <c r="D867" i="33"/>
  <c r="D868" i="33"/>
  <c r="D869" i="33"/>
  <c r="D870" i="33"/>
  <c r="D871" i="33"/>
  <c r="D872" i="33"/>
  <c r="D873" i="33"/>
  <c r="D874" i="33"/>
  <c r="D875" i="33"/>
  <c r="D876" i="33"/>
  <c r="D877" i="33"/>
  <c r="D878" i="33"/>
  <c r="D879" i="33"/>
  <c r="D880" i="33"/>
  <c r="D881" i="33"/>
  <c r="D882" i="33"/>
  <c r="D883" i="33"/>
  <c r="D884" i="33"/>
  <c r="D885" i="33"/>
  <c r="D886" i="33"/>
  <c r="D887" i="33"/>
  <c r="D888" i="33"/>
  <c r="D889" i="33"/>
  <c r="D890" i="33"/>
  <c r="D891" i="33"/>
  <c r="D892" i="33"/>
  <c r="D893" i="33"/>
  <c r="D894" i="33"/>
  <c r="D895" i="33"/>
  <c r="D896" i="33"/>
  <c r="D897" i="33"/>
  <c r="D898" i="33"/>
  <c r="D899" i="33"/>
  <c r="D900" i="33"/>
  <c r="D901" i="33"/>
  <c r="D902" i="33"/>
  <c r="D903" i="33"/>
  <c r="D904" i="33"/>
  <c r="D905" i="33"/>
  <c r="D906" i="33"/>
  <c r="D907" i="33"/>
  <c r="D908" i="33"/>
  <c r="D909" i="33"/>
  <c r="D910" i="33"/>
  <c r="D911" i="33"/>
  <c r="D912" i="33"/>
  <c r="D913" i="33"/>
  <c r="D914" i="33"/>
  <c r="D915" i="33"/>
  <c r="D916" i="33"/>
  <c r="D917" i="33"/>
  <c r="D918" i="33"/>
  <c r="D919" i="33"/>
  <c r="D920" i="33"/>
  <c r="D921" i="33"/>
  <c r="D922" i="33"/>
  <c r="D923" i="33"/>
  <c r="D924" i="33"/>
  <c r="D925" i="33"/>
  <c r="D926" i="33"/>
  <c r="D927" i="33"/>
  <c r="D928" i="33"/>
  <c r="D929" i="33"/>
  <c r="D930" i="33"/>
  <c r="D931" i="33"/>
  <c r="D932" i="33"/>
  <c r="D933" i="33"/>
  <c r="D934" i="33"/>
  <c r="D935" i="33"/>
  <c r="D936" i="33"/>
  <c r="D937" i="33"/>
  <c r="D938" i="33"/>
  <c r="D939" i="33"/>
  <c r="D940" i="33"/>
  <c r="D941" i="33"/>
  <c r="D942" i="33"/>
  <c r="D943" i="33"/>
  <c r="D944" i="33"/>
  <c r="D945" i="33"/>
  <c r="D946" i="33"/>
  <c r="D947" i="33"/>
  <c r="D948" i="33"/>
  <c r="D949" i="33"/>
  <c r="D950" i="33"/>
  <c r="D951" i="33"/>
  <c r="D952" i="33"/>
  <c r="D953" i="33"/>
  <c r="D954" i="33"/>
  <c r="D955" i="33"/>
  <c r="D956" i="33"/>
  <c r="D957" i="33"/>
  <c r="D958" i="33"/>
  <c r="D959" i="33"/>
  <c r="D960" i="33"/>
  <c r="D961" i="33"/>
  <c r="D962" i="33"/>
  <c r="D963" i="33"/>
  <c r="D964" i="33"/>
  <c r="D965" i="33"/>
  <c r="D966" i="33"/>
  <c r="D967" i="33"/>
  <c r="D968" i="33"/>
  <c r="D969" i="33"/>
  <c r="D970" i="33"/>
  <c r="D971" i="33"/>
  <c r="D972" i="33"/>
  <c r="D973" i="33"/>
  <c r="D974" i="33"/>
  <c r="D975" i="33"/>
  <c r="D976" i="33"/>
  <c r="D977" i="33"/>
  <c r="D978" i="33"/>
  <c r="D979" i="33"/>
  <c r="D980" i="33"/>
  <c r="D981" i="33"/>
  <c r="D982" i="33"/>
  <c r="D983" i="33"/>
  <c r="D984" i="33"/>
  <c r="D985" i="33"/>
  <c r="D986" i="33"/>
  <c r="D987" i="33"/>
  <c r="D988" i="33"/>
  <c r="D989" i="33"/>
  <c r="D990" i="33"/>
  <c r="D991" i="33"/>
  <c r="D992" i="33"/>
  <c r="D993" i="33"/>
  <c r="D994" i="33"/>
  <c r="D995" i="33"/>
  <c r="D996" i="33"/>
  <c r="D997" i="33"/>
  <c r="D998" i="33"/>
  <c r="D999" i="33"/>
  <c r="D1000" i="33"/>
  <c r="D1001" i="33"/>
  <c r="C585" i="33"/>
  <c r="H585" i="33" s="1"/>
  <c r="C586" i="33"/>
  <c r="H586" i="33" s="1"/>
  <c r="C587" i="33"/>
  <c r="H587" i="33" s="1"/>
  <c r="C588" i="33"/>
  <c r="H588" i="33" s="1"/>
  <c r="C589" i="33"/>
  <c r="H589" i="33" s="1"/>
  <c r="C590" i="33"/>
  <c r="H590" i="33" s="1"/>
  <c r="C591" i="33"/>
  <c r="H591" i="33" s="1"/>
  <c r="C592" i="33"/>
  <c r="H592" i="33" s="1"/>
  <c r="C593" i="33"/>
  <c r="H593" i="33" s="1"/>
  <c r="C594" i="33"/>
  <c r="H594" i="33" s="1"/>
  <c r="C595" i="33"/>
  <c r="H595" i="33" s="1"/>
  <c r="C596" i="33"/>
  <c r="H596" i="33" s="1"/>
  <c r="C597" i="33"/>
  <c r="H597" i="33" s="1"/>
  <c r="C598" i="33"/>
  <c r="H598" i="33" s="1"/>
  <c r="C599" i="33"/>
  <c r="H599" i="33" s="1"/>
  <c r="C600" i="33"/>
  <c r="H600" i="33" s="1"/>
  <c r="C601" i="33"/>
  <c r="H601" i="33" s="1"/>
  <c r="C602" i="33"/>
  <c r="H602" i="33" s="1"/>
  <c r="C603" i="33"/>
  <c r="H603" i="33" s="1"/>
  <c r="C604" i="33"/>
  <c r="H604" i="33" s="1"/>
  <c r="C605" i="33"/>
  <c r="H605" i="33" s="1"/>
  <c r="C606" i="33"/>
  <c r="H606" i="33" s="1"/>
  <c r="C607" i="33"/>
  <c r="H607" i="33" s="1"/>
  <c r="C608" i="33"/>
  <c r="H608" i="33" s="1"/>
  <c r="C609" i="33"/>
  <c r="H609" i="33" s="1"/>
  <c r="C610" i="33"/>
  <c r="H610" i="33" s="1"/>
  <c r="C611" i="33"/>
  <c r="H611" i="33" s="1"/>
  <c r="C612" i="33"/>
  <c r="H612" i="33" s="1"/>
  <c r="C613" i="33"/>
  <c r="H613" i="33" s="1"/>
  <c r="C614" i="33"/>
  <c r="H614" i="33" s="1"/>
  <c r="C615" i="33"/>
  <c r="H615" i="33" s="1"/>
  <c r="C616" i="33"/>
  <c r="H616" i="33" s="1"/>
  <c r="C617" i="33"/>
  <c r="H617" i="33" s="1"/>
  <c r="C618" i="33"/>
  <c r="H618" i="33" s="1"/>
  <c r="C619" i="33"/>
  <c r="H619" i="33" s="1"/>
  <c r="C620" i="33"/>
  <c r="H620" i="33" s="1"/>
  <c r="C621" i="33"/>
  <c r="H621" i="33" s="1"/>
  <c r="C622" i="33"/>
  <c r="H622" i="33" s="1"/>
  <c r="C623" i="33"/>
  <c r="H623" i="33" s="1"/>
  <c r="C624" i="33"/>
  <c r="H624" i="33" s="1"/>
  <c r="C625" i="33"/>
  <c r="H625" i="33" s="1"/>
  <c r="C626" i="33"/>
  <c r="H626" i="33" s="1"/>
  <c r="C627" i="33"/>
  <c r="H627" i="33" s="1"/>
  <c r="C628" i="33"/>
  <c r="H628" i="33" s="1"/>
  <c r="C629" i="33"/>
  <c r="H629" i="33" s="1"/>
  <c r="C630" i="33"/>
  <c r="H630" i="33" s="1"/>
  <c r="C631" i="33"/>
  <c r="H631" i="33" s="1"/>
  <c r="C632" i="33"/>
  <c r="H632" i="33" s="1"/>
  <c r="C633" i="33"/>
  <c r="H633" i="33" s="1"/>
  <c r="C634" i="33"/>
  <c r="H634" i="33" s="1"/>
  <c r="C635" i="33"/>
  <c r="H635" i="33" s="1"/>
  <c r="C636" i="33"/>
  <c r="H636" i="33" s="1"/>
  <c r="C637" i="33"/>
  <c r="H637" i="33" s="1"/>
  <c r="C638" i="33"/>
  <c r="H638" i="33" s="1"/>
  <c r="C639" i="33"/>
  <c r="H639" i="33" s="1"/>
  <c r="C640" i="33"/>
  <c r="H640" i="33" s="1"/>
  <c r="C641" i="33"/>
  <c r="H641" i="33" s="1"/>
  <c r="C642" i="33"/>
  <c r="H642" i="33" s="1"/>
  <c r="C643" i="33"/>
  <c r="H643" i="33" s="1"/>
  <c r="C644" i="33"/>
  <c r="H644" i="33" s="1"/>
  <c r="C645" i="33"/>
  <c r="H645" i="33" s="1"/>
  <c r="C646" i="33"/>
  <c r="H646" i="33" s="1"/>
  <c r="C647" i="33"/>
  <c r="H647" i="33" s="1"/>
  <c r="C648" i="33"/>
  <c r="H648" i="33" s="1"/>
  <c r="C649" i="33"/>
  <c r="H649" i="33" s="1"/>
  <c r="C650" i="33"/>
  <c r="H650" i="33" s="1"/>
  <c r="C651" i="33"/>
  <c r="H651" i="33" s="1"/>
  <c r="C652" i="33"/>
  <c r="H652" i="33" s="1"/>
  <c r="C653" i="33"/>
  <c r="H653" i="33" s="1"/>
  <c r="C654" i="33"/>
  <c r="H654" i="33" s="1"/>
  <c r="C655" i="33"/>
  <c r="H655" i="33" s="1"/>
  <c r="C656" i="33"/>
  <c r="H656" i="33" s="1"/>
  <c r="C657" i="33"/>
  <c r="H657" i="33" s="1"/>
  <c r="C658" i="33"/>
  <c r="H658" i="33" s="1"/>
  <c r="C659" i="33"/>
  <c r="H659" i="33" s="1"/>
  <c r="C660" i="33"/>
  <c r="H660" i="33" s="1"/>
  <c r="C661" i="33"/>
  <c r="H661" i="33" s="1"/>
  <c r="C662" i="33"/>
  <c r="H662" i="33" s="1"/>
  <c r="C663" i="33"/>
  <c r="H663" i="33" s="1"/>
  <c r="C664" i="33"/>
  <c r="H664" i="33" s="1"/>
  <c r="C665" i="33"/>
  <c r="H665" i="33" s="1"/>
  <c r="C666" i="33"/>
  <c r="H666" i="33" s="1"/>
  <c r="C667" i="33"/>
  <c r="H667" i="33" s="1"/>
  <c r="C668" i="33"/>
  <c r="H668" i="33" s="1"/>
  <c r="C669" i="33"/>
  <c r="H669" i="33" s="1"/>
  <c r="C670" i="33"/>
  <c r="H670" i="33" s="1"/>
  <c r="C671" i="33"/>
  <c r="H671" i="33" s="1"/>
  <c r="C672" i="33"/>
  <c r="H672" i="33" s="1"/>
  <c r="C673" i="33"/>
  <c r="H673" i="33" s="1"/>
  <c r="C674" i="33"/>
  <c r="H674" i="33" s="1"/>
  <c r="C675" i="33"/>
  <c r="H675" i="33" s="1"/>
  <c r="C676" i="33"/>
  <c r="H676" i="33" s="1"/>
  <c r="C677" i="33"/>
  <c r="H677" i="33" s="1"/>
  <c r="C678" i="33"/>
  <c r="H678" i="33" s="1"/>
  <c r="C679" i="33"/>
  <c r="H679" i="33" s="1"/>
  <c r="C680" i="33"/>
  <c r="H680" i="33" s="1"/>
  <c r="C681" i="33"/>
  <c r="H681" i="33" s="1"/>
  <c r="C682" i="33"/>
  <c r="H682" i="33" s="1"/>
  <c r="C683" i="33"/>
  <c r="H683" i="33" s="1"/>
  <c r="C684" i="33"/>
  <c r="H684" i="33" s="1"/>
  <c r="C685" i="33"/>
  <c r="H685" i="33" s="1"/>
  <c r="C686" i="33"/>
  <c r="H686" i="33" s="1"/>
  <c r="C687" i="33"/>
  <c r="H687" i="33" s="1"/>
  <c r="C688" i="33"/>
  <c r="H688" i="33" s="1"/>
  <c r="C689" i="33"/>
  <c r="H689" i="33" s="1"/>
  <c r="C690" i="33"/>
  <c r="H690" i="33" s="1"/>
  <c r="C691" i="33"/>
  <c r="H691" i="33" s="1"/>
  <c r="C692" i="33"/>
  <c r="H692" i="33" s="1"/>
  <c r="C693" i="33"/>
  <c r="H693" i="33" s="1"/>
  <c r="C694" i="33"/>
  <c r="H694" i="33" s="1"/>
  <c r="C695" i="33"/>
  <c r="H695" i="33" s="1"/>
  <c r="C696" i="33"/>
  <c r="H696" i="33" s="1"/>
  <c r="C697" i="33"/>
  <c r="H697" i="33" s="1"/>
  <c r="C698" i="33"/>
  <c r="H698" i="33" s="1"/>
  <c r="C699" i="33"/>
  <c r="H699" i="33" s="1"/>
  <c r="C700" i="33"/>
  <c r="H700" i="33" s="1"/>
  <c r="C701" i="33"/>
  <c r="H701" i="33" s="1"/>
  <c r="C702" i="33"/>
  <c r="H702" i="33" s="1"/>
  <c r="C703" i="33"/>
  <c r="H703" i="33" s="1"/>
  <c r="C704" i="33"/>
  <c r="H704" i="33" s="1"/>
  <c r="C705" i="33"/>
  <c r="H705" i="33" s="1"/>
  <c r="C706" i="33"/>
  <c r="H706" i="33" s="1"/>
  <c r="C707" i="33"/>
  <c r="H707" i="33" s="1"/>
  <c r="C708" i="33"/>
  <c r="H708" i="33" s="1"/>
  <c r="C709" i="33"/>
  <c r="H709" i="33" s="1"/>
  <c r="C710" i="33"/>
  <c r="H710" i="33" s="1"/>
  <c r="C711" i="33"/>
  <c r="H711" i="33" s="1"/>
  <c r="C712" i="33"/>
  <c r="H712" i="33" s="1"/>
  <c r="C713" i="33"/>
  <c r="H713" i="33" s="1"/>
  <c r="C714" i="33"/>
  <c r="H714" i="33" s="1"/>
  <c r="C715" i="33"/>
  <c r="H715" i="33" s="1"/>
  <c r="C716" i="33"/>
  <c r="H716" i="33" s="1"/>
  <c r="C717" i="33"/>
  <c r="H717" i="33" s="1"/>
  <c r="C718" i="33"/>
  <c r="H718" i="33" s="1"/>
  <c r="C719" i="33"/>
  <c r="H719" i="33" s="1"/>
  <c r="C720" i="33"/>
  <c r="H720" i="33" s="1"/>
  <c r="C721" i="33"/>
  <c r="H721" i="33" s="1"/>
  <c r="C722" i="33"/>
  <c r="H722" i="33" s="1"/>
  <c r="C723" i="33"/>
  <c r="H723" i="33" s="1"/>
  <c r="C724" i="33"/>
  <c r="H724" i="33" s="1"/>
  <c r="C725" i="33"/>
  <c r="H725" i="33" s="1"/>
  <c r="C726" i="33"/>
  <c r="H726" i="33" s="1"/>
  <c r="C727" i="33"/>
  <c r="H727" i="33" s="1"/>
  <c r="C728" i="33"/>
  <c r="H728" i="33" s="1"/>
  <c r="C729" i="33"/>
  <c r="H729" i="33" s="1"/>
  <c r="C730" i="33"/>
  <c r="H730" i="33" s="1"/>
  <c r="C731" i="33"/>
  <c r="H731" i="33" s="1"/>
  <c r="C732" i="33"/>
  <c r="H732" i="33" s="1"/>
  <c r="C733" i="33"/>
  <c r="H733" i="33" s="1"/>
  <c r="C734" i="33"/>
  <c r="H734" i="33" s="1"/>
  <c r="C735" i="33"/>
  <c r="H735" i="33" s="1"/>
  <c r="C736" i="33"/>
  <c r="H736" i="33" s="1"/>
  <c r="C737" i="33"/>
  <c r="H737" i="33" s="1"/>
  <c r="C738" i="33"/>
  <c r="H738" i="33" s="1"/>
  <c r="C739" i="33"/>
  <c r="H739" i="33" s="1"/>
  <c r="C740" i="33"/>
  <c r="H740" i="33" s="1"/>
  <c r="C741" i="33"/>
  <c r="H741" i="33" s="1"/>
  <c r="C742" i="33"/>
  <c r="H742" i="33" s="1"/>
  <c r="C743" i="33"/>
  <c r="H743" i="33" s="1"/>
  <c r="C744" i="33"/>
  <c r="H744" i="33" s="1"/>
  <c r="C745" i="33"/>
  <c r="H745" i="33" s="1"/>
  <c r="C746" i="33"/>
  <c r="H746" i="33" s="1"/>
  <c r="C747" i="33"/>
  <c r="H747" i="33" s="1"/>
  <c r="C748" i="33"/>
  <c r="H748" i="33" s="1"/>
  <c r="C749" i="33"/>
  <c r="H749" i="33" s="1"/>
  <c r="C750" i="33"/>
  <c r="H750" i="33" s="1"/>
  <c r="C751" i="33"/>
  <c r="H751" i="33" s="1"/>
  <c r="C752" i="33"/>
  <c r="H752" i="33" s="1"/>
  <c r="C753" i="33"/>
  <c r="H753" i="33" s="1"/>
  <c r="C754" i="33"/>
  <c r="H754" i="33" s="1"/>
  <c r="C755" i="33"/>
  <c r="H755" i="33" s="1"/>
  <c r="C756" i="33"/>
  <c r="H756" i="33" s="1"/>
  <c r="C757" i="33"/>
  <c r="H757" i="33" s="1"/>
  <c r="C758" i="33"/>
  <c r="H758" i="33" s="1"/>
  <c r="C759" i="33"/>
  <c r="H759" i="33" s="1"/>
  <c r="C760" i="33"/>
  <c r="H760" i="33" s="1"/>
  <c r="C761" i="33"/>
  <c r="H761" i="33" s="1"/>
  <c r="C762" i="33"/>
  <c r="H762" i="33" s="1"/>
  <c r="C763" i="33"/>
  <c r="H763" i="33" s="1"/>
  <c r="C764" i="33"/>
  <c r="H764" i="33" s="1"/>
  <c r="C765" i="33"/>
  <c r="H765" i="33" s="1"/>
  <c r="C766" i="33"/>
  <c r="H766" i="33" s="1"/>
  <c r="C767" i="33"/>
  <c r="H767" i="33" s="1"/>
  <c r="C768" i="33"/>
  <c r="H768" i="33" s="1"/>
  <c r="C769" i="33"/>
  <c r="H769" i="33" s="1"/>
  <c r="C770" i="33"/>
  <c r="H770" i="33" s="1"/>
  <c r="C771" i="33"/>
  <c r="H771" i="33" s="1"/>
  <c r="C772" i="33"/>
  <c r="H772" i="33" s="1"/>
  <c r="C773" i="33"/>
  <c r="H773" i="33" s="1"/>
  <c r="C774" i="33"/>
  <c r="H774" i="33" s="1"/>
  <c r="C775" i="33"/>
  <c r="H775" i="33" s="1"/>
  <c r="C776" i="33"/>
  <c r="H776" i="33" s="1"/>
  <c r="C777" i="33"/>
  <c r="H777" i="33" s="1"/>
  <c r="C778" i="33"/>
  <c r="H778" i="33" s="1"/>
  <c r="C779" i="33"/>
  <c r="H779" i="33" s="1"/>
  <c r="C780" i="33"/>
  <c r="H780" i="33" s="1"/>
  <c r="C781" i="33"/>
  <c r="H781" i="33" s="1"/>
  <c r="C782" i="33"/>
  <c r="H782" i="33" s="1"/>
  <c r="C783" i="33"/>
  <c r="H783" i="33" s="1"/>
  <c r="C784" i="33"/>
  <c r="H784" i="33" s="1"/>
  <c r="C785" i="33"/>
  <c r="H785" i="33" s="1"/>
  <c r="C786" i="33"/>
  <c r="H786" i="33" s="1"/>
  <c r="C787" i="33"/>
  <c r="H787" i="33" s="1"/>
  <c r="C788" i="33"/>
  <c r="H788" i="33" s="1"/>
  <c r="C789" i="33"/>
  <c r="H789" i="33" s="1"/>
  <c r="C790" i="33"/>
  <c r="H790" i="33" s="1"/>
  <c r="C791" i="33"/>
  <c r="H791" i="33" s="1"/>
  <c r="C792" i="33"/>
  <c r="H792" i="33" s="1"/>
  <c r="C793" i="33"/>
  <c r="H793" i="33" s="1"/>
  <c r="C794" i="33"/>
  <c r="H794" i="33" s="1"/>
  <c r="C795" i="33"/>
  <c r="H795" i="33" s="1"/>
  <c r="C796" i="33"/>
  <c r="H796" i="33" s="1"/>
  <c r="C797" i="33"/>
  <c r="H797" i="33" s="1"/>
  <c r="C798" i="33"/>
  <c r="H798" i="33" s="1"/>
  <c r="C799" i="33"/>
  <c r="H799" i="33" s="1"/>
  <c r="C800" i="33"/>
  <c r="H800" i="33" s="1"/>
  <c r="C801" i="33"/>
  <c r="H801" i="33" s="1"/>
  <c r="C802" i="33"/>
  <c r="H802" i="33" s="1"/>
  <c r="C803" i="33"/>
  <c r="H803" i="33" s="1"/>
  <c r="C804" i="33"/>
  <c r="H804" i="33" s="1"/>
  <c r="C805" i="33"/>
  <c r="H805" i="33" s="1"/>
  <c r="C806" i="33"/>
  <c r="H806" i="33" s="1"/>
  <c r="C807" i="33"/>
  <c r="H807" i="33" s="1"/>
  <c r="C808" i="33"/>
  <c r="H808" i="33" s="1"/>
  <c r="C809" i="33"/>
  <c r="H809" i="33" s="1"/>
  <c r="C810" i="33"/>
  <c r="H810" i="33" s="1"/>
  <c r="C811" i="33"/>
  <c r="H811" i="33" s="1"/>
  <c r="C812" i="33"/>
  <c r="H812" i="33" s="1"/>
  <c r="C813" i="33"/>
  <c r="H813" i="33" s="1"/>
  <c r="C814" i="33"/>
  <c r="H814" i="33" s="1"/>
  <c r="C815" i="33"/>
  <c r="H815" i="33" s="1"/>
  <c r="C816" i="33"/>
  <c r="H816" i="33" s="1"/>
  <c r="C817" i="33"/>
  <c r="H817" i="33" s="1"/>
  <c r="C818" i="33"/>
  <c r="H818" i="33" s="1"/>
  <c r="C819" i="33"/>
  <c r="H819" i="33" s="1"/>
  <c r="C820" i="33"/>
  <c r="H820" i="33" s="1"/>
  <c r="C821" i="33"/>
  <c r="H821" i="33" s="1"/>
  <c r="C822" i="33"/>
  <c r="H822" i="33" s="1"/>
  <c r="C823" i="33"/>
  <c r="H823" i="33" s="1"/>
  <c r="C824" i="33"/>
  <c r="H824" i="33" s="1"/>
  <c r="C825" i="33"/>
  <c r="H825" i="33" s="1"/>
  <c r="C826" i="33"/>
  <c r="H826" i="33" s="1"/>
  <c r="C827" i="33"/>
  <c r="H827" i="33" s="1"/>
  <c r="C828" i="33"/>
  <c r="H828" i="33" s="1"/>
  <c r="C829" i="33"/>
  <c r="H829" i="33" s="1"/>
  <c r="C830" i="33"/>
  <c r="H830" i="33" s="1"/>
  <c r="C831" i="33"/>
  <c r="H831" i="33" s="1"/>
  <c r="C832" i="33"/>
  <c r="H832" i="33" s="1"/>
  <c r="C833" i="33"/>
  <c r="H833" i="33" s="1"/>
  <c r="C834" i="33"/>
  <c r="H834" i="33" s="1"/>
  <c r="C835" i="33"/>
  <c r="H835" i="33" s="1"/>
  <c r="C836" i="33"/>
  <c r="H836" i="33" s="1"/>
  <c r="C837" i="33"/>
  <c r="H837" i="33" s="1"/>
  <c r="C838" i="33"/>
  <c r="H838" i="33" s="1"/>
  <c r="C839" i="33"/>
  <c r="H839" i="33" s="1"/>
  <c r="C840" i="33"/>
  <c r="H840" i="33" s="1"/>
  <c r="C841" i="33"/>
  <c r="H841" i="33" s="1"/>
  <c r="C842" i="33"/>
  <c r="H842" i="33" s="1"/>
  <c r="C843" i="33"/>
  <c r="H843" i="33" s="1"/>
  <c r="C844" i="33"/>
  <c r="H844" i="33" s="1"/>
  <c r="C845" i="33"/>
  <c r="H845" i="33" s="1"/>
  <c r="C846" i="33"/>
  <c r="H846" i="33" s="1"/>
  <c r="C847" i="33"/>
  <c r="H847" i="33" s="1"/>
  <c r="C848" i="33"/>
  <c r="H848" i="33" s="1"/>
  <c r="C849" i="33"/>
  <c r="H849" i="33" s="1"/>
  <c r="C850" i="33"/>
  <c r="H850" i="33" s="1"/>
  <c r="C851" i="33"/>
  <c r="H851" i="33" s="1"/>
  <c r="C852" i="33"/>
  <c r="H852" i="33" s="1"/>
  <c r="C853" i="33"/>
  <c r="H853" i="33" s="1"/>
  <c r="C854" i="33"/>
  <c r="H854" i="33" s="1"/>
  <c r="C855" i="33"/>
  <c r="H855" i="33" s="1"/>
  <c r="C856" i="33"/>
  <c r="H856" i="33" s="1"/>
  <c r="C857" i="33"/>
  <c r="H857" i="33" s="1"/>
  <c r="C858" i="33"/>
  <c r="H858" i="33" s="1"/>
  <c r="C859" i="33"/>
  <c r="H859" i="33" s="1"/>
  <c r="C860" i="33"/>
  <c r="H860" i="33" s="1"/>
  <c r="C861" i="33"/>
  <c r="H861" i="33" s="1"/>
  <c r="C862" i="33"/>
  <c r="H862" i="33" s="1"/>
  <c r="C863" i="33"/>
  <c r="H863" i="33" s="1"/>
  <c r="C864" i="33"/>
  <c r="H864" i="33" s="1"/>
  <c r="C865" i="33"/>
  <c r="H865" i="33" s="1"/>
  <c r="C866" i="33"/>
  <c r="H866" i="33" s="1"/>
  <c r="C867" i="33"/>
  <c r="H867" i="33" s="1"/>
  <c r="C868" i="33"/>
  <c r="H868" i="33" s="1"/>
  <c r="C869" i="33"/>
  <c r="H869" i="33" s="1"/>
  <c r="C870" i="33"/>
  <c r="H870" i="33" s="1"/>
  <c r="C871" i="33"/>
  <c r="H871" i="33" s="1"/>
  <c r="C872" i="33"/>
  <c r="H872" i="33" s="1"/>
  <c r="C873" i="33"/>
  <c r="H873" i="33" s="1"/>
  <c r="C874" i="33"/>
  <c r="H874" i="33" s="1"/>
  <c r="C875" i="33"/>
  <c r="H875" i="33" s="1"/>
  <c r="C876" i="33"/>
  <c r="H876" i="33" s="1"/>
  <c r="C877" i="33"/>
  <c r="H877" i="33" s="1"/>
  <c r="C878" i="33"/>
  <c r="H878" i="33" s="1"/>
  <c r="C879" i="33"/>
  <c r="H879" i="33" s="1"/>
  <c r="C880" i="33"/>
  <c r="H880" i="33" s="1"/>
  <c r="C881" i="33"/>
  <c r="H881" i="33" s="1"/>
  <c r="C882" i="33"/>
  <c r="H882" i="33" s="1"/>
  <c r="C883" i="33"/>
  <c r="H883" i="33" s="1"/>
  <c r="C884" i="33"/>
  <c r="H884" i="33" s="1"/>
  <c r="C885" i="33"/>
  <c r="H885" i="33" s="1"/>
  <c r="C886" i="33"/>
  <c r="H886" i="33" s="1"/>
  <c r="C887" i="33"/>
  <c r="H887" i="33" s="1"/>
  <c r="C888" i="33"/>
  <c r="H888" i="33" s="1"/>
  <c r="C889" i="33"/>
  <c r="H889" i="33" s="1"/>
  <c r="C890" i="33"/>
  <c r="H890" i="33" s="1"/>
  <c r="C891" i="33"/>
  <c r="H891" i="33" s="1"/>
  <c r="C892" i="33"/>
  <c r="H892" i="33" s="1"/>
  <c r="C893" i="33"/>
  <c r="H893" i="33" s="1"/>
  <c r="C894" i="33"/>
  <c r="H894" i="33" s="1"/>
  <c r="C895" i="33"/>
  <c r="H895" i="33" s="1"/>
  <c r="C896" i="33"/>
  <c r="H896" i="33" s="1"/>
  <c r="C897" i="33"/>
  <c r="H897" i="33" s="1"/>
  <c r="C898" i="33"/>
  <c r="H898" i="33" s="1"/>
  <c r="C899" i="33"/>
  <c r="H899" i="33" s="1"/>
  <c r="C900" i="33"/>
  <c r="H900" i="33" s="1"/>
  <c r="C901" i="33"/>
  <c r="H901" i="33" s="1"/>
  <c r="C902" i="33"/>
  <c r="H902" i="33" s="1"/>
  <c r="C903" i="33"/>
  <c r="H903" i="33" s="1"/>
  <c r="C904" i="33"/>
  <c r="H904" i="33" s="1"/>
  <c r="C905" i="33"/>
  <c r="H905" i="33" s="1"/>
  <c r="C906" i="33"/>
  <c r="H906" i="33" s="1"/>
  <c r="C907" i="33"/>
  <c r="H907" i="33" s="1"/>
  <c r="C908" i="33"/>
  <c r="H908" i="33" s="1"/>
  <c r="C909" i="33"/>
  <c r="H909" i="33" s="1"/>
  <c r="C910" i="33"/>
  <c r="H910" i="33" s="1"/>
  <c r="C911" i="33"/>
  <c r="H911" i="33" s="1"/>
  <c r="C912" i="33"/>
  <c r="H912" i="33" s="1"/>
  <c r="C913" i="33"/>
  <c r="H913" i="33" s="1"/>
  <c r="C914" i="33"/>
  <c r="H914" i="33" s="1"/>
  <c r="C915" i="33"/>
  <c r="H915" i="33" s="1"/>
  <c r="C916" i="33"/>
  <c r="H916" i="33" s="1"/>
  <c r="C917" i="33"/>
  <c r="H917" i="33" s="1"/>
  <c r="C918" i="33"/>
  <c r="H918" i="33" s="1"/>
  <c r="C919" i="33"/>
  <c r="H919" i="33" s="1"/>
  <c r="C920" i="33"/>
  <c r="H920" i="33" s="1"/>
  <c r="C921" i="33"/>
  <c r="H921" i="33" s="1"/>
  <c r="C922" i="33"/>
  <c r="H922" i="33" s="1"/>
  <c r="C923" i="33"/>
  <c r="H923" i="33" s="1"/>
  <c r="C924" i="33"/>
  <c r="H924" i="33" s="1"/>
  <c r="C925" i="33"/>
  <c r="H925" i="33" s="1"/>
  <c r="C926" i="33"/>
  <c r="H926" i="33" s="1"/>
  <c r="C927" i="33"/>
  <c r="H927" i="33" s="1"/>
  <c r="C928" i="33"/>
  <c r="H928" i="33" s="1"/>
  <c r="C929" i="33"/>
  <c r="H929" i="33" s="1"/>
  <c r="C930" i="33"/>
  <c r="H930" i="33" s="1"/>
  <c r="C931" i="33"/>
  <c r="H931" i="33" s="1"/>
  <c r="C932" i="33"/>
  <c r="H932" i="33" s="1"/>
  <c r="C933" i="33"/>
  <c r="H933" i="33" s="1"/>
  <c r="C934" i="33"/>
  <c r="H934" i="33" s="1"/>
  <c r="C935" i="33"/>
  <c r="H935" i="33" s="1"/>
  <c r="C936" i="33"/>
  <c r="H936" i="33" s="1"/>
  <c r="C937" i="33"/>
  <c r="H937" i="33" s="1"/>
  <c r="C938" i="33"/>
  <c r="H938" i="33" s="1"/>
  <c r="C939" i="33"/>
  <c r="H939" i="33" s="1"/>
  <c r="C940" i="33"/>
  <c r="H940" i="33" s="1"/>
  <c r="C941" i="33"/>
  <c r="H941" i="33" s="1"/>
  <c r="C942" i="33"/>
  <c r="H942" i="33" s="1"/>
  <c r="C943" i="33"/>
  <c r="H943" i="33" s="1"/>
  <c r="C944" i="33"/>
  <c r="H944" i="33" s="1"/>
  <c r="C945" i="33"/>
  <c r="H945" i="33" s="1"/>
  <c r="C946" i="33"/>
  <c r="H946" i="33" s="1"/>
  <c r="C947" i="33"/>
  <c r="H947" i="33" s="1"/>
  <c r="C948" i="33"/>
  <c r="H948" i="33" s="1"/>
  <c r="C949" i="33"/>
  <c r="H949" i="33" s="1"/>
  <c r="C950" i="33"/>
  <c r="H950" i="33" s="1"/>
  <c r="C951" i="33"/>
  <c r="H951" i="33" s="1"/>
  <c r="C952" i="33"/>
  <c r="H952" i="33" s="1"/>
  <c r="C953" i="33"/>
  <c r="H953" i="33" s="1"/>
  <c r="C954" i="33"/>
  <c r="H954" i="33" s="1"/>
  <c r="C955" i="33"/>
  <c r="H955" i="33" s="1"/>
  <c r="C956" i="33"/>
  <c r="H956" i="33" s="1"/>
  <c r="C957" i="33"/>
  <c r="H957" i="33" s="1"/>
  <c r="C958" i="33"/>
  <c r="H958" i="33" s="1"/>
  <c r="C959" i="33"/>
  <c r="H959" i="33" s="1"/>
  <c r="C960" i="33"/>
  <c r="H960" i="33" s="1"/>
  <c r="C961" i="33"/>
  <c r="H961" i="33" s="1"/>
  <c r="C962" i="33"/>
  <c r="H962" i="33" s="1"/>
  <c r="C963" i="33"/>
  <c r="H963" i="33" s="1"/>
  <c r="C964" i="33"/>
  <c r="H964" i="33" s="1"/>
  <c r="C965" i="33"/>
  <c r="H965" i="33" s="1"/>
  <c r="C966" i="33"/>
  <c r="H966" i="33" s="1"/>
  <c r="C967" i="33"/>
  <c r="H967" i="33" s="1"/>
  <c r="C968" i="33"/>
  <c r="H968" i="33" s="1"/>
  <c r="C969" i="33"/>
  <c r="H969" i="33" s="1"/>
  <c r="C970" i="33"/>
  <c r="H970" i="33" s="1"/>
  <c r="C971" i="33"/>
  <c r="H971" i="33" s="1"/>
  <c r="C972" i="33"/>
  <c r="H972" i="33" s="1"/>
  <c r="C973" i="33"/>
  <c r="H973" i="33" s="1"/>
  <c r="C974" i="33"/>
  <c r="H974" i="33" s="1"/>
  <c r="C975" i="33"/>
  <c r="H975" i="33" s="1"/>
  <c r="C976" i="33"/>
  <c r="H976" i="33" s="1"/>
  <c r="C977" i="33"/>
  <c r="H977" i="33" s="1"/>
  <c r="C978" i="33"/>
  <c r="H978" i="33" s="1"/>
  <c r="C979" i="33"/>
  <c r="H979" i="33" s="1"/>
  <c r="C980" i="33"/>
  <c r="H980" i="33" s="1"/>
  <c r="C981" i="33"/>
  <c r="H981" i="33" s="1"/>
  <c r="C982" i="33"/>
  <c r="H982" i="33" s="1"/>
  <c r="C983" i="33"/>
  <c r="H983" i="33" s="1"/>
  <c r="C984" i="33"/>
  <c r="H984" i="33" s="1"/>
  <c r="C985" i="33"/>
  <c r="H985" i="33" s="1"/>
  <c r="C986" i="33"/>
  <c r="H986" i="33" s="1"/>
  <c r="C987" i="33"/>
  <c r="H987" i="33" s="1"/>
  <c r="C988" i="33"/>
  <c r="H988" i="33" s="1"/>
  <c r="C989" i="33"/>
  <c r="H989" i="33" s="1"/>
  <c r="C990" i="33"/>
  <c r="H990" i="33" s="1"/>
  <c r="C991" i="33"/>
  <c r="H991" i="33" s="1"/>
  <c r="C992" i="33"/>
  <c r="H992" i="33" s="1"/>
  <c r="C993" i="33"/>
  <c r="H993" i="33" s="1"/>
  <c r="C994" i="33"/>
  <c r="H994" i="33" s="1"/>
  <c r="C995" i="33"/>
  <c r="H995" i="33" s="1"/>
  <c r="C996" i="33"/>
  <c r="H996" i="33" s="1"/>
  <c r="C997" i="33"/>
  <c r="H997" i="33" s="1"/>
  <c r="C998" i="33"/>
  <c r="H998" i="33" s="1"/>
  <c r="C999" i="33"/>
  <c r="H999" i="33" s="1"/>
  <c r="C1000" i="33"/>
  <c r="H1000" i="33" s="1"/>
  <c r="C1001" i="33"/>
  <c r="H1001" i="33" s="1"/>
  <c r="B585" i="33"/>
  <c r="B586" i="33"/>
  <c r="B587" i="33"/>
  <c r="B588" i="33"/>
  <c r="B589" i="33"/>
  <c r="B590" i="33"/>
  <c r="B591" i="33"/>
  <c r="B592" i="33"/>
  <c r="B593" i="33"/>
  <c r="B594" i="33"/>
  <c r="B595" i="33"/>
  <c r="B596" i="33"/>
  <c r="B597" i="33"/>
  <c r="B598" i="33"/>
  <c r="B599" i="33"/>
  <c r="B600" i="33"/>
  <c r="B601" i="33"/>
  <c r="B602" i="33"/>
  <c r="B603" i="33"/>
  <c r="B604" i="33"/>
  <c r="B605" i="33"/>
  <c r="B606" i="33"/>
  <c r="B607" i="33"/>
  <c r="B608" i="33"/>
  <c r="B609" i="33"/>
  <c r="B610" i="33"/>
  <c r="B611" i="33"/>
  <c r="B612" i="33"/>
  <c r="B613" i="33"/>
  <c r="B614" i="33"/>
  <c r="B615" i="33"/>
  <c r="B616" i="33"/>
  <c r="B617" i="33"/>
  <c r="B618" i="33"/>
  <c r="B619" i="33"/>
  <c r="B620" i="33"/>
  <c r="B621" i="33"/>
  <c r="B622" i="33"/>
  <c r="B623" i="33"/>
  <c r="B624" i="33"/>
  <c r="B625" i="33"/>
  <c r="B626" i="33"/>
  <c r="B627" i="33"/>
  <c r="B628" i="33"/>
  <c r="B629" i="33"/>
  <c r="B630" i="33"/>
  <c r="B631" i="33"/>
  <c r="B632" i="33"/>
  <c r="B633" i="33"/>
  <c r="B634" i="33"/>
  <c r="B635" i="33"/>
  <c r="B636" i="33"/>
  <c r="B637" i="33"/>
  <c r="B638" i="33"/>
  <c r="B639" i="33"/>
  <c r="B640" i="33"/>
  <c r="B641" i="33"/>
  <c r="B642" i="33"/>
  <c r="B643" i="33"/>
  <c r="B644" i="33"/>
  <c r="B645" i="33"/>
  <c r="B646" i="33"/>
  <c r="B647" i="33"/>
  <c r="B648" i="33"/>
  <c r="B649" i="33"/>
  <c r="B650" i="33"/>
  <c r="B651" i="33"/>
  <c r="B652" i="33"/>
  <c r="B653" i="33"/>
  <c r="B654" i="33"/>
  <c r="B655" i="33"/>
  <c r="B656" i="33"/>
  <c r="B657" i="33"/>
  <c r="B658" i="33"/>
  <c r="B659" i="33"/>
  <c r="B660" i="33"/>
  <c r="B661" i="33"/>
  <c r="B662" i="33"/>
  <c r="B663" i="33"/>
  <c r="B664" i="33"/>
  <c r="B665" i="33"/>
  <c r="B666" i="33"/>
  <c r="B667" i="33"/>
  <c r="B668" i="33"/>
  <c r="B669" i="33"/>
  <c r="B670" i="33"/>
  <c r="B671" i="33"/>
  <c r="B672" i="33"/>
  <c r="B673" i="33"/>
  <c r="B674" i="33"/>
  <c r="B675" i="33"/>
  <c r="B676" i="33"/>
  <c r="B677" i="33"/>
  <c r="B678" i="33"/>
  <c r="B679" i="33"/>
  <c r="B680" i="33"/>
  <c r="B681" i="33"/>
  <c r="B682" i="33"/>
  <c r="B683" i="33"/>
  <c r="B684" i="33"/>
  <c r="B685" i="33"/>
  <c r="B686" i="33"/>
  <c r="B687" i="33"/>
  <c r="B688" i="33"/>
  <c r="B689" i="33"/>
  <c r="B690" i="33"/>
  <c r="B691" i="33"/>
  <c r="B692" i="33"/>
  <c r="B693" i="33"/>
  <c r="B694" i="33"/>
  <c r="B695" i="33"/>
  <c r="B696" i="33"/>
  <c r="B697" i="33"/>
  <c r="B698" i="33"/>
  <c r="B699" i="33"/>
  <c r="B700" i="33"/>
  <c r="B701" i="33"/>
  <c r="B702" i="33"/>
  <c r="B703" i="33"/>
  <c r="B704" i="33"/>
  <c r="B705" i="33"/>
  <c r="B706" i="33"/>
  <c r="B707" i="33"/>
  <c r="B708" i="33"/>
  <c r="B709" i="33"/>
  <c r="B710" i="33"/>
  <c r="B711" i="33"/>
  <c r="B712" i="33"/>
  <c r="B713" i="33"/>
  <c r="B714" i="33"/>
  <c r="B715" i="33"/>
  <c r="B716" i="33"/>
  <c r="B717" i="33"/>
  <c r="B718" i="33"/>
  <c r="B719" i="33"/>
  <c r="B720" i="33"/>
  <c r="B721" i="33"/>
  <c r="B722" i="33"/>
  <c r="B723" i="33"/>
  <c r="B724" i="33"/>
  <c r="B725" i="33"/>
  <c r="B726" i="33"/>
  <c r="B727" i="33"/>
  <c r="B728" i="33"/>
  <c r="B729" i="33"/>
  <c r="B730" i="33"/>
  <c r="B731" i="33"/>
  <c r="B732" i="33"/>
  <c r="B733" i="33"/>
  <c r="B734" i="33"/>
  <c r="B735" i="33"/>
  <c r="B736" i="33"/>
  <c r="B737" i="33"/>
  <c r="B738" i="33"/>
  <c r="B739" i="33"/>
  <c r="B740" i="33"/>
  <c r="B741" i="33"/>
  <c r="B742" i="33"/>
  <c r="B743" i="33"/>
  <c r="B744" i="33"/>
  <c r="B745" i="33"/>
  <c r="B746" i="33"/>
  <c r="B747" i="33"/>
  <c r="B748" i="33"/>
  <c r="B749" i="33"/>
  <c r="B750" i="33"/>
  <c r="B751" i="33"/>
  <c r="B752" i="33"/>
  <c r="B753" i="33"/>
  <c r="B754" i="33"/>
  <c r="B755" i="33"/>
  <c r="B756" i="33"/>
  <c r="B757" i="33"/>
  <c r="B758" i="33"/>
  <c r="B759" i="33"/>
  <c r="B760" i="33"/>
  <c r="B761" i="33"/>
  <c r="B762" i="33"/>
  <c r="B763" i="33"/>
  <c r="B764" i="33"/>
  <c r="B765" i="33"/>
  <c r="B766" i="33"/>
  <c r="B767" i="33"/>
  <c r="B768" i="33"/>
  <c r="B769" i="33"/>
  <c r="B770" i="33"/>
  <c r="B771" i="33"/>
  <c r="B772" i="33"/>
  <c r="B773" i="33"/>
  <c r="B774" i="33"/>
  <c r="B775" i="33"/>
  <c r="B776" i="33"/>
  <c r="B777" i="33"/>
  <c r="B778" i="33"/>
  <c r="B779" i="33"/>
  <c r="B780" i="33"/>
  <c r="B781" i="33"/>
  <c r="B782" i="33"/>
  <c r="B783" i="33"/>
  <c r="B784" i="33"/>
  <c r="B785" i="33"/>
  <c r="B786" i="33"/>
  <c r="B787" i="33"/>
  <c r="B788" i="33"/>
  <c r="B789" i="33"/>
  <c r="B790" i="33"/>
  <c r="B791" i="33"/>
  <c r="B792" i="33"/>
  <c r="B793" i="33"/>
  <c r="B794" i="33"/>
  <c r="B795" i="33"/>
  <c r="B796" i="33"/>
  <c r="B797" i="33"/>
  <c r="B798" i="33"/>
  <c r="B799" i="33"/>
  <c r="B800" i="33"/>
  <c r="B801" i="33"/>
  <c r="B802" i="33"/>
  <c r="B803" i="33"/>
  <c r="B804" i="33"/>
  <c r="B805" i="33"/>
  <c r="B806" i="33"/>
  <c r="B807" i="33"/>
  <c r="B808" i="33"/>
  <c r="B809" i="33"/>
  <c r="B810" i="33"/>
  <c r="B811" i="33"/>
  <c r="B812" i="33"/>
  <c r="B813" i="33"/>
  <c r="B814" i="33"/>
  <c r="B815" i="33"/>
  <c r="B816" i="33"/>
  <c r="B817" i="33"/>
  <c r="B818" i="33"/>
  <c r="B819" i="33"/>
  <c r="B820" i="33"/>
  <c r="B821" i="33"/>
  <c r="B822" i="33"/>
  <c r="B823" i="33"/>
  <c r="B824" i="33"/>
  <c r="B825" i="33"/>
  <c r="B826" i="33"/>
  <c r="B827" i="33"/>
  <c r="B828" i="33"/>
  <c r="B829" i="33"/>
  <c r="B830" i="33"/>
  <c r="B831" i="33"/>
  <c r="B832" i="33"/>
  <c r="B833" i="33"/>
  <c r="B834" i="33"/>
  <c r="B835" i="33"/>
  <c r="B836" i="33"/>
  <c r="B837" i="33"/>
  <c r="B838" i="33"/>
  <c r="B839" i="33"/>
  <c r="B840" i="33"/>
  <c r="B841" i="33"/>
  <c r="B842" i="33"/>
  <c r="B843" i="33"/>
  <c r="B844" i="33"/>
  <c r="B845" i="33"/>
  <c r="B846" i="33"/>
  <c r="B847" i="33"/>
  <c r="B848" i="33"/>
  <c r="B849" i="33"/>
  <c r="B850" i="33"/>
  <c r="B851" i="33"/>
  <c r="B852" i="33"/>
  <c r="B853" i="33"/>
  <c r="B854" i="33"/>
  <c r="B855" i="33"/>
  <c r="B856" i="33"/>
  <c r="B857" i="33"/>
  <c r="B858" i="33"/>
  <c r="B859" i="33"/>
  <c r="B860" i="33"/>
  <c r="B861" i="33"/>
  <c r="B862" i="33"/>
  <c r="B863" i="33"/>
  <c r="B864" i="33"/>
  <c r="B865" i="33"/>
  <c r="B866" i="33"/>
  <c r="B867" i="33"/>
  <c r="B868" i="33"/>
  <c r="B869" i="33"/>
  <c r="B870" i="33"/>
  <c r="B871" i="33"/>
  <c r="B872" i="33"/>
  <c r="B873" i="33"/>
  <c r="B874" i="33"/>
  <c r="B875" i="33"/>
  <c r="B876" i="33"/>
  <c r="B877" i="33"/>
  <c r="B878" i="33"/>
  <c r="B879" i="33"/>
  <c r="B880" i="33"/>
  <c r="B881" i="33"/>
  <c r="B882" i="33"/>
  <c r="B883" i="33"/>
  <c r="B884" i="33"/>
  <c r="B885" i="33"/>
  <c r="B886" i="33"/>
  <c r="B887" i="33"/>
  <c r="B888" i="33"/>
  <c r="B889" i="33"/>
  <c r="B890" i="33"/>
  <c r="B891" i="33"/>
  <c r="B892" i="33"/>
  <c r="B893" i="33"/>
  <c r="B894" i="33"/>
  <c r="B895" i="33"/>
  <c r="B896" i="33"/>
  <c r="B897" i="33"/>
  <c r="B898" i="33"/>
  <c r="B899" i="33"/>
  <c r="B900" i="33"/>
  <c r="B901" i="33"/>
  <c r="B902" i="33"/>
  <c r="B903" i="33"/>
  <c r="B904" i="33"/>
  <c r="B905" i="33"/>
  <c r="B906" i="33"/>
  <c r="B907" i="33"/>
  <c r="B908" i="33"/>
  <c r="B909" i="33"/>
  <c r="B910" i="33"/>
  <c r="B911" i="33"/>
  <c r="B912" i="33"/>
  <c r="B913" i="33"/>
  <c r="B914" i="33"/>
  <c r="B915" i="33"/>
  <c r="B916" i="33"/>
  <c r="B917" i="33"/>
  <c r="B918" i="33"/>
  <c r="B919" i="33"/>
  <c r="B920" i="33"/>
  <c r="B921" i="33"/>
  <c r="B922" i="33"/>
  <c r="B923" i="33"/>
  <c r="B924" i="33"/>
  <c r="B925" i="33"/>
  <c r="B926" i="33"/>
  <c r="B927" i="33"/>
  <c r="B928" i="33"/>
  <c r="B929" i="33"/>
  <c r="B930" i="33"/>
  <c r="B931" i="33"/>
  <c r="B932" i="33"/>
  <c r="B933" i="33"/>
  <c r="B934" i="33"/>
  <c r="B935" i="33"/>
  <c r="B936" i="33"/>
  <c r="B937" i="33"/>
  <c r="B938" i="33"/>
  <c r="B939" i="33"/>
  <c r="B940" i="33"/>
  <c r="B941" i="33"/>
  <c r="B942" i="33"/>
  <c r="B943" i="33"/>
  <c r="B944" i="33"/>
  <c r="B945" i="33"/>
  <c r="B946" i="33"/>
  <c r="B947" i="33"/>
  <c r="B948" i="33"/>
  <c r="B949" i="33"/>
  <c r="B950" i="33"/>
  <c r="B951" i="33"/>
  <c r="B952" i="33"/>
  <c r="B953" i="33"/>
  <c r="B954" i="33"/>
  <c r="B955" i="33"/>
  <c r="B956" i="33"/>
  <c r="B957" i="33"/>
  <c r="B958" i="33"/>
  <c r="B959" i="33"/>
  <c r="B960" i="33"/>
  <c r="B961" i="33"/>
  <c r="B962" i="33"/>
  <c r="B963" i="33"/>
  <c r="B964" i="33"/>
  <c r="B965" i="33"/>
  <c r="B966" i="33"/>
  <c r="B967" i="33"/>
  <c r="B968" i="33"/>
  <c r="B969" i="33"/>
  <c r="B970" i="33"/>
  <c r="B971" i="33"/>
  <c r="B972" i="33"/>
  <c r="B973" i="33"/>
  <c r="B974" i="33"/>
  <c r="B975" i="33"/>
  <c r="B976" i="33"/>
  <c r="B977" i="33"/>
  <c r="B978" i="33"/>
  <c r="B979" i="33"/>
  <c r="B980" i="33"/>
  <c r="B981" i="33"/>
  <c r="B982" i="33"/>
  <c r="B983" i="33"/>
  <c r="B984" i="33"/>
  <c r="B985" i="33"/>
  <c r="B986" i="33"/>
  <c r="B987" i="33"/>
  <c r="B988" i="33"/>
  <c r="B989" i="33"/>
  <c r="B990" i="33"/>
  <c r="B991" i="33"/>
  <c r="B992" i="33"/>
  <c r="B993" i="33"/>
  <c r="B994" i="33"/>
  <c r="B995" i="33"/>
  <c r="B996" i="33"/>
  <c r="B997" i="33"/>
  <c r="B998" i="33"/>
  <c r="B999" i="33"/>
  <c r="B1000" i="33"/>
  <c r="B1001" i="33"/>
  <c r="A636" i="33"/>
  <c r="A637" i="33"/>
  <c r="A638" i="33"/>
  <c r="A639" i="33"/>
  <c r="A640" i="33"/>
  <c r="A641" i="33"/>
  <c r="A642" i="33"/>
  <c r="A643" i="33"/>
  <c r="A644" i="33"/>
  <c r="A645" i="33"/>
  <c r="A646" i="33"/>
  <c r="A647" i="33"/>
  <c r="A648" i="33"/>
  <c r="A649" i="33"/>
  <c r="A650" i="33"/>
  <c r="A651" i="33"/>
  <c r="A652" i="33"/>
  <c r="A653" i="33"/>
  <c r="A654" i="33"/>
  <c r="A655" i="33"/>
  <c r="A656" i="33"/>
  <c r="A657" i="33"/>
  <c r="A658" i="33"/>
  <c r="A659" i="33"/>
  <c r="A660" i="33"/>
  <c r="A661" i="33"/>
  <c r="A662" i="33"/>
  <c r="A663" i="33"/>
  <c r="A664" i="33"/>
  <c r="A665" i="33"/>
  <c r="A666" i="33"/>
  <c r="A667" i="33"/>
  <c r="A668" i="33"/>
  <c r="A669" i="33"/>
  <c r="A670" i="33"/>
  <c r="A671" i="33"/>
  <c r="A672" i="33"/>
  <c r="A673" i="33"/>
  <c r="A674" i="33"/>
  <c r="A675" i="33"/>
  <c r="A676" i="33"/>
  <c r="A677" i="33"/>
  <c r="A678" i="33"/>
  <c r="A679" i="33"/>
  <c r="A680" i="33"/>
  <c r="A681" i="33"/>
  <c r="A682" i="33"/>
  <c r="A683" i="33"/>
  <c r="A684" i="33"/>
  <c r="A685" i="33"/>
  <c r="A686" i="33"/>
  <c r="A687" i="33"/>
  <c r="A688" i="33"/>
  <c r="A689" i="33"/>
  <c r="A690" i="33"/>
  <c r="A691" i="33"/>
  <c r="A692" i="33"/>
  <c r="A693" i="33"/>
  <c r="A694" i="33"/>
  <c r="A695" i="33"/>
  <c r="A696" i="33"/>
  <c r="A697" i="33"/>
  <c r="A698" i="33"/>
  <c r="A699" i="33"/>
  <c r="A700" i="33"/>
  <c r="A701" i="33"/>
  <c r="A702" i="33"/>
  <c r="A703" i="33"/>
  <c r="A704" i="33"/>
  <c r="A705" i="33"/>
  <c r="A706" i="33"/>
  <c r="A707" i="33"/>
  <c r="A708" i="33"/>
  <c r="A709" i="33"/>
  <c r="A710" i="33"/>
  <c r="A711" i="33"/>
  <c r="A712" i="33"/>
  <c r="A713" i="33"/>
  <c r="A714" i="33"/>
  <c r="A715" i="33"/>
  <c r="A716" i="33"/>
  <c r="A717" i="33"/>
  <c r="A718" i="33"/>
  <c r="A719" i="33"/>
  <c r="A720" i="33"/>
  <c r="A721" i="33"/>
  <c r="A722" i="33"/>
  <c r="A723" i="33"/>
  <c r="A724" i="33"/>
  <c r="A725" i="33"/>
  <c r="A726" i="33"/>
  <c r="A727" i="33"/>
  <c r="A728" i="33"/>
  <c r="A729" i="33"/>
  <c r="A730" i="33"/>
  <c r="A731" i="33"/>
  <c r="A732" i="33"/>
  <c r="A733" i="33"/>
  <c r="A734" i="33"/>
  <c r="A735" i="33"/>
  <c r="A736" i="33"/>
  <c r="A737" i="33"/>
  <c r="A738" i="33"/>
  <c r="A739" i="33"/>
  <c r="A740" i="33"/>
  <c r="A741" i="33"/>
  <c r="A742" i="33"/>
  <c r="A743" i="33"/>
  <c r="A744" i="33"/>
  <c r="A745" i="33"/>
  <c r="A746" i="33"/>
  <c r="A747" i="33"/>
  <c r="A748" i="33"/>
  <c r="A749" i="33"/>
  <c r="A750" i="33"/>
  <c r="A751" i="33"/>
  <c r="A752" i="33"/>
  <c r="A753" i="33"/>
  <c r="A754" i="33"/>
  <c r="A755" i="33"/>
  <c r="A756" i="33"/>
  <c r="A757" i="33"/>
  <c r="A758" i="33"/>
  <c r="A759" i="33"/>
  <c r="A760" i="33"/>
  <c r="A761" i="33"/>
  <c r="A762" i="33"/>
  <c r="A763" i="33"/>
  <c r="A764" i="33"/>
  <c r="A765" i="33"/>
  <c r="A766" i="33"/>
  <c r="A767" i="33"/>
  <c r="A768" i="33"/>
  <c r="A769" i="33"/>
  <c r="A770" i="33"/>
  <c r="A771" i="33"/>
  <c r="A772" i="33"/>
  <c r="A773" i="33"/>
  <c r="A774" i="33"/>
  <c r="A775" i="33"/>
  <c r="A776" i="33"/>
  <c r="A777" i="33"/>
  <c r="A778" i="33"/>
  <c r="A779" i="33"/>
  <c r="A780" i="33"/>
  <c r="A781" i="33"/>
  <c r="A782" i="33"/>
  <c r="A783" i="33"/>
  <c r="A784" i="33"/>
  <c r="A785" i="33"/>
  <c r="A786" i="33"/>
  <c r="A787" i="33"/>
  <c r="A788" i="33"/>
  <c r="A789" i="33"/>
  <c r="A790" i="33"/>
  <c r="A791" i="33"/>
  <c r="A792" i="33"/>
  <c r="A793" i="33"/>
  <c r="A794" i="33"/>
  <c r="A795" i="33"/>
  <c r="A796" i="33"/>
  <c r="A797" i="33"/>
  <c r="A798" i="33"/>
  <c r="A799" i="33"/>
  <c r="A800" i="33"/>
  <c r="A801" i="33"/>
  <c r="A802" i="33"/>
  <c r="A803" i="33"/>
  <c r="A804" i="33"/>
  <c r="A805" i="33"/>
  <c r="A806" i="33"/>
  <c r="A807" i="33"/>
  <c r="A808" i="33"/>
  <c r="A809" i="33"/>
  <c r="A810" i="33"/>
  <c r="A811" i="33"/>
  <c r="A812" i="33"/>
  <c r="A813" i="33"/>
  <c r="A814" i="33"/>
  <c r="A815" i="33"/>
  <c r="A816" i="33"/>
  <c r="A817" i="33"/>
  <c r="A818" i="33"/>
  <c r="A819" i="33"/>
  <c r="A820" i="33"/>
  <c r="A821" i="33"/>
  <c r="A822" i="33"/>
  <c r="A823" i="33"/>
  <c r="A824" i="33"/>
  <c r="A825" i="33"/>
  <c r="A826" i="33"/>
  <c r="A827" i="33"/>
  <c r="A828" i="33"/>
  <c r="A829" i="33"/>
  <c r="A830" i="33"/>
  <c r="A831" i="33"/>
  <c r="A832" i="33"/>
  <c r="A833" i="33"/>
  <c r="A834" i="33"/>
  <c r="A835" i="33"/>
  <c r="A836" i="33"/>
  <c r="A837" i="33"/>
  <c r="A838" i="33"/>
  <c r="A839" i="33"/>
  <c r="A840" i="33"/>
  <c r="A841" i="33"/>
  <c r="A842" i="33"/>
  <c r="A843" i="33"/>
  <c r="A844" i="33"/>
  <c r="A845" i="33"/>
  <c r="A846" i="33"/>
  <c r="A847" i="33"/>
  <c r="A848" i="33"/>
  <c r="A849" i="33"/>
  <c r="A850" i="33"/>
  <c r="A851" i="33"/>
  <c r="A852" i="33"/>
  <c r="A853" i="33"/>
  <c r="A854" i="33"/>
  <c r="A855" i="33"/>
  <c r="A856" i="33"/>
  <c r="A857" i="33"/>
  <c r="A858" i="33"/>
  <c r="A859" i="33"/>
  <c r="A860" i="33"/>
  <c r="A861" i="33"/>
  <c r="A862" i="33"/>
  <c r="A863" i="33"/>
  <c r="A864" i="33"/>
  <c r="A865" i="33"/>
  <c r="A866" i="33"/>
  <c r="A867" i="33"/>
  <c r="A868" i="33"/>
  <c r="A869" i="33"/>
  <c r="A870" i="33"/>
  <c r="A871" i="33"/>
  <c r="A872" i="33"/>
  <c r="A873" i="33"/>
  <c r="A874" i="33"/>
  <c r="A875" i="33"/>
  <c r="A876" i="33"/>
  <c r="A877" i="33"/>
  <c r="A878" i="33"/>
  <c r="A879" i="33"/>
  <c r="A880" i="33"/>
  <c r="A881" i="33"/>
  <c r="A882" i="33"/>
  <c r="A883" i="33"/>
  <c r="A884" i="33"/>
  <c r="A885" i="33"/>
  <c r="A886" i="33"/>
  <c r="A887" i="33"/>
  <c r="A888" i="33"/>
  <c r="A889" i="33"/>
  <c r="A890" i="33"/>
  <c r="A891" i="33"/>
  <c r="A892" i="33"/>
  <c r="A893" i="33"/>
  <c r="A894" i="33"/>
  <c r="A895" i="33"/>
  <c r="A896" i="33"/>
  <c r="A897" i="33"/>
  <c r="A898" i="33"/>
  <c r="A899" i="33"/>
  <c r="A900" i="33"/>
  <c r="A901" i="33"/>
  <c r="A902" i="33"/>
  <c r="A903" i="33"/>
  <c r="A904" i="33"/>
  <c r="A905" i="33"/>
  <c r="A906" i="33"/>
  <c r="A907" i="33"/>
  <c r="A908" i="33"/>
  <c r="A909" i="33"/>
  <c r="A910" i="33"/>
  <c r="A911" i="33"/>
  <c r="A912" i="33"/>
  <c r="A913" i="33"/>
  <c r="A914" i="33"/>
  <c r="A915" i="33"/>
  <c r="A916" i="33"/>
  <c r="A917" i="33"/>
  <c r="A918" i="33"/>
  <c r="A919" i="33"/>
  <c r="A920" i="33"/>
  <c r="A921" i="33"/>
  <c r="A922" i="33"/>
  <c r="A923" i="33"/>
  <c r="A924" i="33"/>
  <c r="A925" i="33"/>
  <c r="A926" i="33"/>
  <c r="A927" i="33"/>
  <c r="A928" i="33"/>
  <c r="A929" i="33"/>
  <c r="A930" i="33"/>
  <c r="A931" i="33"/>
  <c r="A932" i="33"/>
  <c r="A933" i="33"/>
  <c r="A934" i="33"/>
  <c r="A935" i="33"/>
  <c r="A936" i="33"/>
  <c r="A937" i="33"/>
  <c r="A938" i="33"/>
  <c r="A939" i="33"/>
  <c r="A940" i="33"/>
  <c r="A941" i="33"/>
  <c r="A942" i="33"/>
  <c r="A943" i="33"/>
  <c r="A944" i="33"/>
  <c r="A945" i="33"/>
  <c r="A946" i="33"/>
  <c r="A947" i="33"/>
  <c r="A948" i="33"/>
  <c r="A949" i="33"/>
  <c r="A950" i="33"/>
  <c r="A951" i="33"/>
  <c r="A952" i="33"/>
  <c r="A953" i="33"/>
  <c r="A954" i="33"/>
  <c r="A955" i="33"/>
  <c r="A956" i="33"/>
  <c r="A957" i="33"/>
  <c r="A958" i="33"/>
  <c r="A959" i="33"/>
  <c r="A960" i="33"/>
  <c r="A961" i="33"/>
  <c r="A962" i="33"/>
  <c r="A963" i="33"/>
  <c r="A964" i="33"/>
  <c r="A965" i="33"/>
  <c r="A966" i="33"/>
  <c r="A967" i="33"/>
  <c r="A968" i="33"/>
  <c r="A969" i="33"/>
  <c r="A970" i="33"/>
  <c r="A971" i="33"/>
  <c r="A972" i="33"/>
  <c r="A973" i="33"/>
  <c r="A974" i="33"/>
  <c r="A975" i="33"/>
  <c r="A976" i="33"/>
  <c r="A977" i="33"/>
  <c r="A978" i="33"/>
  <c r="A979" i="33"/>
  <c r="A980" i="33"/>
  <c r="A981" i="33"/>
  <c r="A982" i="33"/>
  <c r="A983" i="33"/>
  <c r="A984" i="33"/>
  <c r="A985" i="33"/>
  <c r="A986" i="33"/>
  <c r="A987" i="33"/>
  <c r="A988" i="33"/>
  <c r="A989" i="33"/>
  <c r="A990" i="33"/>
  <c r="A991" i="33"/>
  <c r="A992" i="33"/>
  <c r="A993" i="33"/>
  <c r="A994" i="33"/>
  <c r="A995" i="33"/>
  <c r="A996" i="33"/>
  <c r="A997" i="33"/>
  <c r="A998" i="33"/>
  <c r="A999" i="33"/>
  <c r="A1000" i="33"/>
  <c r="A1001" i="33"/>
  <c r="G2" i="34"/>
  <c r="E2" i="34"/>
  <c r="D2" i="34"/>
  <c r="A2" i="34"/>
  <c r="B2" i="34"/>
  <c r="F2" i="34"/>
  <c r="A635" i="1"/>
  <c r="A635" i="33" s="1"/>
  <c r="E635" i="1"/>
  <c r="A621" i="1"/>
  <c r="A621" i="31" s="1"/>
  <c r="A622" i="1"/>
  <c r="A622" i="31" s="1"/>
  <c r="A623" i="1"/>
  <c r="A623" i="31" s="1"/>
  <c r="A624" i="1"/>
  <c r="A625" i="1"/>
  <c r="A625" i="31" s="1"/>
  <c r="A626" i="1"/>
  <c r="A626" i="33" s="1"/>
  <c r="A627" i="1"/>
  <c r="A627" i="31" s="1"/>
  <c r="A628" i="1"/>
  <c r="A628" i="31" s="1"/>
  <c r="A629" i="1"/>
  <c r="A629" i="31" s="1"/>
  <c r="A630" i="1"/>
  <c r="A630" i="31" s="1"/>
  <c r="A631" i="1"/>
  <c r="A631" i="31" s="1"/>
  <c r="A632" i="1"/>
  <c r="A633" i="1"/>
  <c r="A633" i="31" s="1"/>
  <c r="A634" i="1"/>
  <c r="A634" i="33" s="1"/>
  <c r="E626" i="1"/>
  <c r="E627" i="1"/>
  <c r="E628" i="1"/>
  <c r="E629" i="1"/>
  <c r="E630" i="1"/>
  <c r="E631" i="1"/>
  <c r="E632" i="1"/>
  <c r="E633" i="1"/>
  <c r="E634" i="1"/>
  <c r="A601" i="1"/>
  <c r="A602" i="1"/>
  <c r="A602" i="33" s="1"/>
  <c r="A603" i="1"/>
  <c r="A603" i="33" s="1"/>
  <c r="A604" i="1"/>
  <c r="A604" i="31" s="1"/>
  <c r="A605" i="1"/>
  <c r="A605" i="31" s="1"/>
  <c r="A606" i="1"/>
  <c r="A606" i="31" s="1"/>
  <c r="A607" i="1"/>
  <c r="A607" i="31" s="1"/>
  <c r="A608" i="1"/>
  <c r="A609" i="1"/>
  <c r="A610" i="1"/>
  <c r="A610" i="31" s="1"/>
  <c r="A611" i="1"/>
  <c r="A611" i="31" s="1"/>
  <c r="A612" i="1"/>
  <c r="A612" i="31" s="1"/>
  <c r="A613" i="1"/>
  <c r="A613" i="31" s="1"/>
  <c r="A614" i="1"/>
  <c r="A614" i="31" s="1"/>
  <c r="A615" i="1"/>
  <c r="A615" i="31" s="1"/>
  <c r="A616" i="1"/>
  <c r="A617" i="1"/>
  <c r="A618" i="1"/>
  <c r="A618" i="33" s="1"/>
  <c r="A619" i="1"/>
  <c r="A619" i="33" s="1"/>
  <c r="A620" i="1"/>
  <c r="A620" i="33" s="1"/>
  <c r="E598" i="1"/>
  <c r="E599" i="1"/>
  <c r="E600" i="1"/>
  <c r="E601" i="1"/>
  <c r="E602" i="1"/>
  <c r="E603" i="1"/>
  <c r="E604" i="1"/>
  <c r="E605" i="1"/>
  <c r="E606" i="1"/>
  <c r="E607" i="1"/>
  <c r="E608" i="1"/>
  <c r="E609" i="1"/>
  <c r="E610" i="1"/>
  <c r="E611" i="1"/>
  <c r="E612" i="1"/>
  <c r="E613" i="1"/>
  <c r="E614" i="1"/>
  <c r="E615" i="1"/>
  <c r="E616" i="1"/>
  <c r="E617" i="1"/>
  <c r="E618" i="1"/>
  <c r="E619" i="1"/>
  <c r="E620" i="1"/>
  <c r="E621" i="1"/>
  <c r="E622" i="1"/>
  <c r="E623" i="1"/>
  <c r="E624" i="1"/>
  <c r="E625" i="1"/>
  <c r="A600" i="1"/>
  <c r="A599" i="1"/>
  <c r="A599" i="31" s="1"/>
  <c r="A598" i="1"/>
  <c r="A598" i="31" s="1"/>
  <c r="D598" i="1"/>
  <c r="B598" i="23" s="1"/>
  <c r="A597" i="1"/>
  <c r="A597" i="31" s="1"/>
  <c r="E597" i="1"/>
  <c r="D597" i="1"/>
  <c r="B597" i="23" s="1"/>
  <c r="A596" i="1"/>
  <c r="A596" i="33" s="1"/>
  <c r="E591" i="1"/>
  <c r="E592" i="1"/>
  <c r="E593" i="1"/>
  <c r="E594" i="1"/>
  <c r="E595" i="1"/>
  <c r="E596" i="1"/>
  <c r="A587" i="1"/>
  <c r="A587" i="31" s="1"/>
  <c r="A588" i="1"/>
  <c r="A588" i="31" s="1"/>
  <c r="A589" i="1"/>
  <c r="A589" i="31" s="1"/>
  <c r="A590" i="1"/>
  <c r="A590" i="31" s="1"/>
  <c r="A591" i="1"/>
  <c r="A591" i="31" s="1"/>
  <c r="A592" i="1"/>
  <c r="A593" i="1"/>
  <c r="A594" i="1"/>
  <c r="A594" i="33" s="1"/>
  <c r="A595" i="1"/>
  <c r="A595" i="33" s="1"/>
  <c r="E583" i="1"/>
  <c r="E584" i="1"/>
  <c r="E585" i="1"/>
  <c r="E586" i="1"/>
  <c r="E587" i="1"/>
  <c r="E588" i="1"/>
  <c r="E589" i="1"/>
  <c r="E590" i="1"/>
  <c r="D593" i="1"/>
  <c r="B594" i="8" s="1"/>
  <c r="D594" i="1"/>
  <c r="C594" i="34" s="1"/>
  <c r="D595" i="1"/>
  <c r="C595" i="34" s="1"/>
  <c r="D587" i="1"/>
  <c r="C587" i="34" s="1"/>
  <c r="D588" i="1"/>
  <c r="C588" i="34" s="1"/>
  <c r="D589" i="1"/>
  <c r="B588" i="22" s="1"/>
  <c r="D590" i="1"/>
  <c r="B590" i="23" s="1"/>
  <c r="D591" i="1"/>
  <c r="B591" i="23" s="1"/>
  <c r="D592" i="1"/>
  <c r="D592" i="33" s="1"/>
  <c r="D567" i="1"/>
  <c r="C567" i="34" s="1"/>
  <c r="D568" i="1"/>
  <c r="C568" i="34" s="1"/>
  <c r="D569" i="1"/>
  <c r="C569" i="34" s="1"/>
  <c r="D570" i="1"/>
  <c r="C570" i="34" s="1"/>
  <c r="D571" i="1"/>
  <c r="C571" i="34" s="1"/>
  <c r="D572" i="1"/>
  <c r="C572" i="34" s="1"/>
  <c r="D573" i="1"/>
  <c r="B573" i="23" s="1"/>
  <c r="D574" i="1"/>
  <c r="B575" i="8" s="1"/>
  <c r="D575" i="1"/>
  <c r="C575" i="34" s="1"/>
  <c r="D576" i="1"/>
  <c r="C576" i="34" s="1"/>
  <c r="D577" i="1"/>
  <c r="B578" i="8" s="1"/>
  <c r="D578" i="1"/>
  <c r="C578" i="34" s="1"/>
  <c r="D579" i="1"/>
  <c r="C579" i="34" s="1"/>
  <c r="D580" i="1"/>
  <c r="C580" i="34" s="1"/>
  <c r="D581" i="1"/>
  <c r="B581" i="23" s="1"/>
  <c r="D582" i="1"/>
  <c r="B583" i="8" s="1"/>
  <c r="D583" i="1"/>
  <c r="B583" i="3" s="1"/>
  <c r="D584" i="1"/>
  <c r="B585" i="8" s="1"/>
  <c r="D585" i="1"/>
  <c r="C585" i="34" s="1"/>
  <c r="D586" i="1"/>
  <c r="C586" i="34" s="1"/>
  <c r="A584" i="1"/>
  <c r="A585" i="1"/>
  <c r="A586" i="1"/>
  <c r="A586" i="31" s="1"/>
  <c r="B583" i="33"/>
  <c r="C583" i="33"/>
  <c r="H583" i="33" s="1"/>
  <c r="E583" i="33"/>
  <c r="F583" i="33"/>
  <c r="G583" i="33"/>
  <c r="B584" i="33"/>
  <c r="C584" i="33"/>
  <c r="H584" i="33" s="1"/>
  <c r="E584" i="33"/>
  <c r="F584" i="33"/>
  <c r="G584" i="33"/>
  <c r="A582" i="1"/>
  <c r="A582" i="31" s="1"/>
  <c r="A583" i="1"/>
  <c r="E580" i="1"/>
  <c r="E581" i="1"/>
  <c r="E582" i="1"/>
  <c r="A581" i="3"/>
  <c r="A582" i="3"/>
  <c r="A576" i="3"/>
  <c r="A577" i="3"/>
  <c r="A578" i="3"/>
  <c r="A579" i="3"/>
  <c r="A580" i="3"/>
  <c r="A570" i="3"/>
  <c r="A571" i="3"/>
  <c r="A572" i="3"/>
  <c r="A573" i="3"/>
  <c r="A574" i="3"/>
  <c r="A575" i="3"/>
  <c r="A562" i="3"/>
  <c r="A563" i="3"/>
  <c r="A564" i="3"/>
  <c r="A565" i="3"/>
  <c r="A566" i="3"/>
  <c r="A567" i="3"/>
  <c r="A568" i="3"/>
  <c r="A569" i="3"/>
  <c r="B579" i="31"/>
  <c r="C579" i="31"/>
  <c r="B580" i="31"/>
  <c r="C580" i="31"/>
  <c r="B581" i="31"/>
  <c r="C581" i="31"/>
  <c r="B582" i="31"/>
  <c r="C582" i="31"/>
  <c r="B570" i="31"/>
  <c r="C570" i="31"/>
  <c r="B571" i="31"/>
  <c r="C571" i="31"/>
  <c r="B572" i="31"/>
  <c r="C572" i="31"/>
  <c r="B573" i="31"/>
  <c r="C573" i="31"/>
  <c r="B574" i="31"/>
  <c r="C574" i="31"/>
  <c r="B575" i="31"/>
  <c r="C575" i="31"/>
  <c r="B576" i="31"/>
  <c r="C576" i="31"/>
  <c r="B577" i="31"/>
  <c r="C577" i="31"/>
  <c r="B578" i="31"/>
  <c r="C578" i="31"/>
  <c r="B582" i="33"/>
  <c r="C582" i="33"/>
  <c r="H582" i="33" s="1"/>
  <c r="E582" i="33"/>
  <c r="F582" i="33"/>
  <c r="G582" i="33"/>
  <c r="B573" i="33"/>
  <c r="C573" i="33"/>
  <c r="H573" i="33" s="1"/>
  <c r="E573" i="33"/>
  <c r="F573" i="33"/>
  <c r="G573" i="33"/>
  <c r="B574" i="33"/>
  <c r="C574" i="33"/>
  <c r="H574" i="33" s="1"/>
  <c r="E574" i="33"/>
  <c r="F574" i="33"/>
  <c r="G574" i="33"/>
  <c r="B575" i="33"/>
  <c r="C575" i="33"/>
  <c r="H575" i="33" s="1"/>
  <c r="E575" i="33"/>
  <c r="F575" i="33"/>
  <c r="G575" i="33"/>
  <c r="B576" i="33"/>
  <c r="C576" i="33"/>
  <c r="H576" i="33" s="1"/>
  <c r="E576" i="33"/>
  <c r="F576" i="33"/>
  <c r="G576" i="33"/>
  <c r="B577" i="33"/>
  <c r="C577" i="33"/>
  <c r="H577" i="33" s="1"/>
  <c r="E577" i="33"/>
  <c r="F577" i="33"/>
  <c r="G577" i="33"/>
  <c r="B578" i="33"/>
  <c r="C578" i="33"/>
  <c r="H578" i="33" s="1"/>
  <c r="E578" i="33"/>
  <c r="F578" i="33"/>
  <c r="G578" i="33"/>
  <c r="B579" i="33"/>
  <c r="C579" i="33"/>
  <c r="H579" i="33" s="1"/>
  <c r="E579" i="33"/>
  <c r="F579" i="33"/>
  <c r="G579" i="33"/>
  <c r="B580" i="33"/>
  <c r="C580" i="33"/>
  <c r="H580" i="33" s="1"/>
  <c r="E580" i="33"/>
  <c r="F580" i="33"/>
  <c r="G580" i="33"/>
  <c r="B581" i="33"/>
  <c r="C581" i="33"/>
  <c r="H581" i="33" s="1"/>
  <c r="E581" i="33"/>
  <c r="F581" i="33"/>
  <c r="G581" i="33"/>
  <c r="B571" i="33"/>
  <c r="C571" i="33"/>
  <c r="H571" i="33" s="1"/>
  <c r="E571" i="33"/>
  <c r="F571" i="33"/>
  <c r="G571" i="33"/>
  <c r="B572" i="33"/>
  <c r="C572" i="33"/>
  <c r="H572" i="33" s="1"/>
  <c r="E572" i="33"/>
  <c r="F572" i="33"/>
  <c r="G572" i="33"/>
  <c r="A581" i="1"/>
  <c r="A581" i="31" s="1"/>
  <c r="E579" i="1"/>
  <c r="A580" i="1"/>
  <c r="A579" i="1"/>
  <c r="A579" i="33" s="1"/>
  <c r="A578" i="1"/>
  <c r="A578" i="33" s="1"/>
  <c r="A577" i="1"/>
  <c r="A577" i="33" s="1"/>
  <c r="A576" i="1"/>
  <c r="A576" i="33" s="1"/>
  <c r="A575" i="1"/>
  <c r="A575" i="33" s="1"/>
  <c r="E571" i="1"/>
  <c r="E572" i="1"/>
  <c r="E573" i="1"/>
  <c r="E574" i="1"/>
  <c r="E575" i="1"/>
  <c r="E576" i="1"/>
  <c r="E577" i="1"/>
  <c r="E578" i="1"/>
  <c r="A574" i="1"/>
  <c r="A574" i="31" s="1"/>
  <c r="A573" i="1"/>
  <c r="A573" i="33" s="1"/>
  <c r="A572" i="1"/>
  <c r="A571" i="1"/>
  <c r="A571" i="31" s="1"/>
  <c r="B570" i="33"/>
  <c r="C570" i="33"/>
  <c r="H570" i="33" s="1"/>
  <c r="E570" i="33"/>
  <c r="F570" i="33"/>
  <c r="G570" i="33"/>
  <c r="A570" i="1"/>
  <c r="A570" i="30" s="1"/>
  <c r="E570" i="1"/>
  <c r="B554" i="30"/>
  <c r="C554" i="30"/>
  <c r="B555" i="30"/>
  <c r="C555" i="30"/>
  <c r="B556" i="30"/>
  <c r="C556" i="30"/>
  <c r="B557" i="30"/>
  <c r="C557" i="30"/>
  <c r="B558" i="30"/>
  <c r="C558" i="30"/>
  <c r="B559" i="30"/>
  <c r="C559" i="30"/>
  <c r="B560" i="30"/>
  <c r="C560" i="30"/>
  <c r="B561" i="30"/>
  <c r="C561" i="30"/>
  <c r="B562" i="30"/>
  <c r="C562" i="30"/>
  <c r="B563" i="30"/>
  <c r="C563" i="30"/>
  <c r="B564" i="30"/>
  <c r="C564" i="30"/>
  <c r="B565" i="30"/>
  <c r="C565" i="30"/>
  <c r="B566" i="30"/>
  <c r="C566" i="30"/>
  <c r="B567" i="30"/>
  <c r="C567" i="30"/>
  <c r="B568" i="30"/>
  <c r="C568" i="30"/>
  <c r="B569" i="30"/>
  <c r="C569" i="30"/>
  <c r="B570" i="30"/>
  <c r="C570" i="30"/>
  <c r="B567" i="31"/>
  <c r="C567" i="31"/>
  <c r="B568" i="31"/>
  <c r="C568" i="31"/>
  <c r="B569" i="31"/>
  <c r="C569" i="31"/>
  <c r="B562" i="31"/>
  <c r="C562" i="31"/>
  <c r="B563" i="31"/>
  <c r="C563" i="31"/>
  <c r="B564" i="31"/>
  <c r="C564" i="31"/>
  <c r="B565" i="31"/>
  <c r="C565" i="31"/>
  <c r="B566" i="31"/>
  <c r="C566" i="31"/>
  <c r="B562" i="33"/>
  <c r="C562" i="33"/>
  <c r="H562" i="33" s="1"/>
  <c r="E562" i="33"/>
  <c r="F562" i="33"/>
  <c r="G562" i="33"/>
  <c r="B563" i="33"/>
  <c r="C563" i="33"/>
  <c r="H563" i="33" s="1"/>
  <c r="E563" i="33"/>
  <c r="F563" i="33"/>
  <c r="G563" i="33"/>
  <c r="B564" i="33"/>
  <c r="C564" i="33"/>
  <c r="H564" i="33" s="1"/>
  <c r="E564" i="33"/>
  <c r="F564" i="33"/>
  <c r="G564" i="33"/>
  <c r="B565" i="33"/>
  <c r="C565" i="33"/>
  <c r="H565" i="33" s="1"/>
  <c r="E565" i="33"/>
  <c r="F565" i="33"/>
  <c r="G565" i="33"/>
  <c r="B566" i="33"/>
  <c r="C566" i="33"/>
  <c r="H566" i="33" s="1"/>
  <c r="E566" i="33"/>
  <c r="F566" i="33"/>
  <c r="G566" i="33"/>
  <c r="B567" i="33"/>
  <c r="C567" i="33"/>
  <c r="H567" i="33" s="1"/>
  <c r="E567" i="33"/>
  <c r="F567" i="33"/>
  <c r="G567" i="33"/>
  <c r="B568" i="33"/>
  <c r="C568" i="33"/>
  <c r="H568" i="33" s="1"/>
  <c r="E568" i="33"/>
  <c r="F568" i="33"/>
  <c r="G568" i="33"/>
  <c r="B569" i="33"/>
  <c r="C569" i="33"/>
  <c r="H569" i="33" s="1"/>
  <c r="E569" i="33"/>
  <c r="F569" i="33"/>
  <c r="G569" i="33"/>
  <c r="A568" i="1"/>
  <c r="A568" i="31" s="1"/>
  <c r="A569" i="1"/>
  <c r="A569" i="31" s="1"/>
  <c r="A562" i="1"/>
  <c r="A562" i="31" s="1"/>
  <c r="A563" i="1"/>
  <c r="A563" i="30" s="1"/>
  <c r="A564" i="1"/>
  <c r="A564" i="31" s="1"/>
  <c r="A566" i="1"/>
  <c r="A566" i="31" s="1"/>
  <c r="A567" i="1"/>
  <c r="A567" i="31" s="1"/>
  <c r="A565" i="1"/>
  <c r="A565" i="31" s="1"/>
  <c r="D562" i="1"/>
  <c r="C562" i="34" s="1"/>
  <c r="D563" i="1"/>
  <c r="C563" i="34" s="1"/>
  <c r="D564" i="1"/>
  <c r="C564" i="34" s="1"/>
  <c r="D565" i="1"/>
  <c r="B566" i="8" s="1"/>
  <c r="D566" i="1"/>
  <c r="B567" i="8" s="1"/>
  <c r="E561" i="1"/>
  <c r="E562" i="1"/>
  <c r="E563" i="1"/>
  <c r="E564" i="1"/>
  <c r="E565" i="1"/>
  <c r="E566" i="1"/>
  <c r="E567" i="1"/>
  <c r="E568" i="1"/>
  <c r="E569" i="1"/>
  <c r="D557" i="1"/>
  <c r="D557" i="33" s="1"/>
  <c r="D558" i="1"/>
  <c r="B558" i="3" s="1"/>
  <c r="D559" i="1"/>
  <c r="B558" i="22" s="1"/>
  <c r="D560" i="1"/>
  <c r="C560" i="34" s="1"/>
  <c r="D561" i="1"/>
  <c r="B561" i="23" s="1"/>
  <c r="A557" i="8"/>
  <c r="A558" i="8"/>
  <c r="A559" i="8"/>
  <c r="A560" i="8"/>
  <c r="A561" i="8"/>
  <c r="A562" i="8"/>
  <c r="A555" i="22"/>
  <c r="A556" i="22"/>
  <c r="A557" i="22"/>
  <c r="A558" i="22"/>
  <c r="A559" i="22"/>
  <c r="A560" i="22"/>
  <c r="A561" i="3"/>
  <c r="A551" i="3"/>
  <c r="A552" i="3"/>
  <c r="A553" i="3"/>
  <c r="A554" i="3"/>
  <c r="A555" i="3"/>
  <c r="A556" i="3"/>
  <c r="A557" i="3"/>
  <c r="A558" i="3"/>
  <c r="A559" i="3"/>
  <c r="A560" i="3"/>
  <c r="B559" i="31"/>
  <c r="C559" i="31"/>
  <c r="B560" i="31"/>
  <c r="C560" i="31"/>
  <c r="B561" i="31"/>
  <c r="C561" i="31"/>
  <c r="B557" i="33"/>
  <c r="C557" i="33"/>
  <c r="H557" i="33" s="1"/>
  <c r="E557" i="33"/>
  <c r="F557" i="33"/>
  <c r="G557" i="33"/>
  <c r="B558" i="33"/>
  <c r="C558" i="33"/>
  <c r="H558" i="33" s="1"/>
  <c r="E558" i="33"/>
  <c r="F558" i="33"/>
  <c r="G558" i="33"/>
  <c r="B559" i="33"/>
  <c r="C559" i="33"/>
  <c r="Q559" i="33" s="1"/>
  <c r="E559" i="33"/>
  <c r="F559" i="33"/>
  <c r="G559" i="33"/>
  <c r="B560" i="33"/>
  <c r="C560" i="33"/>
  <c r="H560" i="33" s="1"/>
  <c r="E560" i="33"/>
  <c r="F560" i="33"/>
  <c r="G560" i="33"/>
  <c r="B561" i="33"/>
  <c r="C561" i="33"/>
  <c r="H561" i="33" s="1"/>
  <c r="E561" i="33"/>
  <c r="F561" i="33"/>
  <c r="G561" i="33"/>
  <c r="A557" i="1"/>
  <c r="A557" i="33" s="1"/>
  <c r="A558" i="1"/>
  <c r="A558" i="30" s="1"/>
  <c r="A559" i="1"/>
  <c r="A559" i="30" s="1"/>
  <c r="A560" i="1"/>
  <c r="A560" i="30" s="1"/>
  <c r="A561" i="1"/>
  <c r="A561" i="30" s="1"/>
  <c r="E559" i="1"/>
  <c r="E560" i="1"/>
  <c r="E558" i="1"/>
  <c r="E557" i="1"/>
  <c r="B557" i="31"/>
  <c r="C557" i="31"/>
  <c r="B558" i="31"/>
  <c r="C558" i="31"/>
  <c r="B485" i="31"/>
  <c r="B486" i="31"/>
  <c r="B487" i="31"/>
  <c r="B488" i="31"/>
  <c r="B489" i="31"/>
  <c r="B490" i="31"/>
  <c r="B491" i="31"/>
  <c r="B492" i="31"/>
  <c r="B493" i="31"/>
  <c r="B494" i="31"/>
  <c r="B495" i="31"/>
  <c r="B496" i="31"/>
  <c r="B497" i="31"/>
  <c r="B498" i="31"/>
  <c r="B499" i="31"/>
  <c r="B500" i="31"/>
  <c r="B501" i="31"/>
  <c r="B502" i="31"/>
  <c r="B503" i="31"/>
  <c r="B504" i="31"/>
  <c r="B505" i="31"/>
  <c r="B506" i="31"/>
  <c r="B507" i="31"/>
  <c r="B508" i="31"/>
  <c r="B509" i="31"/>
  <c r="B510" i="31"/>
  <c r="B511" i="31"/>
  <c r="B512" i="31"/>
  <c r="B513" i="31"/>
  <c r="B514" i="31"/>
  <c r="B515" i="31"/>
  <c r="B516" i="31"/>
  <c r="B517" i="31"/>
  <c r="B518" i="31"/>
  <c r="B519" i="31"/>
  <c r="B520" i="31"/>
  <c r="B521" i="31"/>
  <c r="B522" i="31"/>
  <c r="B523" i="31"/>
  <c r="B524" i="31"/>
  <c r="B525" i="31"/>
  <c r="B526" i="31"/>
  <c r="B527" i="31"/>
  <c r="B528" i="31"/>
  <c r="B529" i="31"/>
  <c r="B530" i="31"/>
  <c r="B531" i="31"/>
  <c r="B532" i="31"/>
  <c r="B533" i="31"/>
  <c r="B534" i="31"/>
  <c r="B535" i="31"/>
  <c r="B536" i="31"/>
  <c r="B537" i="31"/>
  <c r="B538" i="31"/>
  <c r="B539" i="31"/>
  <c r="B540" i="31"/>
  <c r="B541" i="31"/>
  <c r="B542" i="31"/>
  <c r="B543" i="31"/>
  <c r="B544" i="31"/>
  <c r="B545" i="31"/>
  <c r="B546" i="31"/>
  <c r="B547" i="31"/>
  <c r="B548" i="31"/>
  <c r="B549" i="31"/>
  <c r="B550" i="31"/>
  <c r="B551" i="31"/>
  <c r="B552" i="31"/>
  <c r="B553" i="31"/>
  <c r="B554" i="31"/>
  <c r="B555" i="31"/>
  <c r="B556" i="31"/>
  <c r="B556" i="33"/>
  <c r="C556" i="31"/>
  <c r="E556" i="33"/>
  <c r="F556" i="33"/>
  <c r="G556" i="33"/>
  <c r="C556" i="33"/>
  <c r="H556" i="33" s="1"/>
  <c r="E522" i="1"/>
  <c r="E523" i="1"/>
  <c r="E524" i="1"/>
  <c r="E525" i="1"/>
  <c r="E526" i="1"/>
  <c r="E527" i="1"/>
  <c r="E528" i="1"/>
  <c r="E529" i="1"/>
  <c r="E530" i="1"/>
  <c r="E531" i="1"/>
  <c r="E532" i="1"/>
  <c r="E533" i="1"/>
  <c r="E534" i="1"/>
  <c r="E535" i="1"/>
  <c r="E536" i="1"/>
  <c r="E537" i="1"/>
  <c r="E538" i="1"/>
  <c r="E539" i="1"/>
  <c r="E540" i="1"/>
  <c r="E541" i="1"/>
  <c r="E542" i="1"/>
  <c r="E543" i="1"/>
  <c r="E544" i="1"/>
  <c r="E545" i="1"/>
  <c r="E546" i="1"/>
  <c r="E547" i="1"/>
  <c r="E548" i="1"/>
  <c r="E549" i="1"/>
  <c r="E550" i="1"/>
  <c r="E551" i="1"/>
  <c r="E552" i="1"/>
  <c r="E553" i="1"/>
  <c r="E554" i="1"/>
  <c r="E555" i="1"/>
  <c r="E556" i="1"/>
  <c r="E511" i="1"/>
  <c r="E512" i="1"/>
  <c r="E513" i="1"/>
  <c r="E514" i="1"/>
  <c r="E515" i="1"/>
  <c r="E516" i="1"/>
  <c r="E517" i="1"/>
  <c r="E518" i="1"/>
  <c r="E519" i="1"/>
  <c r="E520" i="1"/>
  <c r="E521" i="1"/>
  <c r="D546" i="1"/>
  <c r="C546" i="34" s="1"/>
  <c r="D547" i="1"/>
  <c r="C547" i="34" s="1"/>
  <c r="D548" i="1"/>
  <c r="C548" i="34" s="1"/>
  <c r="D549" i="1"/>
  <c r="C549" i="34" s="1"/>
  <c r="D550" i="1"/>
  <c r="C550" i="34" s="1"/>
  <c r="D551" i="1"/>
  <c r="C551" i="34" s="1"/>
  <c r="D552" i="1"/>
  <c r="B552" i="3" s="1"/>
  <c r="D553" i="1"/>
  <c r="C553" i="34" s="1"/>
  <c r="D554" i="1"/>
  <c r="B554" i="3" s="1"/>
  <c r="D555" i="1"/>
  <c r="C555" i="34" s="1"/>
  <c r="D556" i="1"/>
  <c r="C556" i="34" s="1"/>
  <c r="D523" i="1"/>
  <c r="C523" i="34" s="1"/>
  <c r="D524" i="1"/>
  <c r="C524" i="34" s="1"/>
  <c r="D525" i="1"/>
  <c r="C525" i="34" s="1"/>
  <c r="D526" i="1"/>
  <c r="C526" i="34" s="1"/>
  <c r="D527" i="1"/>
  <c r="C527" i="34" s="1"/>
  <c r="D528" i="1"/>
  <c r="C528" i="34" s="1"/>
  <c r="D529" i="1"/>
  <c r="C529" i="34" s="1"/>
  <c r="D530" i="1"/>
  <c r="C530" i="34" s="1"/>
  <c r="D531" i="1"/>
  <c r="C531" i="34" s="1"/>
  <c r="D532" i="1"/>
  <c r="C532" i="34" s="1"/>
  <c r="D533" i="1"/>
  <c r="C533" i="34" s="1"/>
  <c r="D534" i="1"/>
  <c r="C534" i="34" s="1"/>
  <c r="D535" i="1"/>
  <c r="C535" i="34" s="1"/>
  <c r="D536" i="1"/>
  <c r="C536" i="34" s="1"/>
  <c r="D537" i="1"/>
  <c r="C537" i="34" s="1"/>
  <c r="D538" i="1"/>
  <c r="C538" i="34" s="1"/>
  <c r="D539" i="1"/>
  <c r="C539" i="34" s="1"/>
  <c r="D540" i="1"/>
  <c r="C540" i="34" s="1"/>
  <c r="D541" i="1"/>
  <c r="C541" i="34" s="1"/>
  <c r="D542" i="1"/>
  <c r="C542" i="34" s="1"/>
  <c r="D543" i="1"/>
  <c r="C543" i="34" s="1"/>
  <c r="D544" i="1"/>
  <c r="C544" i="34" s="1"/>
  <c r="D545" i="1"/>
  <c r="C545" i="34" s="1"/>
  <c r="D514" i="1"/>
  <c r="C514" i="34" s="1"/>
  <c r="D515" i="1"/>
  <c r="C515" i="34" s="1"/>
  <c r="D516" i="1"/>
  <c r="C516" i="34" s="1"/>
  <c r="D517" i="1"/>
  <c r="C517" i="34" s="1"/>
  <c r="D518" i="1"/>
  <c r="C518" i="34" s="1"/>
  <c r="D519" i="1"/>
  <c r="C519" i="34" s="1"/>
  <c r="D520" i="1"/>
  <c r="C520" i="34" s="1"/>
  <c r="D521" i="1"/>
  <c r="C521" i="34" s="1"/>
  <c r="D522" i="1"/>
  <c r="C522" i="34" s="1"/>
  <c r="D499" i="1"/>
  <c r="C499" i="34" s="1"/>
  <c r="D500" i="1"/>
  <c r="C500" i="34" s="1"/>
  <c r="D501" i="1"/>
  <c r="C501" i="34" s="1"/>
  <c r="D502" i="1"/>
  <c r="C502" i="34" s="1"/>
  <c r="D503" i="1"/>
  <c r="C503" i="34" s="1"/>
  <c r="D504" i="1"/>
  <c r="C504" i="34" s="1"/>
  <c r="D505" i="1"/>
  <c r="C505" i="34" s="1"/>
  <c r="D506" i="1"/>
  <c r="C506" i="34" s="1"/>
  <c r="D507" i="1"/>
  <c r="C507" i="34" s="1"/>
  <c r="D508" i="1"/>
  <c r="C508" i="34" s="1"/>
  <c r="D509" i="1"/>
  <c r="C509" i="34" s="1"/>
  <c r="D510" i="1"/>
  <c r="C510" i="34" s="1"/>
  <c r="D511" i="1"/>
  <c r="C511" i="34" s="1"/>
  <c r="D512" i="1"/>
  <c r="C512" i="34" s="1"/>
  <c r="D513" i="1"/>
  <c r="C513" i="34" s="1"/>
  <c r="D492" i="1"/>
  <c r="C492" i="34" s="1"/>
  <c r="D493" i="1"/>
  <c r="C493" i="34" s="1"/>
  <c r="D494" i="1"/>
  <c r="C494" i="34" s="1"/>
  <c r="D495" i="1"/>
  <c r="C495" i="34" s="1"/>
  <c r="D496" i="1"/>
  <c r="C496" i="34" s="1"/>
  <c r="D497" i="1"/>
  <c r="C497" i="34" s="1"/>
  <c r="D498" i="1"/>
  <c r="C498" i="34" s="1"/>
  <c r="E494" i="1"/>
  <c r="E495" i="1"/>
  <c r="E496" i="1"/>
  <c r="E497" i="1"/>
  <c r="E498" i="1"/>
  <c r="E499" i="1"/>
  <c r="E500" i="1"/>
  <c r="E501" i="1"/>
  <c r="E502" i="1"/>
  <c r="E503" i="1"/>
  <c r="E504" i="1"/>
  <c r="E505" i="1"/>
  <c r="E506" i="1"/>
  <c r="E507" i="1"/>
  <c r="E508" i="1"/>
  <c r="E509" i="1"/>
  <c r="E510" i="1"/>
  <c r="E487" i="1"/>
  <c r="E488" i="1"/>
  <c r="E489" i="1"/>
  <c r="E490" i="1"/>
  <c r="E491" i="1"/>
  <c r="E484" i="1"/>
  <c r="E485" i="1"/>
  <c r="E486" i="1"/>
  <c r="E492" i="1"/>
  <c r="E493" i="1"/>
  <c r="AA390" i="1"/>
  <c r="AA391" i="1"/>
  <c r="AA392" i="1"/>
  <c r="AA393" i="1"/>
  <c r="AA405" i="1" s="1"/>
  <c r="AA394" i="1"/>
  <c r="AA395" i="1"/>
  <c r="AA398" i="1"/>
  <c r="AA399" i="1"/>
  <c r="AA400" i="1"/>
  <c r="AA406" i="1" s="1"/>
  <c r="AA401" i="1"/>
  <c r="AA402" i="1"/>
  <c r="AA403" i="1"/>
  <c r="AA404" i="1"/>
  <c r="AA410" i="1" s="1"/>
  <c r="AA407" i="1"/>
  <c r="C593" i="34" l="1"/>
  <c r="C577" i="34"/>
  <c r="C561" i="34"/>
  <c r="C554" i="34"/>
  <c r="C597" i="34"/>
  <c r="C589" i="34"/>
  <c r="C581" i="34"/>
  <c r="C573" i="34"/>
  <c r="C565" i="34"/>
  <c r="C557" i="34"/>
  <c r="C598" i="34"/>
  <c r="C590" i="34"/>
  <c r="C582" i="34"/>
  <c r="C574" i="34"/>
  <c r="C566" i="34"/>
  <c r="C558" i="34"/>
  <c r="C591" i="34"/>
  <c r="C583" i="34"/>
  <c r="C559" i="34"/>
  <c r="C592" i="34"/>
  <c r="C584" i="34"/>
  <c r="C552" i="34"/>
  <c r="A610" i="33"/>
  <c r="A602" i="31"/>
  <c r="A596" i="31"/>
  <c r="A599" i="33"/>
  <c r="B596" i="22"/>
  <c r="A590" i="33"/>
  <c r="D597" i="31"/>
  <c r="B583" i="23"/>
  <c r="A589" i="33"/>
  <c r="B580" i="22"/>
  <c r="B582" i="23"/>
  <c r="A588" i="33"/>
  <c r="B574" i="22"/>
  <c r="A629" i="33"/>
  <c r="B591" i="3"/>
  <c r="B573" i="22"/>
  <c r="A621" i="33"/>
  <c r="A626" i="31"/>
  <c r="B590" i="3"/>
  <c r="B584" i="8"/>
  <c r="A632" i="33"/>
  <c r="A632" i="31"/>
  <c r="A624" i="33"/>
  <c r="A624" i="31"/>
  <c r="A631" i="33"/>
  <c r="A622" i="33"/>
  <c r="A612" i="33"/>
  <c r="A603" i="31"/>
  <c r="B597" i="22"/>
  <c r="B565" i="23"/>
  <c r="D579" i="31"/>
  <c r="B580" i="8"/>
  <c r="B579" i="23"/>
  <c r="B578" i="22"/>
  <c r="A592" i="33"/>
  <c r="A592" i="31"/>
  <c r="A630" i="33"/>
  <c r="A611" i="33"/>
  <c r="A620" i="31"/>
  <c r="B559" i="23"/>
  <c r="A593" i="33"/>
  <c r="A593" i="31"/>
  <c r="B570" i="3"/>
  <c r="B571" i="8"/>
  <c r="B570" i="23"/>
  <c r="B569" i="22"/>
  <c r="D556" i="31"/>
  <c r="B556" i="23"/>
  <c r="B588" i="8"/>
  <c r="D587" i="33"/>
  <c r="B587" i="23"/>
  <c r="B586" i="22"/>
  <c r="B587" i="3"/>
  <c r="A598" i="33"/>
  <c r="D598" i="33"/>
  <c r="A619" i="31"/>
  <c r="B589" i="3"/>
  <c r="B558" i="23"/>
  <c r="B577" i="23"/>
  <c r="B576" i="22"/>
  <c r="D584" i="33"/>
  <c r="B584" i="23"/>
  <c r="B583" i="22"/>
  <c r="B584" i="3"/>
  <c r="D584" i="31"/>
  <c r="B576" i="23"/>
  <c r="B575" i="22"/>
  <c r="D568" i="33"/>
  <c r="B568" i="23"/>
  <c r="B567" i="22"/>
  <c r="B596" i="8"/>
  <c r="B595" i="3"/>
  <c r="D595" i="33"/>
  <c r="B595" i="23"/>
  <c r="B594" i="22"/>
  <c r="A628" i="33"/>
  <c r="A607" i="33"/>
  <c r="A597" i="33"/>
  <c r="A587" i="33"/>
  <c r="A618" i="31"/>
  <c r="A595" i="31"/>
  <c r="D595" i="31"/>
  <c r="B590" i="22"/>
  <c r="B572" i="22"/>
  <c r="B575" i="23"/>
  <c r="B557" i="23"/>
  <c r="B577" i="8"/>
  <c r="B571" i="3"/>
  <c r="B572" i="8"/>
  <c r="B571" i="23"/>
  <c r="B570" i="22"/>
  <c r="B589" i="8"/>
  <c r="D588" i="33"/>
  <c r="B588" i="23"/>
  <c r="B587" i="22"/>
  <c r="B588" i="3"/>
  <c r="A583" i="33"/>
  <c r="A583" i="31"/>
  <c r="B565" i="8"/>
  <c r="B564" i="23"/>
  <c r="B563" i="22"/>
  <c r="D583" i="31"/>
  <c r="B595" i="8"/>
  <c r="B594" i="3"/>
  <c r="D594" i="33"/>
  <c r="B594" i="23"/>
  <c r="B593" i="22"/>
  <c r="D594" i="31"/>
  <c r="A600" i="33"/>
  <c r="A600" i="31"/>
  <c r="A617" i="33"/>
  <c r="A617" i="31"/>
  <c r="A609" i="33"/>
  <c r="A609" i="31"/>
  <c r="A601" i="33"/>
  <c r="A601" i="31"/>
  <c r="A627" i="33"/>
  <c r="A606" i="33"/>
  <c r="A586" i="33"/>
  <c r="A635" i="31"/>
  <c r="A594" i="31"/>
  <c r="D589" i="31"/>
  <c r="B589" i="22"/>
  <c r="B566" i="22"/>
  <c r="B574" i="23"/>
  <c r="B576" i="8"/>
  <c r="A584" i="33"/>
  <c r="A584" i="31"/>
  <c r="B587" i="8"/>
  <c r="D586" i="33"/>
  <c r="B586" i="23"/>
  <c r="B585" i="22"/>
  <c r="B586" i="3"/>
  <c r="D586" i="31"/>
  <c r="D598" i="31"/>
  <c r="B599" i="8"/>
  <c r="B569" i="3"/>
  <c r="B569" i="23"/>
  <c r="B568" i="22"/>
  <c r="B561" i="8"/>
  <c r="B560" i="23"/>
  <c r="D563" i="31"/>
  <c r="B564" i="8"/>
  <c r="B563" i="23"/>
  <c r="B562" i="22"/>
  <c r="B592" i="23"/>
  <c r="B591" i="22"/>
  <c r="D592" i="31"/>
  <c r="B593" i="3"/>
  <c r="D593" i="33"/>
  <c r="B593" i="23"/>
  <c r="B592" i="22"/>
  <c r="D593" i="31"/>
  <c r="A616" i="33"/>
  <c r="A616" i="31"/>
  <c r="A608" i="33"/>
  <c r="A608" i="31"/>
  <c r="A615" i="33"/>
  <c r="A605" i="33"/>
  <c r="D591" i="33"/>
  <c r="A634" i="31"/>
  <c r="D588" i="31"/>
  <c r="B598" i="3"/>
  <c r="B565" i="22"/>
  <c r="B593" i="8"/>
  <c r="B570" i="8"/>
  <c r="B590" i="8"/>
  <c r="D589" i="33"/>
  <c r="B578" i="3"/>
  <c r="B579" i="8"/>
  <c r="B578" i="23"/>
  <c r="B577" i="22"/>
  <c r="D562" i="33"/>
  <c r="B563" i="8"/>
  <c r="B562" i="23"/>
  <c r="B561" i="22"/>
  <c r="B582" i="8"/>
  <c r="B574" i="8"/>
  <c r="D591" i="31"/>
  <c r="B598" i="8"/>
  <c r="B597" i="3"/>
  <c r="D597" i="33"/>
  <c r="A625" i="33"/>
  <c r="A614" i="33"/>
  <c r="A604" i="33"/>
  <c r="D590" i="33"/>
  <c r="D587" i="31"/>
  <c r="B582" i="22"/>
  <c r="B564" i="22"/>
  <c r="B567" i="23"/>
  <c r="B592" i="8"/>
  <c r="B569" i="8"/>
  <c r="D585" i="33"/>
  <c r="B585" i="23"/>
  <c r="B584" i="22"/>
  <c r="B585" i="3"/>
  <c r="D585" i="31"/>
  <c r="A585" i="33"/>
  <c r="A585" i="31"/>
  <c r="D580" i="31"/>
  <c r="B581" i="8"/>
  <c r="B580" i="23"/>
  <c r="B579" i="22"/>
  <c r="B572" i="3"/>
  <c r="B573" i="8"/>
  <c r="B572" i="23"/>
  <c r="B571" i="22"/>
  <c r="D590" i="31"/>
  <c r="B591" i="8"/>
  <c r="A633" i="33"/>
  <c r="A623" i="33"/>
  <c r="A613" i="33"/>
  <c r="A591" i="33"/>
  <c r="B592" i="3"/>
  <c r="B581" i="22"/>
  <c r="B589" i="23"/>
  <c r="B566" i="23"/>
  <c r="B586" i="8"/>
  <c r="B568" i="8"/>
  <c r="D569" i="31"/>
  <c r="D567" i="31"/>
  <c r="D577" i="31"/>
  <c r="B575" i="3"/>
  <c r="D575" i="33"/>
  <c r="D575" i="31"/>
  <c r="B567" i="3"/>
  <c r="A578" i="31"/>
  <c r="D571" i="31"/>
  <c r="A575" i="31"/>
  <c r="D581" i="33"/>
  <c r="D573" i="31"/>
  <c r="B573" i="3"/>
  <c r="D573" i="33"/>
  <c r="D572" i="33"/>
  <c r="D577" i="33"/>
  <c r="B581" i="3"/>
  <c r="D583" i="33"/>
  <c r="D581" i="31"/>
  <c r="B568" i="3"/>
  <c r="B576" i="3"/>
  <c r="D576" i="31"/>
  <c r="D576" i="33"/>
  <c r="B561" i="3"/>
  <c r="D561" i="31"/>
  <c r="B582" i="3"/>
  <c r="D582" i="31"/>
  <c r="D574" i="31"/>
  <c r="A572" i="31"/>
  <c r="A572" i="33"/>
  <c r="D565" i="31"/>
  <c r="D555" i="30"/>
  <c r="D560" i="31"/>
  <c r="B560" i="8"/>
  <c r="D564" i="33"/>
  <c r="D566" i="33"/>
  <c r="D559" i="33"/>
  <c r="D558" i="33"/>
  <c r="D558" i="31"/>
  <c r="A580" i="31"/>
  <c r="A580" i="33"/>
  <c r="B553" i="3"/>
  <c r="B579" i="3"/>
  <c r="B551" i="3"/>
  <c r="B577" i="3"/>
  <c r="A576" i="31"/>
  <c r="A573" i="31"/>
  <c r="D570" i="31"/>
  <c r="B566" i="3"/>
  <c r="B562" i="3"/>
  <c r="A563" i="33"/>
  <c r="A566" i="30"/>
  <c r="A577" i="31"/>
  <c r="A579" i="31"/>
  <c r="D560" i="33"/>
  <c r="A571" i="33"/>
  <c r="A581" i="33"/>
  <c r="D578" i="31"/>
  <c r="B565" i="3"/>
  <c r="D561" i="33"/>
  <c r="D559" i="31"/>
  <c r="D570" i="30"/>
  <c r="D578" i="33"/>
  <c r="A570" i="31"/>
  <c r="A574" i="33"/>
  <c r="B564" i="3"/>
  <c r="B563" i="3"/>
  <c r="B559" i="3"/>
  <c r="H559" i="33"/>
  <c r="D571" i="33"/>
  <c r="D580" i="33"/>
  <c r="D579" i="33"/>
  <c r="D574" i="33"/>
  <c r="D582" i="33"/>
  <c r="B574" i="3"/>
  <c r="D572" i="31"/>
  <c r="B580" i="3"/>
  <c r="A582" i="33"/>
  <c r="A558" i="33"/>
  <c r="B560" i="22"/>
  <c r="B562" i="8"/>
  <c r="D566" i="31"/>
  <c r="A561" i="33"/>
  <c r="A560" i="33"/>
  <c r="A559" i="33"/>
  <c r="B560" i="3"/>
  <c r="A566" i="33"/>
  <c r="A565" i="30"/>
  <c r="A563" i="31"/>
  <c r="R559" i="33"/>
  <c r="A567" i="30"/>
  <c r="A564" i="33"/>
  <c r="A564" i="30"/>
  <c r="D560" i="30"/>
  <c r="A560" i="31"/>
  <c r="A569" i="30"/>
  <c r="D558" i="30"/>
  <c r="D568" i="30"/>
  <c r="D566" i="30"/>
  <c r="D564" i="30"/>
  <c r="D562" i="30"/>
  <c r="A569" i="33"/>
  <c r="A568" i="33"/>
  <c r="A567" i="33"/>
  <c r="A565" i="33"/>
  <c r="A562" i="33"/>
  <c r="A570" i="33"/>
  <c r="B557" i="3"/>
  <c r="B557" i="22"/>
  <c r="D564" i="31"/>
  <c r="D562" i="31"/>
  <c r="D568" i="31"/>
  <c r="A561" i="31"/>
  <c r="A559" i="31"/>
  <c r="B559" i="8"/>
  <c r="A568" i="30"/>
  <c r="A562" i="30"/>
  <c r="D559" i="30"/>
  <c r="D557" i="31"/>
  <c r="A557" i="31"/>
  <c r="B556" i="22"/>
  <c r="D569" i="30"/>
  <c r="D567" i="30"/>
  <c r="D565" i="30"/>
  <c r="D563" i="30"/>
  <c r="A557" i="30"/>
  <c r="B559" i="22"/>
  <c r="D569" i="33"/>
  <c r="D567" i="33"/>
  <c r="D565" i="33"/>
  <c r="D563" i="33"/>
  <c r="D570" i="33"/>
  <c r="B556" i="3"/>
  <c r="B558" i="8"/>
  <c r="B555" i="3"/>
  <c r="D561" i="30"/>
  <c r="D557" i="30"/>
  <c r="B557" i="8"/>
  <c r="D556" i="30"/>
  <c r="D554" i="30"/>
  <c r="B555" i="22"/>
  <c r="D556" i="33"/>
  <c r="A558" i="31"/>
  <c r="A556" i="1"/>
  <c r="A556" i="30" s="1"/>
  <c r="A556" i="8"/>
  <c r="B556" i="8"/>
  <c r="A551" i="8"/>
  <c r="B551" i="8"/>
  <c r="A552" i="8"/>
  <c r="B552" i="8"/>
  <c r="A553" i="8"/>
  <c r="B553" i="8"/>
  <c r="A554" i="8"/>
  <c r="B554" i="8"/>
  <c r="A555" i="8"/>
  <c r="B555" i="8"/>
  <c r="A555" i="23"/>
  <c r="B555" i="23"/>
  <c r="A554" i="23"/>
  <c r="B554" i="23"/>
  <c r="A550" i="23"/>
  <c r="B550" i="23"/>
  <c r="A551" i="23"/>
  <c r="B551" i="23"/>
  <c r="A552" i="23"/>
  <c r="B552" i="23"/>
  <c r="A553" i="23"/>
  <c r="B553" i="23"/>
  <c r="A550" i="22"/>
  <c r="B550" i="22"/>
  <c r="A551" i="22"/>
  <c r="B551" i="22"/>
  <c r="A552" i="22"/>
  <c r="B552" i="22"/>
  <c r="A553" i="22"/>
  <c r="B553" i="22"/>
  <c r="A554" i="22"/>
  <c r="B554" i="22"/>
  <c r="C551" i="31"/>
  <c r="D551" i="31"/>
  <c r="C552" i="31"/>
  <c r="D552" i="31"/>
  <c r="C553" i="31"/>
  <c r="D553" i="31"/>
  <c r="C554" i="31"/>
  <c r="D554" i="31"/>
  <c r="C555" i="31"/>
  <c r="D555" i="31"/>
  <c r="B551" i="33"/>
  <c r="C551" i="33"/>
  <c r="H551" i="33" s="1"/>
  <c r="D551" i="33"/>
  <c r="E551" i="33"/>
  <c r="F551" i="33"/>
  <c r="G551" i="33"/>
  <c r="B552" i="33"/>
  <c r="C552" i="33"/>
  <c r="H552" i="33" s="1"/>
  <c r="D552" i="33"/>
  <c r="E552" i="33"/>
  <c r="F552" i="33"/>
  <c r="G552" i="33"/>
  <c r="B553" i="33"/>
  <c r="C553" i="33"/>
  <c r="H553" i="33" s="1"/>
  <c r="D553" i="33"/>
  <c r="E553" i="33"/>
  <c r="F553" i="33"/>
  <c r="G553" i="33"/>
  <c r="B554" i="33"/>
  <c r="C554" i="33"/>
  <c r="H554" i="33" s="1"/>
  <c r="D554" i="33"/>
  <c r="E554" i="33"/>
  <c r="F554" i="33"/>
  <c r="G554" i="33"/>
  <c r="B555" i="33"/>
  <c r="C555" i="33"/>
  <c r="H555" i="33" s="1"/>
  <c r="D555" i="33"/>
  <c r="E555" i="33"/>
  <c r="F555" i="33"/>
  <c r="G555" i="33"/>
  <c r="A551" i="1"/>
  <c r="A552" i="1"/>
  <c r="A552" i="31" s="1"/>
  <c r="A553" i="1"/>
  <c r="A554" i="1"/>
  <c r="A554" i="30" s="1"/>
  <c r="A555" i="1"/>
  <c r="A548" i="8"/>
  <c r="B548" i="8"/>
  <c r="A549" i="8"/>
  <c r="B549" i="8"/>
  <c r="A550" i="8"/>
  <c r="B550" i="8"/>
  <c r="A536" i="8"/>
  <c r="B536" i="8"/>
  <c r="A537" i="8"/>
  <c r="B537" i="8"/>
  <c r="A538" i="8"/>
  <c r="B538" i="8"/>
  <c r="A539" i="8"/>
  <c r="B539" i="8"/>
  <c r="A540" i="8"/>
  <c r="B540" i="8"/>
  <c r="A541" i="8"/>
  <c r="B541" i="8"/>
  <c r="A542" i="8"/>
  <c r="B542" i="8"/>
  <c r="A543" i="8"/>
  <c r="B543" i="8"/>
  <c r="A544" i="8"/>
  <c r="B544" i="8"/>
  <c r="A545" i="8"/>
  <c r="B545" i="8"/>
  <c r="A546" i="8"/>
  <c r="B546" i="8"/>
  <c r="A547" i="8"/>
  <c r="B547" i="8"/>
  <c r="A548" i="23"/>
  <c r="B548" i="23"/>
  <c r="A549" i="23"/>
  <c r="B549" i="23"/>
  <c r="A546" i="23"/>
  <c r="B546" i="23"/>
  <c r="A547" i="23"/>
  <c r="B547" i="23"/>
  <c r="A544" i="23"/>
  <c r="B544" i="23"/>
  <c r="A545" i="23"/>
  <c r="B545" i="23"/>
  <c r="A535" i="23"/>
  <c r="B535" i="23"/>
  <c r="A536" i="23"/>
  <c r="B536" i="23"/>
  <c r="A537" i="23"/>
  <c r="B537" i="23"/>
  <c r="A538" i="23"/>
  <c r="B538" i="23"/>
  <c r="A539" i="23"/>
  <c r="B539" i="23"/>
  <c r="A540" i="23"/>
  <c r="B540" i="23"/>
  <c r="A541" i="23"/>
  <c r="B541" i="23"/>
  <c r="A542" i="23"/>
  <c r="B542" i="23"/>
  <c r="A543" i="23"/>
  <c r="B543" i="23"/>
  <c r="A549" i="22"/>
  <c r="B549" i="22"/>
  <c r="A545" i="22"/>
  <c r="B545" i="22"/>
  <c r="A546" i="22"/>
  <c r="B546" i="22"/>
  <c r="A547" i="22"/>
  <c r="B547" i="22"/>
  <c r="A548" i="22"/>
  <c r="B548" i="22"/>
  <c r="A541" i="22"/>
  <c r="B541" i="22"/>
  <c r="A542" i="22"/>
  <c r="B542" i="22"/>
  <c r="A543" i="22"/>
  <c r="B543" i="22"/>
  <c r="A544" i="22"/>
  <c r="B544" i="22"/>
  <c r="A534" i="22"/>
  <c r="B534" i="22"/>
  <c r="A535" i="22"/>
  <c r="B535" i="22"/>
  <c r="A536" i="22"/>
  <c r="B536" i="22"/>
  <c r="A537" i="22"/>
  <c r="B537" i="22"/>
  <c r="A538" i="22"/>
  <c r="B538" i="22"/>
  <c r="A539" i="22"/>
  <c r="B539" i="22"/>
  <c r="A540" i="22"/>
  <c r="B540" i="22"/>
  <c r="A548" i="3"/>
  <c r="B548" i="3"/>
  <c r="A549" i="3"/>
  <c r="B549" i="3"/>
  <c r="A550" i="3"/>
  <c r="B550" i="3"/>
  <c r="A542" i="3"/>
  <c r="B542" i="3"/>
  <c r="A543" i="3"/>
  <c r="B543" i="3"/>
  <c r="A544" i="3"/>
  <c r="B544" i="3"/>
  <c r="A545" i="3"/>
  <c r="B545" i="3"/>
  <c r="A546" i="3"/>
  <c r="B546" i="3"/>
  <c r="A547" i="3"/>
  <c r="B547" i="3"/>
  <c r="A540" i="3"/>
  <c r="B540" i="3"/>
  <c r="A541" i="3"/>
  <c r="B541" i="3"/>
  <c r="A535" i="3"/>
  <c r="B535" i="3"/>
  <c r="A536" i="3"/>
  <c r="B536" i="3"/>
  <c r="A537" i="3"/>
  <c r="B537" i="3"/>
  <c r="A538" i="3"/>
  <c r="B538" i="3"/>
  <c r="A539" i="3"/>
  <c r="B539" i="3"/>
  <c r="C549" i="31"/>
  <c r="D549" i="31"/>
  <c r="C550" i="31"/>
  <c r="D550" i="31"/>
  <c r="C546" i="31"/>
  <c r="D546" i="31"/>
  <c r="C547" i="31"/>
  <c r="D547" i="31"/>
  <c r="C548" i="31"/>
  <c r="D548" i="31"/>
  <c r="C542" i="31"/>
  <c r="D542" i="31"/>
  <c r="C543" i="31"/>
  <c r="D543" i="31"/>
  <c r="C544" i="31"/>
  <c r="D544" i="31"/>
  <c r="C545" i="31"/>
  <c r="D545" i="31"/>
  <c r="C535" i="31"/>
  <c r="D535" i="31"/>
  <c r="C536" i="31"/>
  <c r="D536" i="31"/>
  <c r="C537" i="31"/>
  <c r="D537" i="31"/>
  <c r="C538" i="31"/>
  <c r="D538" i="31"/>
  <c r="C539" i="31"/>
  <c r="D539" i="31"/>
  <c r="C540" i="31"/>
  <c r="D540" i="31"/>
  <c r="C541" i="31"/>
  <c r="D541" i="31"/>
  <c r="B545" i="33"/>
  <c r="C545" i="33"/>
  <c r="H545" i="33" s="1"/>
  <c r="D545" i="33"/>
  <c r="E545" i="33"/>
  <c r="F545" i="33"/>
  <c r="G545" i="33"/>
  <c r="B546" i="33"/>
  <c r="C546" i="33"/>
  <c r="H546" i="33" s="1"/>
  <c r="D546" i="33"/>
  <c r="E546" i="33"/>
  <c r="F546" i="33"/>
  <c r="G546" i="33"/>
  <c r="B547" i="33"/>
  <c r="C547" i="33"/>
  <c r="H547" i="33" s="1"/>
  <c r="D547" i="33"/>
  <c r="E547" i="33"/>
  <c r="F547" i="33"/>
  <c r="G547" i="33"/>
  <c r="B548" i="33"/>
  <c r="C548" i="33"/>
  <c r="H548" i="33" s="1"/>
  <c r="D548" i="33"/>
  <c r="E548" i="33"/>
  <c r="F548" i="33"/>
  <c r="G548" i="33"/>
  <c r="B549" i="33"/>
  <c r="C549" i="33"/>
  <c r="H549" i="33" s="1"/>
  <c r="D549" i="33"/>
  <c r="E549" i="33"/>
  <c r="F549" i="33"/>
  <c r="G549" i="33"/>
  <c r="B550" i="33"/>
  <c r="C550" i="33"/>
  <c r="H550" i="33" s="1"/>
  <c r="D550" i="33"/>
  <c r="E550" i="33"/>
  <c r="F550" i="33"/>
  <c r="G550" i="33"/>
  <c r="B535" i="33"/>
  <c r="C535" i="33"/>
  <c r="H535" i="33" s="1"/>
  <c r="D535" i="33"/>
  <c r="E535" i="33"/>
  <c r="F535" i="33"/>
  <c r="G535" i="33"/>
  <c r="B536" i="33"/>
  <c r="C536" i="33"/>
  <c r="H536" i="33" s="1"/>
  <c r="D536" i="33"/>
  <c r="E536" i="33"/>
  <c r="F536" i="33"/>
  <c r="G536" i="33"/>
  <c r="B537" i="33"/>
  <c r="C537" i="33"/>
  <c r="H537" i="33" s="1"/>
  <c r="D537" i="33"/>
  <c r="E537" i="33"/>
  <c r="F537" i="33"/>
  <c r="G537" i="33"/>
  <c r="B538" i="33"/>
  <c r="C538" i="33"/>
  <c r="H538" i="33" s="1"/>
  <c r="D538" i="33"/>
  <c r="E538" i="33"/>
  <c r="F538" i="33"/>
  <c r="G538" i="33"/>
  <c r="B539" i="33"/>
  <c r="C539" i="33"/>
  <c r="H539" i="33" s="1"/>
  <c r="D539" i="33"/>
  <c r="E539" i="33"/>
  <c r="F539" i="33"/>
  <c r="G539" i="33"/>
  <c r="B540" i="33"/>
  <c r="C540" i="33"/>
  <c r="H540" i="33" s="1"/>
  <c r="D540" i="33"/>
  <c r="E540" i="33"/>
  <c r="F540" i="33"/>
  <c r="G540" i="33"/>
  <c r="B541" i="33"/>
  <c r="C541" i="33"/>
  <c r="H541" i="33" s="1"/>
  <c r="D541" i="33"/>
  <c r="E541" i="33"/>
  <c r="F541" i="33"/>
  <c r="G541" i="33"/>
  <c r="B542" i="33"/>
  <c r="C542" i="33"/>
  <c r="H542" i="33" s="1"/>
  <c r="D542" i="33"/>
  <c r="E542" i="33"/>
  <c r="F542" i="33"/>
  <c r="G542" i="33"/>
  <c r="B543" i="33"/>
  <c r="C543" i="33"/>
  <c r="H543" i="33" s="1"/>
  <c r="D543" i="33"/>
  <c r="E543" i="33"/>
  <c r="F543" i="33"/>
  <c r="G543" i="33"/>
  <c r="B544" i="33"/>
  <c r="C544" i="33"/>
  <c r="H544" i="33" s="1"/>
  <c r="D544" i="33"/>
  <c r="E544" i="33"/>
  <c r="F544" i="33"/>
  <c r="G544" i="33"/>
  <c r="A555" i="31" l="1"/>
  <c r="A555" i="30"/>
  <c r="A551" i="33"/>
  <c r="A551" i="31"/>
  <c r="A552" i="33"/>
  <c r="A554" i="33"/>
  <c r="A554" i="31"/>
  <c r="A553" i="33"/>
  <c r="A553" i="31"/>
  <c r="A555" i="33"/>
  <c r="A556" i="31"/>
  <c r="A556" i="33"/>
  <c r="A550" i="1"/>
  <c r="A549" i="1"/>
  <c r="A548" i="1"/>
  <c r="A547" i="1"/>
  <c r="A546" i="1"/>
  <c r="A545" i="1"/>
  <c r="A544" i="1"/>
  <c r="A543" i="1"/>
  <c r="A542" i="1"/>
  <c r="A541" i="1"/>
  <c r="A540" i="1"/>
  <c r="A539" i="1"/>
  <c r="A538" i="1"/>
  <c r="A537" i="1"/>
  <c r="A536" i="1"/>
  <c r="A535" i="1"/>
  <c r="B528" i="8"/>
  <c r="B529" i="8"/>
  <c r="B530" i="8"/>
  <c r="B531" i="8"/>
  <c r="B532" i="8"/>
  <c r="B533" i="8"/>
  <c r="B534" i="8"/>
  <c r="B535" i="8"/>
  <c r="A534" i="8"/>
  <c r="A535" i="8"/>
  <c r="A528" i="8"/>
  <c r="A529" i="8"/>
  <c r="A530" i="8"/>
  <c r="A531" i="8"/>
  <c r="A532" i="8"/>
  <c r="A533" i="8"/>
  <c r="B527" i="23"/>
  <c r="B528" i="23"/>
  <c r="B529" i="23"/>
  <c r="B530" i="23"/>
  <c r="B531" i="23"/>
  <c r="B532" i="23"/>
  <c r="B533" i="23"/>
  <c r="B534" i="23"/>
  <c r="A534" i="23"/>
  <c r="A527" i="23"/>
  <c r="A528" i="23"/>
  <c r="A529" i="23"/>
  <c r="A530" i="23"/>
  <c r="A531" i="23"/>
  <c r="A532" i="23"/>
  <c r="A533" i="23"/>
  <c r="B526" i="22"/>
  <c r="B527" i="22"/>
  <c r="B528" i="22"/>
  <c r="B529" i="22"/>
  <c r="B530" i="22"/>
  <c r="B531" i="22"/>
  <c r="B532" i="22"/>
  <c r="B533" i="22"/>
  <c r="A533" i="22"/>
  <c r="A532" i="22"/>
  <c r="A526" i="22"/>
  <c r="A527" i="22"/>
  <c r="A528" i="22"/>
  <c r="A529" i="22"/>
  <c r="A530" i="22"/>
  <c r="A531" i="22"/>
  <c r="B527" i="3"/>
  <c r="B528" i="3"/>
  <c r="B529" i="3"/>
  <c r="B530" i="3"/>
  <c r="B531" i="3"/>
  <c r="B532" i="3"/>
  <c r="B533" i="3"/>
  <c r="B534" i="3"/>
  <c r="A534" i="3"/>
  <c r="A533" i="3"/>
  <c r="A532" i="3"/>
  <c r="A527" i="3"/>
  <c r="A528" i="3"/>
  <c r="A529" i="3"/>
  <c r="A530" i="3"/>
  <c r="A531" i="3"/>
  <c r="C532" i="31"/>
  <c r="D532" i="31"/>
  <c r="C533" i="31"/>
  <c r="D533" i="31"/>
  <c r="C534" i="31"/>
  <c r="D534" i="31"/>
  <c r="C527" i="31"/>
  <c r="D527" i="31"/>
  <c r="C528" i="31"/>
  <c r="D528" i="31"/>
  <c r="C529" i="31"/>
  <c r="D529" i="31"/>
  <c r="C530" i="31"/>
  <c r="D530" i="31"/>
  <c r="C531" i="31"/>
  <c r="D531" i="31"/>
  <c r="D527" i="33"/>
  <c r="E527" i="33"/>
  <c r="F527" i="33"/>
  <c r="G527" i="33"/>
  <c r="D528" i="33"/>
  <c r="E528" i="33"/>
  <c r="F528" i="33"/>
  <c r="G528" i="33"/>
  <c r="D529" i="33"/>
  <c r="E529" i="33"/>
  <c r="F529" i="33"/>
  <c r="G529" i="33"/>
  <c r="D530" i="33"/>
  <c r="E530" i="33"/>
  <c r="F530" i="33"/>
  <c r="G530" i="33"/>
  <c r="D531" i="33"/>
  <c r="E531" i="33"/>
  <c r="F531" i="33"/>
  <c r="G531" i="33"/>
  <c r="D532" i="33"/>
  <c r="E532" i="33"/>
  <c r="F532" i="33"/>
  <c r="G532" i="33"/>
  <c r="D533" i="33"/>
  <c r="E533" i="33"/>
  <c r="F533" i="33"/>
  <c r="G533" i="33"/>
  <c r="D534" i="33"/>
  <c r="E534" i="33"/>
  <c r="F534" i="33"/>
  <c r="G534" i="33"/>
  <c r="C527" i="33"/>
  <c r="H527" i="33" s="1"/>
  <c r="C528" i="33"/>
  <c r="H528" i="33" s="1"/>
  <c r="C529" i="33"/>
  <c r="H529" i="33" s="1"/>
  <c r="C530" i="33"/>
  <c r="H530" i="33" s="1"/>
  <c r="C531" i="33"/>
  <c r="H531" i="33" s="1"/>
  <c r="C532" i="33"/>
  <c r="H532" i="33" s="1"/>
  <c r="C533" i="33"/>
  <c r="H533" i="33" s="1"/>
  <c r="C534" i="33"/>
  <c r="H534" i="33" s="1"/>
  <c r="B527" i="33"/>
  <c r="B528" i="33"/>
  <c r="B529" i="33"/>
  <c r="B530" i="33"/>
  <c r="B531" i="33"/>
  <c r="B532" i="33"/>
  <c r="B533" i="33"/>
  <c r="B534" i="33"/>
  <c r="A534" i="1"/>
  <c r="A533" i="1"/>
  <c r="A532" i="1"/>
  <c r="A532" i="31" s="1"/>
  <c r="A531" i="1"/>
  <c r="A530" i="1"/>
  <c r="A529" i="1"/>
  <c r="A528" i="1"/>
  <c r="A527" i="1"/>
  <c r="B516" i="8"/>
  <c r="B517" i="8"/>
  <c r="B518" i="8"/>
  <c r="B519" i="8"/>
  <c r="B520" i="8"/>
  <c r="B521" i="8"/>
  <c r="B522" i="8"/>
  <c r="B523" i="8"/>
  <c r="B524" i="8"/>
  <c r="B525" i="8"/>
  <c r="B526" i="8"/>
  <c r="B527" i="8"/>
  <c r="A526" i="8"/>
  <c r="A527" i="8"/>
  <c r="A516" i="8"/>
  <c r="A517" i="8"/>
  <c r="A518" i="8"/>
  <c r="A519" i="8"/>
  <c r="A520" i="8"/>
  <c r="A521" i="8"/>
  <c r="A522" i="8"/>
  <c r="A523" i="8"/>
  <c r="A524" i="8"/>
  <c r="A525" i="8"/>
  <c r="B515" i="23"/>
  <c r="B516" i="23"/>
  <c r="B517" i="23"/>
  <c r="B518" i="23"/>
  <c r="B519" i="23"/>
  <c r="B520" i="23"/>
  <c r="B521" i="23"/>
  <c r="B522" i="23"/>
  <c r="B523" i="23"/>
  <c r="B524" i="23"/>
  <c r="B525" i="23"/>
  <c r="B526" i="23"/>
  <c r="A525" i="23"/>
  <c r="A526" i="23"/>
  <c r="A521" i="23"/>
  <c r="A522" i="23"/>
  <c r="A523" i="23"/>
  <c r="A524" i="23"/>
  <c r="A515" i="23"/>
  <c r="A516" i="23"/>
  <c r="A517" i="23"/>
  <c r="A518" i="23"/>
  <c r="A519" i="23"/>
  <c r="A520" i="23"/>
  <c r="B514" i="22"/>
  <c r="B515" i="22"/>
  <c r="B516" i="22"/>
  <c r="B517" i="22"/>
  <c r="B518" i="22"/>
  <c r="B519" i="22"/>
  <c r="B520" i="22"/>
  <c r="B521" i="22"/>
  <c r="B522" i="22"/>
  <c r="B523" i="22"/>
  <c r="B524" i="22"/>
  <c r="B525" i="22"/>
  <c r="A525" i="22"/>
  <c r="A522" i="22"/>
  <c r="A523" i="22"/>
  <c r="A524" i="22"/>
  <c r="A514" i="22"/>
  <c r="A515" i="22"/>
  <c r="A516" i="22"/>
  <c r="A517" i="22"/>
  <c r="A518" i="22"/>
  <c r="A519" i="22"/>
  <c r="A520" i="22"/>
  <c r="A521" i="22"/>
  <c r="B515" i="3"/>
  <c r="B516" i="3"/>
  <c r="B517" i="3"/>
  <c r="B518" i="3"/>
  <c r="B519" i="3"/>
  <c r="B520" i="3"/>
  <c r="B521" i="3"/>
  <c r="B522" i="3"/>
  <c r="B523" i="3"/>
  <c r="B524" i="3"/>
  <c r="B525" i="3"/>
  <c r="B526" i="3"/>
  <c r="A526" i="3"/>
  <c r="A524" i="3"/>
  <c r="A525" i="3"/>
  <c r="A522" i="3"/>
  <c r="A523" i="3"/>
  <c r="A515" i="3"/>
  <c r="A516" i="3"/>
  <c r="A517" i="3"/>
  <c r="A518" i="3"/>
  <c r="A519" i="3"/>
  <c r="A520" i="3"/>
  <c r="A521" i="3"/>
  <c r="D515" i="31"/>
  <c r="G515" i="31"/>
  <c r="H515" i="31"/>
  <c r="I515" i="31"/>
  <c r="D516" i="31"/>
  <c r="G516" i="31"/>
  <c r="H516" i="31"/>
  <c r="I516" i="31"/>
  <c r="D517" i="31"/>
  <c r="G517" i="31"/>
  <c r="H517" i="31"/>
  <c r="I517" i="31"/>
  <c r="D518" i="31"/>
  <c r="G518" i="31"/>
  <c r="H518" i="31"/>
  <c r="I518" i="31"/>
  <c r="D519" i="31"/>
  <c r="G519" i="31"/>
  <c r="H519" i="31"/>
  <c r="I519" i="31"/>
  <c r="D520" i="31"/>
  <c r="G520" i="31"/>
  <c r="H520" i="31"/>
  <c r="I520" i="31"/>
  <c r="D521" i="31"/>
  <c r="G521" i="31"/>
  <c r="H521" i="31"/>
  <c r="I521" i="31"/>
  <c r="D522" i="31"/>
  <c r="G522" i="31"/>
  <c r="H522" i="31"/>
  <c r="I522" i="31"/>
  <c r="D523" i="31"/>
  <c r="G523" i="31"/>
  <c r="H523" i="31"/>
  <c r="I523" i="31"/>
  <c r="D524" i="31"/>
  <c r="G524" i="31"/>
  <c r="H524" i="31"/>
  <c r="I524" i="31"/>
  <c r="D525" i="31"/>
  <c r="G525" i="31"/>
  <c r="H525" i="31"/>
  <c r="I525" i="31"/>
  <c r="D526" i="31"/>
  <c r="G526" i="31"/>
  <c r="H526" i="31"/>
  <c r="I526" i="31"/>
  <c r="C526" i="31"/>
  <c r="J526" i="31" s="1"/>
  <c r="C525" i="31"/>
  <c r="J525" i="31" s="1"/>
  <c r="C524" i="31"/>
  <c r="J524" i="31" s="1"/>
  <c r="C523" i="31"/>
  <c r="J523" i="31" s="1"/>
  <c r="C521" i="31"/>
  <c r="J521" i="31" s="1"/>
  <c r="C522" i="31"/>
  <c r="J522" i="31" s="1"/>
  <c r="C520" i="31"/>
  <c r="J520" i="31" s="1"/>
  <c r="C515" i="31"/>
  <c r="J515" i="31" s="1"/>
  <c r="C516" i="31"/>
  <c r="J516" i="31" s="1"/>
  <c r="C517" i="31"/>
  <c r="J517" i="31" s="1"/>
  <c r="C518" i="31"/>
  <c r="J518" i="31" s="1"/>
  <c r="C519" i="31"/>
  <c r="J519" i="31" s="1"/>
  <c r="G515" i="33"/>
  <c r="G516" i="33"/>
  <c r="G517" i="33"/>
  <c r="G518" i="33"/>
  <c r="G519" i="33"/>
  <c r="G520" i="33"/>
  <c r="G521" i="33"/>
  <c r="G522" i="33"/>
  <c r="G523" i="33"/>
  <c r="G524" i="33"/>
  <c r="G525" i="33"/>
  <c r="G526" i="33"/>
  <c r="F515" i="33"/>
  <c r="F516" i="33"/>
  <c r="F517" i="33"/>
  <c r="F518" i="33"/>
  <c r="F519" i="33"/>
  <c r="F520" i="33"/>
  <c r="F521" i="33"/>
  <c r="F522" i="33"/>
  <c r="F523" i="33"/>
  <c r="F524" i="33"/>
  <c r="F525" i="33"/>
  <c r="F526" i="33"/>
  <c r="E515" i="33"/>
  <c r="E516" i="33"/>
  <c r="E517" i="33"/>
  <c r="E518" i="33"/>
  <c r="E519" i="33"/>
  <c r="E520" i="33"/>
  <c r="E521" i="33"/>
  <c r="E522" i="33"/>
  <c r="E523" i="33"/>
  <c r="E524" i="33"/>
  <c r="E525" i="33"/>
  <c r="E526" i="33"/>
  <c r="D515" i="33"/>
  <c r="D516" i="33"/>
  <c r="D517" i="33"/>
  <c r="D518" i="33"/>
  <c r="D519" i="33"/>
  <c r="D520" i="33"/>
  <c r="D521" i="33"/>
  <c r="D522" i="33"/>
  <c r="D523" i="33"/>
  <c r="D524" i="33"/>
  <c r="D525" i="33"/>
  <c r="D526" i="33"/>
  <c r="C515" i="33"/>
  <c r="H515" i="33" s="1"/>
  <c r="C516" i="33"/>
  <c r="H516" i="33" s="1"/>
  <c r="C517" i="33"/>
  <c r="H517" i="33" s="1"/>
  <c r="C518" i="33"/>
  <c r="H518" i="33" s="1"/>
  <c r="C519" i="33"/>
  <c r="H519" i="33" s="1"/>
  <c r="C520" i="33"/>
  <c r="H520" i="33" s="1"/>
  <c r="C521" i="33"/>
  <c r="H521" i="33" s="1"/>
  <c r="C522" i="33"/>
  <c r="H522" i="33" s="1"/>
  <c r="C523" i="33"/>
  <c r="H523" i="33" s="1"/>
  <c r="C524" i="33"/>
  <c r="H524" i="33" s="1"/>
  <c r="C525" i="33"/>
  <c r="H525" i="33" s="1"/>
  <c r="C526" i="33"/>
  <c r="H526" i="33" s="1"/>
  <c r="B515" i="33"/>
  <c r="B516" i="33"/>
  <c r="B517" i="33"/>
  <c r="B518" i="33"/>
  <c r="B519" i="33"/>
  <c r="B520" i="33"/>
  <c r="B521" i="33"/>
  <c r="B522" i="33"/>
  <c r="B523" i="33"/>
  <c r="B524" i="33"/>
  <c r="B525" i="33"/>
  <c r="B526" i="33"/>
  <c r="A526" i="1"/>
  <c r="A525" i="1"/>
  <c r="A525" i="31" s="1"/>
  <c r="A524" i="1"/>
  <c r="A523" i="1"/>
  <c r="A522" i="1"/>
  <c r="A521" i="1"/>
  <c r="A520" i="1"/>
  <c r="A519" i="1"/>
  <c r="A518" i="1"/>
  <c r="A517" i="1"/>
  <c r="A516" i="1"/>
  <c r="A515" i="1"/>
  <c r="B515" i="8"/>
  <c r="A515" i="8"/>
  <c r="B514" i="23"/>
  <c r="A514" i="23"/>
  <c r="B513" i="22"/>
  <c r="A513" i="22"/>
  <c r="B514" i="3"/>
  <c r="A514" i="3"/>
  <c r="I514" i="31"/>
  <c r="H514" i="31"/>
  <c r="G514" i="31"/>
  <c r="D514" i="31"/>
  <c r="C514" i="31"/>
  <c r="J514" i="31" s="1"/>
  <c r="D513" i="31"/>
  <c r="G514" i="33"/>
  <c r="F514" i="33"/>
  <c r="E514" i="33"/>
  <c r="D514" i="33"/>
  <c r="C514" i="33"/>
  <c r="H514" i="33" s="1"/>
  <c r="B514" i="33"/>
  <c r="A514" i="1"/>
  <c r="A525" i="33" l="1"/>
  <c r="A515" i="33"/>
  <c r="A515" i="31"/>
  <c r="A523" i="33"/>
  <c r="A523" i="31"/>
  <c r="A531" i="33"/>
  <c r="A531" i="31"/>
  <c r="A538" i="33"/>
  <c r="A538" i="31"/>
  <c r="A546" i="33"/>
  <c r="A546" i="31"/>
  <c r="A524" i="33"/>
  <c r="A524" i="31"/>
  <c r="A539" i="33"/>
  <c r="A539" i="31"/>
  <c r="A547" i="33"/>
  <c r="A547" i="31"/>
  <c r="A516" i="33"/>
  <c r="A516" i="31"/>
  <c r="A517" i="33"/>
  <c r="A517" i="31"/>
  <c r="A533" i="33"/>
  <c r="A533" i="31"/>
  <c r="A540" i="33"/>
  <c r="A540" i="31"/>
  <c r="A548" i="33"/>
  <c r="A548" i="31"/>
  <c r="A522" i="33"/>
  <c r="A522" i="31"/>
  <c r="A530" i="33"/>
  <c r="A530" i="31"/>
  <c r="A518" i="33"/>
  <c r="A518" i="31"/>
  <c r="A526" i="33"/>
  <c r="A526" i="31"/>
  <c r="A534" i="33"/>
  <c r="A534" i="31"/>
  <c r="A541" i="33"/>
  <c r="A541" i="31"/>
  <c r="A549" i="33"/>
  <c r="A549" i="31"/>
  <c r="A527" i="33"/>
  <c r="A527" i="31"/>
  <c r="A532" i="33"/>
  <c r="A542" i="33"/>
  <c r="A542" i="31"/>
  <c r="A550" i="33"/>
  <c r="A550" i="31"/>
  <c r="A545" i="33"/>
  <c r="A545" i="31"/>
  <c r="A519" i="33"/>
  <c r="A519" i="31"/>
  <c r="A520" i="33"/>
  <c r="A520" i="31"/>
  <c r="A528" i="33"/>
  <c r="A528" i="31"/>
  <c r="A535" i="33"/>
  <c r="A535" i="31"/>
  <c r="A543" i="33"/>
  <c r="A543" i="31"/>
  <c r="A537" i="33"/>
  <c r="A537" i="31"/>
  <c r="A514" i="33"/>
  <c r="A514" i="31"/>
  <c r="A521" i="33"/>
  <c r="A521" i="31"/>
  <c r="A529" i="33"/>
  <c r="A529" i="31"/>
  <c r="A536" i="33"/>
  <c r="A536" i="31"/>
  <c r="A544" i="33"/>
  <c r="A544" i="31"/>
  <c r="A514" i="8"/>
  <c r="B514" i="8"/>
  <c r="A513" i="8"/>
  <c r="B513" i="8"/>
  <c r="A497" i="8"/>
  <c r="B497" i="8"/>
  <c r="A498" i="8"/>
  <c r="B498" i="8"/>
  <c r="A499" i="8"/>
  <c r="B499" i="8"/>
  <c r="A500" i="8"/>
  <c r="B500" i="8"/>
  <c r="A501" i="8"/>
  <c r="B501" i="8"/>
  <c r="A502" i="8"/>
  <c r="B502" i="8"/>
  <c r="A503" i="8"/>
  <c r="B503" i="8"/>
  <c r="A504" i="8"/>
  <c r="B504" i="8"/>
  <c r="A505" i="8"/>
  <c r="B505" i="8"/>
  <c r="A506" i="8"/>
  <c r="B506" i="8"/>
  <c r="A507" i="8"/>
  <c r="B507" i="8"/>
  <c r="A508" i="8"/>
  <c r="B508" i="8"/>
  <c r="A509" i="8"/>
  <c r="B509" i="8"/>
  <c r="A510" i="8"/>
  <c r="B510" i="8"/>
  <c r="A511" i="8"/>
  <c r="B511" i="8"/>
  <c r="A512" i="8"/>
  <c r="B512" i="8"/>
  <c r="A496" i="23"/>
  <c r="B496" i="23"/>
  <c r="A497" i="23"/>
  <c r="B497" i="23"/>
  <c r="A498" i="23"/>
  <c r="B498" i="23"/>
  <c r="A499" i="23"/>
  <c r="B499" i="23"/>
  <c r="A500" i="23"/>
  <c r="B500" i="23"/>
  <c r="A501" i="23"/>
  <c r="B501" i="23"/>
  <c r="A502" i="23"/>
  <c r="B502" i="23"/>
  <c r="A503" i="23"/>
  <c r="B503" i="23"/>
  <c r="A504" i="23"/>
  <c r="B504" i="23"/>
  <c r="A505" i="23"/>
  <c r="B505" i="23"/>
  <c r="A506" i="23"/>
  <c r="B506" i="23"/>
  <c r="A507" i="23"/>
  <c r="B507" i="23"/>
  <c r="A508" i="23"/>
  <c r="B508" i="23"/>
  <c r="A509" i="23"/>
  <c r="B509" i="23"/>
  <c r="A510" i="23"/>
  <c r="B510" i="23"/>
  <c r="A511" i="23"/>
  <c r="B511" i="23"/>
  <c r="A512" i="23"/>
  <c r="B512" i="23"/>
  <c r="A513" i="23"/>
  <c r="B513" i="23"/>
  <c r="A495" i="22"/>
  <c r="B495" i="22"/>
  <c r="A496" i="22"/>
  <c r="B496" i="22"/>
  <c r="A497" i="22"/>
  <c r="B497" i="22"/>
  <c r="A498" i="22"/>
  <c r="B498" i="22"/>
  <c r="A499" i="22"/>
  <c r="B499" i="22"/>
  <c r="A500" i="22"/>
  <c r="B500" i="22"/>
  <c r="A501" i="22"/>
  <c r="B501" i="22"/>
  <c r="A502" i="22"/>
  <c r="B502" i="22"/>
  <c r="A503" i="22"/>
  <c r="B503" i="22"/>
  <c r="A504" i="22"/>
  <c r="B504" i="22"/>
  <c r="A505" i="22"/>
  <c r="B505" i="22"/>
  <c r="A506" i="22"/>
  <c r="B506" i="22"/>
  <c r="A507" i="22"/>
  <c r="B507" i="22"/>
  <c r="A508" i="22"/>
  <c r="B508" i="22"/>
  <c r="A509" i="22"/>
  <c r="B509" i="22"/>
  <c r="A510" i="22"/>
  <c r="B510" i="22"/>
  <c r="A511" i="22"/>
  <c r="B511" i="22"/>
  <c r="A512" i="22"/>
  <c r="B512" i="22"/>
  <c r="A496" i="3"/>
  <c r="B496" i="3"/>
  <c r="A497" i="3"/>
  <c r="B497" i="3"/>
  <c r="A498" i="3"/>
  <c r="B498" i="3"/>
  <c r="A499" i="3"/>
  <c r="B499" i="3"/>
  <c r="A500" i="3"/>
  <c r="B500" i="3"/>
  <c r="A501" i="3"/>
  <c r="B501" i="3"/>
  <c r="A502" i="3"/>
  <c r="B502" i="3"/>
  <c r="A503" i="3"/>
  <c r="B503" i="3"/>
  <c r="A504" i="3"/>
  <c r="B504" i="3"/>
  <c r="A505" i="3"/>
  <c r="B505" i="3"/>
  <c r="A506" i="3"/>
  <c r="B506" i="3"/>
  <c r="A507" i="3"/>
  <c r="B507" i="3"/>
  <c r="A508" i="3"/>
  <c r="B508" i="3"/>
  <c r="A509" i="3"/>
  <c r="B509" i="3"/>
  <c r="A510" i="3"/>
  <c r="B510" i="3"/>
  <c r="A511" i="3"/>
  <c r="B511" i="3"/>
  <c r="A512" i="3"/>
  <c r="B512" i="3"/>
  <c r="A513" i="3"/>
  <c r="B513" i="3"/>
  <c r="C496" i="31"/>
  <c r="J496" i="31" s="1"/>
  <c r="D496" i="31"/>
  <c r="G496" i="31"/>
  <c r="H496" i="31"/>
  <c r="I496" i="31"/>
  <c r="C497" i="31"/>
  <c r="J497" i="31" s="1"/>
  <c r="D497" i="31"/>
  <c r="G497" i="31"/>
  <c r="H497" i="31"/>
  <c r="I497" i="31"/>
  <c r="C498" i="31"/>
  <c r="J498" i="31" s="1"/>
  <c r="D498" i="31"/>
  <c r="G498" i="31"/>
  <c r="H498" i="31"/>
  <c r="I498" i="31"/>
  <c r="C499" i="31"/>
  <c r="J499" i="31" s="1"/>
  <c r="D499" i="31"/>
  <c r="G499" i="31"/>
  <c r="H499" i="31"/>
  <c r="I499" i="31"/>
  <c r="C500" i="31"/>
  <c r="J500" i="31" s="1"/>
  <c r="D500" i="31"/>
  <c r="G500" i="31"/>
  <c r="H500" i="31"/>
  <c r="I500" i="31"/>
  <c r="C501" i="31"/>
  <c r="J501" i="31" s="1"/>
  <c r="D501" i="31"/>
  <c r="G501" i="31"/>
  <c r="H501" i="31"/>
  <c r="I501" i="31"/>
  <c r="C502" i="31"/>
  <c r="J502" i="31" s="1"/>
  <c r="D502" i="31"/>
  <c r="G502" i="31"/>
  <c r="H502" i="31"/>
  <c r="I502" i="31"/>
  <c r="C503" i="31"/>
  <c r="J503" i="31" s="1"/>
  <c r="D503" i="31"/>
  <c r="G503" i="31"/>
  <c r="H503" i="31"/>
  <c r="I503" i="31"/>
  <c r="C504" i="31"/>
  <c r="J504" i="31" s="1"/>
  <c r="D504" i="31"/>
  <c r="G504" i="31"/>
  <c r="H504" i="31"/>
  <c r="I504" i="31"/>
  <c r="C505" i="31"/>
  <c r="J505" i="31" s="1"/>
  <c r="D505" i="31"/>
  <c r="G505" i="31"/>
  <c r="H505" i="31"/>
  <c r="I505" i="31"/>
  <c r="C506" i="31"/>
  <c r="J506" i="31" s="1"/>
  <c r="D506" i="31"/>
  <c r="G506" i="31"/>
  <c r="H506" i="31"/>
  <c r="I506" i="31"/>
  <c r="C507" i="31"/>
  <c r="J507" i="31" s="1"/>
  <c r="D507" i="31"/>
  <c r="G507" i="31"/>
  <c r="H507" i="31"/>
  <c r="I507" i="31"/>
  <c r="C508" i="31"/>
  <c r="J508" i="31" s="1"/>
  <c r="D508" i="31"/>
  <c r="G508" i="31"/>
  <c r="H508" i="31"/>
  <c r="I508" i="31"/>
  <c r="C509" i="31"/>
  <c r="J509" i="31" s="1"/>
  <c r="D509" i="31"/>
  <c r="G509" i="31"/>
  <c r="H509" i="31"/>
  <c r="I509" i="31"/>
  <c r="C510" i="31"/>
  <c r="J510" i="31" s="1"/>
  <c r="D510" i="31"/>
  <c r="G510" i="31"/>
  <c r="H510" i="31"/>
  <c r="I510" i="31"/>
  <c r="C511" i="31"/>
  <c r="J511" i="31" s="1"/>
  <c r="D511" i="31"/>
  <c r="G511" i="31"/>
  <c r="H511" i="31"/>
  <c r="I511" i="31"/>
  <c r="C512" i="31"/>
  <c r="J512" i="31" s="1"/>
  <c r="D512" i="31"/>
  <c r="G512" i="31"/>
  <c r="H512" i="31"/>
  <c r="I512" i="31"/>
  <c r="C513" i="31"/>
  <c r="J513" i="31" s="1"/>
  <c r="G513" i="31"/>
  <c r="H513" i="31"/>
  <c r="I513" i="31"/>
  <c r="B496" i="33"/>
  <c r="C496" i="33"/>
  <c r="H496" i="33" s="1"/>
  <c r="D496" i="33"/>
  <c r="E496" i="33"/>
  <c r="F496" i="33"/>
  <c r="G496" i="33"/>
  <c r="B497" i="33"/>
  <c r="C497" i="33"/>
  <c r="H497" i="33" s="1"/>
  <c r="D497" i="33"/>
  <c r="E497" i="33"/>
  <c r="F497" i="33"/>
  <c r="G497" i="33"/>
  <c r="B498" i="33"/>
  <c r="C498" i="33"/>
  <c r="R498" i="33" s="1"/>
  <c r="D498" i="33"/>
  <c r="E498" i="33"/>
  <c r="F498" i="33"/>
  <c r="G498" i="33"/>
  <c r="B499" i="33"/>
  <c r="C499" i="33"/>
  <c r="H499" i="33" s="1"/>
  <c r="D499" i="33"/>
  <c r="E499" i="33"/>
  <c r="F499" i="33"/>
  <c r="G499" i="33"/>
  <c r="B500" i="33"/>
  <c r="C500" i="33"/>
  <c r="H500" i="33" s="1"/>
  <c r="D500" i="33"/>
  <c r="E500" i="33"/>
  <c r="F500" i="33"/>
  <c r="G500" i="33"/>
  <c r="B501" i="33"/>
  <c r="C501" i="33"/>
  <c r="H501" i="33" s="1"/>
  <c r="D501" i="33"/>
  <c r="E501" i="33"/>
  <c r="F501" i="33"/>
  <c r="G501" i="33"/>
  <c r="B502" i="33"/>
  <c r="C502" i="33"/>
  <c r="H502" i="33" s="1"/>
  <c r="D502" i="33"/>
  <c r="E502" i="33"/>
  <c r="F502" i="33"/>
  <c r="G502" i="33"/>
  <c r="B503" i="33"/>
  <c r="C503" i="33"/>
  <c r="H503" i="33" s="1"/>
  <c r="D503" i="33"/>
  <c r="E503" i="33"/>
  <c r="F503" i="33"/>
  <c r="G503" i="33"/>
  <c r="B504" i="33"/>
  <c r="C504" i="33"/>
  <c r="H504" i="33" s="1"/>
  <c r="D504" i="33"/>
  <c r="E504" i="33"/>
  <c r="F504" i="33"/>
  <c r="G504" i="33"/>
  <c r="B505" i="33"/>
  <c r="C505" i="33"/>
  <c r="H505" i="33" s="1"/>
  <c r="D505" i="33"/>
  <c r="E505" i="33"/>
  <c r="F505" i="33"/>
  <c r="G505" i="33"/>
  <c r="B506" i="33"/>
  <c r="C506" i="33"/>
  <c r="H506" i="33" s="1"/>
  <c r="D506" i="33"/>
  <c r="E506" i="33"/>
  <c r="F506" i="33"/>
  <c r="G506" i="33"/>
  <c r="B507" i="33"/>
  <c r="C507" i="33"/>
  <c r="H507" i="33" s="1"/>
  <c r="D507" i="33"/>
  <c r="E507" i="33"/>
  <c r="F507" i="33"/>
  <c r="G507" i="33"/>
  <c r="B508" i="33"/>
  <c r="C508" i="33"/>
  <c r="H508" i="33" s="1"/>
  <c r="D508" i="33"/>
  <c r="E508" i="33"/>
  <c r="F508" i="33"/>
  <c r="G508" i="33"/>
  <c r="B509" i="33"/>
  <c r="C509" i="33"/>
  <c r="H509" i="33" s="1"/>
  <c r="D509" i="33"/>
  <c r="E509" i="33"/>
  <c r="F509" i="33"/>
  <c r="G509" i="33"/>
  <c r="B510" i="33"/>
  <c r="C510" i="33"/>
  <c r="H510" i="33" s="1"/>
  <c r="D510" i="33"/>
  <c r="E510" i="33"/>
  <c r="F510" i="33"/>
  <c r="G510" i="33"/>
  <c r="B511" i="33"/>
  <c r="C511" i="33"/>
  <c r="H511" i="33" s="1"/>
  <c r="D511" i="33"/>
  <c r="E511" i="33"/>
  <c r="F511" i="33"/>
  <c r="G511" i="33"/>
  <c r="B512" i="33"/>
  <c r="C512" i="33"/>
  <c r="H512" i="33" s="1"/>
  <c r="D512" i="33"/>
  <c r="E512" i="33"/>
  <c r="F512" i="33"/>
  <c r="G512" i="33"/>
  <c r="B513" i="33"/>
  <c r="C513" i="33"/>
  <c r="H513" i="33" s="1"/>
  <c r="D513" i="33"/>
  <c r="E513" i="33"/>
  <c r="F513" i="33"/>
  <c r="G513" i="33"/>
  <c r="A513" i="1"/>
  <c r="A512" i="1"/>
  <c r="A512" i="31" s="1"/>
  <c r="A511" i="1"/>
  <c r="A511" i="31" s="1"/>
  <c r="A510" i="1"/>
  <c r="A510" i="31" s="1"/>
  <c r="A509" i="1"/>
  <c r="A509" i="31" s="1"/>
  <c r="A508" i="1"/>
  <c r="A508" i="31" s="1"/>
  <c r="A507" i="1"/>
  <c r="A507" i="31" s="1"/>
  <c r="A506" i="1"/>
  <c r="A505" i="1"/>
  <c r="A504" i="1"/>
  <c r="A504" i="31" s="1"/>
  <c r="A503" i="1"/>
  <c r="A503" i="31" s="1"/>
  <c r="A502" i="1"/>
  <c r="A502" i="31" s="1"/>
  <c r="A501" i="1"/>
  <c r="A501" i="31" s="1"/>
  <c r="A500" i="1"/>
  <c r="A500" i="31" s="1"/>
  <c r="A499" i="1"/>
  <c r="A499" i="31" s="1"/>
  <c r="A498" i="1"/>
  <c r="A497" i="1"/>
  <c r="A496" i="1"/>
  <c r="A496" i="8"/>
  <c r="A479" i="8"/>
  <c r="A480" i="8"/>
  <c r="A481" i="8"/>
  <c r="A482" i="8"/>
  <c r="A483" i="8"/>
  <c r="A484" i="8"/>
  <c r="A485" i="8"/>
  <c r="A486" i="8"/>
  <c r="A487" i="8"/>
  <c r="A488" i="8"/>
  <c r="A489" i="8"/>
  <c r="A490" i="8"/>
  <c r="A491" i="8"/>
  <c r="A492" i="8"/>
  <c r="A493" i="8"/>
  <c r="A494" i="8"/>
  <c r="A495" i="8"/>
  <c r="A481" i="23"/>
  <c r="A482" i="23"/>
  <c r="A483" i="23"/>
  <c r="A484" i="23"/>
  <c r="A485" i="23"/>
  <c r="A486" i="23"/>
  <c r="A487" i="23"/>
  <c r="A488" i="23"/>
  <c r="A489" i="23"/>
  <c r="A490" i="23"/>
  <c r="A491" i="23"/>
  <c r="A492" i="23"/>
  <c r="A493" i="23"/>
  <c r="A494" i="23"/>
  <c r="A495" i="23"/>
  <c r="B494" i="22"/>
  <c r="A490" i="22"/>
  <c r="A491" i="22"/>
  <c r="A492" i="22"/>
  <c r="A493" i="22"/>
  <c r="A494" i="22"/>
  <c r="A475" i="22"/>
  <c r="A476" i="22"/>
  <c r="A477" i="22"/>
  <c r="A478" i="22"/>
  <c r="A479" i="22"/>
  <c r="A480" i="22"/>
  <c r="A481" i="22"/>
  <c r="A482" i="22"/>
  <c r="A483" i="22"/>
  <c r="A484" i="22"/>
  <c r="A485" i="22"/>
  <c r="A486" i="22"/>
  <c r="A487" i="22"/>
  <c r="A488" i="22"/>
  <c r="A489" i="22"/>
  <c r="A488" i="3"/>
  <c r="A489" i="3"/>
  <c r="A490" i="3"/>
  <c r="A491" i="3"/>
  <c r="A492" i="3"/>
  <c r="A493" i="3"/>
  <c r="A494" i="3"/>
  <c r="A495" i="3"/>
  <c r="C485" i="31"/>
  <c r="J485" i="31" s="1"/>
  <c r="G485" i="31"/>
  <c r="H485" i="31"/>
  <c r="I485" i="31"/>
  <c r="C486" i="31"/>
  <c r="J486" i="31" s="1"/>
  <c r="G486" i="31"/>
  <c r="H486" i="31"/>
  <c r="I486" i="31"/>
  <c r="C487" i="31"/>
  <c r="J487" i="31" s="1"/>
  <c r="G487" i="31"/>
  <c r="H487" i="31"/>
  <c r="I487" i="31"/>
  <c r="C488" i="31"/>
  <c r="J488" i="31" s="1"/>
  <c r="G488" i="31"/>
  <c r="H488" i="31"/>
  <c r="I488" i="31"/>
  <c r="C489" i="31"/>
  <c r="J489" i="31" s="1"/>
  <c r="G489" i="31"/>
  <c r="H489" i="31"/>
  <c r="I489" i="31"/>
  <c r="C490" i="31"/>
  <c r="J490" i="31" s="1"/>
  <c r="G490" i="31"/>
  <c r="H490" i="31"/>
  <c r="I490" i="31"/>
  <c r="C491" i="31"/>
  <c r="J491" i="31" s="1"/>
  <c r="G491" i="31"/>
  <c r="H491" i="31"/>
  <c r="I491" i="31"/>
  <c r="C492" i="31"/>
  <c r="J492" i="31" s="1"/>
  <c r="G492" i="31"/>
  <c r="H492" i="31"/>
  <c r="I492" i="31"/>
  <c r="C493" i="31"/>
  <c r="J493" i="31" s="1"/>
  <c r="G493" i="31"/>
  <c r="H493" i="31"/>
  <c r="I493" i="31"/>
  <c r="C494" i="31"/>
  <c r="J494" i="31" s="1"/>
  <c r="G494" i="31"/>
  <c r="H494" i="31"/>
  <c r="I494" i="31"/>
  <c r="C495" i="31"/>
  <c r="J495" i="31" s="1"/>
  <c r="G495" i="31"/>
  <c r="H495" i="31"/>
  <c r="I495" i="31"/>
  <c r="H476" i="31"/>
  <c r="H477" i="31"/>
  <c r="H478" i="31"/>
  <c r="H479" i="31"/>
  <c r="H480" i="31"/>
  <c r="H481" i="31"/>
  <c r="H482" i="31"/>
  <c r="H483" i="31"/>
  <c r="H484" i="31"/>
  <c r="B485" i="33"/>
  <c r="C485" i="33"/>
  <c r="H485" i="33" s="1"/>
  <c r="E485" i="33"/>
  <c r="F485" i="33"/>
  <c r="G485" i="33"/>
  <c r="B486" i="33"/>
  <c r="C486" i="33"/>
  <c r="R486" i="33" s="1"/>
  <c r="E486" i="33"/>
  <c r="F486" i="33"/>
  <c r="G486" i="33"/>
  <c r="B487" i="33"/>
  <c r="C487" i="33"/>
  <c r="R487" i="33" s="1"/>
  <c r="E487" i="33"/>
  <c r="F487" i="33"/>
  <c r="G487" i="33"/>
  <c r="B488" i="33"/>
  <c r="C488" i="33"/>
  <c r="H488" i="33" s="1"/>
  <c r="E488" i="33"/>
  <c r="F488" i="33"/>
  <c r="G488" i="33"/>
  <c r="B489" i="33"/>
  <c r="C489" i="33"/>
  <c r="H489" i="33" s="1"/>
  <c r="E489" i="33"/>
  <c r="F489" i="33"/>
  <c r="G489" i="33"/>
  <c r="B490" i="33"/>
  <c r="C490" i="33"/>
  <c r="H490" i="33" s="1"/>
  <c r="E490" i="33"/>
  <c r="F490" i="33"/>
  <c r="G490" i="33"/>
  <c r="B491" i="33"/>
  <c r="C491" i="33"/>
  <c r="H491" i="33" s="1"/>
  <c r="E491" i="33"/>
  <c r="F491" i="33"/>
  <c r="G491" i="33"/>
  <c r="B492" i="33"/>
  <c r="C492" i="33"/>
  <c r="H492" i="33" s="1"/>
  <c r="E492" i="33"/>
  <c r="F492" i="33"/>
  <c r="G492" i="33"/>
  <c r="B493" i="33"/>
  <c r="C493" i="33"/>
  <c r="H493" i="33" s="1"/>
  <c r="E493" i="33"/>
  <c r="F493" i="33"/>
  <c r="G493" i="33"/>
  <c r="B494" i="33"/>
  <c r="C494" i="33"/>
  <c r="R494" i="33" s="1"/>
  <c r="E494" i="33"/>
  <c r="F494" i="33"/>
  <c r="G494" i="33"/>
  <c r="B495" i="33"/>
  <c r="C495" i="33"/>
  <c r="H495" i="33" s="1"/>
  <c r="D495" i="33"/>
  <c r="E495" i="33"/>
  <c r="F495" i="33"/>
  <c r="G495" i="33"/>
  <c r="A495" i="1"/>
  <c r="A487" i="1"/>
  <c r="A488" i="1"/>
  <c r="A489" i="1"/>
  <c r="A490" i="1"/>
  <c r="A491" i="1"/>
  <c r="A492" i="1"/>
  <c r="A493" i="1"/>
  <c r="A494" i="1"/>
  <c r="D487" i="1"/>
  <c r="C487" i="34" s="1"/>
  <c r="D488" i="1"/>
  <c r="C488" i="34" s="1"/>
  <c r="D489" i="1"/>
  <c r="C489" i="34" s="1"/>
  <c r="D490" i="1"/>
  <c r="C490" i="34" s="1"/>
  <c r="D491" i="1"/>
  <c r="C491" i="34" s="1"/>
  <c r="B492" i="23"/>
  <c r="B492" i="22"/>
  <c r="B494" i="3"/>
  <c r="H99" i="31"/>
  <c r="D99" i="1"/>
  <c r="C99" i="34" s="1"/>
  <c r="D486" i="1"/>
  <c r="C486" i="34" s="1"/>
  <c r="A486" i="1"/>
  <c r="K476" i="33"/>
  <c r="L476" i="33"/>
  <c r="M476" i="33"/>
  <c r="N476" i="33"/>
  <c r="O476" i="33"/>
  <c r="P476" i="33"/>
  <c r="R497" i="33"/>
  <c r="R505" i="33"/>
  <c r="R513" i="33"/>
  <c r="R514" i="33"/>
  <c r="R515" i="33"/>
  <c r="R516" i="33"/>
  <c r="R517" i="33"/>
  <c r="R518" i="33"/>
  <c r="R519" i="33"/>
  <c r="R520" i="33"/>
  <c r="R521" i="33"/>
  <c r="R522" i="33"/>
  <c r="R523" i="33"/>
  <c r="R524" i="33"/>
  <c r="R525" i="33"/>
  <c r="R526" i="33"/>
  <c r="R527" i="33"/>
  <c r="R528" i="33"/>
  <c r="R529" i="33"/>
  <c r="R530" i="33"/>
  <c r="R531" i="33"/>
  <c r="R532" i="33"/>
  <c r="R533" i="33"/>
  <c r="R534" i="33"/>
  <c r="R535" i="33"/>
  <c r="R536" i="33"/>
  <c r="R537" i="33"/>
  <c r="R538" i="33"/>
  <c r="R539" i="33"/>
  <c r="R540" i="33"/>
  <c r="R541" i="33"/>
  <c r="R542" i="33"/>
  <c r="R543" i="33"/>
  <c r="R544" i="33"/>
  <c r="R545" i="33"/>
  <c r="R546" i="33"/>
  <c r="R547" i="33"/>
  <c r="R548" i="33"/>
  <c r="R549" i="33"/>
  <c r="R550" i="33"/>
  <c r="R551" i="33"/>
  <c r="R552" i="33"/>
  <c r="R553" i="33"/>
  <c r="R554" i="33"/>
  <c r="R555" i="33"/>
  <c r="R556" i="33"/>
  <c r="R557" i="33"/>
  <c r="R558" i="33"/>
  <c r="R560" i="33"/>
  <c r="R561" i="33"/>
  <c r="R562" i="33"/>
  <c r="R563" i="33"/>
  <c r="R564" i="33"/>
  <c r="R565" i="33"/>
  <c r="R566" i="33"/>
  <c r="R567" i="33"/>
  <c r="R568" i="33"/>
  <c r="R569" i="33"/>
  <c r="R570" i="33"/>
  <c r="R571" i="33"/>
  <c r="R572" i="33"/>
  <c r="R573" i="33"/>
  <c r="R574" i="33"/>
  <c r="R575" i="33"/>
  <c r="R576" i="33"/>
  <c r="R577" i="33"/>
  <c r="R578" i="33"/>
  <c r="R579" i="33"/>
  <c r="R580" i="33"/>
  <c r="R581" i="33"/>
  <c r="R582" i="33"/>
  <c r="R583" i="33"/>
  <c r="R584" i="33"/>
  <c r="R585" i="33"/>
  <c r="R586" i="33"/>
  <c r="R587" i="33"/>
  <c r="R588" i="33"/>
  <c r="R589" i="33"/>
  <c r="R590" i="33"/>
  <c r="R591" i="33"/>
  <c r="R592" i="33"/>
  <c r="R593" i="33"/>
  <c r="R594" i="33"/>
  <c r="R595" i="33"/>
  <c r="R596" i="33"/>
  <c r="R597" i="33"/>
  <c r="R598" i="33"/>
  <c r="R599" i="33"/>
  <c r="R600" i="33"/>
  <c r="R601" i="33"/>
  <c r="R602" i="33"/>
  <c r="R603" i="33"/>
  <c r="R604" i="33"/>
  <c r="R605" i="33"/>
  <c r="R606" i="33"/>
  <c r="R607" i="33"/>
  <c r="R608" i="33"/>
  <c r="R609" i="33"/>
  <c r="R610" i="33"/>
  <c r="R611" i="33"/>
  <c r="R612" i="33"/>
  <c r="R613" i="33"/>
  <c r="R614" i="33"/>
  <c r="R615" i="33"/>
  <c r="R616" i="33"/>
  <c r="R617" i="33"/>
  <c r="R618" i="33"/>
  <c r="R619" i="33"/>
  <c r="R620" i="33"/>
  <c r="R621" i="33"/>
  <c r="R622" i="33"/>
  <c r="R623" i="33"/>
  <c r="R624" i="33"/>
  <c r="R625" i="33"/>
  <c r="R626" i="33"/>
  <c r="R627" i="33"/>
  <c r="R628" i="33"/>
  <c r="R629" i="33"/>
  <c r="R630" i="33"/>
  <c r="R631" i="33"/>
  <c r="R632" i="33"/>
  <c r="R633" i="33"/>
  <c r="R634" i="33"/>
  <c r="R635" i="33"/>
  <c r="R636" i="33"/>
  <c r="R637" i="33"/>
  <c r="R638" i="33"/>
  <c r="R639" i="33"/>
  <c r="R640" i="33"/>
  <c r="R641" i="33"/>
  <c r="R642" i="33"/>
  <c r="R643" i="33"/>
  <c r="R644" i="33"/>
  <c r="R645" i="33"/>
  <c r="R646" i="33"/>
  <c r="R647" i="33"/>
  <c r="R648" i="33"/>
  <c r="R649" i="33"/>
  <c r="R650" i="33"/>
  <c r="R651" i="33"/>
  <c r="R652" i="33"/>
  <c r="R653" i="33"/>
  <c r="R654" i="33"/>
  <c r="R655" i="33"/>
  <c r="R656" i="33"/>
  <c r="R657" i="33"/>
  <c r="R658" i="33"/>
  <c r="R659" i="33"/>
  <c r="R660" i="33"/>
  <c r="R661" i="33"/>
  <c r="R662" i="33"/>
  <c r="R663" i="33"/>
  <c r="R664" i="33"/>
  <c r="R665" i="33"/>
  <c r="R666" i="33"/>
  <c r="R667" i="33"/>
  <c r="R668" i="33"/>
  <c r="R669" i="33"/>
  <c r="R670" i="33"/>
  <c r="R671" i="33"/>
  <c r="R672" i="33"/>
  <c r="R673" i="33"/>
  <c r="R674" i="33"/>
  <c r="R675" i="33"/>
  <c r="R676" i="33"/>
  <c r="R677" i="33"/>
  <c r="R678" i="33"/>
  <c r="R679" i="33"/>
  <c r="R680" i="33"/>
  <c r="R681" i="33"/>
  <c r="R682" i="33"/>
  <c r="R683" i="33"/>
  <c r="R684" i="33"/>
  <c r="R685" i="33"/>
  <c r="R686" i="33"/>
  <c r="R687" i="33"/>
  <c r="R688" i="33"/>
  <c r="R689" i="33"/>
  <c r="R690" i="33"/>
  <c r="R691" i="33"/>
  <c r="R692" i="33"/>
  <c r="R693" i="33"/>
  <c r="R694" i="33"/>
  <c r="R695" i="33"/>
  <c r="R696" i="33"/>
  <c r="R697" i="33"/>
  <c r="R698" i="33"/>
  <c r="R699" i="33"/>
  <c r="R700" i="33"/>
  <c r="R701" i="33"/>
  <c r="R702" i="33"/>
  <c r="R703" i="33"/>
  <c r="R704" i="33"/>
  <c r="R705" i="33"/>
  <c r="R706" i="33"/>
  <c r="R707" i="33"/>
  <c r="R708" i="33"/>
  <c r="R709" i="33"/>
  <c r="R710" i="33"/>
  <c r="R711" i="33"/>
  <c r="R712" i="33"/>
  <c r="R713" i="33"/>
  <c r="R714" i="33"/>
  <c r="R715" i="33"/>
  <c r="R716" i="33"/>
  <c r="R717" i="33"/>
  <c r="R718" i="33"/>
  <c r="R719" i="33"/>
  <c r="R720" i="33"/>
  <c r="R721" i="33"/>
  <c r="R722" i="33"/>
  <c r="R723" i="33"/>
  <c r="R724" i="33"/>
  <c r="R725" i="33"/>
  <c r="R726" i="33"/>
  <c r="R727" i="33"/>
  <c r="R728" i="33"/>
  <c r="R729" i="33"/>
  <c r="R730" i="33"/>
  <c r="R731" i="33"/>
  <c r="R732" i="33"/>
  <c r="R733" i="33"/>
  <c r="R734" i="33"/>
  <c r="R735" i="33"/>
  <c r="R736" i="33"/>
  <c r="R737" i="33"/>
  <c r="R738" i="33"/>
  <c r="R739" i="33"/>
  <c r="R740" i="33"/>
  <c r="R741" i="33"/>
  <c r="R742" i="33"/>
  <c r="R743" i="33"/>
  <c r="R744" i="33"/>
  <c r="R745" i="33"/>
  <c r="R746" i="33"/>
  <c r="R747" i="33"/>
  <c r="R748" i="33"/>
  <c r="R749" i="33"/>
  <c r="R750" i="33"/>
  <c r="R751" i="33"/>
  <c r="R752" i="33"/>
  <c r="R753" i="33"/>
  <c r="R754" i="33"/>
  <c r="R755" i="33"/>
  <c r="R756" i="33"/>
  <c r="R757" i="33"/>
  <c r="R758" i="33"/>
  <c r="R759" i="33"/>
  <c r="R760" i="33"/>
  <c r="R761" i="33"/>
  <c r="R762" i="33"/>
  <c r="R763" i="33"/>
  <c r="R764" i="33"/>
  <c r="R765" i="33"/>
  <c r="R766" i="33"/>
  <c r="R767" i="33"/>
  <c r="R768" i="33"/>
  <c r="R769" i="33"/>
  <c r="R770" i="33"/>
  <c r="R771" i="33"/>
  <c r="R772" i="33"/>
  <c r="R773" i="33"/>
  <c r="R774" i="33"/>
  <c r="R775" i="33"/>
  <c r="R776" i="33"/>
  <c r="R777" i="33"/>
  <c r="R778" i="33"/>
  <c r="R779" i="33"/>
  <c r="R780" i="33"/>
  <c r="R781" i="33"/>
  <c r="R782" i="33"/>
  <c r="R783" i="33"/>
  <c r="R784" i="33"/>
  <c r="R785" i="33"/>
  <c r="R786" i="33"/>
  <c r="R787" i="33"/>
  <c r="R788" i="33"/>
  <c r="R789" i="33"/>
  <c r="R790" i="33"/>
  <c r="R791" i="33"/>
  <c r="R792" i="33"/>
  <c r="R793" i="33"/>
  <c r="R794" i="33"/>
  <c r="R795" i="33"/>
  <c r="R796" i="33"/>
  <c r="R797" i="33"/>
  <c r="R798" i="33"/>
  <c r="R799" i="33"/>
  <c r="R800" i="33"/>
  <c r="R801" i="33"/>
  <c r="R802" i="33"/>
  <c r="R803" i="33"/>
  <c r="R804" i="33"/>
  <c r="R805" i="33"/>
  <c r="R806" i="33"/>
  <c r="R807" i="33"/>
  <c r="R808" i="33"/>
  <c r="R809" i="33"/>
  <c r="R810" i="33"/>
  <c r="R811" i="33"/>
  <c r="R812" i="33"/>
  <c r="R813" i="33"/>
  <c r="R814" i="33"/>
  <c r="R815" i="33"/>
  <c r="R816" i="33"/>
  <c r="R817" i="33"/>
  <c r="R818" i="33"/>
  <c r="R819" i="33"/>
  <c r="R820" i="33"/>
  <c r="R821" i="33"/>
  <c r="R822" i="33"/>
  <c r="R823" i="33"/>
  <c r="R824" i="33"/>
  <c r="R825" i="33"/>
  <c r="R826" i="33"/>
  <c r="R827" i="33"/>
  <c r="R828" i="33"/>
  <c r="R829" i="33"/>
  <c r="R830" i="33"/>
  <c r="R831" i="33"/>
  <c r="R832" i="33"/>
  <c r="R833" i="33"/>
  <c r="R834" i="33"/>
  <c r="R835" i="33"/>
  <c r="R836" i="33"/>
  <c r="R837" i="33"/>
  <c r="R838" i="33"/>
  <c r="R839" i="33"/>
  <c r="R840" i="33"/>
  <c r="R841" i="33"/>
  <c r="R842" i="33"/>
  <c r="R843" i="33"/>
  <c r="R844" i="33"/>
  <c r="R845" i="33"/>
  <c r="R846" i="33"/>
  <c r="R847" i="33"/>
  <c r="R848" i="33"/>
  <c r="R849" i="33"/>
  <c r="R850" i="33"/>
  <c r="R851" i="33"/>
  <c r="R852" i="33"/>
  <c r="R853" i="33"/>
  <c r="R854" i="33"/>
  <c r="R855" i="33"/>
  <c r="R856" i="33"/>
  <c r="R857" i="33"/>
  <c r="R858" i="33"/>
  <c r="R859" i="33"/>
  <c r="R860" i="33"/>
  <c r="R861" i="33"/>
  <c r="R862" i="33"/>
  <c r="R863" i="33"/>
  <c r="R864" i="33"/>
  <c r="R865" i="33"/>
  <c r="R866" i="33"/>
  <c r="R867" i="33"/>
  <c r="R868" i="33"/>
  <c r="R869" i="33"/>
  <c r="R870" i="33"/>
  <c r="R871" i="33"/>
  <c r="R872" i="33"/>
  <c r="R873" i="33"/>
  <c r="R874" i="33"/>
  <c r="R875" i="33"/>
  <c r="R876" i="33"/>
  <c r="R877" i="33"/>
  <c r="R878" i="33"/>
  <c r="R879" i="33"/>
  <c r="R880" i="33"/>
  <c r="R881" i="33"/>
  <c r="R882" i="33"/>
  <c r="R883" i="33"/>
  <c r="R884" i="33"/>
  <c r="R885" i="33"/>
  <c r="R886" i="33"/>
  <c r="R887" i="33"/>
  <c r="R888" i="33"/>
  <c r="R889" i="33"/>
  <c r="R890" i="33"/>
  <c r="R891" i="33"/>
  <c r="R892" i="33"/>
  <c r="R893" i="33"/>
  <c r="R894" i="33"/>
  <c r="R895" i="33"/>
  <c r="R896" i="33"/>
  <c r="R897" i="33"/>
  <c r="R898" i="33"/>
  <c r="R899" i="33"/>
  <c r="R900" i="33"/>
  <c r="R901" i="33"/>
  <c r="R902" i="33"/>
  <c r="R903" i="33"/>
  <c r="R904" i="33"/>
  <c r="R905" i="33"/>
  <c r="R906" i="33"/>
  <c r="R907" i="33"/>
  <c r="R908" i="33"/>
  <c r="R909" i="33"/>
  <c r="R910" i="33"/>
  <c r="R911" i="33"/>
  <c r="R912" i="33"/>
  <c r="R913" i="33"/>
  <c r="R914" i="33"/>
  <c r="R915" i="33"/>
  <c r="R916" i="33"/>
  <c r="R917" i="33"/>
  <c r="R918" i="33"/>
  <c r="R919" i="33"/>
  <c r="R920" i="33"/>
  <c r="R921" i="33"/>
  <c r="R922" i="33"/>
  <c r="R923" i="33"/>
  <c r="R924" i="33"/>
  <c r="R925" i="33"/>
  <c r="R926" i="33"/>
  <c r="R927" i="33"/>
  <c r="R928" i="33"/>
  <c r="R929" i="33"/>
  <c r="R930" i="33"/>
  <c r="R931" i="33"/>
  <c r="R932" i="33"/>
  <c r="R933" i="33"/>
  <c r="R934" i="33"/>
  <c r="R935" i="33"/>
  <c r="R936" i="33"/>
  <c r="R937" i="33"/>
  <c r="R938" i="33"/>
  <c r="R939" i="33"/>
  <c r="R940" i="33"/>
  <c r="R941" i="33"/>
  <c r="R942" i="33"/>
  <c r="R943" i="33"/>
  <c r="R944" i="33"/>
  <c r="R945" i="33"/>
  <c r="R946" i="33"/>
  <c r="R947" i="33"/>
  <c r="R948" i="33"/>
  <c r="R949" i="33"/>
  <c r="R950" i="33"/>
  <c r="R951" i="33"/>
  <c r="R952" i="33"/>
  <c r="R953" i="33"/>
  <c r="R954" i="33"/>
  <c r="R955" i="33"/>
  <c r="R956" i="33"/>
  <c r="R957" i="33"/>
  <c r="R958" i="33"/>
  <c r="R959" i="33"/>
  <c r="R960" i="33"/>
  <c r="R961" i="33"/>
  <c r="R962" i="33"/>
  <c r="R963" i="33"/>
  <c r="R964" i="33"/>
  <c r="R965" i="33"/>
  <c r="R966" i="33"/>
  <c r="R967" i="33"/>
  <c r="R968" i="33"/>
  <c r="R969" i="33"/>
  <c r="R970" i="33"/>
  <c r="R971" i="33"/>
  <c r="R972" i="33"/>
  <c r="R973" i="33"/>
  <c r="R974" i="33"/>
  <c r="R975" i="33"/>
  <c r="R976" i="33"/>
  <c r="R977" i="33"/>
  <c r="R978" i="33"/>
  <c r="R979" i="33"/>
  <c r="R980" i="33"/>
  <c r="R981" i="33"/>
  <c r="R982" i="33"/>
  <c r="R983" i="33"/>
  <c r="R984" i="33"/>
  <c r="R985" i="33"/>
  <c r="R986" i="33"/>
  <c r="R987" i="33"/>
  <c r="R988" i="33"/>
  <c r="R989" i="33"/>
  <c r="R990" i="33"/>
  <c r="R991" i="33"/>
  <c r="R992" i="33"/>
  <c r="R993" i="33"/>
  <c r="R994" i="33"/>
  <c r="R995" i="33"/>
  <c r="R996" i="33"/>
  <c r="R997" i="33"/>
  <c r="R998" i="33"/>
  <c r="R999" i="33"/>
  <c r="R1000" i="33"/>
  <c r="R1001" i="33"/>
  <c r="Q497" i="33"/>
  <c r="Q503" i="33"/>
  <c r="Q505" i="33"/>
  <c r="Q511" i="33"/>
  <c r="Q513" i="33"/>
  <c r="Q514" i="33"/>
  <c r="Q515" i="33"/>
  <c r="Q516" i="33"/>
  <c r="Q517" i="33"/>
  <c r="Q518" i="33"/>
  <c r="Q519" i="33"/>
  <c r="Q520" i="33"/>
  <c r="Q521" i="33"/>
  <c r="Q522" i="33"/>
  <c r="Q523" i="33"/>
  <c r="Q524" i="33"/>
  <c r="Q525" i="33"/>
  <c r="Q526" i="33"/>
  <c r="Q527" i="33"/>
  <c r="Q528" i="33"/>
  <c r="Q529" i="33"/>
  <c r="Q530" i="33"/>
  <c r="Q531" i="33"/>
  <c r="Q532" i="33"/>
  <c r="Q533" i="33"/>
  <c r="Q534" i="33"/>
  <c r="Q535" i="33"/>
  <c r="Q536" i="33"/>
  <c r="Q537" i="33"/>
  <c r="Q538" i="33"/>
  <c r="Q539" i="33"/>
  <c r="Q540" i="33"/>
  <c r="Q541" i="33"/>
  <c r="Q542" i="33"/>
  <c r="Q543" i="33"/>
  <c r="Q544" i="33"/>
  <c r="Q545" i="33"/>
  <c r="Q546" i="33"/>
  <c r="Q547" i="33"/>
  <c r="Q548" i="33"/>
  <c r="Q549" i="33"/>
  <c r="Q550" i="33"/>
  <c r="Q551" i="33"/>
  <c r="Q552" i="33"/>
  <c r="Q553" i="33"/>
  <c r="Q554" i="33"/>
  <c r="Q555" i="33"/>
  <c r="Q556" i="33"/>
  <c r="Q557" i="33"/>
  <c r="Q558" i="33"/>
  <c r="Q560" i="33"/>
  <c r="Q561" i="33"/>
  <c r="Q562" i="33"/>
  <c r="Q563" i="33"/>
  <c r="Q564" i="33"/>
  <c r="Q565" i="33"/>
  <c r="Q566" i="33"/>
  <c r="Q567" i="33"/>
  <c r="Q568" i="33"/>
  <c r="Q569" i="33"/>
  <c r="Q570" i="33"/>
  <c r="Q571" i="33"/>
  <c r="Q572" i="33"/>
  <c r="Q573" i="33"/>
  <c r="Q574" i="33"/>
  <c r="Q575" i="33"/>
  <c r="Q576" i="33"/>
  <c r="Q577" i="33"/>
  <c r="Q578" i="33"/>
  <c r="Q579" i="33"/>
  <c r="Q580" i="33"/>
  <c r="Q581" i="33"/>
  <c r="Q582" i="33"/>
  <c r="Q583" i="33"/>
  <c r="Q584" i="33"/>
  <c r="Q585" i="33"/>
  <c r="Q586" i="33"/>
  <c r="Q587" i="33"/>
  <c r="Q588" i="33"/>
  <c r="Q589" i="33"/>
  <c r="Q590" i="33"/>
  <c r="Q591" i="33"/>
  <c r="Q592" i="33"/>
  <c r="Q593" i="33"/>
  <c r="Q594" i="33"/>
  <c r="Q595" i="33"/>
  <c r="Q596" i="33"/>
  <c r="Q597" i="33"/>
  <c r="Q598" i="33"/>
  <c r="Q599" i="33"/>
  <c r="Q600" i="33"/>
  <c r="Q601" i="33"/>
  <c r="Q602" i="33"/>
  <c r="Q603" i="33"/>
  <c r="Q604" i="33"/>
  <c r="Q605" i="33"/>
  <c r="Q606" i="33"/>
  <c r="Q607" i="33"/>
  <c r="Q608" i="33"/>
  <c r="Q609" i="33"/>
  <c r="Q610" i="33"/>
  <c r="Q611" i="33"/>
  <c r="Q612" i="33"/>
  <c r="Q613" i="33"/>
  <c r="Q614" i="33"/>
  <c r="Q615" i="33"/>
  <c r="Q616" i="33"/>
  <c r="Q617" i="33"/>
  <c r="Q618" i="33"/>
  <c r="Q619" i="33"/>
  <c r="Q620" i="33"/>
  <c r="Q621" i="33"/>
  <c r="Q622" i="33"/>
  <c r="Q623" i="33"/>
  <c r="Q624" i="33"/>
  <c r="Q625" i="33"/>
  <c r="Q626" i="33"/>
  <c r="Q627" i="33"/>
  <c r="Q628" i="33"/>
  <c r="Q629" i="33"/>
  <c r="Q630" i="33"/>
  <c r="Q631" i="33"/>
  <c r="Q632" i="33"/>
  <c r="Q633" i="33"/>
  <c r="Q634" i="33"/>
  <c r="Q635" i="33"/>
  <c r="Q636" i="33"/>
  <c r="Q637" i="33"/>
  <c r="Q638" i="33"/>
  <c r="Q639" i="33"/>
  <c r="Q640" i="33"/>
  <c r="Q641" i="33"/>
  <c r="Q642" i="33"/>
  <c r="Q643" i="33"/>
  <c r="Q644" i="33"/>
  <c r="Q645" i="33"/>
  <c r="Q646" i="33"/>
  <c r="Q647" i="33"/>
  <c r="Q648" i="33"/>
  <c r="Q649" i="33"/>
  <c r="Q650" i="33"/>
  <c r="Q651" i="33"/>
  <c r="Q652" i="33"/>
  <c r="Q653" i="33"/>
  <c r="Q654" i="33"/>
  <c r="Q655" i="33"/>
  <c r="Q656" i="33"/>
  <c r="Q657" i="33"/>
  <c r="Q658" i="33"/>
  <c r="Q659" i="33"/>
  <c r="Q660" i="33"/>
  <c r="Q661" i="33"/>
  <c r="Q662" i="33"/>
  <c r="Q663" i="33"/>
  <c r="Q664" i="33"/>
  <c r="Q665" i="33"/>
  <c r="Q666" i="33"/>
  <c r="Q667" i="33"/>
  <c r="Q668" i="33"/>
  <c r="Q669" i="33"/>
  <c r="Q670" i="33"/>
  <c r="Q671" i="33"/>
  <c r="Q672" i="33"/>
  <c r="Q673" i="33"/>
  <c r="Q674" i="33"/>
  <c r="Q675" i="33"/>
  <c r="Q676" i="33"/>
  <c r="Q677" i="33"/>
  <c r="Q678" i="33"/>
  <c r="Q679" i="33"/>
  <c r="Q680" i="33"/>
  <c r="Q681" i="33"/>
  <c r="Q682" i="33"/>
  <c r="Q683" i="33"/>
  <c r="Q684" i="33"/>
  <c r="Q685" i="33"/>
  <c r="Q686" i="33"/>
  <c r="Q687" i="33"/>
  <c r="Q688" i="33"/>
  <c r="Q689" i="33"/>
  <c r="Q690" i="33"/>
  <c r="Q691" i="33"/>
  <c r="Q692" i="33"/>
  <c r="Q693" i="33"/>
  <c r="Q694" i="33"/>
  <c r="Q695" i="33"/>
  <c r="Q696" i="33"/>
  <c r="Q697" i="33"/>
  <c r="Q698" i="33"/>
  <c r="Q699" i="33"/>
  <c r="Q700" i="33"/>
  <c r="Q701" i="33"/>
  <c r="Q702" i="33"/>
  <c r="Q703" i="33"/>
  <c r="Q704" i="33"/>
  <c r="Q705" i="33"/>
  <c r="Q706" i="33"/>
  <c r="Q707" i="33"/>
  <c r="Q708" i="33"/>
  <c r="Q709" i="33"/>
  <c r="Q710" i="33"/>
  <c r="Q711" i="33"/>
  <c r="Q712" i="33"/>
  <c r="Q713" i="33"/>
  <c r="Q714" i="33"/>
  <c r="Q715" i="33"/>
  <c r="Q716" i="33"/>
  <c r="Q717" i="33"/>
  <c r="Q718" i="33"/>
  <c r="Q719" i="33"/>
  <c r="Q720" i="33"/>
  <c r="Q721" i="33"/>
  <c r="Q722" i="33"/>
  <c r="Q723" i="33"/>
  <c r="Q724" i="33"/>
  <c r="Q725" i="33"/>
  <c r="Q726" i="33"/>
  <c r="Q727" i="33"/>
  <c r="Q728" i="33"/>
  <c r="Q729" i="33"/>
  <c r="Q730" i="33"/>
  <c r="Q731" i="33"/>
  <c r="Q732" i="33"/>
  <c r="Q733" i="33"/>
  <c r="Q734" i="33"/>
  <c r="Q735" i="33"/>
  <c r="Q736" i="33"/>
  <c r="Q737" i="33"/>
  <c r="Q738" i="33"/>
  <c r="Q739" i="33"/>
  <c r="Q740" i="33"/>
  <c r="Q741" i="33"/>
  <c r="Q742" i="33"/>
  <c r="Q743" i="33"/>
  <c r="Q744" i="33"/>
  <c r="Q745" i="33"/>
  <c r="Q746" i="33"/>
  <c r="Q747" i="33"/>
  <c r="Q748" i="33"/>
  <c r="Q749" i="33"/>
  <c r="Q750" i="33"/>
  <c r="Q751" i="33"/>
  <c r="Q752" i="33"/>
  <c r="Q753" i="33"/>
  <c r="Q754" i="33"/>
  <c r="Q755" i="33"/>
  <c r="Q756" i="33"/>
  <c r="Q757" i="33"/>
  <c r="Q758" i="33"/>
  <c r="Q759" i="33"/>
  <c r="Q760" i="33"/>
  <c r="Q761" i="33"/>
  <c r="Q762" i="33"/>
  <c r="Q763" i="33"/>
  <c r="Q764" i="33"/>
  <c r="Q765" i="33"/>
  <c r="Q766" i="33"/>
  <c r="Q767" i="33"/>
  <c r="Q768" i="33"/>
  <c r="Q769" i="33"/>
  <c r="Q770" i="33"/>
  <c r="Q771" i="33"/>
  <c r="Q772" i="33"/>
  <c r="Q773" i="33"/>
  <c r="Q774" i="33"/>
  <c r="Q775" i="33"/>
  <c r="Q776" i="33"/>
  <c r="Q777" i="33"/>
  <c r="Q778" i="33"/>
  <c r="Q779" i="33"/>
  <c r="Q780" i="33"/>
  <c r="Q781" i="33"/>
  <c r="Q782" i="33"/>
  <c r="Q783" i="33"/>
  <c r="Q784" i="33"/>
  <c r="Q785" i="33"/>
  <c r="Q786" i="33"/>
  <c r="Q787" i="33"/>
  <c r="Q788" i="33"/>
  <c r="Q789" i="33"/>
  <c r="Q790" i="33"/>
  <c r="Q791" i="33"/>
  <c r="Q792" i="33"/>
  <c r="Q793" i="33"/>
  <c r="Q794" i="33"/>
  <c r="Q795" i="33"/>
  <c r="Q796" i="33"/>
  <c r="Q797" i="33"/>
  <c r="Q798" i="33"/>
  <c r="Q799" i="33"/>
  <c r="Q800" i="33"/>
  <c r="Q801" i="33"/>
  <c r="Q802" i="33"/>
  <c r="Q803" i="33"/>
  <c r="Q804" i="33"/>
  <c r="Q805" i="33"/>
  <c r="Q806" i="33"/>
  <c r="Q807" i="33"/>
  <c r="Q808" i="33"/>
  <c r="Q809" i="33"/>
  <c r="Q810" i="33"/>
  <c r="Q811" i="33"/>
  <c r="Q812" i="33"/>
  <c r="Q813" i="33"/>
  <c r="Q814" i="33"/>
  <c r="Q815" i="33"/>
  <c r="Q816" i="33"/>
  <c r="Q817" i="33"/>
  <c r="Q818" i="33"/>
  <c r="Q819" i="33"/>
  <c r="Q820" i="33"/>
  <c r="Q821" i="33"/>
  <c r="Q822" i="33"/>
  <c r="Q823" i="33"/>
  <c r="Q824" i="33"/>
  <c r="Q825" i="33"/>
  <c r="Q826" i="33"/>
  <c r="Q827" i="33"/>
  <c r="Q828" i="33"/>
  <c r="Q829" i="33"/>
  <c r="Q830" i="33"/>
  <c r="Q831" i="33"/>
  <c r="Q832" i="33"/>
  <c r="Q833" i="33"/>
  <c r="Q834" i="33"/>
  <c r="Q835" i="33"/>
  <c r="Q836" i="33"/>
  <c r="Q837" i="33"/>
  <c r="Q838" i="33"/>
  <c r="Q839" i="33"/>
  <c r="Q840" i="33"/>
  <c r="Q841" i="33"/>
  <c r="Q842" i="33"/>
  <c r="Q843" i="33"/>
  <c r="Q844" i="33"/>
  <c r="Q845" i="33"/>
  <c r="Q846" i="33"/>
  <c r="Q847" i="33"/>
  <c r="Q848" i="33"/>
  <c r="Q849" i="33"/>
  <c r="Q850" i="33"/>
  <c r="Q851" i="33"/>
  <c r="Q852" i="33"/>
  <c r="Q853" i="33"/>
  <c r="Q854" i="33"/>
  <c r="Q855" i="33"/>
  <c r="Q856" i="33"/>
  <c r="Q857" i="33"/>
  <c r="Q858" i="33"/>
  <c r="Q859" i="33"/>
  <c r="Q860" i="33"/>
  <c r="Q861" i="33"/>
  <c r="Q862" i="33"/>
  <c r="Q863" i="33"/>
  <c r="Q864" i="33"/>
  <c r="Q865" i="33"/>
  <c r="Q866" i="33"/>
  <c r="Q867" i="33"/>
  <c r="Q868" i="33"/>
  <c r="Q869" i="33"/>
  <c r="Q870" i="33"/>
  <c r="Q871" i="33"/>
  <c r="Q872" i="33"/>
  <c r="Q873" i="33"/>
  <c r="Q874" i="33"/>
  <c r="Q875" i="33"/>
  <c r="Q876" i="33"/>
  <c r="Q877" i="33"/>
  <c r="Q878" i="33"/>
  <c r="Q879" i="33"/>
  <c r="Q880" i="33"/>
  <c r="Q881" i="33"/>
  <c r="Q882" i="33"/>
  <c r="Q883" i="33"/>
  <c r="Q884" i="33"/>
  <c r="Q885" i="33"/>
  <c r="Q886" i="33"/>
  <c r="Q887" i="33"/>
  <c r="Q888" i="33"/>
  <c r="Q889" i="33"/>
  <c r="Q890" i="33"/>
  <c r="Q891" i="33"/>
  <c r="Q892" i="33"/>
  <c r="Q893" i="33"/>
  <c r="Q894" i="33"/>
  <c r="Q895" i="33"/>
  <c r="Q896" i="33"/>
  <c r="Q897" i="33"/>
  <c r="Q898" i="33"/>
  <c r="Q899" i="33"/>
  <c r="Q900" i="33"/>
  <c r="Q901" i="33"/>
  <c r="Q902" i="33"/>
  <c r="Q903" i="33"/>
  <c r="Q904" i="33"/>
  <c r="Q905" i="33"/>
  <c r="Q906" i="33"/>
  <c r="Q907" i="33"/>
  <c r="Q908" i="33"/>
  <c r="Q909" i="33"/>
  <c r="Q910" i="33"/>
  <c r="Q911" i="33"/>
  <c r="Q912" i="33"/>
  <c r="Q913" i="33"/>
  <c r="Q914" i="33"/>
  <c r="Q915" i="33"/>
  <c r="Q916" i="33"/>
  <c r="Q917" i="33"/>
  <c r="Q918" i="33"/>
  <c r="Q919" i="33"/>
  <c r="Q920" i="33"/>
  <c r="Q921" i="33"/>
  <c r="Q922" i="33"/>
  <c r="Q923" i="33"/>
  <c r="Q924" i="33"/>
  <c r="Q925" i="33"/>
  <c r="Q926" i="33"/>
  <c r="Q927" i="33"/>
  <c r="Q928" i="33"/>
  <c r="Q929" i="33"/>
  <c r="Q930" i="33"/>
  <c r="Q931" i="33"/>
  <c r="Q932" i="33"/>
  <c r="Q933" i="33"/>
  <c r="Q934" i="33"/>
  <c r="Q935" i="33"/>
  <c r="Q936" i="33"/>
  <c r="Q937" i="33"/>
  <c r="Q938" i="33"/>
  <c r="Q939" i="33"/>
  <c r="Q940" i="33"/>
  <c r="Q941" i="33"/>
  <c r="Q942" i="33"/>
  <c r="Q943" i="33"/>
  <c r="Q944" i="33"/>
  <c r="Q945" i="33"/>
  <c r="Q946" i="33"/>
  <c r="Q947" i="33"/>
  <c r="Q948" i="33"/>
  <c r="Q949" i="33"/>
  <c r="Q950" i="33"/>
  <c r="Q951" i="33"/>
  <c r="Q952" i="33"/>
  <c r="Q953" i="33"/>
  <c r="Q954" i="33"/>
  <c r="Q955" i="33"/>
  <c r="Q956" i="33"/>
  <c r="Q957" i="33"/>
  <c r="Q958" i="33"/>
  <c r="Q959" i="33"/>
  <c r="Q960" i="33"/>
  <c r="Q961" i="33"/>
  <c r="Q962" i="33"/>
  <c r="Q963" i="33"/>
  <c r="Q964" i="33"/>
  <c r="Q965" i="33"/>
  <c r="Q966" i="33"/>
  <c r="Q967" i="33"/>
  <c r="Q968" i="33"/>
  <c r="Q969" i="33"/>
  <c r="Q970" i="33"/>
  <c r="Q971" i="33"/>
  <c r="Q972" i="33"/>
  <c r="Q973" i="33"/>
  <c r="Q974" i="33"/>
  <c r="Q975" i="33"/>
  <c r="Q976" i="33"/>
  <c r="Q977" i="33"/>
  <c r="Q978" i="33"/>
  <c r="Q979" i="33"/>
  <c r="Q980" i="33"/>
  <c r="Q981" i="33"/>
  <c r="Q982" i="33"/>
  <c r="Q983" i="33"/>
  <c r="Q984" i="33"/>
  <c r="Q985" i="33"/>
  <c r="Q986" i="33"/>
  <c r="Q987" i="33"/>
  <c r="Q988" i="33"/>
  <c r="Q989" i="33"/>
  <c r="Q990" i="33"/>
  <c r="Q991" i="33"/>
  <c r="Q992" i="33"/>
  <c r="Q993" i="33"/>
  <c r="Q994" i="33"/>
  <c r="Q995" i="33"/>
  <c r="Q996" i="33"/>
  <c r="Q997" i="33"/>
  <c r="Q998" i="33"/>
  <c r="Q999" i="33"/>
  <c r="Q1000" i="33"/>
  <c r="Q1001" i="33"/>
  <c r="C2" i="33"/>
  <c r="D485" i="1"/>
  <c r="C485" i="34" s="1"/>
  <c r="A485" i="1"/>
  <c r="D484" i="1"/>
  <c r="C484" i="34" s="1"/>
  <c r="A484" i="1"/>
  <c r="A484" i="31" s="1"/>
  <c r="E483" i="1"/>
  <c r="D483" i="1"/>
  <c r="C483" i="34" s="1"/>
  <c r="D482" i="1"/>
  <c r="C482" i="34" s="1"/>
  <c r="D481" i="1"/>
  <c r="C481" i="34" s="1"/>
  <c r="A483" i="1"/>
  <c r="A483" i="31" s="1"/>
  <c r="E482" i="1"/>
  <c r="A482" i="1"/>
  <c r="A482" i="31" s="1"/>
  <c r="E481" i="1"/>
  <c r="A481" i="1"/>
  <c r="A481" i="31" s="1"/>
  <c r="R509" i="33" l="1"/>
  <c r="R503" i="33"/>
  <c r="Q490" i="33"/>
  <c r="R511" i="33"/>
  <c r="B490" i="3"/>
  <c r="B487" i="8"/>
  <c r="B490" i="8"/>
  <c r="B483" i="23"/>
  <c r="B488" i="23"/>
  <c r="B486" i="8"/>
  <c r="B483" i="22"/>
  <c r="B487" i="23"/>
  <c r="B482" i="8"/>
  <c r="B483" i="8"/>
  <c r="R504" i="33"/>
  <c r="B491" i="3"/>
  <c r="Q489" i="33"/>
  <c r="Q495" i="33"/>
  <c r="Q510" i="33"/>
  <c r="Q487" i="33"/>
  <c r="R510" i="33"/>
  <c r="Q498" i="33"/>
  <c r="Q504" i="33"/>
  <c r="Q486" i="33"/>
  <c r="R512" i="33"/>
  <c r="R496" i="33"/>
  <c r="Q512" i="33"/>
  <c r="Q496" i="33"/>
  <c r="A492" i="33"/>
  <c r="A492" i="31"/>
  <c r="A509" i="33"/>
  <c r="A502" i="33"/>
  <c r="A491" i="33"/>
  <c r="A491" i="31"/>
  <c r="D489" i="33"/>
  <c r="A510" i="33"/>
  <c r="A503" i="33"/>
  <c r="A485" i="33"/>
  <c r="A485" i="31"/>
  <c r="A486" i="33"/>
  <c r="A486" i="31"/>
  <c r="A490" i="33"/>
  <c r="A490" i="31"/>
  <c r="A511" i="33"/>
  <c r="A504" i="33"/>
  <c r="A489" i="33"/>
  <c r="A489" i="31"/>
  <c r="A496" i="33"/>
  <c r="A496" i="31"/>
  <c r="A512" i="33"/>
  <c r="A488" i="33"/>
  <c r="A488" i="31"/>
  <c r="A497" i="33"/>
  <c r="A497" i="31"/>
  <c r="A505" i="33"/>
  <c r="A505" i="31"/>
  <c r="A513" i="33"/>
  <c r="A513" i="31"/>
  <c r="A487" i="33"/>
  <c r="A487" i="31"/>
  <c r="A498" i="33"/>
  <c r="A498" i="31"/>
  <c r="A506" i="33"/>
  <c r="A506" i="31"/>
  <c r="A499" i="33"/>
  <c r="A494" i="33"/>
  <c r="A494" i="31"/>
  <c r="A495" i="33"/>
  <c r="A495" i="31"/>
  <c r="A507" i="33"/>
  <c r="A500" i="33"/>
  <c r="A493" i="33"/>
  <c r="A493" i="31"/>
  <c r="A508" i="33"/>
  <c r="A501" i="33"/>
  <c r="Q488" i="33"/>
  <c r="Q500" i="33"/>
  <c r="Q499" i="33"/>
  <c r="R499" i="33"/>
  <c r="Q507" i="33"/>
  <c r="Q506" i="33"/>
  <c r="Q508" i="33"/>
  <c r="R502" i="33"/>
  <c r="R508" i="33"/>
  <c r="R507" i="33"/>
  <c r="Q485" i="33"/>
  <c r="R506" i="33"/>
  <c r="R493" i="33"/>
  <c r="Q502" i="33"/>
  <c r="Q494" i="33"/>
  <c r="R491" i="33"/>
  <c r="Q509" i="33"/>
  <c r="Q501" i="33"/>
  <c r="Q491" i="33"/>
  <c r="R501" i="33"/>
  <c r="R490" i="33"/>
  <c r="R500" i="33"/>
  <c r="R489" i="33"/>
  <c r="H498" i="33"/>
  <c r="R492" i="33"/>
  <c r="D493" i="33"/>
  <c r="B490" i="22"/>
  <c r="Q493" i="33"/>
  <c r="R485" i="33"/>
  <c r="D491" i="33"/>
  <c r="Q492" i="33"/>
  <c r="D492" i="33"/>
  <c r="B493" i="3"/>
  <c r="B489" i="3"/>
  <c r="B486" i="22"/>
  <c r="B482" i="22"/>
  <c r="B491" i="23"/>
  <c r="B485" i="8"/>
  <c r="D487" i="33"/>
  <c r="D486" i="33"/>
  <c r="D485" i="33"/>
  <c r="B493" i="22"/>
  <c r="B486" i="23"/>
  <c r="B482" i="23"/>
  <c r="B493" i="8"/>
  <c r="D494" i="33"/>
  <c r="D490" i="33"/>
  <c r="D487" i="31"/>
  <c r="D486" i="31"/>
  <c r="D485" i="31"/>
  <c r="B492" i="3"/>
  <c r="B485" i="22"/>
  <c r="B481" i="22"/>
  <c r="B494" i="23"/>
  <c r="B490" i="23"/>
  <c r="B488" i="8"/>
  <c r="B484" i="8"/>
  <c r="D494" i="31"/>
  <c r="D493" i="31"/>
  <c r="D492" i="31"/>
  <c r="D491" i="31"/>
  <c r="D490" i="31"/>
  <c r="D489" i="31"/>
  <c r="B489" i="22"/>
  <c r="B485" i="23"/>
  <c r="B481" i="23"/>
  <c r="B492" i="8"/>
  <c r="B484" i="22"/>
  <c r="B480" i="22"/>
  <c r="B491" i="22"/>
  <c r="B493" i="23"/>
  <c r="B489" i="23"/>
  <c r="R488" i="33"/>
  <c r="H487" i="33"/>
  <c r="H486" i="33"/>
  <c r="B488" i="22"/>
  <c r="B484" i="23"/>
  <c r="B495" i="8"/>
  <c r="B491" i="8"/>
  <c r="R495" i="33"/>
  <c r="H494" i="33"/>
  <c r="B494" i="8"/>
  <c r="B495" i="23"/>
  <c r="B496" i="8"/>
  <c r="B489" i="8"/>
  <c r="D488" i="33"/>
  <c r="B487" i="22"/>
  <c r="D488" i="31"/>
  <c r="B488" i="3"/>
  <c r="B495" i="3"/>
  <c r="D495" i="31"/>
  <c r="Q2" i="33"/>
  <c r="R2" i="33"/>
  <c r="F484" i="33" l="1"/>
  <c r="F483" i="33"/>
  <c r="F482" i="33"/>
  <c r="F481" i="33"/>
  <c r="F480" i="33"/>
  <c r="F479" i="33"/>
  <c r="F478" i="33"/>
  <c r="F477" i="33"/>
  <c r="F476" i="33"/>
  <c r="D480" i="1"/>
  <c r="C480" i="34" s="1"/>
  <c r="D479" i="1"/>
  <c r="C479" i="34" s="1"/>
  <c r="E480" i="1"/>
  <c r="E479" i="1"/>
  <c r="E478" i="1"/>
  <c r="D478" i="1"/>
  <c r="C478" i="34" s="1"/>
  <c r="E477" i="1"/>
  <c r="D477" i="1"/>
  <c r="C477" i="34" s="1"/>
  <c r="E476" i="1"/>
  <c r="D476" i="1"/>
  <c r="C476" i="34" s="1"/>
  <c r="A480" i="1"/>
  <c r="A480" i="31" s="1"/>
  <c r="A479" i="1"/>
  <c r="A479" i="31" s="1"/>
  <c r="A478" i="1"/>
  <c r="A478" i="31" s="1"/>
  <c r="A477" i="1"/>
  <c r="A477" i="31" s="1"/>
  <c r="A476" i="1"/>
  <c r="A476" i="31" s="1"/>
  <c r="B475" i="22" l="1"/>
  <c r="B476" i="22"/>
  <c r="B480" i="8"/>
  <c r="B478" i="22"/>
  <c r="B479" i="22"/>
  <c r="B481" i="8"/>
  <c r="B479" i="8"/>
  <c r="B477" i="22"/>
  <c r="AF484" i="31"/>
  <c r="AF483" i="31"/>
  <c r="AF482" i="31"/>
  <c r="AF481" i="31"/>
  <c r="AF480" i="31"/>
  <c r="AF479" i="31"/>
  <c r="AF478" i="31"/>
  <c r="AF477" i="31"/>
  <c r="AF476" i="31"/>
  <c r="AF475" i="31"/>
  <c r="AF474" i="31"/>
  <c r="AF473" i="31"/>
  <c r="AF472" i="31"/>
  <c r="AF470" i="31"/>
  <c r="AF469" i="31"/>
  <c r="AF468" i="31"/>
  <c r="AF467" i="31"/>
  <c r="AF466" i="31"/>
  <c r="AF465" i="31"/>
  <c r="AF463" i="31"/>
  <c r="AF462" i="31"/>
  <c r="AF461" i="31"/>
  <c r="AF460" i="31"/>
  <c r="AF459" i="31"/>
  <c r="AF457" i="31"/>
  <c r="AF456" i="31"/>
  <c r="AF455" i="31"/>
  <c r="AF453" i="31"/>
  <c r="AF452" i="31"/>
  <c r="AF451" i="31"/>
  <c r="AF450" i="31"/>
  <c r="AF449" i="31"/>
  <c r="AF448" i="31"/>
  <c r="AF447" i="31"/>
  <c r="AF446" i="31"/>
  <c r="AF445" i="31"/>
  <c r="AF444" i="31"/>
  <c r="AF443" i="31"/>
  <c r="AF442" i="31"/>
  <c r="AF441" i="31"/>
  <c r="AF440" i="31"/>
  <c r="AF439" i="31"/>
  <c r="AF438" i="31"/>
  <c r="AF437" i="31"/>
  <c r="AF436" i="31"/>
  <c r="AF435" i="31"/>
  <c r="AF434" i="31"/>
  <c r="AF433" i="31"/>
  <c r="AF432" i="31"/>
  <c r="AF431" i="31"/>
  <c r="AF430" i="31"/>
  <c r="AF429" i="31"/>
  <c r="AF428" i="31"/>
  <c r="AF427" i="31"/>
  <c r="AF426" i="31"/>
  <c r="AF425" i="31"/>
  <c r="AF423" i="31"/>
  <c r="AF421" i="31"/>
  <c r="AF420" i="31"/>
  <c r="AF419" i="31"/>
  <c r="AF418" i="31"/>
  <c r="AF417" i="31"/>
  <c r="AF416" i="31"/>
  <c r="AF414" i="31"/>
  <c r="AF412" i="31"/>
  <c r="AF410" i="31"/>
  <c r="AF409" i="31"/>
  <c r="AF408" i="31"/>
  <c r="AF407" i="31"/>
  <c r="AF406" i="31"/>
  <c r="AF405" i="31"/>
  <c r="AF404" i="31"/>
  <c r="AF403" i="31"/>
  <c r="AF402" i="31"/>
  <c r="AF401" i="31"/>
  <c r="AF400" i="31"/>
  <c r="AF399" i="31"/>
  <c r="AF398" i="31"/>
  <c r="AF397" i="31"/>
  <c r="AF396" i="31"/>
  <c r="AF395" i="31"/>
  <c r="AF394" i="31"/>
  <c r="AF393" i="31"/>
  <c r="AF392" i="31"/>
  <c r="AF391" i="31"/>
  <c r="AF390" i="31"/>
  <c r="AF389" i="31"/>
  <c r="AF388" i="31"/>
  <c r="AF387" i="31"/>
  <c r="AF386" i="31"/>
  <c r="AF385" i="31"/>
  <c r="AF384" i="31"/>
  <c r="AF383" i="31"/>
  <c r="AF382" i="31"/>
  <c r="AF381" i="31"/>
  <c r="AF380" i="31"/>
  <c r="AF379" i="31"/>
  <c r="AF378" i="31"/>
  <c r="AF377" i="31"/>
  <c r="AF376" i="31"/>
  <c r="AF375" i="31"/>
  <c r="AF374" i="31"/>
  <c r="AF373" i="31"/>
  <c r="AF371" i="31"/>
  <c r="AF370" i="31"/>
  <c r="AF369" i="31"/>
  <c r="AF368" i="31"/>
  <c r="AF367" i="31"/>
  <c r="AF366" i="31"/>
  <c r="AF365" i="31"/>
  <c r="AF364" i="31"/>
  <c r="AF362" i="31"/>
  <c r="AF358" i="31"/>
  <c r="AF357" i="31"/>
  <c r="AF356" i="31"/>
  <c r="AF355" i="31"/>
  <c r="AF354" i="31"/>
  <c r="AF353" i="31"/>
  <c r="AF352" i="31"/>
  <c r="AF351" i="31"/>
  <c r="AF348" i="31"/>
  <c r="AF347" i="31"/>
  <c r="AF346" i="31"/>
  <c r="AF345" i="31"/>
  <c r="AF344" i="31"/>
  <c r="AF343" i="31"/>
  <c r="AF342" i="31"/>
  <c r="AF341" i="31"/>
  <c r="AF340" i="31"/>
  <c r="AF339" i="31"/>
  <c r="AF338" i="31"/>
  <c r="AF337" i="31"/>
  <c r="AF336" i="31"/>
  <c r="AF335" i="31"/>
  <c r="AF334" i="31"/>
  <c r="AF333" i="31"/>
  <c r="AF331" i="31"/>
  <c r="AF330" i="31"/>
  <c r="AF329" i="31"/>
  <c r="AF328" i="31"/>
  <c r="AF327" i="31"/>
  <c r="AF326" i="31"/>
  <c r="AF325" i="31"/>
  <c r="AF324" i="31"/>
  <c r="AF323" i="31"/>
  <c r="AF322" i="31"/>
  <c r="AF319" i="31"/>
  <c r="AF318" i="31"/>
  <c r="AF317" i="31"/>
  <c r="AF316" i="31"/>
  <c r="AF315" i="31"/>
  <c r="AF314" i="31"/>
  <c r="AF313" i="31"/>
  <c r="AF312" i="31"/>
  <c r="AF311" i="31"/>
  <c r="AF310" i="31"/>
  <c r="AF309" i="31"/>
  <c r="AF308" i="31"/>
  <c r="AF307" i="31"/>
  <c r="AF306" i="31"/>
  <c r="AF305" i="31"/>
  <c r="AF304" i="31"/>
  <c r="AF303" i="31"/>
  <c r="AF302" i="31"/>
  <c r="AF300" i="31"/>
  <c r="AF299" i="31"/>
  <c r="AF298" i="31"/>
  <c r="AF297" i="31"/>
  <c r="AF296" i="31"/>
  <c r="AF295" i="31"/>
  <c r="AF294" i="31"/>
  <c r="AF293" i="31"/>
  <c r="AF292" i="31"/>
  <c r="AF291" i="31"/>
  <c r="AF290" i="31"/>
  <c r="AF289" i="31"/>
  <c r="AF286" i="31"/>
  <c r="AF285" i="31"/>
  <c r="AF284" i="31"/>
  <c r="AF283" i="31"/>
  <c r="AF282" i="31"/>
  <c r="AF281" i="31"/>
  <c r="AF280" i="31"/>
  <c r="AF279" i="31"/>
  <c r="AF278" i="31"/>
  <c r="AF277" i="31"/>
  <c r="AF276" i="31"/>
  <c r="AF275" i="31"/>
  <c r="AF274" i="31"/>
  <c r="AF273" i="31"/>
  <c r="AF272" i="31"/>
  <c r="AF271" i="31"/>
  <c r="AF270" i="31"/>
  <c r="AF269" i="31"/>
  <c r="AF268" i="31"/>
  <c r="AF267" i="31"/>
  <c r="AF266" i="31"/>
  <c r="AF265" i="31"/>
  <c r="AF264" i="31"/>
  <c r="AF262" i="31"/>
  <c r="AF261" i="31"/>
  <c r="AF258" i="31"/>
  <c r="AF257" i="31"/>
  <c r="AF255" i="31"/>
  <c r="AF254" i="31"/>
  <c r="AF253" i="31"/>
  <c r="AF252" i="31"/>
  <c r="AF251" i="31"/>
  <c r="AF250" i="31"/>
  <c r="AF249" i="31"/>
  <c r="AF248" i="31"/>
  <c r="AF247" i="31"/>
  <c r="AF246" i="31"/>
  <c r="AF245" i="31"/>
  <c r="AF244" i="31"/>
  <c r="AF243" i="31"/>
  <c r="AF242" i="31"/>
  <c r="AF241" i="31"/>
  <c r="AF240" i="31"/>
  <c r="AF239" i="31"/>
  <c r="AF238" i="31"/>
  <c r="AF237" i="31"/>
  <c r="AF236" i="31"/>
  <c r="AF235" i="31"/>
  <c r="AF234" i="31"/>
  <c r="AF233" i="31"/>
  <c r="AF232" i="31"/>
  <c r="AF231" i="31"/>
  <c r="AF230" i="31"/>
  <c r="AF227" i="31"/>
  <c r="AF226" i="31"/>
  <c r="AF225" i="31"/>
  <c r="AF224" i="31"/>
  <c r="AF223" i="31"/>
  <c r="AF222" i="31"/>
  <c r="AF221" i="31"/>
  <c r="AF220" i="31"/>
  <c r="AF219" i="31"/>
  <c r="AF218" i="31"/>
  <c r="AF217" i="31"/>
  <c r="AF216" i="31"/>
  <c r="AF215" i="31"/>
  <c r="AF214" i="31"/>
  <c r="AF213" i="31"/>
  <c r="AF211" i="31"/>
  <c r="AF209" i="31"/>
  <c r="AF206" i="31"/>
  <c r="AF205" i="31"/>
  <c r="AF202" i="31"/>
  <c r="AF201" i="31"/>
  <c r="AF200" i="31"/>
  <c r="AF197" i="31"/>
  <c r="AF196" i="31"/>
  <c r="AF194" i="31"/>
  <c r="AF193" i="31"/>
  <c r="AF192" i="31"/>
  <c r="AF191" i="31"/>
  <c r="AF190" i="31"/>
  <c r="AF189" i="31"/>
  <c r="AF188" i="31"/>
  <c r="AF186" i="31"/>
  <c r="AF185" i="31"/>
  <c r="AF184" i="31"/>
  <c r="AF182" i="31"/>
  <c r="AF181" i="31"/>
  <c r="AF180" i="31"/>
  <c r="AF179" i="31"/>
  <c r="AF178" i="31"/>
  <c r="AF177" i="31"/>
  <c r="AF175" i="31"/>
  <c r="AF173" i="31"/>
  <c r="AF172" i="31"/>
  <c r="AF171" i="31"/>
  <c r="AF170" i="31"/>
  <c r="AF169" i="31"/>
  <c r="AF168" i="31"/>
  <c r="AF167" i="31"/>
  <c r="AF164" i="31"/>
  <c r="AF163" i="31"/>
  <c r="AF162" i="31"/>
  <c r="AF161" i="31"/>
  <c r="AF160" i="31"/>
  <c r="AF159" i="31"/>
  <c r="AF158" i="31"/>
  <c r="AF157" i="31"/>
  <c r="AF156" i="31"/>
  <c r="AF155" i="31"/>
  <c r="AF154" i="31"/>
  <c r="AF153" i="31"/>
  <c r="AF152" i="31"/>
  <c r="AF151" i="31"/>
  <c r="AF149" i="31"/>
  <c r="AF148" i="31"/>
  <c r="AF147" i="31"/>
  <c r="AF146" i="31"/>
  <c r="AF145" i="31"/>
  <c r="AF144" i="31"/>
  <c r="AF143" i="31"/>
  <c r="AF142" i="31"/>
  <c r="AF141" i="31"/>
  <c r="AF140" i="31"/>
  <c r="AF138" i="31"/>
  <c r="AF137" i="31"/>
  <c r="AF136" i="31"/>
  <c r="AF134" i="31"/>
  <c r="AF133" i="31"/>
  <c r="AF132" i="31"/>
  <c r="AF131" i="31"/>
  <c r="AF130" i="31"/>
  <c r="AF129" i="31"/>
  <c r="AF128" i="31"/>
  <c r="AF126" i="31"/>
  <c r="AF124" i="31"/>
  <c r="AF122" i="31"/>
  <c r="AF121" i="31"/>
  <c r="AF120" i="31"/>
  <c r="AF119" i="31"/>
  <c r="AF118" i="31"/>
  <c r="AF117" i="31"/>
  <c r="AF116" i="31"/>
  <c r="AF115" i="31"/>
  <c r="AF114" i="31"/>
  <c r="AF112" i="31"/>
  <c r="AF105" i="31"/>
  <c r="AF104" i="31"/>
  <c r="AF103" i="31"/>
  <c r="AF102" i="31"/>
  <c r="AF101" i="31"/>
  <c r="AF100" i="31"/>
  <c r="AF99" i="31"/>
  <c r="AF98" i="31"/>
  <c r="AF97" i="31"/>
  <c r="AF96" i="31"/>
  <c r="AF95" i="31"/>
  <c r="AF94" i="31"/>
  <c r="AF93" i="31"/>
  <c r="AF91" i="31"/>
  <c r="AF90" i="31"/>
  <c r="AF89" i="31"/>
  <c r="AF88" i="31"/>
  <c r="AF82" i="31"/>
  <c r="AF79" i="31"/>
  <c r="AF78" i="31"/>
  <c r="AF77" i="31"/>
  <c r="AF76" i="31"/>
  <c r="AF75" i="31"/>
  <c r="AF74" i="31"/>
  <c r="AF73" i="31"/>
  <c r="AF72" i="31"/>
  <c r="AF71" i="31"/>
  <c r="AF70" i="31"/>
  <c r="AF69" i="31"/>
  <c r="AF68" i="31"/>
  <c r="AF67" i="31"/>
  <c r="AF64" i="31"/>
  <c r="AF63" i="31"/>
  <c r="AF62" i="31"/>
  <c r="AF61" i="31"/>
  <c r="AF60" i="31"/>
  <c r="AF59" i="31"/>
  <c r="AF58" i="31"/>
  <c r="AF57" i="31"/>
  <c r="AF56" i="31"/>
  <c r="AF55" i="31"/>
  <c r="AF54" i="31"/>
  <c r="AF53" i="31"/>
  <c r="AF52" i="31"/>
  <c r="AF51" i="31"/>
  <c r="AF50" i="31"/>
  <c r="AF49" i="31"/>
  <c r="AF48" i="31"/>
  <c r="AF47" i="31"/>
  <c r="AF46" i="31"/>
  <c r="AF45" i="31"/>
  <c r="AF44" i="31"/>
  <c r="AF43" i="31"/>
  <c r="AF42" i="31"/>
  <c r="AF41" i="31"/>
  <c r="AF40" i="31"/>
  <c r="AF39" i="31"/>
  <c r="AF38" i="31"/>
  <c r="AF37" i="31"/>
  <c r="AF36" i="31"/>
  <c r="AF35" i="31"/>
  <c r="AF34" i="31"/>
  <c r="AF33" i="31"/>
  <c r="AF32" i="31"/>
  <c r="AF31" i="31"/>
  <c r="AF30" i="31"/>
  <c r="AF29" i="31"/>
  <c r="AF28" i="31"/>
  <c r="AF27" i="31"/>
  <c r="AF26" i="31"/>
  <c r="AF25" i="31"/>
  <c r="AF24" i="31"/>
  <c r="AF23" i="31"/>
  <c r="AF22" i="31"/>
  <c r="AF21" i="31"/>
  <c r="AF20" i="31"/>
  <c r="AF19" i="31"/>
  <c r="AF18" i="31"/>
  <c r="AF17" i="31"/>
  <c r="AF16" i="31"/>
  <c r="AF15" i="31"/>
  <c r="AF14" i="31"/>
  <c r="AF11" i="31"/>
  <c r="AF10" i="31"/>
  <c r="AF9" i="31"/>
  <c r="AF8" i="31"/>
  <c r="AF7" i="31"/>
  <c r="AF6" i="31"/>
  <c r="AF5" i="31"/>
  <c r="AF4" i="31"/>
  <c r="O3" i="31"/>
  <c r="O4" i="31"/>
  <c r="O5" i="31"/>
  <c r="O6" i="31"/>
  <c r="O7" i="31"/>
  <c r="O8" i="31"/>
  <c r="O9" i="31"/>
  <c r="O10" i="31"/>
  <c r="O11" i="31"/>
  <c r="O12" i="31"/>
  <c r="O13" i="31"/>
  <c r="O14" i="31"/>
  <c r="O15" i="31"/>
  <c r="O16" i="31"/>
  <c r="O17" i="31"/>
  <c r="O18" i="31"/>
  <c r="O19" i="31"/>
  <c r="O20" i="31"/>
  <c r="O21" i="31"/>
  <c r="O22" i="31"/>
  <c r="O23" i="31"/>
  <c r="O24" i="31"/>
  <c r="O25" i="31"/>
  <c r="O26" i="31"/>
  <c r="O27" i="31"/>
  <c r="O28" i="31"/>
  <c r="O29" i="31"/>
  <c r="O30" i="31"/>
  <c r="O31" i="31"/>
  <c r="O32" i="31"/>
  <c r="O33" i="31"/>
  <c r="O34" i="31"/>
  <c r="O35" i="31"/>
  <c r="O36" i="31"/>
  <c r="O37" i="31"/>
  <c r="O38" i="31"/>
  <c r="O39" i="31"/>
  <c r="O40" i="31"/>
  <c r="O41" i="31"/>
  <c r="O42" i="31"/>
  <c r="O43" i="31"/>
  <c r="O44" i="31"/>
  <c r="O45" i="31"/>
  <c r="O46" i="31"/>
  <c r="O47" i="31"/>
  <c r="O48" i="31"/>
  <c r="O49" i="31"/>
  <c r="O50" i="31"/>
  <c r="O51" i="31"/>
  <c r="O52" i="31"/>
  <c r="O53" i="31"/>
  <c r="O54" i="31"/>
  <c r="O55" i="31"/>
  <c r="O56" i="31"/>
  <c r="O57" i="31"/>
  <c r="O58" i="31"/>
  <c r="O59" i="31"/>
  <c r="O60" i="31"/>
  <c r="O61" i="31"/>
  <c r="O62" i="31"/>
  <c r="O63" i="31"/>
  <c r="O64" i="31"/>
  <c r="O65" i="31"/>
  <c r="O66" i="31"/>
  <c r="O67" i="31"/>
  <c r="O68" i="31"/>
  <c r="O69" i="31"/>
  <c r="O70" i="31"/>
  <c r="O71" i="31"/>
  <c r="O72" i="31"/>
  <c r="O73" i="31"/>
  <c r="O74" i="31"/>
  <c r="O75" i="31"/>
  <c r="O76" i="31"/>
  <c r="O77" i="31"/>
  <c r="O78" i="31"/>
  <c r="O79" i="31"/>
  <c r="O80" i="31"/>
  <c r="O81" i="31"/>
  <c r="O82" i="31"/>
  <c r="O83" i="31"/>
  <c r="O84" i="31"/>
  <c r="O85" i="31"/>
  <c r="O86" i="31"/>
  <c r="O87" i="31"/>
  <c r="O88" i="31"/>
  <c r="O89" i="31"/>
  <c r="O90" i="31"/>
  <c r="O91" i="31"/>
  <c r="O92" i="31"/>
  <c r="O93" i="31"/>
  <c r="O94" i="31"/>
  <c r="O95" i="31"/>
  <c r="O96" i="31"/>
  <c r="O97" i="31"/>
  <c r="O98" i="31"/>
  <c r="O99" i="31"/>
  <c r="O100" i="31"/>
  <c r="O101" i="31"/>
  <c r="O102" i="31"/>
  <c r="O103" i="31"/>
  <c r="O104" i="31"/>
  <c r="O105" i="31"/>
  <c r="O106" i="31"/>
  <c r="O107" i="31"/>
  <c r="O108" i="31"/>
  <c r="O109" i="31"/>
  <c r="O110" i="31"/>
  <c r="O111" i="31"/>
  <c r="O112" i="31"/>
  <c r="O113" i="31"/>
  <c r="O114" i="31"/>
  <c r="O115" i="31"/>
  <c r="O116" i="31"/>
  <c r="O117" i="31"/>
  <c r="O118" i="31"/>
  <c r="O119" i="31"/>
  <c r="O120" i="31"/>
  <c r="O121" i="31"/>
  <c r="O122" i="31"/>
  <c r="O123" i="31"/>
  <c r="O124" i="31"/>
  <c r="O125" i="31"/>
  <c r="O126" i="31"/>
  <c r="O127" i="31"/>
  <c r="O128" i="31"/>
  <c r="O129" i="31"/>
  <c r="O130" i="31"/>
  <c r="O131" i="31"/>
  <c r="O132" i="31"/>
  <c r="O133" i="31"/>
  <c r="O134" i="31"/>
  <c r="O135" i="31"/>
  <c r="O136" i="31"/>
  <c r="O137" i="31"/>
  <c r="O138" i="31"/>
  <c r="O139" i="31"/>
  <c r="O140" i="31"/>
  <c r="O141" i="31"/>
  <c r="O142" i="31"/>
  <c r="O143" i="31"/>
  <c r="O144" i="31"/>
  <c r="O145" i="31"/>
  <c r="O146" i="31"/>
  <c r="O147" i="31"/>
  <c r="O148" i="31"/>
  <c r="O149" i="31"/>
  <c r="O150" i="31"/>
  <c r="O151" i="31"/>
  <c r="O152" i="31"/>
  <c r="O153" i="31"/>
  <c r="O154" i="31"/>
  <c r="O155" i="31"/>
  <c r="O156" i="31"/>
  <c r="O157" i="31"/>
  <c r="O158" i="31"/>
  <c r="O159" i="31"/>
  <c r="O160" i="31"/>
  <c r="O161" i="31"/>
  <c r="O162" i="31"/>
  <c r="O163" i="31"/>
  <c r="O164" i="31"/>
  <c r="O165" i="31"/>
  <c r="O166" i="31"/>
  <c r="O167" i="31"/>
  <c r="O168" i="31"/>
  <c r="O169" i="31"/>
  <c r="O170" i="31"/>
  <c r="O171" i="31"/>
  <c r="O172" i="31"/>
  <c r="O173" i="31"/>
  <c r="O174" i="31"/>
  <c r="O175" i="31"/>
  <c r="O176" i="31"/>
  <c r="O177" i="31"/>
  <c r="O178" i="31"/>
  <c r="O179" i="31"/>
  <c r="O180" i="31"/>
  <c r="O181" i="31"/>
  <c r="O182" i="31"/>
  <c r="O183" i="31"/>
  <c r="O184" i="31"/>
  <c r="O185" i="31"/>
  <c r="O186" i="31"/>
  <c r="O187" i="31"/>
  <c r="O188" i="31"/>
  <c r="O189" i="31"/>
  <c r="O190" i="31"/>
  <c r="O191" i="31"/>
  <c r="O192" i="31"/>
  <c r="O193" i="31"/>
  <c r="O194" i="31"/>
  <c r="O195" i="31"/>
  <c r="O196" i="31"/>
  <c r="O197" i="31"/>
  <c r="O198" i="31"/>
  <c r="O199" i="31"/>
  <c r="O200" i="31"/>
  <c r="O201" i="31"/>
  <c r="O202" i="31"/>
  <c r="O203" i="31"/>
  <c r="O204" i="31"/>
  <c r="O205" i="31"/>
  <c r="O206" i="31"/>
  <c r="O207" i="31"/>
  <c r="O208" i="31"/>
  <c r="O209" i="31"/>
  <c r="O210" i="31"/>
  <c r="O211" i="31"/>
  <c r="O212" i="31"/>
  <c r="O213" i="31"/>
  <c r="O214" i="31"/>
  <c r="O215" i="31"/>
  <c r="O216" i="31"/>
  <c r="O217" i="31"/>
  <c r="O218" i="31"/>
  <c r="O219" i="31"/>
  <c r="O220" i="31"/>
  <c r="O221" i="31"/>
  <c r="O222" i="31"/>
  <c r="O223" i="31"/>
  <c r="O224" i="31"/>
  <c r="O225" i="31"/>
  <c r="O226" i="31"/>
  <c r="O227" i="31"/>
  <c r="O228" i="31"/>
  <c r="O229" i="31"/>
  <c r="O230" i="31"/>
  <c r="O231" i="31"/>
  <c r="O232" i="31"/>
  <c r="O233" i="31"/>
  <c r="O234" i="31"/>
  <c r="O235" i="31"/>
  <c r="O236" i="31"/>
  <c r="O237" i="31"/>
  <c r="O238" i="31"/>
  <c r="O239" i="31"/>
  <c r="O240" i="31"/>
  <c r="O241" i="31"/>
  <c r="O242" i="31"/>
  <c r="O243" i="31"/>
  <c r="O244" i="31"/>
  <c r="O245" i="31"/>
  <c r="O246" i="31"/>
  <c r="O247" i="31"/>
  <c r="O248" i="31"/>
  <c r="O249" i="31"/>
  <c r="O250" i="31"/>
  <c r="O251" i="31"/>
  <c r="O252" i="31"/>
  <c r="O253" i="31"/>
  <c r="O254" i="31"/>
  <c r="O255" i="31"/>
  <c r="O256" i="31"/>
  <c r="O257" i="31"/>
  <c r="O258" i="31"/>
  <c r="O259" i="31"/>
  <c r="O260" i="31"/>
  <c r="O261" i="31"/>
  <c r="O262" i="31"/>
  <c r="O263" i="31"/>
  <c r="O264" i="31"/>
  <c r="O265" i="31"/>
  <c r="O266" i="31"/>
  <c r="O267" i="31"/>
  <c r="O268" i="31"/>
  <c r="O269" i="31"/>
  <c r="O270" i="31"/>
  <c r="O271" i="31"/>
  <c r="O272" i="31"/>
  <c r="O273" i="31"/>
  <c r="O274" i="31"/>
  <c r="O275" i="31"/>
  <c r="O276" i="31"/>
  <c r="O277" i="31"/>
  <c r="O278" i="31"/>
  <c r="O279" i="31"/>
  <c r="O280" i="31"/>
  <c r="O281" i="31"/>
  <c r="O282" i="31"/>
  <c r="O283" i="31"/>
  <c r="O284" i="31"/>
  <c r="O285" i="31"/>
  <c r="O286" i="31"/>
  <c r="O287" i="31"/>
  <c r="O288" i="31"/>
  <c r="O289" i="31"/>
  <c r="O290" i="31"/>
  <c r="O291" i="31"/>
  <c r="O292" i="31"/>
  <c r="O293" i="31"/>
  <c r="O294" i="31"/>
  <c r="O295" i="31"/>
  <c r="O296" i="31"/>
  <c r="O297" i="31"/>
  <c r="O298" i="31"/>
  <c r="O299" i="31"/>
  <c r="O300" i="31"/>
  <c r="O301" i="31"/>
  <c r="O302" i="31"/>
  <c r="O303" i="31"/>
  <c r="O304" i="31"/>
  <c r="O305" i="31"/>
  <c r="O306" i="31"/>
  <c r="O307" i="31"/>
  <c r="O308" i="31"/>
  <c r="O309" i="31"/>
  <c r="O310" i="31"/>
  <c r="O311" i="31"/>
  <c r="O312" i="31"/>
  <c r="O313" i="31"/>
  <c r="O314" i="31"/>
  <c r="O315" i="31"/>
  <c r="O316" i="31"/>
  <c r="O317" i="31"/>
  <c r="O318" i="31"/>
  <c r="O319" i="31"/>
  <c r="O320" i="31"/>
  <c r="O321" i="31"/>
  <c r="O322" i="31"/>
  <c r="O323" i="31"/>
  <c r="O324" i="31"/>
  <c r="O325" i="31"/>
  <c r="O326" i="31"/>
  <c r="O327" i="31"/>
  <c r="O328" i="31"/>
  <c r="O329" i="31"/>
  <c r="O330" i="31"/>
  <c r="O331" i="31"/>
  <c r="O332" i="31"/>
  <c r="O333" i="31"/>
  <c r="O334" i="31"/>
  <c r="O335" i="31"/>
  <c r="O336" i="31"/>
  <c r="O337" i="31"/>
  <c r="O338" i="31"/>
  <c r="O339" i="31"/>
  <c r="O340" i="31"/>
  <c r="O341" i="31"/>
  <c r="O342" i="31"/>
  <c r="O343" i="31"/>
  <c r="O344" i="31"/>
  <c r="O345" i="31"/>
  <c r="O346" i="31"/>
  <c r="O347" i="31"/>
  <c r="O348" i="31"/>
  <c r="O349" i="31"/>
  <c r="O350" i="31"/>
  <c r="O351" i="31"/>
  <c r="O352" i="31"/>
  <c r="O353" i="31"/>
  <c r="O354" i="31"/>
  <c r="O355" i="31"/>
  <c r="O356" i="31"/>
  <c r="O357" i="31"/>
  <c r="O358" i="31"/>
  <c r="O359" i="31"/>
  <c r="O360" i="31"/>
  <c r="O361" i="31"/>
  <c r="O362" i="31"/>
  <c r="O363" i="31"/>
  <c r="O364" i="31"/>
  <c r="O365" i="31"/>
  <c r="O366" i="31"/>
  <c r="O367" i="31"/>
  <c r="O368" i="31"/>
  <c r="O369" i="31"/>
  <c r="O370" i="31"/>
  <c r="O371" i="31"/>
  <c r="O372" i="31"/>
  <c r="O373" i="31"/>
  <c r="O374" i="31"/>
  <c r="O375" i="31"/>
  <c r="O376" i="31"/>
  <c r="O377" i="31"/>
  <c r="O378" i="31"/>
  <c r="O379" i="31"/>
  <c r="O380" i="31"/>
  <c r="O381" i="31"/>
  <c r="O382" i="31"/>
  <c r="O383" i="31"/>
  <c r="O384" i="31"/>
  <c r="O385" i="31"/>
  <c r="O386" i="31"/>
  <c r="O387" i="31"/>
  <c r="O388" i="31"/>
  <c r="O389" i="31"/>
  <c r="O390" i="31"/>
  <c r="O391" i="31"/>
  <c r="O392" i="31"/>
  <c r="O393" i="31"/>
  <c r="O394" i="31"/>
  <c r="O395" i="31"/>
  <c r="O396" i="31"/>
  <c r="O397" i="31"/>
  <c r="O398" i="31"/>
  <c r="O399" i="31"/>
  <c r="O400" i="31"/>
  <c r="O401" i="31"/>
  <c r="O402" i="31"/>
  <c r="O403" i="31"/>
  <c r="O404" i="31"/>
  <c r="O405" i="31"/>
  <c r="O406" i="31"/>
  <c r="O407" i="31"/>
  <c r="O408" i="31"/>
  <c r="O409" i="31"/>
  <c r="O410" i="31"/>
  <c r="O411" i="31"/>
  <c r="O412" i="31"/>
  <c r="O413" i="31"/>
  <c r="O414" i="31"/>
  <c r="O415" i="31"/>
  <c r="O416" i="31"/>
  <c r="O417" i="31"/>
  <c r="O418" i="31"/>
  <c r="O419" i="31"/>
  <c r="O420" i="31"/>
  <c r="O421" i="31"/>
  <c r="O422" i="31"/>
  <c r="O423" i="31"/>
  <c r="O424" i="31"/>
  <c r="O425" i="31"/>
  <c r="O426" i="31"/>
  <c r="O427" i="31"/>
  <c r="O428" i="31"/>
  <c r="O429" i="31"/>
  <c r="O430" i="31"/>
  <c r="O431" i="31"/>
  <c r="O432" i="31"/>
  <c r="O433" i="31"/>
  <c r="O434" i="31"/>
  <c r="O435" i="31"/>
  <c r="O436" i="31"/>
  <c r="O437" i="31"/>
  <c r="O438" i="31"/>
  <c r="O439" i="31"/>
  <c r="O440" i="31"/>
  <c r="O441" i="31"/>
  <c r="O442" i="31"/>
  <c r="O443" i="31"/>
  <c r="O444" i="31"/>
  <c r="O445" i="31"/>
  <c r="O446" i="31"/>
  <c r="O447" i="31"/>
  <c r="O448" i="31"/>
  <c r="O449" i="31"/>
  <c r="O450" i="31"/>
  <c r="O451" i="31"/>
  <c r="O452" i="31"/>
  <c r="O453" i="31"/>
  <c r="O454" i="31"/>
  <c r="O455" i="31"/>
  <c r="O456" i="31"/>
  <c r="O457" i="31"/>
  <c r="O458" i="31"/>
  <c r="O459" i="31"/>
  <c r="O460" i="31"/>
  <c r="O461" i="31"/>
  <c r="O462" i="31"/>
  <c r="O463" i="31"/>
  <c r="O464" i="31"/>
  <c r="O465" i="31"/>
  <c r="O466" i="31"/>
  <c r="O467" i="31"/>
  <c r="O468" i="31"/>
  <c r="O469" i="31"/>
  <c r="O470" i="31"/>
  <c r="O471" i="31"/>
  <c r="O472" i="31"/>
  <c r="O473" i="31"/>
  <c r="O474" i="31"/>
  <c r="O475" i="31"/>
  <c r="O476" i="31"/>
  <c r="O477" i="31"/>
  <c r="O478" i="31"/>
  <c r="O479" i="31"/>
  <c r="O480" i="31"/>
  <c r="O481" i="31"/>
  <c r="O482" i="31"/>
  <c r="O483" i="31"/>
  <c r="O484" i="31"/>
  <c r="O2" i="31"/>
  <c r="G484" i="33"/>
  <c r="E484" i="33"/>
  <c r="D484" i="33"/>
  <c r="C484" i="33"/>
  <c r="R484" i="33" s="1"/>
  <c r="B484" i="33"/>
  <c r="A484" i="33"/>
  <c r="G483" i="33"/>
  <c r="E483" i="33"/>
  <c r="D483" i="33"/>
  <c r="C483" i="33"/>
  <c r="R483" i="33" s="1"/>
  <c r="B483" i="33"/>
  <c r="A483" i="33"/>
  <c r="G482" i="33"/>
  <c r="E482" i="33"/>
  <c r="D482" i="33"/>
  <c r="C482" i="33"/>
  <c r="B482" i="33"/>
  <c r="A482" i="33"/>
  <c r="G481" i="33"/>
  <c r="E481" i="33"/>
  <c r="D481" i="33"/>
  <c r="C481" i="33"/>
  <c r="R481" i="33" s="1"/>
  <c r="B481" i="33"/>
  <c r="A481" i="33"/>
  <c r="G480" i="33"/>
  <c r="E480" i="33"/>
  <c r="D480" i="33"/>
  <c r="C480" i="33"/>
  <c r="R480" i="33" s="1"/>
  <c r="B480" i="33"/>
  <c r="A480" i="33"/>
  <c r="G479" i="33"/>
  <c r="E479" i="33"/>
  <c r="D479" i="33"/>
  <c r="C479" i="33"/>
  <c r="R479" i="33" s="1"/>
  <c r="B479" i="33"/>
  <c r="A479" i="33"/>
  <c r="G478" i="33"/>
  <c r="E478" i="33"/>
  <c r="D478" i="33"/>
  <c r="C478" i="33"/>
  <c r="R478" i="33" s="1"/>
  <c r="B478" i="33"/>
  <c r="A478" i="33"/>
  <c r="G477" i="33"/>
  <c r="E477" i="33"/>
  <c r="D477" i="33"/>
  <c r="C477" i="33"/>
  <c r="R477" i="33" s="1"/>
  <c r="B477" i="33"/>
  <c r="A477" i="33"/>
  <c r="G476" i="33"/>
  <c r="E476" i="33"/>
  <c r="D476" i="33"/>
  <c r="C476" i="33"/>
  <c r="R476" i="33" s="1"/>
  <c r="B476" i="33"/>
  <c r="A476" i="33"/>
  <c r="G475" i="33"/>
  <c r="F475" i="33"/>
  <c r="E475" i="33"/>
  <c r="C475" i="33"/>
  <c r="R475" i="33" s="1"/>
  <c r="B475" i="33"/>
  <c r="G474" i="33"/>
  <c r="F474" i="33"/>
  <c r="E474" i="33"/>
  <c r="C474" i="33"/>
  <c r="R474" i="33" s="1"/>
  <c r="B474" i="33"/>
  <c r="G473" i="33"/>
  <c r="F473" i="33"/>
  <c r="E473" i="33"/>
  <c r="C473" i="33"/>
  <c r="R473" i="33" s="1"/>
  <c r="B473" i="33"/>
  <c r="G472" i="33"/>
  <c r="F472" i="33"/>
  <c r="E472" i="33"/>
  <c r="C472" i="33"/>
  <c r="B472" i="33"/>
  <c r="G471" i="33"/>
  <c r="F471" i="33"/>
  <c r="E471" i="33"/>
  <c r="C471" i="33"/>
  <c r="R471" i="33" s="1"/>
  <c r="B471" i="33"/>
  <c r="G470" i="33"/>
  <c r="F470" i="33"/>
  <c r="E470" i="33"/>
  <c r="C470" i="33"/>
  <c r="R470" i="33" s="1"/>
  <c r="B470" i="33"/>
  <c r="G469" i="33"/>
  <c r="F469" i="33"/>
  <c r="E469" i="33"/>
  <c r="C469" i="33"/>
  <c r="R469" i="33" s="1"/>
  <c r="B469" i="33"/>
  <c r="G468" i="33"/>
  <c r="F468" i="33"/>
  <c r="E468" i="33"/>
  <c r="C468" i="33"/>
  <c r="R468" i="33" s="1"/>
  <c r="B468" i="33"/>
  <c r="G467" i="33"/>
  <c r="F467" i="33"/>
  <c r="E467" i="33"/>
  <c r="C467" i="33"/>
  <c r="R467" i="33" s="1"/>
  <c r="B467" i="33"/>
  <c r="G466" i="33"/>
  <c r="F466" i="33"/>
  <c r="E466" i="33"/>
  <c r="C466" i="33"/>
  <c r="R466" i="33" s="1"/>
  <c r="B466" i="33"/>
  <c r="G465" i="33"/>
  <c r="F465" i="33"/>
  <c r="E465" i="33"/>
  <c r="C465" i="33"/>
  <c r="R465" i="33" s="1"/>
  <c r="B465" i="33"/>
  <c r="G464" i="33"/>
  <c r="F464" i="33"/>
  <c r="E464" i="33"/>
  <c r="C464" i="33"/>
  <c r="R464" i="33" s="1"/>
  <c r="B464" i="33"/>
  <c r="G463" i="33"/>
  <c r="F463" i="33"/>
  <c r="E463" i="33"/>
  <c r="C463" i="33"/>
  <c r="R463" i="33" s="1"/>
  <c r="B463" i="33"/>
  <c r="G462" i="33"/>
  <c r="F462" i="33"/>
  <c r="E462" i="33"/>
  <c r="C462" i="33"/>
  <c r="R462" i="33" s="1"/>
  <c r="B462" i="33"/>
  <c r="G461" i="33"/>
  <c r="F461" i="33"/>
  <c r="E461" i="33"/>
  <c r="C461" i="33"/>
  <c r="R461" i="33" s="1"/>
  <c r="B461" i="33"/>
  <c r="G460" i="33"/>
  <c r="F460" i="33"/>
  <c r="E460" i="33"/>
  <c r="C460" i="33"/>
  <c r="H460" i="33" s="1"/>
  <c r="M460" i="33" s="1"/>
  <c r="B460" i="33"/>
  <c r="G459" i="33"/>
  <c r="F459" i="33"/>
  <c r="E459" i="33"/>
  <c r="C459" i="33"/>
  <c r="R459" i="33" s="1"/>
  <c r="B459" i="33"/>
  <c r="G458" i="33"/>
  <c r="F458" i="33"/>
  <c r="E458" i="33"/>
  <c r="C458" i="33"/>
  <c r="R458" i="33" s="1"/>
  <c r="B458" i="33"/>
  <c r="G457" i="33"/>
  <c r="F457" i="33"/>
  <c r="E457" i="33"/>
  <c r="C457" i="33"/>
  <c r="R457" i="33" s="1"/>
  <c r="B457" i="33"/>
  <c r="G456" i="33"/>
  <c r="F456" i="33"/>
  <c r="E456" i="33"/>
  <c r="C456" i="33"/>
  <c r="R456" i="33" s="1"/>
  <c r="B456" i="33"/>
  <c r="G455" i="33"/>
  <c r="F455" i="33"/>
  <c r="E455" i="33"/>
  <c r="C455" i="33"/>
  <c r="R455" i="33" s="1"/>
  <c r="B455" i="33"/>
  <c r="G454" i="33"/>
  <c r="F454" i="33"/>
  <c r="E454" i="33"/>
  <c r="C454" i="33"/>
  <c r="R454" i="33" s="1"/>
  <c r="B454" i="33"/>
  <c r="G453" i="33"/>
  <c r="F453" i="33"/>
  <c r="E453" i="33"/>
  <c r="C453" i="33"/>
  <c r="R453" i="33" s="1"/>
  <c r="B453" i="33"/>
  <c r="G452" i="33"/>
  <c r="F452" i="33"/>
  <c r="E452" i="33"/>
  <c r="C452" i="33"/>
  <c r="R452" i="33" s="1"/>
  <c r="B452" i="33"/>
  <c r="G451" i="33"/>
  <c r="F451" i="33"/>
  <c r="E451" i="33"/>
  <c r="C451" i="33"/>
  <c r="R451" i="33" s="1"/>
  <c r="B451" i="33"/>
  <c r="G450" i="33"/>
  <c r="F450" i="33"/>
  <c r="E450" i="33"/>
  <c r="C450" i="33"/>
  <c r="R450" i="33" s="1"/>
  <c r="B450" i="33"/>
  <c r="G449" i="33"/>
  <c r="F449" i="33"/>
  <c r="E449" i="33"/>
  <c r="C449" i="33"/>
  <c r="R449" i="33" s="1"/>
  <c r="B449" i="33"/>
  <c r="G448" i="33"/>
  <c r="F448" i="33"/>
  <c r="E448" i="33"/>
  <c r="C448" i="33"/>
  <c r="B448" i="33"/>
  <c r="G447" i="33"/>
  <c r="F447" i="33"/>
  <c r="E447" i="33"/>
  <c r="C447" i="33"/>
  <c r="R447" i="33" s="1"/>
  <c r="B447" i="33"/>
  <c r="G446" i="33"/>
  <c r="F446" i="33"/>
  <c r="E446" i="33"/>
  <c r="C446" i="33"/>
  <c r="R446" i="33" s="1"/>
  <c r="B446" i="33"/>
  <c r="G445" i="33"/>
  <c r="F445" i="33"/>
  <c r="E445" i="33"/>
  <c r="C445" i="33"/>
  <c r="R445" i="33" s="1"/>
  <c r="B445" i="33"/>
  <c r="G444" i="33"/>
  <c r="F444" i="33"/>
  <c r="E444" i="33"/>
  <c r="C444" i="33"/>
  <c r="R444" i="33" s="1"/>
  <c r="B444" i="33"/>
  <c r="G443" i="33"/>
  <c r="F443" i="33"/>
  <c r="E443" i="33"/>
  <c r="C443" i="33"/>
  <c r="R443" i="33" s="1"/>
  <c r="B443" i="33"/>
  <c r="G442" i="33"/>
  <c r="F442" i="33"/>
  <c r="E442" i="33"/>
  <c r="C442" i="33"/>
  <c r="R442" i="33" s="1"/>
  <c r="B442" i="33"/>
  <c r="G441" i="33"/>
  <c r="F441" i="33"/>
  <c r="E441" i="33"/>
  <c r="C441" i="33"/>
  <c r="R441" i="33" s="1"/>
  <c r="B441" i="33"/>
  <c r="G440" i="33"/>
  <c r="F440" i="33"/>
  <c r="E440" i="33"/>
  <c r="C440" i="33"/>
  <c r="R440" i="33" s="1"/>
  <c r="B440" i="33"/>
  <c r="G439" i="33"/>
  <c r="F439" i="33"/>
  <c r="E439" i="33"/>
  <c r="C439" i="33"/>
  <c r="R439" i="33" s="1"/>
  <c r="B439" i="33"/>
  <c r="G438" i="33"/>
  <c r="F438" i="33"/>
  <c r="E438" i="33"/>
  <c r="C438" i="33"/>
  <c r="R438" i="33" s="1"/>
  <c r="B438" i="33"/>
  <c r="G437" i="33"/>
  <c r="F437" i="33"/>
  <c r="E437" i="33"/>
  <c r="C437" i="33"/>
  <c r="R437" i="33" s="1"/>
  <c r="B437" i="33"/>
  <c r="G436" i="33"/>
  <c r="F436" i="33"/>
  <c r="E436" i="33"/>
  <c r="C436" i="33"/>
  <c r="B436" i="33"/>
  <c r="G435" i="33"/>
  <c r="F435" i="33"/>
  <c r="E435" i="33"/>
  <c r="C435" i="33"/>
  <c r="R435" i="33" s="1"/>
  <c r="B435" i="33"/>
  <c r="G434" i="33"/>
  <c r="F434" i="33"/>
  <c r="E434" i="33"/>
  <c r="C434" i="33"/>
  <c r="R434" i="33" s="1"/>
  <c r="B434" i="33"/>
  <c r="G433" i="33"/>
  <c r="F433" i="33"/>
  <c r="E433" i="33"/>
  <c r="C433" i="33"/>
  <c r="R433" i="33" s="1"/>
  <c r="B433" i="33"/>
  <c r="G432" i="33"/>
  <c r="F432" i="33"/>
  <c r="E432" i="33"/>
  <c r="C432" i="33"/>
  <c r="R432" i="33" s="1"/>
  <c r="B432" i="33"/>
  <c r="G431" i="33"/>
  <c r="F431" i="33"/>
  <c r="E431" i="33"/>
  <c r="C431" i="33"/>
  <c r="R431" i="33" s="1"/>
  <c r="B431" i="33"/>
  <c r="G430" i="33"/>
  <c r="F430" i="33"/>
  <c r="E430" i="33"/>
  <c r="C430" i="33"/>
  <c r="R430" i="33" s="1"/>
  <c r="B430" i="33"/>
  <c r="G429" i="33"/>
  <c r="F429" i="33"/>
  <c r="E429" i="33"/>
  <c r="C429" i="33"/>
  <c r="R429" i="33" s="1"/>
  <c r="B429" i="33"/>
  <c r="G428" i="33"/>
  <c r="F428" i="33"/>
  <c r="E428" i="33"/>
  <c r="C428" i="33"/>
  <c r="R428" i="33" s="1"/>
  <c r="B428" i="33"/>
  <c r="G427" i="33"/>
  <c r="F427" i="33"/>
  <c r="E427" i="33"/>
  <c r="C427" i="33"/>
  <c r="R427" i="33" s="1"/>
  <c r="B427" i="33"/>
  <c r="G426" i="33"/>
  <c r="F426" i="33"/>
  <c r="E426" i="33"/>
  <c r="C426" i="33"/>
  <c r="R426" i="33" s="1"/>
  <c r="B426" i="33"/>
  <c r="G425" i="33"/>
  <c r="F425" i="33"/>
  <c r="E425" i="33"/>
  <c r="C425" i="33"/>
  <c r="R425" i="33" s="1"/>
  <c r="B425" i="33"/>
  <c r="G424" i="33"/>
  <c r="F424" i="33"/>
  <c r="E424" i="33"/>
  <c r="C424" i="33"/>
  <c r="H424" i="33" s="1"/>
  <c r="M424" i="33" s="1"/>
  <c r="B424" i="33"/>
  <c r="G423" i="33"/>
  <c r="F423" i="33"/>
  <c r="E423" i="33"/>
  <c r="C423" i="33"/>
  <c r="R423" i="33" s="1"/>
  <c r="B423" i="33"/>
  <c r="G422" i="33"/>
  <c r="F422" i="33"/>
  <c r="E422" i="33"/>
  <c r="C422" i="33"/>
  <c r="R422" i="33" s="1"/>
  <c r="B422" i="33"/>
  <c r="G421" i="33"/>
  <c r="F421" i="33"/>
  <c r="E421" i="33"/>
  <c r="C421" i="33"/>
  <c r="R421" i="33" s="1"/>
  <c r="B421" i="33"/>
  <c r="G420" i="33"/>
  <c r="F420" i="33"/>
  <c r="E420" i="33"/>
  <c r="C420" i="33"/>
  <c r="R420" i="33" s="1"/>
  <c r="B420" i="33"/>
  <c r="G419" i="33"/>
  <c r="F419" i="33"/>
  <c r="E419" i="33"/>
  <c r="C419" i="33"/>
  <c r="R419" i="33" s="1"/>
  <c r="B419" i="33"/>
  <c r="G418" i="33"/>
  <c r="F418" i="33"/>
  <c r="E418" i="33"/>
  <c r="C418" i="33"/>
  <c r="R418" i="33" s="1"/>
  <c r="B418" i="33"/>
  <c r="G417" i="33"/>
  <c r="F417" i="33"/>
  <c r="E417" i="33"/>
  <c r="C417" i="33"/>
  <c r="R417" i="33" s="1"/>
  <c r="B417" i="33"/>
  <c r="G416" i="33"/>
  <c r="F416" i="33"/>
  <c r="E416" i="33"/>
  <c r="C416" i="33"/>
  <c r="R416" i="33" s="1"/>
  <c r="B416" i="33"/>
  <c r="G415" i="33"/>
  <c r="F415" i="33"/>
  <c r="E415" i="33"/>
  <c r="C415" i="33"/>
  <c r="R415" i="33" s="1"/>
  <c r="B415" i="33"/>
  <c r="G414" i="33"/>
  <c r="F414" i="33"/>
  <c r="E414" i="33"/>
  <c r="C414" i="33"/>
  <c r="R414" i="33" s="1"/>
  <c r="B414" i="33"/>
  <c r="G413" i="33"/>
  <c r="F413" i="33"/>
  <c r="E413" i="33"/>
  <c r="C413" i="33"/>
  <c r="R413" i="33" s="1"/>
  <c r="B413" i="33"/>
  <c r="G412" i="33"/>
  <c r="F412" i="33"/>
  <c r="E412" i="33"/>
  <c r="C412" i="33"/>
  <c r="H412" i="33" s="1"/>
  <c r="M412" i="33" s="1"/>
  <c r="B412" i="33"/>
  <c r="G411" i="33"/>
  <c r="F411" i="33"/>
  <c r="E411" i="33"/>
  <c r="C411" i="33"/>
  <c r="R411" i="33" s="1"/>
  <c r="B411" i="33"/>
  <c r="G410" i="33"/>
  <c r="F410" i="33"/>
  <c r="E410" i="33"/>
  <c r="C410" i="33"/>
  <c r="R410" i="33" s="1"/>
  <c r="B410" i="33"/>
  <c r="G409" i="33"/>
  <c r="F409" i="33"/>
  <c r="E409" i="33"/>
  <c r="C409" i="33"/>
  <c r="R409" i="33" s="1"/>
  <c r="B409" i="33"/>
  <c r="G408" i="33"/>
  <c r="F408" i="33"/>
  <c r="E408" i="33"/>
  <c r="C408" i="33"/>
  <c r="R408" i="33" s="1"/>
  <c r="B408" i="33"/>
  <c r="G407" i="33"/>
  <c r="F407" i="33"/>
  <c r="E407" i="33"/>
  <c r="C407" i="33"/>
  <c r="R407" i="33" s="1"/>
  <c r="B407" i="33"/>
  <c r="G406" i="33"/>
  <c r="F406" i="33"/>
  <c r="E406" i="33"/>
  <c r="C406" i="33"/>
  <c r="R406" i="33" s="1"/>
  <c r="B406" i="33"/>
  <c r="G405" i="33"/>
  <c r="F405" i="33"/>
  <c r="E405" i="33"/>
  <c r="C405" i="33"/>
  <c r="R405" i="33" s="1"/>
  <c r="B405" i="33"/>
  <c r="G404" i="33"/>
  <c r="F404" i="33"/>
  <c r="E404" i="33"/>
  <c r="C404" i="33"/>
  <c r="R404" i="33" s="1"/>
  <c r="B404" i="33"/>
  <c r="G403" i="33"/>
  <c r="F403" i="33"/>
  <c r="E403" i="33"/>
  <c r="C403" i="33"/>
  <c r="R403" i="33" s="1"/>
  <c r="B403" i="33"/>
  <c r="G402" i="33"/>
  <c r="F402" i="33"/>
  <c r="E402" i="33"/>
  <c r="C402" i="33"/>
  <c r="R402" i="33" s="1"/>
  <c r="B402" i="33"/>
  <c r="G401" i="33"/>
  <c r="F401" i="33"/>
  <c r="E401" i="33"/>
  <c r="C401" i="33"/>
  <c r="R401" i="33" s="1"/>
  <c r="B401" i="33"/>
  <c r="G400" i="33"/>
  <c r="F400" i="33"/>
  <c r="E400" i="33"/>
  <c r="C400" i="33"/>
  <c r="H400" i="33" s="1"/>
  <c r="M400" i="33" s="1"/>
  <c r="B400" i="33"/>
  <c r="G399" i="33"/>
  <c r="F399" i="33"/>
  <c r="E399" i="33"/>
  <c r="C399" i="33"/>
  <c r="R399" i="33" s="1"/>
  <c r="B399" i="33"/>
  <c r="G398" i="33"/>
  <c r="F398" i="33"/>
  <c r="E398" i="33"/>
  <c r="C398" i="33"/>
  <c r="R398" i="33" s="1"/>
  <c r="B398" i="33"/>
  <c r="G397" i="33"/>
  <c r="F397" i="33"/>
  <c r="E397" i="33"/>
  <c r="C397" i="33"/>
  <c r="R397" i="33" s="1"/>
  <c r="B397" i="33"/>
  <c r="G396" i="33"/>
  <c r="F396" i="33"/>
  <c r="E396" i="33"/>
  <c r="C396" i="33"/>
  <c r="R396" i="33" s="1"/>
  <c r="B396" i="33"/>
  <c r="G395" i="33"/>
  <c r="F395" i="33"/>
  <c r="E395" i="33"/>
  <c r="C395" i="33"/>
  <c r="R395" i="33" s="1"/>
  <c r="B395" i="33"/>
  <c r="G394" i="33"/>
  <c r="F394" i="33"/>
  <c r="E394" i="33"/>
  <c r="C394" i="33"/>
  <c r="R394" i="33" s="1"/>
  <c r="B394" i="33"/>
  <c r="G393" i="33"/>
  <c r="F393" i="33"/>
  <c r="E393" i="33"/>
  <c r="C393" i="33"/>
  <c r="R393" i="33" s="1"/>
  <c r="B393" i="33"/>
  <c r="G392" i="33"/>
  <c r="F392" i="33"/>
  <c r="E392" i="33"/>
  <c r="C392" i="33"/>
  <c r="R392" i="33" s="1"/>
  <c r="B392" i="33"/>
  <c r="G391" i="33"/>
  <c r="F391" i="33"/>
  <c r="E391" i="33"/>
  <c r="C391" i="33"/>
  <c r="R391" i="33" s="1"/>
  <c r="B391" i="33"/>
  <c r="G390" i="33"/>
  <c r="F390" i="33"/>
  <c r="E390" i="33"/>
  <c r="C390" i="33"/>
  <c r="R390" i="33" s="1"/>
  <c r="B390" i="33"/>
  <c r="G389" i="33"/>
  <c r="F389" i="33"/>
  <c r="E389" i="33"/>
  <c r="C389" i="33"/>
  <c r="R389" i="33" s="1"/>
  <c r="B389" i="33"/>
  <c r="G388" i="33"/>
  <c r="F388" i="33"/>
  <c r="E388" i="33"/>
  <c r="C388" i="33"/>
  <c r="B388" i="33"/>
  <c r="G387" i="33"/>
  <c r="F387" i="33"/>
  <c r="E387" i="33"/>
  <c r="C387" i="33"/>
  <c r="R387" i="33" s="1"/>
  <c r="B387" i="33"/>
  <c r="G386" i="33"/>
  <c r="F386" i="33"/>
  <c r="E386" i="33"/>
  <c r="C386" i="33"/>
  <c r="R386" i="33" s="1"/>
  <c r="B386" i="33"/>
  <c r="G385" i="33"/>
  <c r="F385" i="33"/>
  <c r="E385" i="33"/>
  <c r="C385" i="33"/>
  <c r="R385" i="33" s="1"/>
  <c r="B385" i="33"/>
  <c r="G384" i="33"/>
  <c r="F384" i="33"/>
  <c r="E384" i="33"/>
  <c r="C384" i="33"/>
  <c r="R384" i="33" s="1"/>
  <c r="B384" i="33"/>
  <c r="G383" i="33"/>
  <c r="F383" i="33"/>
  <c r="E383" i="33"/>
  <c r="C383" i="33"/>
  <c r="R383" i="33" s="1"/>
  <c r="B383" i="33"/>
  <c r="G382" i="33"/>
  <c r="F382" i="33"/>
  <c r="E382" i="33"/>
  <c r="C382" i="33"/>
  <c r="R382" i="33" s="1"/>
  <c r="B382" i="33"/>
  <c r="G381" i="33"/>
  <c r="F381" i="33"/>
  <c r="E381" i="33"/>
  <c r="C381" i="33"/>
  <c r="R381" i="33" s="1"/>
  <c r="B381" i="33"/>
  <c r="G380" i="33"/>
  <c r="F380" i="33"/>
  <c r="E380" i="33"/>
  <c r="C380" i="33"/>
  <c r="R380" i="33" s="1"/>
  <c r="B380" i="33"/>
  <c r="G379" i="33"/>
  <c r="F379" i="33"/>
  <c r="E379" i="33"/>
  <c r="C379" i="33"/>
  <c r="R379" i="33" s="1"/>
  <c r="B379" i="33"/>
  <c r="G378" i="33"/>
  <c r="F378" i="33"/>
  <c r="E378" i="33"/>
  <c r="C378" i="33"/>
  <c r="R378" i="33" s="1"/>
  <c r="B378" i="33"/>
  <c r="G377" i="33"/>
  <c r="F377" i="33"/>
  <c r="E377" i="33"/>
  <c r="C377" i="33"/>
  <c r="R377" i="33" s="1"/>
  <c r="B377" i="33"/>
  <c r="G376" i="33"/>
  <c r="F376" i="33"/>
  <c r="E376" i="33"/>
  <c r="C376" i="33"/>
  <c r="B376" i="33"/>
  <c r="G375" i="33"/>
  <c r="F375" i="33"/>
  <c r="E375" i="33"/>
  <c r="C375" i="33"/>
  <c r="R375" i="33" s="1"/>
  <c r="B375" i="33"/>
  <c r="G374" i="33"/>
  <c r="F374" i="33"/>
  <c r="E374" i="33"/>
  <c r="C374" i="33"/>
  <c r="R374" i="33" s="1"/>
  <c r="B374" i="33"/>
  <c r="G373" i="33"/>
  <c r="F373" i="33"/>
  <c r="E373" i="33"/>
  <c r="C373" i="33"/>
  <c r="R373" i="33" s="1"/>
  <c r="B373" i="33"/>
  <c r="G372" i="33"/>
  <c r="F372" i="33"/>
  <c r="E372" i="33"/>
  <c r="C372" i="33"/>
  <c r="R372" i="33" s="1"/>
  <c r="B372" i="33"/>
  <c r="G371" i="33"/>
  <c r="F371" i="33"/>
  <c r="E371" i="33"/>
  <c r="C371" i="33"/>
  <c r="R371" i="33" s="1"/>
  <c r="B371" i="33"/>
  <c r="G370" i="33"/>
  <c r="F370" i="33"/>
  <c r="E370" i="33"/>
  <c r="C370" i="33"/>
  <c r="R370" i="33" s="1"/>
  <c r="B370" i="33"/>
  <c r="G369" i="33"/>
  <c r="F369" i="33"/>
  <c r="E369" i="33"/>
  <c r="C369" i="33"/>
  <c r="R369" i="33" s="1"/>
  <c r="B369" i="33"/>
  <c r="G368" i="33"/>
  <c r="F368" i="33"/>
  <c r="E368" i="33"/>
  <c r="C368" i="33"/>
  <c r="R368" i="33" s="1"/>
  <c r="B368" i="33"/>
  <c r="G367" i="33"/>
  <c r="F367" i="33"/>
  <c r="E367" i="33"/>
  <c r="C367" i="33"/>
  <c r="R367" i="33" s="1"/>
  <c r="B367" i="33"/>
  <c r="G366" i="33"/>
  <c r="F366" i="33"/>
  <c r="E366" i="33"/>
  <c r="C366" i="33"/>
  <c r="R366" i="33" s="1"/>
  <c r="B366" i="33"/>
  <c r="G365" i="33"/>
  <c r="F365" i="33"/>
  <c r="E365" i="33"/>
  <c r="C365" i="33"/>
  <c r="R365" i="33" s="1"/>
  <c r="B365" i="33"/>
  <c r="G364" i="33"/>
  <c r="F364" i="33"/>
  <c r="E364" i="33"/>
  <c r="C364" i="33"/>
  <c r="R364" i="33" s="1"/>
  <c r="B364" i="33"/>
  <c r="G363" i="33"/>
  <c r="F363" i="33"/>
  <c r="E363" i="33"/>
  <c r="C363" i="33"/>
  <c r="R363" i="33" s="1"/>
  <c r="B363" i="33"/>
  <c r="G362" i="33"/>
  <c r="F362" i="33"/>
  <c r="E362" i="33"/>
  <c r="C362" i="33"/>
  <c r="R362" i="33" s="1"/>
  <c r="B362" i="33"/>
  <c r="G361" i="33"/>
  <c r="F361" i="33"/>
  <c r="E361" i="33"/>
  <c r="C361" i="33"/>
  <c r="R361" i="33" s="1"/>
  <c r="B361" i="33"/>
  <c r="G360" i="33"/>
  <c r="F360" i="33"/>
  <c r="E360" i="33"/>
  <c r="C360" i="33"/>
  <c r="R360" i="33" s="1"/>
  <c r="B360" i="33"/>
  <c r="G359" i="33"/>
  <c r="F359" i="33"/>
  <c r="E359" i="33"/>
  <c r="C359" i="33"/>
  <c r="R359" i="33" s="1"/>
  <c r="B359" i="33"/>
  <c r="G358" i="33"/>
  <c r="F358" i="33"/>
  <c r="E358" i="33"/>
  <c r="C358" i="33"/>
  <c r="R358" i="33" s="1"/>
  <c r="B358" i="33"/>
  <c r="G357" i="33"/>
  <c r="F357" i="33"/>
  <c r="E357" i="33"/>
  <c r="C357" i="33"/>
  <c r="R357" i="33" s="1"/>
  <c r="B357" i="33"/>
  <c r="G356" i="33"/>
  <c r="F356" i="33"/>
  <c r="E356" i="33"/>
  <c r="C356" i="33"/>
  <c r="R356" i="33" s="1"/>
  <c r="B356" i="33"/>
  <c r="G355" i="33"/>
  <c r="F355" i="33"/>
  <c r="E355" i="33"/>
  <c r="C355" i="33"/>
  <c r="R355" i="33" s="1"/>
  <c r="B355" i="33"/>
  <c r="G354" i="33"/>
  <c r="F354" i="33"/>
  <c r="E354" i="33"/>
  <c r="C354" i="33"/>
  <c r="R354" i="33" s="1"/>
  <c r="B354" i="33"/>
  <c r="G353" i="33"/>
  <c r="F353" i="33"/>
  <c r="E353" i="33"/>
  <c r="C353" i="33"/>
  <c r="R353" i="33" s="1"/>
  <c r="B353" i="33"/>
  <c r="G352" i="33"/>
  <c r="F352" i="33"/>
  <c r="E352" i="33"/>
  <c r="C352" i="33"/>
  <c r="B352" i="33"/>
  <c r="G351" i="33"/>
  <c r="F351" i="33"/>
  <c r="E351" i="33"/>
  <c r="C351" i="33"/>
  <c r="R351" i="33" s="1"/>
  <c r="B351" i="33"/>
  <c r="G350" i="33"/>
  <c r="F350" i="33"/>
  <c r="E350" i="33"/>
  <c r="C350" i="33"/>
  <c r="R350" i="33" s="1"/>
  <c r="B350" i="33"/>
  <c r="G349" i="33"/>
  <c r="F349" i="33"/>
  <c r="E349" i="33"/>
  <c r="C349" i="33"/>
  <c r="R349" i="33" s="1"/>
  <c r="B349" i="33"/>
  <c r="G348" i="33"/>
  <c r="F348" i="33"/>
  <c r="E348" i="33"/>
  <c r="C348" i="33"/>
  <c r="R348" i="33" s="1"/>
  <c r="B348" i="33"/>
  <c r="G347" i="33"/>
  <c r="F347" i="33"/>
  <c r="E347" i="33"/>
  <c r="C347" i="33"/>
  <c r="R347" i="33" s="1"/>
  <c r="B347" i="33"/>
  <c r="G346" i="33"/>
  <c r="F346" i="33"/>
  <c r="E346" i="33"/>
  <c r="C346" i="33"/>
  <c r="R346" i="33" s="1"/>
  <c r="B346" i="33"/>
  <c r="G345" i="33"/>
  <c r="F345" i="33"/>
  <c r="E345" i="33"/>
  <c r="C345" i="33"/>
  <c r="R345" i="33" s="1"/>
  <c r="B345" i="33"/>
  <c r="G344" i="33"/>
  <c r="F344" i="33"/>
  <c r="E344" i="33"/>
  <c r="C344" i="33"/>
  <c r="R344" i="33" s="1"/>
  <c r="B344" i="33"/>
  <c r="G343" i="33"/>
  <c r="F343" i="33"/>
  <c r="E343" i="33"/>
  <c r="C343" i="33"/>
  <c r="R343" i="33" s="1"/>
  <c r="B343" i="33"/>
  <c r="G342" i="33"/>
  <c r="F342" i="33"/>
  <c r="E342" i="33"/>
  <c r="C342" i="33"/>
  <c r="R342" i="33" s="1"/>
  <c r="B342" i="33"/>
  <c r="G341" i="33"/>
  <c r="F341" i="33"/>
  <c r="E341" i="33"/>
  <c r="C341" i="33"/>
  <c r="R341" i="33" s="1"/>
  <c r="B341" i="33"/>
  <c r="G340" i="33"/>
  <c r="F340" i="33"/>
  <c r="E340" i="33"/>
  <c r="C340" i="33"/>
  <c r="R340" i="33" s="1"/>
  <c r="B340" i="33"/>
  <c r="G339" i="33"/>
  <c r="F339" i="33"/>
  <c r="E339" i="33"/>
  <c r="C339" i="33"/>
  <c r="R339" i="33" s="1"/>
  <c r="B339" i="33"/>
  <c r="G338" i="33"/>
  <c r="F338" i="33"/>
  <c r="E338" i="33"/>
  <c r="C338" i="33"/>
  <c r="R338" i="33" s="1"/>
  <c r="B338" i="33"/>
  <c r="G337" i="33"/>
  <c r="F337" i="33"/>
  <c r="E337" i="33"/>
  <c r="C337" i="33"/>
  <c r="R337" i="33" s="1"/>
  <c r="B337" i="33"/>
  <c r="G336" i="33"/>
  <c r="F336" i="33"/>
  <c r="E336" i="33"/>
  <c r="C336" i="33"/>
  <c r="R336" i="33" s="1"/>
  <c r="B336" i="33"/>
  <c r="G335" i="33"/>
  <c r="F335" i="33"/>
  <c r="E335" i="33"/>
  <c r="C335" i="33"/>
  <c r="R335" i="33" s="1"/>
  <c r="B335" i="33"/>
  <c r="G334" i="33"/>
  <c r="F334" i="33"/>
  <c r="E334" i="33"/>
  <c r="C334" i="33"/>
  <c r="R334" i="33" s="1"/>
  <c r="B334" i="33"/>
  <c r="G333" i="33"/>
  <c r="F333" i="33"/>
  <c r="E333" i="33"/>
  <c r="C333" i="33"/>
  <c r="R333" i="33" s="1"/>
  <c r="B333" i="33"/>
  <c r="G332" i="33"/>
  <c r="F332" i="33"/>
  <c r="E332" i="33"/>
  <c r="C332" i="33"/>
  <c r="R332" i="33" s="1"/>
  <c r="B332" i="33"/>
  <c r="G331" i="33"/>
  <c r="F331" i="33"/>
  <c r="E331" i="33"/>
  <c r="C331" i="33"/>
  <c r="R331" i="33" s="1"/>
  <c r="B331" i="33"/>
  <c r="G330" i="33"/>
  <c r="F330" i="33"/>
  <c r="E330" i="33"/>
  <c r="C330" i="33"/>
  <c r="R330" i="33" s="1"/>
  <c r="B330" i="33"/>
  <c r="G329" i="33"/>
  <c r="F329" i="33"/>
  <c r="E329" i="33"/>
  <c r="C329" i="33"/>
  <c r="R329" i="33" s="1"/>
  <c r="B329" i="33"/>
  <c r="G328" i="33"/>
  <c r="F328" i="33"/>
  <c r="E328" i="33"/>
  <c r="C328" i="33"/>
  <c r="R328" i="33" s="1"/>
  <c r="B328" i="33"/>
  <c r="G327" i="33"/>
  <c r="F327" i="33"/>
  <c r="E327" i="33"/>
  <c r="C327" i="33"/>
  <c r="R327" i="33" s="1"/>
  <c r="B327" i="33"/>
  <c r="G326" i="33"/>
  <c r="F326" i="33"/>
  <c r="E326" i="33"/>
  <c r="C326" i="33"/>
  <c r="R326" i="33" s="1"/>
  <c r="B326" i="33"/>
  <c r="G325" i="33"/>
  <c r="F325" i="33"/>
  <c r="E325" i="33"/>
  <c r="C325" i="33"/>
  <c r="R325" i="33" s="1"/>
  <c r="B325" i="33"/>
  <c r="G324" i="33"/>
  <c r="F324" i="33"/>
  <c r="E324" i="33"/>
  <c r="C324" i="33"/>
  <c r="R324" i="33" s="1"/>
  <c r="B324" i="33"/>
  <c r="G323" i="33"/>
  <c r="F323" i="33"/>
  <c r="E323" i="33"/>
  <c r="C323" i="33"/>
  <c r="R323" i="33" s="1"/>
  <c r="B323" i="33"/>
  <c r="G322" i="33"/>
  <c r="F322" i="33"/>
  <c r="E322" i="33"/>
  <c r="C322" i="33"/>
  <c r="R322" i="33" s="1"/>
  <c r="B322" i="33"/>
  <c r="G321" i="33"/>
  <c r="F321" i="33"/>
  <c r="E321" i="33"/>
  <c r="C321" i="33"/>
  <c r="R321" i="33" s="1"/>
  <c r="B321" i="33"/>
  <c r="G320" i="33"/>
  <c r="F320" i="33"/>
  <c r="E320" i="33"/>
  <c r="C320" i="33"/>
  <c r="R320" i="33" s="1"/>
  <c r="B320" i="33"/>
  <c r="G319" i="33"/>
  <c r="F319" i="33"/>
  <c r="E319" i="33"/>
  <c r="C319" i="33"/>
  <c r="R319" i="33" s="1"/>
  <c r="B319" i="33"/>
  <c r="G318" i="33"/>
  <c r="F318" i="33"/>
  <c r="E318" i="33"/>
  <c r="C318" i="33"/>
  <c r="R318" i="33" s="1"/>
  <c r="B318" i="33"/>
  <c r="G317" i="33"/>
  <c r="F317" i="33"/>
  <c r="E317" i="33"/>
  <c r="C317" i="33"/>
  <c r="R317" i="33" s="1"/>
  <c r="B317" i="33"/>
  <c r="G316" i="33"/>
  <c r="F316" i="33"/>
  <c r="E316" i="33"/>
  <c r="C316" i="33"/>
  <c r="B316" i="33"/>
  <c r="G315" i="33"/>
  <c r="F315" i="33"/>
  <c r="E315" i="33"/>
  <c r="C315" i="33"/>
  <c r="R315" i="33" s="1"/>
  <c r="B315" i="33"/>
  <c r="G314" i="33"/>
  <c r="F314" i="33"/>
  <c r="E314" i="33"/>
  <c r="C314" i="33"/>
  <c r="R314" i="33" s="1"/>
  <c r="B314" i="33"/>
  <c r="G313" i="33"/>
  <c r="F313" i="33"/>
  <c r="E313" i="33"/>
  <c r="C313" i="33"/>
  <c r="R313" i="33" s="1"/>
  <c r="B313" i="33"/>
  <c r="G312" i="33"/>
  <c r="F312" i="33"/>
  <c r="E312" i="33"/>
  <c r="C312" i="33"/>
  <c r="R312" i="33" s="1"/>
  <c r="B312" i="33"/>
  <c r="G311" i="33"/>
  <c r="F311" i="33"/>
  <c r="E311" i="33"/>
  <c r="C311" i="33"/>
  <c r="R311" i="33" s="1"/>
  <c r="B311" i="33"/>
  <c r="G310" i="33"/>
  <c r="F310" i="33"/>
  <c r="E310" i="33"/>
  <c r="C310" i="33"/>
  <c r="R310" i="33" s="1"/>
  <c r="B310" i="33"/>
  <c r="G309" i="33"/>
  <c r="F309" i="33"/>
  <c r="E309" i="33"/>
  <c r="C309" i="33"/>
  <c r="R309" i="33" s="1"/>
  <c r="B309" i="33"/>
  <c r="G308" i="33"/>
  <c r="F308" i="33"/>
  <c r="E308" i="33"/>
  <c r="D308" i="33"/>
  <c r="C308" i="33"/>
  <c r="R308" i="33" s="1"/>
  <c r="B308" i="33"/>
  <c r="G307" i="33"/>
  <c r="F307" i="33"/>
  <c r="E307" i="33"/>
  <c r="C307" i="33"/>
  <c r="R307" i="33" s="1"/>
  <c r="B307" i="33"/>
  <c r="G306" i="33"/>
  <c r="F306" i="33"/>
  <c r="E306" i="33"/>
  <c r="D306" i="33"/>
  <c r="C306" i="33"/>
  <c r="R306" i="33" s="1"/>
  <c r="B306" i="33"/>
  <c r="G305" i="33"/>
  <c r="F305" i="33"/>
  <c r="E305" i="33"/>
  <c r="C305" i="33"/>
  <c r="R305" i="33" s="1"/>
  <c r="B305" i="33"/>
  <c r="G304" i="33"/>
  <c r="F304" i="33"/>
  <c r="E304" i="33"/>
  <c r="C304" i="33"/>
  <c r="R304" i="33" s="1"/>
  <c r="B304" i="33"/>
  <c r="G303" i="33"/>
  <c r="F303" i="33"/>
  <c r="E303" i="33"/>
  <c r="C303" i="33"/>
  <c r="R303" i="33" s="1"/>
  <c r="B303" i="33"/>
  <c r="G302" i="33"/>
  <c r="F302" i="33"/>
  <c r="E302" i="33"/>
  <c r="C302" i="33"/>
  <c r="H302" i="33" s="1"/>
  <c r="M302" i="33" s="1"/>
  <c r="B302" i="33"/>
  <c r="G301" i="33"/>
  <c r="F301" i="33"/>
  <c r="E301" i="33"/>
  <c r="C301" i="33"/>
  <c r="R301" i="33" s="1"/>
  <c r="B301" i="33"/>
  <c r="G300" i="33"/>
  <c r="F300" i="33"/>
  <c r="E300" i="33"/>
  <c r="C300" i="33"/>
  <c r="R300" i="33" s="1"/>
  <c r="B300" i="33"/>
  <c r="G299" i="33"/>
  <c r="F299" i="33"/>
  <c r="E299" i="33"/>
  <c r="C299" i="33"/>
  <c r="R299" i="33" s="1"/>
  <c r="B299" i="33"/>
  <c r="G298" i="33"/>
  <c r="F298" i="33"/>
  <c r="E298" i="33"/>
  <c r="C298" i="33"/>
  <c r="R298" i="33" s="1"/>
  <c r="B298" i="33"/>
  <c r="G297" i="33"/>
  <c r="F297" i="33"/>
  <c r="E297" i="33"/>
  <c r="C297" i="33"/>
  <c r="R297" i="33" s="1"/>
  <c r="B297" i="33"/>
  <c r="G296" i="33"/>
  <c r="F296" i="33"/>
  <c r="E296" i="33"/>
  <c r="C296" i="33"/>
  <c r="R296" i="33" s="1"/>
  <c r="B296" i="33"/>
  <c r="G295" i="33"/>
  <c r="F295" i="33"/>
  <c r="E295" i="33"/>
  <c r="C295" i="33"/>
  <c r="R295" i="33" s="1"/>
  <c r="B295" i="33"/>
  <c r="G294" i="33"/>
  <c r="F294" i="33"/>
  <c r="E294" i="33"/>
  <c r="C294" i="33"/>
  <c r="R294" i="33" s="1"/>
  <c r="B294" i="33"/>
  <c r="G293" i="33"/>
  <c r="F293" i="33"/>
  <c r="E293" i="33"/>
  <c r="C293" i="33"/>
  <c r="R293" i="33" s="1"/>
  <c r="B293" i="33"/>
  <c r="G292" i="33"/>
  <c r="F292" i="33"/>
  <c r="E292" i="33"/>
  <c r="C292" i="33"/>
  <c r="R292" i="33" s="1"/>
  <c r="B292" i="33"/>
  <c r="G291" i="33"/>
  <c r="F291" i="33"/>
  <c r="E291" i="33"/>
  <c r="C291" i="33"/>
  <c r="R291" i="33" s="1"/>
  <c r="B291" i="33"/>
  <c r="G290" i="33"/>
  <c r="F290" i="33"/>
  <c r="E290" i="33"/>
  <c r="C290" i="33"/>
  <c r="B290" i="33"/>
  <c r="G289" i="33"/>
  <c r="F289" i="33"/>
  <c r="E289" i="33"/>
  <c r="C289" i="33"/>
  <c r="R289" i="33" s="1"/>
  <c r="B289" i="33"/>
  <c r="G288" i="33"/>
  <c r="F288" i="33"/>
  <c r="E288" i="33"/>
  <c r="C288" i="33"/>
  <c r="R288" i="33" s="1"/>
  <c r="B288" i="33"/>
  <c r="G287" i="33"/>
  <c r="F287" i="33"/>
  <c r="E287" i="33"/>
  <c r="C287" i="33"/>
  <c r="R287" i="33" s="1"/>
  <c r="B287" i="33"/>
  <c r="G286" i="33"/>
  <c r="F286" i="33"/>
  <c r="E286" i="33"/>
  <c r="C286" i="33"/>
  <c r="R286" i="33" s="1"/>
  <c r="B286" i="33"/>
  <c r="G285" i="33"/>
  <c r="F285" i="33"/>
  <c r="E285" i="33"/>
  <c r="C285" i="33"/>
  <c r="R285" i="33" s="1"/>
  <c r="B285" i="33"/>
  <c r="G284" i="33"/>
  <c r="F284" i="33"/>
  <c r="E284" i="33"/>
  <c r="C284" i="33"/>
  <c r="R284" i="33" s="1"/>
  <c r="B284" i="33"/>
  <c r="G283" i="33"/>
  <c r="F283" i="33"/>
  <c r="E283" i="33"/>
  <c r="C283" i="33"/>
  <c r="R283" i="33" s="1"/>
  <c r="B283" i="33"/>
  <c r="G282" i="33"/>
  <c r="F282" i="33"/>
  <c r="E282" i="33"/>
  <c r="C282" i="33"/>
  <c r="R282" i="33" s="1"/>
  <c r="B282" i="33"/>
  <c r="G281" i="33"/>
  <c r="F281" i="33"/>
  <c r="E281" i="33"/>
  <c r="C281" i="33"/>
  <c r="R281" i="33" s="1"/>
  <c r="B281" i="33"/>
  <c r="G280" i="33"/>
  <c r="F280" i="33"/>
  <c r="E280" i="33"/>
  <c r="C280" i="33"/>
  <c r="R280" i="33" s="1"/>
  <c r="B280" i="33"/>
  <c r="G279" i="33"/>
  <c r="F279" i="33"/>
  <c r="E279" i="33"/>
  <c r="C279" i="33"/>
  <c r="R279" i="33" s="1"/>
  <c r="B279" i="33"/>
  <c r="G278" i="33"/>
  <c r="F278" i="33"/>
  <c r="E278" i="33"/>
  <c r="C278" i="33"/>
  <c r="R278" i="33" s="1"/>
  <c r="B278" i="33"/>
  <c r="G277" i="33"/>
  <c r="F277" i="33"/>
  <c r="E277" i="33"/>
  <c r="C277" i="33"/>
  <c r="R277" i="33" s="1"/>
  <c r="B277" i="33"/>
  <c r="G276" i="33"/>
  <c r="F276" i="33"/>
  <c r="E276" i="33"/>
  <c r="C276" i="33"/>
  <c r="R276" i="33" s="1"/>
  <c r="B276" i="33"/>
  <c r="G275" i="33"/>
  <c r="F275" i="33"/>
  <c r="E275" i="33"/>
  <c r="C275" i="33"/>
  <c r="R275" i="33" s="1"/>
  <c r="B275" i="33"/>
  <c r="G274" i="33"/>
  <c r="F274" i="33"/>
  <c r="E274" i="33"/>
  <c r="C274" i="33"/>
  <c r="R274" i="33" s="1"/>
  <c r="B274" i="33"/>
  <c r="G273" i="33"/>
  <c r="F273" i="33"/>
  <c r="E273" i="33"/>
  <c r="C273" i="33"/>
  <c r="R273" i="33" s="1"/>
  <c r="B273" i="33"/>
  <c r="G272" i="33"/>
  <c r="F272" i="33"/>
  <c r="E272" i="33"/>
  <c r="C272" i="33"/>
  <c r="R272" i="33" s="1"/>
  <c r="B272" i="33"/>
  <c r="G271" i="33"/>
  <c r="F271" i="33"/>
  <c r="E271" i="33"/>
  <c r="C271" i="33"/>
  <c r="R271" i="33" s="1"/>
  <c r="B271" i="33"/>
  <c r="G270" i="33"/>
  <c r="F270" i="33"/>
  <c r="E270" i="33"/>
  <c r="C270" i="33"/>
  <c r="R270" i="33" s="1"/>
  <c r="B270" i="33"/>
  <c r="G269" i="33"/>
  <c r="F269" i="33"/>
  <c r="E269" i="33"/>
  <c r="C269" i="33"/>
  <c r="R269" i="33" s="1"/>
  <c r="B269" i="33"/>
  <c r="G268" i="33"/>
  <c r="F268" i="33"/>
  <c r="E268" i="33"/>
  <c r="C268" i="33"/>
  <c r="R268" i="33" s="1"/>
  <c r="B268" i="33"/>
  <c r="G267" i="33"/>
  <c r="F267" i="33"/>
  <c r="E267" i="33"/>
  <c r="C267" i="33"/>
  <c r="R267" i="33" s="1"/>
  <c r="B267" i="33"/>
  <c r="G266" i="33"/>
  <c r="F266" i="33"/>
  <c r="E266" i="33"/>
  <c r="C266" i="33"/>
  <c r="R266" i="33" s="1"/>
  <c r="B266" i="33"/>
  <c r="G265" i="33"/>
  <c r="F265" i="33"/>
  <c r="E265" i="33"/>
  <c r="C265" i="33"/>
  <c r="R265" i="33" s="1"/>
  <c r="B265" i="33"/>
  <c r="G264" i="33"/>
  <c r="F264" i="33"/>
  <c r="E264" i="33"/>
  <c r="C264" i="33"/>
  <c r="R264" i="33" s="1"/>
  <c r="B264" i="33"/>
  <c r="G263" i="33"/>
  <c r="F263" i="33"/>
  <c r="E263" i="33"/>
  <c r="C263" i="33"/>
  <c r="R263" i="33" s="1"/>
  <c r="B263" i="33"/>
  <c r="G262" i="33"/>
  <c r="F262" i="33"/>
  <c r="E262" i="33"/>
  <c r="C262" i="33"/>
  <c r="R262" i="33" s="1"/>
  <c r="B262" i="33"/>
  <c r="G261" i="33"/>
  <c r="F261" i="33"/>
  <c r="E261" i="33"/>
  <c r="C261" i="33"/>
  <c r="R261" i="33" s="1"/>
  <c r="B261" i="33"/>
  <c r="G260" i="33"/>
  <c r="F260" i="33"/>
  <c r="E260" i="33"/>
  <c r="C260" i="33"/>
  <c r="R260" i="33" s="1"/>
  <c r="B260" i="33"/>
  <c r="G259" i="33"/>
  <c r="F259" i="33"/>
  <c r="E259" i="33"/>
  <c r="C259" i="33"/>
  <c r="R259" i="33" s="1"/>
  <c r="B259" i="33"/>
  <c r="G258" i="33"/>
  <c r="F258" i="33"/>
  <c r="E258" i="33"/>
  <c r="C258" i="33"/>
  <c r="R258" i="33" s="1"/>
  <c r="B258" i="33"/>
  <c r="G257" i="33"/>
  <c r="F257" i="33"/>
  <c r="E257" i="33"/>
  <c r="C257" i="33"/>
  <c r="R257" i="33" s="1"/>
  <c r="B257" i="33"/>
  <c r="G256" i="33"/>
  <c r="F256" i="33"/>
  <c r="E256" i="33"/>
  <c r="C256" i="33"/>
  <c r="R256" i="33" s="1"/>
  <c r="B256" i="33"/>
  <c r="G255" i="33"/>
  <c r="F255" i="33"/>
  <c r="E255" i="33"/>
  <c r="C255" i="33"/>
  <c r="R255" i="33" s="1"/>
  <c r="B255" i="33"/>
  <c r="G254" i="33"/>
  <c r="F254" i="33"/>
  <c r="E254" i="33"/>
  <c r="C254" i="33"/>
  <c r="R254" i="33" s="1"/>
  <c r="B254" i="33"/>
  <c r="G253" i="33"/>
  <c r="F253" i="33"/>
  <c r="E253" i="33"/>
  <c r="C253" i="33"/>
  <c r="R253" i="33" s="1"/>
  <c r="B253" i="33"/>
  <c r="G252" i="33"/>
  <c r="F252" i="33"/>
  <c r="E252" i="33"/>
  <c r="C252" i="33"/>
  <c r="R252" i="33" s="1"/>
  <c r="B252" i="33"/>
  <c r="G251" i="33"/>
  <c r="F251" i="33"/>
  <c r="E251" i="33"/>
  <c r="C251" i="33"/>
  <c r="R251" i="33" s="1"/>
  <c r="B251" i="33"/>
  <c r="G250" i="33"/>
  <c r="F250" i="33"/>
  <c r="E250" i="33"/>
  <c r="C250" i="33"/>
  <c r="R250" i="33" s="1"/>
  <c r="B250" i="33"/>
  <c r="G249" i="33"/>
  <c r="F249" i="33"/>
  <c r="E249" i="33"/>
  <c r="D249" i="33"/>
  <c r="C249" i="33"/>
  <c r="R249" i="33" s="1"/>
  <c r="B249" i="33"/>
  <c r="G248" i="33"/>
  <c r="F248" i="33"/>
  <c r="E248" i="33"/>
  <c r="D248" i="33"/>
  <c r="C248" i="33"/>
  <c r="R248" i="33" s="1"/>
  <c r="B248" i="33"/>
  <c r="G247" i="33"/>
  <c r="F247" i="33"/>
  <c r="E247" i="33"/>
  <c r="C247" i="33"/>
  <c r="R247" i="33" s="1"/>
  <c r="B247" i="33"/>
  <c r="G246" i="33"/>
  <c r="F246" i="33"/>
  <c r="E246" i="33"/>
  <c r="C246" i="33"/>
  <c r="R246" i="33" s="1"/>
  <c r="B246" i="33"/>
  <c r="G245" i="33"/>
  <c r="F245" i="33"/>
  <c r="E245" i="33"/>
  <c r="C245" i="33"/>
  <c r="R245" i="33" s="1"/>
  <c r="B245" i="33"/>
  <c r="G244" i="33"/>
  <c r="F244" i="33"/>
  <c r="E244" i="33"/>
  <c r="C244" i="33"/>
  <c r="R244" i="33" s="1"/>
  <c r="B244" i="33"/>
  <c r="G243" i="33"/>
  <c r="F243" i="33"/>
  <c r="E243" i="33"/>
  <c r="C243" i="33"/>
  <c r="R243" i="33" s="1"/>
  <c r="B243" i="33"/>
  <c r="G242" i="33"/>
  <c r="F242" i="33"/>
  <c r="E242" i="33"/>
  <c r="C242" i="33"/>
  <c r="R242" i="33" s="1"/>
  <c r="B242" i="33"/>
  <c r="G241" i="33"/>
  <c r="F241" i="33"/>
  <c r="E241" i="33"/>
  <c r="C241" i="33"/>
  <c r="R241" i="33" s="1"/>
  <c r="B241" i="33"/>
  <c r="G240" i="33"/>
  <c r="F240" i="33"/>
  <c r="E240" i="33"/>
  <c r="C240" i="33"/>
  <c r="R240" i="33" s="1"/>
  <c r="B240" i="33"/>
  <c r="G239" i="33"/>
  <c r="F239" i="33"/>
  <c r="E239" i="33"/>
  <c r="C239" i="33"/>
  <c r="R239" i="33" s="1"/>
  <c r="B239" i="33"/>
  <c r="G238" i="33"/>
  <c r="F238" i="33"/>
  <c r="E238" i="33"/>
  <c r="C238" i="33"/>
  <c r="R238" i="33" s="1"/>
  <c r="B238" i="33"/>
  <c r="G237" i="33"/>
  <c r="F237" i="33"/>
  <c r="E237" i="33"/>
  <c r="D237" i="33"/>
  <c r="C237" i="33"/>
  <c r="R237" i="33" s="1"/>
  <c r="B237" i="33"/>
  <c r="G236" i="33"/>
  <c r="F236" i="33"/>
  <c r="E236" i="33"/>
  <c r="D236" i="33"/>
  <c r="C236" i="33"/>
  <c r="R236" i="33" s="1"/>
  <c r="B236" i="33"/>
  <c r="G235" i="33"/>
  <c r="F235" i="33"/>
  <c r="E235" i="33"/>
  <c r="D235" i="33"/>
  <c r="C235" i="33"/>
  <c r="R235" i="33" s="1"/>
  <c r="B235" i="33"/>
  <c r="G234" i="33"/>
  <c r="F234" i="33"/>
  <c r="E234" i="33"/>
  <c r="D234" i="33"/>
  <c r="C234" i="33"/>
  <c r="R234" i="33" s="1"/>
  <c r="B234" i="33"/>
  <c r="G233" i="33"/>
  <c r="F233" i="33"/>
  <c r="E233" i="33"/>
  <c r="C233" i="33"/>
  <c r="R233" i="33" s="1"/>
  <c r="B233" i="33"/>
  <c r="G232" i="33"/>
  <c r="F232" i="33"/>
  <c r="E232" i="33"/>
  <c r="C232" i="33"/>
  <c r="R232" i="33" s="1"/>
  <c r="B232" i="33"/>
  <c r="G231" i="33"/>
  <c r="F231" i="33"/>
  <c r="E231" i="33"/>
  <c r="C231" i="33"/>
  <c r="R231" i="33" s="1"/>
  <c r="B231" i="33"/>
  <c r="G230" i="33"/>
  <c r="F230" i="33"/>
  <c r="E230" i="33"/>
  <c r="C230" i="33"/>
  <c r="R230" i="33" s="1"/>
  <c r="B230" i="33"/>
  <c r="G229" i="33"/>
  <c r="F229" i="33"/>
  <c r="E229" i="33"/>
  <c r="C229" i="33"/>
  <c r="R229" i="33" s="1"/>
  <c r="B229" i="33"/>
  <c r="G228" i="33"/>
  <c r="F228" i="33"/>
  <c r="E228" i="33"/>
  <c r="C228" i="33"/>
  <c r="R228" i="33" s="1"/>
  <c r="B228" i="33"/>
  <c r="G227" i="33"/>
  <c r="F227" i="33"/>
  <c r="E227" i="33"/>
  <c r="C227" i="33"/>
  <c r="R227" i="33" s="1"/>
  <c r="B227" i="33"/>
  <c r="G226" i="33"/>
  <c r="F226" i="33"/>
  <c r="E226" i="33"/>
  <c r="C226" i="33"/>
  <c r="R226" i="33" s="1"/>
  <c r="B226" i="33"/>
  <c r="G225" i="33"/>
  <c r="F225" i="33"/>
  <c r="E225" i="33"/>
  <c r="C225" i="33"/>
  <c r="R225" i="33" s="1"/>
  <c r="B225" i="33"/>
  <c r="G224" i="33"/>
  <c r="F224" i="33"/>
  <c r="E224" i="33"/>
  <c r="C224" i="33"/>
  <c r="R224" i="33" s="1"/>
  <c r="B224" i="33"/>
  <c r="G223" i="33"/>
  <c r="F223" i="33"/>
  <c r="E223" i="33"/>
  <c r="C223" i="33"/>
  <c r="R223" i="33" s="1"/>
  <c r="B223" i="33"/>
  <c r="G222" i="33"/>
  <c r="F222" i="33"/>
  <c r="E222" i="33"/>
  <c r="C222" i="33"/>
  <c r="R222" i="33" s="1"/>
  <c r="B222" i="33"/>
  <c r="G221" i="33"/>
  <c r="F221" i="33"/>
  <c r="E221" i="33"/>
  <c r="C221" i="33"/>
  <c r="R221" i="33" s="1"/>
  <c r="B221" i="33"/>
  <c r="G220" i="33"/>
  <c r="F220" i="33"/>
  <c r="E220" i="33"/>
  <c r="C220" i="33"/>
  <c r="R220" i="33" s="1"/>
  <c r="B220" i="33"/>
  <c r="G219" i="33"/>
  <c r="F219" i="33"/>
  <c r="E219" i="33"/>
  <c r="C219" i="33"/>
  <c r="R219" i="33" s="1"/>
  <c r="B219" i="33"/>
  <c r="G218" i="33"/>
  <c r="F218" i="33"/>
  <c r="E218" i="33"/>
  <c r="C218" i="33"/>
  <c r="R218" i="33" s="1"/>
  <c r="B218" i="33"/>
  <c r="G217" i="33"/>
  <c r="F217" i="33"/>
  <c r="E217" i="33"/>
  <c r="C217" i="33"/>
  <c r="R217" i="33" s="1"/>
  <c r="B217" i="33"/>
  <c r="G216" i="33"/>
  <c r="F216" i="33"/>
  <c r="E216" i="33"/>
  <c r="C216" i="33"/>
  <c r="R216" i="33" s="1"/>
  <c r="B216" i="33"/>
  <c r="G215" i="33"/>
  <c r="F215" i="33"/>
  <c r="E215" i="33"/>
  <c r="C215" i="33"/>
  <c r="R215" i="33" s="1"/>
  <c r="B215" i="33"/>
  <c r="G214" i="33"/>
  <c r="F214" i="33"/>
  <c r="E214" i="33"/>
  <c r="C214" i="33"/>
  <c r="R214" i="33" s="1"/>
  <c r="B214" i="33"/>
  <c r="G213" i="33"/>
  <c r="F213" i="33"/>
  <c r="E213" i="33"/>
  <c r="C213" i="33"/>
  <c r="R213" i="33" s="1"/>
  <c r="B213" i="33"/>
  <c r="G212" i="33"/>
  <c r="F212" i="33"/>
  <c r="E212" i="33"/>
  <c r="C212" i="33"/>
  <c r="R212" i="33" s="1"/>
  <c r="B212" i="33"/>
  <c r="G211" i="33"/>
  <c r="F211" i="33"/>
  <c r="E211" i="33"/>
  <c r="C211" i="33"/>
  <c r="R211" i="33" s="1"/>
  <c r="B211" i="33"/>
  <c r="G210" i="33"/>
  <c r="F210" i="33"/>
  <c r="E210" i="33"/>
  <c r="C210" i="33"/>
  <c r="R210" i="33" s="1"/>
  <c r="B210" i="33"/>
  <c r="G209" i="33"/>
  <c r="F209" i="33"/>
  <c r="E209" i="33"/>
  <c r="C209" i="33"/>
  <c r="R209" i="33" s="1"/>
  <c r="B209" i="33"/>
  <c r="G208" i="33"/>
  <c r="F208" i="33"/>
  <c r="E208" i="33"/>
  <c r="C208" i="33"/>
  <c r="R208" i="33" s="1"/>
  <c r="B208" i="33"/>
  <c r="G207" i="33"/>
  <c r="F207" i="33"/>
  <c r="E207" i="33"/>
  <c r="C207" i="33"/>
  <c r="R207" i="33" s="1"/>
  <c r="B207" i="33"/>
  <c r="G206" i="33"/>
  <c r="F206" i="33"/>
  <c r="E206" i="33"/>
  <c r="C206" i="33"/>
  <c r="R206" i="33" s="1"/>
  <c r="B206" i="33"/>
  <c r="G205" i="33"/>
  <c r="F205" i="33"/>
  <c r="E205" i="33"/>
  <c r="C205" i="33"/>
  <c r="R205" i="33" s="1"/>
  <c r="B205" i="33"/>
  <c r="G204" i="33"/>
  <c r="F204" i="33"/>
  <c r="E204" i="33"/>
  <c r="C204" i="33"/>
  <c r="R204" i="33" s="1"/>
  <c r="B204" i="33"/>
  <c r="G203" i="33"/>
  <c r="F203" i="33"/>
  <c r="E203" i="33"/>
  <c r="C203" i="33"/>
  <c r="R203" i="33" s="1"/>
  <c r="B203" i="33"/>
  <c r="G202" i="33"/>
  <c r="F202" i="33"/>
  <c r="E202" i="33"/>
  <c r="C202" i="33"/>
  <c r="R202" i="33" s="1"/>
  <c r="B202" i="33"/>
  <c r="G201" i="33"/>
  <c r="F201" i="33"/>
  <c r="E201" i="33"/>
  <c r="C201" i="33"/>
  <c r="R201" i="33" s="1"/>
  <c r="B201" i="33"/>
  <c r="G200" i="33"/>
  <c r="F200" i="33"/>
  <c r="E200" i="33"/>
  <c r="C200" i="33"/>
  <c r="R200" i="33" s="1"/>
  <c r="B200" i="33"/>
  <c r="G199" i="33"/>
  <c r="F199" i="33"/>
  <c r="E199" i="33"/>
  <c r="C199" i="33"/>
  <c r="R199" i="33" s="1"/>
  <c r="B199" i="33"/>
  <c r="G198" i="33"/>
  <c r="F198" i="33"/>
  <c r="E198" i="33"/>
  <c r="C198" i="33"/>
  <c r="R198" i="33" s="1"/>
  <c r="B198" i="33"/>
  <c r="G197" i="33"/>
  <c r="F197" i="33"/>
  <c r="E197" i="33"/>
  <c r="C197" i="33"/>
  <c r="R197" i="33" s="1"/>
  <c r="B197" i="33"/>
  <c r="G196" i="33"/>
  <c r="F196" i="33"/>
  <c r="E196" i="33"/>
  <c r="C196" i="33"/>
  <c r="R196" i="33" s="1"/>
  <c r="B196" i="33"/>
  <c r="G195" i="33"/>
  <c r="F195" i="33"/>
  <c r="E195" i="33"/>
  <c r="C195" i="33"/>
  <c r="R195" i="33" s="1"/>
  <c r="B195" i="33"/>
  <c r="G194" i="33"/>
  <c r="F194" i="33"/>
  <c r="E194" i="33"/>
  <c r="C194" i="33"/>
  <c r="R194" i="33" s="1"/>
  <c r="B194" i="33"/>
  <c r="G193" i="33"/>
  <c r="F193" i="33"/>
  <c r="E193" i="33"/>
  <c r="C193" i="33"/>
  <c r="R193" i="33" s="1"/>
  <c r="B193" i="33"/>
  <c r="G192" i="33"/>
  <c r="F192" i="33"/>
  <c r="E192" i="33"/>
  <c r="C192" i="33"/>
  <c r="R192" i="33" s="1"/>
  <c r="B192" i="33"/>
  <c r="G191" i="33"/>
  <c r="F191" i="33"/>
  <c r="E191" i="33"/>
  <c r="C191" i="33"/>
  <c r="R191" i="33" s="1"/>
  <c r="B191" i="33"/>
  <c r="G190" i="33"/>
  <c r="F190" i="33"/>
  <c r="E190" i="33"/>
  <c r="C190" i="33"/>
  <c r="R190" i="33" s="1"/>
  <c r="B190" i="33"/>
  <c r="G189" i="33"/>
  <c r="F189" i="33"/>
  <c r="E189" i="33"/>
  <c r="C189" i="33"/>
  <c r="R189" i="33" s="1"/>
  <c r="B189" i="33"/>
  <c r="G188" i="33"/>
  <c r="F188" i="33"/>
  <c r="E188" i="33"/>
  <c r="C188" i="33"/>
  <c r="R188" i="33" s="1"/>
  <c r="B188" i="33"/>
  <c r="G187" i="33"/>
  <c r="F187" i="33"/>
  <c r="E187" i="33"/>
  <c r="C187" i="33"/>
  <c r="R187" i="33" s="1"/>
  <c r="B187" i="33"/>
  <c r="G186" i="33"/>
  <c r="F186" i="33"/>
  <c r="E186" i="33"/>
  <c r="C186" i="33"/>
  <c r="R186" i="33" s="1"/>
  <c r="B186" i="33"/>
  <c r="G185" i="33"/>
  <c r="F185" i="33"/>
  <c r="E185" i="33"/>
  <c r="C185" i="33"/>
  <c r="R185" i="33" s="1"/>
  <c r="B185" i="33"/>
  <c r="G184" i="33"/>
  <c r="F184" i="33"/>
  <c r="E184" i="33"/>
  <c r="C184" i="33"/>
  <c r="R184" i="33" s="1"/>
  <c r="B184" i="33"/>
  <c r="G183" i="33"/>
  <c r="F183" i="33"/>
  <c r="E183" i="33"/>
  <c r="C183" i="33"/>
  <c r="R183" i="33" s="1"/>
  <c r="B183" i="33"/>
  <c r="G182" i="33"/>
  <c r="F182" i="33"/>
  <c r="E182" i="33"/>
  <c r="C182" i="33"/>
  <c r="R182" i="33" s="1"/>
  <c r="B182" i="33"/>
  <c r="G181" i="33"/>
  <c r="F181" i="33"/>
  <c r="E181" i="33"/>
  <c r="C181" i="33"/>
  <c r="R181" i="33" s="1"/>
  <c r="B181" i="33"/>
  <c r="G180" i="33"/>
  <c r="F180" i="33"/>
  <c r="E180" i="33"/>
  <c r="C180" i="33"/>
  <c r="R180" i="33" s="1"/>
  <c r="B180" i="33"/>
  <c r="G179" i="33"/>
  <c r="F179" i="33"/>
  <c r="E179" i="33"/>
  <c r="C179" i="33"/>
  <c r="R179" i="33" s="1"/>
  <c r="B179" i="33"/>
  <c r="G178" i="33"/>
  <c r="F178" i="33"/>
  <c r="E178" i="33"/>
  <c r="C178" i="33"/>
  <c r="R178" i="33" s="1"/>
  <c r="B178" i="33"/>
  <c r="G177" i="33"/>
  <c r="F177" i="33"/>
  <c r="E177" i="33"/>
  <c r="C177" i="33"/>
  <c r="R177" i="33" s="1"/>
  <c r="B177" i="33"/>
  <c r="G176" i="33"/>
  <c r="F176" i="33"/>
  <c r="E176" i="33"/>
  <c r="C176" i="33"/>
  <c r="R176" i="33" s="1"/>
  <c r="B176" i="33"/>
  <c r="G175" i="33"/>
  <c r="F175" i="33"/>
  <c r="E175" i="33"/>
  <c r="C175" i="33"/>
  <c r="R175" i="33" s="1"/>
  <c r="B175" i="33"/>
  <c r="G174" i="33"/>
  <c r="F174" i="33"/>
  <c r="E174" i="33"/>
  <c r="C174" i="33"/>
  <c r="R174" i="33" s="1"/>
  <c r="B174" i="33"/>
  <c r="G173" i="33"/>
  <c r="F173" i="33"/>
  <c r="E173" i="33"/>
  <c r="C173" i="33"/>
  <c r="R173" i="33" s="1"/>
  <c r="B173" i="33"/>
  <c r="G172" i="33"/>
  <c r="F172" i="33"/>
  <c r="E172" i="33"/>
  <c r="C172" i="33"/>
  <c r="R172" i="33" s="1"/>
  <c r="B172" i="33"/>
  <c r="G171" i="33"/>
  <c r="F171" i="33"/>
  <c r="E171" i="33"/>
  <c r="C171" i="33"/>
  <c r="R171" i="33" s="1"/>
  <c r="B171" i="33"/>
  <c r="G170" i="33"/>
  <c r="F170" i="33"/>
  <c r="E170" i="33"/>
  <c r="C170" i="33"/>
  <c r="R170" i="33" s="1"/>
  <c r="B170" i="33"/>
  <c r="G169" i="33"/>
  <c r="F169" i="33"/>
  <c r="E169" i="33"/>
  <c r="C169" i="33"/>
  <c r="R169" i="33" s="1"/>
  <c r="B169" i="33"/>
  <c r="G168" i="33"/>
  <c r="F168" i="33"/>
  <c r="E168" i="33"/>
  <c r="C168" i="33"/>
  <c r="R168" i="33" s="1"/>
  <c r="B168" i="33"/>
  <c r="G167" i="33"/>
  <c r="F167" i="33"/>
  <c r="E167" i="33"/>
  <c r="C167" i="33"/>
  <c r="R167" i="33" s="1"/>
  <c r="B167" i="33"/>
  <c r="G166" i="33"/>
  <c r="F166" i="33"/>
  <c r="E166" i="33"/>
  <c r="C166" i="33"/>
  <c r="R166" i="33" s="1"/>
  <c r="B166" i="33"/>
  <c r="G165" i="33"/>
  <c r="F165" i="33"/>
  <c r="E165" i="33"/>
  <c r="C165" i="33"/>
  <c r="R165" i="33" s="1"/>
  <c r="B165" i="33"/>
  <c r="G164" i="33"/>
  <c r="F164" i="33"/>
  <c r="E164" i="33"/>
  <c r="C164" i="33"/>
  <c r="R164" i="33" s="1"/>
  <c r="B164" i="33"/>
  <c r="G163" i="33"/>
  <c r="F163" i="33"/>
  <c r="E163" i="33"/>
  <c r="C163" i="33"/>
  <c r="R163" i="33" s="1"/>
  <c r="B163" i="33"/>
  <c r="G162" i="33"/>
  <c r="F162" i="33"/>
  <c r="E162" i="33"/>
  <c r="C162" i="33"/>
  <c r="R162" i="33" s="1"/>
  <c r="B162" i="33"/>
  <c r="G161" i="33"/>
  <c r="F161" i="33"/>
  <c r="E161" i="33"/>
  <c r="C161" i="33"/>
  <c r="R161" i="33" s="1"/>
  <c r="B161" i="33"/>
  <c r="G160" i="33"/>
  <c r="F160" i="33"/>
  <c r="E160" i="33"/>
  <c r="C160" i="33"/>
  <c r="R160" i="33" s="1"/>
  <c r="B160" i="33"/>
  <c r="G159" i="33"/>
  <c r="F159" i="33"/>
  <c r="E159" i="33"/>
  <c r="C159" i="33"/>
  <c r="R159" i="33" s="1"/>
  <c r="B159" i="33"/>
  <c r="G158" i="33"/>
  <c r="F158" i="33"/>
  <c r="E158" i="33"/>
  <c r="C158" i="33"/>
  <c r="R158" i="33" s="1"/>
  <c r="B158" i="33"/>
  <c r="G157" i="33"/>
  <c r="F157" i="33"/>
  <c r="E157" i="33"/>
  <c r="C157" i="33"/>
  <c r="R157" i="33" s="1"/>
  <c r="B157" i="33"/>
  <c r="G156" i="33"/>
  <c r="F156" i="33"/>
  <c r="E156" i="33"/>
  <c r="C156" i="33"/>
  <c r="R156" i="33" s="1"/>
  <c r="B156" i="33"/>
  <c r="G155" i="33"/>
  <c r="F155" i="33"/>
  <c r="E155" i="33"/>
  <c r="C155" i="33"/>
  <c r="R155" i="33" s="1"/>
  <c r="B155" i="33"/>
  <c r="G154" i="33"/>
  <c r="F154" i="33"/>
  <c r="E154" i="33"/>
  <c r="C154" i="33"/>
  <c r="R154" i="33" s="1"/>
  <c r="B154" i="33"/>
  <c r="G153" i="33"/>
  <c r="F153" i="33"/>
  <c r="E153" i="33"/>
  <c r="C153" i="33"/>
  <c r="R153" i="33" s="1"/>
  <c r="B153" i="33"/>
  <c r="G152" i="33"/>
  <c r="F152" i="33"/>
  <c r="E152" i="33"/>
  <c r="C152" i="33"/>
  <c r="R152" i="33" s="1"/>
  <c r="B152" i="33"/>
  <c r="G151" i="33"/>
  <c r="F151" i="33"/>
  <c r="E151" i="33"/>
  <c r="C151" i="33"/>
  <c r="R151" i="33" s="1"/>
  <c r="B151" i="33"/>
  <c r="G150" i="33"/>
  <c r="F150" i="33"/>
  <c r="E150" i="33"/>
  <c r="C150" i="33"/>
  <c r="R150" i="33" s="1"/>
  <c r="B150" i="33"/>
  <c r="G149" i="33"/>
  <c r="F149" i="33"/>
  <c r="E149" i="33"/>
  <c r="C149" i="33"/>
  <c r="R149" i="33" s="1"/>
  <c r="B149" i="33"/>
  <c r="G148" i="33"/>
  <c r="F148" i="33"/>
  <c r="E148" i="33"/>
  <c r="C148" i="33"/>
  <c r="R148" i="33" s="1"/>
  <c r="B148" i="33"/>
  <c r="G147" i="33"/>
  <c r="F147" i="33"/>
  <c r="E147" i="33"/>
  <c r="C147" i="33"/>
  <c r="R147" i="33" s="1"/>
  <c r="B147" i="33"/>
  <c r="G146" i="33"/>
  <c r="F146" i="33"/>
  <c r="E146" i="33"/>
  <c r="C146" i="33"/>
  <c r="R146" i="33" s="1"/>
  <c r="B146" i="33"/>
  <c r="G145" i="33"/>
  <c r="F145" i="33"/>
  <c r="E145" i="33"/>
  <c r="C145" i="33"/>
  <c r="R145" i="33" s="1"/>
  <c r="B145" i="33"/>
  <c r="G144" i="33"/>
  <c r="F144" i="33"/>
  <c r="E144" i="33"/>
  <c r="D144" i="33"/>
  <c r="C144" i="33"/>
  <c r="R144" i="33" s="1"/>
  <c r="B144" i="33"/>
  <c r="G143" i="33"/>
  <c r="F143" i="33"/>
  <c r="E143" i="33"/>
  <c r="C143" i="33"/>
  <c r="R143" i="33" s="1"/>
  <c r="B143" i="33"/>
  <c r="G142" i="33"/>
  <c r="F142" i="33"/>
  <c r="E142" i="33"/>
  <c r="C142" i="33"/>
  <c r="R142" i="33" s="1"/>
  <c r="B142" i="33"/>
  <c r="G141" i="33"/>
  <c r="F141" i="33"/>
  <c r="E141" i="33"/>
  <c r="C141" i="33"/>
  <c r="R141" i="33" s="1"/>
  <c r="B141" i="33"/>
  <c r="G140" i="33"/>
  <c r="F140" i="33"/>
  <c r="E140" i="33"/>
  <c r="C140" i="33"/>
  <c r="R140" i="33" s="1"/>
  <c r="B140" i="33"/>
  <c r="G139" i="33"/>
  <c r="F139" i="33"/>
  <c r="E139" i="33"/>
  <c r="C139" i="33"/>
  <c r="R139" i="33" s="1"/>
  <c r="B139" i="33"/>
  <c r="G138" i="33"/>
  <c r="F138" i="33"/>
  <c r="E138" i="33"/>
  <c r="C138" i="33"/>
  <c r="R138" i="33" s="1"/>
  <c r="B138" i="33"/>
  <c r="G137" i="33"/>
  <c r="F137" i="33"/>
  <c r="E137" i="33"/>
  <c r="C137" i="33"/>
  <c r="R137" i="33" s="1"/>
  <c r="B137" i="33"/>
  <c r="G136" i="33"/>
  <c r="F136" i="33"/>
  <c r="E136" i="33"/>
  <c r="C136" i="33"/>
  <c r="R136" i="33" s="1"/>
  <c r="B136" i="33"/>
  <c r="G135" i="33"/>
  <c r="F135" i="33"/>
  <c r="E135" i="33"/>
  <c r="C135" i="33"/>
  <c r="R135" i="33" s="1"/>
  <c r="B135" i="33"/>
  <c r="G134" i="33"/>
  <c r="F134" i="33"/>
  <c r="E134" i="33"/>
  <c r="C134" i="33"/>
  <c r="R134" i="33" s="1"/>
  <c r="B134" i="33"/>
  <c r="G133" i="33"/>
  <c r="F133" i="33"/>
  <c r="E133" i="33"/>
  <c r="C133" i="33"/>
  <c r="R133" i="33" s="1"/>
  <c r="B133" i="33"/>
  <c r="G132" i="33"/>
  <c r="F132" i="33"/>
  <c r="E132" i="33"/>
  <c r="C132" i="33"/>
  <c r="R132" i="33" s="1"/>
  <c r="B132" i="33"/>
  <c r="G131" i="33"/>
  <c r="F131" i="33"/>
  <c r="E131" i="33"/>
  <c r="C131" i="33"/>
  <c r="R131" i="33" s="1"/>
  <c r="B131" i="33"/>
  <c r="G130" i="33"/>
  <c r="F130" i="33"/>
  <c r="E130" i="33"/>
  <c r="C130" i="33"/>
  <c r="R130" i="33" s="1"/>
  <c r="B130" i="33"/>
  <c r="G129" i="33"/>
  <c r="F129" i="33"/>
  <c r="E129" i="33"/>
  <c r="C129" i="33"/>
  <c r="R129" i="33" s="1"/>
  <c r="B129" i="33"/>
  <c r="G128" i="33"/>
  <c r="F128" i="33"/>
  <c r="E128" i="33"/>
  <c r="C128" i="33"/>
  <c r="R128" i="33" s="1"/>
  <c r="B128" i="33"/>
  <c r="G127" i="33"/>
  <c r="F127" i="33"/>
  <c r="E127" i="33"/>
  <c r="C127" i="33"/>
  <c r="R127" i="33" s="1"/>
  <c r="B127" i="33"/>
  <c r="G126" i="33"/>
  <c r="F126" i="33"/>
  <c r="E126" i="33"/>
  <c r="C126" i="33"/>
  <c r="R126" i="33" s="1"/>
  <c r="B126" i="33"/>
  <c r="G125" i="33"/>
  <c r="F125" i="33"/>
  <c r="E125" i="33"/>
  <c r="C125" i="33"/>
  <c r="R125" i="33" s="1"/>
  <c r="B125" i="33"/>
  <c r="G124" i="33"/>
  <c r="F124" i="33"/>
  <c r="E124" i="33"/>
  <c r="C124" i="33"/>
  <c r="R124" i="33" s="1"/>
  <c r="B124" i="33"/>
  <c r="G123" i="33"/>
  <c r="F123" i="33"/>
  <c r="E123" i="33"/>
  <c r="C123" i="33"/>
  <c r="R123" i="33" s="1"/>
  <c r="B123" i="33"/>
  <c r="G122" i="33"/>
  <c r="F122" i="33"/>
  <c r="E122" i="33"/>
  <c r="C122" i="33"/>
  <c r="R122" i="33" s="1"/>
  <c r="B122" i="33"/>
  <c r="G121" i="33"/>
  <c r="F121" i="33"/>
  <c r="E121" i="33"/>
  <c r="C121" i="33"/>
  <c r="R121" i="33" s="1"/>
  <c r="B121" i="33"/>
  <c r="G120" i="33"/>
  <c r="F120" i="33"/>
  <c r="E120" i="33"/>
  <c r="C120" i="33"/>
  <c r="R120" i="33" s="1"/>
  <c r="B120" i="33"/>
  <c r="G119" i="33"/>
  <c r="F119" i="33"/>
  <c r="E119" i="33"/>
  <c r="C119" i="33"/>
  <c r="R119" i="33" s="1"/>
  <c r="B119" i="33"/>
  <c r="G118" i="33"/>
  <c r="F118" i="33"/>
  <c r="E118" i="33"/>
  <c r="C118" i="33"/>
  <c r="R118" i="33" s="1"/>
  <c r="B118" i="33"/>
  <c r="G117" i="33"/>
  <c r="F117" i="33"/>
  <c r="E117" i="33"/>
  <c r="C117" i="33"/>
  <c r="R117" i="33" s="1"/>
  <c r="B117" i="33"/>
  <c r="G116" i="33"/>
  <c r="F116" i="33"/>
  <c r="E116" i="33"/>
  <c r="C116" i="33"/>
  <c r="R116" i="33" s="1"/>
  <c r="B116" i="33"/>
  <c r="G115" i="33"/>
  <c r="F115" i="33"/>
  <c r="E115" i="33"/>
  <c r="C115" i="33"/>
  <c r="R115" i="33" s="1"/>
  <c r="B115" i="33"/>
  <c r="G114" i="33"/>
  <c r="F114" i="33"/>
  <c r="E114" i="33"/>
  <c r="C114" i="33"/>
  <c r="R114" i="33" s="1"/>
  <c r="B114" i="33"/>
  <c r="G113" i="33"/>
  <c r="F113" i="33"/>
  <c r="E113" i="33"/>
  <c r="C113" i="33"/>
  <c r="R113" i="33" s="1"/>
  <c r="B113" i="33"/>
  <c r="G112" i="33"/>
  <c r="F112" i="33"/>
  <c r="E112" i="33"/>
  <c r="C112" i="33"/>
  <c r="R112" i="33" s="1"/>
  <c r="B112" i="33"/>
  <c r="G111" i="33"/>
  <c r="F111" i="33"/>
  <c r="E111" i="33"/>
  <c r="C111" i="33"/>
  <c r="R111" i="33" s="1"/>
  <c r="B111" i="33"/>
  <c r="G110" i="33"/>
  <c r="F110" i="33"/>
  <c r="E110" i="33"/>
  <c r="C110" i="33"/>
  <c r="R110" i="33" s="1"/>
  <c r="B110" i="33"/>
  <c r="G109" i="33"/>
  <c r="F109" i="33"/>
  <c r="E109" i="33"/>
  <c r="C109" i="33"/>
  <c r="R109" i="33" s="1"/>
  <c r="B109" i="33"/>
  <c r="G108" i="33"/>
  <c r="F108" i="33"/>
  <c r="E108" i="33"/>
  <c r="C108" i="33"/>
  <c r="R108" i="33" s="1"/>
  <c r="B108" i="33"/>
  <c r="G107" i="33"/>
  <c r="F107" i="33"/>
  <c r="E107" i="33"/>
  <c r="C107" i="33"/>
  <c r="R107" i="33" s="1"/>
  <c r="B107" i="33"/>
  <c r="G106" i="33"/>
  <c r="F106" i="33"/>
  <c r="E106" i="33"/>
  <c r="C106" i="33"/>
  <c r="R106" i="33" s="1"/>
  <c r="B106" i="33"/>
  <c r="G105" i="33"/>
  <c r="F105" i="33"/>
  <c r="E105" i="33"/>
  <c r="C105" i="33"/>
  <c r="R105" i="33" s="1"/>
  <c r="B105" i="33"/>
  <c r="G104" i="33"/>
  <c r="F104" i="33"/>
  <c r="E104" i="33"/>
  <c r="C104" i="33"/>
  <c r="R104" i="33" s="1"/>
  <c r="B104" i="33"/>
  <c r="G103" i="33"/>
  <c r="F103" i="33"/>
  <c r="E103" i="33"/>
  <c r="C103" i="33"/>
  <c r="R103" i="33" s="1"/>
  <c r="B103" i="33"/>
  <c r="G102" i="33"/>
  <c r="F102" i="33"/>
  <c r="E102" i="33"/>
  <c r="C102" i="33"/>
  <c r="R102" i="33" s="1"/>
  <c r="B102" i="33"/>
  <c r="G101" i="33"/>
  <c r="F101" i="33"/>
  <c r="E101" i="33"/>
  <c r="C101" i="33"/>
  <c r="R101" i="33" s="1"/>
  <c r="B101" i="33"/>
  <c r="G100" i="33"/>
  <c r="F100" i="33"/>
  <c r="E100" i="33"/>
  <c r="C100" i="33"/>
  <c r="R100" i="33" s="1"/>
  <c r="B100" i="33"/>
  <c r="G99" i="33"/>
  <c r="F99" i="33"/>
  <c r="E99" i="33"/>
  <c r="C99" i="33"/>
  <c r="R99" i="33" s="1"/>
  <c r="B99" i="33"/>
  <c r="G98" i="33"/>
  <c r="F98" i="33"/>
  <c r="E98" i="33"/>
  <c r="C98" i="33"/>
  <c r="R98" i="33" s="1"/>
  <c r="B98" i="33"/>
  <c r="G97" i="33"/>
  <c r="F97" i="33"/>
  <c r="E97" i="33"/>
  <c r="C97" i="33"/>
  <c r="R97" i="33" s="1"/>
  <c r="B97" i="33"/>
  <c r="G96" i="33"/>
  <c r="F96" i="33"/>
  <c r="E96" i="33"/>
  <c r="C96" i="33"/>
  <c r="R96" i="33" s="1"/>
  <c r="B96" i="33"/>
  <c r="G95" i="33"/>
  <c r="F95" i="33"/>
  <c r="E95" i="33"/>
  <c r="C95" i="33"/>
  <c r="R95" i="33" s="1"/>
  <c r="B95" i="33"/>
  <c r="G94" i="33"/>
  <c r="F94" i="33"/>
  <c r="E94" i="33"/>
  <c r="C94" i="33"/>
  <c r="R94" i="33" s="1"/>
  <c r="B94" i="33"/>
  <c r="G93" i="33"/>
  <c r="F93" i="33"/>
  <c r="E93" i="33"/>
  <c r="C93" i="33"/>
  <c r="R93" i="33" s="1"/>
  <c r="B93" i="33"/>
  <c r="G92" i="33"/>
  <c r="F92" i="33"/>
  <c r="E92" i="33"/>
  <c r="C92" i="33"/>
  <c r="R92" i="33" s="1"/>
  <c r="B92" i="33"/>
  <c r="G91" i="33"/>
  <c r="F91" i="33"/>
  <c r="E91" i="33"/>
  <c r="C91" i="33"/>
  <c r="R91" i="33" s="1"/>
  <c r="B91" i="33"/>
  <c r="G90" i="33"/>
  <c r="F90" i="33"/>
  <c r="E90" i="33"/>
  <c r="C90" i="33"/>
  <c r="R90" i="33" s="1"/>
  <c r="B90" i="33"/>
  <c r="G89" i="33"/>
  <c r="F89" i="33"/>
  <c r="E89" i="33"/>
  <c r="C89" i="33"/>
  <c r="R89" i="33" s="1"/>
  <c r="B89" i="33"/>
  <c r="G88" i="33"/>
  <c r="F88" i="33"/>
  <c r="E88" i="33"/>
  <c r="C88" i="33"/>
  <c r="R88" i="33" s="1"/>
  <c r="B88" i="33"/>
  <c r="G87" i="33"/>
  <c r="F87" i="33"/>
  <c r="E87" i="33"/>
  <c r="C87" i="33"/>
  <c r="R87" i="33" s="1"/>
  <c r="B87" i="33"/>
  <c r="G86" i="33"/>
  <c r="F86" i="33"/>
  <c r="E86" i="33"/>
  <c r="C86" i="33"/>
  <c r="R86" i="33" s="1"/>
  <c r="B86" i="33"/>
  <c r="G85" i="33"/>
  <c r="F85" i="33"/>
  <c r="E85" i="33"/>
  <c r="C85" i="33"/>
  <c r="R85" i="33" s="1"/>
  <c r="B85" i="33"/>
  <c r="G84" i="33"/>
  <c r="F84" i="33"/>
  <c r="E84" i="33"/>
  <c r="C84" i="33"/>
  <c r="R84" i="33" s="1"/>
  <c r="B84" i="33"/>
  <c r="G83" i="33"/>
  <c r="F83" i="33"/>
  <c r="E83" i="33"/>
  <c r="C83" i="33"/>
  <c r="R83" i="33" s="1"/>
  <c r="B83" i="33"/>
  <c r="G82" i="33"/>
  <c r="F82" i="33"/>
  <c r="E82" i="33"/>
  <c r="C82" i="33"/>
  <c r="R82" i="33" s="1"/>
  <c r="B82" i="33"/>
  <c r="G81" i="33"/>
  <c r="F81" i="33"/>
  <c r="E81" i="33"/>
  <c r="C81" i="33"/>
  <c r="R81" i="33" s="1"/>
  <c r="B81" i="33"/>
  <c r="G80" i="33"/>
  <c r="F80" i="33"/>
  <c r="E80" i="33"/>
  <c r="C80" i="33"/>
  <c r="R80" i="33" s="1"/>
  <c r="B80" i="33"/>
  <c r="G79" i="33"/>
  <c r="F79" i="33"/>
  <c r="E79" i="33"/>
  <c r="C79" i="33"/>
  <c r="R79" i="33" s="1"/>
  <c r="B79" i="33"/>
  <c r="G78" i="33"/>
  <c r="F78" i="33"/>
  <c r="E78" i="33"/>
  <c r="C78" i="33"/>
  <c r="R78" i="33" s="1"/>
  <c r="B78" i="33"/>
  <c r="G77" i="33"/>
  <c r="F77" i="33"/>
  <c r="E77" i="33"/>
  <c r="C77" i="33"/>
  <c r="R77" i="33" s="1"/>
  <c r="B77" i="33"/>
  <c r="G76" i="33"/>
  <c r="F76" i="33"/>
  <c r="E76" i="33"/>
  <c r="C76" i="33"/>
  <c r="R76" i="33" s="1"/>
  <c r="B76" i="33"/>
  <c r="G75" i="33"/>
  <c r="F75" i="33"/>
  <c r="E75" i="33"/>
  <c r="C75" i="33"/>
  <c r="R75" i="33" s="1"/>
  <c r="B75" i="33"/>
  <c r="G74" i="33"/>
  <c r="F74" i="33"/>
  <c r="E74" i="33"/>
  <c r="C74" i="33"/>
  <c r="R74" i="33" s="1"/>
  <c r="B74" i="33"/>
  <c r="G73" i="33"/>
  <c r="F73" i="33"/>
  <c r="E73" i="33"/>
  <c r="C73" i="33"/>
  <c r="R73" i="33" s="1"/>
  <c r="B73" i="33"/>
  <c r="G72" i="33"/>
  <c r="F72" i="33"/>
  <c r="E72" i="33"/>
  <c r="C72" i="33"/>
  <c r="R72" i="33" s="1"/>
  <c r="B72" i="33"/>
  <c r="G71" i="33"/>
  <c r="F71" i="33"/>
  <c r="E71" i="33"/>
  <c r="C71" i="33"/>
  <c r="R71" i="33" s="1"/>
  <c r="B71" i="33"/>
  <c r="G70" i="33"/>
  <c r="F70" i="33"/>
  <c r="E70" i="33"/>
  <c r="C70" i="33"/>
  <c r="R70" i="33" s="1"/>
  <c r="B70" i="33"/>
  <c r="G69" i="33"/>
  <c r="F69" i="33"/>
  <c r="E69" i="33"/>
  <c r="C69" i="33"/>
  <c r="R69" i="33" s="1"/>
  <c r="B69" i="33"/>
  <c r="G68" i="33"/>
  <c r="F68" i="33"/>
  <c r="E68" i="33"/>
  <c r="C68" i="33"/>
  <c r="R68" i="33" s="1"/>
  <c r="B68" i="33"/>
  <c r="G67" i="33"/>
  <c r="F67" i="33"/>
  <c r="E67" i="33"/>
  <c r="C67" i="33"/>
  <c r="R67" i="33" s="1"/>
  <c r="B67" i="33"/>
  <c r="G66" i="33"/>
  <c r="F66" i="33"/>
  <c r="E66" i="33"/>
  <c r="C66" i="33"/>
  <c r="R66" i="33" s="1"/>
  <c r="B66" i="33"/>
  <c r="G65" i="33"/>
  <c r="F65" i="33"/>
  <c r="E65" i="33"/>
  <c r="C65" i="33"/>
  <c r="R65" i="33" s="1"/>
  <c r="B65" i="33"/>
  <c r="G64" i="33"/>
  <c r="F64" i="33"/>
  <c r="E64" i="33"/>
  <c r="C64" i="33"/>
  <c r="R64" i="33" s="1"/>
  <c r="B64" i="33"/>
  <c r="G63" i="33"/>
  <c r="F63" i="33"/>
  <c r="E63" i="33"/>
  <c r="C63" i="33"/>
  <c r="R63" i="33" s="1"/>
  <c r="B63" i="33"/>
  <c r="G62" i="33"/>
  <c r="F62" i="33"/>
  <c r="E62" i="33"/>
  <c r="C62" i="33"/>
  <c r="R62" i="33" s="1"/>
  <c r="B62" i="33"/>
  <c r="G61" i="33"/>
  <c r="F61" i="33"/>
  <c r="E61" i="33"/>
  <c r="C61" i="33"/>
  <c r="R61" i="33" s="1"/>
  <c r="B61" i="33"/>
  <c r="G60" i="33"/>
  <c r="F60" i="33"/>
  <c r="E60" i="33"/>
  <c r="C60" i="33"/>
  <c r="R60" i="33" s="1"/>
  <c r="B60" i="33"/>
  <c r="G59" i="33"/>
  <c r="F59" i="33"/>
  <c r="E59" i="33"/>
  <c r="C59" i="33"/>
  <c r="R59" i="33" s="1"/>
  <c r="B59" i="33"/>
  <c r="G58" i="33"/>
  <c r="F58" i="33"/>
  <c r="E58" i="33"/>
  <c r="C58" i="33"/>
  <c r="R58" i="33" s="1"/>
  <c r="B58" i="33"/>
  <c r="G57" i="33"/>
  <c r="F57" i="33"/>
  <c r="E57" i="33"/>
  <c r="C57" i="33"/>
  <c r="R57" i="33" s="1"/>
  <c r="B57" i="33"/>
  <c r="G56" i="33"/>
  <c r="F56" i="33"/>
  <c r="E56" i="33"/>
  <c r="C56" i="33"/>
  <c r="R56" i="33" s="1"/>
  <c r="B56" i="33"/>
  <c r="G55" i="33"/>
  <c r="F55" i="33"/>
  <c r="E55" i="33"/>
  <c r="C55" i="33"/>
  <c r="R55" i="33" s="1"/>
  <c r="B55" i="33"/>
  <c r="G54" i="33"/>
  <c r="F54" i="33"/>
  <c r="E54" i="33"/>
  <c r="C54" i="33"/>
  <c r="R54" i="33" s="1"/>
  <c r="B54" i="33"/>
  <c r="G53" i="33"/>
  <c r="F53" i="33"/>
  <c r="E53" i="33"/>
  <c r="C53" i="33"/>
  <c r="R53" i="33" s="1"/>
  <c r="B53" i="33"/>
  <c r="G52" i="33"/>
  <c r="F52" i="33"/>
  <c r="E52" i="33"/>
  <c r="C52" i="33"/>
  <c r="R52" i="33" s="1"/>
  <c r="B52" i="33"/>
  <c r="G51" i="33"/>
  <c r="F51" i="33"/>
  <c r="E51" i="33"/>
  <c r="C51" i="33"/>
  <c r="R51" i="33" s="1"/>
  <c r="B51" i="33"/>
  <c r="G50" i="33"/>
  <c r="F50" i="33"/>
  <c r="E50" i="33"/>
  <c r="C50" i="33"/>
  <c r="R50" i="33" s="1"/>
  <c r="B50" i="33"/>
  <c r="G49" i="33"/>
  <c r="F49" i="33"/>
  <c r="E49" i="33"/>
  <c r="C49" i="33"/>
  <c r="R49" i="33" s="1"/>
  <c r="B49" i="33"/>
  <c r="G48" i="33"/>
  <c r="F48" i="33"/>
  <c r="E48" i="33"/>
  <c r="C48" i="33"/>
  <c r="R48" i="33" s="1"/>
  <c r="B48" i="33"/>
  <c r="G47" i="33"/>
  <c r="F47" i="33"/>
  <c r="E47" i="33"/>
  <c r="C47" i="33"/>
  <c r="R47" i="33" s="1"/>
  <c r="B47" i="33"/>
  <c r="G46" i="33"/>
  <c r="F46" i="33"/>
  <c r="E46" i="33"/>
  <c r="C46" i="33"/>
  <c r="R46" i="33" s="1"/>
  <c r="B46" i="33"/>
  <c r="G45" i="33"/>
  <c r="F45" i="33"/>
  <c r="E45" i="33"/>
  <c r="C45" i="33"/>
  <c r="R45" i="33" s="1"/>
  <c r="B45" i="33"/>
  <c r="G44" i="33"/>
  <c r="F44" i="33"/>
  <c r="E44" i="33"/>
  <c r="C44" i="33"/>
  <c r="R44" i="33" s="1"/>
  <c r="B44" i="33"/>
  <c r="G43" i="33"/>
  <c r="F43" i="33"/>
  <c r="E43" i="33"/>
  <c r="C43" i="33"/>
  <c r="R43" i="33" s="1"/>
  <c r="B43" i="33"/>
  <c r="G42" i="33"/>
  <c r="F42" i="33"/>
  <c r="E42" i="33"/>
  <c r="C42" i="33"/>
  <c r="R42" i="33" s="1"/>
  <c r="B42" i="33"/>
  <c r="G41" i="33"/>
  <c r="F41" i="33"/>
  <c r="E41" i="33"/>
  <c r="C41" i="33"/>
  <c r="R41" i="33" s="1"/>
  <c r="B41" i="33"/>
  <c r="G40" i="33"/>
  <c r="F40" i="33"/>
  <c r="E40" i="33"/>
  <c r="C40" i="33"/>
  <c r="R40" i="33" s="1"/>
  <c r="B40" i="33"/>
  <c r="G39" i="33"/>
  <c r="F39" i="33"/>
  <c r="E39" i="33"/>
  <c r="C39" i="33"/>
  <c r="R39" i="33" s="1"/>
  <c r="B39" i="33"/>
  <c r="G38" i="33"/>
  <c r="F38" i="33"/>
  <c r="E38" i="33"/>
  <c r="C38" i="33"/>
  <c r="R38" i="33" s="1"/>
  <c r="B38" i="33"/>
  <c r="G37" i="33"/>
  <c r="F37" i="33"/>
  <c r="E37" i="33"/>
  <c r="C37" i="33"/>
  <c r="R37" i="33" s="1"/>
  <c r="B37" i="33"/>
  <c r="G36" i="33"/>
  <c r="F36" i="33"/>
  <c r="E36" i="33"/>
  <c r="C36" i="33"/>
  <c r="R36" i="33" s="1"/>
  <c r="B36" i="33"/>
  <c r="G35" i="33"/>
  <c r="F35" i="33"/>
  <c r="E35" i="33"/>
  <c r="C35" i="33"/>
  <c r="R35" i="33" s="1"/>
  <c r="B35" i="33"/>
  <c r="G34" i="33"/>
  <c r="F34" i="33"/>
  <c r="E34" i="33"/>
  <c r="C34" i="33"/>
  <c r="R34" i="33" s="1"/>
  <c r="B34" i="33"/>
  <c r="G33" i="33"/>
  <c r="F33" i="33"/>
  <c r="E33" i="33"/>
  <c r="C33" i="33"/>
  <c r="R33" i="33" s="1"/>
  <c r="B33" i="33"/>
  <c r="G32" i="33"/>
  <c r="F32" i="33"/>
  <c r="E32" i="33"/>
  <c r="C32" i="33"/>
  <c r="R32" i="33" s="1"/>
  <c r="B32" i="33"/>
  <c r="G31" i="33"/>
  <c r="F31" i="33"/>
  <c r="E31" i="33"/>
  <c r="C31" i="33"/>
  <c r="R31" i="33" s="1"/>
  <c r="B31" i="33"/>
  <c r="G30" i="33"/>
  <c r="F30" i="33"/>
  <c r="E30" i="33"/>
  <c r="C30" i="33"/>
  <c r="R30" i="33" s="1"/>
  <c r="B30" i="33"/>
  <c r="G29" i="33"/>
  <c r="F29" i="33"/>
  <c r="E29" i="33"/>
  <c r="C29" i="33"/>
  <c r="R29" i="33" s="1"/>
  <c r="B29" i="33"/>
  <c r="G28" i="33"/>
  <c r="F28" i="33"/>
  <c r="E28" i="33"/>
  <c r="C28" i="33"/>
  <c r="R28" i="33" s="1"/>
  <c r="B28" i="33"/>
  <c r="G27" i="33"/>
  <c r="F27" i="33"/>
  <c r="E27" i="33"/>
  <c r="C27" i="33"/>
  <c r="R27" i="33" s="1"/>
  <c r="B27" i="33"/>
  <c r="G26" i="33"/>
  <c r="F26" i="33"/>
  <c r="E26" i="33"/>
  <c r="C26" i="33"/>
  <c r="R26" i="33" s="1"/>
  <c r="B26" i="33"/>
  <c r="G25" i="33"/>
  <c r="F25" i="33"/>
  <c r="E25" i="33"/>
  <c r="C25" i="33"/>
  <c r="R25" i="33" s="1"/>
  <c r="B25" i="33"/>
  <c r="G24" i="33"/>
  <c r="F24" i="33"/>
  <c r="E24" i="33"/>
  <c r="C24" i="33"/>
  <c r="R24" i="33" s="1"/>
  <c r="B24" i="33"/>
  <c r="G23" i="33"/>
  <c r="F23" i="33"/>
  <c r="E23" i="33"/>
  <c r="C23" i="33"/>
  <c r="R23" i="33" s="1"/>
  <c r="B23" i="33"/>
  <c r="G22" i="33"/>
  <c r="F22" i="33"/>
  <c r="E22" i="33"/>
  <c r="C22" i="33"/>
  <c r="R22" i="33" s="1"/>
  <c r="B22" i="33"/>
  <c r="G21" i="33"/>
  <c r="F21" i="33"/>
  <c r="E21" i="33"/>
  <c r="C21" i="33"/>
  <c r="R21" i="33" s="1"/>
  <c r="B21" i="33"/>
  <c r="G20" i="33"/>
  <c r="F20" i="33"/>
  <c r="E20" i="33"/>
  <c r="C20" i="33"/>
  <c r="R20" i="33" s="1"/>
  <c r="B20" i="33"/>
  <c r="G19" i="33"/>
  <c r="F19" i="33"/>
  <c r="E19" i="33"/>
  <c r="C19" i="33"/>
  <c r="R19" i="33" s="1"/>
  <c r="B19" i="33"/>
  <c r="G18" i="33"/>
  <c r="F18" i="33"/>
  <c r="E18" i="33"/>
  <c r="C18" i="33"/>
  <c r="R18" i="33" s="1"/>
  <c r="B18" i="33"/>
  <c r="G17" i="33"/>
  <c r="F17" i="33"/>
  <c r="E17" i="33"/>
  <c r="C17" i="33"/>
  <c r="R17" i="33" s="1"/>
  <c r="B17" i="33"/>
  <c r="G16" i="33"/>
  <c r="F16" i="33"/>
  <c r="E16" i="33"/>
  <c r="C16" i="33"/>
  <c r="R16" i="33" s="1"/>
  <c r="B16" i="33"/>
  <c r="G15" i="33"/>
  <c r="F15" i="33"/>
  <c r="E15" i="33"/>
  <c r="C15" i="33"/>
  <c r="R15" i="33" s="1"/>
  <c r="B15" i="33"/>
  <c r="G14" i="33"/>
  <c r="F14" i="33"/>
  <c r="E14" i="33"/>
  <c r="C14" i="33"/>
  <c r="R14" i="33" s="1"/>
  <c r="B14" i="33"/>
  <c r="G13" i="33"/>
  <c r="F13" i="33"/>
  <c r="E13" i="33"/>
  <c r="C13" i="33"/>
  <c r="R13" i="33" s="1"/>
  <c r="B13" i="33"/>
  <c r="G12" i="33"/>
  <c r="F12" i="33"/>
  <c r="E12" i="33"/>
  <c r="C12" i="33"/>
  <c r="R12" i="33" s="1"/>
  <c r="B12" i="33"/>
  <c r="G11" i="33"/>
  <c r="F11" i="33"/>
  <c r="E11" i="33"/>
  <c r="C11" i="33"/>
  <c r="R11" i="33" s="1"/>
  <c r="B11" i="33"/>
  <c r="G10" i="33"/>
  <c r="F10" i="33"/>
  <c r="E10" i="33"/>
  <c r="C10" i="33"/>
  <c r="R10" i="33" s="1"/>
  <c r="B10" i="33"/>
  <c r="G9" i="33"/>
  <c r="F9" i="33"/>
  <c r="E9" i="33"/>
  <c r="C9" i="33"/>
  <c r="R9" i="33" s="1"/>
  <c r="B9" i="33"/>
  <c r="G8" i="33"/>
  <c r="F8" i="33"/>
  <c r="E8" i="33"/>
  <c r="C8" i="33"/>
  <c r="R8" i="33" s="1"/>
  <c r="B8" i="33"/>
  <c r="G7" i="33"/>
  <c r="F7" i="33"/>
  <c r="E7" i="33"/>
  <c r="C7" i="33"/>
  <c r="R7" i="33" s="1"/>
  <c r="B7" i="33"/>
  <c r="G6" i="33"/>
  <c r="F6" i="33"/>
  <c r="E6" i="33"/>
  <c r="C6" i="33"/>
  <c r="R6" i="33" s="1"/>
  <c r="B6" i="33"/>
  <c r="G5" i="33"/>
  <c r="F5" i="33"/>
  <c r="E5" i="33"/>
  <c r="C5" i="33"/>
  <c r="R5" i="33" s="1"/>
  <c r="B5" i="33"/>
  <c r="G4" i="33"/>
  <c r="F4" i="33"/>
  <c r="E4" i="33"/>
  <c r="C4" i="33"/>
  <c r="R4" i="33" s="1"/>
  <c r="B4" i="33"/>
  <c r="G3" i="33"/>
  <c r="F3" i="33"/>
  <c r="E3" i="33"/>
  <c r="C3" i="33"/>
  <c r="B3" i="33"/>
  <c r="G2" i="33"/>
  <c r="F2" i="33"/>
  <c r="E2" i="33"/>
  <c r="B2" i="33"/>
  <c r="G1" i="33"/>
  <c r="F1" i="33"/>
  <c r="E1" i="33"/>
  <c r="D1" i="33"/>
  <c r="C1" i="33"/>
  <c r="B1" i="33"/>
  <c r="A1" i="33"/>
  <c r="H474" i="31"/>
  <c r="H475" i="31"/>
  <c r="E474" i="1"/>
  <c r="E475" i="1"/>
  <c r="D475" i="1"/>
  <c r="C475" i="34" s="1"/>
  <c r="D474" i="1"/>
  <c r="C474" i="34" s="1"/>
  <c r="A475" i="1"/>
  <c r="A475" i="31" s="1"/>
  <c r="A474" i="1"/>
  <c r="A474" i="31" s="1"/>
  <c r="B476" i="3"/>
  <c r="B477" i="3"/>
  <c r="B478" i="3"/>
  <c r="B479" i="3"/>
  <c r="B480" i="3"/>
  <c r="B481" i="3"/>
  <c r="B482" i="3"/>
  <c r="B483" i="3"/>
  <c r="B484" i="3"/>
  <c r="B485" i="3"/>
  <c r="B486" i="3"/>
  <c r="B487" i="3"/>
  <c r="I474" i="31"/>
  <c r="I475" i="31"/>
  <c r="I476" i="31"/>
  <c r="I477" i="31"/>
  <c r="I478" i="31"/>
  <c r="I479" i="31"/>
  <c r="I480" i="31"/>
  <c r="I481" i="31"/>
  <c r="I482" i="31"/>
  <c r="I483" i="31"/>
  <c r="I484" i="31"/>
  <c r="H471" i="31"/>
  <c r="H472" i="31"/>
  <c r="H473" i="31"/>
  <c r="G474" i="31"/>
  <c r="G475" i="31"/>
  <c r="G476" i="31"/>
  <c r="G477" i="31"/>
  <c r="G478" i="31"/>
  <c r="G479" i="31"/>
  <c r="G480" i="31"/>
  <c r="G481" i="31"/>
  <c r="G482" i="31"/>
  <c r="G483" i="31"/>
  <c r="G484" i="31"/>
  <c r="D476" i="31"/>
  <c r="D477" i="31"/>
  <c r="D478" i="31"/>
  <c r="D479" i="31"/>
  <c r="D480" i="31"/>
  <c r="D481" i="31"/>
  <c r="D482" i="31"/>
  <c r="D483" i="31"/>
  <c r="D484" i="31"/>
  <c r="C474" i="31"/>
  <c r="C475" i="31"/>
  <c r="C476" i="31"/>
  <c r="C477" i="31"/>
  <c r="C478" i="31"/>
  <c r="C479" i="31"/>
  <c r="C480" i="31"/>
  <c r="C481" i="31"/>
  <c r="C482" i="31"/>
  <c r="C483" i="31"/>
  <c r="C484" i="31"/>
  <c r="B474" i="31"/>
  <c r="B475" i="31"/>
  <c r="B476" i="31"/>
  <c r="B477" i="31"/>
  <c r="B478" i="31"/>
  <c r="B479" i="31"/>
  <c r="B480" i="31"/>
  <c r="B481" i="31"/>
  <c r="B482" i="31"/>
  <c r="B483" i="31"/>
  <c r="B484" i="31"/>
  <c r="E472" i="1"/>
  <c r="E473" i="1"/>
  <c r="D472" i="1"/>
  <c r="C472" i="34" s="1"/>
  <c r="D473" i="1"/>
  <c r="C473" i="34" s="1"/>
  <c r="A473" i="1"/>
  <c r="A473" i="33" s="1"/>
  <c r="A472" i="1"/>
  <c r="A472" i="33" s="1"/>
  <c r="B478" i="8"/>
  <c r="B477" i="8"/>
  <c r="A478" i="8"/>
  <c r="A477" i="8"/>
  <c r="B480" i="23"/>
  <c r="A480" i="23"/>
  <c r="A474" i="22"/>
  <c r="A473" i="22"/>
  <c r="A472" i="22"/>
  <c r="A487" i="3"/>
  <c r="A486" i="3"/>
  <c r="A485" i="3"/>
  <c r="A471" i="1"/>
  <c r="A471" i="33" s="1"/>
  <c r="H470" i="31"/>
  <c r="A7" i="1"/>
  <c r="A7" i="33" s="1"/>
  <c r="A8" i="1"/>
  <c r="A8" i="33" s="1"/>
  <c r="A471" i="8"/>
  <c r="A472" i="8"/>
  <c r="A473" i="8"/>
  <c r="A474" i="8"/>
  <c r="A475" i="8"/>
  <c r="A476" i="8"/>
  <c r="A484" i="3"/>
  <c r="A483" i="3"/>
  <c r="M468" i="33" s="1"/>
  <c r="M467" i="33" s="1"/>
  <c r="M466" i="33" s="1"/>
  <c r="M477" i="33" s="1"/>
  <c r="M438" i="33"/>
  <c r="D470" i="1"/>
  <c r="C470" i="34" s="1"/>
  <c r="D471" i="1"/>
  <c r="C471" i="34" s="1"/>
  <c r="E469" i="1"/>
  <c r="E470" i="1"/>
  <c r="E471" i="1"/>
  <c r="A470" i="1"/>
  <c r="A470" i="33" s="1"/>
  <c r="AG331" i="1"/>
  <c r="AE331" i="1"/>
  <c r="AC331" i="1"/>
  <c r="AA331" i="1"/>
  <c r="Y331" i="1"/>
  <c r="W331" i="1"/>
  <c r="U331" i="1"/>
  <c r="S331" i="1"/>
  <c r="Q331" i="1"/>
  <c r="O331" i="1"/>
  <c r="M331" i="1"/>
  <c r="D474" i="31" l="1"/>
  <c r="B475" i="3"/>
  <c r="B471" i="22"/>
  <c r="B472" i="22"/>
  <c r="J479" i="31"/>
  <c r="J480" i="31"/>
  <c r="J478" i="31"/>
  <c r="J477" i="31"/>
  <c r="J475" i="31"/>
  <c r="J474" i="31"/>
  <c r="J476" i="31"/>
  <c r="J484" i="31"/>
  <c r="J483" i="31"/>
  <c r="J481" i="31"/>
  <c r="Q482" i="33"/>
  <c r="R482" i="33"/>
  <c r="R3" i="33"/>
  <c r="Q290" i="33"/>
  <c r="R290" i="33"/>
  <c r="Q302" i="33"/>
  <c r="R302" i="33"/>
  <c r="Q316" i="33"/>
  <c r="R316" i="33"/>
  <c r="Q352" i="33"/>
  <c r="R352" i="33"/>
  <c r="Q376" i="33"/>
  <c r="R376" i="33"/>
  <c r="Q388" i="33"/>
  <c r="R388" i="33"/>
  <c r="Q400" i="33"/>
  <c r="R400" i="33"/>
  <c r="Q412" i="33"/>
  <c r="R412" i="33"/>
  <c r="Q424" i="33"/>
  <c r="R424" i="33"/>
  <c r="Q436" i="33"/>
  <c r="R436" i="33"/>
  <c r="Q448" i="33"/>
  <c r="R448" i="33"/>
  <c r="Q460" i="33"/>
  <c r="R460" i="33"/>
  <c r="Q472" i="33"/>
  <c r="R472" i="33"/>
  <c r="H118" i="33"/>
  <c r="M118" i="33" s="1"/>
  <c r="Q118" i="33"/>
  <c r="H251" i="33"/>
  <c r="M251" i="33" s="1"/>
  <c r="Q251" i="33"/>
  <c r="H397" i="33"/>
  <c r="M397" i="33" s="1"/>
  <c r="Q397" i="33"/>
  <c r="H409" i="33"/>
  <c r="M409" i="33" s="1"/>
  <c r="Q409" i="33"/>
  <c r="H476" i="33"/>
  <c r="M387" i="33" s="1"/>
  <c r="M172" i="33" s="1"/>
  <c r="Q476" i="33"/>
  <c r="H166" i="33"/>
  <c r="M166" i="33" s="1"/>
  <c r="Q166" i="33"/>
  <c r="H304" i="33"/>
  <c r="M304" i="33" s="1"/>
  <c r="Q304" i="33"/>
  <c r="H318" i="33"/>
  <c r="M318" i="33" s="1"/>
  <c r="Q318" i="33"/>
  <c r="H342" i="33"/>
  <c r="M342" i="33" s="1"/>
  <c r="Q342" i="33"/>
  <c r="H354" i="33"/>
  <c r="M354" i="33" s="1"/>
  <c r="Q354" i="33"/>
  <c r="H414" i="33"/>
  <c r="M414" i="33" s="1"/>
  <c r="Q414" i="33"/>
  <c r="H426" i="33"/>
  <c r="M426" i="33" s="1"/>
  <c r="Q426" i="33"/>
  <c r="H450" i="33"/>
  <c r="M450" i="33" s="1"/>
  <c r="Q450" i="33"/>
  <c r="H80" i="33"/>
  <c r="M80" i="33" s="1"/>
  <c r="M87" i="33" s="1"/>
  <c r="Q80" i="33"/>
  <c r="H128" i="33"/>
  <c r="M128" i="33" s="1"/>
  <c r="Q128" i="33"/>
  <c r="H140" i="33"/>
  <c r="M140" i="33" s="1"/>
  <c r="M147" i="33" s="1"/>
  <c r="Q140" i="33"/>
  <c r="H273" i="33"/>
  <c r="M273" i="33" s="1"/>
  <c r="M278" i="33" s="1"/>
  <c r="M286" i="33" s="1"/>
  <c r="Q273" i="33"/>
  <c r="H443" i="33"/>
  <c r="M443" i="33" s="1"/>
  <c r="M255" i="33" s="1"/>
  <c r="Q443" i="33"/>
  <c r="M455" i="33"/>
  <c r="Q455" i="33"/>
  <c r="H467" i="33"/>
  <c r="Q467" i="33"/>
  <c r="H85" i="33"/>
  <c r="M85" i="33" s="1"/>
  <c r="Q85" i="33"/>
  <c r="H6" i="33"/>
  <c r="M6" i="33" s="1"/>
  <c r="Q6" i="33"/>
  <c r="H18" i="33"/>
  <c r="M18" i="33" s="1"/>
  <c r="Q18" i="33"/>
  <c r="H30" i="33"/>
  <c r="M30" i="33" s="1"/>
  <c r="Q30" i="33"/>
  <c r="H42" i="33"/>
  <c r="M42" i="33" s="1"/>
  <c r="Q42" i="33"/>
  <c r="H54" i="33"/>
  <c r="M54" i="33" s="1"/>
  <c r="M66" i="33" s="1"/>
  <c r="Q54" i="33"/>
  <c r="H66" i="33"/>
  <c r="Q66" i="33"/>
  <c r="H78" i="33"/>
  <c r="M78" i="33" s="1"/>
  <c r="Q78" i="33"/>
  <c r="H90" i="33"/>
  <c r="M90" i="33" s="1"/>
  <c r="Q90" i="33"/>
  <c r="H102" i="33"/>
  <c r="M102" i="33" s="1"/>
  <c r="Q102" i="33"/>
  <c r="H114" i="33"/>
  <c r="M114" i="33" s="1"/>
  <c r="Q114" i="33"/>
  <c r="H126" i="33"/>
  <c r="M126" i="33" s="1"/>
  <c r="Q126" i="33"/>
  <c r="H138" i="33"/>
  <c r="M138" i="33" s="1"/>
  <c r="Q138" i="33"/>
  <c r="H145" i="33"/>
  <c r="M145" i="33" s="1"/>
  <c r="Q145" i="33"/>
  <c r="H157" i="33"/>
  <c r="M157" i="33" s="1"/>
  <c r="Q157" i="33"/>
  <c r="H169" i="33"/>
  <c r="M169" i="33" s="1"/>
  <c r="Q169" i="33"/>
  <c r="H181" i="33"/>
  <c r="M181" i="33" s="1"/>
  <c r="Q181" i="33"/>
  <c r="H193" i="33"/>
  <c r="M193" i="33" s="1"/>
  <c r="Q193" i="33"/>
  <c r="H205" i="33"/>
  <c r="Q205" i="33"/>
  <c r="H217" i="33"/>
  <c r="M217" i="33" s="1"/>
  <c r="Q217" i="33"/>
  <c r="H229" i="33"/>
  <c r="M229" i="33" s="1"/>
  <c r="Q229" i="33"/>
  <c r="H245" i="33"/>
  <c r="M245" i="33" s="1"/>
  <c r="Q245" i="33"/>
  <c r="H259" i="33"/>
  <c r="M259" i="33" s="1"/>
  <c r="Q259" i="33"/>
  <c r="H271" i="33"/>
  <c r="M271" i="33" s="1"/>
  <c r="Q271" i="33"/>
  <c r="H283" i="33"/>
  <c r="Q283" i="33"/>
  <c r="H295" i="33"/>
  <c r="M295" i="33" s="1"/>
  <c r="Q295" i="33"/>
  <c r="H309" i="33"/>
  <c r="M309" i="33" s="1"/>
  <c r="M314" i="33" s="1"/>
  <c r="Q309" i="33"/>
  <c r="H321" i="33"/>
  <c r="Q321" i="33"/>
  <c r="H333" i="33"/>
  <c r="M333" i="33" s="1"/>
  <c r="Q333" i="33"/>
  <c r="H345" i="33"/>
  <c r="M345" i="33" s="1"/>
  <c r="Q345" i="33"/>
  <c r="H357" i="33"/>
  <c r="M357" i="33" s="1"/>
  <c r="Q357" i="33"/>
  <c r="H369" i="33"/>
  <c r="M369" i="33" s="1"/>
  <c r="Q369" i="33"/>
  <c r="H381" i="33"/>
  <c r="M381" i="33" s="1"/>
  <c r="M393" i="33" s="1"/>
  <c r="Q381" i="33"/>
  <c r="H393" i="33"/>
  <c r="Q393" i="33"/>
  <c r="H405" i="33"/>
  <c r="M405" i="33" s="1"/>
  <c r="Q405" i="33"/>
  <c r="H417" i="33"/>
  <c r="M417" i="33" s="1"/>
  <c r="Q417" i="33"/>
  <c r="H429" i="33"/>
  <c r="M429" i="33" s="1"/>
  <c r="Q429" i="33"/>
  <c r="H441" i="33"/>
  <c r="M441" i="33" s="1"/>
  <c r="Q441" i="33"/>
  <c r="H453" i="33"/>
  <c r="M453" i="33" s="1"/>
  <c r="Q453" i="33"/>
  <c r="H465" i="33"/>
  <c r="M465" i="33" s="1"/>
  <c r="M183" i="33" s="1"/>
  <c r="Q465" i="33"/>
  <c r="H385" i="33"/>
  <c r="M385" i="33" s="1"/>
  <c r="Q385" i="33"/>
  <c r="H433" i="33"/>
  <c r="M433" i="33" s="1"/>
  <c r="Q433" i="33"/>
  <c r="H75" i="33"/>
  <c r="M75" i="33" s="1"/>
  <c r="Q75" i="33"/>
  <c r="M111" i="33"/>
  <c r="Q111" i="33"/>
  <c r="H178" i="33"/>
  <c r="M178" i="33" s="1"/>
  <c r="Q178" i="33"/>
  <c r="H268" i="33"/>
  <c r="M268" i="33" s="1"/>
  <c r="Q268" i="33"/>
  <c r="H366" i="33"/>
  <c r="M366" i="33" s="1"/>
  <c r="Q366" i="33"/>
  <c r="H8" i="33"/>
  <c r="M8" i="33" s="1"/>
  <c r="Q8" i="33"/>
  <c r="H219" i="33"/>
  <c r="Q219" i="33"/>
  <c r="H231" i="33"/>
  <c r="Q231" i="33"/>
  <c r="H395" i="33"/>
  <c r="M395" i="33" s="1"/>
  <c r="Q395" i="33"/>
  <c r="H419" i="33"/>
  <c r="M419" i="33" s="1"/>
  <c r="Q419" i="33"/>
  <c r="H37" i="33"/>
  <c r="M37" i="33" s="1"/>
  <c r="Q37" i="33"/>
  <c r="H109" i="33"/>
  <c r="M109" i="33" s="1"/>
  <c r="Q109" i="33"/>
  <c r="H212" i="33"/>
  <c r="M212" i="33" s="1"/>
  <c r="Q212" i="33"/>
  <c r="H388" i="33"/>
  <c r="M388" i="33" s="1"/>
  <c r="H11" i="33"/>
  <c r="M11" i="33" s="1"/>
  <c r="M21" i="33" s="1"/>
  <c r="Q11" i="33"/>
  <c r="H23" i="33"/>
  <c r="M23" i="33" s="1"/>
  <c r="Q23" i="33"/>
  <c r="H35" i="33"/>
  <c r="M35" i="33" s="1"/>
  <c r="Q35" i="33"/>
  <c r="H47" i="33"/>
  <c r="M47" i="33" s="1"/>
  <c r="Q47" i="33"/>
  <c r="H59" i="33"/>
  <c r="M59" i="33" s="1"/>
  <c r="Q59" i="33"/>
  <c r="H71" i="33"/>
  <c r="M71" i="33" s="1"/>
  <c r="Q71" i="33"/>
  <c r="H83" i="33"/>
  <c r="M83" i="33" s="1"/>
  <c r="Q83" i="33"/>
  <c r="H95" i="33"/>
  <c r="M95" i="33" s="1"/>
  <c r="Q95" i="33"/>
  <c r="H107" i="33"/>
  <c r="M107" i="33" s="1"/>
  <c r="Q107" i="33"/>
  <c r="H119" i="33"/>
  <c r="M119" i="33" s="1"/>
  <c r="Q119" i="33"/>
  <c r="H131" i="33"/>
  <c r="M131" i="33" s="1"/>
  <c r="Q131" i="33"/>
  <c r="H143" i="33"/>
  <c r="M143" i="33" s="1"/>
  <c r="Q143" i="33"/>
  <c r="H150" i="33"/>
  <c r="M150" i="33" s="1"/>
  <c r="Q150" i="33"/>
  <c r="H162" i="33"/>
  <c r="M162" i="33" s="1"/>
  <c r="Q162" i="33"/>
  <c r="H174" i="33"/>
  <c r="M174" i="33" s="1"/>
  <c r="Q174" i="33"/>
  <c r="H186" i="33"/>
  <c r="M186" i="33" s="1"/>
  <c r="Q186" i="33"/>
  <c r="H198" i="33"/>
  <c r="M198" i="33" s="1"/>
  <c r="Q198" i="33"/>
  <c r="H210" i="33"/>
  <c r="M210" i="33" s="1"/>
  <c r="Q210" i="33"/>
  <c r="H222" i="33"/>
  <c r="M222" i="33" s="1"/>
  <c r="Q222" i="33"/>
  <c r="H234" i="33"/>
  <c r="M234" i="33" s="1"/>
  <c r="Q234" i="33"/>
  <c r="H236" i="33"/>
  <c r="M236" i="33" s="1"/>
  <c r="M248" i="33" s="1"/>
  <c r="Q236" i="33"/>
  <c r="H238" i="33"/>
  <c r="M238" i="33" s="1"/>
  <c r="M283" i="33" s="1"/>
  <c r="Q238" i="33"/>
  <c r="H252" i="33"/>
  <c r="Q252" i="33"/>
  <c r="H264" i="33"/>
  <c r="M264" i="33" s="1"/>
  <c r="Q264" i="33"/>
  <c r="H276" i="33"/>
  <c r="M276" i="33" s="1"/>
  <c r="Q276" i="33"/>
  <c r="H288" i="33"/>
  <c r="M288" i="33" s="1"/>
  <c r="Q288" i="33"/>
  <c r="H300" i="33"/>
  <c r="M300" i="33" s="1"/>
  <c r="Q300" i="33"/>
  <c r="H307" i="33"/>
  <c r="M307" i="33" s="1"/>
  <c r="Q307" i="33"/>
  <c r="H314" i="33"/>
  <c r="Q314" i="33"/>
  <c r="H326" i="33"/>
  <c r="M326" i="33" s="1"/>
  <c r="Q326" i="33"/>
  <c r="H338" i="33"/>
  <c r="M338" i="33" s="1"/>
  <c r="Q338" i="33"/>
  <c r="H350" i="33"/>
  <c r="M350" i="33" s="1"/>
  <c r="Q350" i="33"/>
  <c r="H362" i="33"/>
  <c r="M362" i="33" s="1"/>
  <c r="Q362" i="33"/>
  <c r="H374" i="33"/>
  <c r="M374" i="33" s="1"/>
  <c r="Q374" i="33"/>
  <c r="H386" i="33"/>
  <c r="M386" i="33" s="1"/>
  <c r="Q386" i="33"/>
  <c r="H398" i="33"/>
  <c r="M398" i="33" s="1"/>
  <c r="Q398" i="33"/>
  <c r="H410" i="33"/>
  <c r="M410" i="33" s="1"/>
  <c r="M420" i="33" s="1"/>
  <c r="Q410" i="33"/>
  <c r="H422" i="33"/>
  <c r="M422" i="33" s="1"/>
  <c r="Q422" i="33"/>
  <c r="H434" i="33"/>
  <c r="M434" i="33" s="1"/>
  <c r="Q434" i="33"/>
  <c r="H446" i="33"/>
  <c r="M446" i="33" s="1"/>
  <c r="Q446" i="33"/>
  <c r="H458" i="33"/>
  <c r="Q458" i="33"/>
  <c r="H470" i="33"/>
  <c r="Q470" i="33"/>
  <c r="H34" i="33"/>
  <c r="M34" i="33" s="1"/>
  <c r="M46" i="33" s="1"/>
  <c r="Q34" i="33"/>
  <c r="H94" i="33"/>
  <c r="Q94" i="33"/>
  <c r="H313" i="33"/>
  <c r="M313" i="33" s="1"/>
  <c r="Q313" i="33"/>
  <c r="H361" i="33"/>
  <c r="M361" i="33" s="1"/>
  <c r="Q361" i="33"/>
  <c r="H373" i="33"/>
  <c r="M373" i="33" s="1"/>
  <c r="Q373" i="33"/>
  <c r="H445" i="33"/>
  <c r="M445" i="33" s="1"/>
  <c r="Q445" i="33"/>
  <c r="H457" i="33"/>
  <c r="M457" i="33" s="1"/>
  <c r="Q457" i="33"/>
  <c r="H484" i="33"/>
  <c r="M484" i="33" s="1"/>
  <c r="M375" i="33" s="1"/>
  <c r="M231" i="33" s="1"/>
  <c r="Q484" i="33"/>
  <c r="H27" i="33"/>
  <c r="M27" i="33" s="1"/>
  <c r="Q27" i="33"/>
  <c r="H68" i="33"/>
  <c r="M68" i="33" s="1"/>
  <c r="Q68" i="33"/>
  <c r="H285" i="33"/>
  <c r="M285" i="33" s="1"/>
  <c r="Q285" i="33"/>
  <c r="M311" i="33"/>
  <c r="Q311" i="33"/>
  <c r="H73" i="33"/>
  <c r="M73" i="33" s="1"/>
  <c r="Q73" i="33"/>
  <c r="H152" i="33"/>
  <c r="M152" i="33" s="1"/>
  <c r="Q152" i="33"/>
  <c r="H200" i="33"/>
  <c r="Q200" i="33"/>
  <c r="H266" i="33"/>
  <c r="M266" i="33" s="1"/>
  <c r="M281" i="33" s="1"/>
  <c r="Q266" i="33"/>
  <c r="H376" i="33"/>
  <c r="M376" i="33" s="1"/>
  <c r="H4" i="33"/>
  <c r="M4" i="33" s="1"/>
  <c r="Q4" i="33"/>
  <c r="H16" i="33"/>
  <c r="M16" i="33" s="1"/>
  <c r="Q16" i="33"/>
  <c r="H28" i="33"/>
  <c r="M28" i="33" s="1"/>
  <c r="Q28" i="33"/>
  <c r="H40" i="33"/>
  <c r="M40" i="33" s="1"/>
  <c r="Q40" i="33"/>
  <c r="H52" i="33"/>
  <c r="M52" i="33" s="1"/>
  <c r="Q52" i="33"/>
  <c r="H64" i="33"/>
  <c r="M64" i="33" s="1"/>
  <c r="Q64" i="33"/>
  <c r="H76" i="33"/>
  <c r="M76" i="33" s="1"/>
  <c r="Q76" i="33"/>
  <c r="H88" i="33"/>
  <c r="M88" i="33" s="1"/>
  <c r="Q88" i="33"/>
  <c r="H100" i="33"/>
  <c r="M100" i="33" s="1"/>
  <c r="Q100" i="33"/>
  <c r="H112" i="33"/>
  <c r="M112" i="33" s="1"/>
  <c r="Q112" i="33"/>
  <c r="H124" i="33"/>
  <c r="M124" i="33" s="1"/>
  <c r="Q124" i="33"/>
  <c r="H136" i="33"/>
  <c r="M136" i="33" s="1"/>
  <c r="M13" i="33" s="1"/>
  <c r="Q136" i="33"/>
  <c r="H155" i="33"/>
  <c r="M155" i="33" s="1"/>
  <c r="Q155" i="33"/>
  <c r="H167" i="33"/>
  <c r="M167" i="33" s="1"/>
  <c r="Q167" i="33"/>
  <c r="H179" i="33"/>
  <c r="M179" i="33" s="1"/>
  <c r="Q179" i="33"/>
  <c r="H191" i="33"/>
  <c r="M191" i="33" s="1"/>
  <c r="Q191" i="33"/>
  <c r="H203" i="33"/>
  <c r="M203" i="33" s="1"/>
  <c r="M208" i="33" s="1"/>
  <c r="Q203" i="33"/>
  <c r="H215" i="33"/>
  <c r="M215" i="33" s="1"/>
  <c r="Q215" i="33"/>
  <c r="H227" i="33"/>
  <c r="M227" i="33" s="1"/>
  <c r="Q227" i="33"/>
  <c r="M243" i="33"/>
  <c r="Q243" i="33"/>
  <c r="H257" i="33"/>
  <c r="M257" i="33" s="1"/>
  <c r="Q257" i="33"/>
  <c r="H269" i="33"/>
  <c r="M269" i="33" s="1"/>
  <c r="Q269" i="33"/>
  <c r="H281" i="33"/>
  <c r="Q281" i="33"/>
  <c r="H293" i="33"/>
  <c r="M293" i="33" s="1"/>
  <c r="Q293" i="33"/>
  <c r="H305" i="33"/>
  <c r="M305" i="33" s="1"/>
  <c r="Q305" i="33"/>
  <c r="H319" i="33"/>
  <c r="M319" i="33" s="1"/>
  <c r="Q319" i="33"/>
  <c r="H331" i="33"/>
  <c r="M331" i="33" s="1"/>
  <c r="Q331" i="33"/>
  <c r="H343" i="33"/>
  <c r="M343" i="33" s="1"/>
  <c r="Q343" i="33"/>
  <c r="H355" i="33"/>
  <c r="M355" i="33" s="1"/>
  <c r="Q355" i="33"/>
  <c r="H367" i="33"/>
  <c r="M367" i="33" s="1"/>
  <c r="Q367" i="33"/>
  <c r="H379" i="33"/>
  <c r="M379" i="33" s="1"/>
  <c r="Q379" i="33"/>
  <c r="H391" i="33"/>
  <c r="M391" i="33" s="1"/>
  <c r="M396" i="33" s="1"/>
  <c r="Q391" i="33"/>
  <c r="H403" i="33"/>
  <c r="M403" i="33" s="1"/>
  <c r="M415" i="33" s="1"/>
  <c r="Q403" i="33"/>
  <c r="H415" i="33"/>
  <c r="Q415" i="33"/>
  <c r="H427" i="33"/>
  <c r="M427" i="33" s="1"/>
  <c r="Q427" i="33"/>
  <c r="H439" i="33"/>
  <c r="M439" i="33" s="1"/>
  <c r="Q439" i="33"/>
  <c r="H451" i="33"/>
  <c r="M451" i="33" s="1"/>
  <c r="M458" i="33" s="1"/>
  <c r="Q451" i="33"/>
  <c r="H463" i="33"/>
  <c r="M463" i="33" s="1"/>
  <c r="M351" i="33" s="1"/>
  <c r="M207" i="33" s="1"/>
  <c r="Q463" i="33"/>
  <c r="H475" i="33"/>
  <c r="M475" i="33" s="1"/>
  <c r="M459" i="33" s="1"/>
  <c r="M315" i="33" s="1"/>
  <c r="Q475" i="33"/>
  <c r="H477" i="33"/>
  <c r="M473" i="33" s="1"/>
  <c r="M470" i="33" s="1"/>
  <c r="Q477" i="33"/>
  <c r="M479" i="33"/>
  <c r="Q479" i="33"/>
  <c r="H481" i="33"/>
  <c r="M481" i="33" s="1"/>
  <c r="Q481" i="33"/>
  <c r="M483" i="33"/>
  <c r="Q483" i="33"/>
  <c r="H70" i="33"/>
  <c r="M70" i="33" s="1"/>
  <c r="Q70" i="33"/>
  <c r="H469" i="33"/>
  <c r="M469" i="33" s="1"/>
  <c r="Q469" i="33"/>
  <c r="H3" i="33"/>
  <c r="M3" i="33" s="1"/>
  <c r="Q3" i="33"/>
  <c r="H15" i="33"/>
  <c r="M15" i="33" s="1"/>
  <c r="Q15" i="33"/>
  <c r="H51" i="33"/>
  <c r="M51" i="33" s="1"/>
  <c r="Q51" i="33"/>
  <c r="M99" i="33"/>
  <c r="Q99" i="33"/>
  <c r="H190" i="33"/>
  <c r="M190" i="33" s="1"/>
  <c r="Q190" i="33"/>
  <c r="H226" i="33"/>
  <c r="M226" i="33" s="1"/>
  <c r="Q226" i="33"/>
  <c r="H242" i="33"/>
  <c r="M242" i="33" s="1"/>
  <c r="Q242" i="33"/>
  <c r="H330" i="33"/>
  <c r="M330" i="33" s="1"/>
  <c r="Q330" i="33"/>
  <c r="H390" i="33"/>
  <c r="M390" i="33" s="1"/>
  <c r="Q390" i="33"/>
  <c r="H402" i="33"/>
  <c r="M402" i="33" s="1"/>
  <c r="Q402" i="33"/>
  <c r="H32" i="33"/>
  <c r="M32" i="33" s="1"/>
  <c r="Q32" i="33"/>
  <c r="H44" i="33"/>
  <c r="M44" i="33" s="1"/>
  <c r="M49" i="33" s="1"/>
  <c r="Q44" i="33"/>
  <c r="H56" i="33"/>
  <c r="M56" i="33" s="1"/>
  <c r="Q56" i="33"/>
  <c r="H104" i="33"/>
  <c r="M104" i="33" s="1"/>
  <c r="Q104" i="33"/>
  <c r="H147" i="33"/>
  <c r="Q147" i="33"/>
  <c r="H183" i="33"/>
  <c r="M200" i="33" s="1"/>
  <c r="M205" i="33" s="1"/>
  <c r="Q183" i="33"/>
  <c r="H297" i="33"/>
  <c r="M297" i="33" s="1"/>
  <c r="Q297" i="33"/>
  <c r="H323" i="33"/>
  <c r="M323" i="33" s="1"/>
  <c r="Q323" i="33"/>
  <c r="H359" i="33"/>
  <c r="M359" i="33" s="1"/>
  <c r="Q359" i="33"/>
  <c r="H61" i="33"/>
  <c r="M61" i="33" s="1"/>
  <c r="Q61" i="33"/>
  <c r="H97" i="33"/>
  <c r="M97" i="33" s="1"/>
  <c r="Q97" i="33"/>
  <c r="H176" i="33"/>
  <c r="M176" i="33" s="1"/>
  <c r="Q176" i="33"/>
  <c r="H328" i="33"/>
  <c r="M328" i="33" s="1"/>
  <c r="Q328" i="33"/>
  <c r="H9" i="33"/>
  <c r="M9" i="33" s="1"/>
  <c r="M14" i="33" s="1"/>
  <c r="Q9" i="33"/>
  <c r="H21" i="33"/>
  <c r="Q21" i="33"/>
  <c r="H33" i="33"/>
  <c r="M33" i="33" s="1"/>
  <c r="Q33" i="33"/>
  <c r="H45" i="33"/>
  <c r="M45" i="33" s="1"/>
  <c r="Q45" i="33"/>
  <c r="H57" i="33"/>
  <c r="M57" i="33" s="1"/>
  <c r="M74" i="33" s="1"/>
  <c r="Q57" i="33"/>
  <c r="H69" i="33"/>
  <c r="M69" i="33" s="1"/>
  <c r="Q69" i="33"/>
  <c r="H81" i="33"/>
  <c r="M81" i="33" s="1"/>
  <c r="Q81" i="33"/>
  <c r="H93" i="33"/>
  <c r="M93" i="33" s="1"/>
  <c r="Q93" i="33"/>
  <c r="H105" i="33"/>
  <c r="M105" i="33" s="1"/>
  <c r="Q105" i="33"/>
  <c r="H117" i="33"/>
  <c r="M117" i="33" s="1"/>
  <c r="Q117" i="33"/>
  <c r="H129" i="33"/>
  <c r="M129" i="33" s="1"/>
  <c r="Q129" i="33"/>
  <c r="H141" i="33"/>
  <c r="M141" i="33" s="1"/>
  <c r="Q141" i="33"/>
  <c r="H148" i="33"/>
  <c r="M148" i="33" s="1"/>
  <c r="Q148" i="33"/>
  <c r="H160" i="33"/>
  <c r="M160" i="33" s="1"/>
  <c r="Q160" i="33"/>
  <c r="H172" i="33"/>
  <c r="Q172" i="33"/>
  <c r="H184" i="33"/>
  <c r="M184" i="33" s="1"/>
  <c r="Q184" i="33"/>
  <c r="H196" i="33"/>
  <c r="M196" i="33" s="1"/>
  <c r="Q196" i="33"/>
  <c r="H208" i="33"/>
  <c r="Q208" i="33"/>
  <c r="H220" i="33"/>
  <c r="M220" i="33" s="1"/>
  <c r="Q220" i="33"/>
  <c r="H232" i="33"/>
  <c r="M232" i="33" s="1"/>
  <c r="Q232" i="33"/>
  <c r="H248" i="33"/>
  <c r="Q248" i="33"/>
  <c r="H250" i="33"/>
  <c r="M250" i="33" s="1"/>
  <c r="Q250" i="33"/>
  <c r="H262" i="33"/>
  <c r="M262" i="33" s="1"/>
  <c r="Q262" i="33"/>
  <c r="H274" i="33"/>
  <c r="M274" i="33" s="1"/>
  <c r="Q274" i="33"/>
  <c r="H286" i="33"/>
  <c r="Q286" i="33"/>
  <c r="H298" i="33"/>
  <c r="M298" i="33" s="1"/>
  <c r="Q298" i="33"/>
  <c r="H312" i="33"/>
  <c r="M312" i="33" s="1"/>
  <c r="Q312" i="33"/>
  <c r="H324" i="33"/>
  <c r="M324" i="33" s="1"/>
  <c r="Q324" i="33"/>
  <c r="H336" i="33"/>
  <c r="M336" i="33" s="1"/>
  <c r="Q336" i="33"/>
  <c r="H348" i="33"/>
  <c r="M348" i="33" s="1"/>
  <c r="Q348" i="33"/>
  <c r="H360" i="33"/>
  <c r="M360" i="33" s="1"/>
  <c r="Q360" i="33"/>
  <c r="H372" i="33"/>
  <c r="M372" i="33" s="1"/>
  <c r="Q372" i="33"/>
  <c r="H384" i="33"/>
  <c r="M384" i="33" s="1"/>
  <c r="Q384" i="33"/>
  <c r="H396" i="33"/>
  <c r="Q396" i="33"/>
  <c r="H408" i="33"/>
  <c r="M408" i="33" s="1"/>
  <c r="Q408" i="33"/>
  <c r="H420" i="33"/>
  <c r="Q420" i="33"/>
  <c r="H432" i="33"/>
  <c r="M432" i="33" s="1"/>
  <c r="Q432" i="33"/>
  <c r="H444" i="33"/>
  <c r="M444" i="33" s="1"/>
  <c r="Q444" i="33"/>
  <c r="H456" i="33"/>
  <c r="M456" i="33" s="1"/>
  <c r="Q456" i="33"/>
  <c r="H468" i="33"/>
  <c r="Q468" i="33"/>
  <c r="H10" i="33"/>
  <c r="M10" i="33" s="1"/>
  <c r="Q10" i="33"/>
  <c r="H130" i="33"/>
  <c r="M130" i="33" s="1"/>
  <c r="Q130" i="33"/>
  <c r="H149" i="33"/>
  <c r="M149" i="33" s="1"/>
  <c r="Q149" i="33"/>
  <c r="M478" i="33"/>
  <c r="Q478" i="33"/>
  <c r="M123" i="33"/>
  <c r="Q123" i="33"/>
  <c r="H214" i="33"/>
  <c r="M214" i="33" s="1"/>
  <c r="Q214" i="33"/>
  <c r="H438" i="33"/>
  <c r="Q438" i="33"/>
  <c r="H20" i="33"/>
  <c r="M20" i="33" s="1"/>
  <c r="Q20" i="33"/>
  <c r="H195" i="33"/>
  <c r="Q195" i="33"/>
  <c r="H431" i="33"/>
  <c r="M431" i="33" s="1"/>
  <c r="Q431" i="33"/>
  <c r="H121" i="33"/>
  <c r="M121" i="33" s="1"/>
  <c r="Q121" i="33"/>
  <c r="H164" i="33"/>
  <c r="M164" i="33" s="1"/>
  <c r="Q164" i="33"/>
  <c r="H224" i="33"/>
  <c r="M224" i="33" s="1"/>
  <c r="Q224" i="33"/>
  <c r="H240" i="33"/>
  <c r="M240" i="33" s="1"/>
  <c r="Q240" i="33"/>
  <c r="H340" i="33"/>
  <c r="M340" i="33" s="1"/>
  <c r="Q340" i="33"/>
  <c r="H364" i="33"/>
  <c r="Q364" i="33"/>
  <c r="H290" i="33"/>
  <c r="M290" i="33" s="1"/>
  <c r="H14" i="33"/>
  <c r="Q14" i="33"/>
  <c r="H26" i="33"/>
  <c r="M26" i="33" s="1"/>
  <c r="Q26" i="33"/>
  <c r="H38" i="33"/>
  <c r="M38" i="33" s="1"/>
  <c r="Q38" i="33"/>
  <c r="H50" i="33"/>
  <c r="M50" i="33" s="1"/>
  <c r="Q50" i="33"/>
  <c r="H62" i="33"/>
  <c r="M62" i="33" s="1"/>
  <c r="M67" i="33" s="1"/>
  <c r="Q62" i="33"/>
  <c r="H74" i="33"/>
  <c r="Q74" i="33"/>
  <c r="H86" i="33"/>
  <c r="M86" i="33" s="1"/>
  <c r="Q86" i="33"/>
  <c r="H98" i="33"/>
  <c r="M98" i="33" s="1"/>
  <c r="Q98" i="33"/>
  <c r="H110" i="33"/>
  <c r="M110" i="33" s="1"/>
  <c r="Q110" i="33"/>
  <c r="H122" i="33"/>
  <c r="M122" i="33" s="1"/>
  <c r="Q122" i="33"/>
  <c r="H134" i="33"/>
  <c r="M134" i="33" s="1"/>
  <c r="Q134" i="33"/>
  <c r="H153" i="33"/>
  <c r="M153" i="33" s="1"/>
  <c r="Q153" i="33"/>
  <c r="H165" i="33"/>
  <c r="M165" i="33" s="1"/>
  <c r="Q165" i="33"/>
  <c r="H177" i="33"/>
  <c r="M177" i="33" s="1"/>
  <c r="Q177" i="33"/>
  <c r="H189" i="33"/>
  <c r="M189" i="33" s="1"/>
  <c r="Q189" i="33"/>
  <c r="H201" i="33"/>
  <c r="M201" i="33" s="1"/>
  <c r="Q201" i="33"/>
  <c r="H213" i="33"/>
  <c r="M213" i="33" s="1"/>
  <c r="Q213" i="33"/>
  <c r="H225" i="33"/>
  <c r="M225" i="33" s="1"/>
  <c r="Q225" i="33"/>
  <c r="H241" i="33"/>
  <c r="M241" i="33" s="1"/>
  <c r="Q241" i="33"/>
  <c r="H255" i="33"/>
  <c r="Q255" i="33"/>
  <c r="M267" i="33"/>
  <c r="Q267" i="33"/>
  <c r="H279" i="33"/>
  <c r="Q279" i="33"/>
  <c r="M291" i="33"/>
  <c r="Q291" i="33"/>
  <c r="H303" i="33"/>
  <c r="Q303" i="33"/>
  <c r="H317" i="33"/>
  <c r="M317" i="33" s="1"/>
  <c r="Q317" i="33"/>
  <c r="H329" i="33"/>
  <c r="M329" i="33" s="1"/>
  <c r="M341" i="33" s="1"/>
  <c r="Q329" i="33"/>
  <c r="H341" i="33"/>
  <c r="Q341" i="33"/>
  <c r="H353" i="33"/>
  <c r="M353" i="33" s="1"/>
  <c r="Q353" i="33"/>
  <c r="H365" i="33"/>
  <c r="M365" i="33" s="1"/>
  <c r="Q365" i="33"/>
  <c r="H377" i="33"/>
  <c r="M377" i="33" s="1"/>
  <c r="Q377" i="33"/>
  <c r="H389" i="33"/>
  <c r="M389" i="33" s="1"/>
  <c r="Q389" i="33"/>
  <c r="H401" i="33"/>
  <c r="M401" i="33" s="1"/>
  <c r="Q401" i="33"/>
  <c r="H413" i="33"/>
  <c r="M413" i="33" s="1"/>
  <c r="Q413" i="33"/>
  <c r="H425" i="33"/>
  <c r="M425" i="33" s="1"/>
  <c r="Q425" i="33"/>
  <c r="H437" i="33"/>
  <c r="M437" i="33" s="1"/>
  <c r="Q437" i="33"/>
  <c r="H449" i="33"/>
  <c r="M449" i="33" s="1"/>
  <c r="Q449" i="33"/>
  <c r="H461" i="33"/>
  <c r="Q461" i="33"/>
  <c r="H473" i="33"/>
  <c r="Q473" i="33"/>
  <c r="H46" i="33"/>
  <c r="Q46" i="33"/>
  <c r="H185" i="33"/>
  <c r="M185" i="33" s="1"/>
  <c r="Q185" i="33"/>
  <c r="H209" i="33"/>
  <c r="M209" i="33" s="1"/>
  <c r="Q209" i="33"/>
  <c r="H299" i="33"/>
  <c r="M299" i="33" s="1"/>
  <c r="Q299" i="33"/>
  <c r="M480" i="33"/>
  <c r="Q480" i="33"/>
  <c r="H87" i="33"/>
  <c r="Q87" i="33"/>
  <c r="M135" i="33"/>
  <c r="Q135" i="33"/>
  <c r="H256" i="33"/>
  <c r="M256" i="33" s="1"/>
  <c r="Q256" i="33"/>
  <c r="H280" i="33"/>
  <c r="Q280" i="33"/>
  <c r="H378" i="33"/>
  <c r="M378" i="33" s="1"/>
  <c r="Q378" i="33"/>
  <c r="H462" i="33"/>
  <c r="M462" i="33" s="1"/>
  <c r="M279" i="33" s="1"/>
  <c r="M180" i="33" s="1"/>
  <c r="Q462" i="33"/>
  <c r="H474" i="33"/>
  <c r="M474" i="33" s="1"/>
  <c r="Q474" i="33"/>
  <c r="H116" i="33"/>
  <c r="M116" i="33" s="1"/>
  <c r="Q116" i="33"/>
  <c r="M347" i="33"/>
  <c r="Q347" i="33"/>
  <c r="H278" i="33"/>
  <c r="Q278" i="33"/>
  <c r="H352" i="33"/>
  <c r="M352" i="33" s="1"/>
  <c r="M364" i="33" s="1"/>
  <c r="H316" i="33"/>
  <c r="M316" i="33" s="1"/>
  <c r="H7" i="33"/>
  <c r="M7" i="33" s="1"/>
  <c r="Q7" i="33"/>
  <c r="H19" i="33"/>
  <c r="M19" i="33" s="1"/>
  <c r="Q19" i="33"/>
  <c r="H31" i="33"/>
  <c r="M31" i="33" s="1"/>
  <c r="Q31" i="33"/>
  <c r="H43" i="33"/>
  <c r="M43" i="33" s="1"/>
  <c r="Q43" i="33"/>
  <c r="H55" i="33"/>
  <c r="M55" i="33" s="1"/>
  <c r="Q55" i="33"/>
  <c r="H67" i="33"/>
  <c r="Q67" i="33"/>
  <c r="H79" i="33"/>
  <c r="M79" i="33" s="1"/>
  <c r="Q79" i="33"/>
  <c r="H91" i="33"/>
  <c r="M91" i="33" s="1"/>
  <c r="Q91" i="33"/>
  <c r="H103" i="33"/>
  <c r="M103" i="33" s="1"/>
  <c r="Q103" i="33"/>
  <c r="H115" i="33"/>
  <c r="M115" i="33" s="1"/>
  <c r="Q115" i="33"/>
  <c r="H127" i="33"/>
  <c r="M127" i="33" s="1"/>
  <c r="Q127" i="33"/>
  <c r="H139" i="33"/>
  <c r="M139" i="33" s="1"/>
  <c r="Q139" i="33"/>
  <c r="H146" i="33"/>
  <c r="M146" i="33" s="1"/>
  <c r="Q146" i="33"/>
  <c r="H158" i="33"/>
  <c r="M158" i="33" s="1"/>
  <c r="Q158" i="33"/>
  <c r="H170" i="33"/>
  <c r="M170" i="33" s="1"/>
  <c r="Q170" i="33"/>
  <c r="H182" i="33"/>
  <c r="M182" i="33" s="1"/>
  <c r="Q182" i="33"/>
  <c r="H194" i="33"/>
  <c r="M194" i="33" s="1"/>
  <c r="Q194" i="33"/>
  <c r="H206" i="33"/>
  <c r="M206" i="33" s="1"/>
  <c r="Q206" i="33"/>
  <c r="H218" i="33"/>
  <c r="M218" i="33" s="1"/>
  <c r="M230" i="33" s="1"/>
  <c r="Q218" i="33"/>
  <c r="H230" i="33"/>
  <c r="Q230" i="33"/>
  <c r="H246" i="33"/>
  <c r="M246" i="33" s="1"/>
  <c r="Q246" i="33"/>
  <c r="H260" i="33"/>
  <c r="M260" i="33" s="1"/>
  <c r="Q260" i="33"/>
  <c r="H272" i="33"/>
  <c r="M272" i="33" s="1"/>
  <c r="Q272" i="33"/>
  <c r="H284" i="33"/>
  <c r="M284" i="33" s="1"/>
  <c r="Q284" i="33"/>
  <c r="H296" i="33"/>
  <c r="M296" i="33" s="1"/>
  <c r="Q296" i="33"/>
  <c r="H310" i="33"/>
  <c r="M310" i="33" s="1"/>
  <c r="Q310" i="33"/>
  <c r="H322" i="33"/>
  <c r="M322" i="33" s="1"/>
  <c r="Q322" i="33"/>
  <c r="H334" i="33"/>
  <c r="M334" i="33" s="1"/>
  <c r="Q334" i="33"/>
  <c r="H346" i="33"/>
  <c r="M346" i="33" s="1"/>
  <c r="Q346" i="33"/>
  <c r="H358" i="33"/>
  <c r="M358" i="33" s="1"/>
  <c r="Q358" i="33"/>
  <c r="H370" i="33"/>
  <c r="M370" i="33" s="1"/>
  <c r="Q370" i="33"/>
  <c r="H382" i="33"/>
  <c r="M382" i="33" s="1"/>
  <c r="Q382" i="33"/>
  <c r="H394" i="33"/>
  <c r="M394" i="33" s="1"/>
  <c r="Q394" i="33"/>
  <c r="H406" i="33"/>
  <c r="M406" i="33" s="1"/>
  <c r="Q406" i="33"/>
  <c r="H418" i="33"/>
  <c r="M418" i="33" s="1"/>
  <c r="Q418" i="33"/>
  <c r="H430" i="33"/>
  <c r="M430" i="33" s="1"/>
  <c r="Q430" i="33"/>
  <c r="H442" i="33"/>
  <c r="M442" i="33" s="1"/>
  <c r="M195" i="33" s="1"/>
  <c r="Q442" i="33"/>
  <c r="H454" i="33"/>
  <c r="M454" i="33" s="1"/>
  <c r="Q454" i="33"/>
  <c r="H466" i="33"/>
  <c r="Q466" i="33"/>
  <c r="H22" i="33"/>
  <c r="M22" i="33" s="1"/>
  <c r="Q22" i="33"/>
  <c r="H82" i="33"/>
  <c r="M82" i="33" s="1"/>
  <c r="Q82" i="33"/>
  <c r="H142" i="33"/>
  <c r="M142" i="33" s="1"/>
  <c r="Q142" i="33"/>
  <c r="H173" i="33"/>
  <c r="M173" i="33" s="1"/>
  <c r="Q173" i="33"/>
  <c r="H63" i="33"/>
  <c r="M63" i="33" s="1"/>
  <c r="Q63" i="33"/>
  <c r="H202" i="33"/>
  <c r="M202" i="33" s="1"/>
  <c r="Q202" i="33"/>
  <c r="H371" i="33"/>
  <c r="M371" i="33" s="1"/>
  <c r="Q371" i="33"/>
  <c r="H383" i="33"/>
  <c r="M383" i="33" s="1"/>
  <c r="Q383" i="33"/>
  <c r="H25" i="33"/>
  <c r="M25" i="33" s="1"/>
  <c r="Q25" i="33"/>
  <c r="H49" i="33"/>
  <c r="Q49" i="33"/>
  <c r="H254" i="33"/>
  <c r="M254" i="33" s="1"/>
  <c r="Q254" i="33"/>
  <c r="H448" i="33"/>
  <c r="M448" i="33" s="1"/>
  <c r="H12" i="33"/>
  <c r="M12" i="33" s="1"/>
  <c r="Q12" i="33"/>
  <c r="H24" i="33"/>
  <c r="M24" i="33" s="1"/>
  <c r="Q24" i="33"/>
  <c r="H36" i="33"/>
  <c r="M36" i="33" s="1"/>
  <c r="Q36" i="33"/>
  <c r="H48" i="33"/>
  <c r="M48" i="33" s="1"/>
  <c r="Q48" i="33"/>
  <c r="H60" i="33"/>
  <c r="M60" i="33" s="1"/>
  <c r="Q60" i="33"/>
  <c r="H72" i="33"/>
  <c r="M72" i="33" s="1"/>
  <c r="Q72" i="33"/>
  <c r="H84" i="33"/>
  <c r="M84" i="33" s="1"/>
  <c r="Q84" i="33"/>
  <c r="H96" i="33"/>
  <c r="M96" i="33" s="1"/>
  <c r="Q96" i="33"/>
  <c r="H108" i="33"/>
  <c r="M108" i="33" s="1"/>
  <c r="Q108" i="33"/>
  <c r="H120" i="33"/>
  <c r="M120" i="33" s="1"/>
  <c r="Q120" i="33"/>
  <c r="H132" i="33"/>
  <c r="M132" i="33" s="1"/>
  <c r="Q132" i="33"/>
  <c r="H144" i="33"/>
  <c r="Q144" i="33"/>
  <c r="H151" i="33"/>
  <c r="M151" i="33" s="1"/>
  <c r="Q151" i="33"/>
  <c r="H163" i="33"/>
  <c r="M163" i="33" s="1"/>
  <c r="Q163" i="33"/>
  <c r="H175" i="33"/>
  <c r="M175" i="33" s="1"/>
  <c r="M192" i="33" s="1"/>
  <c r="Q175" i="33"/>
  <c r="H187" i="33"/>
  <c r="M187" i="33" s="1"/>
  <c r="Q187" i="33"/>
  <c r="H199" i="33"/>
  <c r="M199" i="33" s="1"/>
  <c r="Q199" i="33"/>
  <c r="H211" i="33"/>
  <c r="M211" i="33" s="1"/>
  <c r="Q211" i="33"/>
  <c r="H223" i="33"/>
  <c r="M223" i="33" s="1"/>
  <c r="Q223" i="33"/>
  <c r="H239" i="33"/>
  <c r="M239" i="33" s="1"/>
  <c r="Q239" i="33"/>
  <c r="H253" i="33"/>
  <c r="M253" i="33" s="1"/>
  <c r="M258" i="33" s="1"/>
  <c r="Q253" i="33"/>
  <c r="H265" i="33"/>
  <c r="M265" i="33" s="1"/>
  <c r="Q265" i="33"/>
  <c r="H277" i="33"/>
  <c r="M277" i="33" s="1"/>
  <c r="Q277" i="33"/>
  <c r="H289" i="33"/>
  <c r="M289" i="33" s="1"/>
  <c r="M301" i="33" s="1"/>
  <c r="Q289" i="33"/>
  <c r="H301" i="33"/>
  <c r="Q301" i="33"/>
  <c r="H308" i="33"/>
  <c r="Q308" i="33"/>
  <c r="H315" i="33"/>
  <c r="Q315" i="33"/>
  <c r="M327" i="33"/>
  <c r="Q327" i="33"/>
  <c r="M339" i="33"/>
  <c r="Q339" i="33"/>
  <c r="H351" i="33"/>
  <c r="Q351" i="33"/>
  <c r="H363" i="33"/>
  <c r="Q363" i="33"/>
  <c r="H375" i="33"/>
  <c r="Q375" i="33"/>
  <c r="H387" i="33"/>
  <c r="Q387" i="33"/>
  <c r="M399" i="33"/>
  <c r="Q399" i="33"/>
  <c r="M411" i="33"/>
  <c r="Q411" i="33"/>
  <c r="M423" i="33"/>
  <c r="Q423" i="33"/>
  <c r="M435" i="33"/>
  <c r="Q435" i="33"/>
  <c r="H447" i="33"/>
  <c r="Q447" i="33"/>
  <c r="H459" i="33"/>
  <c r="Q459" i="33"/>
  <c r="M471" i="33"/>
  <c r="Q471" i="33"/>
  <c r="H58" i="33"/>
  <c r="M58" i="33" s="1"/>
  <c r="Q58" i="33"/>
  <c r="H106" i="33"/>
  <c r="M106" i="33" s="1"/>
  <c r="Q106" i="33"/>
  <c r="H161" i="33"/>
  <c r="M161" i="33" s="1"/>
  <c r="Q161" i="33"/>
  <c r="H197" i="33"/>
  <c r="M197" i="33" s="1"/>
  <c r="Q197" i="33"/>
  <c r="H221" i="33"/>
  <c r="M221" i="33" s="1"/>
  <c r="Q221" i="33"/>
  <c r="H233" i="33"/>
  <c r="Q233" i="33"/>
  <c r="M263" i="33"/>
  <c r="Q263" i="33"/>
  <c r="M275" i="33"/>
  <c r="Q275" i="33"/>
  <c r="H287" i="33"/>
  <c r="M287" i="33" s="1"/>
  <c r="Q287" i="33"/>
  <c r="H325" i="33"/>
  <c r="M325" i="33" s="1"/>
  <c r="Q325" i="33"/>
  <c r="H337" i="33"/>
  <c r="M337" i="33" s="1"/>
  <c r="Q337" i="33"/>
  <c r="H349" i="33"/>
  <c r="M349" i="33" s="1"/>
  <c r="Q349" i="33"/>
  <c r="H421" i="33"/>
  <c r="M421" i="33" s="1"/>
  <c r="Q421" i="33"/>
  <c r="H39" i="33"/>
  <c r="M39" i="33" s="1"/>
  <c r="Q39" i="33"/>
  <c r="H154" i="33"/>
  <c r="M154" i="33" s="1"/>
  <c r="Q154" i="33"/>
  <c r="H249" i="33"/>
  <c r="M249" i="33" s="1"/>
  <c r="Q249" i="33"/>
  <c r="H292" i="33"/>
  <c r="M292" i="33" s="1"/>
  <c r="Q292" i="33"/>
  <c r="H92" i="33"/>
  <c r="M92" i="33" s="1"/>
  <c r="Q92" i="33"/>
  <c r="H159" i="33"/>
  <c r="M159" i="33" s="1"/>
  <c r="Q159" i="33"/>
  <c r="H171" i="33"/>
  <c r="M171" i="33" s="1"/>
  <c r="Q171" i="33"/>
  <c r="H207" i="33"/>
  <c r="Q207" i="33"/>
  <c r="H247" i="33"/>
  <c r="M247" i="33" s="1"/>
  <c r="M252" i="33" s="1"/>
  <c r="Q247" i="33"/>
  <c r="H261" i="33"/>
  <c r="M261" i="33" s="1"/>
  <c r="Q261" i="33"/>
  <c r="H335" i="33"/>
  <c r="M335" i="33" s="1"/>
  <c r="Q335" i="33"/>
  <c r="H407" i="33"/>
  <c r="M407" i="33" s="1"/>
  <c r="Q407" i="33"/>
  <c r="H13" i="33"/>
  <c r="Q13" i="33"/>
  <c r="H133" i="33"/>
  <c r="M133" i="33" s="1"/>
  <c r="Q133" i="33"/>
  <c r="H188" i="33"/>
  <c r="M188" i="33" s="1"/>
  <c r="Q188" i="33"/>
  <c r="H472" i="33"/>
  <c r="M472" i="33" s="1"/>
  <c r="H436" i="33"/>
  <c r="M436" i="33" s="1"/>
  <c r="H5" i="33"/>
  <c r="M5" i="33" s="1"/>
  <c r="Q5" i="33"/>
  <c r="H17" i="33"/>
  <c r="M17" i="33" s="1"/>
  <c r="Q17" i="33"/>
  <c r="H29" i="33"/>
  <c r="Q29" i="33"/>
  <c r="H41" i="33"/>
  <c r="M41" i="33" s="1"/>
  <c r="Q41" i="33"/>
  <c r="H53" i="33"/>
  <c r="M53" i="33" s="1"/>
  <c r="Q53" i="33"/>
  <c r="H65" i="33"/>
  <c r="M65" i="33" s="1"/>
  <c r="Q65" i="33"/>
  <c r="H77" i="33"/>
  <c r="M77" i="33" s="1"/>
  <c r="M94" i="33" s="1"/>
  <c r="Q77" i="33"/>
  <c r="H89" i="33"/>
  <c r="M89" i="33" s="1"/>
  <c r="Q89" i="33"/>
  <c r="H101" i="33"/>
  <c r="M101" i="33" s="1"/>
  <c r="Q101" i="33"/>
  <c r="H113" i="33"/>
  <c r="M113" i="33" s="1"/>
  <c r="Q113" i="33"/>
  <c r="H125" i="33"/>
  <c r="M125" i="33" s="1"/>
  <c r="Q125" i="33"/>
  <c r="H137" i="33"/>
  <c r="M137" i="33" s="1"/>
  <c r="M144" i="33" s="1"/>
  <c r="Q137" i="33"/>
  <c r="H156" i="33"/>
  <c r="M156" i="33" s="1"/>
  <c r="Q156" i="33"/>
  <c r="H168" i="33"/>
  <c r="M168" i="33" s="1"/>
  <c r="Q168" i="33"/>
  <c r="H180" i="33"/>
  <c r="Q180" i="33"/>
  <c r="H192" i="33"/>
  <c r="Q192" i="33"/>
  <c r="H204" i="33"/>
  <c r="M204" i="33" s="1"/>
  <c r="Q204" i="33"/>
  <c r="H216" i="33"/>
  <c r="M216" i="33" s="1"/>
  <c r="Q216" i="33"/>
  <c r="H228" i="33"/>
  <c r="M228" i="33" s="1"/>
  <c r="M233" i="33" s="1"/>
  <c r="Q228" i="33"/>
  <c r="H235" i="33"/>
  <c r="M235" i="33" s="1"/>
  <c r="Q235" i="33"/>
  <c r="H237" i="33"/>
  <c r="M237" i="33" s="1"/>
  <c r="Q237" i="33"/>
  <c r="H244" i="33"/>
  <c r="M244" i="33" s="1"/>
  <c r="Q244" i="33"/>
  <c r="H258" i="33"/>
  <c r="Q258" i="33"/>
  <c r="H270" i="33"/>
  <c r="M270" i="33" s="1"/>
  <c r="M280" i="33" s="1"/>
  <c r="Q270" i="33"/>
  <c r="H282" i="33"/>
  <c r="M282" i="33" s="1"/>
  <c r="Q282" i="33"/>
  <c r="H294" i="33"/>
  <c r="M294" i="33" s="1"/>
  <c r="Q294" i="33"/>
  <c r="H306" i="33"/>
  <c r="M306" i="33" s="1"/>
  <c r="M321" i="33" s="1"/>
  <c r="Q306" i="33"/>
  <c r="H320" i="33"/>
  <c r="M320" i="33" s="1"/>
  <c r="Q320" i="33"/>
  <c r="H332" i="33"/>
  <c r="M332" i="33" s="1"/>
  <c r="Q332" i="33"/>
  <c r="H344" i="33"/>
  <c r="Q344" i="33"/>
  <c r="H356" i="33"/>
  <c r="M356" i="33" s="1"/>
  <c r="Q356" i="33"/>
  <c r="H368" i="33"/>
  <c r="M368" i="33" s="1"/>
  <c r="Q368" i="33"/>
  <c r="H380" i="33"/>
  <c r="M380" i="33" s="1"/>
  <c r="Q380" i="33"/>
  <c r="H392" i="33"/>
  <c r="M392" i="33" s="1"/>
  <c r="Q392" i="33"/>
  <c r="H404" i="33"/>
  <c r="M404" i="33" s="1"/>
  <c r="Q404" i="33"/>
  <c r="H416" i="33"/>
  <c r="Q416" i="33"/>
  <c r="H428" i="33"/>
  <c r="M428" i="33" s="1"/>
  <c r="Q428" i="33"/>
  <c r="H440" i="33"/>
  <c r="M440" i="33" s="1"/>
  <c r="M363" i="33" s="1"/>
  <c r="M219" i="33" s="1"/>
  <c r="Q440" i="33"/>
  <c r="H452" i="33"/>
  <c r="M452" i="33" s="1"/>
  <c r="Q452" i="33"/>
  <c r="H464" i="33"/>
  <c r="M464" i="33" s="1"/>
  <c r="Q464" i="33"/>
  <c r="H482" i="33"/>
  <c r="J482" i="31"/>
  <c r="H2" i="33"/>
  <c r="M2" i="33" s="1"/>
  <c r="M29" i="33" s="1"/>
  <c r="H479" i="33"/>
  <c r="B474" i="3"/>
  <c r="H243" i="33"/>
  <c r="H435" i="33"/>
  <c r="H291" i="33"/>
  <c r="M308" i="33" s="1"/>
  <c r="H267" i="33"/>
  <c r="H263" i="33"/>
  <c r="H347" i="33"/>
  <c r="H455" i="33"/>
  <c r="H135" i="33"/>
  <c r="H123" i="33"/>
  <c r="H111" i="33"/>
  <c r="H99" i="33"/>
  <c r="H275" i="33"/>
  <c r="D473" i="31"/>
  <c r="D472" i="31"/>
  <c r="D475" i="33"/>
  <c r="D474" i="33"/>
  <c r="A474" i="33"/>
  <c r="B473" i="8"/>
  <c r="B474" i="22"/>
  <c r="B473" i="22"/>
  <c r="D472" i="33"/>
  <c r="D473" i="33"/>
  <c r="B474" i="8"/>
  <c r="B473" i="3"/>
  <c r="D475" i="31"/>
  <c r="A475" i="33"/>
  <c r="H471" i="33"/>
  <c r="B476" i="8"/>
  <c r="B475" i="8"/>
  <c r="H480" i="33"/>
  <c r="H478" i="33"/>
  <c r="H399" i="33"/>
  <c r="H327" i="33"/>
  <c r="H423" i="33"/>
  <c r="H339" i="33"/>
  <c r="M344" i="33" s="1"/>
  <c r="H411" i="33"/>
  <c r="M416" i="33" s="1"/>
  <c r="H483" i="33"/>
  <c r="M482" i="33" s="1"/>
  <c r="M447" i="33" s="1"/>
  <c r="M303" i="33" s="1"/>
  <c r="M461" i="33" s="1"/>
  <c r="H311" i="33"/>
  <c r="B471" i="8"/>
  <c r="D470" i="33"/>
  <c r="B470" i="22"/>
  <c r="D471" i="33"/>
  <c r="D471" i="31"/>
  <c r="B472" i="8"/>
  <c r="AE317" i="1"/>
  <c r="AC317" i="1"/>
  <c r="AA317" i="1"/>
  <c r="Y317" i="1"/>
  <c r="W317" i="1"/>
  <c r="U317" i="1"/>
  <c r="Q317" i="1"/>
  <c r="O317" i="1"/>
  <c r="M317" i="1"/>
  <c r="Y237" i="1"/>
  <c r="S237" i="1"/>
  <c r="G463" i="31"/>
  <c r="H463" i="31"/>
  <c r="I463" i="31"/>
  <c r="G464" i="31"/>
  <c r="H464" i="31"/>
  <c r="I464" i="31"/>
  <c r="G465" i="31"/>
  <c r="H465" i="31"/>
  <c r="I465" i="31"/>
  <c r="G466" i="31"/>
  <c r="H466" i="31"/>
  <c r="I466" i="31"/>
  <c r="G467" i="31"/>
  <c r="H467" i="31"/>
  <c r="I467" i="31"/>
  <c r="G468" i="31"/>
  <c r="H468" i="31"/>
  <c r="I468" i="31"/>
  <c r="G469" i="31"/>
  <c r="H469" i="31"/>
  <c r="I469" i="31"/>
  <c r="G470" i="31"/>
  <c r="I470" i="31"/>
  <c r="G471" i="31"/>
  <c r="I471" i="31"/>
  <c r="G472" i="31"/>
  <c r="I472" i="31"/>
  <c r="G473" i="31"/>
  <c r="I473" i="31"/>
  <c r="D470" i="31"/>
  <c r="A470" i="31"/>
  <c r="A471" i="31"/>
  <c r="A472" i="31"/>
  <c r="A473" i="31"/>
  <c r="B463" i="31"/>
  <c r="B464" i="31"/>
  <c r="B465" i="31"/>
  <c r="B466" i="31"/>
  <c r="B467" i="31"/>
  <c r="B468" i="31"/>
  <c r="B469" i="31"/>
  <c r="B470" i="31"/>
  <c r="B471" i="31"/>
  <c r="B472" i="31"/>
  <c r="B473" i="31"/>
  <c r="C470" i="31"/>
  <c r="C471" i="31"/>
  <c r="C472" i="31"/>
  <c r="C473" i="31"/>
  <c r="C463" i="31"/>
  <c r="C464" i="31"/>
  <c r="C465" i="31"/>
  <c r="C466" i="31"/>
  <c r="C467" i="31"/>
  <c r="C468" i="31"/>
  <c r="C469" i="31"/>
  <c r="A464" i="8"/>
  <c r="A465" i="8"/>
  <c r="A466" i="8"/>
  <c r="A467" i="8"/>
  <c r="A468" i="8"/>
  <c r="A469" i="8"/>
  <c r="A470" i="8"/>
  <c r="B470" i="23"/>
  <c r="B471" i="23"/>
  <c r="B472" i="23"/>
  <c r="B473" i="23"/>
  <c r="B474" i="23"/>
  <c r="B475" i="23"/>
  <c r="B476" i="23"/>
  <c r="B477" i="23"/>
  <c r="B478" i="23"/>
  <c r="B479" i="23"/>
  <c r="A463" i="23"/>
  <c r="A464" i="23"/>
  <c r="A465" i="23"/>
  <c r="A466" i="23"/>
  <c r="A467" i="23"/>
  <c r="A468" i="23"/>
  <c r="A469" i="23"/>
  <c r="A470" i="23"/>
  <c r="A471" i="23"/>
  <c r="A472" i="23"/>
  <c r="A473" i="23"/>
  <c r="A474" i="23"/>
  <c r="A475" i="23"/>
  <c r="B469" i="22"/>
  <c r="A462" i="22"/>
  <c r="A463" i="22"/>
  <c r="A464" i="22"/>
  <c r="A465" i="22"/>
  <c r="A466" i="22"/>
  <c r="A467" i="22"/>
  <c r="A468" i="22"/>
  <c r="A469" i="22"/>
  <c r="A470" i="22"/>
  <c r="A471" i="22"/>
  <c r="B470" i="3"/>
  <c r="B471" i="3"/>
  <c r="B472" i="3"/>
  <c r="A482" i="3"/>
  <c r="A481" i="3"/>
  <c r="A480" i="3"/>
  <c r="A479" i="3"/>
  <c r="A478" i="3"/>
  <c r="A477" i="3"/>
  <c r="A476" i="3"/>
  <c r="A475" i="3"/>
  <c r="A474" i="3"/>
  <c r="A473" i="3"/>
  <c r="A472" i="3"/>
  <c r="A471" i="3"/>
  <c r="D465" i="1"/>
  <c r="C465" i="34" s="1"/>
  <c r="D466" i="1"/>
  <c r="C466" i="34" s="1"/>
  <c r="D467" i="1"/>
  <c r="C467" i="34" s="1"/>
  <c r="D468" i="1"/>
  <c r="C468" i="34" s="1"/>
  <c r="D469" i="1"/>
  <c r="C469" i="34" s="1"/>
  <c r="E464" i="1"/>
  <c r="E465" i="1"/>
  <c r="E466" i="1"/>
  <c r="E467" i="1"/>
  <c r="E468" i="1"/>
  <c r="D464" i="1"/>
  <c r="C464" i="34" s="1"/>
  <c r="A469" i="1"/>
  <c r="A468" i="1"/>
  <c r="A467" i="1"/>
  <c r="A466" i="1"/>
  <c r="A465" i="1"/>
  <c r="A464" i="1"/>
  <c r="E463" i="1"/>
  <c r="D463" i="1"/>
  <c r="C463" i="34" s="1"/>
  <c r="A463" i="1"/>
  <c r="A470" i="3"/>
  <c r="A469" i="3"/>
  <c r="A468" i="3"/>
  <c r="A462" i="1"/>
  <c r="D462" i="1"/>
  <c r="C462" i="34" s="1"/>
  <c r="E462" i="1"/>
  <c r="A460" i="8"/>
  <c r="A461" i="8"/>
  <c r="A462" i="8"/>
  <c r="A463" i="8"/>
  <c r="A459" i="23"/>
  <c r="A460" i="23"/>
  <c r="A461" i="23"/>
  <c r="A462" i="23"/>
  <c r="A458" i="22"/>
  <c r="A459" i="22"/>
  <c r="A460" i="22"/>
  <c r="A461" i="22"/>
  <c r="A462" i="3"/>
  <c r="A463" i="3"/>
  <c r="A464" i="3"/>
  <c r="A465" i="3"/>
  <c r="A466" i="3"/>
  <c r="A467" i="3"/>
  <c r="A459" i="3"/>
  <c r="A460" i="3"/>
  <c r="A461" i="3"/>
  <c r="E461" i="1"/>
  <c r="D461" i="1"/>
  <c r="C461" i="34" s="1"/>
  <c r="A461" i="1"/>
  <c r="B459" i="31"/>
  <c r="C459" i="31"/>
  <c r="G459" i="31"/>
  <c r="H459" i="31"/>
  <c r="I459" i="31"/>
  <c r="B460" i="31"/>
  <c r="C460" i="31"/>
  <c r="G460" i="31"/>
  <c r="H460" i="31"/>
  <c r="I460" i="31"/>
  <c r="B461" i="31"/>
  <c r="C461" i="31"/>
  <c r="G461" i="31"/>
  <c r="H461" i="31"/>
  <c r="I461" i="31"/>
  <c r="B462" i="31"/>
  <c r="C462" i="31"/>
  <c r="G462" i="31"/>
  <c r="H462" i="31"/>
  <c r="I462" i="31"/>
  <c r="D460" i="1"/>
  <c r="C460" i="34" s="1"/>
  <c r="E460" i="1"/>
  <c r="A460" i="1"/>
  <c r="E459" i="1"/>
  <c r="D459" i="1"/>
  <c r="C459" i="34" s="1"/>
  <c r="A459" i="1"/>
  <c r="G453" i="31"/>
  <c r="H453" i="31"/>
  <c r="I453" i="31"/>
  <c r="G454" i="31"/>
  <c r="H454" i="31"/>
  <c r="I454" i="31"/>
  <c r="G455" i="31"/>
  <c r="H455" i="31"/>
  <c r="I455" i="31"/>
  <c r="G456" i="31"/>
  <c r="H456" i="31"/>
  <c r="I456" i="31"/>
  <c r="G457" i="31"/>
  <c r="H457" i="31"/>
  <c r="I457" i="31"/>
  <c r="G458" i="31"/>
  <c r="H458" i="31"/>
  <c r="I458" i="31"/>
  <c r="B453" i="31"/>
  <c r="C453" i="31"/>
  <c r="B454" i="31"/>
  <c r="C454" i="31"/>
  <c r="B455" i="31"/>
  <c r="C455" i="31"/>
  <c r="B456" i="31"/>
  <c r="C456" i="31"/>
  <c r="B457" i="31"/>
  <c r="C457" i="31"/>
  <c r="B458" i="31"/>
  <c r="C458" i="31"/>
  <c r="AF464" i="31" l="1"/>
  <c r="AF454" i="31"/>
  <c r="J461" i="31"/>
  <c r="B463" i="8"/>
  <c r="D462" i="33"/>
  <c r="A468" i="31"/>
  <c r="A468" i="33"/>
  <c r="B465" i="23"/>
  <c r="D465" i="33"/>
  <c r="A462" i="31"/>
  <c r="A462" i="33"/>
  <c r="A461" i="31"/>
  <c r="A461" i="33"/>
  <c r="B466" i="23"/>
  <c r="D466" i="33"/>
  <c r="B460" i="23"/>
  <c r="D460" i="33"/>
  <c r="A469" i="31"/>
  <c r="A469" i="33"/>
  <c r="B464" i="3"/>
  <c r="D464" i="33"/>
  <c r="A463" i="31"/>
  <c r="A463" i="33"/>
  <c r="A460" i="31"/>
  <c r="A460" i="33"/>
  <c r="D461" i="31"/>
  <c r="D461" i="33"/>
  <c r="B464" i="8"/>
  <c r="D463" i="33"/>
  <c r="A459" i="31"/>
  <c r="A459" i="33"/>
  <c r="B469" i="23"/>
  <c r="D469" i="33"/>
  <c r="A465" i="31"/>
  <c r="A465" i="33"/>
  <c r="B469" i="8"/>
  <c r="D468" i="33"/>
  <c r="A467" i="31"/>
  <c r="A467" i="33"/>
  <c r="A464" i="31"/>
  <c r="A464" i="33"/>
  <c r="B460" i="8"/>
  <c r="D459" i="33"/>
  <c r="A466" i="31"/>
  <c r="A466" i="33"/>
  <c r="B467" i="3"/>
  <c r="D467" i="33"/>
  <c r="B468" i="8"/>
  <c r="P331" i="1"/>
  <c r="P317" i="1"/>
  <c r="N317" i="1"/>
  <c r="J458" i="31"/>
  <c r="J454" i="31"/>
  <c r="J468" i="31"/>
  <c r="J464" i="31"/>
  <c r="J471" i="31"/>
  <c r="J467" i="31"/>
  <c r="J463" i="31"/>
  <c r="J470" i="31"/>
  <c r="J456" i="31"/>
  <c r="J457" i="31"/>
  <c r="J455" i="31"/>
  <c r="J453" i="31"/>
  <c r="J460" i="31"/>
  <c r="J466" i="31"/>
  <c r="J473" i="31"/>
  <c r="J462" i="31"/>
  <c r="J459" i="31"/>
  <c r="J469" i="31"/>
  <c r="J465" i="31"/>
  <c r="J472" i="31"/>
  <c r="D462" i="31"/>
  <c r="D467" i="31"/>
  <c r="B466" i="3"/>
  <c r="D466" i="31"/>
  <c r="D469" i="31"/>
  <c r="D465" i="31"/>
  <c r="D468" i="31"/>
  <c r="D464" i="31"/>
  <c r="D463" i="31"/>
  <c r="B465" i="22"/>
  <c r="B468" i="23"/>
  <c r="B464" i="23"/>
  <c r="B467" i="8"/>
  <c r="B469" i="3"/>
  <c r="B465" i="3"/>
  <c r="B468" i="3"/>
  <c r="B468" i="22"/>
  <c r="B464" i="22"/>
  <c r="B467" i="23"/>
  <c r="B463" i="23"/>
  <c r="B470" i="8"/>
  <c r="B466" i="8"/>
  <c r="B463" i="3"/>
  <c r="B467" i="22"/>
  <c r="B463" i="22"/>
  <c r="B465" i="8"/>
  <c r="B466" i="22"/>
  <c r="B462" i="22"/>
  <c r="B461" i="22"/>
  <c r="B462" i="23"/>
  <c r="B462" i="3"/>
  <c r="D460" i="31"/>
  <c r="D459" i="31"/>
  <c r="B460" i="3"/>
  <c r="B459" i="22"/>
  <c r="B459" i="23"/>
  <c r="B459" i="3"/>
  <c r="B458" i="22"/>
  <c r="B461" i="8"/>
  <c r="B461" i="3"/>
  <c r="B460" i="22"/>
  <c r="B461" i="23"/>
  <c r="B462" i="8"/>
  <c r="A459" i="8"/>
  <c r="A458" i="23"/>
  <c r="A458" i="3"/>
  <c r="A458" i="1"/>
  <c r="E458" i="1"/>
  <c r="D458" i="1"/>
  <c r="C458" i="34" s="1"/>
  <c r="A458" i="8"/>
  <c r="A457" i="23"/>
  <c r="A457" i="22"/>
  <c r="A456" i="22"/>
  <c r="A457" i="3"/>
  <c r="AA457" i="1"/>
  <c r="O457" i="1"/>
  <c r="M457" i="1"/>
  <c r="D457" i="1"/>
  <c r="C457" i="34" s="1"/>
  <c r="E457" i="1"/>
  <c r="A454" i="8"/>
  <c r="A455" i="8"/>
  <c r="A456" i="8"/>
  <c r="A457" i="8"/>
  <c r="A453" i="23"/>
  <c r="A454" i="23"/>
  <c r="A455" i="23"/>
  <c r="A456" i="23"/>
  <c r="A452" i="22"/>
  <c r="A453" i="22"/>
  <c r="A454" i="22"/>
  <c r="A455" i="22"/>
  <c r="A453" i="3"/>
  <c r="A454" i="3"/>
  <c r="A455" i="3"/>
  <c r="A456" i="3"/>
  <c r="D456" i="1"/>
  <c r="C456" i="34" s="1"/>
  <c r="E456" i="1"/>
  <c r="A456" i="1"/>
  <c r="E454" i="1"/>
  <c r="E455" i="1"/>
  <c r="D455" i="1"/>
  <c r="C455" i="34" s="1"/>
  <c r="A452" i="1"/>
  <c r="A453" i="1"/>
  <c r="A453" i="33" s="1"/>
  <c r="A455" i="1"/>
  <c r="D454" i="1"/>
  <c r="C454" i="34" s="1"/>
  <c r="N454" i="1"/>
  <c r="M454" i="1"/>
  <c r="E453" i="1"/>
  <c r="D453" i="1"/>
  <c r="C453" i="34" s="1"/>
  <c r="A451" i="8"/>
  <c r="A452" i="8"/>
  <c r="A453" i="8"/>
  <c r="A430" i="23"/>
  <c r="A431" i="23"/>
  <c r="A432" i="23"/>
  <c r="A433" i="23"/>
  <c r="A434" i="23"/>
  <c r="A435" i="23"/>
  <c r="A436" i="23"/>
  <c r="A437" i="23"/>
  <c r="A438" i="23"/>
  <c r="A439" i="23"/>
  <c r="A440" i="23"/>
  <c r="A441" i="23"/>
  <c r="A442" i="23"/>
  <c r="A443" i="23"/>
  <c r="A444" i="23"/>
  <c r="A445" i="23"/>
  <c r="A446" i="23"/>
  <c r="A447" i="23"/>
  <c r="A448" i="23"/>
  <c r="A449" i="23"/>
  <c r="A450" i="23"/>
  <c r="A451" i="23"/>
  <c r="A452" i="23"/>
  <c r="A429" i="22"/>
  <c r="A430" i="22"/>
  <c r="A431" i="22"/>
  <c r="A432" i="22"/>
  <c r="A433" i="22"/>
  <c r="A434" i="22"/>
  <c r="A435" i="22"/>
  <c r="A436" i="22"/>
  <c r="A437" i="22"/>
  <c r="A438" i="22"/>
  <c r="A439" i="22"/>
  <c r="A440" i="22"/>
  <c r="A441" i="22"/>
  <c r="A442" i="22"/>
  <c r="A443" i="22"/>
  <c r="A444" i="22"/>
  <c r="A445" i="22"/>
  <c r="A446" i="22"/>
  <c r="A447" i="22"/>
  <c r="A448" i="22"/>
  <c r="A449" i="22"/>
  <c r="A450" i="22"/>
  <c r="A451" i="22"/>
  <c r="A445" i="3"/>
  <c r="A446" i="3"/>
  <c r="A447" i="3"/>
  <c r="A448" i="3"/>
  <c r="A449" i="3"/>
  <c r="A450" i="3"/>
  <c r="A451" i="3"/>
  <c r="A452" i="3"/>
  <c r="A437" i="3"/>
  <c r="A438" i="3"/>
  <c r="A439" i="3"/>
  <c r="A440" i="3"/>
  <c r="A441" i="3"/>
  <c r="A442" i="3"/>
  <c r="A443" i="3"/>
  <c r="A444" i="3"/>
  <c r="A430" i="3"/>
  <c r="A431" i="3"/>
  <c r="A432" i="3"/>
  <c r="A433" i="3"/>
  <c r="A434" i="3"/>
  <c r="A435" i="3"/>
  <c r="A436" i="3"/>
  <c r="B450" i="31"/>
  <c r="C450" i="31"/>
  <c r="G450" i="31"/>
  <c r="H450" i="31"/>
  <c r="I450" i="31"/>
  <c r="B451" i="31"/>
  <c r="C451" i="31"/>
  <c r="G451" i="31"/>
  <c r="H451" i="31"/>
  <c r="I451" i="31"/>
  <c r="B452" i="31"/>
  <c r="C452" i="31"/>
  <c r="G452" i="31"/>
  <c r="H452" i="31"/>
  <c r="I452" i="31"/>
  <c r="E452" i="1"/>
  <c r="D452" i="1"/>
  <c r="C452" i="34" s="1"/>
  <c r="E451" i="1"/>
  <c r="D451" i="1"/>
  <c r="C451" i="34" s="1"/>
  <c r="A451" i="1"/>
  <c r="A450" i="1"/>
  <c r="E450" i="1"/>
  <c r="D450" i="1"/>
  <c r="C450" i="34" s="1"/>
  <c r="H8" i="32"/>
  <c r="H10" i="32"/>
  <c r="H12" i="32"/>
  <c r="H13" i="32"/>
  <c r="H14" i="32"/>
  <c r="H15" i="32"/>
  <c r="H16" i="32"/>
  <c r="H17" i="32"/>
  <c r="H18" i="32"/>
  <c r="H19" i="32"/>
  <c r="H20" i="32"/>
  <c r="H21" i="32"/>
  <c r="H22" i="32"/>
  <c r="H23" i="32"/>
  <c r="H24" i="32"/>
  <c r="H25" i="32"/>
  <c r="H26" i="32"/>
  <c r="H27" i="32"/>
  <c r="H28" i="32"/>
  <c r="H29" i="32"/>
  <c r="H30" i="32"/>
  <c r="H32" i="32"/>
  <c r="H33" i="32"/>
  <c r="H34" i="32"/>
  <c r="H35" i="32"/>
  <c r="H36" i="32"/>
  <c r="H37" i="32"/>
  <c r="H38" i="32"/>
  <c r="H39" i="32"/>
  <c r="H40" i="32"/>
  <c r="H41" i="32"/>
  <c r="H42" i="32"/>
  <c r="H43" i="32"/>
  <c r="H44" i="32"/>
  <c r="H45" i="32"/>
  <c r="H46" i="32"/>
  <c r="H47" i="32"/>
  <c r="H48" i="32"/>
  <c r="H49" i="32"/>
  <c r="H50" i="32"/>
  <c r="H51" i="32"/>
  <c r="H52" i="32"/>
  <c r="H53" i="32"/>
  <c r="H55" i="32"/>
  <c r="H56" i="32"/>
  <c r="H57" i="32"/>
  <c r="H58" i="32"/>
  <c r="H59" i="32"/>
  <c r="H60" i="32"/>
  <c r="H61" i="32"/>
  <c r="H62" i="32"/>
  <c r="H63" i="32"/>
  <c r="H64" i="32"/>
  <c r="H65" i="32"/>
  <c r="H66" i="32"/>
  <c r="H67" i="32"/>
  <c r="H68" i="32"/>
  <c r="H69" i="32"/>
  <c r="H70" i="32"/>
  <c r="H71" i="32"/>
  <c r="H72" i="32"/>
  <c r="H74" i="32"/>
  <c r="H75" i="32"/>
  <c r="H76" i="32"/>
  <c r="H77" i="32"/>
  <c r="H78" i="32"/>
  <c r="H80" i="32"/>
  <c r="H81" i="32"/>
  <c r="H82" i="32"/>
  <c r="H83" i="32"/>
  <c r="H84" i="32"/>
  <c r="H85" i="32"/>
  <c r="H86" i="32"/>
  <c r="H87" i="32"/>
  <c r="H88" i="32"/>
  <c r="H89" i="32"/>
  <c r="H90" i="32"/>
  <c r="H91" i="32"/>
  <c r="H92" i="32"/>
  <c r="H93" i="32"/>
  <c r="H94" i="32"/>
  <c r="H95" i="32"/>
  <c r="H96" i="32"/>
  <c r="H97" i="32"/>
  <c r="H98" i="32"/>
  <c r="H102" i="32"/>
  <c r="H103" i="32"/>
  <c r="H104" i="32"/>
  <c r="H105" i="32"/>
  <c r="H106" i="32"/>
  <c r="H107" i="32"/>
  <c r="H108" i="32"/>
  <c r="H109" i="32"/>
  <c r="H110" i="32"/>
  <c r="H111" i="32"/>
  <c r="H113" i="32"/>
  <c r="H115" i="32"/>
  <c r="H119" i="32"/>
  <c r="H125" i="32"/>
  <c r="H127" i="32"/>
  <c r="H134" i="32"/>
  <c r="H135" i="32"/>
  <c r="H137" i="32"/>
  <c r="H138" i="32"/>
  <c r="H139" i="32"/>
  <c r="H142" i="32"/>
  <c r="H143" i="32"/>
  <c r="H144" i="32"/>
  <c r="H147" i="32"/>
  <c r="H149" i="32"/>
  <c r="H150" i="32"/>
  <c r="H151" i="32"/>
  <c r="H154" i="32"/>
  <c r="H155" i="32"/>
  <c r="H156" i="32"/>
  <c r="H159" i="32"/>
  <c r="H160" i="32"/>
  <c r="H161" i="32"/>
  <c r="H164" i="32"/>
  <c r="H165" i="32"/>
  <c r="H166" i="32"/>
  <c r="H169" i="32"/>
  <c r="H170" i="32"/>
  <c r="H171" i="32"/>
  <c r="H172" i="32"/>
  <c r="H173" i="32"/>
  <c r="H174" i="32"/>
  <c r="H175" i="32"/>
  <c r="H176" i="32"/>
  <c r="H177" i="32"/>
  <c r="H178" i="32"/>
  <c r="H179" i="32"/>
  <c r="H180" i="32"/>
  <c r="H181" i="32"/>
  <c r="H182" i="32"/>
  <c r="H190" i="32"/>
  <c r="H191" i="32"/>
  <c r="H192" i="32"/>
  <c r="H193" i="32"/>
  <c r="H194" i="32"/>
  <c r="H195" i="32"/>
  <c r="H196" i="32"/>
  <c r="H197" i="32"/>
  <c r="H198" i="32"/>
  <c r="H199" i="32"/>
  <c r="H200" i="32"/>
  <c r="H201" i="32"/>
  <c r="H202" i="32"/>
  <c r="H203" i="32"/>
  <c r="H204" i="32"/>
  <c r="H205" i="32"/>
  <c r="H206" i="32"/>
  <c r="H207" i="32"/>
  <c r="H208" i="32"/>
  <c r="H209" i="32"/>
  <c r="H210" i="32"/>
  <c r="H211" i="32"/>
  <c r="H212" i="32"/>
  <c r="H213" i="32"/>
  <c r="H214" i="32"/>
  <c r="H215" i="32"/>
  <c r="H216" i="32"/>
  <c r="H217" i="32"/>
  <c r="H218" i="32"/>
  <c r="H219" i="32"/>
  <c r="H220" i="32"/>
  <c r="H221" i="32"/>
  <c r="H222" i="32"/>
  <c r="H223" i="32"/>
  <c r="H224" i="32"/>
  <c r="H225" i="32"/>
  <c r="H226" i="32"/>
  <c r="H228" i="32"/>
  <c r="H230" i="32"/>
  <c r="H231" i="32"/>
  <c r="H232" i="32"/>
  <c r="H234" i="32"/>
  <c r="H235" i="32"/>
  <c r="H236" i="32"/>
  <c r="H237" i="32"/>
  <c r="H238" i="32"/>
  <c r="H243" i="32"/>
  <c r="H244" i="32"/>
  <c r="H245" i="32"/>
  <c r="H246" i="32"/>
  <c r="H250" i="32"/>
  <c r="H251" i="32"/>
  <c r="H252" i="32"/>
  <c r="H253" i="32"/>
  <c r="H256" i="32"/>
  <c r="H257" i="32"/>
  <c r="H258" i="32"/>
  <c r="H259" i="32"/>
  <c r="H260" i="32"/>
  <c r="H261" i="32"/>
  <c r="H262" i="32"/>
  <c r="H263" i="32"/>
  <c r="H267" i="32"/>
  <c r="H269" i="32"/>
  <c r="H286" i="32"/>
  <c r="H287" i="32"/>
  <c r="H288" i="32"/>
  <c r="H289" i="32"/>
  <c r="H297" i="32"/>
  <c r="H298" i="32"/>
  <c r="H299" i="32"/>
  <c r="H300" i="32"/>
  <c r="H301" i="32"/>
  <c r="H302" i="32"/>
  <c r="H303" i="32"/>
  <c r="H307" i="32"/>
  <c r="H309" i="32"/>
  <c r="H310" i="32"/>
  <c r="H311" i="32"/>
  <c r="H315" i="32"/>
  <c r="H316" i="32"/>
  <c r="H317" i="32"/>
  <c r="H320" i="32"/>
  <c r="H321" i="32"/>
  <c r="H322" i="32"/>
  <c r="H323" i="32"/>
  <c r="H324" i="32"/>
  <c r="H328" i="32"/>
  <c r="H329" i="32"/>
  <c r="H330" i="32"/>
  <c r="H331" i="32"/>
  <c r="H332" i="32"/>
  <c r="H333" i="32"/>
  <c r="H334" i="32"/>
  <c r="H335" i="32"/>
  <c r="H339" i="32"/>
  <c r="H340" i="32"/>
  <c r="H341" i="32"/>
  <c r="H342" i="32"/>
  <c r="H346" i="32"/>
  <c r="H348" i="32"/>
  <c r="H349" i="32"/>
  <c r="H350" i="32"/>
  <c r="H351" i="32"/>
  <c r="H353" i="32"/>
  <c r="H354" i="32"/>
  <c r="H355" i="32"/>
  <c r="H356" i="32"/>
  <c r="H357" i="32"/>
  <c r="H358" i="32"/>
  <c r="H359" i="32"/>
  <c r="H360" i="32"/>
  <c r="H361" i="32"/>
  <c r="H362" i="32"/>
  <c r="H363" i="32"/>
  <c r="H370" i="32"/>
  <c r="H371" i="32"/>
  <c r="H372" i="32"/>
  <c r="H373" i="32"/>
  <c r="H374" i="32"/>
  <c r="H385" i="32"/>
  <c r="H386" i="32"/>
  <c r="H411" i="32"/>
  <c r="H412" i="32"/>
  <c r="H413" i="32"/>
  <c r="H414" i="32"/>
  <c r="H415" i="32"/>
  <c r="H416" i="32"/>
  <c r="H417" i="32"/>
  <c r="H418" i="32"/>
  <c r="H419" i="32"/>
  <c r="H420" i="32"/>
  <c r="H421" i="32"/>
  <c r="H422" i="32"/>
  <c r="H423" i="32"/>
  <c r="H425" i="32"/>
  <c r="H426" i="32"/>
  <c r="H427" i="32"/>
  <c r="H428" i="32"/>
  <c r="H3" i="32"/>
  <c r="H4" i="32"/>
  <c r="H5" i="32"/>
  <c r="H6" i="32"/>
  <c r="H2" i="32"/>
  <c r="AI316" i="1"/>
  <c r="AG316" i="1"/>
  <c r="AE316" i="1"/>
  <c r="AA316" i="1"/>
  <c r="Y316" i="1"/>
  <c r="W316" i="1"/>
  <c r="U316" i="1"/>
  <c r="Q316" i="1"/>
  <c r="O316" i="1"/>
  <c r="M316" i="1"/>
  <c r="D2" i="32"/>
  <c r="G4" i="32"/>
  <c r="G5" i="32"/>
  <c r="G6" i="32"/>
  <c r="G7" i="32"/>
  <c r="G8" i="32"/>
  <c r="G9" i="32"/>
  <c r="G10" i="32"/>
  <c r="G11" i="32"/>
  <c r="G14" i="32"/>
  <c r="G15" i="32"/>
  <c r="G16" i="32"/>
  <c r="G17" i="32"/>
  <c r="G18" i="32"/>
  <c r="G19" i="32"/>
  <c r="G20" i="32"/>
  <c r="G21" i="32"/>
  <c r="G22" i="32"/>
  <c r="G23" i="32"/>
  <c r="G24" i="32"/>
  <c r="G25" i="32"/>
  <c r="G26" i="32"/>
  <c r="G27" i="32"/>
  <c r="G28" i="32"/>
  <c r="G29" i="32"/>
  <c r="G30" i="32"/>
  <c r="G31" i="32"/>
  <c r="G32" i="32"/>
  <c r="G33" i="32"/>
  <c r="G34" i="32"/>
  <c r="G35" i="32"/>
  <c r="G36" i="32"/>
  <c r="G37" i="32"/>
  <c r="G38" i="32"/>
  <c r="G39" i="32"/>
  <c r="G40" i="32"/>
  <c r="G41" i="32"/>
  <c r="G42" i="32"/>
  <c r="G43" i="32"/>
  <c r="G44" i="32"/>
  <c r="G45" i="32"/>
  <c r="G46" i="32"/>
  <c r="G47" i="32"/>
  <c r="G48" i="32"/>
  <c r="G49" i="32"/>
  <c r="G50" i="32"/>
  <c r="G51" i="32"/>
  <c r="G52" i="32"/>
  <c r="G53" i="32"/>
  <c r="G54" i="32"/>
  <c r="G55" i="32"/>
  <c r="G56" i="32"/>
  <c r="G57" i="32"/>
  <c r="G58" i="32"/>
  <c r="G59" i="32"/>
  <c r="G60" i="32"/>
  <c r="G61" i="32"/>
  <c r="G62" i="32"/>
  <c r="G63" i="32"/>
  <c r="G64" i="32"/>
  <c r="G67" i="32"/>
  <c r="G68" i="32"/>
  <c r="G69" i="32"/>
  <c r="G70" i="32"/>
  <c r="G71" i="32"/>
  <c r="G72" i="32"/>
  <c r="G73" i="32"/>
  <c r="G74" i="32"/>
  <c r="G75" i="32"/>
  <c r="G76" i="32"/>
  <c r="G77" i="32"/>
  <c r="G78" i="32"/>
  <c r="G79" i="32"/>
  <c r="G82" i="32"/>
  <c r="G88" i="32"/>
  <c r="G89" i="32"/>
  <c r="G90" i="32"/>
  <c r="G91" i="32"/>
  <c r="G93" i="32"/>
  <c r="G94" i="32"/>
  <c r="G95" i="32"/>
  <c r="G96" i="32"/>
  <c r="G97" i="32"/>
  <c r="G98" i="32"/>
  <c r="G99" i="32"/>
  <c r="G100" i="32"/>
  <c r="G101" i="32"/>
  <c r="G102" i="32"/>
  <c r="G103" i="32"/>
  <c r="G104" i="32"/>
  <c r="G105" i="32"/>
  <c r="G112" i="32"/>
  <c r="G114" i="32"/>
  <c r="G115" i="32"/>
  <c r="G116" i="32"/>
  <c r="G117" i="32"/>
  <c r="G118" i="32"/>
  <c r="G119" i="32"/>
  <c r="G120" i="32"/>
  <c r="G121" i="32"/>
  <c r="G122" i="32"/>
  <c r="G124" i="32"/>
  <c r="G126" i="32"/>
  <c r="G128" i="32"/>
  <c r="G129" i="32"/>
  <c r="G130" i="32"/>
  <c r="G131" i="32"/>
  <c r="G132" i="32"/>
  <c r="G133" i="32"/>
  <c r="G134" i="32"/>
  <c r="G136" i="32"/>
  <c r="G137" i="32"/>
  <c r="G138" i="32"/>
  <c r="G140" i="32"/>
  <c r="G141" i="32"/>
  <c r="G142" i="32"/>
  <c r="G143" i="32"/>
  <c r="G144" i="32"/>
  <c r="G145" i="32"/>
  <c r="G146" i="32"/>
  <c r="G147" i="32"/>
  <c r="G148" i="32"/>
  <c r="G149" i="32"/>
  <c r="G151" i="32"/>
  <c r="G152" i="32"/>
  <c r="G153" i="32"/>
  <c r="G154" i="32"/>
  <c r="G155" i="32"/>
  <c r="G156" i="32"/>
  <c r="G157" i="32"/>
  <c r="G158" i="32"/>
  <c r="G159" i="32"/>
  <c r="G160" i="32"/>
  <c r="G161" i="32"/>
  <c r="G162" i="32"/>
  <c r="G163" i="32"/>
  <c r="G164" i="32"/>
  <c r="G167" i="32"/>
  <c r="G168" i="32"/>
  <c r="G169" i="32"/>
  <c r="G170" i="32"/>
  <c r="G171" i="32"/>
  <c r="G172" i="32"/>
  <c r="G173" i="32"/>
  <c r="G175" i="32"/>
  <c r="G177" i="32"/>
  <c r="G178" i="32"/>
  <c r="G179" i="32"/>
  <c r="G180" i="32"/>
  <c r="G181" i="32"/>
  <c r="G182" i="32"/>
  <c r="G184" i="32"/>
  <c r="G185" i="32"/>
  <c r="G186" i="32"/>
  <c r="G188" i="32"/>
  <c r="G189" i="32"/>
  <c r="G190" i="32"/>
  <c r="G191" i="32"/>
  <c r="G192" i="32"/>
  <c r="G193" i="32"/>
  <c r="G194" i="32"/>
  <c r="G196" i="32"/>
  <c r="G197" i="32"/>
  <c r="G200" i="32"/>
  <c r="G201" i="32"/>
  <c r="G202" i="32"/>
  <c r="G205" i="32"/>
  <c r="G206" i="32"/>
  <c r="G209" i="32"/>
  <c r="G211" i="32"/>
  <c r="G213" i="32"/>
  <c r="G214" i="32"/>
  <c r="G215" i="32"/>
  <c r="G216" i="32"/>
  <c r="G217" i="32"/>
  <c r="G218" i="32"/>
  <c r="G219" i="32"/>
  <c r="G220" i="32"/>
  <c r="G221" i="32"/>
  <c r="G222" i="32"/>
  <c r="G223" i="32"/>
  <c r="G224" i="32"/>
  <c r="G225" i="32"/>
  <c r="G226" i="32"/>
  <c r="G227" i="32"/>
  <c r="G230" i="32"/>
  <c r="G231" i="32"/>
  <c r="G232" i="32"/>
  <c r="G233" i="32"/>
  <c r="G234" i="32"/>
  <c r="G235" i="32"/>
  <c r="G236" i="32"/>
  <c r="G237" i="32"/>
  <c r="G238" i="32"/>
  <c r="G239" i="32"/>
  <c r="G240" i="32"/>
  <c r="G241" i="32"/>
  <c r="G242" i="32"/>
  <c r="G243" i="32"/>
  <c r="G244" i="32"/>
  <c r="G245" i="32"/>
  <c r="G246" i="32"/>
  <c r="G247" i="32"/>
  <c r="G248" i="32"/>
  <c r="G249" i="32"/>
  <c r="G250" i="32"/>
  <c r="G251" i="32"/>
  <c r="G252" i="32"/>
  <c r="G253" i="32"/>
  <c r="G254" i="32"/>
  <c r="G255" i="32"/>
  <c r="G257" i="32"/>
  <c r="G258" i="32"/>
  <c r="G261" i="32"/>
  <c r="G262" i="32"/>
  <c r="G264" i="32"/>
  <c r="G265" i="32"/>
  <c r="G266" i="32"/>
  <c r="G267" i="32"/>
  <c r="G268" i="32"/>
  <c r="G269" i="32"/>
  <c r="G270" i="32"/>
  <c r="G271" i="32"/>
  <c r="G272" i="32"/>
  <c r="G273" i="32"/>
  <c r="G274" i="32"/>
  <c r="G275" i="32"/>
  <c r="G276" i="32"/>
  <c r="G277" i="32"/>
  <c r="G278" i="32"/>
  <c r="G279" i="32"/>
  <c r="G280" i="32"/>
  <c r="G281" i="32"/>
  <c r="G282" i="32"/>
  <c r="G283" i="32"/>
  <c r="G284" i="32"/>
  <c r="G285" i="32"/>
  <c r="G286" i="32"/>
  <c r="G289" i="32"/>
  <c r="G290" i="32"/>
  <c r="G291" i="32"/>
  <c r="G292" i="32"/>
  <c r="G293" i="32"/>
  <c r="G294" i="32"/>
  <c r="G295" i="32"/>
  <c r="G296" i="32"/>
  <c r="G297" i="32"/>
  <c r="G298" i="32"/>
  <c r="G299" i="32"/>
  <c r="G300" i="32"/>
  <c r="G302" i="32"/>
  <c r="G303" i="32"/>
  <c r="G304" i="32"/>
  <c r="G305" i="32"/>
  <c r="G306" i="32"/>
  <c r="G307" i="32"/>
  <c r="G308" i="32"/>
  <c r="G309" i="32"/>
  <c r="G310" i="32"/>
  <c r="G311" i="32"/>
  <c r="G312" i="32"/>
  <c r="G313" i="32"/>
  <c r="G314" i="32"/>
  <c r="G315" i="32"/>
  <c r="G316" i="32"/>
  <c r="G317" i="32"/>
  <c r="G318" i="32"/>
  <c r="G319" i="32"/>
  <c r="G322" i="32"/>
  <c r="G323" i="32"/>
  <c r="G324" i="32"/>
  <c r="G325" i="32"/>
  <c r="G326" i="32"/>
  <c r="G327" i="32"/>
  <c r="G328" i="32"/>
  <c r="G329" i="32"/>
  <c r="G330" i="32"/>
  <c r="G331" i="32"/>
  <c r="G333" i="32"/>
  <c r="G334" i="32"/>
  <c r="G335" i="32"/>
  <c r="G336" i="32"/>
  <c r="G337" i="32"/>
  <c r="G338" i="32"/>
  <c r="G339" i="32"/>
  <c r="G340" i="32"/>
  <c r="G341" i="32"/>
  <c r="G342" i="32"/>
  <c r="G343" i="32"/>
  <c r="G344" i="32"/>
  <c r="G345" i="32"/>
  <c r="G346" i="32"/>
  <c r="G347" i="32"/>
  <c r="G348" i="32"/>
  <c r="G351" i="32"/>
  <c r="G352" i="32"/>
  <c r="G353" i="32"/>
  <c r="G354" i="32"/>
  <c r="G355" i="32"/>
  <c r="G356" i="32"/>
  <c r="G357" i="32"/>
  <c r="G358" i="32"/>
  <c r="G362" i="32"/>
  <c r="G364" i="32"/>
  <c r="G365" i="32"/>
  <c r="G366" i="32"/>
  <c r="G367" i="32"/>
  <c r="G368" i="32"/>
  <c r="G369" i="32"/>
  <c r="G370" i="32"/>
  <c r="G371" i="32"/>
  <c r="G373" i="32"/>
  <c r="G374" i="32"/>
  <c r="G375" i="32"/>
  <c r="G376" i="32"/>
  <c r="G377" i="32"/>
  <c r="G378" i="32"/>
  <c r="G379" i="32"/>
  <c r="G380" i="32"/>
  <c r="G381" i="32"/>
  <c r="G382" i="32"/>
  <c r="G383" i="32"/>
  <c r="G384" i="32"/>
  <c r="G385" i="32"/>
  <c r="G386" i="32"/>
  <c r="G387" i="32"/>
  <c r="G388" i="32"/>
  <c r="G389" i="32"/>
  <c r="G390" i="32"/>
  <c r="G391" i="32"/>
  <c r="G392" i="32"/>
  <c r="G393" i="32"/>
  <c r="G394" i="32"/>
  <c r="G395" i="32"/>
  <c r="G396" i="32"/>
  <c r="G397" i="32"/>
  <c r="G398" i="32"/>
  <c r="G399" i="32"/>
  <c r="G400" i="32"/>
  <c r="G401" i="32"/>
  <c r="G402" i="32"/>
  <c r="G403" i="32"/>
  <c r="G404" i="32"/>
  <c r="G405" i="32"/>
  <c r="G406" i="32"/>
  <c r="G407" i="32"/>
  <c r="G408" i="32"/>
  <c r="G409" i="32"/>
  <c r="G410" i="32"/>
  <c r="G412" i="32"/>
  <c r="G414" i="32"/>
  <c r="G416" i="32"/>
  <c r="G417" i="32"/>
  <c r="G418" i="32"/>
  <c r="G419" i="32"/>
  <c r="G420" i="32"/>
  <c r="G421" i="32"/>
  <c r="G423" i="32"/>
  <c r="G425" i="32"/>
  <c r="G426" i="32"/>
  <c r="G427" i="32"/>
  <c r="G428" i="32"/>
  <c r="G429" i="32"/>
  <c r="G430" i="32"/>
  <c r="G431" i="32"/>
  <c r="G432" i="32"/>
  <c r="G433" i="32"/>
  <c r="G434" i="32"/>
  <c r="G435" i="32"/>
  <c r="G436" i="32"/>
  <c r="G437" i="32"/>
  <c r="G438" i="32"/>
  <c r="G439" i="32"/>
  <c r="G440" i="32"/>
  <c r="G441" i="32"/>
  <c r="G442" i="32"/>
  <c r="G443" i="32"/>
  <c r="G444" i="32"/>
  <c r="G445" i="32"/>
  <c r="G446" i="32"/>
  <c r="G447" i="32"/>
  <c r="G448" i="32"/>
  <c r="G449" i="32"/>
  <c r="H7" i="32"/>
  <c r="H9" i="32"/>
  <c r="H11" i="32"/>
  <c r="H31" i="32"/>
  <c r="H54" i="32"/>
  <c r="H73" i="32"/>
  <c r="H79" i="32"/>
  <c r="H99" i="32"/>
  <c r="H100" i="32"/>
  <c r="H101" i="32"/>
  <c r="H112" i="32"/>
  <c r="H114" i="32"/>
  <c r="H116" i="32"/>
  <c r="H117" i="32"/>
  <c r="H118" i="32"/>
  <c r="H120" i="32"/>
  <c r="H121" i="32"/>
  <c r="H122" i="32"/>
  <c r="H123" i="32"/>
  <c r="H124" i="32"/>
  <c r="H126" i="32"/>
  <c r="H128" i="32"/>
  <c r="H129" i="32"/>
  <c r="H130" i="32"/>
  <c r="H131" i="32"/>
  <c r="H132" i="32"/>
  <c r="H133" i="32"/>
  <c r="H136" i="32"/>
  <c r="H140" i="32"/>
  <c r="H141" i="32"/>
  <c r="H145" i="32"/>
  <c r="H146" i="32"/>
  <c r="H148" i="32"/>
  <c r="H152" i="32"/>
  <c r="H153" i="32"/>
  <c r="H157" i="32"/>
  <c r="H158" i="32"/>
  <c r="H162" i="32"/>
  <c r="H163" i="32"/>
  <c r="H167" i="32"/>
  <c r="H168" i="32"/>
  <c r="H183" i="32"/>
  <c r="H184" i="32"/>
  <c r="H185" i="32"/>
  <c r="H186" i="32"/>
  <c r="H187" i="32"/>
  <c r="H188" i="32"/>
  <c r="H189" i="32"/>
  <c r="H227" i="32"/>
  <c r="H229" i="32"/>
  <c r="H233" i="32"/>
  <c r="H239" i="32"/>
  <c r="H240" i="32"/>
  <c r="H241" i="32"/>
  <c r="H242" i="32"/>
  <c r="H247" i="32"/>
  <c r="H248" i="32"/>
  <c r="H249" i="32"/>
  <c r="H254" i="32"/>
  <c r="H255" i="32"/>
  <c r="H264" i="32"/>
  <c r="H265" i="32"/>
  <c r="H266" i="32"/>
  <c r="H268" i="32"/>
  <c r="H270" i="32"/>
  <c r="H271" i="32"/>
  <c r="H272" i="32"/>
  <c r="H273" i="32"/>
  <c r="H274" i="32"/>
  <c r="H275" i="32"/>
  <c r="H276" i="32"/>
  <c r="H277" i="32"/>
  <c r="H278" i="32"/>
  <c r="H279" i="32"/>
  <c r="H280" i="32"/>
  <c r="H281" i="32"/>
  <c r="H282" i="32"/>
  <c r="H283" i="32"/>
  <c r="H284" i="32"/>
  <c r="H285" i="32"/>
  <c r="H290" i="32"/>
  <c r="H291" i="32"/>
  <c r="H292" i="32"/>
  <c r="H293" i="32"/>
  <c r="H294" i="32"/>
  <c r="H295" i="32"/>
  <c r="H296" i="32"/>
  <c r="H304" i="32"/>
  <c r="H305" i="32"/>
  <c r="H306" i="32"/>
  <c r="H308" i="32"/>
  <c r="H312" i="32"/>
  <c r="H313" i="32"/>
  <c r="H314" i="32"/>
  <c r="H318" i="32"/>
  <c r="H319" i="32"/>
  <c r="H325" i="32"/>
  <c r="H326" i="32"/>
  <c r="H327" i="32"/>
  <c r="H336" i="32"/>
  <c r="H337" i="32"/>
  <c r="H338" i="32"/>
  <c r="H343" i="32"/>
  <c r="H344" i="32"/>
  <c r="H345" i="32"/>
  <c r="H347" i="32"/>
  <c r="H352" i="32"/>
  <c r="H364" i="32"/>
  <c r="H365" i="32"/>
  <c r="H366" i="32"/>
  <c r="H367" i="32"/>
  <c r="H368" i="32"/>
  <c r="H369" i="32"/>
  <c r="H375" i="32"/>
  <c r="H376" i="32"/>
  <c r="H377" i="32"/>
  <c r="H378" i="32"/>
  <c r="H379" i="32"/>
  <c r="H380" i="32"/>
  <c r="H381" i="32"/>
  <c r="H382" i="32"/>
  <c r="H383" i="32"/>
  <c r="H384" i="32"/>
  <c r="H387" i="32"/>
  <c r="H388" i="32"/>
  <c r="H389" i="32"/>
  <c r="H390" i="32"/>
  <c r="H391" i="32"/>
  <c r="H392" i="32"/>
  <c r="H393" i="32"/>
  <c r="H394" i="32"/>
  <c r="H395" i="32"/>
  <c r="H396" i="32"/>
  <c r="H397" i="32"/>
  <c r="H398" i="32"/>
  <c r="H399" i="32"/>
  <c r="H400" i="32"/>
  <c r="H401" i="32"/>
  <c r="H402" i="32"/>
  <c r="H403" i="32"/>
  <c r="H404" i="32"/>
  <c r="H405" i="32"/>
  <c r="H406" i="32"/>
  <c r="H407" i="32"/>
  <c r="H408" i="32"/>
  <c r="H409" i="32"/>
  <c r="H410" i="32"/>
  <c r="H424" i="32"/>
  <c r="H429" i="32"/>
  <c r="H430" i="32"/>
  <c r="H431" i="32"/>
  <c r="H432" i="32"/>
  <c r="H433" i="32"/>
  <c r="H434" i="32"/>
  <c r="H435" i="32"/>
  <c r="H436" i="32"/>
  <c r="H437" i="32"/>
  <c r="H438" i="32"/>
  <c r="H439" i="32"/>
  <c r="H440" i="32"/>
  <c r="H441" i="32"/>
  <c r="H442" i="32"/>
  <c r="H443" i="32"/>
  <c r="H444" i="32"/>
  <c r="H445" i="32"/>
  <c r="H446" i="32"/>
  <c r="H447" i="32"/>
  <c r="H448" i="32"/>
  <c r="H449" i="32"/>
  <c r="F8" i="32"/>
  <c r="F9" i="32"/>
  <c r="F10" i="32"/>
  <c r="F11" i="32"/>
  <c r="F12" i="32"/>
  <c r="F13" i="32"/>
  <c r="F14" i="32"/>
  <c r="F15" i="32"/>
  <c r="F16" i="32"/>
  <c r="F17" i="32"/>
  <c r="F18" i="32"/>
  <c r="F19" i="32"/>
  <c r="F20" i="32"/>
  <c r="F21" i="32"/>
  <c r="F22" i="32"/>
  <c r="F23" i="32"/>
  <c r="F24" i="32"/>
  <c r="F25" i="32"/>
  <c r="F26" i="32"/>
  <c r="F27" i="32"/>
  <c r="F28" i="32"/>
  <c r="F29" i="32"/>
  <c r="F30" i="32"/>
  <c r="F31" i="32"/>
  <c r="F32" i="32"/>
  <c r="F33" i="32"/>
  <c r="F34" i="32"/>
  <c r="F35" i="32"/>
  <c r="F36" i="32"/>
  <c r="F37" i="32"/>
  <c r="F38" i="32"/>
  <c r="F39" i="32"/>
  <c r="F40" i="32"/>
  <c r="F41" i="32"/>
  <c r="F42" i="32"/>
  <c r="F43" i="32"/>
  <c r="F44" i="32"/>
  <c r="F45" i="32"/>
  <c r="F46" i="32"/>
  <c r="F47" i="32"/>
  <c r="F48" i="32"/>
  <c r="F49" i="32"/>
  <c r="F50" i="32"/>
  <c r="F51" i="32"/>
  <c r="F52" i="32"/>
  <c r="F53" i="32"/>
  <c r="F54" i="32"/>
  <c r="F55" i="32"/>
  <c r="F56" i="32"/>
  <c r="F57" i="32"/>
  <c r="F58" i="32"/>
  <c r="F59" i="32"/>
  <c r="F60" i="32"/>
  <c r="F61" i="32"/>
  <c r="F62" i="32"/>
  <c r="F63" i="32"/>
  <c r="F64" i="32"/>
  <c r="F65" i="32"/>
  <c r="F66" i="32"/>
  <c r="F67" i="32"/>
  <c r="F68" i="32"/>
  <c r="F69" i="32"/>
  <c r="F70" i="32"/>
  <c r="F71" i="32"/>
  <c r="F72" i="32"/>
  <c r="F73" i="32"/>
  <c r="F74" i="32"/>
  <c r="F75" i="32"/>
  <c r="F76" i="32"/>
  <c r="F77" i="32"/>
  <c r="F78" i="32"/>
  <c r="F79" i="32"/>
  <c r="F80" i="32"/>
  <c r="F81" i="32"/>
  <c r="F82" i="32"/>
  <c r="F83" i="32"/>
  <c r="F84" i="32"/>
  <c r="F85" i="32"/>
  <c r="F86" i="32"/>
  <c r="F87" i="32"/>
  <c r="F88" i="32"/>
  <c r="F89" i="32"/>
  <c r="F90" i="32"/>
  <c r="F91" i="32"/>
  <c r="F92" i="32"/>
  <c r="F93" i="32"/>
  <c r="F94" i="32"/>
  <c r="F95" i="32"/>
  <c r="F96" i="32"/>
  <c r="F97" i="32"/>
  <c r="F98" i="32"/>
  <c r="F99" i="32"/>
  <c r="F100" i="32"/>
  <c r="F101" i="32"/>
  <c r="F102" i="32"/>
  <c r="F103" i="32"/>
  <c r="F104" i="32"/>
  <c r="F105" i="32"/>
  <c r="F106" i="32"/>
  <c r="F107" i="32"/>
  <c r="F108" i="32"/>
  <c r="F109" i="32"/>
  <c r="F110" i="32"/>
  <c r="F111" i="32"/>
  <c r="F112" i="32"/>
  <c r="F113" i="32"/>
  <c r="F114" i="32"/>
  <c r="F115" i="32"/>
  <c r="F116" i="32"/>
  <c r="F117" i="32"/>
  <c r="F118" i="32"/>
  <c r="F119" i="32"/>
  <c r="F120" i="32"/>
  <c r="F121" i="32"/>
  <c r="F122" i="32"/>
  <c r="F123" i="32"/>
  <c r="F124" i="32"/>
  <c r="F125" i="32"/>
  <c r="F126" i="32"/>
  <c r="F127" i="32"/>
  <c r="F128" i="32"/>
  <c r="F129" i="32"/>
  <c r="F130" i="32"/>
  <c r="F131" i="32"/>
  <c r="F132" i="32"/>
  <c r="F133" i="32"/>
  <c r="F134" i="32"/>
  <c r="F135" i="32"/>
  <c r="F136" i="32"/>
  <c r="F137" i="32"/>
  <c r="F138" i="32"/>
  <c r="F139" i="32"/>
  <c r="F140" i="32"/>
  <c r="F141" i="32"/>
  <c r="F142" i="32"/>
  <c r="F143" i="32"/>
  <c r="F144" i="32"/>
  <c r="F145" i="32"/>
  <c r="F146" i="32"/>
  <c r="F147" i="32"/>
  <c r="F148" i="32"/>
  <c r="F149" i="32"/>
  <c r="F150" i="32"/>
  <c r="F151" i="32"/>
  <c r="F152" i="32"/>
  <c r="F153" i="32"/>
  <c r="F154" i="32"/>
  <c r="F155" i="32"/>
  <c r="F156" i="32"/>
  <c r="F157" i="32"/>
  <c r="F158" i="32"/>
  <c r="F159" i="32"/>
  <c r="F160" i="32"/>
  <c r="F161" i="32"/>
  <c r="F162" i="32"/>
  <c r="F163" i="32"/>
  <c r="F164" i="32"/>
  <c r="F165" i="32"/>
  <c r="F166" i="32"/>
  <c r="F167" i="32"/>
  <c r="F168" i="32"/>
  <c r="F169" i="32"/>
  <c r="F170" i="32"/>
  <c r="F171" i="32"/>
  <c r="F172" i="32"/>
  <c r="F173" i="32"/>
  <c r="F174" i="32"/>
  <c r="F175" i="32"/>
  <c r="F176" i="32"/>
  <c r="F177" i="32"/>
  <c r="F178" i="32"/>
  <c r="F179" i="32"/>
  <c r="F180" i="32"/>
  <c r="F181" i="32"/>
  <c r="F182" i="32"/>
  <c r="F183" i="32"/>
  <c r="F184" i="32"/>
  <c r="F185" i="32"/>
  <c r="F186" i="32"/>
  <c r="F187" i="32"/>
  <c r="F188" i="32"/>
  <c r="F189" i="32"/>
  <c r="F190" i="32"/>
  <c r="F191" i="32"/>
  <c r="F192" i="32"/>
  <c r="F193" i="32"/>
  <c r="F194" i="32"/>
  <c r="F195" i="32"/>
  <c r="F196" i="32"/>
  <c r="F197" i="32"/>
  <c r="F198" i="32"/>
  <c r="F199" i="32"/>
  <c r="F200" i="32"/>
  <c r="F201" i="32"/>
  <c r="F202" i="32"/>
  <c r="F203" i="32"/>
  <c r="F204" i="32"/>
  <c r="F205" i="32"/>
  <c r="F206" i="32"/>
  <c r="F207" i="32"/>
  <c r="F208" i="32"/>
  <c r="F209" i="32"/>
  <c r="F210" i="32"/>
  <c r="F211" i="32"/>
  <c r="F212" i="32"/>
  <c r="F213" i="32"/>
  <c r="F214" i="32"/>
  <c r="F215" i="32"/>
  <c r="F216" i="32"/>
  <c r="F217" i="32"/>
  <c r="F218" i="32"/>
  <c r="F219" i="32"/>
  <c r="F220" i="32"/>
  <c r="F221" i="32"/>
  <c r="F222" i="32"/>
  <c r="F223" i="32"/>
  <c r="F224" i="32"/>
  <c r="F225" i="32"/>
  <c r="F226" i="32"/>
  <c r="F227" i="32"/>
  <c r="F228" i="32"/>
  <c r="F229" i="32"/>
  <c r="F230" i="32"/>
  <c r="F231" i="32"/>
  <c r="F232" i="32"/>
  <c r="F233" i="32"/>
  <c r="F234" i="32"/>
  <c r="F235" i="32"/>
  <c r="F236" i="32"/>
  <c r="F237" i="32"/>
  <c r="F238" i="32"/>
  <c r="F239" i="32"/>
  <c r="F240" i="32"/>
  <c r="F241" i="32"/>
  <c r="F242" i="32"/>
  <c r="F243" i="32"/>
  <c r="F244" i="32"/>
  <c r="F245" i="32"/>
  <c r="F246" i="32"/>
  <c r="F247" i="32"/>
  <c r="F248" i="32"/>
  <c r="F249" i="32"/>
  <c r="F250" i="32"/>
  <c r="F251" i="32"/>
  <c r="F252" i="32"/>
  <c r="F253" i="32"/>
  <c r="F254" i="32"/>
  <c r="F255" i="32"/>
  <c r="F256" i="32"/>
  <c r="F257" i="32"/>
  <c r="F258" i="32"/>
  <c r="F259" i="32"/>
  <c r="F260" i="32"/>
  <c r="F261" i="32"/>
  <c r="F262" i="32"/>
  <c r="F263" i="32"/>
  <c r="F264" i="32"/>
  <c r="F265" i="32"/>
  <c r="F266" i="32"/>
  <c r="F267" i="32"/>
  <c r="F268" i="32"/>
  <c r="F269" i="32"/>
  <c r="F270" i="32"/>
  <c r="F271" i="32"/>
  <c r="F272" i="32"/>
  <c r="F273" i="32"/>
  <c r="F274" i="32"/>
  <c r="F275" i="32"/>
  <c r="F276" i="32"/>
  <c r="F277" i="32"/>
  <c r="F278" i="32"/>
  <c r="F279" i="32"/>
  <c r="F280" i="32"/>
  <c r="F281" i="32"/>
  <c r="F282" i="32"/>
  <c r="F283" i="32"/>
  <c r="F284" i="32"/>
  <c r="F285" i="32"/>
  <c r="F286" i="32"/>
  <c r="F287" i="32"/>
  <c r="F288" i="32"/>
  <c r="F289" i="32"/>
  <c r="F290" i="32"/>
  <c r="F291" i="32"/>
  <c r="F292" i="32"/>
  <c r="F293" i="32"/>
  <c r="F294" i="32"/>
  <c r="F295" i="32"/>
  <c r="F296" i="32"/>
  <c r="F297" i="32"/>
  <c r="F298" i="32"/>
  <c r="F299" i="32"/>
  <c r="F300" i="32"/>
  <c r="F301" i="32"/>
  <c r="F302" i="32"/>
  <c r="F303" i="32"/>
  <c r="F304" i="32"/>
  <c r="F305" i="32"/>
  <c r="F306" i="32"/>
  <c r="F307" i="32"/>
  <c r="F308" i="32"/>
  <c r="F309" i="32"/>
  <c r="F310" i="32"/>
  <c r="F311" i="32"/>
  <c r="F312" i="32"/>
  <c r="F313" i="32"/>
  <c r="F314" i="32"/>
  <c r="F315" i="32"/>
  <c r="F316" i="32"/>
  <c r="F317" i="32"/>
  <c r="F318" i="32"/>
  <c r="F319" i="32"/>
  <c r="F320" i="32"/>
  <c r="F321" i="32"/>
  <c r="F322" i="32"/>
  <c r="F323" i="32"/>
  <c r="F324" i="32"/>
  <c r="F325" i="32"/>
  <c r="F326" i="32"/>
  <c r="F327" i="32"/>
  <c r="F328" i="32"/>
  <c r="F329" i="32"/>
  <c r="F330" i="32"/>
  <c r="F331" i="32"/>
  <c r="F332" i="32"/>
  <c r="F333" i="32"/>
  <c r="F334" i="32"/>
  <c r="F335" i="32"/>
  <c r="F336" i="32"/>
  <c r="F337" i="32"/>
  <c r="F338" i="32"/>
  <c r="F339" i="32"/>
  <c r="F340" i="32"/>
  <c r="F341" i="32"/>
  <c r="F342" i="32"/>
  <c r="F343" i="32"/>
  <c r="F344" i="32"/>
  <c r="F345" i="32"/>
  <c r="F346" i="32"/>
  <c r="F347" i="32"/>
  <c r="F348" i="32"/>
  <c r="F349" i="32"/>
  <c r="F350" i="32"/>
  <c r="F351" i="32"/>
  <c r="F352" i="32"/>
  <c r="F353" i="32"/>
  <c r="F354" i="32"/>
  <c r="F355" i="32"/>
  <c r="F356" i="32"/>
  <c r="F357" i="32"/>
  <c r="F358" i="32"/>
  <c r="F359" i="32"/>
  <c r="F360" i="32"/>
  <c r="F361" i="32"/>
  <c r="F362" i="32"/>
  <c r="F363" i="32"/>
  <c r="F364" i="32"/>
  <c r="F365" i="32"/>
  <c r="F366" i="32"/>
  <c r="F367" i="32"/>
  <c r="F368" i="32"/>
  <c r="F369" i="32"/>
  <c r="F370" i="32"/>
  <c r="F371" i="32"/>
  <c r="F372" i="32"/>
  <c r="F373" i="32"/>
  <c r="F374" i="32"/>
  <c r="F375" i="32"/>
  <c r="F376" i="32"/>
  <c r="F377" i="32"/>
  <c r="F378" i="32"/>
  <c r="F379" i="32"/>
  <c r="F380" i="32"/>
  <c r="F381" i="32"/>
  <c r="F382" i="32"/>
  <c r="F383" i="32"/>
  <c r="F384" i="32"/>
  <c r="F385" i="32"/>
  <c r="F386" i="32"/>
  <c r="F387" i="32"/>
  <c r="F388" i="32"/>
  <c r="F389" i="32"/>
  <c r="F390" i="32"/>
  <c r="F391" i="32"/>
  <c r="F392" i="32"/>
  <c r="F393" i="32"/>
  <c r="F394" i="32"/>
  <c r="F395" i="32"/>
  <c r="F396" i="32"/>
  <c r="F397" i="32"/>
  <c r="F398" i="32"/>
  <c r="F399" i="32"/>
  <c r="F400" i="32"/>
  <c r="F401" i="32"/>
  <c r="F402" i="32"/>
  <c r="F403" i="32"/>
  <c r="F404" i="32"/>
  <c r="F405" i="32"/>
  <c r="F406" i="32"/>
  <c r="F407" i="32"/>
  <c r="F408" i="32"/>
  <c r="F409" i="32"/>
  <c r="F410" i="32"/>
  <c r="F411" i="32"/>
  <c r="F412" i="32"/>
  <c r="F413" i="32"/>
  <c r="F414" i="32"/>
  <c r="F415" i="32"/>
  <c r="F416" i="32"/>
  <c r="F417" i="32"/>
  <c r="F418" i="32"/>
  <c r="F419" i="32"/>
  <c r="F420" i="32"/>
  <c r="F421" i="32"/>
  <c r="F422" i="32"/>
  <c r="F423" i="32"/>
  <c r="F424" i="32"/>
  <c r="F425" i="32"/>
  <c r="F426" i="32"/>
  <c r="F427" i="32"/>
  <c r="F428" i="32"/>
  <c r="F429" i="32"/>
  <c r="F430" i="32"/>
  <c r="F431" i="32"/>
  <c r="F432" i="32"/>
  <c r="F433" i="32"/>
  <c r="F434" i="32"/>
  <c r="F435" i="32"/>
  <c r="F436" i="32"/>
  <c r="F437" i="32"/>
  <c r="F438" i="32"/>
  <c r="F439" i="32"/>
  <c r="F440" i="32"/>
  <c r="F441" i="32"/>
  <c r="F442" i="32"/>
  <c r="F443" i="32"/>
  <c r="F444" i="32"/>
  <c r="F445" i="32"/>
  <c r="F446" i="32"/>
  <c r="F447" i="32"/>
  <c r="F448" i="32"/>
  <c r="F449" i="32"/>
  <c r="F2" i="32"/>
  <c r="F3" i="32"/>
  <c r="F4" i="32"/>
  <c r="F5" i="32"/>
  <c r="F6" i="32"/>
  <c r="F7" i="32"/>
  <c r="F1" i="32"/>
  <c r="D3" i="32"/>
  <c r="D4" i="32"/>
  <c r="D5" i="32"/>
  <c r="D6" i="32"/>
  <c r="D7" i="32"/>
  <c r="D8" i="32"/>
  <c r="D9" i="32"/>
  <c r="D10" i="32"/>
  <c r="D11" i="32"/>
  <c r="D12" i="32"/>
  <c r="D13" i="32"/>
  <c r="D14" i="32"/>
  <c r="D15" i="32"/>
  <c r="D16" i="32"/>
  <c r="D17" i="32"/>
  <c r="D18" i="32"/>
  <c r="D19" i="32"/>
  <c r="D20" i="32"/>
  <c r="D21" i="32"/>
  <c r="D22" i="32"/>
  <c r="D23" i="32"/>
  <c r="D24" i="32"/>
  <c r="D25" i="32"/>
  <c r="D26" i="32"/>
  <c r="D27" i="32"/>
  <c r="D28" i="32"/>
  <c r="D29" i="32"/>
  <c r="D30" i="32"/>
  <c r="D31" i="32"/>
  <c r="D32" i="32"/>
  <c r="D33" i="32"/>
  <c r="D34" i="32"/>
  <c r="D35" i="32"/>
  <c r="D36" i="32"/>
  <c r="D37" i="32"/>
  <c r="D38" i="32"/>
  <c r="D39" i="32"/>
  <c r="D40" i="32"/>
  <c r="D41" i="32"/>
  <c r="D42" i="32"/>
  <c r="D43" i="32"/>
  <c r="D44" i="32"/>
  <c r="D45" i="32"/>
  <c r="D46" i="32"/>
  <c r="D47" i="32"/>
  <c r="D48" i="32"/>
  <c r="D49" i="32"/>
  <c r="D50" i="32"/>
  <c r="D51" i="32"/>
  <c r="D52" i="32"/>
  <c r="D53" i="32"/>
  <c r="D54" i="32"/>
  <c r="D55" i="32"/>
  <c r="D56" i="32"/>
  <c r="D57" i="32"/>
  <c r="D58" i="32"/>
  <c r="D59" i="32"/>
  <c r="D60" i="32"/>
  <c r="D61" i="32"/>
  <c r="D62" i="32"/>
  <c r="D63" i="32"/>
  <c r="D64" i="32"/>
  <c r="D65" i="32"/>
  <c r="D66" i="32"/>
  <c r="D67" i="32"/>
  <c r="D68" i="32"/>
  <c r="D69" i="32"/>
  <c r="D70" i="32"/>
  <c r="D71" i="32"/>
  <c r="D72" i="32"/>
  <c r="D73" i="32"/>
  <c r="D74" i="32"/>
  <c r="D75" i="32"/>
  <c r="D76" i="32"/>
  <c r="D77" i="32"/>
  <c r="D78" i="32"/>
  <c r="D79" i="32"/>
  <c r="D80" i="32"/>
  <c r="D81" i="32"/>
  <c r="D82" i="32"/>
  <c r="D83" i="32"/>
  <c r="D84" i="32"/>
  <c r="D85" i="32"/>
  <c r="D86" i="32"/>
  <c r="D87" i="32"/>
  <c r="D88" i="32"/>
  <c r="D89" i="32"/>
  <c r="D90" i="32"/>
  <c r="D91" i="32"/>
  <c r="D92" i="32"/>
  <c r="D93" i="32"/>
  <c r="D94" i="32"/>
  <c r="D95" i="32"/>
  <c r="D96" i="32"/>
  <c r="D97" i="32"/>
  <c r="D98" i="32"/>
  <c r="D99" i="32"/>
  <c r="D100" i="32"/>
  <c r="D101" i="32"/>
  <c r="D102" i="32"/>
  <c r="D103" i="32"/>
  <c r="D104" i="32"/>
  <c r="D105" i="32"/>
  <c r="D106" i="32"/>
  <c r="D107" i="32"/>
  <c r="D108" i="32"/>
  <c r="D109" i="32"/>
  <c r="D110" i="32"/>
  <c r="D111" i="32"/>
  <c r="D112" i="32"/>
  <c r="D113" i="32"/>
  <c r="D114" i="32"/>
  <c r="D115" i="32"/>
  <c r="D116" i="32"/>
  <c r="D117" i="32"/>
  <c r="D118" i="32"/>
  <c r="D119" i="32"/>
  <c r="D120" i="32"/>
  <c r="D121" i="32"/>
  <c r="D122" i="32"/>
  <c r="D123" i="32"/>
  <c r="D124" i="32"/>
  <c r="D125" i="32"/>
  <c r="D126" i="32"/>
  <c r="D127" i="32"/>
  <c r="D128" i="32"/>
  <c r="D129" i="32"/>
  <c r="D130" i="32"/>
  <c r="D131" i="32"/>
  <c r="D132" i="32"/>
  <c r="D133" i="32"/>
  <c r="D134" i="32"/>
  <c r="D135" i="32"/>
  <c r="D136" i="32"/>
  <c r="D137" i="32"/>
  <c r="D138" i="32"/>
  <c r="D139" i="32"/>
  <c r="D140" i="32"/>
  <c r="D141" i="32"/>
  <c r="D142" i="32"/>
  <c r="D143" i="32"/>
  <c r="D144" i="32"/>
  <c r="D145" i="32"/>
  <c r="D146" i="32"/>
  <c r="D147" i="32"/>
  <c r="D148" i="32"/>
  <c r="D149" i="32"/>
  <c r="D150" i="32"/>
  <c r="D151" i="32"/>
  <c r="D152" i="32"/>
  <c r="D153" i="32"/>
  <c r="D154" i="32"/>
  <c r="D155" i="32"/>
  <c r="D156" i="32"/>
  <c r="D157" i="32"/>
  <c r="D158" i="32"/>
  <c r="D159" i="32"/>
  <c r="D160" i="32"/>
  <c r="D161" i="32"/>
  <c r="D162" i="32"/>
  <c r="D163" i="32"/>
  <c r="D164" i="32"/>
  <c r="D165" i="32"/>
  <c r="D166" i="32"/>
  <c r="D167" i="32"/>
  <c r="D168" i="32"/>
  <c r="D169" i="32"/>
  <c r="D170" i="32"/>
  <c r="D171" i="32"/>
  <c r="D172" i="32"/>
  <c r="D173" i="32"/>
  <c r="D174" i="32"/>
  <c r="D175" i="32"/>
  <c r="D176" i="32"/>
  <c r="D177" i="32"/>
  <c r="D178" i="32"/>
  <c r="D179" i="32"/>
  <c r="D180" i="32"/>
  <c r="D181" i="32"/>
  <c r="D182" i="32"/>
  <c r="D183" i="32"/>
  <c r="D184" i="32"/>
  <c r="D185" i="32"/>
  <c r="D186" i="32"/>
  <c r="D187" i="32"/>
  <c r="D188" i="32"/>
  <c r="D189" i="32"/>
  <c r="D190" i="32"/>
  <c r="D191" i="32"/>
  <c r="D192" i="32"/>
  <c r="D193" i="32"/>
  <c r="D194" i="32"/>
  <c r="D195" i="32"/>
  <c r="D196" i="32"/>
  <c r="D197" i="32"/>
  <c r="D198" i="32"/>
  <c r="D199" i="32"/>
  <c r="D200" i="32"/>
  <c r="D201" i="32"/>
  <c r="D202" i="32"/>
  <c r="D203" i="32"/>
  <c r="D204" i="32"/>
  <c r="D205" i="32"/>
  <c r="D206" i="32"/>
  <c r="D207" i="32"/>
  <c r="D208" i="32"/>
  <c r="D209" i="32"/>
  <c r="D210" i="32"/>
  <c r="D211" i="32"/>
  <c r="D212" i="32"/>
  <c r="D213" i="32"/>
  <c r="D214" i="32"/>
  <c r="D215" i="32"/>
  <c r="D216" i="32"/>
  <c r="D217" i="32"/>
  <c r="D218" i="32"/>
  <c r="D219" i="32"/>
  <c r="D220" i="32"/>
  <c r="D221" i="32"/>
  <c r="D222" i="32"/>
  <c r="D223" i="32"/>
  <c r="D224" i="32"/>
  <c r="D225" i="32"/>
  <c r="D226" i="32"/>
  <c r="D227" i="32"/>
  <c r="D228" i="32"/>
  <c r="D229" i="32"/>
  <c r="D230" i="32"/>
  <c r="D231" i="32"/>
  <c r="D232" i="32"/>
  <c r="D233" i="32"/>
  <c r="D234" i="32"/>
  <c r="D235" i="32"/>
  <c r="D236" i="32"/>
  <c r="D237" i="32"/>
  <c r="D238" i="32"/>
  <c r="D239" i="32"/>
  <c r="D240" i="32"/>
  <c r="D241" i="32"/>
  <c r="D242" i="32"/>
  <c r="D243" i="32"/>
  <c r="D244" i="32"/>
  <c r="D245" i="32"/>
  <c r="D246" i="32"/>
  <c r="D247" i="32"/>
  <c r="D248" i="32"/>
  <c r="D249" i="32"/>
  <c r="D250" i="32"/>
  <c r="D251" i="32"/>
  <c r="D252" i="32"/>
  <c r="D253" i="32"/>
  <c r="D254" i="32"/>
  <c r="D255" i="32"/>
  <c r="D256" i="32"/>
  <c r="D257" i="32"/>
  <c r="D258" i="32"/>
  <c r="D259" i="32"/>
  <c r="D260" i="32"/>
  <c r="D261" i="32"/>
  <c r="D262" i="32"/>
  <c r="D263" i="32"/>
  <c r="D264" i="32"/>
  <c r="D265" i="32"/>
  <c r="D266" i="32"/>
  <c r="D267" i="32"/>
  <c r="D268" i="32"/>
  <c r="D269" i="32"/>
  <c r="D270" i="32"/>
  <c r="D271" i="32"/>
  <c r="D272" i="32"/>
  <c r="D273" i="32"/>
  <c r="D274" i="32"/>
  <c r="D275" i="32"/>
  <c r="D276" i="32"/>
  <c r="D277" i="32"/>
  <c r="D278" i="32"/>
  <c r="D279" i="32"/>
  <c r="D280" i="32"/>
  <c r="D281" i="32"/>
  <c r="D282" i="32"/>
  <c r="D283" i="32"/>
  <c r="D284" i="32"/>
  <c r="D285" i="32"/>
  <c r="D286" i="32"/>
  <c r="D287" i="32"/>
  <c r="D288" i="32"/>
  <c r="D289" i="32"/>
  <c r="D290" i="32"/>
  <c r="D291" i="32"/>
  <c r="D292" i="32"/>
  <c r="D293" i="32"/>
  <c r="D294" i="32"/>
  <c r="D295" i="32"/>
  <c r="D296" i="32"/>
  <c r="D297" i="32"/>
  <c r="D298" i="32"/>
  <c r="D299" i="32"/>
  <c r="D300" i="32"/>
  <c r="D301" i="32"/>
  <c r="D302" i="32"/>
  <c r="D303" i="32"/>
  <c r="D304" i="32"/>
  <c r="D305" i="32"/>
  <c r="D306" i="32"/>
  <c r="D307" i="32"/>
  <c r="D308" i="32"/>
  <c r="D309" i="32"/>
  <c r="D310" i="32"/>
  <c r="D311" i="32"/>
  <c r="D312" i="32"/>
  <c r="D313" i="32"/>
  <c r="D314" i="32"/>
  <c r="D315" i="32"/>
  <c r="D316" i="32"/>
  <c r="D317" i="32"/>
  <c r="D318" i="32"/>
  <c r="D319" i="32"/>
  <c r="D320" i="32"/>
  <c r="D321" i="32"/>
  <c r="D322" i="32"/>
  <c r="D323" i="32"/>
  <c r="D324" i="32"/>
  <c r="D325" i="32"/>
  <c r="D326" i="32"/>
  <c r="D327" i="32"/>
  <c r="D328" i="32"/>
  <c r="D329" i="32"/>
  <c r="D330" i="32"/>
  <c r="D331" i="32"/>
  <c r="D332" i="32"/>
  <c r="D333" i="32"/>
  <c r="D334" i="32"/>
  <c r="D335" i="32"/>
  <c r="D336" i="32"/>
  <c r="D337" i="32"/>
  <c r="D338" i="32"/>
  <c r="D339" i="32"/>
  <c r="D340" i="32"/>
  <c r="D341" i="32"/>
  <c r="D342" i="32"/>
  <c r="D343" i="32"/>
  <c r="D344" i="32"/>
  <c r="D345" i="32"/>
  <c r="D346" i="32"/>
  <c r="D347" i="32"/>
  <c r="D348" i="32"/>
  <c r="D349" i="32"/>
  <c r="D350" i="32"/>
  <c r="D351" i="32"/>
  <c r="D352" i="32"/>
  <c r="D353" i="32"/>
  <c r="D354" i="32"/>
  <c r="D355" i="32"/>
  <c r="D356" i="32"/>
  <c r="D357" i="32"/>
  <c r="D358" i="32"/>
  <c r="D359" i="32"/>
  <c r="D360" i="32"/>
  <c r="D361" i="32"/>
  <c r="D362" i="32"/>
  <c r="D363" i="32"/>
  <c r="D364" i="32"/>
  <c r="D365" i="32"/>
  <c r="D366" i="32"/>
  <c r="D367" i="32"/>
  <c r="D368" i="32"/>
  <c r="D369" i="32"/>
  <c r="D370" i="32"/>
  <c r="D371" i="32"/>
  <c r="D372" i="32"/>
  <c r="D373" i="32"/>
  <c r="D374" i="32"/>
  <c r="D375" i="32"/>
  <c r="D376" i="32"/>
  <c r="D377" i="32"/>
  <c r="D378" i="32"/>
  <c r="D379" i="32"/>
  <c r="D380" i="32"/>
  <c r="D381" i="32"/>
  <c r="D382" i="32"/>
  <c r="D383" i="32"/>
  <c r="D384" i="32"/>
  <c r="D385" i="32"/>
  <c r="D386" i="32"/>
  <c r="D387" i="32"/>
  <c r="D388" i="32"/>
  <c r="D389" i="32"/>
  <c r="D390" i="32"/>
  <c r="D391" i="32"/>
  <c r="D392" i="32"/>
  <c r="D393" i="32"/>
  <c r="D394" i="32"/>
  <c r="D395" i="32"/>
  <c r="D396" i="32"/>
  <c r="D397" i="32"/>
  <c r="D398" i="32"/>
  <c r="D399" i="32"/>
  <c r="D400" i="32"/>
  <c r="D401" i="32"/>
  <c r="D402" i="32"/>
  <c r="D403" i="32"/>
  <c r="D404" i="32"/>
  <c r="D405" i="32"/>
  <c r="D406" i="32"/>
  <c r="D407" i="32"/>
  <c r="D408" i="32"/>
  <c r="D409" i="32"/>
  <c r="D410" i="32"/>
  <c r="D411" i="32"/>
  <c r="D412" i="32"/>
  <c r="D413" i="32"/>
  <c r="D414" i="32"/>
  <c r="D415" i="32"/>
  <c r="D416" i="32"/>
  <c r="D417" i="32"/>
  <c r="D418" i="32"/>
  <c r="D419" i="32"/>
  <c r="D420" i="32"/>
  <c r="D421" i="32"/>
  <c r="D422" i="32"/>
  <c r="D423" i="32"/>
  <c r="D424" i="32"/>
  <c r="D425" i="32"/>
  <c r="D426" i="32"/>
  <c r="D427" i="32"/>
  <c r="D428" i="32"/>
  <c r="D429" i="32"/>
  <c r="D430" i="32"/>
  <c r="D431" i="32"/>
  <c r="D432" i="32"/>
  <c r="D433" i="32"/>
  <c r="D434" i="32"/>
  <c r="D435" i="32"/>
  <c r="D436" i="32"/>
  <c r="D437" i="32"/>
  <c r="D438" i="32"/>
  <c r="D439" i="32"/>
  <c r="D440" i="32"/>
  <c r="D441" i="32"/>
  <c r="D442" i="32"/>
  <c r="D443" i="32"/>
  <c r="D444" i="32"/>
  <c r="D445" i="32"/>
  <c r="D446" i="32"/>
  <c r="D447" i="32"/>
  <c r="D448" i="32"/>
  <c r="D449" i="32"/>
  <c r="A446" i="32"/>
  <c r="A447" i="32"/>
  <c r="A448" i="32"/>
  <c r="A449" i="32"/>
  <c r="A437" i="32"/>
  <c r="A438" i="32"/>
  <c r="A439" i="32"/>
  <c r="A440" i="32"/>
  <c r="A441" i="32"/>
  <c r="A442" i="32"/>
  <c r="A443" i="32"/>
  <c r="A444" i="32"/>
  <c r="A445" i="32"/>
  <c r="A431" i="32"/>
  <c r="A432" i="32"/>
  <c r="A433" i="32"/>
  <c r="A434" i="32"/>
  <c r="A435" i="32"/>
  <c r="A436" i="32"/>
  <c r="A421" i="32"/>
  <c r="A422" i="32"/>
  <c r="A423" i="32"/>
  <c r="A424" i="32"/>
  <c r="A425" i="32"/>
  <c r="A426" i="32"/>
  <c r="A427" i="32"/>
  <c r="A428" i="32"/>
  <c r="A429" i="32"/>
  <c r="A430" i="32"/>
  <c r="A410" i="32"/>
  <c r="A411" i="32"/>
  <c r="A412" i="32"/>
  <c r="A413" i="32"/>
  <c r="A414" i="32"/>
  <c r="A415" i="32"/>
  <c r="A416" i="32"/>
  <c r="A417" i="32"/>
  <c r="A418" i="32"/>
  <c r="A419" i="32"/>
  <c r="A420" i="32"/>
  <c r="A394" i="32"/>
  <c r="A395" i="32"/>
  <c r="A396" i="32"/>
  <c r="A397" i="32"/>
  <c r="A398" i="32"/>
  <c r="A399" i="32"/>
  <c r="A400" i="32"/>
  <c r="A401" i="32"/>
  <c r="A402" i="32"/>
  <c r="A403" i="32"/>
  <c r="A404" i="32"/>
  <c r="A405" i="32"/>
  <c r="A406" i="32"/>
  <c r="A407" i="32"/>
  <c r="A408" i="32"/>
  <c r="A409" i="32"/>
  <c r="A376" i="32"/>
  <c r="A377" i="32"/>
  <c r="A378" i="32"/>
  <c r="A379" i="32"/>
  <c r="A380" i="32"/>
  <c r="A381" i="32"/>
  <c r="A382" i="32"/>
  <c r="A383" i="32"/>
  <c r="A384" i="32"/>
  <c r="A385" i="32"/>
  <c r="A386" i="32"/>
  <c r="A387" i="32"/>
  <c r="A388" i="32"/>
  <c r="A389" i="32"/>
  <c r="A390" i="32"/>
  <c r="A391" i="32"/>
  <c r="A392" i="32"/>
  <c r="A393" i="32"/>
  <c r="A323" i="32"/>
  <c r="A324" i="32"/>
  <c r="A325" i="32"/>
  <c r="A326" i="32"/>
  <c r="A327" i="32"/>
  <c r="A328" i="32"/>
  <c r="A329" i="32"/>
  <c r="A330" i="32"/>
  <c r="A331" i="32"/>
  <c r="A332" i="32"/>
  <c r="A333" i="32"/>
  <c r="A334" i="32"/>
  <c r="A335" i="32"/>
  <c r="A336" i="32"/>
  <c r="A337" i="32"/>
  <c r="A338" i="32"/>
  <c r="A339" i="32"/>
  <c r="A340" i="32"/>
  <c r="A341" i="32"/>
  <c r="A342" i="32"/>
  <c r="A343" i="32"/>
  <c r="A344" i="32"/>
  <c r="A345" i="32"/>
  <c r="A346" i="32"/>
  <c r="A347" i="32"/>
  <c r="A348" i="32"/>
  <c r="A349" i="32"/>
  <c r="A350" i="32"/>
  <c r="A351" i="32"/>
  <c r="A352" i="32"/>
  <c r="A353" i="32"/>
  <c r="A354" i="32"/>
  <c r="A355" i="32"/>
  <c r="A356" i="32"/>
  <c r="A357" i="32"/>
  <c r="A358" i="32"/>
  <c r="A359" i="32"/>
  <c r="A360" i="32"/>
  <c r="A361" i="32"/>
  <c r="A362" i="32"/>
  <c r="A363" i="32"/>
  <c r="A364" i="32"/>
  <c r="A365" i="32"/>
  <c r="A366" i="32"/>
  <c r="A367" i="32"/>
  <c r="A368" i="32"/>
  <c r="A369" i="32"/>
  <c r="A370" i="32"/>
  <c r="A371" i="32"/>
  <c r="A372" i="32"/>
  <c r="A373" i="32"/>
  <c r="A374" i="32"/>
  <c r="A375" i="32"/>
  <c r="A3" i="32"/>
  <c r="A4" i="32"/>
  <c r="A5" i="32"/>
  <c r="A6" i="32"/>
  <c r="A7" i="32"/>
  <c r="A8" i="32"/>
  <c r="A9" i="32"/>
  <c r="A10" i="32"/>
  <c r="A11" i="32"/>
  <c r="A12" i="32"/>
  <c r="A13" i="32"/>
  <c r="A14" i="32"/>
  <c r="A15" i="32"/>
  <c r="A16" i="32"/>
  <c r="A17" i="32"/>
  <c r="A18" i="32"/>
  <c r="A19" i="32"/>
  <c r="A20" i="32"/>
  <c r="A21" i="32"/>
  <c r="A22" i="32"/>
  <c r="A23" i="32"/>
  <c r="A24" i="32"/>
  <c r="A25" i="32"/>
  <c r="A26" i="32"/>
  <c r="A27" i="32"/>
  <c r="A28" i="32"/>
  <c r="A29" i="32"/>
  <c r="A30" i="32"/>
  <c r="A31" i="32"/>
  <c r="A32" i="32"/>
  <c r="A33" i="32"/>
  <c r="A34" i="32"/>
  <c r="A35" i="32"/>
  <c r="A36" i="32"/>
  <c r="A37" i="32"/>
  <c r="A38" i="32"/>
  <c r="A39" i="32"/>
  <c r="A40" i="32"/>
  <c r="A41" i="32"/>
  <c r="A42" i="32"/>
  <c r="A43" i="32"/>
  <c r="A44" i="32"/>
  <c r="A45" i="32"/>
  <c r="A46" i="32"/>
  <c r="A47" i="32"/>
  <c r="A48" i="32"/>
  <c r="A49" i="32"/>
  <c r="A50" i="32"/>
  <c r="A51" i="32"/>
  <c r="A52" i="32"/>
  <c r="A53" i="32"/>
  <c r="A54" i="32"/>
  <c r="A55" i="32"/>
  <c r="A56" i="32"/>
  <c r="A57" i="32"/>
  <c r="A58" i="32"/>
  <c r="A59" i="32"/>
  <c r="A60" i="32"/>
  <c r="A61" i="32"/>
  <c r="A62" i="32"/>
  <c r="A63" i="32"/>
  <c r="A64" i="32"/>
  <c r="A65" i="32"/>
  <c r="A66" i="32"/>
  <c r="A67" i="32"/>
  <c r="A68" i="32"/>
  <c r="A69" i="32"/>
  <c r="A70" i="32"/>
  <c r="A71" i="32"/>
  <c r="A72" i="32"/>
  <c r="A73" i="32"/>
  <c r="A74" i="32"/>
  <c r="A75" i="32"/>
  <c r="A76" i="32"/>
  <c r="A77" i="32"/>
  <c r="A78" i="32"/>
  <c r="A79" i="32"/>
  <c r="A80" i="32"/>
  <c r="A81" i="32"/>
  <c r="A82" i="32"/>
  <c r="A83" i="32"/>
  <c r="A84" i="32"/>
  <c r="A85" i="32"/>
  <c r="A86" i="32"/>
  <c r="A87" i="32"/>
  <c r="A88" i="32"/>
  <c r="A89" i="32"/>
  <c r="A90" i="32"/>
  <c r="A91" i="32"/>
  <c r="A92" i="32"/>
  <c r="A93" i="32"/>
  <c r="A94" i="32"/>
  <c r="A95" i="32"/>
  <c r="A96" i="32"/>
  <c r="A97" i="32"/>
  <c r="A98" i="32"/>
  <c r="A99" i="32"/>
  <c r="A100" i="32"/>
  <c r="A101" i="32"/>
  <c r="A102" i="32"/>
  <c r="A103" i="32"/>
  <c r="A104" i="32"/>
  <c r="A105" i="32"/>
  <c r="A106" i="32"/>
  <c r="A107" i="32"/>
  <c r="A108" i="32"/>
  <c r="A109" i="32"/>
  <c r="A110" i="32"/>
  <c r="A111" i="32"/>
  <c r="A112" i="32"/>
  <c r="A113" i="32"/>
  <c r="A114" i="32"/>
  <c r="A115" i="32"/>
  <c r="A116" i="32"/>
  <c r="A117" i="32"/>
  <c r="A118" i="32"/>
  <c r="A119" i="32"/>
  <c r="A120" i="32"/>
  <c r="A121" i="32"/>
  <c r="A122" i="32"/>
  <c r="A123" i="32"/>
  <c r="A124" i="32"/>
  <c r="A125" i="32"/>
  <c r="A126" i="32"/>
  <c r="A127" i="32"/>
  <c r="A128" i="32"/>
  <c r="A129" i="32"/>
  <c r="A130" i="32"/>
  <c r="A131" i="32"/>
  <c r="A132" i="32"/>
  <c r="A133" i="32"/>
  <c r="A134" i="32"/>
  <c r="A135" i="32"/>
  <c r="A136" i="32"/>
  <c r="A137" i="32"/>
  <c r="A138" i="32"/>
  <c r="A139" i="32"/>
  <c r="A140" i="32"/>
  <c r="A141" i="32"/>
  <c r="A142" i="32"/>
  <c r="A143" i="32"/>
  <c r="A144" i="32"/>
  <c r="B144" i="32"/>
  <c r="A145" i="32"/>
  <c r="A146" i="32"/>
  <c r="A147" i="32"/>
  <c r="A148" i="32"/>
  <c r="A149" i="32"/>
  <c r="A150" i="32"/>
  <c r="A151" i="32"/>
  <c r="A152" i="32"/>
  <c r="A153" i="32"/>
  <c r="A154" i="32"/>
  <c r="A155" i="32"/>
  <c r="A156" i="32"/>
  <c r="A157" i="32"/>
  <c r="A158" i="32"/>
  <c r="A159" i="32"/>
  <c r="A160" i="32"/>
  <c r="A161" i="32"/>
  <c r="A162" i="32"/>
  <c r="A163" i="32"/>
  <c r="A164" i="32"/>
  <c r="A165" i="32"/>
  <c r="A166" i="32"/>
  <c r="A167" i="32"/>
  <c r="A168" i="32"/>
  <c r="A169" i="32"/>
  <c r="A170" i="32"/>
  <c r="A171" i="32"/>
  <c r="A172" i="32"/>
  <c r="A173" i="32"/>
  <c r="A174" i="32"/>
  <c r="A175" i="32"/>
  <c r="A176" i="32"/>
  <c r="A177" i="32"/>
  <c r="A178" i="32"/>
  <c r="A179" i="32"/>
  <c r="A180" i="32"/>
  <c r="A181" i="32"/>
  <c r="A182" i="32"/>
  <c r="A183" i="32"/>
  <c r="A184" i="32"/>
  <c r="A185" i="32"/>
  <c r="A186" i="32"/>
  <c r="A187" i="32"/>
  <c r="A188" i="32"/>
  <c r="A189" i="32"/>
  <c r="A190" i="32"/>
  <c r="A191" i="32"/>
  <c r="A192" i="32"/>
  <c r="A193" i="32"/>
  <c r="A194" i="32"/>
  <c r="A195" i="32"/>
  <c r="A196" i="32"/>
  <c r="A197" i="32"/>
  <c r="A198" i="32"/>
  <c r="A199" i="32"/>
  <c r="A200" i="32"/>
  <c r="A201" i="32"/>
  <c r="A202" i="32"/>
  <c r="A203" i="32"/>
  <c r="A204" i="32"/>
  <c r="A205" i="32"/>
  <c r="A206" i="32"/>
  <c r="A207" i="32"/>
  <c r="A208" i="32"/>
  <c r="A209" i="32"/>
  <c r="A210" i="32"/>
  <c r="A211" i="32"/>
  <c r="A212" i="32"/>
  <c r="A213" i="32"/>
  <c r="A214" i="32"/>
  <c r="A215" i="32"/>
  <c r="A216" i="32"/>
  <c r="A217" i="32"/>
  <c r="A218" i="32"/>
  <c r="A219" i="32"/>
  <c r="A220" i="32"/>
  <c r="A221" i="32"/>
  <c r="A222" i="32"/>
  <c r="A223" i="32"/>
  <c r="A224" i="32"/>
  <c r="A225" i="32"/>
  <c r="A226" i="32"/>
  <c r="A227" i="32"/>
  <c r="A228" i="32"/>
  <c r="A229" i="32"/>
  <c r="A230" i="32"/>
  <c r="A231" i="32"/>
  <c r="A232" i="32"/>
  <c r="A233" i="32"/>
  <c r="A234" i="32"/>
  <c r="B234" i="32"/>
  <c r="A235" i="32"/>
  <c r="B235" i="32"/>
  <c r="A236" i="32"/>
  <c r="B236" i="32"/>
  <c r="A237" i="32"/>
  <c r="B237" i="32"/>
  <c r="A238" i="32"/>
  <c r="A239" i="32"/>
  <c r="A240" i="32"/>
  <c r="A241" i="32"/>
  <c r="A242" i="32"/>
  <c r="A243" i="32"/>
  <c r="A244" i="32"/>
  <c r="A245" i="32"/>
  <c r="A246" i="32"/>
  <c r="A247" i="32"/>
  <c r="A248" i="32"/>
  <c r="B248" i="32"/>
  <c r="A249" i="32"/>
  <c r="B249" i="32"/>
  <c r="A250" i="32"/>
  <c r="A251" i="32"/>
  <c r="A252" i="32"/>
  <c r="A253" i="32"/>
  <c r="A254" i="32"/>
  <c r="A255" i="32"/>
  <c r="A256" i="32"/>
  <c r="A257" i="32"/>
  <c r="A258" i="32"/>
  <c r="A259" i="32"/>
  <c r="A260" i="32"/>
  <c r="A261" i="32"/>
  <c r="A262" i="32"/>
  <c r="A263" i="32"/>
  <c r="A264" i="32"/>
  <c r="A265" i="32"/>
  <c r="A266" i="32"/>
  <c r="A267" i="32"/>
  <c r="A268" i="32"/>
  <c r="A269" i="32"/>
  <c r="A270" i="32"/>
  <c r="A271" i="32"/>
  <c r="A272" i="32"/>
  <c r="A273" i="32"/>
  <c r="A274" i="32"/>
  <c r="A275" i="32"/>
  <c r="A276" i="32"/>
  <c r="A277" i="32"/>
  <c r="A278" i="32"/>
  <c r="A279" i="32"/>
  <c r="A280" i="32"/>
  <c r="A281" i="32"/>
  <c r="A282" i="32"/>
  <c r="A283" i="32"/>
  <c r="A284" i="32"/>
  <c r="A285" i="32"/>
  <c r="A286" i="32"/>
  <c r="A287" i="32"/>
  <c r="A288" i="32"/>
  <c r="A289" i="32"/>
  <c r="A290" i="32"/>
  <c r="A291" i="32"/>
  <c r="A292" i="32"/>
  <c r="A293" i="32"/>
  <c r="A294" i="32"/>
  <c r="A295" i="32"/>
  <c r="A296" i="32"/>
  <c r="A297" i="32"/>
  <c r="A298" i="32"/>
  <c r="A299" i="32"/>
  <c r="A300" i="32"/>
  <c r="A301" i="32"/>
  <c r="A302" i="32"/>
  <c r="A303" i="32"/>
  <c r="A304" i="32"/>
  <c r="A305" i="32"/>
  <c r="A306" i="32"/>
  <c r="B306" i="32"/>
  <c r="A307" i="32"/>
  <c r="A308" i="32"/>
  <c r="B308" i="32"/>
  <c r="A309" i="32"/>
  <c r="A310" i="32"/>
  <c r="A311" i="32"/>
  <c r="A312" i="32"/>
  <c r="A313" i="32"/>
  <c r="A314" i="32"/>
  <c r="A315" i="32"/>
  <c r="A316" i="32"/>
  <c r="A317" i="32"/>
  <c r="A318" i="32"/>
  <c r="A319" i="32"/>
  <c r="A320" i="32"/>
  <c r="A321" i="32"/>
  <c r="A322" i="32"/>
  <c r="A2" i="32"/>
  <c r="A1" i="32"/>
  <c r="A450" i="8"/>
  <c r="A449" i="8"/>
  <c r="A448" i="8"/>
  <c r="A447" i="8"/>
  <c r="A446" i="8"/>
  <c r="A445" i="8"/>
  <c r="A444" i="8"/>
  <c r="A443" i="8"/>
  <c r="A442" i="8"/>
  <c r="A441" i="8"/>
  <c r="A440" i="8"/>
  <c r="A439" i="8"/>
  <c r="A438" i="8"/>
  <c r="A437" i="8"/>
  <c r="A436" i="8"/>
  <c r="A435" i="8"/>
  <c r="A434" i="8"/>
  <c r="A433" i="8"/>
  <c r="A432" i="8"/>
  <c r="A431" i="8"/>
  <c r="A430" i="8"/>
  <c r="A429" i="8"/>
  <c r="A428" i="8"/>
  <c r="A427" i="8"/>
  <c r="H430" i="31"/>
  <c r="I430" i="31"/>
  <c r="H431" i="31"/>
  <c r="I431" i="31"/>
  <c r="H432" i="31"/>
  <c r="I432" i="31"/>
  <c r="H433" i="31"/>
  <c r="I433" i="31"/>
  <c r="H434" i="31"/>
  <c r="I434" i="31"/>
  <c r="H435" i="31"/>
  <c r="I435" i="31"/>
  <c r="H436" i="31"/>
  <c r="I436" i="31"/>
  <c r="H437" i="31"/>
  <c r="I437" i="31"/>
  <c r="H438" i="31"/>
  <c r="I438" i="31"/>
  <c r="H439" i="31"/>
  <c r="I439" i="31"/>
  <c r="H440" i="31"/>
  <c r="I440" i="31"/>
  <c r="H441" i="31"/>
  <c r="I441" i="31"/>
  <c r="H442" i="31"/>
  <c r="I442" i="31"/>
  <c r="H443" i="31"/>
  <c r="I443" i="31"/>
  <c r="H444" i="31"/>
  <c r="I444" i="31"/>
  <c r="H445" i="31"/>
  <c r="I445" i="31"/>
  <c r="H446" i="31"/>
  <c r="I446" i="31"/>
  <c r="H447" i="31"/>
  <c r="I447" i="31"/>
  <c r="H448" i="31"/>
  <c r="I448" i="31"/>
  <c r="H449" i="31"/>
  <c r="I449" i="31"/>
  <c r="G430" i="31"/>
  <c r="G431" i="31"/>
  <c r="G432" i="31"/>
  <c r="G433" i="31"/>
  <c r="G434" i="31"/>
  <c r="G435" i="31"/>
  <c r="G436" i="31"/>
  <c r="G437" i="31"/>
  <c r="G438" i="31"/>
  <c r="G439" i="31"/>
  <c r="G440" i="31"/>
  <c r="G441" i="31"/>
  <c r="G442" i="31"/>
  <c r="G443" i="31"/>
  <c r="G444" i="31"/>
  <c r="G445" i="31"/>
  <c r="G446" i="31"/>
  <c r="G447" i="31"/>
  <c r="G448" i="31"/>
  <c r="G449" i="31"/>
  <c r="B430" i="31"/>
  <c r="C430" i="31"/>
  <c r="B431" i="31"/>
  <c r="C431" i="31"/>
  <c r="B432" i="31"/>
  <c r="C432" i="31"/>
  <c r="B433" i="31"/>
  <c r="C433" i="31"/>
  <c r="B434" i="31"/>
  <c r="C434" i="31"/>
  <c r="B435" i="31"/>
  <c r="C435" i="31"/>
  <c r="B436" i="31"/>
  <c r="C436" i="31"/>
  <c r="B437" i="31"/>
  <c r="C437" i="31"/>
  <c r="B438" i="31"/>
  <c r="C438" i="31"/>
  <c r="B439" i="31"/>
  <c r="C439" i="31"/>
  <c r="B440" i="31"/>
  <c r="C440" i="31"/>
  <c r="B441" i="31"/>
  <c r="C441" i="31"/>
  <c r="B442" i="31"/>
  <c r="C442" i="31"/>
  <c r="B443" i="31"/>
  <c r="C443" i="31"/>
  <c r="B444" i="31"/>
  <c r="C444" i="31"/>
  <c r="B445" i="31"/>
  <c r="C445" i="31"/>
  <c r="B446" i="31"/>
  <c r="C446" i="31"/>
  <c r="B447" i="31"/>
  <c r="C447" i="31"/>
  <c r="B448" i="31"/>
  <c r="C448" i="31"/>
  <c r="B449" i="31"/>
  <c r="C449" i="31"/>
  <c r="D437" i="1"/>
  <c r="C437" i="34" s="1"/>
  <c r="E437" i="1"/>
  <c r="E449" i="1"/>
  <c r="E448" i="1"/>
  <c r="E447" i="1"/>
  <c r="E446" i="1"/>
  <c r="E445" i="1"/>
  <c r="E444" i="1"/>
  <c r="E443" i="1"/>
  <c r="E442" i="1"/>
  <c r="E441" i="1"/>
  <c r="E440" i="1"/>
  <c r="E439" i="1"/>
  <c r="E438" i="1"/>
  <c r="E436" i="1"/>
  <c r="E435" i="1"/>
  <c r="E434" i="1"/>
  <c r="E433" i="1"/>
  <c r="E432" i="1"/>
  <c r="E431" i="1"/>
  <c r="E430" i="1"/>
  <c r="D449" i="1"/>
  <c r="C449" i="34" s="1"/>
  <c r="D448" i="1"/>
  <c r="C448" i="34" s="1"/>
  <c r="D447" i="1"/>
  <c r="C447" i="34" s="1"/>
  <c r="D446" i="1"/>
  <c r="C446" i="34" s="1"/>
  <c r="D445" i="1"/>
  <c r="C445" i="34" s="1"/>
  <c r="D444" i="1"/>
  <c r="C444" i="34" s="1"/>
  <c r="D443" i="1"/>
  <c r="C443" i="34" s="1"/>
  <c r="D442" i="1"/>
  <c r="C442" i="34" s="1"/>
  <c r="D441" i="1"/>
  <c r="C441" i="34" s="1"/>
  <c r="D440" i="1"/>
  <c r="C440" i="34" s="1"/>
  <c r="D439" i="1"/>
  <c r="C439" i="34" s="1"/>
  <c r="D438" i="1"/>
  <c r="C438" i="34" s="1"/>
  <c r="D436" i="1"/>
  <c r="C436" i="34" s="1"/>
  <c r="D435" i="1"/>
  <c r="C435" i="34" s="1"/>
  <c r="D434" i="1"/>
  <c r="C434" i="34" s="1"/>
  <c r="D433" i="1"/>
  <c r="C433" i="34" s="1"/>
  <c r="D432" i="1"/>
  <c r="C432" i="34" s="1"/>
  <c r="D431" i="1"/>
  <c r="C431" i="34" s="1"/>
  <c r="D430" i="1"/>
  <c r="C430" i="34" s="1"/>
  <c r="A430" i="1"/>
  <c r="A431" i="1"/>
  <c r="A431" i="33" s="1"/>
  <c r="A432" i="1"/>
  <c r="A433" i="1"/>
  <c r="A434" i="1"/>
  <c r="A435" i="1"/>
  <c r="A435" i="33" s="1"/>
  <c r="A436" i="1"/>
  <c r="A437" i="1"/>
  <c r="A438" i="1"/>
  <c r="A439" i="1"/>
  <c r="A439" i="33" s="1"/>
  <c r="A440" i="1"/>
  <c r="A441" i="1"/>
  <c r="A442" i="1"/>
  <c r="A443" i="1"/>
  <c r="A443" i="33" s="1"/>
  <c r="A444" i="1"/>
  <c r="A445" i="1"/>
  <c r="A446" i="1"/>
  <c r="A447" i="1"/>
  <c r="A447" i="33" s="1"/>
  <c r="A448" i="1"/>
  <c r="A448" i="30" s="1"/>
  <c r="A449" i="1"/>
  <c r="C429" i="31"/>
  <c r="C426" i="31"/>
  <c r="C427" i="31"/>
  <c r="C428" i="31"/>
  <c r="B426" i="31"/>
  <c r="B427" i="31"/>
  <c r="B428" i="31"/>
  <c r="B429" i="31"/>
  <c r="I426" i="31"/>
  <c r="I427" i="31"/>
  <c r="I428" i="31"/>
  <c r="H426" i="31"/>
  <c r="H427" i="31"/>
  <c r="G426" i="31"/>
  <c r="G427" i="31"/>
  <c r="G428" i="31"/>
  <c r="Z319" i="1"/>
  <c r="Y319" i="1"/>
  <c r="X319" i="1"/>
  <c r="W319" i="1"/>
  <c r="V319" i="1"/>
  <c r="U319" i="1"/>
  <c r="T319" i="1"/>
  <c r="S319" i="1"/>
  <c r="R319" i="1"/>
  <c r="Q319" i="1"/>
  <c r="T318" i="1"/>
  <c r="S318" i="1"/>
  <c r="R318" i="1"/>
  <c r="Q318" i="1"/>
  <c r="P318" i="1"/>
  <c r="O318" i="1"/>
  <c r="N318" i="1"/>
  <c r="M318" i="1"/>
  <c r="A426" i="23"/>
  <c r="A427" i="23"/>
  <c r="A428" i="23"/>
  <c r="A429" i="23"/>
  <c r="A425" i="22"/>
  <c r="A426" i="22"/>
  <c r="A427" i="22"/>
  <c r="A428" i="22"/>
  <c r="A426" i="3"/>
  <c r="A427" i="3"/>
  <c r="A428" i="3"/>
  <c r="A429" i="3"/>
  <c r="S427" i="1"/>
  <c r="A427" i="1" s="1"/>
  <c r="D429" i="1"/>
  <c r="C429" i="34" s="1"/>
  <c r="E429" i="1"/>
  <c r="W426" i="1"/>
  <c r="U426" i="1"/>
  <c r="S426" i="1"/>
  <c r="Q426" i="1"/>
  <c r="O426" i="1"/>
  <c r="M426" i="1"/>
  <c r="A420" i="1"/>
  <c r="A420" i="33" s="1"/>
  <c r="A421" i="1"/>
  <c r="A421" i="33" s="1"/>
  <c r="A423" i="1"/>
  <c r="A423" i="33" s="1"/>
  <c r="A424" i="1"/>
  <c r="A424" i="33" s="1"/>
  <c r="A425" i="1"/>
  <c r="A428" i="1"/>
  <c r="A429" i="1"/>
  <c r="E426" i="1"/>
  <c r="E427" i="1"/>
  <c r="E428" i="1"/>
  <c r="D428" i="1"/>
  <c r="C428" i="34" s="1"/>
  <c r="D427" i="1"/>
  <c r="C427" i="34" s="1"/>
  <c r="D426" i="1"/>
  <c r="C426" i="34" s="1"/>
  <c r="D998" i="30"/>
  <c r="C998" i="30"/>
  <c r="B998" i="30"/>
  <c r="A998" i="30"/>
  <c r="D997" i="30"/>
  <c r="C997" i="30"/>
  <c r="B997" i="30"/>
  <c r="A997" i="30"/>
  <c r="D996" i="30"/>
  <c r="C996" i="30"/>
  <c r="B996" i="30"/>
  <c r="A996" i="30"/>
  <c r="D995" i="30"/>
  <c r="C995" i="30"/>
  <c r="B995" i="30"/>
  <c r="A995" i="30"/>
  <c r="D994" i="30"/>
  <c r="C994" i="30"/>
  <c r="B994" i="30"/>
  <c r="A994" i="30"/>
  <c r="D993" i="30"/>
  <c r="C993" i="30"/>
  <c r="B993" i="30"/>
  <c r="A993" i="30"/>
  <c r="D992" i="30"/>
  <c r="C992" i="30"/>
  <c r="B992" i="30"/>
  <c r="A992" i="30"/>
  <c r="D991" i="30"/>
  <c r="C991" i="30"/>
  <c r="B991" i="30"/>
  <c r="A991" i="30"/>
  <c r="D990" i="30"/>
  <c r="C990" i="30"/>
  <c r="B990" i="30"/>
  <c r="A990" i="30"/>
  <c r="D989" i="30"/>
  <c r="C989" i="30"/>
  <c r="B989" i="30"/>
  <c r="A989" i="30"/>
  <c r="D988" i="30"/>
  <c r="C988" i="30"/>
  <c r="B988" i="30"/>
  <c r="A988" i="30"/>
  <c r="D987" i="30"/>
  <c r="C987" i="30"/>
  <c r="B987" i="30"/>
  <c r="A987" i="30"/>
  <c r="D986" i="30"/>
  <c r="C986" i="30"/>
  <c r="B986" i="30"/>
  <c r="A986" i="30"/>
  <c r="D985" i="30"/>
  <c r="C985" i="30"/>
  <c r="B985" i="30"/>
  <c r="A985" i="30"/>
  <c r="D984" i="30"/>
  <c r="C984" i="30"/>
  <c r="B984" i="30"/>
  <c r="A984" i="30"/>
  <c r="D983" i="30"/>
  <c r="C983" i="30"/>
  <c r="B983" i="30"/>
  <c r="A983" i="30"/>
  <c r="D982" i="30"/>
  <c r="C982" i="30"/>
  <c r="B982" i="30"/>
  <c r="A982" i="30"/>
  <c r="D981" i="30"/>
  <c r="C981" i="30"/>
  <c r="B981" i="30"/>
  <c r="A981" i="30"/>
  <c r="D980" i="30"/>
  <c r="C980" i="30"/>
  <c r="B980" i="30"/>
  <c r="A980" i="30"/>
  <c r="D979" i="30"/>
  <c r="C979" i="30"/>
  <c r="B979" i="30"/>
  <c r="A979" i="30"/>
  <c r="D978" i="30"/>
  <c r="C978" i="30"/>
  <c r="B978" i="30"/>
  <c r="A978" i="30"/>
  <c r="D977" i="30"/>
  <c r="C977" i="30"/>
  <c r="B977" i="30"/>
  <c r="A977" i="30"/>
  <c r="D976" i="30"/>
  <c r="C976" i="30"/>
  <c r="B976" i="30"/>
  <c r="A976" i="30"/>
  <c r="D975" i="30"/>
  <c r="C975" i="30"/>
  <c r="B975" i="30"/>
  <c r="A975" i="30"/>
  <c r="D974" i="30"/>
  <c r="C974" i="30"/>
  <c r="B974" i="30"/>
  <c r="A974" i="30"/>
  <c r="D973" i="30"/>
  <c r="C973" i="30"/>
  <c r="B973" i="30"/>
  <c r="A973" i="30"/>
  <c r="D972" i="30"/>
  <c r="C972" i="30"/>
  <c r="B972" i="30"/>
  <c r="A972" i="30"/>
  <c r="D971" i="30"/>
  <c r="C971" i="30"/>
  <c r="B971" i="30"/>
  <c r="A971" i="30"/>
  <c r="D970" i="30"/>
  <c r="C970" i="30"/>
  <c r="B970" i="30"/>
  <c r="A970" i="30"/>
  <c r="D969" i="30"/>
  <c r="C969" i="30"/>
  <c r="B969" i="30"/>
  <c r="A969" i="30"/>
  <c r="D968" i="30"/>
  <c r="C968" i="30"/>
  <c r="B968" i="30"/>
  <c r="A968" i="30"/>
  <c r="D967" i="30"/>
  <c r="C967" i="30"/>
  <c r="B967" i="30"/>
  <c r="A967" i="30"/>
  <c r="D966" i="30"/>
  <c r="C966" i="30"/>
  <c r="B966" i="30"/>
  <c r="A966" i="30"/>
  <c r="D965" i="30"/>
  <c r="C965" i="30"/>
  <c r="B965" i="30"/>
  <c r="A965" i="30"/>
  <c r="D964" i="30"/>
  <c r="C964" i="30"/>
  <c r="B964" i="30"/>
  <c r="A964" i="30"/>
  <c r="D963" i="30"/>
  <c r="C963" i="30"/>
  <c r="B963" i="30"/>
  <c r="A963" i="30"/>
  <c r="D962" i="30"/>
  <c r="C962" i="30"/>
  <c r="B962" i="30"/>
  <c r="A962" i="30"/>
  <c r="D961" i="30"/>
  <c r="C961" i="30"/>
  <c r="B961" i="30"/>
  <c r="A961" i="30"/>
  <c r="D960" i="30"/>
  <c r="C960" i="30"/>
  <c r="B960" i="30"/>
  <c r="A960" i="30"/>
  <c r="D959" i="30"/>
  <c r="C959" i="30"/>
  <c r="B959" i="30"/>
  <c r="A959" i="30"/>
  <c r="D958" i="30"/>
  <c r="C958" i="30"/>
  <c r="B958" i="30"/>
  <c r="A958" i="30"/>
  <c r="D957" i="30"/>
  <c r="C957" i="30"/>
  <c r="B957" i="30"/>
  <c r="A957" i="30"/>
  <c r="D956" i="30"/>
  <c r="C956" i="30"/>
  <c r="B956" i="30"/>
  <c r="A956" i="30"/>
  <c r="D955" i="30"/>
  <c r="C955" i="30"/>
  <c r="B955" i="30"/>
  <c r="A955" i="30"/>
  <c r="D954" i="30"/>
  <c r="C954" i="30"/>
  <c r="B954" i="30"/>
  <c r="A954" i="30"/>
  <c r="D953" i="30"/>
  <c r="C953" i="30"/>
  <c r="B953" i="30"/>
  <c r="A953" i="30"/>
  <c r="D952" i="30"/>
  <c r="C952" i="30"/>
  <c r="B952" i="30"/>
  <c r="A952" i="30"/>
  <c r="D951" i="30"/>
  <c r="C951" i="30"/>
  <c r="B951" i="30"/>
  <c r="A951" i="30"/>
  <c r="D950" i="30"/>
  <c r="C950" i="30"/>
  <c r="B950" i="30"/>
  <c r="A950" i="30"/>
  <c r="D949" i="30"/>
  <c r="C949" i="30"/>
  <c r="B949" i="30"/>
  <c r="A949" i="30"/>
  <c r="D948" i="30"/>
  <c r="C948" i="30"/>
  <c r="B948" i="30"/>
  <c r="A948" i="30"/>
  <c r="D947" i="30"/>
  <c r="C947" i="30"/>
  <c r="B947" i="30"/>
  <c r="A947" i="30"/>
  <c r="D946" i="30"/>
  <c r="C946" i="30"/>
  <c r="B946" i="30"/>
  <c r="A946" i="30"/>
  <c r="D945" i="30"/>
  <c r="C945" i="30"/>
  <c r="B945" i="30"/>
  <c r="A945" i="30"/>
  <c r="D944" i="30"/>
  <c r="C944" i="30"/>
  <c r="B944" i="30"/>
  <c r="A944" i="30"/>
  <c r="D943" i="30"/>
  <c r="C943" i="30"/>
  <c r="B943" i="30"/>
  <c r="A943" i="30"/>
  <c r="D942" i="30"/>
  <c r="C942" i="30"/>
  <c r="B942" i="30"/>
  <c r="A942" i="30"/>
  <c r="D941" i="30"/>
  <c r="C941" i="30"/>
  <c r="B941" i="30"/>
  <c r="A941" i="30"/>
  <c r="D940" i="30"/>
  <c r="C940" i="30"/>
  <c r="B940" i="30"/>
  <c r="A940" i="30"/>
  <c r="D939" i="30"/>
  <c r="C939" i="30"/>
  <c r="B939" i="30"/>
  <c r="A939" i="30"/>
  <c r="D938" i="30"/>
  <c r="C938" i="30"/>
  <c r="B938" i="30"/>
  <c r="A938" i="30"/>
  <c r="D937" i="30"/>
  <c r="C937" i="30"/>
  <c r="B937" i="30"/>
  <c r="A937" i="30"/>
  <c r="D936" i="30"/>
  <c r="C936" i="30"/>
  <c r="B936" i="30"/>
  <c r="A936" i="30"/>
  <c r="D935" i="30"/>
  <c r="C935" i="30"/>
  <c r="B935" i="30"/>
  <c r="A935" i="30"/>
  <c r="D934" i="30"/>
  <c r="C934" i="30"/>
  <c r="B934" i="30"/>
  <c r="A934" i="30"/>
  <c r="D933" i="30"/>
  <c r="C933" i="30"/>
  <c r="B933" i="30"/>
  <c r="A933" i="30"/>
  <c r="D932" i="30"/>
  <c r="C932" i="30"/>
  <c r="B932" i="30"/>
  <c r="A932" i="30"/>
  <c r="D931" i="30"/>
  <c r="C931" i="30"/>
  <c r="B931" i="30"/>
  <c r="A931" i="30"/>
  <c r="D930" i="30"/>
  <c r="C930" i="30"/>
  <c r="B930" i="30"/>
  <c r="A930" i="30"/>
  <c r="D929" i="30"/>
  <c r="C929" i="30"/>
  <c r="B929" i="30"/>
  <c r="A929" i="30"/>
  <c r="D928" i="30"/>
  <c r="C928" i="30"/>
  <c r="B928" i="30"/>
  <c r="A928" i="30"/>
  <c r="D927" i="30"/>
  <c r="C927" i="30"/>
  <c r="B927" i="30"/>
  <c r="A927" i="30"/>
  <c r="D926" i="30"/>
  <c r="C926" i="30"/>
  <c r="B926" i="30"/>
  <c r="A926" i="30"/>
  <c r="D925" i="30"/>
  <c r="C925" i="30"/>
  <c r="B925" i="30"/>
  <c r="A925" i="30"/>
  <c r="D924" i="30"/>
  <c r="C924" i="30"/>
  <c r="B924" i="30"/>
  <c r="A924" i="30"/>
  <c r="D923" i="30"/>
  <c r="C923" i="30"/>
  <c r="B923" i="30"/>
  <c r="A923" i="30"/>
  <c r="D922" i="30"/>
  <c r="C922" i="30"/>
  <c r="B922" i="30"/>
  <c r="A922" i="30"/>
  <c r="D921" i="30"/>
  <c r="C921" i="30"/>
  <c r="B921" i="30"/>
  <c r="A921" i="30"/>
  <c r="D920" i="30"/>
  <c r="C920" i="30"/>
  <c r="B920" i="30"/>
  <c r="A920" i="30"/>
  <c r="D919" i="30"/>
  <c r="C919" i="30"/>
  <c r="B919" i="30"/>
  <c r="A919" i="30"/>
  <c r="D918" i="30"/>
  <c r="C918" i="30"/>
  <c r="B918" i="30"/>
  <c r="A918" i="30"/>
  <c r="D917" i="30"/>
  <c r="C917" i="30"/>
  <c r="B917" i="30"/>
  <c r="A917" i="30"/>
  <c r="D916" i="30"/>
  <c r="C916" i="30"/>
  <c r="B916" i="30"/>
  <c r="A916" i="30"/>
  <c r="D915" i="30"/>
  <c r="C915" i="30"/>
  <c r="B915" i="30"/>
  <c r="A915" i="30"/>
  <c r="D914" i="30"/>
  <c r="C914" i="30"/>
  <c r="B914" i="30"/>
  <c r="A914" i="30"/>
  <c r="D913" i="30"/>
  <c r="C913" i="30"/>
  <c r="B913" i="30"/>
  <c r="A913" i="30"/>
  <c r="D912" i="30"/>
  <c r="C912" i="30"/>
  <c r="B912" i="30"/>
  <c r="A912" i="30"/>
  <c r="D911" i="30"/>
  <c r="C911" i="30"/>
  <c r="B911" i="30"/>
  <c r="A911" i="30"/>
  <c r="D910" i="30"/>
  <c r="C910" i="30"/>
  <c r="B910" i="30"/>
  <c r="A910" i="30"/>
  <c r="D909" i="30"/>
  <c r="C909" i="30"/>
  <c r="B909" i="30"/>
  <c r="A909" i="30"/>
  <c r="D908" i="30"/>
  <c r="C908" i="30"/>
  <c r="B908" i="30"/>
  <c r="A908" i="30"/>
  <c r="D907" i="30"/>
  <c r="C907" i="30"/>
  <c r="B907" i="30"/>
  <c r="A907" i="30"/>
  <c r="D906" i="30"/>
  <c r="C906" i="30"/>
  <c r="B906" i="30"/>
  <c r="A906" i="30"/>
  <c r="D905" i="30"/>
  <c r="C905" i="30"/>
  <c r="B905" i="30"/>
  <c r="A905" i="30"/>
  <c r="D904" i="30"/>
  <c r="C904" i="30"/>
  <c r="B904" i="30"/>
  <c r="A904" i="30"/>
  <c r="D903" i="30"/>
  <c r="C903" i="30"/>
  <c r="B903" i="30"/>
  <c r="A903" i="30"/>
  <c r="D902" i="30"/>
  <c r="C902" i="30"/>
  <c r="B902" i="30"/>
  <c r="A902" i="30"/>
  <c r="D901" i="30"/>
  <c r="C901" i="30"/>
  <c r="B901" i="30"/>
  <c r="A901" i="30"/>
  <c r="D900" i="30"/>
  <c r="C900" i="30"/>
  <c r="B900" i="30"/>
  <c r="A900" i="30"/>
  <c r="D899" i="30"/>
  <c r="C899" i="30"/>
  <c r="B899" i="30"/>
  <c r="A899" i="30"/>
  <c r="D898" i="30"/>
  <c r="C898" i="30"/>
  <c r="B898" i="30"/>
  <c r="A898" i="30"/>
  <c r="D897" i="30"/>
  <c r="C897" i="30"/>
  <c r="B897" i="30"/>
  <c r="A897" i="30"/>
  <c r="D896" i="30"/>
  <c r="C896" i="30"/>
  <c r="B896" i="30"/>
  <c r="A896" i="30"/>
  <c r="D895" i="30"/>
  <c r="C895" i="30"/>
  <c r="B895" i="30"/>
  <c r="A895" i="30"/>
  <c r="D894" i="30"/>
  <c r="C894" i="30"/>
  <c r="B894" i="30"/>
  <c r="A894" i="30"/>
  <c r="D893" i="30"/>
  <c r="C893" i="30"/>
  <c r="B893" i="30"/>
  <c r="A893" i="30"/>
  <c r="D892" i="30"/>
  <c r="C892" i="30"/>
  <c r="B892" i="30"/>
  <c r="A892" i="30"/>
  <c r="D891" i="30"/>
  <c r="C891" i="30"/>
  <c r="B891" i="30"/>
  <c r="A891" i="30"/>
  <c r="D890" i="30"/>
  <c r="C890" i="30"/>
  <c r="B890" i="30"/>
  <c r="A890" i="30"/>
  <c r="D889" i="30"/>
  <c r="C889" i="30"/>
  <c r="B889" i="30"/>
  <c r="A889" i="30"/>
  <c r="D888" i="30"/>
  <c r="C888" i="30"/>
  <c r="B888" i="30"/>
  <c r="A888" i="30"/>
  <c r="D887" i="30"/>
  <c r="C887" i="30"/>
  <c r="B887" i="30"/>
  <c r="A887" i="30"/>
  <c r="D886" i="30"/>
  <c r="C886" i="30"/>
  <c r="B886" i="30"/>
  <c r="A886" i="30"/>
  <c r="D885" i="30"/>
  <c r="C885" i="30"/>
  <c r="B885" i="30"/>
  <c r="A885" i="30"/>
  <c r="D884" i="30"/>
  <c r="C884" i="30"/>
  <c r="B884" i="30"/>
  <c r="A884" i="30"/>
  <c r="D883" i="30"/>
  <c r="C883" i="30"/>
  <c r="B883" i="30"/>
  <c r="A883" i="30"/>
  <c r="D882" i="30"/>
  <c r="C882" i="30"/>
  <c r="B882" i="30"/>
  <c r="A882" i="30"/>
  <c r="D881" i="30"/>
  <c r="C881" i="30"/>
  <c r="B881" i="30"/>
  <c r="A881" i="30"/>
  <c r="D880" i="30"/>
  <c r="C880" i="30"/>
  <c r="B880" i="30"/>
  <c r="A880" i="30"/>
  <c r="D879" i="30"/>
  <c r="C879" i="30"/>
  <c r="B879" i="30"/>
  <c r="A879" i="30"/>
  <c r="D878" i="30"/>
  <c r="C878" i="30"/>
  <c r="B878" i="30"/>
  <c r="A878" i="30"/>
  <c r="D877" i="30"/>
  <c r="C877" i="30"/>
  <c r="B877" i="30"/>
  <c r="A877" i="30"/>
  <c r="D876" i="30"/>
  <c r="C876" i="30"/>
  <c r="B876" i="30"/>
  <c r="A876" i="30"/>
  <c r="D875" i="30"/>
  <c r="C875" i="30"/>
  <c r="B875" i="30"/>
  <c r="A875" i="30"/>
  <c r="D874" i="30"/>
  <c r="C874" i="30"/>
  <c r="B874" i="30"/>
  <c r="A874" i="30"/>
  <c r="D873" i="30"/>
  <c r="C873" i="30"/>
  <c r="B873" i="30"/>
  <c r="A873" i="30"/>
  <c r="D872" i="30"/>
  <c r="C872" i="30"/>
  <c r="B872" i="30"/>
  <c r="A872" i="30"/>
  <c r="D871" i="30"/>
  <c r="C871" i="30"/>
  <c r="B871" i="30"/>
  <c r="A871" i="30"/>
  <c r="D870" i="30"/>
  <c r="C870" i="30"/>
  <c r="B870" i="30"/>
  <c r="A870" i="30"/>
  <c r="D869" i="30"/>
  <c r="C869" i="30"/>
  <c r="B869" i="30"/>
  <c r="A869" i="30"/>
  <c r="D868" i="30"/>
  <c r="C868" i="30"/>
  <c r="B868" i="30"/>
  <c r="A868" i="30"/>
  <c r="D867" i="30"/>
  <c r="C867" i="30"/>
  <c r="B867" i="30"/>
  <c r="A867" i="30"/>
  <c r="D866" i="30"/>
  <c r="C866" i="30"/>
  <c r="B866" i="30"/>
  <c r="A866" i="30"/>
  <c r="D865" i="30"/>
  <c r="C865" i="30"/>
  <c r="B865" i="30"/>
  <c r="A865" i="30"/>
  <c r="D864" i="30"/>
  <c r="C864" i="30"/>
  <c r="B864" i="30"/>
  <c r="A864" i="30"/>
  <c r="D863" i="30"/>
  <c r="C863" i="30"/>
  <c r="B863" i="30"/>
  <c r="A863" i="30"/>
  <c r="D862" i="30"/>
  <c r="C862" i="30"/>
  <c r="B862" i="30"/>
  <c r="A862" i="30"/>
  <c r="D861" i="30"/>
  <c r="C861" i="30"/>
  <c r="B861" i="30"/>
  <c r="A861" i="30"/>
  <c r="D860" i="30"/>
  <c r="C860" i="30"/>
  <c r="B860" i="30"/>
  <c r="A860" i="30"/>
  <c r="D859" i="30"/>
  <c r="C859" i="30"/>
  <c r="B859" i="30"/>
  <c r="A859" i="30"/>
  <c r="D858" i="30"/>
  <c r="C858" i="30"/>
  <c r="B858" i="30"/>
  <c r="A858" i="30"/>
  <c r="D857" i="30"/>
  <c r="C857" i="30"/>
  <c r="B857" i="30"/>
  <c r="A857" i="30"/>
  <c r="D856" i="30"/>
  <c r="C856" i="30"/>
  <c r="B856" i="30"/>
  <c r="A856" i="30"/>
  <c r="D855" i="30"/>
  <c r="C855" i="30"/>
  <c r="B855" i="30"/>
  <c r="A855" i="30"/>
  <c r="D854" i="30"/>
  <c r="C854" i="30"/>
  <c r="B854" i="30"/>
  <c r="A854" i="30"/>
  <c r="D853" i="30"/>
  <c r="C853" i="30"/>
  <c r="B853" i="30"/>
  <c r="A853" i="30"/>
  <c r="D852" i="30"/>
  <c r="C852" i="30"/>
  <c r="B852" i="30"/>
  <c r="A852" i="30"/>
  <c r="D851" i="30"/>
  <c r="C851" i="30"/>
  <c r="B851" i="30"/>
  <c r="A851" i="30"/>
  <c r="D850" i="30"/>
  <c r="C850" i="30"/>
  <c r="B850" i="30"/>
  <c r="A850" i="30"/>
  <c r="D849" i="30"/>
  <c r="C849" i="30"/>
  <c r="B849" i="30"/>
  <c r="A849" i="30"/>
  <c r="D848" i="30"/>
  <c r="C848" i="30"/>
  <c r="B848" i="30"/>
  <c r="A848" i="30"/>
  <c r="D847" i="30"/>
  <c r="C847" i="30"/>
  <c r="B847" i="30"/>
  <c r="A847" i="30"/>
  <c r="D846" i="30"/>
  <c r="C846" i="30"/>
  <c r="B846" i="30"/>
  <c r="A846" i="30"/>
  <c r="D845" i="30"/>
  <c r="C845" i="30"/>
  <c r="B845" i="30"/>
  <c r="A845" i="30"/>
  <c r="D844" i="30"/>
  <c r="C844" i="30"/>
  <c r="B844" i="30"/>
  <c r="A844" i="30"/>
  <c r="D843" i="30"/>
  <c r="C843" i="30"/>
  <c r="B843" i="30"/>
  <c r="A843" i="30"/>
  <c r="D842" i="30"/>
  <c r="C842" i="30"/>
  <c r="B842" i="30"/>
  <c r="A842" i="30"/>
  <c r="D841" i="30"/>
  <c r="C841" i="30"/>
  <c r="B841" i="30"/>
  <c r="A841" i="30"/>
  <c r="D840" i="30"/>
  <c r="C840" i="30"/>
  <c r="B840" i="30"/>
  <c r="A840" i="30"/>
  <c r="D839" i="30"/>
  <c r="C839" i="30"/>
  <c r="B839" i="30"/>
  <c r="A839" i="30"/>
  <c r="D838" i="30"/>
  <c r="C838" i="30"/>
  <c r="B838" i="30"/>
  <c r="A838" i="30"/>
  <c r="D837" i="30"/>
  <c r="C837" i="30"/>
  <c r="B837" i="30"/>
  <c r="A837" i="30"/>
  <c r="D836" i="30"/>
  <c r="C836" i="30"/>
  <c r="B836" i="30"/>
  <c r="A836" i="30"/>
  <c r="D835" i="30"/>
  <c r="C835" i="30"/>
  <c r="B835" i="30"/>
  <c r="A835" i="30"/>
  <c r="D834" i="30"/>
  <c r="C834" i="30"/>
  <c r="B834" i="30"/>
  <c r="A834" i="30"/>
  <c r="D833" i="30"/>
  <c r="C833" i="30"/>
  <c r="B833" i="30"/>
  <c r="A833" i="30"/>
  <c r="D832" i="30"/>
  <c r="C832" i="30"/>
  <c r="B832" i="30"/>
  <c r="A832" i="30"/>
  <c r="D831" i="30"/>
  <c r="C831" i="30"/>
  <c r="B831" i="30"/>
  <c r="A831" i="30"/>
  <c r="D830" i="30"/>
  <c r="C830" i="30"/>
  <c r="B830" i="30"/>
  <c r="A830" i="30"/>
  <c r="D829" i="30"/>
  <c r="C829" i="30"/>
  <c r="B829" i="30"/>
  <c r="A829" i="30"/>
  <c r="D828" i="30"/>
  <c r="C828" i="30"/>
  <c r="B828" i="30"/>
  <c r="A828" i="30"/>
  <c r="D827" i="30"/>
  <c r="C827" i="30"/>
  <c r="B827" i="30"/>
  <c r="A827" i="30"/>
  <c r="D826" i="30"/>
  <c r="C826" i="30"/>
  <c r="B826" i="30"/>
  <c r="A826" i="30"/>
  <c r="D825" i="30"/>
  <c r="C825" i="30"/>
  <c r="B825" i="30"/>
  <c r="A825" i="30"/>
  <c r="D824" i="30"/>
  <c r="C824" i="30"/>
  <c r="B824" i="30"/>
  <c r="A824" i="30"/>
  <c r="D823" i="30"/>
  <c r="C823" i="30"/>
  <c r="B823" i="30"/>
  <c r="A823" i="30"/>
  <c r="D822" i="30"/>
  <c r="C822" i="30"/>
  <c r="B822" i="30"/>
  <c r="A822" i="30"/>
  <c r="D821" i="30"/>
  <c r="C821" i="30"/>
  <c r="B821" i="30"/>
  <c r="A821" i="30"/>
  <c r="D820" i="30"/>
  <c r="C820" i="30"/>
  <c r="B820" i="30"/>
  <c r="A820" i="30"/>
  <c r="D819" i="30"/>
  <c r="C819" i="30"/>
  <c r="B819" i="30"/>
  <c r="A819" i="30"/>
  <c r="D818" i="30"/>
  <c r="C818" i="30"/>
  <c r="B818" i="30"/>
  <c r="A818" i="30"/>
  <c r="D817" i="30"/>
  <c r="C817" i="30"/>
  <c r="B817" i="30"/>
  <c r="A817" i="30"/>
  <c r="D816" i="30"/>
  <c r="C816" i="30"/>
  <c r="B816" i="30"/>
  <c r="A816" i="30"/>
  <c r="D815" i="30"/>
  <c r="C815" i="30"/>
  <c r="B815" i="30"/>
  <c r="A815" i="30"/>
  <c r="D814" i="30"/>
  <c r="C814" i="30"/>
  <c r="B814" i="30"/>
  <c r="A814" i="30"/>
  <c r="D813" i="30"/>
  <c r="C813" i="30"/>
  <c r="B813" i="30"/>
  <c r="A813" i="30"/>
  <c r="D812" i="30"/>
  <c r="C812" i="30"/>
  <c r="B812" i="30"/>
  <c r="A812" i="30"/>
  <c r="D811" i="30"/>
  <c r="C811" i="30"/>
  <c r="B811" i="30"/>
  <c r="A811" i="30"/>
  <c r="D810" i="30"/>
  <c r="C810" i="30"/>
  <c r="B810" i="30"/>
  <c r="A810" i="30"/>
  <c r="D809" i="30"/>
  <c r="C809" i="30"/>
  <c r="B809" i="30"/>
  <c r="A809" i="30"/>
  <c r="D808" i="30"/>
  <c r="C808" i="30"/>
  <c r="B808" i="30"/>
  <c r="A808" i="30"/>
  <c r="D807" i="30"/>
  <c r="C807" i="30"/>
  <c r="B807" i="30"/>
  <c r="A807" i="30"/>
  <c r="D806" i="30"/>
  <c r="C806" i="30"/>
  <c r="B806" i="30"/>
  <c r="A806" i="30"/>
  <c r="D805" i="30"/>
  <c r="C805" i="30"/>
  <c r="B805" i="30"/>
  <c r="A805" i="30"/>
  <c r="D804" i="30"/>
  <c r="C804" i="30"/>
  <c r="B804" i="30"/>
  <c r="A804" i="30"/>
  <c r="D803" i="30"/>
  <c r="C803" i="30"/>
  <c r="B803" i="30"/>
  <c r="A803" i="30"/>
  <c r="D802" i="30"/>
  <c r="C802" i="30"/>
  <c r="B802" i="30"/>
  <c r="A802" i="30"/>
  <c r="D801" i="30"/>
  <c r="C801" i="30"/>
  <c r="B801" i="30"/>
  <c r="A801" i="30"/>
  <c r="D800" i="30"/>
  <c r="C800" i="30"/>
  <c r="B800" i="30"/>
  <c r="A800" i="30"/>
  <c r="D799" i="30"/>
  <c r="C799" i="30"/>
  <c r="B799" i="30"/>
  <c r="A799" i="30"/>
  <c r="D798" i="30"/>
  <c r="C798" i="30"/>
  <c r="B798" i="30"/>
  <c r="A798" i="30"/>
  <c r="D797" i="30"/>
  <c r="C797" i="30"/>
  <c r="B797" i="30"/>
  <c r="A797" i="30"/>
  <c r="D796" i="30"/>
  <c r="C796" i="30"/>
  <c r="B796" i="30"/>
  <c r="A796" i="30"/>
  <c r="D795" i="30"/>
  <c r="C795" i="30"/>
  <c r="B795" i="30"/>
  <c r="A795" i="30"/>
  <c r="D794" i="30"/>
  <c r="C794" i="30"/>
  <c r="B794" i="30"/>
  <c r="A794" i="30"/>
  <c r="D793" i="30"/>
  <c r="C793" i="30"/>
  <c r="B793" i="30"/>
  <c r="A793" i="30"/>
  <c r="D792" i="30"/>
  <c r="C792" i="30"/>
  <c r="B792" i="30"/>
  <c r="A792" i="30"/>
  <c r="D791" i="30"/>
  <c r="C791" i="30"/>
  <c r="B791" i="30"/>
  <c r="A791" i="30"/>
  <c r="D790" i="30"/>
  <c r="C790" i="30"/>
  <c r="B790" i="30"/>
  <c r="A790" i="30"/>
  <c r="D789" i="30"/>
  <c r="C789" i="30"/>
  <c r="B789" i="30"/>
  <c r="A789" i="30"/>
  <c r="D788" i="30"/>
  <c r="C788" i="30"/>
  <c r="B788" i="30"/>
  <c r="A788" i="30"/>
  <c r="D787" i="30"/>
  <c r="C787" i="30"/>
  <c r="B787" i="30"/>
  <c r="A787" i="30"/>
  <c r="D786" i="30"/>
  <c r="C786" i="30"/>
  <c r="B786" i="30"/>
  <c r="A786" i="30"/>
  <c r="D785" i="30"/>
  <c r="C785" i="30"/>
  <c r="B785" i="30"/>
  <c r="A785" i="30"/>
  <c r="D784" i="30"/>
  <c r="C784" i="30"/>
  <c r="B784" i="30"/>
  <c r="A784" i="30"/>
  <c r="D783" i="30"/>
  <c r="C783" i="30"/>
  <c r="B783" i="30"/>
  <c r="A783" i="30"/>
  <c r="D782" i="30"/>
  <c r="C782" i="30"/>
  <c r="B782" i="30"/>
  <c r="A782" i="30"/>
  <c r="D781" i="30"/>
  <c r="C781" i="30"/>
  <c r="B781" i="30"/>
  <c r="A781" i="30"/>
  <c r="D780" i="30"/>
  <c r="C780" i="30"/>
  <c r="B780" i="30"/>
  <c r="A780" i="30"/>
  <c r="D779" i="30"/>
  <c r="C779" i="30"/>
  <c r="B779" i="30"/>
  <c r="A779" i="30"/>
  <c r="D778" i="30"/>
  <c r="C778" i="30"/>
  <c r="B778" i="30"/>
  <c r="A778" i="30"/>
  <c r="D777" i="30"/>
  <c r="C777" i="30"/>
  <c r="B777" i="30"/>
  <c r="A777" i="30"/>
  <c r="D776" i="30"/>
  <c r="C776" i="30"/>
  <c r="B776" i="30"/>
  <c r="A776" i="30"/>
  <c r="D775" i="30"/>
  <c r="C775" i="30"/>
  <c r="B775" i="30"/>
  <c r="A775" i="30"/>
  <c r="D774" i="30"/>
  <c r="C774" i="30"/>
  <c r="B774" i="30"/>
  <c r="A774" i="30"/>
  <c r="D773" i="30"/>
  <c r="C773" i="30"/>
  <c r="B773" i="30"/>
  <c r="A773" i="30"/>
  <c r="D772" i="30"/>
  <c r="C772" i="30"/>
  <c r="B772" i="30"/>
  <c r="A772" i="30"/>
  <c r="D771" i="30"/>
  <c r="C771" i="30"/>
  <c r="B771" i="30"/>
  <c r="A771" i="30"/>
  <c r="D770" i="30"/>
  <c r="C770" i="30"/>
  <c r="B770" i="30"/>
  <c r="A770" i="30"/>
  <c r="D769" i="30"/>
  <c r="C769" i="30"/>
  <c r="B769" i="30"/>
  <c r="A769" i="30"/>
  <c r="D768" i="30"/>
  <c r="C768" i="30"/>
  <c r="B768" i="30"/>
  <c r="A768" i="30"/>
  <c r="D767" i="30"/>
  <c r="C767" i="30"/>
  <c r="B767" i="30"/>
  <c r="A767" i="30"/>
  <c r="D766" i="30"/>
  <c r="C766" i="30"/>
  <c r="B766" i="30"/>
  <c r="A766" i="30"/>
  <c r="D765" i="30"/>
  <c r="C765" i="30"/>
  <c r="B765" i="30"/>
  <c r="A765" i="30"/>
  <c r="D764" i="30"/>
  <c r="C764" i="30"/>
  <c r="B764" i="30"/>
  <c r="A764" i="30"/>
  <c r="D763" i="30"/>
  <c r="C763" i="30"/>
  <c r="B763" i="30"/>
  <c r="A763" i="30"/>
  <c r="D762" i="30"/>
  <c r="C762" i="30"/>
  <c r="B762" i="30"/>
  <c r="A762" i="30"/>
  <c r="D761" i="30"/>
  <c r="C761" i="30"/>
  <c r="B761" i="30"/>
  <c r="A761" i="30"/>
  <c r="D760" i="30"/>
  <c r="C760" i="30"/>
  <c r="B760" i="30"/>
  <c r="A760" i="30"/>
  <c r="D759" i="30"/>
  <c r="C759" i="30"/>
  <c r="B759" i="30"/>
  <c r="A759" i="30"/>
  <c r="D758" i="30"/>
  <c r="C758" i="30"/>
  <c r="B758" i="30"/>
  <c r="A758" i="30"/>
  <c r="D757" i="30"/>
  <c r="C757" i="30"/>
  <c r="B757" i="30"/>
  <c r="A757" i="30"/>
  <c r="D756" i="30"/>
  <c r="C756" i="30"/>
  <c r="B756" i="30"/>
  <c r="A756" i="30"/>
  <c r="D755" i="30"/>
  <c r="C755" i="30"/>
  <c r="B755" i="30"/>
  <c r="A755" i="30"/>
  <c r="D754" i="30"/>
  <c r="C754" i="30"/>
  <c r="B754" i="30"/>
  <c r="A754" i="30"/>
  <c r="D753" i="30"/>
  <c r="C753" i="30"/>
  <c r="B753" i="30"/>
  <c r="A753" i="30"/>
  <c r="D752" i="30"/>
  <c r="C752" i="30"/>
  <c r="B752" i="30"/>
  <c r="A752" i="30"/>
  <c r="D751" i="30"/>
  <c r="C751" i="30"/>
  <c r="B751" i="30"/>
  <c r="A751" i="30"/>
  <c r="D750" i="30"/>
  <c r="C750" i="30"/>
  <c r="B750" i="30"/>
  <c r="A750" i="30"/>
  <c r="D749" i="30"/>
  <c r="C749" i="30"/>
  <c r="B749" i="30"/>
  <c r="A749" i="30"/>
  <c r="D748" i="30"/>
  <c r="C748" i="30"/>
  <c r="B748" i="30"/>
  <c r="A748" i="30"/>
  <c r="D747" i="30"/>
  <c r="C747" i="30"/>
  <c r="B747" i="30"/>
  <c r="A747" i="30"/>
  <c r="D746" i="30"/>
  <c r="C746" i="30"/>
  <c r="B746" i="30"/>
  <c r="A746" i="30"/>
  <c r="D745" i="30"/>
  <c r="C745" i="30"/>
  <c r="B745" i="30"/>
  <c r="A745" i="30"/>
  <c r="D744" i="30"/>
  <c r="C744" i="30"/>
  <c r="B744" i="30"/>
  <c r="A744" i="30"/>
  <c r="D743" i="30"/>
  <c r="C743" i="30"/>
  <c r="B743" i="30"/>
  <c r="A743" i="30"/>
  <c r="D742" i="30"/>
  <c r="C742" i="30"/>
  <c r="B742" i="30"/>
  <c r="A742" i="30"/>
  <c r="D741" i="30"/>
  <c r="C741" i="30"/>
  <c r="B741" i="30"/>
  <c r="A741" i="30"/>
  <c r="D740" i="30"/>
  <c r="C740" i="30"/>
  <c r="B740" i="30"/>
  <c r="A740" i="30"/>
  <c r="D739" i="30"/>
  <c r="C739" i="30"/>
  <c r="B739" i="30"/>
  <c r="A739" i="30"/>
  <c r="D738" i="30"/>
  <c r="C738" i="30"/>
  <c r="B738" i="30"/>
  <c r="A738" i="30"/>
  <c r="D737" i="30"/>
  <c r="C737" i="30"/>
  <c r="B737" i="30"/>
  <c r="A737" i="30"/>
  <c r="D736" i="30"/>
  <c r="C736" i="30"/>
  <c r="B736" i="30"/>
  <c r="A736" i="30"/>
  <c r="D735" i="30"/>
  <c r="C735" i="30"/>
  <c r="B735" i="30"/>
  <c r="A735" i="30"/>
  <c r="D734" i="30"/>
  <c r="C734" i="30"/>
  <c r="B734" i="30"/>
  <c r="A734" i="30"/>
  <c r="D733" i="30"/>
  <c r="C733" i="30"/>
  <c r="B733" i="30"/>
  <c r="A733" i="30"/>
  <c r="D732" i="30"/>
  <c r="C732" i="30"/>
  <c r="B732" i="30"/>
  <c r="A732" i="30"/>
  <c r="D731" i="30"/>
  <c r="C731" i="30"/>
  <c r="B731" i="30"/>
  <c r="A731" i="30"/>
  <c r="D730" i="30"/>
  <c r="C730" i="30"/>
  <c r="B730" i="30"/>
  <c r="A730" i="30"/>
  <c r="D729" i="30"/>
  <c r="C729" i="30"/>
  <c r="B729" i="30"/>
  <c r="A729" i="30"/>
  <c r="D728" i="30"/>
  <c r="C728" i="30"/>
  <c r="B728" i="30"/>
  <c r="A728" i="30"/>
  <c r="D727" i="30"/>
  <c r="C727" i="30"/>
  <c r="B727" i="30"/>
  <c r="A727" i="30"/>
  <c r="D726" i="30"/>
  <c r="C726" i="30"/>
  <c r="B726" i="30"/>
  <c r="A726" i="30"/>
  <c r="D725" i="30"/>
  <c r="C725" i="30"/>
  <c r="B725" i="30"/>
  <c r="A725" i="30"/>
  <c r="D724" i="30"/>
  <c r="C724" i="30"/>
  <c r="B724" i="30"/>
  <c r="A724" i="30"/>
  <c r="D723" i="30"/>
  <c r="C723" i="30"/>
  <c r="B723" i="30"/>
  <c r="A723" i="30"/>
  <c r="D722" i="30"/>
  <c r="C722" i="30"/>
  <c r="B722" i="30"/>
  <c r="A722" i="30"/>
  <c r="D721" i="30"/>
  <c r="C721" i="30"/>
  <c r="B721" i="30"/>
  <c r="A721" i="30"/>
  <c r="D720" i="30"/>
  <c r="C720" i="30"/>
  <c r="B720" i="30"/>
  <c r="A720" i="30"/>
  <c r="D719" i="30"/>
  <c r="C719" i="30"/>
  <c r="B719" i="30"/>
  <c r="A719" i="30"/>
  <c r="D718" i="30"/>
  <c r="C718" i="30"/>
  <c r="B718" i="30"/>
  <c r="A718" i="30"/>
  <c r="D717" i="30"/>
  <c r="C717" i="30"/>
  <c r="B717" i="30"/>
  <c r="A717" i="30"/>
  <c r="D716" i="30"/>
  <c r="C716" i="30"/>
  <c r="B716" i="30"/>
  <c r="A716" i="30"/>
  <c r="D715" i="30"/>
  <c r="C715" i="30"/>
  <c r="B715" i="30"/>
  <c r="A715" i="30"/>
  <c r="D714" i="30"/>
  <c r="C714" i="30"/>
  <c r="B714" i="30"/>
  <c r="A714" i="30"/>
  <c r="D713" i="30"/>
  <c r="C713" i="30"/>
  <c r="B713" i="30"/>
  <c r="A713" i="30"/>
  <c r="D712" i="30"/>
  <c r="C712" i="30"/>
  <c r="B712" i="30"/>
  <c r="A712" i="30"/>
  <c r="D711" i="30"/>
  <c r="C711" i="30"/>
  <c r="B711" i="30"/>
  <c r="A711" i="30"/>
  <c r="D710" i="30"/>
  <c r="C710" i="30"/>
  <c r="B710" i="30"/>
  <c r="A710" i="30"/>
  <c r="D709" i="30"/>
  <c r="C709" i="30"/>
  <c r="B709" i="30"/>
  <c r="A709" i="30"/>
  <c r="D708" i="30"/>
  <c r="C708" i="30"/>
  <c r="B708" i="30"/>
  <c r="A708" i="30"/>
  <c r="D707" i="30"/>
  <c r="C707" i="30"/>
  <c r="B707" i="30"/>
  <c r="A707" i="30"/>
  <c r="D706" i="30"/>
  <c r="C706" i="30"/>
  <c r="B706" i="30"/>
  <c r="A706" i="30"/>
  <c r="D705" i="30"/>
  <c r="C705" i="30"/>
  <c r="B705" i="30"/>
  <c r="A705" i="30"/>
  <c r="D704" i="30"/>
  <c r="C704" i="30"/>
  <c r="B704" i="30"/>
  <c r="A704" i="30"/>
  <c r="D703" i="30"/>
  <c r="C703" i="30"/>
  <c r="B703" i="30"/>
  <c r="A703" i="30"/>
  <c r="D702" i="30"/>
  <c r="C702" i="30"/>
  <c r="B702" i="30"/>
  <c r="A702" i="30"/>
  <c r="D701" i="30"/>
  <c r="C701" i="30"/>
  <c r="B701" i="30"/>
  <c r="A701" i="30"/>
  <c r="D700" i="30"/>
  <c r="C700" i="30"/>
  <c r="B700" i="30"/>
  <c r="A700" i="30"/>
  <c r="D699" i="30"/>
  <c r="C699" i="30"/>
  <c r="B699" i="30"/>
  <c r="A699" i="30"/>
  <c r="D698" i="30"/>
  <c r="C698" i="30"/>
  <c r="B698" i="30"/>
  <c r="A698" i="30"/>
  <c r="D697" i="30"/>
  <c r="C697" i="30"/>
  <c r="B697" i="30"/>
  <c r="A697" i="30"/>
  <c r="D696" i="30"/>
  <c r="C696" i="30"/>
  <c r="B696" i="30"/>
  <c r="A696" i="30"/>
  <c r="D695" i="30"/>
  <c r="C695" i="30"/>
  <c r="B695" i="30"/>
  <c r="A695" i="30"/>
  <c r="D694" i="30"/>
  <c r="C694" i="30"/>
  <c r="B694" i="30"/>
  <c r="A694" i="30"/>
  <c r="D693" i="30"/>
  <c r="C693" i="30"/>
  <c r="B693" i="30"/>
  <c r="A693" i="30"/>
  <c r="D692" i="30"/>
  <c r="C692" i="30"/>
  <c r="B692" i="30"/>
  <c r="A692" i="30"/>
  <c r="D691" i="30"/>
  <c r="C691" i="30"/>
  <c r="B691" i="30"/>
  <c r="A691" i="30"/>
  <c r="D690" i="30"/>
  <c r="C690" i="30"/>
  <c r="B690" i="30"/>
  <c r="A690" i="30"/>
  <c r="D689" i="30"/>
  <c r="C689" i="30"/>
  <c r="B689" i="30"/>
  <c r="A689" i="30"/>
  <c r="D688" i="30"/>
  <c r="C688" i="30"/>
  <c r="B688" i="30"/>
  <c r="A688" i="30"/>
  <c r="D687" i="30"/>
  <c r="C687" i="30"/>
  <c r="B687" i="30"/>
  <c r="A687" i="30"/>
  <c r="D686" i="30"/>
  <c r="C686" i="30"/>
  <c r="B686" i="30"/>
  <c r="A686" i="30"/>
  <c r="D685" i="30"/>
  <c r="C685" i="30"/>
  <c r="B685" i="30"/>
  <c r="A685" i="30"/>
  <c r="D684" i="30"/>
  <c r="C684" i="30"/>
  <c r="B684" i="30"/>
  <c r="A684" i="30"/>
  <c r="D683" i="30"/>
  <c r="C683" i="30"/>
  <c r="B683" i="30"/>
  <c r="A683" i="30"/>
  <c r="D682" i="30"/>
  <c r="C682" i="30"/>
  <c r="B682" i="30"/>
  <c r="A682" i="30"/>
  <c r="D681" i="30"/>
  <c r="C681" i="30"/>
  <c r="B681" i="30"/>
  <c r="A681" i="30"/>
  <c r="D680" i="30"/>
  <c r="C680" i="30"/>
  <c r="B680" i="30"/>
  <c r="A680" i="30"/>
  <c r="D679" i="30"/>
  <c r="C679" i="30"/>
  <c r="B679" i="30"/>
  <c r="A679" i="30"/>
  <c r="D678" i="30"/>
  <c r="C678" i="30"/>
  <c r="B678" i="30"/>
  <c r="A678" i="30"/>
  <c r="D677" i="30"/>
  <c r="C677" i="30"/>
  <c r="B677" i="30"/>
  <c r="A677" i="30"/>
  <c r="D676" i="30"/>
  <c r="C676" i="30"/>
  <c r="B676" i="30"/>
  <c r="A676" i="30"/>
  <c r="D675" i="30"/>
  <c r="C675" i="30"/>
  <c r="B675" i="30"/>
  <c r="A675" i="30"/>
  <c r="D674" i="30"/>
  <c r="C674" i="30"/>
  <c r="B674" i="30"/>
  <c r="A674" i="30"/>
  <c r="D673" i="30"/>
  <c r="C673" i="30"/>
  <c r="B673" i="30"/>
  <c r="A673" i="30"/>
  <c r="D672" i="30"/>
  <c r="C672" i="30"/>
  <c r="B672" i="30"/>
  <c r="A672" i="30"/>
  <c r="D671" i="30"/>
  <c r="C671" i="30"/>
  <c r="B671" i="30"/>
  <c r="A671" i="30"/>
  <c r="D670" i="30"/>
  <c r="C670" i="30"/>
  <c r="B670" i="30"/>
  <c r="A670" i="30"/>
  <c r="D669" i="30"/>
  <c r="C669" i="30"/>
  <c r="B669" i="30"/>
  <c r="A669" i="30"/>
  <c r="D668" i="30"/>
  <c r="C668" i="30"/>
  <c r="B668" i="30"/>
  <c r="A668" i="30"/>
  <c r="D667" i="30"/>
  <c r="C667" i="30"/>
  <c r="B667" i="30"/>
  <c r="A667" i="30"/>
  <c r="D666" i="30"/>
  <c r="C666" i="30"/>
  <c r="B666" i="30"/>
  <c r="A666" i="30"/>
  <c r="D665" i="30"/>
  <c r="C665" i="30"/>
  <c r="B665" i="30"/>
  <c r="A665" i="30"/>
  <c r="D664" i="30"/>
  <c r="C664" i="30"/>
  <c r="B664" i="30"/>
  <c r="A664" i="30"/>
  <c r="D663" i="30"/>
  <c r="C663" i="30"/>
  <c r="B663" i="30"/>
  <c r="A663" i="30"/>
  <c r="D662" i="30"/>
  <c r="C662" i="30"/>
  <c r="B662" i="30"/>
  <c r="A662" i="30"/>
  <c r="D661" i="30"/>
  <c r="C661" i="30"/>
  <c r="B661" i="30"/>
  <c r="A661" i="30"/>
  <c r="D660" i="30"/>
  <c r="C660" i="30"/>
  <c r="B660" i="30"/>
  <c r="A660" i="30"/>
  <c r="D659" i="30"/>
  <c r="C659" i="30"/>
  <c r="B659" i="30"/>
  <c r="A659" i="30"/>
  <c r="D658" i="30"/>
  <c r="C658" i="30"/>
  <c r="B658" i="30"/>
  <c r="A658" i="30"/>
  <c r="D657" i="30"/>
  <c r="C657" i="30"/>
  <c r="B657" i="30"/>
  <c r="A657" i="30"/>
  <c r="D656" i="30"/>
  <c r="C656" i="30"/>
  <c r="B656" i="30"/>
  <c r="A656" i="30"/>
  <c r="D655" i="30"/>
  <c r="C655" i="30"/>
  <c r="B655" i="30"/>
  <c r="A655" i="30"/>
  <c r="D654" i="30"/>
  <c r="C654" i="30"/>
  <c r="B654" i="30"/>
  <c r="A654" i="30"/>
  <c r="D653" i="30"/>
  <c r="C653" i="30"/>
  <c r="B653" i="30"/>
  <c r="A653" i="30"/>
  <c r="D652" i="30"/>
  <c r="C652" i="30"/>
  <c r="B652" i="30"/>
  <c r="A652" i="30"/>
  <c r="D651" i="30"/>
  <c r="C651" i="30"/>
  <c r="B651" i="30"/>
  <c r="A651" i="30"/>
  <c r="D650" i="30"/>
  <c r="C650" i="30"/>
  <c r="B650" i="30"/>
  <c r="A650" i="30"/>
  <c r="D649" i="30"/>
  <c r="C649" i="30"/>
  <c r="B649" i="30"/>
  <c r="A649" i="30"/>
  <c r="D648" i="30"/>
  <c r="C648" i="30"/>
  <c r="B648" i="30"/>
  <c r="A648" i="30"/>
  <c r="D647" i="30"/>
  <c r="C647" i="30"/>
  <c r="B647" i="30"/>
  <c r="A647" i="30"/>
  <c r="D646" i="30"/>
  <c r="C646" i="30"/>
  <c r="B646" i="30"/>
  <c r="A646" i="30"/>
  <c r="D645" i="30"/>
  <c r="C645" i="30"/>
  <c r="B645" i="30"/>
  <c r="A645" i="30"/>
  <c r="D644" i="30"/>
  <c r="C644" i="30"/>
  <c r="B644" i="30"/>
  <c r="A644" i="30"/>
  <c r="D643" i="30"/>
  <c r="C643" i="30"/>
  <c r="B643" i="30"/>
  <c r="A643" i="30"/>
  <c r="D642" i="30"/>
  <c r="C642" i="30"/>
  <c r="B642" i="30"/>
  <c r="A642" i="30"/>
  <c r="D641" i="30"/>
  <c r="C641" i="30"/>
  <c r="B641" i="30"/>
  <c r="A641" i="30"/>
  <c r="D640" i="30"/>
  <c r="C640" i="30"/>
  <c r="B640" i="30"/>
  <c r="A640" i="30"/>
  <c r="D639" i="30"/>
  <c r="C639" i="30"/>
  <c r="B639" i="30"/>
  <c r="A639" i="30"/>
  <c r="D638" i="30"/>
  <c r="C638" i="30"/>
  <c r="B638" i="30"/>
  <c r="A638" i="30"/>
  <c r="D637" i="30"/>
  <c r="C637" i="30"/>
  <c r="B637" i="30"/>
  <c r="A637" i="30"/>
  <c r="D636" i="30"/>
  <c r="C636" i="30"/>
  <c r="B636" i="30"/>
  <c r="A636" i="30"/>
  <c r="D635" i="30"/>
  <c r="C635" i="30"/>
  <c r="B635" i="30"/>
  <c r="A635" i="30"/>
  <c r="D634" i="30"/>
  <c r="C634" i="30"/>
  <c r="B634" i="30"/>
  <c r="A634" i="30"/>
  <c r="D633" i="30"/>
  <c r="C633" i="30"/>
  <c r="B633" i="30"/>
  <c r="A633" i="30"/>
  <c r="D632" i="30"/>
  <c r="C632" i="30"/>
  <c r="B632" i="30"/>
  <c r="A632" i="30"/>
  <c r="D631" i="30"/>
  <c r="C631" i="30"/>
  <c r="B631" i="30"/>
  <c r="A631" i="30"/>
  <c r="D630" i="30"/>
  <c r="C630" i="30"/>
  <c r="B630" i="30"/>
  <c r="A630" i="30"/>
  <c r="D629" i="30"/>
  <c r="C629" i="30"/>
  <c r="B629" i="30"/>
  <c r="A629" i="30"/>
  <c r="D628" i="30"/>
  <c r="C628" i="30"/>
  <c r="B628" i="30"/>
  <c r="A628" i="30"/>
  <c r="D627" i="30"/>
  <c r="C627" i="30"/>
  <c r="B627" i="30"/>
  <c r="A627" i="30"/>
  <c r="D626" i="30"/>
  <c r="C626" i="30"/>
  <c r="B626" i="30"/>
  <c r="A626" i="30"/>
  <c r="D625" i="30"/>
  <c r="C625" i="30"/>
  <c r="B625" i="30"/>
  <c r="A625" i="30"/>
  <c r="D624" i="30"/>
  <c r="C624" i="30"/>
  <c r="B624" i="30"/>
  <c r="A624" i="30"/>
  <c r="D623" i="30"/>
  <c r="C623" i="30"/>
  <c r="B623" i="30"/>
  <c r="A623" i="30"/>
  <c r="D622" i="30"/>
  <c r="C622" i="30"/>
  <c r="B622" i="30"/>
  <c r="A622" i="30"/>
  <c r="D621" i="30"/>
  <c r="C621" i="30"/>
  <c r="B621" i="30"/>
  <c r="A621" i="30"/>
  <c r="D620" i="30"/>
  <c r="C620" i="30"/>
  <c r="B620" i="30"/>
  <c r="A620" i="30"/>
  <c r="D619" i="30"/>
  <c r="C619" i="30"/>
  <c r="B619" i="30"/>
  <c r="A619" i="30"/>
  <c r="D618" i="30"/>
  <c r="C618" i="30"/>
  <c r="B618" i="30"/>
  <c r="A618" i="30"/>
  <c r="D617" i="30"/>
  <c r="C617" i="30"/>
  <c r="B617" i="30"/>
  <c r="A617" i="30"/>
  <c r="D616" i="30"/>
  <c r="C616" i="30"/>
  <c r="B616" i="30"/>
  <c r="A616" i="30"/>
  <c r="D615" i="30"/>
  <c r="C615" i="30"/>
  <c r="B615" i="30"/>
  <c r="A615" i="30"/>
  <c r="D614" i="30"/>
  <c r="C614" i="30"/>
  <c r="B614" i="30"/>
  <c r="A614" i="30"/>
  <c r="D613" i="30"/>
  <c r="C613" i="30"/>
  <c r="B613" i="30"/>
  <c r="A613" i="30"/>
  <c r="D612" i="30"/>
  <c r="C612" i="30"/>
  <c r="B612" i="30"/>
  <c r="A612" i="30"/>
  <c r="D611" i="30"/>
  <c r="C611" i="30"/>
  <c r="B611" i="30"/>
  <c r="A611" i="30"/>
  <c r="D610" i="30"/>
  <c r="C610" i="30"/>
  <c r="B610" i="30"/>
  <c r="A610" i="30"/>
  <c r="D609" i="30"/>
  <c r="C609" i="30"/>
  <c r="B609" i="30"/>
  <c r="A609" i="30"/>
  <c r="D608" i="30"/>
  <c r="C608" i="30"/>
  <c r="B608" i="30"/>
  <c r="A608" i="30"/>
  <c r="D607" i="30"/>
  <c r="C607" i="30"/>
  <c r="B607" i="30"/>
  <c r="A607" i="30"/>
  <c r="D606" i="30"/>
  <c r="C606" i="30"/>
  <c r="B606" i="30"/>
  <c r="A606" i="30"/>
  <c r="D605" i="30"/>
  <c r="C605" i="30"/>
  <c r="B605" i="30"/>
  <c r="A605" i="30"/>
  <c r="D604" i="30"/>
  <c r="C604" i="30"/>
  <c r="B604" i="30"/>
  <c r="A604" i="30"/>
  <c r="D603" i="30"/>
  <c r="C603" i="30"/>
  <c r="B603" i="30"/>
  <c r="A603" i="30"/>
  <c r="D602" i="30"/>
  <c r="C602" i="30"/>
  <c r="B602" i="30"/>
  <c r="A602" i="30"/>
  <c r="D601" i="30"/>
  <c r="C601" i="30"/>
  <c r="B601" i="30"/>
  <c r="A601" i="30"/>
  <c r="D600" i="30"/>
  <c r="C600" i="30"/>
  <c r="B600" i="30"/>
  <c r="A600" i="30"/>
  <c r="D599" i="30"/>
  <c r="C599" i="30"/>
  <c r="B599" i="30"/>
  <c r="A599" i="30"/>
  <c r="D598" i="30"/>
  <c r="C598" i="30"/>
  <c r="B598" i="30"/>
  <c r="A598" i="30"/>
  <c r="D597" i="30"/>
  <c r="C597" i="30"/>
  <c r="B597" i="30"/>
  <c r="A597" i="30"/>
  <c r="D596" i="30"/>
  <c r="C596" i="30"/>
  <c r="B596" i="30"/>
  <c r="A596" i="30"/>
  <c r="D595" i="30"/>
  <c r="C595" i="30"/>
  <c r="B595" i="30"/>
  <c r="A595" i="30"/>
  <c r="D594" i="30"/>
  <c r="C594" i="30"/>
  <c r="B594" i="30"/>
  <c r="A594" i="30"/>
  <c r="D593" i="30"/>
  <c r="C593" i="30"/>
  <c r="B593" i="30"/>
  <c r="A593" i="30"/>
  <c r="D592" i="30"/>
  <c r="C592" i="30"/>
  <c r="B592" i="30"/>
  <c r="A592" i="30"/>
  <c r="D591" i="30"/>
  <c r="C591" i="30"/>
  <c r="B591" i="30"/>
  <c r="A591" i="30"/>
  <c r="D590" i="30"/>
  <c r="C590" i="30"/>
  <c r="B590" i="30"/>
  <c r="A590" i="30"/>
  <c r="D589" i="30"/>
  <c r="C589" i="30"/>
  <c r="B589" i="30"/>
  <c r="A589" i="30"/>
  <c r="D588" i="30"/>
  <c r="C588" i="30"/>
  <c r="B588" i="30"/>
  <c r="A588" i="30"/>
  <c r="D587" i="30"/>
  <c r="C587" i="30"/>
  <c r="B587" i="30"/>
  <c r="A587" i="30"/>
  <c r="D586" i="30"/>
  <c r="C586" i="30"/>
  <c r="B586" i="30"/>
  <c r="A586" i="30"/>
  <c r="D585" i="30"/>
  <c r="C585" i="30"/>
  <c r="B585" i="30"/>
  <c r="A585" i="30"/>
  <c r="D584" i="30"/>
  <c r="C584" i="30"/>
  <c r="B584" i="30"/>
  <c r="A584" i="30"/>
  <c r="D583" i="30"/>
  <c r="C583" i="30"/>
  <c r="B583" i="30"/>
  <c r="A583" i="30"/>
  <c r="D582" i="30"/>
  <c r="C582" i="30"/>
  <c r="B582" i="30"/>
  <c r="A582" i="30"/>
  <c r="D581" i="30"/>
  <c r="C581" i="30"/>
  <c r="B581" i="30"/>
  <c r="A581" i="30"/>
  <c r="D580" i="30"/>
  <c r="C580" i="30"/>
  <c r="B580" i="30"/>
  <c r="A580" i="30"/>
  <c r="D579" i="30"/>
  <c r="C579" i="30"/>
  <c r="B579" i="30"/>
  <c r="A579" i="30"/>
  <c r="D578" i="30"/>
  <c r="C578" i="30"/>
  <c r="B578" i="30"/>
  <c r="A578" i="30"/>
  <c r="D577" i="30"/>
  <c r="C577" i="30"/>
  <c r="B577" i="30"/>
  <c r="A577" i="30"/>
  <c r="D576" i="30"/>
  <c r="C576" i="30"/>
  <c r="B576" i="30"/>
  <c r="A576" i="30"/>
  <c r="D575" i="30"/>
  <c r="C575" i="30"/>
  <c r="B575" i="30"/>
  <c r="A575" i="30"/>
  <c r="D574" i="30"/>
  <c r="C574" i="30"/>
  <c r="B574" i="30"/>
  <c r="A574" i="30"/>
  <c r="D573" i="30"/>
  <c r="C573" i="30"/>
  <c r="B573" i="30"/>
  <c r="A573" i="30"/>
  <c r="D572" i="30"/>
  <c r="C572" i="30"/>
  <c r="B572" i="30"/>
  <c r="A572" i="30"/>
  <c r="D571" i="30"/>
  <c r="C571" i="30"/>
  <c r="B571" i="30"/>
  <c r="A571" i="30"/>
  <c r="D553" i="30"/>
  <c r="C553" i="30"/>
  <c r="B553" i="30"/>
  <c r="A553" i="30"/>
  <c r="D552" i="30"/>
  <c r="C552" i="30"/>
  <c r="B552" i="30"/>
  <c r="A552" i="30"/>
  <c r="D551" i="30"/>
  <c r="C551" i="30"/>
  <c r="B551" i="30"/>
  <c r="A551" i="30"/>
  <c r="D550" i="30"/>
  <c r="C550" i="30"/>
  <c r="B550" i="30"/>
  <c r="A550" i="30"/>
  <c r="D549" i="30"/>
  <c r="C549" i="30"/>
  <c r="B549" i="30"/>
  <c r="A549" i="30"/>
  <c r="D548" i="30"/>
  <c r="C548" i="30"/>
  <c r="B548" i="30"/>
  <c r="A548" i="30"/>
  <c r="D547" i="30"/>
  <c r="C547" i="30"/>
  <c r="B547" i="30"/>
  <c r="A547" i="30"/>
  <c r="D546" i="30"/>
  <c r="C546" i="30"/>
  <c r="B546" i="30"/>
  <c r="A546" i="30"/>
  <c r="D545" i="30"/>
  <c r="C545" i="30"/>
  <c r="B545" i="30"/>
  <c r="A545" i="30"/>
  <c r="D544" i="30"/>
  <c r="C544" i="30"/>
  <c r="B544" i="30"/>
  <c r="A544" i="30"/>
  <c r="D543" i="30"/>
  <c r="C543" i="30"/>
  <c r="B543" i="30"/>
  <c r="A543" i="30"/>
  <c r="D542" i="30"/>
  <c r="C542" i="30"/>
  <c r="B542" i="30"/>
  <c r="A542" i="30"/>
  <c r="D541" i="30"/>
  <c r="C541" i="30"/>
  <c r="B541" i="30"/>
  <c r="A541" i="30"/>
  <c r="D540" i="30"/>
  <c r="C540" i="30"/>
  <c r="B540" i="30"/>
  <c r="A540" i="30"/>
  <c r="D539" i="30"/>
  <c r="C539" i="30"/>
  <c r="B539" i="30"/>
  <c r="A539" i="30"/>
  <c r="D538" i="30"/>
  <c r="C538" i="30"/>
  <c r="B538" i="30"/>
  <c r="A538" i="30"/>
  <c r="D537" i="30"/>
  <c r="C537" i="30"/>
  <c r="B537" i="30"/>
  <c r="A537" i="30"/>
  <c r="D536" i="30"/>
  <c r="C536" i="30"/>
  <c r="B536" i="30"/>
  <c r="A536" i="30"/>
  <c r="D535" i="30"/>
  <c r="C535" i="30"/>
  <c r="B535" i="30"/>
  <c r="A535" i="30"/>
  <c r="D534" i="30"/>
  <c r="C534" i="30"/>
  <c r="B534" i="30"/>
  <c r="A534" i="30"/>
  <c r="D533" i="30"/>
  <c r="C533" i="30"/>
  <c r="B533" i="30"/>
  <c r="A533" i="30"/>
  <c r="D532" i="30"/>
  <c r="C532" i="30"/>
  <c r="B532" i="30"/>
  <c r="A532" i="30"/>
  <c r="D531" i="30"/>
  <c r="C531" i="30"/>
  <c r="B531" i="30"/>
  <c r="A531" i="30"/>
  <c r="D530" i="30"/>
  <c r="C530" i="30"/>
  <c r="B530" i="30"/>
  <c r="A530" i="30"/>
  <c r="D529" i="30"/>
  <c r="C529" i="30"/>
  <c r="B529" i="30"/>
  <c r="A529" i="30"/>
  <c r="D528" i="30"/>
  <c r="C528" i="30"/>
  <c r="B528" i="30"/>
  <c r="A528" i="30"/>
  <c r="D527" i="30"/>
  <c r="C527" i="30"/>
  <c r="B527" i="30"/>
  <c r="A527" i="30"/>
  <c r="D526" i="30"/>
  <c r="C526" i="30"/>
  <c r="B526" i="30"/>
  <c r="A526" i="30"/>
  <c r="D525" i="30"/>
  <c r="C525" i="30"/>
  <c r="B525" i="30"/>
  <c r="A525" i="30"/>
  <c r="D524" i="30"/>
  <c r="C524" i="30"/>
  <c r="B524" i="30"/>
  <c r="A524" i="30"/>
  <c r="D523" i="30"/>
  <c r="C523" i="30"/>
  <c r="B523" i="30"/>
  <c r="A523" i="30"/>
  <c r="D522" i="30"/>
  <c r="C522" i="30"/>
  <c r="B522" i="30"/>
  <c r="A522" i="30"/>
  <c r="D521" i="30"/>
  <c r="C521" i="30"/>
  <c r="B521" i="30"/>
  <c r="A521" i="30"/>
  <c r="D520" i="30"/>
  <c r="C520" i="30"/>
  <c r="B520" i="30"/>
  <c r="A520" i="30"/>
  <c r="D519" i="30"/>
  <c r="C519" i="30"/>
  <c r="B519" i="30"/>
  <c r="A519" i="30"/>
  <c r="D518" i="30"/>
  <c r="C518" i="30"/>
  <c r="B518" i="30"/>
  <c r="A518" i="30"/>
  <c r="D517" i="30"/>
  <c r="C517" i="30"/>
  <c r="B517" i="30"/>
  <c r="A517" i="30"/>
  <c r="D516" i="30"/>
  <c r="C516" i="30"/>
  <c r="B516" i="30"/>
  <c r="A516" i="30"/>
  <c r="D515" i="30"/>
  <c r="C515" i="30"/>
  <c r="B515" i="30"/>
  <c r="A515" i="30"/>
  <c r="D514" i="30"/>
  <c r="C514" i="30"/>
  <c r="B514" i="30"/>
  <c r="A514" i="30"/>
  <c r="D513" i="30"/>
  <c r="C513" i="30"/>
  <c r="B513" i="30"/>
  <c r="A513" i="30"/>
  <c r="D512" i="30"/>
  <c r="C512" i="30"/>
  <c r="B512" i="30"/>
  <c r="A512" i="30"/>
  <c r="D511" i="30"/>
  <c r="C511" i="30"/>
  <c r="B511" i="30"/>
  <c r="A511" i="30"/>
  <c r="D510" i="30"/>
  <c r="C510" i="30"/>
  <c r="B510" i="30"/>
  <c r="A510" i="30"/>
  <c r="D509" i="30"/>
  <c r="C509" i="30"/>
  <c r="B509" i="30"/>
  <c r="A509" i="30"/>
  <c r="D508" i="30"/>
  <c r="C508" i="30"/>
  <c r="B508" i="30"/>
  <c r="A508" i="30"/>
  <c r="D507" i="30"/>
  <c r="C507" i="30"/>
  <c r="B507" i="30"/>
  <c r="A507" i="30"/>
  <c r="D506" i="30"/>
  <c r="C506" i="30"/>
  <c r="B506" i="30"/>
  <c r="A506" i="30"/>
  <c r="D505" i="30"/>
  <c r="C505" i="30"/>
  <c r="B505" i="30"/>
  <c r="A505" i="30"/>
  <c r="D504" i="30"/>
  <c r="C504" i="30"/>
  <c r="B504" i="30"/>
  <c r="A504" i="30"/>
  <c r="D503" i="30"/>
  <c r="C503" i="30"/>
  <c r="B503" i="30"/>
  <c r="A503" i="30"/>
  <c r="D502" i="30"/>
  <c r="C502" i="30"/>
  <c r="B502" i="30"/>
  <c r="A502" i="30"/>
  <c r="D501" i="30"/>
  <c r="C501" i="30"/>
  <c r="B501" i="30"/>
  <c r="A501" i="30"/>
  <c r="D500" i="30"/>
  <c r="C500" i="30"/>
  <c r="B500" i="30"/>
  <c r="A500" i="30"/>
  <c r="D499" i="30"/>
  <c r="C499" i="30"/>
  <c r="B499" i="30"/>
  <c r="A499" i="30"/>
  <c r="D498" i="30"/>
  <c r="C498" i="30"/>
  <c r="B498" i="30"/>
  <c r="A498" i="30"/>
  <c r="D497" i="30"/>
  <c r="C497" i="30"/>
  <c r="B497" i="30"/>
  <c r="A497" i="30"/>
  <c r="D496" i="30"/>
  <c r="C496" i="30"/>
  <c r="B496" i="30"/>
  <c r="A496" i="30"/>
  <c r="D495" i="30"/>
  <c r="C495" i="30"/>
  <c r="B495" i="30"/>
  <c r="A495" i="30"/>
  <c r="D494" i="30"/>
  <c r="C494" i="30"/>
  <c r="B494" i="30"/>
  <c r="A494" i="30"/>
  <c r="D493" i="30"/>
  <c r="C493" i="30"/>
  <c r="B493" i="30"/>
  <c r="A493" i="30"/>
  <c r="D492" i="30"/>
  <c r="C492" i="30"/>
  <c r="B492" i="30"/>
  <c r="A492" i="30"/>
  <c r="D491" i="30"/>
  <c r="C491" i="30"/>
  <c r="B491" i="30"/>
  <c r="A491" i="30"/>
  <c r="D490" i="30"/>
  <c r="C490" i="30"/>
  <c r="B490" i="30"/>
  <c r="A490" i="30"/>
  <c r="D489" i="30"/>
  <c r="C489" i="30"/>
  <c r="B489" i="30"/>
  <c r="A489" i="30"/>
  <c r="D488" i="30"/>
  <c r="C488" i="30"/>
  <c r="B488" i="30"/>
  <c r="A488" i="30"/>
  <c r="D487" i="30"/>
  <c r="C487" i="30"/>
  <c r="B487" i="30"/>
  <c r="A487" i="30"/>
  <c r="D486" i="30"/>
  <c r="C486" i="30"/>
  <c r="B486" i="30"/>
  <c r="A486" i="30"/>
  <c r="D485" i="30"/>
  <c r="C485" i="30"/>
  <c r="B485" i="30"/>
  <c r="A485" i="30"/>
  <c r="D484" i="30"/>
  <c r="C484" i="30"/>
  <c r="B484" i="30"/>
  <c r="A484" i="30"/>
  <c r="D483" i="30"/>
  <c r="C483" i="30"/>
  <c r="B483" i="30"/>
  <c r="A483" i="30"/>
  <c r="D482" i="30"/>
  <c r="C482" i="30"/>
  <c r="B482" i="30"/>
  <c r="A482" i="30"/>
  <c r="D481" i="30"/>
  <c r="C481" i="30"/>
  <c r="B481" i="30"/>
  <c r="A481" i="30"/>
  <c r="D480" i="30"/>
  <c r="C480" i="30"/>
  <c r="B480" i="30"/>
  <c r="A480" i="30"/>
  <c r="D479" i="30"/>
  <c r="C479" i="30"/>
  <c r="B479" i="30"/>
  <c r="A479" i="30"/>
  <c r="D478" i="30"/>
  <c r="C478" i="30"/>
  <c r="B478" i="30"/>
  <c r="A478" i="30"/>
  <c r="D477" i="30"/>
  <c r="C477" i="30"/>
  <c r="B477" i="30"/>
  <c r="A477" i="30"/>
  <c r="D476" i="30"/>
  <c r="C476" i="30"/>
  <c r="B476" i="30"/>
  <c r="A476" i="30"/>
  <c r="D475" i="30"/>
  <c r="C475" i="30"/>
  <c r="B475" i="30"/>
  <c r="A475" i="30"/>
  <c r="D474" i="30"/>
  <c r="C474" i="30"/>
  <c r="B474" i="30"/>
  <c r="A474" i="30"/>
  <c r="D473" i="30"/>
  <c r="C473" i="30"/>
  <c r="B473" i="30"/>
  <c r="A473" i="30"/>
  <c r="D472" i="30"/>
  <c r="C472" i="30"/>
  <c r="B472" i="30"/>
  <c r="A472" i="30"/>
  <c r="D471" i="30"/>
  <c r="C471" i="30"/>
  <c r="B471" i="30"/>
  <c r="A471" i="30"/>
  <c r="D470" i="30"/>
  <c r="C470" i="30"/>
  <c r="B470" i="30"/>
  <c r="A470" i="30"/>
  <c r="D469" i="30"/>
  <c r="C469" i="30"/>
  <c r="B469" i="30"/>
  <c r="A469" i="30"/>
  <c r="D468" i="30"/>
  <c r="C468" i="30"/>
  <c r="B468" i="30"/>
  <c r="A468" i="30"/>
  <c r="D467" i="30"/>
  <c r="C467" i="30"/>
  <c r="B467" i="30"/>
  <c r="A467" i="30"/>
  <c r="D466" i="30"/>
  <c r="C466" i="30"/>
  <c r="B466" i="30"/>
  <c r="A466" i="30"/>
  <c r="D465" i="30"/>
  <c r="C465" i="30"/>
  <c r="B465" i="30"/>
  <c r="A465" i="30"/>
  <c r="D464" i="30"/>
  <c r="C464" i="30"/>
  <c r="B464" i="30"/>
  <c r="A464" i="30"/>
  <c r="D463" i="30"/>
  <c r="C463" i="30"/>
  <c r="B463" i="30"/>
  <c r="A463" i="30"/>
  <c r="D462" i="30"/>
  <c r="C462" i="30"/>
  <c r="B462" i="30"/>
  <c r="A462" i="30"/>
  <c r="D461" i="30"/>
  <c r="C461" i="30"/>
  <c r="B461" i="30"/>
  <c r="A461" i="30"/>
  <c r="D460" i="30"/>
  <c r="C460" i="30"/>
  <c r="B460" i="30"/>
  <c r="A460" i="30"/>
  <c r="D459" i="30"/>
  <c r="C459" i="30"/>
  <c r="B459" i="30"/>
  <c r="A459" i="30"/>
  <c r="C458" i="30"/>
  <c r="B458" i="30"/>
  <c r="C457" i="30"/>
  <c r="B457" i="30"/>
  <c r="C456" i="30"/>
  <c r="B456" i="30"/>
  <c r="C455" i="30"/>
  <c r="B455" i="30"/>
  <c r="C454" i="30"/>
  <c r="B454" i="30"/>
  <c r="C453" i="30"/>
  <c r="B453" i="30"/>
  <c r="C452" i="30"/>
  <c r="B452" i="30"/>
  <c r="C451" i="30"/>
  <c r="B451" i="30"/>
  <c r="C450" i="30"/>
  <c r="B450" i="30"/>
  <c r="C449" i="30"/>
  <c r="B449" i="30"/>
  <c r="C448" i="30"/>
  <c r="B448" i="30"/>
  <c r="C447" i="30"/>
  <c r="B447" i="30"/>
  <c r="C446" i="30"/>
  <c r="B446" i="30"/>
  <c r="C445" i="30"/>
  <c r="B445" i="30"/>
  <c r="C444" i="30"/>
  <c r="B444" i="30"/>
  <c r="C443" i="30"/>
  <c r="B443" i="30"/>
  <c r="C442" i="30"/>
  <c r="B442" i="30"/>
  <c r="C441" i="30"/>
  <c r="B441" i="30"/>
  <c r="C440" i="30"/>
  <c r="B440" i="30"/>
  <c r="C439" i="30"/>
  <c r="B439" i="30"/>
  <c r="C438" i="30"/>
  <c r="B438" i="30"/>
  <c r="C437" i="30"/>
  <c r="B437" i="30"/>
  <c r="C436" i="30"/>
  <c r="B436" i="30"/>
  <c r="C435" i="30"/>
  <c r="B435" i="30"/>
  <c r="C434" i="30"/>
  <c r="B434" i="30"/>
  <c r="C433" i="30"/>
  <c r="B433" i="30"/>
  <c r="C432" i="30"/>
  <c r="B432" i="30"/>
  <c r="C431" i="30"/>
  <c r="B431" i="30"/>
  <c r="C430" i="30"/>
  <c r="B430" i="30"/>
  <c r="C429" i="30"/>
  <c r="B429" i="30"/>
  <c r="C428" i="30"/>
  <c r="B428" i="30"/>
  <c r="C427" i="30"/>
  <c r="B427" i="30"/>
  <c r="C426" i="30"/>
  <c r="B426" i="30"/>
  <c r="C425" i="30"/>
  <c r="B425" i="30"/>
  <c r="C424" i="30"/>
  <c r="B424" i="30"/>
  <c r="C423" i="30"/>
  <c r="B423" i="30"/>
  <c r="C422" i="30"/>
  <c r="B422" i="30"/>
  <c r="C421" i="30"/>
  <c r="B421" i="30"/>
  <c r="C420" i="30"/>
  <c r="B420" i="30"/>
  <c r="C419" i="30"/>
  <c r="B419" i="30"/>
  <c r="C418" i="30"/>
  <c r="B418" i="30"/>
  <c r="C417" i="30"/>
  <c r="B417" i="30"/>
  <c r="C416" i="30"/>
  <c r="B416" i="30"/>
  <c r="C415" i="30"/>
  <c r="B415" i="30"/>
  <c r="C414" i="30"/>
  <c r="B414" i="30"/>
  <c r="C413" i="30"/>
  <c r="B413" i="30"/>
  <c r="C412" i="30"/>
  <c r="B412" i="30"/>
  <c r="C411" i="30"/>
  <c r="B411" i="30"/>
  <c r="C410" i="30"/>
  <c r="B410" i="30"/>
  <c r="C409" i="30"/>
  <c r="B409" i="30"/>
  <c r="C408" i="30"/>
  <c r="B408" i="30"/>
  <c r="C407" i="30"/>
  <c r="B407" i="30"/>
  <c r="C406" i="30"/>
  <c r="B406" i="30"/>
  <c r="C405" i="30"/>
  <c r="B405" i="30"/>
  <c r="C404" i="30"/>
  <c r="B404" i="30"/>
  <c r="C403" i="30"/>
  <c r="B403" i="30"/>
  <c r="C402" i="30"/>
  <c r="B402" i="30"/>
  <c r="C401" i="30"/>
  <c r="B401" i="30"/>
  <c r="C400" i="30"/>
  <c r="B400" i="30"/>
  <c r="C399" i="30"/>
  <c r="B399" i="30"/>
  <c r="C398" i="30"/>
  <c r="B398" i="30"/>
  <c r="C397" i="30"/>
  <c r="B397" i="30"/>
  <c r="C396" i="30"/>
  <c r="B396" i="30"/>
  <c r="C395" i="30"/>
  <c r="B395" i="30"/>
  <c r="C394" i="30"/>
  <c r="B394" i="30"/>
  <c r="C393" i="30"/>
  <c r="B393" i="30"/>
  <c r="C392" i="30"/>
  <c r="B392" i="30"/>
  <c r="C391" i="30"/>
  <c r="B391" i="30"/>
  <c r="C390" i="30"/>
  <c r="B390" i="30"/>
  <c r="C389" i="30"/>
  <c r="B389" i="30"/>
  <c r="C388" i="30"/>
  <c r="B388" i="30"/>
  <c r="C387" i="30"/>
  <c r="B387" i="30"/>
  <c r="C386" i="30"/>
  <c r="B386" i="30"/>
  <c r="C385" i="30"/>
  <c r="B385" i="30"/>
  <c r="C384" i="30"/>
  <c r="B384" i="30"/>
  <c r="C383" i="30"/>
  <c r="B383" i="30"/>
  <c r="C382" i="30"/>
  <c r="B382" i="30"/>
  <c r="C381" i="30"/>
  <c r="B381" i="30"/>
  <c r="C380" i="30"/>
  <c r="B380" i="30"/>
  <c r="C379" i="30"/>
  <c r="B379" i="30"/>
  <c r="C378" i="30"/>
  <c r="B378" i="30"/>
  <c r="C377" i="30"/>
  <c r="B377" i="30"/>
  <c r="C376" i="30"/>
  <c r="B376" i="30"/>
  <c r="C375" i="30"/>
  <c r="B375" i="30"/>
  <c r="C374" i="30"/>
  <c r="B374" i="30"/>
  <c r="C373" i="30"/>
  <c r="B373" i="30"/>
  <c r="C372" i="30"/>
  <c r="B372" i="30"/>
  <c r="C371" i="30"/>
  <c r="B371" i="30"/>
  <c r="C370" i="30"/>
  <c r="B370" i="30"/>
  <c r="C369" i="30"/>
  <c r="B369" i="30"/>
  <c r="C368" i="30"/>
  <c r="B368" i="30"/>
  <c r="C367" i="30"/>
  <c r="B367" i="30"/>
  <c r="C366" i="30"/>
  <c r="B366" i="30"/>
  <c r="C365" i="30"/>
  <c r="B365" i="30"/>
  <c r="C364" i="30"/>
  <c r="B364" i="30"/>
  <c r="C363" i="30"/>
  <c r="B363" i="30"/>
  <c r="C362" i="30"/>
  <c r="B362" i="30"/>
  <c r="C361" i="30"/>
  <c r="B361" i="30"/>
  <c r="C360" i="30"/>
  <c r="B360" i="30"/>
  <c r="C359" i="30"/>
  <c r="B359" i="30"/>
  <c r="C358" i="30"/>
  <c r="B358" i="30"/>
  <c r="C357" i="30"/>
  <c r="B357" i="30"/>
  <c r="C356" i="30"/>
  <c r="B356" i="30"/>
  <c r="C355" i="30"/>
  <c r="B355" i="30"/>
  <c r="C354" i="30"/>
  <c r="B354" i="30"/>
  <c r="C353" i="30"/>
  <c r="B353" i="30"/>
  <c r="C352" i="30"/>
  <c r="B352" i="30"/>
  <c r="C351" i="30"/>
  <c r="B351" i="30"/>
  <c r="C350" i="30"/>
  <c r="B350" i="30"/>
  <c r="C349" i="30"/>
  <c r="B349" i="30"/>
  <c r="C348" i="30"/>
  <c r="B348" i="30"/>
  <c r="C347" i="30"/>
  <c r="B347" i="30"/>
  <c r="C346" i="30"/>
  <c r="B346" i="30"/>
  <c r="C345" i="30"/>
  <c r="B345" i="30"/>
  <c r="C344" i="30"/>
  <c r="B344" i="30"/>
  <c r="C343" i="30"/>
  <c r="B343" i="30"/>
  <c r="C342" i="30"/>
  <c r="B342" i="30"/>
  <c r="C341" i="30"/>
  <c r="B341" i="30"/>
  <c r="B3" i="30"/>
  <c r="C3" i="30"/>
  <c r="B4" i="30"/>
  <c r="C4" i="30"/>
  <c r="B5" i="30"/>
  <c r="C5" i="30"/>
  <c r="B6" i="30"/>
  <c r="C6" i="30"/>
  <c r="B7" i="30"/>
  <c r="C7" i="30"/>
  <c r="B8" i="30"/>
  <c r="C8" i="30"/>
  <c r="B9" i="30"/>
  <c r="C9" i="30"/>
  <c r="B10" i="30"/>
  <c r="C10" i="30"/>
  <c r="B11" i="30"/>
  <c r="C11" i="30"/>
  <c r="B12" i="30"/>
  <c r="C12" i="30"/>
  <c r="B13" i="30"/>
  <c r="C13" i="30"/>
  <c r="B14" i="30"/>
  <c r="C14" i="30"/>
  <c r="B15" i="30"/>
  <c r="C15" i="30"/>
  <c r="B16" i="30"/>
  <c r="C16" i="30"/>
  <c r="B17" i="30"/>
  <c r="C17" i="30"/>
  <c r="B18" i="30"/>
  <c r="C18" i="30"/>
  <c r="B19" i="30"/>
  <c r="C19" i="30"/>
  <c r="B20" i="30"/>
  <c r="C20" i="30"/>
  <c r="B21" i="30"/>
  <c r="C21" i="30"/>
  <c r="B22" i="30"/>
  <c r="C22" i="30"/>
  <c r="B23" i="30"/>
  <c r="C23" i="30"/>
  <c r="B24" i="30"/>
  <c r="C24" i="30"/>
  <c r="B25" i="30"/>
  <c r="C25" i="30"/>
  <c r="B26" i="30"/>
  <c r="C26" i="30"/>
  <c r="B27" i="30"/>
  <c r="C27" i="30"/>
  <c r="B28" i="30"/>
  <c r="C28" i="30"/>
  <c r="B29" i="30"/>
  <c r="C29" i="30"/>
  <c r="B30" i="30"/>
  <c r="C30" i="30"/>
  <c r="B31" i="30"/>
  <c r="C31" i="30"/>
  <c r="B32" i="30"/>
  <c r="C32" i="30"/>
  <c r="B33" i="30"/>
  <c r="C33" i="30"/>
  <c r="B34" i="30"/>
  <c r="C34" i="30"/>
  <c r="B35" i="30"/>
  <c r="C35" i="30"/>
  <c r="B36" i="30"/>
  <c r="C36" i="30"/>
  <c r="B37" i="30"/>
  <c r="C37" i="30"/>
  <c r="B38" i="30"/>
  <c r="C38" i="30"/>
  <c r="B39" i="30"/>
  <c r="C39" i="30"/>
  <c r="B40" i="30"/>
  <c r="C40" i="30"/>
  <c r="B41" i="30"/>
  <c r="C41" i="30"/>
  <c r="B42" i="30"/>
  <c r="C42" i="30"/>
  <c r="B43" i="30"/>
  <c r="C43" i="30"/>
  <c r="B44" i="30"/>
  <c r="C44" i="30"/>
  <c r="B45" i="30"/>
  <c r="C45" i="30"/>
  <c r="B46" i="30"/>
  <c r="C46" i="30"/>
  <c r="B47" i="30"/>
  <c r="C47" i="30"/>
  <c r="B48" i="30"/>
  <c r="C48" i="30"/>
  <c r="B49" i="30"/>
  <c r="C49" i="30"/>
  <c r="B50" i="30"/>
  <c r="C50" i="30"/>
  <c r="B51" i="30"/>
  <c r="C51" i="30"/>
  <c r="B52" i="30"/>
  <c r="C52" i="30"/>
  <c r="B53" i="30"/>
  <c r="C53" i="30"/>
  <c r="B54" i="30"/>
  <c r="C54" i="30"/>
  <c r="B55" i="30"/>
  <c r="C55" i="30"/>
  <c r="B56" i="30"/>
  <c r="C56" i="30"/>
  <c r="B57" i="30"/>
  <c r="C57" i="30"/>
  <c r="B58" i="30"/>
  <c r="C58" i="30"/>
  <c r="B59" i="30"/>
  <c r="C59" i="30"/>
  <c r="B60" i="30"/>
  <c r="C60" i="30"/>
  <c r="B61" i="30"/>
  <c r="C61" i="30"/>
  <c r="B62" i="30"/>
  <c r="C62" i="30"/>
  <c r="B63" i="30"/>
  <c r="C63" i="30"/>
  <c r="B64" i="30"/>
  <c r="C64" i="30"/>
  <c r="B65" i="30"/>
  <c r="C65" i="30"/>
  <c r="B66" i="30"/>
  <c r="C66" i="30"/>
  <c r="B67" i="30"/>
  <c r="C67" i="30"/>
  <c r="B68" i="30"/>
  <c r="C68" i="30"/>
  <c r="B69" i="30"/>
  <c r="C69" i="30"/>
  <c r="B70" i="30"/>
  <c r="C70" i="30"/>
  <c r="B71" i="30"/>
  <c r="C71" i="30"/>
  <c r="B72" i="30"/>
  <c r="C72" i="30"/>
  <c r="B73" i="30"/>
  <c r="C73" i="30"/>
  <c r="B74" i="30"/>
  <c r="C74" i="30"/>
  <c r="B75" i="30"/>
  <c r="C75" i="30"/>
  <c r="B76" i="30"/>
  <c r="C76" i="30"/>
  <c r="B77" i="30"/>
  <c r="C77" i="30"/>
  <c r="B78" i="30"/>
  <c r="C78" i="30"/>
  <c r="B79" i="30"/>
  <c r="C79" i="30"/>
  <c r="B80" i="30"/>
  <c r="C80" i="30"/>
  <c r="B81" i="30"/>
  <c r="C81" i="30"/>
  <c r="B82" i="30"/>
  <c r="C82" i="30"/>
  <c r="B83" i="30"/>
  <c r="C83" i="30"/>
  <c r="B84" i="30"/>
  <c r="C84" i="30"/>
  <c r="B85" i="30"/>
  <c r="C85" i="30"/>
  <c r="B86" i="30"/>
  <c r="C86" i="30"/>
  <c r="B87" i="30"/>
  <c r="C87" i="30"/>
  <c r="B88" i="30"/>
  <c r="C88" i="30"/>
  <c r="B89" i="30"/>
  <c r="C89" i="30"/>
  <c r="B90" i="30"/>
  <c r="C90" i="30"/>
  <c r="B91" i="30"/>
  <c r="C91" i="30"/>
  <c r="B92" i="30"/>
  <c r="C92" i="30"/>
  <c r="B93" i="30"/>
  <c r="C93" i="30"/>
  <c r="B94" i="30"/>
  <c r="C94" i="30"/>
  <c r="B95" i="30"/>
  <c r="C95" i="30"/>
  <c r="B96" i="30"/>
  <c r="C96" i="30"/>
  <c r="B97" i="30"/>
  <c r="C97" i="30"/>
  <c r="B98" i="30"/>
  <c r="C98" i="30"/>
  <c r="B99" i="30"/>
  <c r="C99" i="30"/>
  <c r="B100" i="30"/>
  <c r="C100" i="30"/>
  <c r="B101" i="30"/>
  <c r="C101" i="30"/>
  <c r="B102" i="30"/>
  <c r="C102" i="30"/>
  <c r="B103" i="30"/>
  <c r="C103" i="30"/>
  <c r="B104" i="30"/>
  <c r="C104" i="30"/>
  <c r="B105" i="30"/>
  <c r="C105" i="30"/>
  <c r="B106" i="30"/>
  <c r="C106" i="30"/>
  <c r="B107" i="30"/>
  <c r="C107" i="30"/>
  <c r="B108" i="30"/>
  <c r="C108" i="30"/>
  <c r="B109" i="30"/>
  <c r="C109" i="30"/>
  <c r="B110" i="30"/>
  <c r="C110" i="30"/>
  <c r="B111" i="30"/>
  <c r="C111" i="30"/>
  <c r="B112" i="30"/>
  <c r="C112" i="30"/>
  <c r="B113" i="30"/>
  <c r="C113" i="30"/>
  <c r="B114" i="30"/>
  <c r="C114" i="30"/>
  <c r="B115" i="30"/>
  <c r="C115" i="30"/>
  <c r="B116" i="30"/>
  <c r="C116" i="30"/>
  <c r="B117" i="30"/>
  <c r="C117" i="30"/>
  <c r="B118" i="30"/>
  <c r="C118" i="30"/>
  <c r="B119" i="30"/>
  <c r="C119" i="30"/>
  <c r="B120" i="30"/>
  <c r="C120" i="30"/>
  <c r="B121" i="30"/>
  <c r="C121" i="30"/>
  <c r="B122" i="30"/>
  <c r="C122" i="30"/>
  <c r="B123" i="30"/>
  <c r="C123" i="30"/>
  <c r="B124" i="30"/>
  <c r="C124" i="30"/>
  <c r="B125" i="30"/>
  <c r="C125" i="30"/>
  <c r="B126" i="30"/>
  <c r="C126" i="30"/>
  <c r="B127" i="30"/>
  <c r="C127" i="30"/>
  <c r="B128" i="30"/>
  <c r="C128" i="30"/>
  <c r="B129" i="30"/>
  <c r="C129" i="30"/>
  <c r="B130" i="30"/>
  <c r="C130" i="30"/>
  <c r="B131" i="30"/>
  <c r="C131" i="30"/>
  <c r="B132" i="30"/>
  <c r="C132" i="30"/>
  <c r="B133" i="30"/>
  <c r="C133" i="30"/>
  <c r="B134" i="30"/>
  <c r="C134" i="30"/>
  <c r="B135" i="30"/>
  <c r="C135" i="30"/>
  <c r="B136" i="30"/>
  <c r="C136" i="30"/>
  <c r="B137" i="30"/>
  <c r="C137" i="30"/>
  <c r="B138" i="30"/>
  <c r="C138" i="30"/>
  <c r="B139" i="30"/>
  <c r="C139" i="30"/>
  <c r="B140" i="30"/>
  <c r="C140" i="30"/>
  <c r="B141" i="30"/>
  <c r="C141" i="30"/>
  <c r="B142" i="30"/>
  <c r="C142" i="30"/>
  <c r="B143" i="30"/>
  <c r="C143" i="30"/>
  <c r="B144" i="30"/>
  <c r="C144" i="30"/>
  <c r="B145" i="30"/>
  <c r="C145" i="30"/>
  <c r="B146" i="30"/>
  <c r="C146" i="30"/>
  <c r="B147" i="30"/>
  <c r="C147" i="30"/>
  <c r="B148" i="30"/>
  <c r="C148" i="30"/>
  <c r="B149" i="30"/>
  <c r="C149" i="30"/>
  <c r="B150" i="30"/>
  <c r="C150" i="30"/>
  <c r="B151" i="30"/>
  <c r="C151" i="30"/>
  <c r="B152" i="30"/>
  <c r="C152" i="30"/>
  <c r="B153" i="30"/>
  <c r="C153" i="30"/>
  <c r="B154" i="30"/>
  <c r="C154" i="30"/>
  <c r="B155" i="30"/>
  <c r="C155" i="30"/>
  <c r="B156" i="30"/>
  <c r="C156" i="30"/>
  <c r="B157" i="30"/>
  <c r="C157" i="30"/>
  <c r="B158" i="30"/>
  <c r="C158" i="30"/>
  <c r="B159" i="30"/>
  <c r="C159" i="30"/>
  <c r="B160" i="30"/>
  <c r="C160" i="30"/>
  <c r="B161" i="30"/>
  <c r="C161" i="30"/>
  <c r="B162" i="30"/>
  <c r="C162" i="30"/>
  <c r="B163" i="30"/>
  <c r="C163" i="30"/>
  <c r="B164" i="30"/>
  <c r="C164" i="30"/>
  <c r="B165" i="30"/>
  <c r="C165" i="30"/>
  <c r="B166" i="30"/>
  <c r="C166" i="30"/>
  <c r="B167" i="30"/>
  <c r="C167" i="30"/>
  <c r="B168" i="30"/>
  <c r="C168" i="30"/>
  <c r="B169" i="30"/>
  <c r="C169" i="30"/>
  <c r="B170" i="30"/>
  <c r="C170" i="30"/>
  <c r="B171" i="30"/>
  <c r="C171" i="30"/>
  <c r="B172" i="30"/>
  <c r="C172" i="30"/>
  <c r="B173" i="30"/>
  <c r="C173" i="30"/>
  <c r="B174" i="30"/>
  <c r="C174" i="30"/>
  <c r="B175" i="30"/>
  <c r="C175" i="30"/>
  <c r="B176" i="30"/>
  <c r="C176" i="30"/>
  <c r="B177" i="30"/>
  <c r="C177" i="30"/>
  <c r="B178" i="30"/>
  <c r="C178" i="30"/>
  <c r="B179" i="30"/>
  <c r="C179" i="30"/>
  <c r="B180" i="30"/>
  <c r="C180" i="30"/>
  <c r="B181" i="30"/>
  <c r="C181" i="30"/>
  <c r="B182" i="30"/>
  <c r="C182" i="30"/>
  <c r="B183" i="30"/>
  <c r="C183" i="30"/>
  <c r="B184" i="30"/>
  <c r="C184" i="30"/>
  <c r="B185" i="30"/>
  <c r="C185" i="30"/>
  <c r="B186" i="30"/>
  <c r="C186" i="30"/>
  <c r="B187" i="30"/>
  <c r="C187" i="30"/>
  <c r="B188" i="30"/>
  <c r="C188" i="30"/>
  <c r="B189" i="30"/>
  <c r="C189" i="30"/>
  <c r="B190" i="30"/>
  <c r="C190" i="30"/>
  <c r="B191" i="30"/>
  <c r="C191" i="30"/>
  <c r="B192" i="30"/>
  <c r="C192" i="30"/>
  <c r="B193" i="30"/>
  <c r="C193" i="30"/>
  <c r="B194" i="30"/>
  <c r="C194" i="30"/>
  <c r="B195" i="30"/>
  <c r="C195" i="30"/>
  <c r="B196" i="30"/>
  <c r="C196" i="30"/>
  <c r="B197" i="30"/>
  <c r="C197" i="30"/>
  <c r="B198" i="30"/>
  <c r="C198" i="30"/>
  <c r="B199" i="30"/>
  <c r="C199" i="30"/>
  <c r="B200" i="30"/>
  <c r="C200" i="30"/>
  <c r="B201" i="30"/>
  <c r="C201" i="30"/>
  <c r="B202" i="30"/>
  <c r="C202" i="30"/>
  <c r="B203" i="30"/>
  <c r="C203" i="30"/>
  <c r="B204" i="30"/>
  <c r="C204" i="30"/>
  <c r="B205" i="30"/>
  <c r="C205" i="30"/>
  <c r="B206" i="30"/>
  <c r="C206" i="30"/>
  <c r="B207" i="30"/>
  <c r="C207" i="30"/>
  <c r="B208" i="30"/>
  <c r="C208" i="30"/>
  <c r="B209" i="30"/>
  <c r="C209" i="30"/>
  <c r="B210" i="30"/>
  <c r="C210" i="30"/>
  <c r="B211" i="30"/>
  <c r="C211" i="30"/>
  <c r="B212" i="30"/>
  <c r="C212" i="30"/>
  <c r="B213" i="30"/>
  <c r="C213" i="30"/>
  <c r="B214" i="30"/>
  <c r="C214" i="30"/>
  <c r="B215" i="30"/>
  <c r="C215" i="30"/>
  <c r="B216" i="30"/>
  <c r="C216" i="30"/>
  <c r="B217" i="30"/>
  <c r="C217" i="30"/>
  <c r="B218" i="30"/>
  <c r="C218" i="30"/>
  <c r="B219" i="30"/>
  <c r="C219" i="30"/>
  <c r="B220" i="30"/>
  <c r="C220" i="30"/>
  <c r="B221" i="30"/>
  <c r="C221" i="30"/>
  <c r="B222" i="30"/>
  <c r="C222" i="30"/>
  <c r="B223" i="30"/>
  <c r="C223" i="30"/>
  <c r="B224" i="30"/>
  <c r="C224" i="30"/>
  <c r="B225" i="30"/>
  <c r="C225" i="30"/>
  <c r="B226" i="30"/>
  <c r="C226" i="30"/>
  <c r="B227" i="30"/>
  <c r="C227" i="30"/>
  <c r="B228" i="30"/>
  <c r="C228" i="30"/>
  <c r="B229" i="30"/>
  <c r="C229" i="30"/>
  <c r="B230" i="30"/>
  <c r="C230" i="30"/>
  <c r="B231" i="30"/>
  <c r="C231" i="30"/>
  <c r="B232" i="30"/>
  <c r="C232" i="30"/>
  <c r="B233" i="30"/>
  <c r="C233" i="30"/>
  <c r="B234" i="30"/>
  <c r="C234" i="30"/>
  <c r="B235" i="30"/>
  <c r="C235" i="30"/>
  <c r="B236" i="30"/>
  <c r="C236" i="30"/>
  <c r="B237" i="30"/>
  <c r="C237" i="30"/>
  <c r="B238" i="30"/>
  <c r="C238" i="30"/>
  <c r="B239" i="30"/>
  <c r="C239" i="30"/>
  <c r="B240" i="30"/>
  <c r="C240" i="30"/>
  <c r="B241" i="30"/>
  <c r="C241" i="30"/>
  <c r="B242" i="30"/>
  <c r="C242" i="30"/>
  <c r="B243" i="30"/>
  <c r="C243" i="30"/>
  <c r="B244" i="30"/>
  <c r="C244" i="30"/>
  <c r="B245" i="30"/>
  <c r="C245" i="30"/>
  <c r="B246" i="30"/>
  <c r="C246" i="30"/>
  <c r="B247" i="30"/>
  <c r="C247" i="30"/>
  <c r="B248" i="30"/>
  <c r="C248" i="30"/>
  <c r="B249" i="30"/>
  <c r="C249" i="30"/>
  <c r="B250" i="30"/>
  <c r="C250" i="30"/>
  <c r="B251" i="30"/>
  <c r="C251" i="30"/>
  <c r="B252" i="30"/>
  <c r="C252" i="30"/>
  <c r="B253" i="30"/>
  <c r="C253" i="30"/>
  <c r="B254" i="30"/>
  <c r="C254" i="30"/>
  <c r="B255" i="30"/>
  <c r="C255" i="30"/>
  <c r="B256" i="30"/>
  <c r="C256" i="30"/>
  <c r="B257" i="30"/>
  <c r="C257" i="30"/>
  <c r="B258" i="30"/>
  <c r="C258" i="30"/>
  <c r="B259" i="30"/>
  <c r="C259" i="30"/>
  <c r="B260" i="30"/>
  <c r="C260" i="30"/>
  <c r="B261" i="30"/>
  <c r="C261" i="30"/>
  <c r="B262" i="30"/>
  <c r="C262" i="30"/>
  <c r="B263" i="30"/>
  <c r="C263" i="30"/>
  <c r="B264" i="30"/>
  <c r="C264" i="30"/>
  <c r="B265" i="30"/>
  <c r="C265" i="30"/>
  <c r="B266" i="30"/>
  <c r="C266" i="30"/>
  <c r="B267" i="30"/>
  <c r="C267" i="30"/>
  <c r="B268" i="30"/>
  <c r="C268" i="30"/>
  <c r="B269" i="30"/>
  <c r="C269" i="30"/>
  <c r="B270" i="30"/>
  <c r="C270" i="30"/>
  <c r="B271" i="30"/>
  <c r="C271" i="30"/>
  <c r="B272" i="30"/>
  <c r="C272" i="30"/>
  <c r="B273" i="30"/>
  <c r="C273" i="30"/>
  <c r="B274" i="30"/>
  <c r="C274" i="30"/>
  <c r="B275" i="30"/>
  <c r="C275" i="30"/>
  <c r="B276" i="30"/>
  <c r="C276" i="30"/>
  <c r="B277" i="30"/>
  <c r="C277" i="30"/>
  <c r="B278" i="30"/>
  <c r="C278" i="30"/>
  <c r="B279" i="30"/>
  <c r="C279" i="30"/>
  <c r="B280" i="30"/>
  <c r="C280" i="30"/>
  <c r="B281" i="30"/>
  <c r="C281" i="30"/>
  <c r="B282" i="30"/>
  <c r="C282" i="30"/>
  <c r="B283" i="30"/>
  <c r="C283" i="30"/>
  <c r="B284" i="30"/>
  <c r="C284" i="30"/>
  <c r="B285" i="30"/>
  <c r="C285" i="30"/>
  <c r="B286" i="30"/>
  <c r="C286" i="30"/>
  <c r="B287" i="30"/>
  <c r="C287" i="30"/>
  <c r="B288" i="30"/>
  <c r="C288" i="30"/>
  <c r="B289" i="30"/>
  <c r="C289" i="30"/>
  <c r="B290" i="30"/>
  <c r="C290" i="30"/>
  <c r="B291" i="30"/>
  <c r="C291" i="30"/>
  <c r="B292" i="30"/>
  <c r="C292" i="30"/>
  <c r="B293" i="30"/>
  <c r="C293" i="30"/>
  <c r="B294" i="30"/>
  <c r="C294" i="30"/>
  <c r="B295" i="30"/>
  <c r="C295" i="30"/>
  <c r="B296" i="30"/>
  <c r="C296" i="30"/>
  <c r="B297" i="30"/>
  <c r="C297" i="30"/>
  <c r="B298" i="30"/>
  <c r="C298" i="30"/>
  <c r="B299" i="30"/>
  <c r="C299" i="30"/>
  <c r="B300" i="30"/>
  <c r="C300" i="30"/>
  <c r="B301" i="30"/>
  <c r="C301" i="30"/>
  <c r="B302" i="30"/>
  <c r="C302" i="30"/>
  <c r="B303" i="30"/>
  <c r="C303" i="30"/>
  <c r="B304" i="30"/>
  <c r="C304" i="30"/>
  <c r="B305" i="30"/>
  <c r="C305" i="30"/>
  <c r="B306" i="30"/>
  <c r="C306" i="30"/>
  <c r="B307" i="30"/>
  <c r="C307" i="30"/>
  <c r="B308" i="30"/>
  <c r="C308" i="30"/>
  <c r="B309" i="30"/>
  <c r="C309" i="30"/>
  <c r="B310" i="30"/>
  <c r="C310" i="30"/>
  <c r="B311" i="30"/>
  <c r="C311" i="30"/>
  <c r="B312" i="30"/>
  <c r="C312" i="30"/>
  <c r="B313" i="30"/>
  <c r="C313" i="30"/>
  <c r="B314" i="30"/>
  <c r="C314" i="30"/>
  <c r="B315" i="30"/>
  <c r="C315" i="30"/>
  <c r="B316" i="30"/>
  <c r="C316" i="30"/>
  <c r="B317" i="30"/>
  <c r="C317" i="30"/>
  <c r="B318" i="30"/>
  <c r="C318" i="30"/>
  <c r="B319" i="30"/>
  <c r="C319" i="30"/>
  <c r="B320" i="30"/>
  <c r="C320" i="30"/>
  <c r="B321" i="30"/>
  <c r="C321" i="30"/>
  <c r="B322" i="30"/>
  <c r="C322" i="30"/>
  <c r="B323" i="30"/>
  <c r="C323" i="30"/>
  <c r="B324" i="30"/>
  <c r="C324" i="30"/>
  <c r="B325" i="30"/>
  <c r="C325" i="30"/>
  <c r="B326" i="30"/>
  <c r="C326" i="30"/>
  <c r="B327" i="30"/>
  <c r="C327" i="30"/>
  <c r="B328" i="30"/>
  <c r="C328" i="30"/>
  <c r="B329" i="30"/>
  <c r="C329" i="30"/>
  <c r="B330" i="30"/>
  <c r="C330" i="30"/>
  <c r="B331" i="30"/>
  <c r="C331" i="30"/>
  <c r="B332" i="30"/>
  <c r="C332" i="30"/>
  <c r="B333" i="30"/>
  <c r="C333" i="30"/>
  <c r="B334" i="30"/>
  <c r="C334" i="30"/>
  <c r="B335" i="30"/>
  <c r="C335" i="30"/>
  <c r="B336" i="30"/>
  <c r="C336" i="30"/>
  <c r="B337" i="30"/>
  <c r="C337" i="30"/>
  <c r="B338" i="30"/>
  <c r="C338" i="30"/>
  <c r="B339" i="30"/>
  <c r="C339" i="30"/>
  <c r="B340" i="30"/>
  <c r="C340" i="30"/>
  <c r="B1" i="30"/>
  <c r="C1" i="30"/>
  <c r="D1" i="30"/>
  <c r="B2" i="30"/>
  <c r="C2" i="30"/>
  <c r="A1" i="30"/>
  <c r="I429" i="31"/>
  <c r="H429" i="31"/>
  <c r="G429" i="31"/>
  <c r="H428" i="31"/>
  <c r="I425" i="31"/>
  <c r="H425" i="31"/>
  <c r="G425" i="31"/>
  <c r="C425" i="31"/>
  <c r="B425" i="31"/>
  <c r="I424" i="31"/>
  <c r="H424" i="31"/>
  <c r="G424" i="31"/>
  <c r="C424" i="31"/>
  <c r="B424" i="31"/>
  <c r="I423" i="31"/>
  <c r="H423" i="31"/>
  <c r="G423" i="31"/>
  <c r="C423" i="31"/>
  <c r="B423" i="31"/>
  <c r="I422" i="31"/>
  <c r="H422" i="31"/>
  <c r="G422" i="31"/>
  <c r="C422" i="31"/>
  <c r="B422" i="31"/>
  <c r="I421" i="31"/>
  <c r="H421" i="31"/>
  <c r="G421" i="31"/>
  <c r="C421" i="31"/>
  <c r="B421" i="31"/>
  <c r="I420" i="31"/>
  <c r="H420" i="31"/>
  <c r="G420" i="31"/>
  <c r="C420" i="31"/>
  <c r="B420" i="31"/>
  <c r="I419" i="31"/>
  <c r="H419" i="31"/>
  <c r="G419" i="31"/>
  <c r="C419" i="31"/>
  <c r="B419" i="31"/>
  <c r="I418" i="31"/>
  <c r="H418" i="31"/>
  <c r="G418" i="31"/>
  <c r="C418" i="31"/>
  <c r="B418" i="31"/>
  <c r="I417" i="31"/>
  <c r="H417" i="31"/>
  <c r="G417" i="31"/>
  <c r="C417" i="31"/>
  <c r="B417" i="31"/>
  <c r="I416" i="31"/>
  <c r="H416" i="31"/>
  <c r="G416" i="31"/>
  <c r="C416" i="31"/>
  <c r="B416" i="31"/>
  <c r="I415" i="31"/>
  <c r="H415" i="31"/>
  <c r="G415" i="31"/>
  <c r="C415" i="31"/>
  <c r="B415" i="31"/>
  <c r="I414" i="31"/>
  <c r="H414" i="31"/>
  <c r="G414" i="31"/>
  <c r="C414" i="31"/>
  <c r="B414" i="31"/>
  <c r="I413" i="31"/>
  <c r="H413" i="31"/>
  <c r="G413" i="31"/>
  <c r="C413" i="31"/>
  <c r="B413" i="31"/>
  <c r="I412" i="31"/>
  <c r="H412" i="31"/>
  <c r="G412" i="31"/>
  <c r="C412" i="31"/>
  <c r="B412" i="31"/>
  <c r="I411" i="31"/>
  <c r="H411" i="31"/>
  <c r="G411" i="31"/>
  <c r="C411" i="31"/>
  <c r="B411" i="31"/>
  <c r="I410" i="31"/>
  <c r="H410" i="31"/>
  <c r="G410" i="31"/>
  <c r="C410" i="31"/>
  <c r="B410" i="31"/>
  <c r="I409" i="31"/>
  <c r="H409" i="31"/>
  <c r="G409" i="31"/>
  <c r="C409" i="31"/>
  <c r="B409" i="31"/>
  <c r="I408" i="31"/>
  <c r="H408" i="31"/>
  <c r="G408" i="31"/>
  <c r="C408" i="31"/>
  <c r="B408" i="31"/>
  <c r="I407" i="31"/>
  <c r="H407" i="31"/>
  <c r="G407" i="31"/>
  <c r="C407" i="31"/>
  <c r="B407" i="31"/>
  <c r="I406" i="31"/>
  <c r="H406" i="31"/>
  <c r="G406" i="31"/>
  <c r="C406" i="31"/>
  <c r="B406" i="31"/>
  <c r="I405" i="31"/>
  <c r="H405" i="31"/>
  <c r="G405" i="31"/>
  <c r="C405" i="31"/>
  <c r="B405" i="31"/>
  <c r="I404" i="31"/>
  <c r="H404" i="31"/>
  <c r="G404" i="31"/>
  <c r="C404" i="31"/>
  <c r="B404" i="31"/>
  <c r="I403" i="31"/>
  <c r="H403" i="31"/>
  <c r="G403" i="31"/>
  <c r="C403" i="31"/>
  <c r="B403" i="31"/>
  <c r="I402" i="31"/>
  <c r="H402" i="31"/>
  <c r="G402" i="31"/>
  <c r="C402" i="31"/>
  <c r="B402" i="31"/>
  <c r="I401" i="31"/>
  <c r="H401" i="31"/>
  <c r="G401" i="31"/>
  <c r="C401" i="31"/>
  <c r="B401" i="31"/>
  <c r="I400" i="31"/>
  <c r="H400" i="31"/>
  <c r="G400" i="31"/>
  <c r="C400" i="31"/>
  <c r="B400" i="31"/>
  <c r="I399" i="31"/>
  <c r="H399" i="31"/>
  <c r="G399" i="31"/>
  <c r="C399" i="31"/>
  <c r="B399" i="31"/>
  <c r="I398" i="31"/>
  <c r="H398" i="31"/>
  <c r="G398" i="31"/>
  <c r="C398" i="31"/>
  <c r="B398" i="31"/>
  <c r="I397" i="31"/>
  <c r="H397" i="31"/>
  <c r="G397" i="31"/>
  <c r="C397" i="31"/>
  <c r="B397" i="31"/>
  <c r="I396" i="31"/>
  <c r="H396" i="31"/>
  <c r="G396" i="31"/>
  <c r="C396" i="31"/>
  <c r="B396" i="31"/>
  <c r="I395" i="31"/>
  <c r="H395" i="31"/>
  <c r="G395" i="31"/>
  <c r="C395" i="31"/>
  <c r="B395" i="31"/>
  <c r="I394" i="31"/>
  <c r="H394" i="31"/>
  <c r="G394" i="31"/>
  <c r="C394" i="31"/>
  <c r="B394" i="31"/>
  <c r="I393" i="31"/>
  <c r="H393" i="31"/>
  <c r="G393" i="31"/>
  <c r="C393" i="31"/>
  <c r="B393" i="31"/>
  <c r="I392" i="31"/>
  <c r="H392" i="31"/>
  <c r="G392" i="31"/>
  <c r="C392" i="31"/>
  <c r="B392" i="31"/>
  <c r="I391" i="31"/>
  <c r="H391" i="31"/>
  <c r="G391" i="31"/>
  <c r="C391" i="31"/>
  <c r="B391" i="31"/>
  <c r="I390" i="31"/>
  <c r="H390" i="31"/>
  <c r="G390" i="31"/>
  <c r="C390" i="31"/>
  <c r="B390" i="31"/>
  <c r="I389" i="31"/>
  <c r="H389" i="31"/>
  <c r="G389" i="31"/>
  <c r="C389" i="31"/>
  <c r="B389" i="31"/>
  <c r="I388" i="31"/>
  <c r="H388" i="31"/>
  <c r="G388" i="31"/>
  <c r="C388" i="31"/>
  <c r="B388" i="31"/>
  <c r="I387" i="31"/>
  <c r="H387" i="31"/>
  <c r="G387" i="31"/>
  <c r="C387" i="31"/>
  <c r="B387" i="31"/>
  <c r="I386" i="31"/>
  <c r="H386" i="31"/>
  <c r="G386" i="31"/>
  <c r="C386" i="31"/>
  <c r="B386" i="31"/>
  <c r="I385" i="31"/>
  <c r="H385" i="31"/>
  <c r="G385" i="31"/>
  <c r="C385" i="31"/>
  <c r="B385" i="31"/>
  <c r="I384" i="31"/>
  <c r="H384" i="31"/>
  <c r="G384" i="31"/>
  <c r="C384" i="31"/>
  <c r="B384" i="31"/>
  <c r="I383" i="31"/>
  <c r="H383" i="31"/>
  <c r="G383" i="31"/>
  <c r="C383" i="31"/>
  <c r="B383" i="31"/>
  <c r="I382" i="31"/>
  <c r="H382" i="31"/>
  <c r="G382" i="31"/>
  <c r="C382" i="31"/>
  <c r="B382" i="31"/>
  <c r="I381" i="31"/>
  <c r="H381" i="31"/>
  <c r="G381" i="31"/>
  <c r="C381" i="31"/>
  <c r="B381" i="31"/>
  <c r="I380" i="31"/>
  <c r="H380" i="31"/>
  <c r="G380" i="31"/>
  <c r="C380" i="31"/>
  <c r="B380" i="31"/>
  <c r="I379" i="31"/>
  <c r="H379" i="31"/>
  <c r="G379" i="31"/>
  <c r="C379" i="31"/>
  <c r="B379" i="31"/>
  <c r="I378" i="31"/>
  <c r="H378" i="31"/>
  <c r="G378" i="31"/>
  <c r="C378" i="31"/>
  <c r="B378" i="31"/>
  <c r="I377" i="31"/>
  <c r="H377" i="31"/>
  <c r="G377" i="31"/>
  <c r="C377" i="31"/>
  <c r="B377" i="31"/>
  <c r="I376" i="31"/>
  <c r="H376" i="31"/>
  <c r="G376" i="31"/>
  <c r="C376" i="31"/>
  <c r="B376" i="31"/>
  <c r="I375" i="31"/>
  <c r="H375" i="31"/>
  <c r="G375" i="31"/>
  <c r="C375" i="31"/>
  <c r="B375" i="31"/>
  <c r="I374" i="31"/>
  <c r="H374" i="31"/>
  <c r="G374" i="31"/>
  <c r="C374" i="31"/>
  <c r="B374" i="31"/>
  <c r="I373" i="31"/>
  <c r="H373" i="31"/>
  <c r="G373" i="31"/>
  <c r="C373" i="31"/>
  <c r="B373" i="31"/>
  <c r="I372" i="31"/>
  <c r="H372" i="31"/>
  <c r="G372" i="31"/>
  <c r="C372" i="31"/>
  <c r="B372" i="31"/>
  <c r="I371" i="31"/>
  <c r="H371" i="31"/>
  <c r="G371" i="31"/>
  <c r="C371" i="31"/>
  <c r="B371" i="31"/>
  <c r="I370" i="31"/>
  <c r="H370" i="31"/>
  <c r="G370" i="31"/>
  <c r="C370" i="31"/>
  <c r="B370" i="31"/>
  <c r="I369" i="31"/>
  <c r="H369" i="31"/>
  <c r="G369" i="31"/>
  <c r="C369" i="31"/>
  <c r="B369" i="31"/>
  <c r="I368" i="31"/>
  <c r="H368" i="31"/>
  <c r="G368" i="31"/>
  <c r="C368" i="31"/>
  <c r="B368" i="31"/>
  <c r="I367" i="31"/>
  <c r="H367" i="31"/>
  <c r="G367" i="31"/>
  <c r="C367" i="31"/>
  <c r="B367" i="31"/>
  <c r="I366" i="31"/>
  <c r="H366" i="31"/>
  <c r="G366" i="31"/>
  <c r="C366" i="31"/>
  <c r="B366" i="31"/>
  <c r="I365" i="31"/>
  <c r="H365" i="31"/>
  <c r="G365" i="31"/>
  <c r="C365" i="31"/>
  <c r="B365" i="31"/>
  <c r="I364" i="31"/>
  <c r="H364" i="31"/>
  <c r="G364" i="31"/>
  <c r="C364" i="31"/>
  <c r="B364" i="31"/>
  <c r="I363" i="31"/>
  <c r="H363" i="31"/>
  <c r="G363" i="31"/>
  <c r="C363" i="31"/>
  <c r="B363" i="31"/>
  <c r="I362" i="31"/>
  <c r="H362" i="31"/>
  <c r="G362" i="31"/>
  <c r="C362" i="31"/>
  <c r="B362" i="31"/>
  <c r="I361" i="31"/>
  <c r="H361" i="31"/>
  <c r="G361" i="31"/>
  <c r="C361" i="31"/>
  <c r="B361" i="31"/>
  <c r="I360" i="31"/>
  <c r="H360" i="31"/>
  <c r="G360" i="31"/>
  <c r="C360" i="31"/>
  <c r="B360" i="31"/>
  <c r="I359" i="31"/>
  <c r="H359" i="31"/>
  <c r="G359" i="31"/>
  <c r="C359" i="31"/>
  <c r="B359" i="31"/>
  <c r="I358" i="31"/>
  <c r="H358" i="31"/>
  <c r="G358" i="31"/>
  <c r="C358" i="31"/>
  <c r="B358" i="31"/>
  <c r="I357" i="31"/>
  <c r="H357" i="31"/>
  <c r="G357" i="31"/>
  <c r="C357" i="31"/>
  <c r="B357" i="31"/>
  <c r="I356" i="31"/>
  <c r="H356" i="31"/>
  <c r="G356" i="31"/>
  <c r="C356" i="31"/>
  <c r="B356" i="31"/>
  <c r="I355" i="31"/>
  <c r="H355" i="31"/>
  <c r="G355" i="31"/>
  <c r="C355" i="31"/>
  <c r="B355" i="31"/>
  <c r="I354" i="31"/>
  <c r="H354" i="31"/>
  <c r="G354" i="31"/>
  <c r="C354" i="31"/>
  <c r="B354" i="31"/>
  <c r="I353" i="31"/>
  <c r="H353" i="31"/>
  <c r="G353" i="31"/>
  <c r="C353" i="31"/>
  <c r="B353" i="31"/>
  <c r="I352" i="31"/>
  <c r="H352" i="31"/>
  <c r="G352" i="31"/>
  <c r="C352" i="31"/>
  <c r="B352" i="31"/>
  <c r="I351" i="31"/>
  <c r="H351" i="31"/>
  <c r="G351" i="31"/>
  <c r="C351" i="31"/>
  <c r="B351" i="31"/>
  <c r="I350" i="31"/>
  <c r="H350" i="31"/>
  <c r="G350" i="31"/>
  <c r="C350" i="31"/>
  <c r="B350" i="31"/>
  <c r="I349" i="31"/>
  <c r="H349" i="31"/>
  <c r="G349" i="31"/>
  <c r="C349" i="31"/>
  <c r="B349" i="31"/>
  <c r="I348" i="31"/>
  <c r="H348" i="31"/>
  <c r="G348" i="31"/>
  <c r="C348" i="31"/>
  <c r="B348" i="31"/>
  <c r="I347" i="31"/>
  <c r="H347" i="31"/>
  <c r="G347" i="31"/>
  <c r="C347" i="31"/>
  <c r="B347" i="31"/>
  <c r="I346" i="31"/>
  <c r="H346" i="31"/>
  <c r="G346" i="31"/>
  <c r="C346" i="31"/>
  <c r="B346" i="31"/>
  <c r="I345" i="31"/>
  <c r="H345" i="31"/>
  <c r="G345" i="31"/>
  <c r="C345" i="31"/>
  <c r="B345" i="31"/>
  <c r="I344" i="31"/>
  <c r="H344" i="31"/>
  <c r="G344" i="31"/>
  <c r="C344" i="31"/>
  <c r="B344" i="31"/>
  <c r="I343" i="31"/>
  <c r="H343" i="31"/>
  <c r="G343" i="31"/>
  <c r="C343" i="31"/>
  <c r="B343" i="31"/>
  <c r="I342" i="31"/>
  <c r="H342" i="31"/>
  <c r="G342" i="31"/>
  <c r="C342" i="31"/>
  <c r="B342" i="31"/>
  <c r="I341" i="31"/>
  <c r="H341" i="31"/>
  <c r="G341" i="31"/>
  <c r="C341" i="31"/>
  <c r="B341" i="31"/>
  <c r="I340" i="31"/>
  <c r="H340" i="31"/>
  <c r="G340" i="31"/>
  <c r="C340" i="31"/>
  <c r="B340" i="31"/>
  <c r="I339" i="31"/>
  <c r="H339" i="31"/>
  <c r="G339" i="31"/>
  <c r="C339" i="31"/>
  <c r="B339" i="31"/>
  <c r="I338" i="31"/>
  <c r="H338" i="31"/>
  <c r="G338" i="31"/>
  <c r="C338" i="31"/>
  <c r="B338" i="31"/>
  <c r="I337" i="31"/>
  <c r="H337" i="31"/>
  <c r="G337" i="31"/>
  <c r="C337" i="31"/>
  <c r="B337" i="31"/>
  <c r="I336" i="31"/>
  <c r="H336" i="31"/>
  <c r="G336" i="31"/>
  <c r="C336" i="31"/>
  <c r="B336" i="31"/>
  <c r="I335" i="31"/>
  <c r="H335" i="31"/>
  <c r="G335" i="31"/>
  <c r="C335" i="31"/>
  <c r="B335" i="31"/>
  <c r="I334" i="31"/>
  <c r="H334" i="31"/>
  <c r="G334" i="31"/>
  <c r="C334" i="31"/>
  <c r="B334" i="31"/>
  <c r="I333" i="31"/>
  <c r="H333" i="31"/>
  <c r="G333" i="31"/>
  <c r="C333" i="31"/>
  <c r="B333" i="31"/>
  <c r="I332" i="31"/>
  <c r="H332" i="31"/>
  <c r="G332" i="31"/>
  <c r="C332" i="31"/>
  <c r="B332" i="31"/>
  <c r="I331" i="31"/>
  <c r="H331" i="31"/>
  <c r="G331" i="31"/>
  <c r="C331" i="31"/>
  <c r="B331" i="31"/>
  <c r="I330" i="31"/>
  <c r="H330" i="31"/>
  <c r="G330" i="31"/>
  <c r="C330" i="31"/>
  <c r="B330" i="31"/>
  <c r="I329" i="31"/>
  <c r="H329" i="31"/>
  <c r="G329" i="31"/>
  <c r="C329" i="31"/>
  <c r="B329" i="31"/>
  <c r="I328" i="31"/>
  <c r="H328" i="31"/>
  <c r="G328" i="31"/>
  <c r="C328" i="31"/>
  <c r="B328" i="31"/>
  <c r="I327" i="31"/>
  <c r="H327" i="31"/>
  <c r="G327" i="31"/>
  <c r="C327" i="31"/>
  <c r="B327" i="31"/>
  <c r="I326" i="31"/>
  <c r="H326" i="31"/>
  <c r="G326" i="31"/>
  <c r="C326" i="31"/>
  <c r="B326" i="31"/>
  <c r="I325" i="31"/>
  <c r="H325" i="31"/>
  <c r="G325" i="31"/>
  <c r="C325" i="31"/>
  <c r="B325" i="31"/>
  <c r="I324" i="31"/>
  <c r="H324" i="31"/>
  <c r="G324" i="31"/>
  <c r="C324" i="31"/>
  <c r="B324" i="31"/>
  <c r="I323" i="31"/>
  <c r="H323" i="31"/>
  <c r="G323" i="31"/>
  <c r="C323" i="31"/>
  <c r="B323" i="31"/>
  <c r="I322" i="31"/>
  <c r="H322" i="31"/>
  <c r="G322" i="31"/>
  <c r="C322" i="31"/>
  <c r="B322" i="31"/>
  <c r="I321" i="31"/>
  <c r="H321" i="31"/>
  <c r="G321" i="31"/>
  <c r="C321" i="31"/>
  <c r="B321" i="31"/>
  <c r="I320" i="31"/>
  <c r="H320" i="31"/>
  <c r="G320" i="31"/>
  <c r="C320" i="31"/>
  <c r="B320" i="31"/>
  <c r="I319" i="31"/>
  <c r="H319" i="31"/>
  <c r="G319" i="31"/>
  <c r="C319" i="31"/>
  <c r="B319" i="31"/>
  <c r="I318" i="31"/>
  <c r="H318" i="31"/>
  <c r="G318" i="31"/>
  <c r="C318" i="31"/>
  <c r="B318" i="31"/>
  <c r="I317" i="31"/>
  <c r="H317" i="31"/>
  <c r="G317" i="31"/>
  <c r="C317" i="31"/>
  <c r="B317" i="31"/>
  <c r="I316" i="31"/>
  <c r="H316" i="31"/>
  <c r="G316" i="31"/>
  <c r="C316" i="31"/>
  <c r="B316" i="31"/>
  <c r="I315" i="31"/>
  <c r="H315" i="31"/>
  <c r="G315" i="31"/>
  <c r="C315" i="31"/>
  <c r="B315" i="31"/>
  <c r="I314" i="31"/>
  <c r="H314" i="31"/>
  <c r="G314" i="31"/>
  <c r="C314" i="31"/>
  <c r="B314" i="31"/>
  <c r="I313" i="31"/>
  <c r="H313" i="31"/>
  <c r="G313" i="31"/>
  <c r="C313" i="31"/>
  <c r="B313" i="31"/>
  <c r="I312" i="31"/>
  <c r="H312" i="31"/>
  <c r="G312" i="31"/>
  <c r="C312" i="31"/>
  <c r="B312" i="31"/>
  <c r="I311" i="31"/>
  <c r="H311" i="31"/>
  <c r="G311" i="31"/>
  <c r="C311" i="31"/>
  <c r="B311" i="31"/>
  <c r="I310" i="31"/>
  <c r="H310" i="31"/>
  <c r="G310" i="31"/>
  <c r="C310" i="31"/>
  <c r="B310" i="31"/>
  <c r="I309" i="31"/>
  <c r="H309" i="31"/>
  <c r="G309" i="31"/>
  <c r="C309" i="31"/>
  <c r="B309" i="31"/>
  <c r="I308" i="31"/>
  <c r="H308" i="31"/>
  <c r="G308" i="31"/>
  <c r="C308" i="31"/>
  <c r="B308" i="31"/>
  <c r="I307" i="31"/>
  <c r="H307" i="31"/>
  <c r="G307" i="31"/>
  <c r="C307" i="31"/>
  <c r="B307" i="31"/>
  <c r="I306" i="31"/>
  <c r="H306" i="31"/>
  <c r="G306" i="31"/>
  <c r="C306" i="31"/>
  <c r="B306" i="31"/>
  <c r="I305" i="31"/>
  <c r="H305" i="31"/>
  <c r="G305" i="31"/>
  <c r="C305" i="31"/>
  <c r="B305" i="31"/>
  <c r="I304" i="31"/>
  <c r="H304" i="31"/>
  <c r="G304" i="31"/>
  <c r="C304" i="31"/>
  <c r="B304" i="31"/>
  <c r="I303" i="31"/>
  <c r="H303" i="31"/>
  <c r="G303" i="31"/>
  <c r="C303" i="31"/>
  <c r="B303" i="31"/>
  <c r="I302" i="31"/>
  <c r="H302" i="31"/>
  <c r="G302" i="31"/>
  <c r="C302" i="31"/>
  <c r="B302" i="31"/>
  <c r="I301" i="31"/>
  <c r="H301" i="31"/>
  <c r="G301" i="31"/>
  <c r="C301" i="31"/>
  <c r="B301" i="31"/>
  <c r="I300" i="31"/>
  <c r="H300" i="31"/>
  <c r="G300" i="31"/>
  <c r="C300" i="31"/>
  <c r="B300" i="31"/>
  <c r="I299" i="31"/>
  <c r="H299" i="31"/>
  <c r="G299" i="31"/>
  <c r="C299" i="31"/>
  <c r="B299" i="31"/>
  <c r="I298" i="31"/>
  <c r="H298" i="31"/>
  <c r="G298" i="31"/>
  <c r="C298" i="31"/>
  <c r="B298" i="31"/>
  <c r="I297" i="31"/>
  <c r="H297" i="31"/>
  <c r="G297" i="31"/>
  <c r="C297" i="31"/>
  <c r="B297" i="31"/>
  <c r="I296" i="31"/>
  <c r="H296" i="31"/>
  <c r="G296" i="31"/>
  <c r="C296" i="31"/>
  <c r="B296" i="31"/>
  <c r="I295" i="31"/>
  <c r="H295" i="31"/>
  <c r="G295" i="31"/>
  <c r="C295" i="31"/>
  <c r="B295" i="31"/>
  <c r="I294" i="31"/>
  <c r="H294" i="31"/>
  <c r="G294" i="31"/>
  <c r="C294" i="31"/>
  <c r="B294" i="31"/>
  <c r="I293" i="31"/>
  <c r="H293" i="31"/>
  <c r="G293" i="31"/>
  <c r="C293" i="31"/>
  <c r="B293" i="31"/>
  <c r="I292" i="31"/>
  <c r="H292" i="31"/>
  <c r="G292" i="31"/>
  <c r="C292" i="31"/>
  <c r="B292" i="31"/>
  <c r="I291" i="31"/>
  <c r="H291" i="31"/>
  <c r="G291" i="31"/>
  <c r="C291" i="31"/>
  <c r="B291" i="31"/>
  <c r="I290" i="31"/>
  <c r="H290" i="31"/>
  <c r="G290" i="31"/>
  <c r="C290" i="31"/>
  <c r="B290" i="31"/>
  <c r="I289" i="31"/>
  <c r="H289" i="31"/>
  <c r="G289" i="31"/>
  <c r="C289" i="31"/>
  <c r="B289" i="31"/>
  <c r="I288" i="31"/>
  <c r="H288" i="31"/>
  <c r="G288" i="31"/>
  <c r="C288" i="31"/>
  <c r="B288" i="31"/>
  <c r="I287" i="31"/>
  <c r="H287" i="31"/>
  <c r="G287" i="31"/>
  <c r="C287" i="31"/>
  <c r="B287" i="31"/>
  <c r="I286" i="31"/>
  <c r="H286" i="31"/>
  <c r="G286" i="31"/>
  <c r="C286" i="31"/>
  <c r="B286" i="31"/>
  <c r="I285" i="31"/>
  <c r="H285" i="31"/>
  <c r="G285" i="31"/>
  <c r="C285" i="31"/>
  <c r="B285" i="31"/>
  <c r="I284" i="31"/>
  <c r="H284" i="31"/>
  <c r="G284" i="31"/>
  <c r="C284" i="31"/>
  <c r="B284" i="31"/>
  <c r="I283" i="31"/>
  <c r="H283" i="31"/>
  <c r="G283" i="31"/>
  <c r="C283" i="31"/>
  <c r="B283" i="31"/>
  <c r="I282" i="31"/>
  <c r="H282" i="31"/>
  <c r="G282" i="31"/>
  <c r="C282" i="31"/>
  <c r="B282" i="31"/>
  <c r="I281" i="31"/>
  <c r="H281" i="31"/>
  <c r="G281" i="31"/>
  <c r="C281" i="31"/>
  <c r="B281" i="31"/>
  <c r="I280" i="31"/>
  <c r="H280" i="31"/>
  <c r="G280" i="31"/>
  <c r="C280" i="31"/>
  <c r="B280" i="31"/>
  <c r="I279" i="31"/>
  <c r="H279" i="31"/>
  <c r="G279" i="31"/>
  <c r="C279" i="31"/>
  <c r="B279" i="31"/>
  <c r="I278" i="31"/>
  <c r="H278" i="31"/>
  <c r="G278" i="31"/>
  <c r="C278" i="31"/>
  <c r="B278" i="31"/>
  <c r="I277" i="31"/>
  <c r="H277" i="31"/>
  <c r="G277" i="31"/>
  <c r="C277" i="31"/>
  <c r="B277" i="31"/>
  <c r="I276" i="31"/>
  <c r="H276" i="31"/>
  <c r="G276" i="31"/>
  <c r="C276" i="31"/>
  <c r="B276" i="31"/>
  <c r="I275" i="31"/>
  <c r="H275" i="31"/>
  <c r="G275" i="31"/>
  <c r="C275" i="31"/>
  <c r="B275" i="31"/>
  <c r="I274" i="31"/>
  <c r="H274" i="31"/>
  <c r="G274" i="31"/>
  <c r="C274" i="31"/>
  <c r="B274" i="31"/>
  <c r="I273" i="31"/>
  <c r="H273" i="31"/>
  <c r="G273" i="31"/>
  <c r="C273" i="31"/>
  <c r="B273" i="31"/>
  <c r="I272" i="31"/>
  <c r="H272" i="31"/>
  <c r="G272" i="31"/>
  <c r="C272" i="31"/>
  <c r="B272" i="31"/>
  <c r="I271" i="31"/>
  <c r="H271" i="31"/>
  <c r="G271" i="31"/>
  <c r="C271" i="31"/>
  <c r="B271" i="31"/>
  <c r="I270" i="31"/>
  <c r="H270" i="31"/>
  <c r="G270" i="31"/>
  <c r="C270" i="31"/>
  <c r="B270" i="31"/>
  <c r="I269" i="31"/>
  <c r="H269" i="31"/>
  <c r="G269" i="31"/>
  <c r="C269" i="31"/>
  <c r="B269" i="31"/>
  <c r="I268" i="31"/>
  <c r="H268" i="31"/>
  <c r="G268" i="31"/>
  <c r="C268" i="31"/>
  <c r="B268" i="31"/>
  <c r="I267" i="31"/>
  <c r="H267" i="31"/>
  <c r="G267" i="31"/>
  <c r="C267" i="31"/>
  <c r="B267" i="31"/>
  <c r="I266" i="31"/>
  <c r="H266" i="31"/>
  <c r="G266" i="31"/>
  <c r="C266" i="31"/>
  <c r="B266" i="31"/>
  <c r="I265" i="31"/>
  <c r="H265" i="31"/>
  <c r="G265" i="31"/>
  <c r="C265" i="31"/>
  <c r="B265" i="31"/>
  <c r="I264" i="31"/>
  <c r="H264" i="31"/>
  <c r="G264" i="31"/>
  <c r="C264" i="31"/>
  <c r="B264" i="31"/>
  <c r="I263" i="31"/>
  <c r="H263" i="31"/>
  <c r="G263" i="31"/>
  <c r="C263" i="31"/>
  <c r="B263" i="31"/>
  <c r="I262" i="31"/>
  <c r="H262" i="31"/>
  <c r="G262" i="31"/>
  <c r="C262" i="31"/>
  <c r="B262" i="31"/>
  <c r="I261" i="31"/>
  <c r="H261" i="31"/>
  <c r="G261" i="31"/>
  <c r="C261" i="31"/>
  <c r="B261" i="31"/>
  <c r="I260" i="31"/>
  <c r="H260" i="31"/>
  <c r="G260" i="31"/>
  <c r="C260" i="31"/>
  <c r="B260" i="31"/>
  <c r="I259" i="31"/>
  <c r="H259" i="31"/>
  <c r="G259" i="31"/>
  <c r="C259" i="31"/>
  <c r="B259" i="31"/>
  <c r="I258" i="31"/>
  <c r="H258" i="31"/>
  <c r="G258" i="31"/>
  <c r="C258" i="31"/>
  <c r="B258" i="31"/>
  <c r="I257" i="31"/>
  <c r="H257" i="31"/>
  <c r="G257" i="31"/>
  <c r="C257" i="31"/>
  <c r="B257" i="31"/>
  <c r="I256" i="31"/>
  <c r="H256" i="31"/>
  <c r="G256" i="31"/>
  <c r="C256" i="31"/>
  <c r="B256" i="31"/>
  <c r="I255" i="31"/>
  <c r="H255" i="31"/>
  <c r="G255" i="31"/>
  <c r="C255" i="31"/>
  <c r="B255" i="31"/>
  <c r="I254" i="31"/>
  <c r="H254" i="31"/>
  <c r="G254" i="31"/>
  <c r="C254" i="31"/>
  <c r="B254" i="31"/>
  <c r="I253" i="31"/>
  <c r="H253" i="31"/>
  <c r="G253" i="31"/>
  <c r="C253" i="31"/>
  <c r="B253" i="31"/>
  <c r="I252" i="31"/>
  <c r="H252" i="31"/>
  <c r="G252" i="31"/>
  <c r="C252" i="31"/>
  <c r="B252" i="31"/>
  <c r="I251" i="31"/>
  <c r="H251" i="31"/>
  <c r="G251" i="31"/>
  <c r="C251" i="31"/>
  <c r="B251" i="31"/>
  <c r="I250" i="31"/>
  <c r="H250" i="31"/>
  <c r="G250" i="31"/>
  <c r="C250" i="31"/>
  <c r="B250" i="31"/>
  <c r="I249" i="31"/>
  <c r="H249" i="31"/>
  <c r="G249" i="31"/>
  <c r="C249" i="31"/>
  <c r="B249" i="31"/>
  <c r="I248" i="31"/>
  <c r="H248" i="31"/>
  <c r="G248" i="31"/>
  <c r="C248" i="31"/>
  <c r="B248" i="31"/>
  <c r="I247" i="31"/>
  <c r="H247" i="31"/>
  <c r="G247" i="31"/>
  <c r="C247" i="31"/>
  <c r="B247" i="31"/>
  <c r="I246" i="31"/>
  <c r="H246" i="31"/>
  <c r="G246" i="31"/>
  <c r="C246" i="31"/>
  <c r="B246" i="31"/>
  <c r="I245" i="31"/>
  <c r="H245" i="31"/>
  <c r="G245" i="31"/>
  <c r="C245" i="31"/>
  <c r="B245" i="31"/>
  <c r="I244" i="31"/>
  <c r="H244" i="31"/>
  <c r="G244" i="31"/>
  <c r="C244" i="31"/>
  <c r="B244" i="31"/>
  <c r="I243" i="31"/>
  <c r="H243" i="31"/>
  <c r="G243" i="31"/>
  <c r="C243" i="31"/>
  <c r="B243" i="31"/>
  <c r="I242" i="31"/>
  <c r="H242" i="31"/>
  <c r="G242" i="31"/>
  <c r="C242" i="31"/>
  <c r="B242" i="31"/>
  <c r="I241" i="31"/>
  <c r="H241" i="31"/>
  <c r="G241" i="31"/>
  <c r="C241" i="31"/>
  <c r="B241" i="31"/>
  <c r="I240" i="31"/>
  <c r="H240" i="31"/>
  <c r="G240" i="31"/>
  <c r="C240" i="31"/>
  <c r="B240" i="31"/>
  <c r="I239" i="31"/>
  <c r="H239" i="31"/>
  <c r="G239" i="31"/>
  <c r="C239" i="31"/>
  <c r="B239" i="31"/>
  <c r="I238" i="31"/>
  <c r="H238" i="31"/>
  <c r="G238" i="31"/>
  <c r="C238" i="31"/>
  <c r="B238" i="31"/>
  <c r="I237" i="31"/>
  <c r="H237" i="31"/>
  <c r="G237" i="31"/>
  <c r="C237" i="31"/>
  <c r="B237" i="31"/>
  <c r="I236" i="31"/>
  <c r="H236" i="31"/>
  <c r="G236" i="31"/>
  <c r="C236" i="31"/>
  <c r="B236" i="31"/>
  <c r="I235" i="31"/>
  <c r="H235" i="31"/>
  <c r="G235" i="31"/>
  <c r="C235" i="31"/>
  <c r="B235" i="31"/>
  <c r="I234" i="31"/>
  <c r="H234" i="31"/>
  <c r="G234" i="31"/>
  <c r="C234" i="31"/>
  <c r="B234" i="31"/>
  <c r="I233" i="31"/>
  <c r="H233" i="31"/>
  <c r="G233" i="31"/>
  <c r="C233" i="31"/>
  <c r="B233" i="31"/>
  <c r="I232" i="31"/>
  <c r="H232" i="31"/>
  <c r="G232" i="31"/>
  <c r="C232" i="31"/>
  <c r="B232" i="31"/>
  <c r="I231" i="31"/>
  <c r="H231" i="31"/>
  <c r="G231" i="31"/>
  <c r="C231" i="31"/>
  <c r="B231" i="31"/>
  <c r="I230" i="31"/>
  <c r="H230" i="31"/>
  <c r="G230" i="31"/>
  <c r="C230" i="31"/>
  <c r="B230" i="31"/>
  <c r="I229" i="31"/>
  <c r="H229" i="31"/>
  <c r="G229" i="31"/>
  <c r="C229" i="31"/>
  <c r="B229" i="31"/>
  <c r="I228" i="31"/>
  <c r="H228" i="31"/>
  <c r="G228" i="31"/>
  <c r="C228" i="31"/>
  <c r="B228" i="31"/>
  <c r="I227" i="31"/>
  <c r="H227" i="31"/>
  <c r="G227" i="31"/>
  <c r="C227" i="31"/>
  <c r="B227" i="31"/>
  <c r="I226" i="31"/>
  <c r="H226" i="31"/>
  <c r="G226" i="31"/>
  <c r="C226" i="31"/>
  <c r="B226" i="31"/>
  <c r="I225" i="31"/>
  <c r="H225" i="31"/>
  <c r="G225" i="31"/>
  <c r="C225" i="31"/>
  <c r="B225" i="31"/>
  <c r="I224" i="31"/>
  <c r="H224" i="31"/>
  <c r="G224" i="31"/>
  <c r="C224" i="31"/>
  <c r="B224" i="31"/>
  <c r="I223" i="31"/>
  <c r="H223" i="31"/>
  <c r="G223" i="31"/>
  <c r="C223" i="31"/>
  <c r="B223" i="31"/>
  <c r="I222" i="31"/>
  <c r="H222" i="31"/>
  <c r="G222" i="31"/>
  <c r="C222" i="31"/>
  <c r="B222" i="31"/>
  <c r="I221" i="31"/>
  <c r="H221" i="31"/>
  <c r="G221" i="31"/>
  <c r="C221" i="31"/>
  <c r="B221" i="31"/>
  <c r="I220" i="31"/>
  <c r="H220" i="31"/>
  <c r="G220" i="31"/>
  <c r="C220" i="31"/>
  <c r="B220" i="31"/>
  <c r="I219" i="31"/>
  <c r="H219" i="31"/>
  <c r="G219" i="31"/>
  <c r="C219" i="31"/>
  <c r="B219" i="31"/>
  <c r="I218" i="31"/>
  <c r="H218" i="31"/>
  <c r="G218" i="31"/>
  <c r="C218" i="31"/>
  <c r="B218" i="31"/>
  <c r="I217" i="31"/>
  <c r="H217" i="31"/>
  <c r="G217" i="31"/>
  <c r="C217" i="31"/>
  <c r="B217" i="31"/>
  <c r="I216" i="31"/>
  <c r="H216" i="31"/>
  <c r="G216" i="31"/>
  <c r="C216" i="31"/>
  <c r="B216" i="31"/>
  <c r="I215" i="31"/>
  <c r="H215" i="31"/>
  <c r="G215" i="31"/>
  <c r="C215" i="31"/>
  <c r="B215" i="31"/>
  <c r="I214" i="31"/>
  <c r="H214" i="31"/>
  <c r="G214" i="31"/>
  <c r="C214" i="31"/>
  <c r="B214" i="31"/>
  <c r="I213" i="31"/>
  <c r="H213" i="31"/>
  <c r="G213" i="31"/>
  <c r="C213" i="31"/>
  <c r="B213" i="31"/>
  <c r="I212" i="31"/>
  <c r="H212" i="31"/>
  <c r="G212" i="31"/>
  <c r="C212" i="31"/>
  <c r="B212" i="31"/>
  <c r="I211" i="31"/>
  <c r="H211" i="31"/>
  <c r="G211" i="31"/>
  <c r="C211" i="31"/>
  <c r="B211" i="31"/>
  <c r="I210" i="31"/>
  <c r="H210" i="31"/>
  <c r="G210" i="31"/>
  <c r="C210" i="31"/>
  <c r="B210" i="31"/>
  <c r="I209" i="31"/>
  <c r="H209" i="31"/>
  <c r="G209" i="31"/>
  <c r="C209" i="31"/>
  <c r="B209" i="31"/>
  <c r="I208" i="31"/>
  <c r="H208" i="31"/>
  <c r="G208" i="31"/>
  <c r="C208" i="31"/>
  <c r="B208" i="31"/>
  <c r="I207" i="31"/>
  <c r="H207" i="31"/>
  <c r="G207" i="31"/>
  <c r="C207" i="31"/>
  <c r="B207" i="31"/>
  <c r="I206" i="31"/>
  <c r="H206" i="31"/>
  <c r="G206" i="31"/>
  <c r="C206" i="31"/>
  <c r="B206" i="31"/>
  <c r="I205" i="31"/>
  <c r="H205" i="31"/>
  <c r="G205" i="31"/>
  <c r="C205" i="31"/>
  <c r="B205" i="31"/>
  <c r="I204" i="31"/>
  <c r="H204" i="31"/>
  <c r="G204" i="31"/>
  <c r="C204" i="31"/>
  <c r="B204" i="31"/>
  <c r="I203" i="31"/>
  <c r="H203" i="31"/>
  <c r="G203" i="31"/>
  <c r="C203" i="31"/>
  <c r="B203" i="31"/>
  <c r="I202" i="31"/>
  <c r="H202" i="31"/>
  <c r="G202" i="31"/>
  <c r="C202" i="31"/>
  <c r="B202" i="31"/>
  <c r="I201" i="31"/>
  <c r="H201" i="31"/>
  <c r="G201" i="31"/>
  <c r="C201" i="31"/>
  <c r="B201" i="31"/>
  <c r="I200" i="31"/>
  <c r="H200" i="31"/>
  <c r="G200" i="31"/>
  <c r="C200" i="31"/>
  <c r="B200" i="31"/>
  <c r="I199" i="31"/>
  <c r="H199" i="31"/>
  <c r="G199" i="31"/>
  <c r="C199" i="31"/>
  <c r="B199" i="31"/>
  <c r="I198" i="31"/>
  <c r="H198" i="31"/>
  <c r="G198" i="31"/>
  <c r="C198" i="31"/>
  <c r="B198" i="31"/>
  <c r="I197" i="31"/>
  <c r="H197" i="31"/>
  <c r="G197" i="31"/>
  <c r="C197" i="31"/>
  <c r="B197" i="31"/>
  <c r="I196" i="31"/>
  <c r="H196" i="31"/>
  <c r="G196" i="31"/>
  <c r="C196" i="31"/>
  <c r="B196" i="31"/>
  <c r="I195" i="31"/>
  <c r="H195" i="31"/>
  <c r="G195" i="31"/>
  <c r="C195" i="31"/>
  <c r="B195" i="31"/>
  <c r="I194" i="31"/>
  <c r="H194" i="31"/>
  <c r="G194" i="31"/>
  <c r="C194" i="31"/>
  <c r="B194" i="31"/>
  <c r="I193" i="31"/>
  <c r="H193" i="31"/>
  <c r="G193" i="31"/>
  <c r="C193" i="31"/>
  <c r="B193" i="31"/>
  <c r="I192" i="31"/>
  <c r="H192" i="31"/>
  <c r="G192" i="31"/>
  <c r="C192" i="31"/>
  <c r="B192" i="31"/>
  <c r="I191" i="31"/>
  <c r="H191" i="31"/>
  <c r="G191" i="31"/>
  <c r="C191" i="31"/>
  <c r="B191" i="31"/>
  <c r="I190" i="31"/>
  <c r="H190" i="31"/>
  <c r="G190" i="31"/>
  <c r="C190" i="31"/>
  <c r="B190" i="31"/>
  <c r="I189" i="31"/>
  <c r="H189" i="31"/>
  <c r="G189" i="31"/>
  <c r="C189" i="31"/>
  <c r="B189" i="31"/>
  <c r="I188" i="31"/>
  <c r="H188" i="31"/>
  <c r="G188" i="31"/>
  <c r="C188" i="31"/>
  <c r="B188" i="31"/>
  <c r="I187" i="31"/>
  <c r="H187" i="31"/>
  <c r="G187" i="31"/>
  <c r="C187" i="31"/>
  <c r="B187" i="31"/>
  <c r="I186" i="31"/>
  <c r="H186" i="31"/>
  <c r="G186" i="31"/>
  <c r="C186" i="31"/>
  <c r="B186" i="31"/>
  <c r="I185" i="31"/>
  <c r="H185" i="31"/>
  <c r="G185" i="31"/>
  <c r="C185" i="31"/>
  <c r="B185" i="31"/>
  <c r="I184" i="31"/>
  <c r="H184" i="31"/>
  <c r="G184" i="31"/>
  <c r="C184" i="31"/>
  <c r="B184" i="31"/>
  <c r="I183" i="31"/>
  <c r="H183" i="31"/>
  <c r="G183" i="31"/>
  <c r="C183" i="31"/>
  <c r="B183" i="31"/>
  <c r="I182" i="31"/>
  <c r="H182" i="31"/>
  <c r="G182" i="31"/>
  <c r="C182" i="31"/>
  <c r="B182" i="31"/>
  <c r="I181" i="31"/>
  <c r="H181" i="31"/>
  <c r="G181" i="31"/>
  <c r="C181" i="31"/>
  <c r="B181" i="31"/>
  <c r="I180" i="31"/>
  <c r="H180" i="31"/>
  <c r="G180" i="31"/>
  <c r="C180" i="31"/>
  <c r="B180" i="31"/>
  <c r="I179" i="31"/>
  <c r="H179" i="31"/>
  <c r="G179" i="31"/>
  <c r="C179" i="31"/>
  <c r="B179" i="31"/>
  <c r="I178" i="31"/>
  <c r="H178" i="31"/>
  <c r="G178" i="31"/>
  <c r="C178" i="31"/>
  <c r="B178" i="31"/>
  <c r="I177" i="31"/>
  <c r="H177" i="31"/>
  <c r="G177" i="31"/>
  <c r="C177" i="31"/>
  <c r="B177" i="31"/>
  <c r="I176" i="31"/>
  <c r="H176" i="31"/>
  <c r="G176" i="31"/>
  <c r="C176" i="31"/>
  <c r="B176" i="31"/>
  <c r="I175" i="31"/>
  <c r="H175" i="31"/>
  <c r="G175" i="31"/>
  <c r="C175" i="31"/>
  <c r="B175" i="31"/>
  <c r="I174" i="31"/>
  <c r="H174" i="31"/>
  <c r="G174" i="31"/>
  <c r="C174" i="31"/>
  <c r="B174" i="31"/>
  <c r="I173" i="31"/>
  <c r="H173" i="31"/>
  <c r="G173" i="31"/>
  <c r="C173" i="31"/>
  <c r="B173" i="31"/>
  <c r="I172" i="31"/>
  <c r="H172" i="31"/>
  <c r="G172" i="31"/>
  <c r="C172" i="31"/>
  <c r="B172" i="31"/>
  <c r="I171" i="31"/>
  <c r="H171" i="31"/>
  <c r="G171" i="31"/>
  <c r="C171" i="31"/>
  <c r="B171" i="31"/>
  <c r="I170" i="31"/>
  <c r="H170" i="31"/>
  <c r="G170" i="31"/>
  <c r="C170" i="31"/>
  <c r="B170" i="31"/>
  <c r="I169" i="31"/>
  <c r="H169" i="31"/>
  <c r="G169" i="31"/>
  <c r="C169" i="31"/>
  <c r="B169" i="31"/>
  <c r="I168" i="31"/>
  <c r="H168" i="31"/>
  <c r="G168" i="31"/>
  <c r="C168" i="31"/>
  <c r="B168" i="31"/>
  <c r="I167" i="31"/>
  <c r="H167" i="31"/>
  <c r="G167" i="31"/>
  <c r="C167" i="31"/>
  <c r="B167" i="31"/>
  <c r="I166" i="31"/>
  <c r="H166" i="31"/>
  <c r="G166" i="31"/>
  <c r="C166" i="31"/>
  <c r="B166" i="31"/>
  <c r="I165" i="31"/>
  <c r="H165" i="31"/>
  <c r="G165" i="31"/>
  <c r="C165" i="31"/>
  <c r="B165" i="31"/>
  <c r="I164" i="31"/>
  <c r="H164" i="31"/>
  <c r="G164" i="31"/>
  <c r="C164" i="31"/>
  <c r="B164" i="31"/>
  <c r="I163" i="31"/>
  <c r="H163" i="31"/>
  <c r="G163" i="31"/>
  <c r="C163" i="31"/>
  <c r="B163" i="31"/>
  <c r="I162" i="31"/>
  <c r="H162" i="31"/>
  <c r="G162" i="31"/>
  <c r="C162" i="31"/>
  <c r="B162" i="31"/>
  <c r="I161" i="31"/>
  <c r="H161" i="31"/>
  <c r="G161" i="31"/>
  <c r="C161" i="31"/>
  <c r="B161" i="31"/>
  <c r="I160" i="31"/>
  <c r="H160" i="31"/>
  <c r="G160" i="31"/>
  <c r="C160" i="31"/>
  <c r="B160" i="31"/>
  <c r="I159" i="31"/>
  <c r="H159" i="31"/>
  <c r="G159" i="31"/>
  <c r="C159" i="31"/>
  <c r="B159" i="31"/>
  <c r="I158" i="31"/>
  <c r="H158" i="31"/>
  <c r="G158" i="31"/>
  <c r="C158" i="31"/>
  <c r="B158" i="31"/>
  <c r="I157" i="31"/>
  <c r="H157" i="31"/>
  <c r="G157" i="31"/>
  <c r="C157" i="31"/>
  <c r="B157" i="31"/>
  <c r="I156" i="31"/>
  <c r="H156" i="31"/>
  <c r="G156" i="31"/>
  <c r="C156" i="31"/>
  <c r="B156" i="31"/>
  <c r="I155" i="31"/>
  <c r="H155" i="31"/>
  <c r="G155" i="31"/>
  <c r="C155" i="31"/>
  <c r="B155" i="31"/>
  <c r="I154" i="31"/>
  <c r="H154" i="31"/>
  <c r="G154" i="31"/>
  <c r="C154" i="31"/>
  <c r="B154" i="31"/>
  <c r="I153" i="31"/>
  <c r="H153" i="31"/>
  <c r="G153" i="31"/>
  <c r="C153" i="31"/>
  <c r="B153" i="31"/>
  <c r="I152" i="31"/>
  <c r="H152" i="31"/>
  <c r="G152" i="31"/>
  <c r="C152" i="31"/>
  <c r="B152" i="31"/>
  <c r="I151" i="31"/>
  <c r="H151" i="31"/>
  <c r="G151" i="31"/>
  <c r="C151" i="31"/>
  <c r="B151" i="31"/>
  <c r="I150" i="31"/>
  <c r="H150" i="31"/>
  <c r="G150" i="31"/>
  <c r="C150" i="31"/>
  <c r="B150" i="31"/>
  <c r="I149" i="31"/>
  <c r="H149" i="31"/>
  <c r="G149" i="31"/>
  <c r="C149" i="31"/>
  <c r="B149" i="31"/>
  <c r="I148" i="31"/>
  <c r="H148" i="31"/>
  <c r="G148" i="31"/>
  <c r="C148" i="31"/>
  <c r="B148" i="31"/>
  <c r="I147" i="31"/>
  <c r="H147" i="31"/>
  <c r="G147" i="31"/>
  <c r="C147" i="31"/>
  <c r="B147" i="31"/>
  <c r="I146" i="31"/>
  <c r="H146" i="31"/>
  <c r="G146" i="31"/>
  <c r="C146" i="31"/>
  <c r="B146" i="31"/>
  <c r="I145" i="31"/>
  <c r="H145" i="31"/>
  <c r="G145" i="31"/>
  <c r="C145" i="31"/>
  <c r="B145" i="31"/>
  <c r="I144" i="31"/>
  <c r="H144" i="31"/>
  <c r="G144" i="31"/>
  <c r="C144" i="31"/>
  <c r="B144" i="31"/>
  <c r="I143" i="31"/>
  <c r="H143" i="31"/>
  <c r="G143" i="31"/>
  <c r="C143" i="31"/>
  <c r="B143" i="31"/>
  <c r="I142" i="31"/>
  <c r="H142" i="31"/>
  <c r="G142" i="31"/>
  <c r="C142" i="31"/>
  <c r="B142" i="31"/>
  <c r="I141" i="31"/>
  <c r="H141" i="31"/>
  <c r="G141" i="31"/>
  <c r="C141" i="31"/>
  <c r="B141" i="31"/>
  <c r="I140" i="31"/>
  <c r="H140" i="31"/>
  <c r="G140" i="31"/>
  <c r="C140" i="31"/>
  <c r="B140" i="31"/>
  <c r="I139" i="31"/>
  <c r="H139" i="31"/>
  <c r="G139" i="31"/>
  <c r="C139" i="31"/>
  <c r="B139" i="31"/>
  <c r="I138" i="31"/>
  <c r="H138" i="31"/>
  <c r="G138" i="31"/>
  <c r="C138" i="31"/>
  <c r="B138" i="31"/>
  <c r="I137" i="31"/>
  <c r="H137" i="31"/>
  <c r="G137" i="31"/>
  <c r="C137" i="31"/>
  <c r="B137" i="31"/>
  <c r="I136" i="31"/>
  <c r="H136" i="31"/>
  <c r="G136" i="31"/>
  <c r="C136" i="31"/>
  <c r="B136" i="31"/>
  <c r="I135" i="31"/>
  <c r="H135" i="31"/>
  <c r="G135" i="31"/>
  <c r="C135" i="31"/>
  <c r="B135" i="31"/>
  <c r="I134" i="31"/>
  <c r="H134" i="31"/>
  <c r="G134" i="31"/>
  <c r="C134" i="31"/>
  <c r="B134" i="31"/>
  <c r="I133" i="31"/>
  <c r="H133" i="31"/>
  <c r="G133" i="31"/>
  <c r="C133" i="31"/>
  <c r="B133" i="31"/>
  <c r="I132" i="31"/>
  <c r="H132" i="31"/>
  <c r="G132" i="31"/>
  <c r="C132" i="31"/>
  <c r="B132" i="31"/>
  <c r="I131" i="31"/>
  <c r="H131" i="31"/>
  <c r="G131" i="31"/>
  <c r="C131" i="31"/>
  <c r="B131" i="31"/>
  <c r="I130" i="31"/>
  <c r="H130" i="31"/>
  <c r="G130" i="31"/>
  <c r="C130" i="31"/>
  <c r="B130" i="31"/>
  <c r="I129" i="31"/>
  <c r="H129" i="31"/>
  <c r="G129" i="31"/>
  <c r="C129" i="31"/>
  <c r="B129" i="31"/>
  <c r="I128" i="31"/>
  <c r="H128" i="31"/>
  <c r="G128" i="31"/>
  <c r="C128" i="31"/>
  <c r="B128" i="31"/>
  <c r="I127" i="31"/>
  <c r="H127" i="31"/>
  <c r="G127" i="31"/>
  <c r="C127" i="31"/>
  <c r="B127" i="31"/>
  <c r="I126" i="31"/>
  <c r="H126" i="31"/>
  <c r="G126" i="31"/>
  <c r="C126" i="31"/>
  <c r="B126" i="31"/>
  <c r="I125" i="31"/>
  <c r="H125" i="31"/>
  <c r="G125" i="31"/>
  <c r="C125" i="31"/>
  <c r="B125" i="31"/>
  <c r="I124" i="31"/>
  <c r="H124" i="31"/>
  <c r="G124" i="31"/>
  <c r="C124" i="31"/>
  <c r="B124" i="31"/>
  <c r="I123" i="31"/>
  <c r="H123" i="31"/>
  <c r="G123" i="31"/>
  <c r="C123" i="31"/>
  <c r="B123" i="31"/>
  <c r="I122" i="31"/>
  <c r="H122" i="31"/>
  <c r="G122" i="31"/>
  <c r="C122" i="31"/>
  <c r="B122" i="31"/>
  <c r="I121" i="31"/>
  <c r="H121" i="31"/>
  <c r="G121" i="31"/>
  <c r="C121" i="31"/>
  <c r="B121" i="31"/>
  <c r="I120" i="31"/>
  <c r="H120" i="31"/>
  <c r="G120" i="31"/>
  <c r="C120" i="31"/>
  <c r="B120" i="31"/>
  <c r="I119" i="31"/>
  <c r="H119" i="31"/>
  <c r="G119" i="31"/>
  <c r="C119" i="31"/>
  <c r="B119" i="31"/>
  <c r="I118" i="31"/>
  <c r="H118" i="31"/>
  <c r="G118" i="31"/>
  <c r="C118" i="31"/>
  <c r="B118" i="31"/>
  <c r="I117" i="31"/>
  <c r="H117" i="31"/>
  <c r="G117" i="31"/>
  <c r="C117" i="31"/>
  <c r="B117" i="31"/>
  <c r="I116" i="31"/>
  <c r="H116" i="31"/>
  <c r="G116" i="31"/>
  <c r="C116" i="31"/>
  <c r="B116" i="31"/>
  <c r="I115" i="31"/>
  <c r="H115" i="31"/>
  <c r="G115" i="31"/>
  <c r="C115" i="31"/>
  <c r="B115" i="31"/>
  <c r="I114" i="31"/>
  <c r="H114" i="31"/>
  <c r="G114" i="31"/>
  <c r="C114" i="31"/>
  <c r="B114" i="31"/>
  <c r="I113" i="31"/>
  <c r="H113" i="31"/>
  <c r="G113" i="31"/>
  <c r="C113" i="31"/>
  <c r="B113" i="31"/>
  <c r="I112" i="31"/>
  <c r="H112" i="31"/>
  <c r="G112" i="31"/>
  <c r="C112" i="31"/>
  <c r="B112" i="31"/>
  <c r="I111" i="31"/>
  <c r="H111" i="31"/>
  <c r="G111" i="31"/>
  <c r="C111" i="31"/>
  <c r="B111" i="31"/>
  <c r="I110" i="31"/>
  <c r="H110" i="31"/>
  <c r="G110" i="31"/>
  <c r="C110" i="31"/>
  <c r="B110" i="31"/>
  <c r="I109" i="31"/>
  <c r="H109" i="31"/>
  <c r="G109" i="31"/>
  <c r="C109" i="31"/>
  <c r="B109" i="31"/>
  <c r="I108" i="31"/>
  <c r="H108" i="31"/>
  <c r="G108" i="31"/>
  <c r="C108" i="31"/>
  <c r="B108" i="31"/>
  <c r="I107" i="31"/>
  <c r="H107" i="31"/>
  <c r="G107" i="31"/>
  <c r="C107" i="31"/>
  <c r="B107" i="31"/>
  <c r="I106" i="31"/>
  <c r="H106" i="31"/>
  <c r="G106" i="31"/>
  <c r="C106" i="31"/>
  <c r="B106" i="31"/>
  <c r="I105" i="31"/>
  <c r="H105" i="31"/>
  <c r="G105" i="31"/>
  <c r="C105" i="31"/>
  <c r="B105" i="31"/>
  <c r="I104" i="31"/>
  <c r="H104" i="31"/>
  <c r="G104" i="31"/>
  <c r="C104" i="31"/>
  <c r="B104" i="31"/>
  <c r="I103" i="31"/>
  <c r="H103" i="31"/>
  <c r="G103" i="31"/>
  <c r="C103" i="31"/>
  <c r="B103" i="31"/>
  <c r="I102" i="31"/>
  <c r="H102" i="31"/>
  <c r="G102" i="31"/>
  <c r="C102" i="31"/>
  <c r="B102" i="31"/>
  <c r="I101" i="31"/>
  <c r="H101" i="31"/>
  <c r="G101" i="31"/>
  <c r="C101" i="31"/>
  <c r="B101" i="31"/>
  <c r="I100" i="31"/>
  <c r="H100" i="31"/>
  <c r="G100" i="31"/>
  <c r="C100" i="31"/>
  <c r="B100" i="31"/>
  <c r="I99" i="31"/>
  <c r="G99" i="31"/>
  <c r="C99" i="31"/>
  <c r="B99" i="31"/>
  <c r="I98" i="31"/>
  <c r="H98" i="31"/>
  <c r="G98" i="31"/>
  <c r="C98" i="31"/>
  <c r="B98" i="31"/>
  <c r="I97" i="31"/>
  <c r="H97" i="31"/>
  <c r="G97" i="31"/>
  <c r="C97" i="31"/>
  <c r="B97" i="31"/>
  <c r="I96" i="31"/>
  <c r="H96" i="31"/>
  <c r="G96" i="31"/>
  <c r="C96" i="31"/>
  <c r="B96" i="31"/>
  <c r="I95" i="31"/>
  <c r="H95" i="31"/>
  <c r="G95" i="31"/>
  <c r="C95" i="31"/>
  <c r="B95" i="31"/>
  <c r="I94" i="31"/>
  <c r="H94" i="31"/>
  <c r="G94" i="31"/>
  <c r="C94" i="31"/>
  <c r="B94" i="31"/>
  <c r="I93" i="31"/>
  <c r="H93" i="31"/>
  <c r="G93" i="31"/>
  <c r="C93" i="31"/>
  <c r="B93" i="31"/>
  <c r="I92" i="31"/>
  <c r="H92" i="31"/>
  <c r="G92" i="31"/>
  <c r="C92" i="31"/>
  <c r="B92" i="31"/>
  <c r="I91" i="31"/>
  <c r="H91" i="31"/>
  <c r="G91" i="31"/>
  <c r="C91" i="31"/>
  <c r="B91" i="31"/>
  <c r="I90" i="31"/>
  <c r="H90" i="31"/>
  <c r="G90" i="31"/>
  <c r="C90" i="31"/>
  <c r="B90" i="31"/>
  <c r="I89" i="31"/>
  <c r="H89" i="31"/>
  <c r="G89" i="31"/>
  <c r="C89" i="31"/>
  <c r="B89" i="31"/>
  <c r="I88" i="31"/>
  <c r="H88" i="31"/>
  <c r="G88" i="31"/>
  <c r="C88" i="31"/>
  <c r="B88" i="31"/>
  <c r="I87" i="31"/>
  <c r="H87" i="31"/>
  <c r="G87" i="31"/>
  <c r="C87" i="31"/>
  <c r="B87" i="31"/>
  <c r="I86" i="31"/>
  <c r="H86" i="31"/>
  <c r="G86" i="31"/>
  <c r="C86" i="31"/>
  <c r="B86" i="31"/>
  <c r="I85" i="31"/>
  <c r="H85" i="31"/>
  <c r="G85" i="31"/>
  <c r="C85" i="31"/>
  <c r="B85" i="31"/>
  <c r="I84" i="31"/>
  <c r="H84" i="31"/>
  <c r="G84" i="31"/>
  <c r="C84" i="31"/>
  <c r="B84" i="31"/>
  <c r="I83" i="31"/>
  <c r="H83" i="31"/>
  <c r="G83" i="31"/>
  <c r="C83" i="31"/>
  <c r="B83" i="31"/>
  <c r="I82" i="31"/>
  <c r="H82" i="31"/>
  <c r="G82" i="31"/>
  <c r="C82" i="31"/>
  <c r="B82" i="31"/>
  <c r="I81" i="31"/>
  <c r="H81" i="31"/>
  <c r="G81" i="31"/>
  <c r="C81" i="31"/>
  <c r="B81" i="31"/>
  <c r="I80" i="31"/>
  <c r="H80" i="31"/>
  <c r="G80" i="31"/>
  <c r="C80" i="31"/>
  <c r="B80" i="31"/>
  <c r="I79" i="31"/>
  <c r="H79" i="31"/>
  <c r="G79" i="31"/>
  <c r="C79" i="31"/>
  <c r="B79" i="31"/>
  <c r="I78" i="31"/>
  <c r="H78" i="31"/>
  <c r="G78" i="31"/>
  <c r="C78" i="31"/>
  <c r="B78" i="31"/>
  <c r="I77" i="31"/>
  <c r="H77" i="31"/>
  <c r="G77" i="31"/>
  <c r="C77" i="31"/>
  <c r="B77" i="31"/>
  <c r="I76" i="31"/>
  <c r="H76" i="31"/>
  <c r="G76" i="31"/>
  <c r="C76" i="31"/>
  <c r="B76" i="31"/>
  <c r="I75" i="31"/>
  <c r="H75" i="31"/>
  <c r="G75" i="31"/>
  <c r="C75" i="31"/>
  <c r="B75" i="31"/>
  <c r="I74" i="31"/>
  <c r="H74" i="31"/>
  <c r="G74" i="31"/>
  <c r="C74" i="31"/>
  <c r="B74" i="31"/>
  <c r="I73" i="31"/>
  <c r="H73" i="31"/>
  <c r="G73" i="31"/>
  <c r="C73" i="31"/>
  <c r="B73" i="31"/>
  <c r="I72" i="31"/>
  <c r="H72" i="31"/>
  <c r="G72" i="31"/>
  <c r="C72" i="31"/>
  <c r="B72" i="31"/>
  <c r="I71" i="31"/>
  <c r="H71" i="31"/>
  <c r="G71" i="31"/>
  <c r="C71" i="31"/>
  <c r="B71" i="31"/>
  <c r="I70" i="31"/>
  <c r="H70" i="31"/>
  <c r="G70" i="31"/>
  <c r="C70" i="31"/>
  <c r="B70" i="31"/>
  <c r="I69" i="31"/>
  <c r="H69" i="31"/>
  <c r="G69" i="31"/>
  <c r="C69" i="31"/>
  <c r="B69" i="31"/>
  <c r="I68" i="31"/>
  <c r="H68" i="31"/>
  <c r="G68" i="31"/>
  <c r="C68" i="31"/>
  <c r="B68" i="31"/>
  <c r="I67" i="31"/>
  <c r="H67" i="31"/>
  <c r="G67" i="31"/>
  <c r="C67" i="31"/>
  <c r="B67" i="31"/>
  <c r="I66" i="31"/>
  <c r="H66" i="31"/>
  <c r="G66" i="31"/>
  <c r="C66" i="31"/>
  <c r="B66" i="31"/>
  <c r="I65" i="31"/>
  <c r="H65" i="31"/>
  <c r="G65" i="31"/>
  <c r="C65" i="31"/>
  <c r="B65" i="31"/>
  <c r="I64" i="31"/>
  <c r="H64" i="31"/>
  <c r="G64" i="31"/>
  <c r="C64" i="31"/>
  <c r="B64" i="31"/>
  <c r="I63" i="31"/>
  <c r="H63" i="31"/>
  <c r="G63" i="31"/>
  <c r="C63" i="31"/>
  <c r="B63" i="31"/>
  <c r="I62" i="31"/>
  <c r="H62" i="31"/>
  <c r="G62" i="31"/>
  <c r="C62" i="31"/>
  <c r="B62" i="31"/>
  <c r="I61" i="31"/>
  <c r="H61" i="31"/>
  <c r="G61" i="31"/>
  <c r="C61" i="31"/>
  <c r="B61" i="31"/>
  <c r="I60" i="31"/>
  <c r="H60" i="31"/>
  <c r="G60" i="31"/>
  <c r="C60" i="31"/>
  <c r="B60" i="31"/>
  <c r="I59" i="31"/>
  <c r="H59" i="31"/>
  <c r="G59" i="31"/>
  <c r="C59" i="31"/>
  <c r="B59" i="31"/>
  <c r="I58" i="31"/>
  <c r="H58" i="31"/>
  <c r="G58" i="31"/>
  <c r="C58" i="31"/>
  <c r="B58" i="31"/>
  <c r="I57" i="31"/>
  <c r="H57" i="31"/>
  <c r="G57" i="31"/>
  <c r="C57" i="31"/>
  <c r="B57" i="31"/>
  <c r="I56" i="31"/>
  <c r="H56" i="31"/>
  <c r="G56" i="31"/>
  <c r="C56" i="31"/>
  <c r="B56" i="31"/>
  <c r="I55" i="31"/>
  <c r="H55" i="31"/>
  <c r="G55" i="31"/>
  <c r="C55" i="31"/>
  <c r="B55" i="31"/>
  <c r="I54" i="31"/>
  <c r="H54" i="31"/>
  <c r="G54" i="31"/>
  <c r="C54" i="31"/>
  <c r="B54" i="31"/>
  <c r="I53" i="31"/>
  <c r="H53" i="31"/>
  <c r="G53" i="31"/>
  <c r="C53" i="31"/>
  <c r="B53" i="31"/>
  <c r="I52" i="31"/>
  <c r="H52" i="31"/>
  <c r="G52" i="31"/>
  <c r="C52" i="31"/>
  <c r="B52" i="31"/>
  <c r="I51" i="31"/>
  <c r="H51" i="31"/>
  <c r="G51" i="31"/>
  <c r="C51" i="31"/>
  <c r="B51" i="31"/>
  <c r="I50" i="31"/>
  <c r="H50" i="31"/>
  <c r="G50" i="31"/>
  <c r="C50" i="31"/>
  <c r="B50" i="31"/>
  <c r="I49" i="31"/>
  <c r="H49" i="31"/>
  <c r="G49" i="31"/>
  <c r="C49" i="31"/>
  <c r="B49" i="31"/>
  <c r="I48" i="31"/>
  <c r="H48" i="31"/>
  <c r="G48" i="31"/>
  <c r="C48" i="31"/>
  <c r="B48" i="31"/>
  <c r="I47" i="31"/>
  <c r="H47" i="31"/>
  <c r="G47" i="31"/>
  <c r="C47" i="31"/>
  <c r="B47" i="31"/>
  <c r="I46" i="31"/>
  <c r="H46" i="31"/>
  <c r="G46" i="31"/>
  <c r="C46" i="31"/>
  <c r="B46" i="31"/>
  <c r="I45" i="31"/>
  <c r="H45" i="31"/>
  <c r="G45" i="31"/>
  <c r="C45" i="31"/>
  <c r="B45" i="31"/>
  <c r="I44" i="31"/>
  <c r="H44" i="31"/>
  <c r="G44" i="31"/>
  <c r="C44" i="31"/>
  <c r="B44" i="31"/>
  <c r="I43" i="31"/>
  <c r="H43" i="31"/>
  <c r="G43" i="31"/>
  <c r="C43" i="31"/>
  <c r="B43" i="31"/>
  <c r="I42" i="31"/>
  <c r="H42" i="31"/>
  <c r="G42" i="31"/>
  <c r="C42" i="31"/>
  <c r="B42" i="31"/>
  <c r="I41" i="31"/>
  <c r="H41" i="31"/>
  <c r="G41" i="31"/>
  <c r="C41" i="31"/>
  <c r="B41" i="31"/>
  <c r="I40" i="31"/>
  <c r="H40" i="31"/>
  <c r="G40" i="31"/>
  <c r="C40" i="31"/>
  <c r="B40" i="31"/>
  <c r="I39" i="31"/>
  <c r="H39" i="31"/>
  <c r="G39" i="31"/>
  <c r="C39" i="31"/>
  <c r="B39" i="31"/>
  <c r="I38" i="31"/>
  <c r="H38" i="31"/>
  <c r="G38" i="31"/>
  <c r="C38" i="31"/>
  <c r="B38" i="31"/>
  <c r="I37" i="31"/>
  <c r="H37" i="31"/>
  <c r="G37" i="31"/>
  <c r="C37" i="31"/>
  <c r="B37" i="31"/>
  <c r="I36" i="31"/>
  <c r="H36" i="31"/>
  <c r="G36" i="31"/>
  <c r="C36" i="31"/>
  <c r="B36" i="31"/>
  <c r="I35" i="31"/>
  <c r="H35" i="31"/>
  <c r="G35" i="31"/>
  <c r="C35" i="31"/>
  <c r="B35" i="31"/>
  <c r="I34" i="31"/>
  <c r="H34" i="31"/>
  <c r="G34" i="31"/>
  <c r="C34" i="31"/>
  <c r="B34" i="31"/>
  <c r="I33" i="31"/>
  <c r="H33" i="31"/>
  <c r="G33" i="31"/>
  <c r="C33" i="31"/>
  <c r="B33" i="31"/>
  <c r="I32" i="31"/>
  <c r="H32" i="31"/>
  <c r="G32" i="31"/>
  <c r="C32" i="31"/>
  <c r="B32" i="31"/>
  <c r="I31" i="31"/>
  <c r="H31" i="31"/>
  <c r="G31" i="31"/>
  <c r="C31" i="31"/>
  <c r="B31" i="31"/>
  <c r="I30" i="31"/>
  <c r="H30" i="31"/>
  <c r="G30" i="31"/>
  <c r="C30" i="31"/>
  <c r="B30" i="31"/>
  <c r="I29" i="31"/>
  <c r="H29" i="31"/>
  <c r="G29" i="31"/>
  <c r="C29" i="31"/>
  <c r="B29" i="31"/>
  <c r="I28" i="31"/>
  <c r="H28" i="31"/>
  <c r="G28" i="31"/>
  <c r="C28" i="31"/>
  <c r="B28" i="31"/>
  <c r="I27" i="31"/>
  <c r="H27" i="31"/>
  <c r="G27" i="31"/>
  <c r="C27" i="31"/>
  <c r="B27" i="31"/>
  <c r="I26" i="31"/>
  <c r="H26" i="31"/>
  <c r="G26" i="31"/>
  <c r="C26" i="31"/>
  <c r="B26" i="31"/>
  <c r="I25" i="31"/>
  <c r="H25" i="31"/>
  <c r="G25" i="31"/>
  <c r="C25" i="31"/>
  <c r="B25" i="31"/>
  <c r="I24" i="31"/>
  <c r="H24" i="31"/>
  <c r="G24" i="31"/>
  <c r="C24" i="31"/>
  <c r="B24" i="31"/>
  <c r="I23" i="31"/>
  <c r="H23" i="31"/>
  <c r="G23" i="31"/>
  <c r="C23" i="31"/>
  <c r="B23" i="31"/>
  <c r="I22" i="31"/>
  <c r="H22" i="31"/>
  <c r="G22" i="31"/>
  <c r="C22" i="31"/>
  <c r="B22" i="31"/>
  <c r="I21" i="31"/>
  <c r="H21" i="31"/>
  <c r="G21" i="31"/>
  <c r="C21" i="31"/>
  <c r="B21" i="31"/>
  <c r="I20" i="31"/>
  <c r="H20" i="31"/>
  <c r="G20" i="31"/>
  <c r="C20" i="31"/>
  <c r="B20" i="31"/>
  <c r="I19" i="31"/>
  <c r="H19" i="31"/>
  <c r="G19" i="31"/>
  <c r="C19" i="31"/>
  <c r="B19" i="31"/>
  <c r="I18" i="31"/>
  <c r="H18" i="31"/>
  <c r="G18" i="31"/>
  <c r="C18" i="31"/>
  <c r="B18" i="31"/>
  <c r="I17" i="31"/>
  <c r="H17" i="31"/>
  <c r="G17" i="31"/>
  <c r="C17" i="31"/>
  <c r="B17" i="31"/>
  <c r="I16" i="31"/>
  <c r="H16" i="31"/>
  <c r="G16" i="31"/>
  <c r="C16" i="31"/>
  <c r="B16" i="31"/>
  <c r="I15" i="31"/>
  <c r="H15" i="31"/>
  <c r="G15" i="31"/>
  <c r="C15" i="31"/>
  <c r="B15" i="31"/>
  <c r="I14" i="31"/>
  <c r="H14" i="31"/>
  <c r="G14" i="31"/>
  <c r="C14" i="31"/>
  <c r="B14" i="31"/>
  <c r="I13" i="31"/>
  <c r="H13" i="31"/>
  <c r="G13" i="31"/>
  <c r="C13" i="31"/>
  <c r="B13" i="31"/>
  <c r="I12" i="31"/>
  <c r="H12" i="31"/>
  <c r="G12" i="31"/>
  <c r="C12" i="31"/>
  <c r="B12" i="31"/>
  <c r="I11" i="31"/>
  <c r="H11" i="31"/>
  <c r="G11" i="31"/>
  <c r="C11" i="31"/>
  <c r="B11" i="31"/>
  <c r="I10" i="31"/>
  <c r="H10" i="31"/>
  <c r="G10" i="31"/>
  <c r="C10" i="31"/>
  <c r="B10" i="31"/>
  <c r="I9" i="31"/>
  <c r="H9" i="31"/>
  <c r="G9" i="31"/>
  <c r="C9" i="31"/>
  <c r="B9" i="31"/>
  <c r="I8" i="31"/>
  <c r="H8" i="31"/>
  <c r="G8" i="31"/>
  <c r="C8" i="31"/>
  <c r="B8" i="31"/>
  <c r="I7" i="31"/>
  <c r="H7" i="31"/>
  <c r="G7" i="31"/>
  <c r="C7" i="31"/>
  <c r="B7" i="31"/>
  <c r="I6" i="31"/>
  <c r="H6" i="31"/>
  <c r="G6" i="31"/>
  <c r="C6" i="31"/>
  <c r="B6" i="31"/>
  <c r="I5" i="31"/>
  <c r="H5" i="31"/>
  <c r="G5" i="31"/>
  <c r="C5" i="31"/>
  <c r="B5" i="31"/>
  <c r="I4" i="31"/>
  <c r="H4" i="31"/>
  <c r="G4" i="31"/>
  <c r="C4" i="31"/>
  <c r="B4" i="31"/>
  <c r="I3" i="31"/>
  <c r="H3" i="31"/>
  <c r="G3" i="31"/>
  <c r="C3" i="31"/>
  <c r="B3" i="31"/>
  <c r="I2" i="31"/>
  <c r="H2" i="31"/>
  <c r="G2" i="31"/>
  <c r="C2" i="31"/>
  <c r="B2" i="31"/>
  <c r="I1" i="31"/>
  <c r="H1" i="31"/>
  <c r="G1" i="31"/>
  <c r="D1" i="31"/>
  <c r="C1" i="31"/>
  <c r="B1" i="31"/>
  <c r="A1" i="31"/>
  <c r="A454" i="1" l="1"/>
  <c r="A454" i="33" s="1"/>
  <c r="D458" i="33"/>
  <c r="D452" i="33"/>
  <c r="AF458" i="31"/>
  <c r="AF471" i="31"/>
  <c r="A446" i="31"/>
  <c r="A446" i="33"/>
  <c r="A434" i="31"/>
  <c r="A434" i="33"/>
  <c r="D438" i="31"/>
  <c r="D438" i="33"/>
  <c r="A452" i="30"/>
  <c r="A452" i="33"/>
  <c r="D457" i="30"/>
  <c r="D457" i="33"/>
  <c r="B426" i="32"/>
  <c r="D426" i="33"/>
  <c r="A445" i="31"/>
  <c r="A445" i="33"/>
  <c r="A433" i="31"/>
  <c r="A433" i="33"/>
  <c r="D439" i="30"/>
  <c r="D439" i="33"/>
  <c r="D455" i="30"/>
  <c r="D455" i="33"/>
  <c r="B427" i="32"/>
  <c r="D427" i="33"/>
  <c r="A444" i="31"/>
  <c r="A444" i="33"/>
  <c r="A432" i="31"/>
  <c r="A432" i="33"/>
  <c r="D440" i="30"/>
  <c r="D440" i="33"/>
  <c r="B428" i="32"/>
  <c r="D428" i="33"/>
  <c r="B441" i="23"/>
  <c r="D441" i="33"/>
  <c r="A442" i="31"/>
  <c r="A442" i="33"/>
  <c r="A430" i="31"/>
  <c r="A430" i="33"/>
  <c r="D442" i="31"/>
  <c r="D442" i="33"/>
  <c r="A456" i="31"/>
  <c r="A456" i="33"/>
  <c r="A441" i="31"/>
  <c r="A441" i="33"/>
  <c r="B431" i="8"/>
  <c r="D430" i="33"/>
  <c r="D443" i="30"/>
  <c r="D443" i="33"/>
  <c r="D453" i="30"/>
  <c r="D453" i="33"/>
  <c r="A440" i="31"/>
  <c r="A440" i="33"/>
  <c r="D431" i="30"/>
  <c r="D431" i="33"/>
  <c r="D444" i="30"/>
  <c r="D444" i="33"/>
  <c r="B451" i="8"/>
  <c r="D450" i="33"/>
  <c r="D456" i="30"/>
  <c r="D456" i="33"/>
  <c r="A429" i="30"/>
  <c r="A429" i="33"/>
  <c r="B432" i="23"/>
  <c r="D432" i="33"/>
  <c r="B445" i="23"/>
  <c r="D445" i="33"/>
  <c r="A428" i="31"/>
  <c r="A428" i="33"/>
  <c r="A438" i="31"/>
  <c r="A438" i="33"/>
  <c r="D433" i="31"/>
  <c r="D433" i="33"/>
  <c r="D446" i="31"/>
  <c r="D446" i="33"/>
  <c r="D437" i="31"/>
  <c r="D437" i="33"/>
  <c r="A450" i="30"/>
  <c r="A450" i="33"/>
  <c r="A425" i="31"/>
  <c r="A425" i="33"/>
  <c r="B429" i="32"/>
  <c r="D429" i="33"/>
  <c r="A449" i="31"/>
  <c r="A449" i="33"/>
  <c r="A437" i="31"/>
  <c r="A437" i="33"/>
  <c r="D434" i="30"/>
  <c r="D434" i="33"/>
  <c r="D447" i="30"/>
  <c r="D447" i="33"/>
  <c r="A451" i="31"/>
  <c r="A451" i="33"/>
  <c r="D454" i="30"/>
  <c r="D454" i="33"/>
  <c r="A427" i="31"/>
  <c r="A427" i="33"/>
  <c r="A448" i="31"/>
  <c r="A448" i="33"/>
  <c r="A436" i="31"/>
  <c r="A436" i="33"/>
  <c r="D435" i="30"/>
  <c r="D435" i="33"/>
  <c r="D448" i="30"/>
  <c r="D448" i="33"/>
  <c r="B452" i="8"/>
  <c r="D451" i="33"/>
  <c r="A455" i="31"/>
  <c r="A455" i="33"/>
  <c r="B436" i="23"/>
  <c r="D436" i="33"/>
  <c r="B449" i="23"/>
  <c r="D449" i="33"/>
  <c r="A458" i="31"/>
  <c r="A458" i="33"/>
  <c r="A432" i="30"/>
  <c r="A458" i="30"/>
  <c r="B452" i="23"/>
  <c r="AH331" i="1"/>
  <c r="T331" i="1"/>
  <c r="AB317" i="1"/>
  <c r="J429" i="31"/>
  <c r="J451" i="31"/>
  <c r="J428" i="31"/>
  <c r="J449" i="31"/>
  <c r="J447" i="31"/>
  <c r="J445" i="31"/>
  <c r="J443" i="31"/>
  <c r="J441" i="31"/>
  <c r="J439" i="31"/>
  <c r="J437" i="31"/>
  <c r="J435" i="31"/>
  <c r="J433" i="31"/>
  <c r="J431" i="31"/>
  <c r="J450" i="31"/>
  <c r="J427" i="31"/>
  <c r="J426" i="31"/>
  <c r="J448" i="31"/>
  <c r="J446" i="31"/>
  <c r="J444" i="31"/>
  <c r="J442" i="31"/>
  <c r="J440" i="31"/>
  <c r="J438" i="31"/>
  <c r="J436" i="31"/>
  <c r="J434" i="31"/>
  <c r="J432" i="31"/>
  <c r="J430" i="31"/>
  <c r="J452" i="31"/>
  <c r="D458" i="30"/>
  <c r="X237" i="1"/>
  <c r="A436" i="30"/>
  <c r="A440" i="30"/>
  <c r="A456" i="30"/>
  <c r="A444" i="30"/>
  <c r="D452" i="30"/>
  <c r="A451" i="30"/>
  <c r="D442" i="30"/>
  <c r="A446" i="30"/>
  <c r="A430" i="30"/>
  <c r="D437" i="30"/>
  <c r="D438" i="30"/>
  <c r="A442" i="30"/>
  <c r="D433" i="30"/>
  <c r="A438" i="30"/>
  <c r="A428" i="30"/>
  <c r="A434" i="30"/>
  <c r="D446" i="30"/>
  <c r="D450" i="30"/>
  <c r="D451" i="30"/>
  <c r="A455" i="30"/>
  <c r="A453" i="30"/>
  <c r="A453" i="31"/>
  <c r="B458" i="8"/>
  <c r="D457" i="31"/>
  <c r="B454" i="8"/>
  <c r="D453" i="31"/>
  <c r="B455" i="8"/>
  <c r="D454" i="31"/>
  <c r="B456" i="8"/>
  <c r="D455" i="31"/>
  <c r="B459" i="8"/>
  <c r="D458" i="31"/>
  <c r="B457" i="8"/>
  <c r="D456" i="31"/>
  <c r="B458" i="23"/>
  <c r="B458" i="3"/>
  <c r="B457" i="22"/>
  <c r="B457" i="3"/>
  <c r="B457" i="23"/>
  <c r="B456" i="22"/>
  <c r="A457" i="1"/>
  <c r="A457" i="33" s="1"/>
  <c r="N457" i="1"/>
  <c r="Z457" i="1"/>
  <c r="AB457" i="1"/>
  <c r="D441" i="30"/>
  <c r="D445" i="30"/>
  <c r="D430" i="30"/>
  <c r="B456" i="3"/>
  <c r="B455" i="22"/>
  <c r="B456" i="23"/>
  <c r="B455" i="3"/>
  <c r="B454" i="22"/>
  <c r="B455" i="23"/>
  <c r="B454" i="3"/>
  <c r="B453" i="22"/>
  <c r="B454" i="23"/>
  <c r="B453" i="3"/>
  <c r="B452" i="22"/>
  <c r="B453" i="23"/>
  <c r="D452" i="31"/>
  <c r="D451" i="31"/>
  <c r="D450" i="31"/>
  <c r="B451" i="3"/>
  <c r="B447" i="3"/>
  <c r="B443" i="3"/>
  <c r="B439" i="3"/>
  <c r="B435" i="3"/>
  <c r="B431" i="3"/>
  <c r="B448" i="22"/>
  <c r="B444" i="22"/>
  <c r="B440" i="22"/>
  <c r="B436" i="22"/>
  <c r="B432" i="22"/>
  <c r="B451" i="23"/>
  <c r="B447" i="23"/>
  <c r="B443" i="23"/>
  <c r="B439" i="23"/>
  <c r="B435" i="23"/>
  <c r="B431" i="23"/>
  <c r="B450" i="8"/>
  <c r="B446" i="8"/>
  <c r="B442" i="8"/>
  <c r="B438" i="8"/>
  <c r="B434" i="8"/>
  <c r="B450" i="3"/>
  <c r="B446" i="3"/>
  <c r="B442" i="3"/>
  <c r="B438" i="3"/>
  <c r="B434" i="3"/>
  <c r="B430" i="3"/>
  <c r="B451" i="22"/>
  <c r="B447" i="22"/>
  <c r="B443" i="22"/>
  <c r="B439" i="22"/>
  <c r="B435" i="22"/>
  <c r="B431" i="22"/>
  <c r="B450" i="23"/>
  <c r="B446" i="23"/>
  <c r="B442" i="23"/>
  <c r="B438" i="23"/>
  <c r="B434" i="23"/>
  <c r="B430" i="23"/>
  <c r="B453" i="8"/>
  <c r="B449" i="8"/>
  <c r="B445" i="8"/>
  <c r="B441" i="8"/>
  <c r="B437" i="8"/>
  <c r="B433" i="8"/>
  <c r="B449" i="3"/>
  <c r="B445" i="3"/>
  <c r="B441" i="3"/>
  <c r="B437" i="3"/>
  <c r="B433" i="3"/>
  <c r="B450" i="22"/>
  <c r="B446" i="22"/>
  <c r="B442" i="22"/>
  <c r="B438" i="22"/>
  <c r="B434" i="22"/>
  <c r="B430" i="22"/>
  <c r="B437" i="23"/>
  <c r="B433" i="23"/>
  <c r="B448" i="8"/>
  <c r="B444" i="8"/>
  <c r="B440" i="8"/>
  <c r="B436" i="8"/>
  <c r="B432" i="8"/>
  <c r="A452" i="31"/>
  <c r="A450" i="31"/>
  <c r="B452" i="3"/>
  <c r="B448" i="3"/>
  <c r="B444" i="3"/>
  <c r="B440" i="3"/>
  <c r="B436" i="3"/>
  <c r="B432" i="3"/>
  <c r="B449" i="22"/>
  <c r="B445" i="22"/>
  <c r="B441" i="22"/>
  <c r="B437" i="22"/>
  <c r="B433" i="22"/>
  <c r="B429" i="22"/>
  <c r="B448" i="23"/>
  <c r="B444" i="23"/>
  <c r="B440" i="23"/>
  <c r="B447" i="8"/>
  <c r="B443" i="8"/>
  <c r="B439" i="8"/>
  <c r="B435" i="8"/>
  <c r="A449" i="30"/>
  <c r="B435" i="32"/>
  <c r="B442" i="32"/>
  <c r="B437" i="32"/>
  <c r="B444" i="32"/>
  <c r="B431" i="32"/>
  <c r="B438" i="32"/>
  <c r="B433" i="32"/>
  <c r="B440" i="32"/>
  <c r="B448" i="32"/>
  <c r="A447" i="31"/>
  <c r="A447" i="30"/>
  <c r="A443" i="31"/>
  <c r="A443" i="30"/>
  <c r="A439" i="31"/>
  <c r="A439" i="30"/>
  <c r="A435" i="31"/>
  <c r="A435" i="30"/>
  <c r="A431" i="31"/>
  <c r="A431" i="30"/>
  <c r="D432" i="31"/>
  <c r="B432" i="32"/>
  <c r="D432" i="30"/>
  <c r="D436" i="31"/>
  <c r="D436" i="30"/>
  <c r="B436" i="32"/>
  <c r="D441" i="31"/>
  <c r="B441" i="32"/>
  <c r="D445" i="31"/>
  <c r="B445" i="32"/>
  <c r="D449" i="31"/>
  <c r="D449" i="30"/>
  <c r="B449" i="32"/>
  <c r="D430" i="31"/>
  <c r="B430" i="32"/>
  <c r="D434" i="31"/>
  <c r="B434" i="32"/>
  <c r="D439" i="31"/>
  <c r="B439" i="32"/>
  <c r="D443" i="31"/>
  <c r="B443" i="32"/>
  <c r="D447" i="31"/>
  <c r="B447" i="32"/>
  <c r="B446" i="32"/>
  <c r="X426" i="1"/>
  <c r="B430" i="8"/>
  <c r="A445" i="30"/>
  <c r="D427" i="30"/>
  <c r="B428" i="8"/>
  <c r="B426" i="23"/>
  <c r="B427" i="8"/>
  <c r="A441" i="30"/>
  <c r="B428" i="23"/>
  <c r="B429" i="8"/>
  <c r="A433" i="30"/>
  <c r="A437" i="30"/>
  <c r="D448" i="31"/>
  <c r="D444" i="31"/>
  <c r="D440" i="31"/>
  <c r="D435" i="31"/>
  <c r="D431" i="31"/>
  <c r="A429" i="31"/>
  <c r="D429" i="31"/>
  <c r="D426" i="30"/>
  <c r="D429" i="30"/>
  <c r="D426" i="31"/>
  <c r="D427" i="31"/>
  <c r="D428" i="31"/>
  <c r="D428" i="30"/>
  <c r="A427" i="30"/>
  <c r="B429" i="3"/>
  <c r="B428" i="22"/>
  <c r="B429" i="23"/>
  <c r="B428" i="3"/>
  <c r="B427" i="22"/>
  <c r="B427" i="3"/>
  <c r="B426" i="22"/>
  <c r="B427" i="23"/>
  <c r="B426" i="3"/>
  <c r="B425" i="22"/>
  <c r="A426" i="1"/>
  <c r="A426" i="33" s="1"/>
  <c r="J424" i="31"/>
  <c r="J408" i="31"/>
  <c r="J392" i="31"/>
  <c r="J376" i="31"/>
  <c r="J360" i="31"/>
  <c r="J344" i="31"/>
  <c r="J324" i="31"/>
  <c r="J303" i="31"/>
  <c r="J281" i="31"/>
  <c r="J260" i="31"/>
  <c r="J239" i="31"/>
  <c r="J217" i="31"/>
  <c r="J196" i="31"/>
  <c r="J175" i="31"/>
  <c r="J153" i="31"/>
  <c r="J129" i="31"/>
  <c r="J97" i="31"/>
  <c r="J65" i="31"/>
  <c r="J420" i="31"/>
  <c r="J404" i="31"/>
  <c r="J388" i="31"/>
  <c r="J372" i="31"/>
  <c r="J356" i="31"/>
  <c r="J340" i="31"/>
  <c r="J319" i="31"/>
  <c r="J297" i="31"/>
  <c r="J276" i="31"/>
  <c r="J255" i="31"/>
  <c r="J233" i="31"/>
  <c r="J212" i="31"/>
  <c r="J191" i="31"/>
  <c r="J169" i="31"/>
  <c r="J148" i="31"/>
  <c r="J121" i="31"/>
  <c r="J89" i="31"/>
  <c r="J49" i="31"/>
  <c r="J416" i="31"/>
  <c r="J400" i="31"/>
  <c r="J384" i="31"/>
  <c r="J368" i="31"/>
  <c r="J352" i="31"/>
  <c r="J335" i="31"/>
  <c r="J313" i="31"/>
  <c r="J292" i="31"/>
  <c r="J271" i="31"/>
  <c r="J249" i="31"/>
  <c r="J228" i="31"/>
  <c r="J207" i="31"/>
  <c r="J185" i="31"/>
  <c r="J164" i="31"/>
  <c r="J143" i="31"/>
  <c r="J113" i="31"/>
  <c r="J81" i="31"/>
  <c r="J33" i="31"/>
  <c r="J412" i="31"/>
  <c r="J396" i="31"/>
  <c r="J380" i="31"/>
  <c r="J364" i="31"/>
  <c r="J348" i="31"/>
  <c r="J329" i="31"/>
  <c r="J308" i="31"/>
  <c r="J287" i="31"/>
  <c r="J265" i="31"/>
  <c r="J244" i="31"/>
  <c r="J223" i="31"/>
  <c r="J201" i="31"/>
  <c r="J180" i="31"/>
  <c r="J159" i="31"/>
  <c r="J137" i="31"/>
  <c r="J105" i="31"/>
  <c r="J73" i="31"/>
  <c r="J17" i="31"/>
  <c r="J6" i="31"/>
  <c r="J22" i="31"/>
  <c r="J46" i="31"/>
  <c r="J54" i="31"/>
  <c r="J66" i="31"/>
  <c r="J74" i="31"/>
  <c r="J82" i="31"/>
  <c r="J94" i="31"/>
  <c r="J102" i="31"/>
  <c r="J110" i="31"/>
  <c r="J134" i="31"/>
  <c r="J218" i="31"/>
  <c r="J222" i="31"/>
  <c r="J254" i="31"/>
  <c r="J270" i="31"/>
  <c r="J274" i="31"/>
  <c r="J278" i="31"/>
  <c r="J282" i="31"/>
  <c r="J286" i="31"/>
  <c r="J290" i="31"/>
  <c r="J294" i="31"/>
  <c r="J298" i="31"/>
  <c r="J302" i="31"/>
  <c r="J306" i="31"/>
  <c r="J310" i="31"/>
  <c r="J2" i="31"/>
  <c r="J18" i="31"/>
  <c r="J30" i="31"/>
  <c r="J38" i="31"/>
  <c r="J42" i="31"/>
  <c r="J58" i="31"/>
  <c r="J86" i="31"/>
  <c r="J90" i="31"/>
  <c r="J114" i="31"/>
  <c r="J122" i="31"/>
  <c r="J126" i="31"/>
  <c r="J138" i="31"/>
  <c r="J174" i="31"/>
  <c r="J178" i="31"/>
  <c r="J182" i="31"/>
  <c r="J186" i="31"/>
  <c r="J190" i="31"/>
  <c r="J202" i="31"/>
  <c r="J206" i="31"/>
  <c r="J210" i="31"/>
  <c r="J226" i="31"/>
  <c r="J230" i="31"/>
  <c r="J234" i="31"/>
  <c r="J238" i="31"/>
  <c r="J242" i="31"/>
  <c r="J262" i="31"/>
  <c r="J10" i="31"/>
  <c r="J14" i="31"/>
  <c r="J26" i="31"/>
  <c r="J34" i="31"/>
  <c r="J50" i="31"/>
  <c r="J62" i="31"/>
  <c r="J70" i="31"/>
  <c r="J78" i="31"/>
  <c r="J98" i="31"/>
  <c r="J106" i="31"/>
  <c r="J118" i="31"/>
  <c r="J130" i="31"/>
  <c r="J142" i="31"/>
  <c r="J146" i="31"/>
  <c r="J150" i="31"/>
  <c r="J154" i="31"/>
  <c r="J158" i="31"/>
  <c r="J162" i="31"/>
  <c r="J166" i="31"/>
  <c r="J170" i="31"/>
  <c r="J194" i="31"/>
  <c r="J198" i="31"/>
  <c r="J214" i="31"/>
  <c r="J246" i="31"/>
  <c r="J250" i="31"/>
  <c r="J258" i="31"/>
  <c r="J266" i="31"/>
  <c r="J334" i="31"/>
  <c r="J314" i="31"/>
  <c r="J318" i="31"/>
  <c r="J326" i="31"/>
  <c r="J338" i="31"/>
  <c r="J3" i="31"/>
  <c r="J7" i="31"/>
  <c r="J11" i="31"/>
  <c r="J15" i="31"/>
  <c r="J19" i="31"/>
  <c r="J23" i="31"/>
  <c r="J27" i="31"/>
  <c r="J31" i="31"/>
  <c r="J35" i="31"/>
  <c r="J39" i="31"/>
  <c r="J43" i="31"/>
  <c r="J47" i="31"/>
  <c r="J51" i="31"/>
  <c r="J55" i="31"/>
  <c r="J59" i="31"/>
  <c r="J63" i="31"/>
  <c r="J67" i="31"/>
  <c r="J71" i="31"/>
  <c r="J75" i="31"/>
  <c r="J79" i="31"/>
  <c r="J83" i="31"/>
  <c r="J87" i="31"/>
  <c r="J91" i="31"/>
  <c r="J95" i="31"/>
  <c r="J99" i="31"/>
  <c r="J103" i="31"/>
  <c r="J107" i="31"/>
  <c r="J111" i="31"/>
  <c r="J115" i="31"/>
  <c r="J119" i="31"/>
  <c r="J123" i="31"/>
  <c r="J127" i="31"/>
  <c r="J131" i="31"/>
  <c r="J135" i="31"/>
  <c r="J423" i="31"/>
  <c r="J419" i="31"/>
  <c r="J415" i="31"/>
  <c r="J411" i="31"/>
  <c r="J407" i="31"/>
  <c r="J403" i="31"/>
  <c r="J399" i="31"/>
  <c r="J395" i="31"/>
  <c r="J391" i="31"/>
  <c r="J387" i="31"/>
  <c r="J383" i="31"/>
  <c r="J379" i="31"/>
  <c r="J375" i="31"/>
  <c r="J371" i="31"/>
  <c r="J367" i="31"/>
  <c r="J363" i="31"/>
  <c r="J359" i="31"/>
  <c r="J355" i="31"/>
  <c r="J351" i="31"/>
  <c r="J347" i="31"/>
  <c r="J343" i="31"/>
  <c r="J339" i="31"/>
  <c r="J333" i="31"/>
  <c r="J328" i="31"/>
  <c r="J323" i="31"/>
  <c r="J317" i="31"/>
  <c r="J312" i="31"/>
  <c r="J307" i="31"/>
  <c r="J301" i="31"/>
  <c r="J296" i="31"/>
  <c r="J291" i="31"/>
  <c r="J285" i="31"/>
  <c r="J280" i="31"/>
  <c r="J275" i="31"/>
  <c r="J269" i="31"/>
  <c r="J264" i="31"/>
  <c r="J259" i="31"/>
  <c r="J253" i="31"/>
  <c r="J248" i="31"/>
  <c r="J243" i="31"/>
  <c r="J237" i="31"/>
  <c r="J232" i="31"/>
  <c r="J227" i="31"/>
  <c r="J221" i="31"/>
  <c r="J216" i="31"/>
  <c r="J211" i="31"/>
  <c r="J205" i="31"/>
  <c r="J200" i="31"/>
  <c r="J195" i="31"/>
  <c r="J189" i="31"/>
  <c r="J184" i="31"/>
  <c r="J179" i="31"/>
  <c r="J173" i="31"/>
  <c r="J168" i="31"/>
  <c r="J163" i="31"/>
  <c r="J157" i="31"/>
  <c r="J152" i="31"/>
  <c r="J147" i="31"/>
  <c r="J141" i="31"/>
  <c r="J136" i="31"/>
  <c r="J128" i="31"/>
  <c r="J120" i="31"/>
  <c r="J112" i="31"/>
  <c r="J104" i="31"/>
  <c r="J96" i="31"/>
  <c r="J88" i="31"/>
  <c r="J80" i="31"/>
  <c r="J72" i="31"/>
  <c r="J61" i="31"/>
  <c r="J45" i="31"/>
  <c r="J29" i="31"/>
  <c r="J13" i="31"/>
  <c r="J322" i="31"/>
  <c r="J4" i="31"/>
  <c r="J8" i="31"/>
  <c r="J12" i="31"/>
  <c r="J16" i="31"/>
  <c r="J20" i="31"/>
  <c r="J24" i="31"/>
  <c r="J28" i="31"/>
  <c r="J32" i="31"/>
  <c r="J36" i="31"/>
  <c r="J40" i="31"/>
  <c r="J44" i="31"/>
  <c r="J48" i="31"/>
  <c r="J52" i="31"/>
  <c r="J56" i="31"/>
  <c r="J60" i="31"/>
  <c r="J64" i="31"/>
  <c r="J422" i="31"/>
  <c r="J418" i="31"/>
  <c r="J414" i="31"/>
  <c r="J410" i="31"/>
  <c r="J406" i="31"/>
  <c r="J402" i="31"/>
  <c r="J398" i="31"/>
  <c r="J394" i="31"/>
  <c r="J390" i="31"/>
  <c r="J386" i="31"/>
  <c r="J382" i="31"/>
  <c r="J378" i="31"/>
  <c r="J374" i="31"/>
  <c r="J370" i="31"/>
  <c r="J366" i="31"/>
  <c r="J362" i="31"/>
  <c r="J358" i="31"/>
  <c r="J354" i="31"/>
  <c r="J350" i="31"/>
  <c r="J346" i="31"/>
  <c r="J342" i="31"/>
  <c r="J337" i="31"/>
  <c r="J332" i="31"/>
  <c r="J327" i="31"/>
  <c r="J321" i="31"/>
  <c r="J316" i="31"/>
  <c r="J311" i="31"/>
  <c r="J305" i="31"/>
  <c r="J300" i="31"/>
  <c r="J295" i="31"/>
  <c r="J289" i="31"/>
  <c r="J284" i="31"/>
  <c r="J279" i="31"/>
  <c r="J273" i="31"/>
  <c r="J268" i="31"/>
  <c r="J263" i="31"/>
  <c r="J257" i="31"/>
  <c r="J252" i="31"/>
  <c r="J247" i="31"/>
  <c r="J241" i="31"/>
  <c r="J236" i="31"/>
  <c r="J231" i="31"/>
  <c r="J225" i="31"/>
  <c r="J220" i="31"/>
  <c r="J215" i="31"/>
  <c r="J209" i="31"/>
  <c r="J204" i="31"/>
  <c r="J199" i="31"/>
  <c r="J193" i="31"/>
  <c r="J188" i="31"/>
  <c r="J183" i="31"/>
  <c r="J177" i="31"/>
  <c r="J172" i="31"/>
  <c r="J167" i="31"/>
  <c r="J161" i="31"/>
  <c r="J156" i="31"/>
  <c r="J151" i="31"/>
  <c r="J145" i="31"/>
  <c r="J140" i="31"/>
  <c r="J133" i="31"/>
  <c r="J125" i="31"/>
  <c r="J117" i="31"/>
  <c r="J109" i="31"/>
  <c r="J101" i="31"/>
  <c r="J93" i="31"/>
  <c r="J85" i="31"/>
  <c r="J77" i="31"/>
  <c r="J69" i="31"/>
  <c r="J57" i="31"/>
  <c r="J41" i="31"/>
  <c r="J25" i="31"/>
  <c r="J9" i="31"/>
  <c r="J330" i="31"/>
  <c r="J425" i="31"/>
  <c r="J421" i="31"/>
  <c r="J417" i="31"/>
  <c r="J413" i="31"/>
  <c r="J409" i="31"/>
  <c r="J405" i="31"/>
  <c r="J401" i="31"/>
  <c r="J397" i="31"/>
  <c r="J393" i="31"/>
  <c r="J389" i="31"/>
  <c r="J385" i="31"/>
  <c r="J381" i="31"/>
  <c r="J377" i="31"/>
  <c r="J373" i="31"/>
  <c r="J369" i="31"/>
  <c r="J365" i="31"/>
  <c r="J361" i="31"/>
  <c r="J357" i="31"/>
  <c r="J353" i="31"/>
  <c r="J349" i="31"/>
  <c r="J345" i="31"/>
  <c r="J341" i="31"/>
  <c r="J336" i="31"/>
  <c r="J331" i="31"/>
  <c r="J325" i="31"/>
  <c r="J320" i="31"/>
  <c r="J315" i="31"/>
  <c r="J309" i="31"/>
  <c r="J304" i="31"/>
  <c r="J299" i="31"/>
  <c r="J293" i="31"/>
  <c r="J288" i="31"/>
  <c r="J283" i="31"/>
  <c r="J277" i="31"/>
  <c r="J272" i="31"/>
  <c r="J267" i="31"/>
  <c r="J261" i="31"/>
  <c r="J256" i="31"/>
  <c r="J251" i="31"/>
  <c r="J245" i="31"/>
  <c r="J240" i="31"/>
  <c r="J235" i="31"/>
  <c r="J229" i="31"/>
  <c r="J224" i="31"/>
  <c r="J219" i="31"/>
  <c r="J213" i="31"/>
  <c r="J208" i="31"/>
  <c r="J203" i="31"/>
  <c r="J197" i="31"/>
  <c r="J192" i="31"/>
  <c r="J187" i="31"/>
  <c r="J181" i="31"/>
  <c r="J176" i="31"/>
  <c r="J171" i="31"/>
  <c r="J165" i="31"/>
  <c r="J160" i="31"/>
  <c r="J155" i="31"/>
  <c r="J149" i="31"/>
  <c r="J144" i="31"/>
  <c r="J139" i="31"/>
  <c r="J132" i="31"/>
  <c r="J124" i="31"/>
  <c r="J116" i="31"/>
  <c r="J108" i="31"/>
  <c r="J100" i="31"/>
  <c r="J92" i="31"/>
  <c r="J84" i="31"/>
  <c r="J76" i="31"/>
  <c r="J68" i="31"/>
  <c r="J53" i="31"/>
  <c r="J37" i="31"/>
  <c r="J21" i="31"/>
  <c r="J5" i="31"/>
  <c r="P176" i="1"/>
  <c r="O176" i="1"/>
  <c r="N176" i="1"/>
  <c r="M176" i="1"/>
  <c r="P201" i="1"/>
  <c r="O201" i="1"/>
  <c r="N201" i="1"/>
  <c r="M201" i="1"/>
  <c r="P200" i="1"/>
  <c r="O200" i="1"/>
  <c r="N200" i="1"/>
  <c r="M200" i="1"/>
  <c r="A426" i="8"/>
  <c r="A425" i="8"/>
  <c r="A424" i="8"/>
  <c r="A423" i="8"/>
  <c r="A422" i="8"/>
  <c r="A421" i="8"/>
  <c r="A420" i="8"/>
  <c r="A419" i="8"/>
  <c r="A425" i="23"/>
  <c r="A424" i="23"/>
  <c r="A423" i="23"/>
  <c r="A422" i="23"/>
  <c r="A421" i="23"/>
  <c r="A420" i="23"/>
  <c r="A419" i="23"/>
  <c r="A418" i="23"/>
  <c r="A424" i="22"/>
  <c r="A423" i="22"/>
  <c r="A422" i="22"/>
  <c r="A421" i="22"/>
  <c r="A420" i="22"/>
  <c r="A419" i="22"/>
  <c r="A418" i="22"/>
  <c r="A417" i="22"/>
  <c r="A418" i="3"/>
  <c r="A419" i="3"/>
  <c r="A420" i="3"/>
  <c r="A421" i="3"/>
  <c r="A422" i="3"/>
  <c r="A423" i="3"/>
  <c r="A424" i="3"/>
  <c r="A425" i="3"/>
  <c r="N422" i="1"/>
  <c r="M422" i="1"/>
  <c r="A422" i="1" s="1"/>
  <c r="A422" i="33" s="1"/>
  <c r="M419" i="1"/>
  <c r="A419" i="1" s="1"/>
  <c r="A419" i="33" s="1"/>
  <c r="W418" i="1"/>
  <c r="U418" i="1"/>
  <c r="S418" i="1"/>
  <c r="Q418" i="1"/>
  <c r="O418" i="1"/>
  <c r="M418" i="1"/>
  <c r="D420" i="1"/>
  <c r="C420" i="34" s="1"/>
  <c r="D421" i="1"/>
  <c r="C421" i="34" s="1"/>
  <c r="D422" i="1"/>
  <c r="C422" i="34" s="1"/>
  <c r="D423" i="1"/>
  <c r="C423" i="34" s="1"/>
  <c r="D424" i="1"/>
  <c r="C424" i="34" s="1"/>
  <c r="D425" i="1"/>
  <c r="C425" i="34" s="1"/>
  <c r="E420" i="1"/>
  <c r="E421" i="1"/>
  <c r="E422" i="1"/>
  <c r="E423" i="1"/>
  <c r="E424" i="1"/>
  <c r="E425" i="1"/>
  <c r="E418" i="1"/>
  <c r="E419" i="1"/>
  <c r="D419" i="1"/>
  <c r="C419" i="34" s="1"/>
  <c r="D418" i="1"/>
  <c r="C418" i="34" s="1"/>
  <c r="A234" i="1"/>
  <c r="A234" i="33" s="1"/>
  <c r="A235" i="1"/>
  <c r="A235" i="33" s="1"/>
  <c r="AM234" i="1"/>
  <c r="AK234" i="1"/>
  <c r="P199" i="1"/>
  <c r="O199" i="1"/>
  <c r="N199" i="1"/>
  <c r="M199" i="1"/>
  <c r="D415" i="1"/>
  <c r="C415" i="34" s="1"/>
  <c r="A454" i="30" l="1"/>
  <c r="A454" i="31"/>
  <c r="D421" i="33"/>
  <c r="D425" i="33"/>
  <c r="AF3" i="31"/>
  <c r="G3" i="32"/>
  <c r="AF203" i="31"/>
  <c r="G203" i="32"/>
  <c r="AF288" i="31"/>
  <c r="G288" i="32"/>
  <c r="AF199" i="31"/>
  <c r="G199" i="32"/>
  <c r="AF139" i="31"/>
  <c r="G139" i="32"/>
  <c r="AF86" i="31"/>
  <c r="G86" i="32"/>
  <c r="AF125" i="31"/>
  <c r="G125" i="32"/>
  <c r="AF165" i="31"/>
  <c r="G165" i="32"/>
  <c r="AF359" i="31"/>
  <c r="G359" i="32"/>
  <c r="AF109" i="31"/>
  <c r="G109" i="32"/>
  <c r="AF187" i="31"/>
  <c r="G187" i="32"/>
  <c r="AF65" i="31"/>
  <c r="G65" i="32"/>
  <c r="AF106" i="31"/>
  <c r="G106" i="32"/>
  <c r="AF83" i="31"/>
  <c r="G83" i="32"/>
  <c r="AF85" i="31"/>
  <c r="G85" i="32"/>
  <c r="AF372" i="31"/>
  <c r="G372" i="32"/>
  <c r="AF81" i="31"/>
  <c r="G81" i="32"/>
  <c r="AF108" i="31"/>
  <c r="G108" i="32"/>
  <c r="AF195" i="31"/>
  <c r="G195" i="32"/>
  <c r="AF210" i="31"/>
  <c r="G210" i="32"/>
  <c r="AF207" i="31"/>
  <c r="G207" i="32"/>
  <c r="AF92" i="31"/>
  <c r="G92" i="32"/>
  <c r="AF256" i="31"/>
  <c r="G256" i="32"/>
  <c r="AF150" i="31"/>
  <c r="G150" i="32"/>
  <c r="AF166" i="31"/>
  <c r="G166" i="32"/>
  <c r="AF208" i="31"/>
  <c r="G208" i="32"/>
  <c r="AF66" i="31"/>
  <c r="G66" i="32"/>
  <c r="AF204" i="31"/>
  <c r="G204" i="32"/>
  <c r="AF415" i="31"/>
  <c r="G415" i="32"/>
  <c r="AF2" i="31"/>
  <c r="G2" i="32"/>
  <c r="AF123" i="31"/>
  <c r="G123" i="32"/>
  <c r="AF332" i="31"/>
  <c r="G332" i="32"/>
  <c r="AF113" i="31"/>
  <c r="G113" i="32"/>
  <c r="AF260" i="31"/>
  <c r="G260" i="32"/>
  <c r="AF259" i="31"/>
  <c r="G259" i="32"/>
  <c r="AF13" i="31"/>
  <c r="G13" i="32"/>
  <c r="AF183" i="31"/>
  <c r="G183" i="32"/>
  <c r="AF127" i="31"/>
  <c r="G127" i="32"/>
  <c r="AF287" i="31"/>
  <c r="G287" i="32"/>
  <c r="AF135" i="31"/>
  <c r="G135" i="32"/>
  <c r="AF198" i="31"/>
  <c r="G198" i="32"/>
  <c r="AF361" i="31"/>
  <c r="G361" i="32"/>
  <c r="AF80" i="31"/>
  <c r="G80" i="32"/>
  <c r="AF350" i="31"/>
  <c r="G350" i="32"/>
  <c r="AF301" i="31"/>
  <c r="G301" i="32"/>
  <c r="AF229" i="31"/>
  <c r="G229" i="32"/>
  <c r="AF110" i="31"/>
  <c r="G110" i="32"/>
  <c r="AF84" i="31"/>
  <c r="G84" i="32"/>
  <c r="AF321" i="31"/>
  <c r="G321" i="32"/>
  <c r="AF176" i="31"/>
  <c r="G176" i="32"/>
  <c r="AF360" i="31"/>
  <c r="G360" i="32"/>
  <c r="AF363" i="31"/>
  <c r="G363" i="32"/>
  <c r="AF111" i="31"/>
  <c r="G111" i="32"/>
  <c r="AF174" i="31"/>
  <c r="G174" i="32"/>
  <c r="AF349" i="31"/>
  <c r="G349" i="32"/>
  <c r="AF422" i="31"/>
  <c r="G422" i="32"/>
  <c r="AF212" i="31"/>
  <c r="G212" i="32"/>
  <c r="AF107" i="31"/>
  <c r="G107" i="32"/>
  <c r="AF411" i="31"/>
  <c r="G411" i="32"/>
  <c r="AF228" i="31"/>
  <c r="G228" i="32"/>
  <c r="AF87" i="31"/>
  <c r="G87" i="32"/>
  <c r="AF424" i="31"/>
  <c r="G424" i="32"/>
  <c r="AF263" i="31"/>
  <c r="G263" i="32"/>
  <c r="AF413" i="31"/>
  <c r="G413" i="32"/>
  <c r="AF320" i="31"/>
  <c r="G320" i="32"/>
  <c r="AF12" i="31"/>
  <c r="G12" i="32"/>
  <c r="B424" i="32"/>
  <c r="D424" i="33"/>
  <c r="B418" i="32"/>
  <c r="D418" i="33"/>
  <c r="B423" i="32"/>
  <c r="D423" i="33"/>
  <c r="B419" i="32"/>
  <c r="D419" i="33"/>
  <c r="B422" i="32"/>
  <c r="D422" i="33"/>
  <c r="B415" i="32"/>
  <c r="D415" i="33"/>
  <c r="B420" i="32"/>
  <c r="D420" i="33"/>
  <c r="A457" i="30"/>
  <c r="A457" i="31"/>
  <c r="N426" i="1"/>
  <c r="B425" i="32"/>
  <c r="T427" i="1"/>
  <c r="B421" i="32"/>
  <c r="A426" i="30"/>
  <c r="A426" i="31"/>
  <c r="T426" i="1"/>
  <c r="V426" i="1"/>
  <c r="A418" i="1"/>
  <c r="A418" i="33" s="1"/>
  <c r="N419" i="1"/>
  <c r="A305" i="1"/>
  <c r="A305" i="33" s="1"/>
  <c r="A304" i="1"/>
  <c r="A304" i="33" s="1"/>
  <c r="A302" i="1"/>
  <c r="A302" i="33" s="1"/>
  <c r="AE304" i="1"/>
  <c r="AC304" i="1"/>
  <c r="AA304" i="1"/>
  <c r="AI291" i="1"/>
  <c r="A418" i="8" l="1"/>
  <c r="A416" i="23"/>
  <c r="A417" i="23"/>
  <c r="A416" i="22"/>
  <c r="A417" i="3"/>
  <c r="W417" i="1"/>
  <c r="U417" i="1"/>
  <c r="S417" i="1"/>
  <c r="Q417" i="1"/>
  <c r="O417" i="1"/>
  <c r="M417" i="1"/>
  <c r="E417" i="1"/>
  <c r="D417" i="1"/>
  <c r="C417" i="34" s="1"/>
  <c r="A417" i="8"/>
  <c r="A415" i="22"/>
  <c r="A416" i="3"/>
  <c r="E416" i="1"/>
  <c r="D416" i="1"/>
  <c r="C416" i="34" s="1"/>
  <c r="A416" i="1"/>
  <c r="A416" i="33" s="1"/>
  <c r="AE292" i="1"/>
  <c r="AC291" i="1"/>
  <c r="A416" i="8"/>
  <c r="A415" i="23"/>
  <c r="A414" i="22"/>
  <c r="A415" i="3"/>
  <c r="E415" i="1"/>
  <c r="A415" i="1"/>
  <c r="A415" i="33" s="1"/>
  <c r="A414" i="1"/>
  <c r="A414" i="33" s="1"/>
  <c r="A415" i="8"/>
  <c r="A414" i="23"/>
  <c r="A413" i="22"/>
  <c r="A414" i="3"/>
  <c r="E414" i="1"/>
  <c r="D414" i="1"/>
  <c r="C414" i="34" s="1"/>
  <c r="N216" i="1"/>
  <c r="M216" i="1"/>
  <c r="N194" i="1"/>
  <c r="M194" i="1"/>
  <c r="A223" i="1"/>
  <c r="A223" i="33" s="1"/>
  <c r="A224" i="1"/>
  <c r="A224" i="33" s="1"/>
  <c r="A226" i="1"/>
  <c r="A226" i="33" s="1"/>
  <c r="A227" i="1"/>
  <c r="A227" i="33" s="1"/>
  <c r="A414" i="8"/>
  <c r="A413" i="23"/>
  <c r="A412" i="22"/>
  <c r="A413" i="3"/>
  <c r="N413" i="1"/>
  <c r="M413" i="1"/>
  <c r="A413" i="1" s="1"/>
  <c r="A413" i="33" s="1"/>
  <c r="E413" i="1"/>
  <c r="D413" i="1"/>
  <c r="C413" i="34" s="1"/>
  <c r="A387" i="8"/>
  <c r="A388" i="8"/>
  <c r="A389" i="8"/>
  <c r="A390" i="8"/>
  <c r="A391" i="8"/>
  <c r="A392" i="8"/>
  <c r="A393" i="8"/>
  <c r="A394" i="8"/>
  <c r="A395" i="8"/>
  <c r="A396" i="8"/>
  <c r="A397" i="8"/>
  <c r="A398" i="8"/>
  <c r="A399" i="8"/>
  <c r="A400" i="8"/>
  <c r="A401" i="8"/>
  <c r="A402" i="8"/>
  <c r="A403" i="8"/>
  <c r="A404" i="8"/>
  <c r="A405" i="8"/>
  <c r="A406" i="8"/>
  <c r="A407" i="8"/>
  <c r="A408" i="8"/>
  <c r="A409" i="8"/>
  <c r="A410" i="8"/>
  <c r="A411" i="8"/>
  <c r="A412" i="8"/>
  <c r="A413" i="8"/>
  <c r="A387" i="23"/>
  <c r="A388" i="23"/>
  <c r="A389" i="23"/>
  <c r="A390" i="23"/>
  <c r="A391" i="23"/>
  <c r="A392" i="23"/>
  <c r="A393" i="23"/>
  <c r="A394" i="23"/>
  <c r="A395" i="23"/>
  <c r="A396" i="23"/>
  <c r="A397" i="23"/>
  <c r="A398" i="23"/>
  <c r="A399" i="23"/>
  <c r="A400" i="23"/>
  <c r="A401" i="23"/>
  <c r="A402" i="23"/>
  <c r="A403" i="23"/>
  <c r="A404" i="23"/>
  <c r="A405" i="23"/>
  <c r="A406" i="23"/>
  <c r="A407" i="23"/>
  <c r="A408" i="23"/>
  <c r="A409" i="23"/>
  <c r="A410" i="23"/>
  <c r="A411" i="23"/>
  <c r="A412" i="23"/>
  <c r="A386" i="22"/>
  <c r="A387" i="22"/>
  <c r="A388" i="22"/>
  <c r="A389" i="22"/>
  <c r="A390" i="22"/>
  <c r="A391" i="22"/>
  <c r="A392" i="22"/>
  <c r="A393" i="22"/>
  <c r="A394" i="22"/>
  <c r="A395" i="22"/>
  <c r="A396" i="22"/>
  <c r="A397" i="22"/>
  <c r="A398" i="22"/>
  <c r="A399" i="22"/>
  <c r="A400" i="22"/>
  <c r="A401" i="22"/>
  <c r="A402" i="22"/>
  <c r="A403" i="22"/>
  <c r="A404" i="22"/>
  <c r="A405" i="22"/>
  <c r="A406" i="22"/>
  <c r="A407" i="22"/>
  <c r="A408" i="22"/>
  <c r="A409" i="22"/>
  <c r="A410" i="22"/>
  <c r="A411" i="22"/>
  <c r="A387" i="3"/>
  <c r="A388" i="3"/>
  <c r="A389" i="3"/>
  <c r="A390" i="3"/>
  <c r="A391" i="3"/>
  <c r="A392" i="3"/>
  <c r="A393" i="3"/>
  <c r="A394" i="3"/>
  <c r="A395" i="3"/>
  <c r="A396" i="3"/>
  <c r="A397" i="3"/>
  <c r="A398" i="3"/>
  <c r="A399" i="3"/>
  <c r="A400" i="3"/>
  <c r="A401" i="3"/>
  <c r="A402" i="3"/>
  <c r="A403" i="3"/>
  <c r="A404" i="3"/>
  <c r="A405" i="3"/>
  <c r="A406" i="3"/>
  <c r="A407" i="3"/>
  <c r="A408" i="3"/>
  <c r="A409" i="3"/>
  <c r="A410" i="3"/>
  <c r="A411" i="3"/>
  <c r="A412" i="3"/>
  <c r="A412" i="1"/>
  <c r="A412" i="33" s="1"/>
  <c r="D411" i="1"/>
  <c r="C411" i="34" s="1"/>
  <c r="D412" i="1"/>
  <c r="C412" i="34" s="1"/>
  <c r="E411" i="1"/>
  <c r="E412" i="1"/>
  <c r="N411" i="1"/>
  <c r="M411" i="1"/>
  <c r="A411" i="1" s="1"/>
  <c r="A411" i="33" s="1"/>
  <c r="T385" i="1"/>
  <c r="S385" i="1"/>
  <c r="AD409" i="1"/>
  <c r="AC409" i="1"/>
  <c r="N402" i="1"/>
  <c r="AF401" i="1"/>
  <c r="AE401" i="1"/>
  <c r="AI400" i="1"/>
  <c r="Z388" i="1"/>
  <c r="Y388" i="1"/>
  <c r="AN410" i="1"/>
  <c r="AM410" i="1"/>
  <c r="AJ410" i="1"/>
  <c r="AI410" i="1"/>
  <c r="R410" i="1"/>
  <c r="Q410" i="1"/>
  <c r="Z409" i="1"/>
  <c r="Y409" i="1"/>
  <c r="V409" i="1"/>
  <c r="U409" i="1"/>
  <c r="T409" i="1"/>
  <c r="S409" i="1"/>
  <c r="R409" i="1"/>
  <c r="Q409" i="1"/>
  <c r="AD408" i="1"/>
  <c r="AC408" i="1"/>
  <c r="Z408" i="1"/>
  <c r="Y408" i="1"/>
  <c r="Q408" i="1"/>
  <c r="AB407" i="1"/>
  <c r="Z407" i="1"/>
  <c r="Y407" i="1"/>
  <c r="AH406" i="1"/>
  <c r="AG406" i="1"/>
  <c r="AF406" i="1"/>
  <c r="AE406" i="1"/>
  <c r="N406" i="1"/>
  <c r="M406" i="1"/>
  <c r="AV405" i="1"/>
  <c r="AU405" i="1"/>
  <c r="AS405" i="1"/>
  <c r="AP405" i="1"/>
  <c r="AO405" i="1"/>
  <c r="AG405" i="1"/>
  <c r="AD405" i="1"/>
  <c r="AC405" i="1"/>
  <c r="AP404" i="1"/>
  <c r="AO404" i="1"/>
  <c r="AM404" i="1"/>
  <c r="AL404" i="1"/>
  <c r="AK404" i="1"/>
  <c r="AJ404" i="1"/>
  <c r="AI404" i="1"/>
  <c r="AG404" i="1"/>
  <c r="AQ404" i="1" s="1"/>
  <c r="AF404" i="1"/>
  <c r="AF410" i="1" s="1"/>
  <c r="AE404" i="1"/>
  <c r="AD404" i="1"/>
  <c r="AC404" i="1"/>
  <c r="T404" i="1"/>
  <c r="S404" i="1"/>
  <c r="R404" i="1"/>
  <c r="Q404" i="1"/>
  <c r="O404" i="1"/>
  <c r="N404" i="1"/>
  <c r="M404" i="1"/>
  <c r="AE403" i="1"/>
  <c r="AE409" i="1" s="1"/>
  <c r="AD403" i="1"/>
  <c r="AC403" i="1"/>
  <c r="AA409" i="1" s="1"/>
  <c r="AB403" i="1"/>
  <c r="Z403" i="1"/>
  <c r="Y403" i="1"/>
  <c r="X403" i="1"/>
  <c r="W403" i="1"/>
  <c r="V403" i="1"/>
  <c r="U403" i="1"/>
  <c r="AF402" i="1"/>
  <c r="AE402" i="1"/>
  <c r="AE408" i="1" s="1"/>
  <c r="AD402" i="1"/>
  <c r="AC402" i="1"/>
  <c r="Y402" i="1"/>
  <c r="AA408" i="1" s="1"/>
  <c r="X402" i="1"/>
  <c r="W402" i="1"/>
  <c r="R402" i="1"/>
  <c r="Q402" i="1"/>
  <c r="O402" i="1"/>
  <c r="M402" i="1"/>
  <c r="AD401" i="1"/>
  <c r="AC401" i="1"/>
  <c r="AE407" i="1" s="1"/>
  <c r="Y401" i="1"/>
  <c r="S401" i="1"/>
  <c r="P401" i="1"/>
  <c r="O401" i="1"/>
  <c r="N401" i="1"/>
  <c r="M401" i="1"/>
  <c r="AG400" i="1"/>
  <c r="AF400" i="1"/>
  <c r="AE400" i="1"/>
  <c r="AD400" i="1"/>
  <c r="AC400" i="1"/>
  <c r="Z400" i="1"/>
  <c r="Z406" i="1" s="1"/>
  <c r="Y400" i="1"/>
  <c r="Y406" i="1" s="1"/>
  <c r="V400" i="1"/>
  <c r="U400" i="1"/>
  <c r="S400" i="1"/>
  <c r="N400" i="1"/>
  <c r="M400" i="1"/>
  <c r="AT399" i="1"/>
  <c r="AS399" i="1"/>
  <c r="AR399" i="1"/>
  <c r="AQ399" i="1"/>
  <c r="AO399" i="1"/>
  <c r="AN399" i="1"/>
  <c r="AM399" i="1"/>
  <c r="AJ399" i="1"/>
  <c r="AI399" i="1"/>
  <c r="AG399" i="1"/>
  <c r="AE399" i="1"/>
  <c r="AD399" i="1"/>
  <c r="AC399" i="1"/>
  <c r="AB399" i="1"/>
  <c r="X399" i="1"/>
  <c r="W399" i="1"/>
  <c r="U399" i="1"/>
  <c r="T399" i="1"/>
  <c r="S399" i="1"/>
  <c r="Q399" i="1"/>
  <c r="D399" i="1"/>
  <c r="C399" i="34" s="1"/>
  <c r="D400" i="1"/>
  <c r="C400" i="34" s="1"/>
  <c r="D401" i="1"/>
  <c r="C401" i="34" s="1"/>
  <c r="D402" i="1"/>
  <c r="C402" i="34" s="1"/>
  <c r="D403" i="1"/>
  <c r="C403" i="34" s="1"/>
  <c r="D404" i="1"/>
  <c r="C404" i="34" s="1"/>
  <c r="D405" i="1"/>
  <c r="C405" i="34" s="1"/>
  <c r="D406" i="1"/>
  <c r="C406" i="34" s="1"/>
  <c r="D407" i="1"/>
  <c r="C407" i="34" s="1"/>
  <c r="D408" i="1"/>
  <c r="C408" i="34" s="1"/>
  <c r="D409" i="1"/>
  <c r="C409" i="34" s="1"/>
  <c r="D410" i="1"/>
  <c r="C410" i="34" s="1"/>
  <c r="E399" i="1"/>
  <c r="E400" i="1"/>
  <c r="E401" i="1"/>
  <c r="E402" i="1"/>
  <c r="E403" i="1"/>
  <c r="E404" i="1"/>
  <c r="E405" i="1"/>
  <c r="E406" i="1"/>
  <c r="E407" i="1"/>
  <c r="E408" i="1"/>
  <c r="E409" i="1"/>
  <c r="E410" i="1"/>
  <c r="AS398" i="1"/>
  <c r="AS410" i="1" s="1"/>
  <c r="AR398" i="1"/>
  <c r="AR410" i="1" s="1"/>
  <c r="AQ398" i="1"/>
  <c r="AQ410" i="1" s="1"/>
  <c r="AO398" i="1"/>
  <c r="AM398" i="1"/>
  <c r="AG398" i="1"/>
  <c r="AG410" i="1" s="1"/>
  <c r="AE398" i="1"/>
  <c r="AD398" i="1"/>
  <c r="AD410" i="1" s="1"/>
  <c r="AC398" i="1"/>
  <c r="AC410" i="1" s="1"/>
  <c r="Z398" i="1"/>
  <c r="Z410" i="1" s="1"/>
  <c r="Y398" i="1"/>
  <c r="Y410" i="1" s="1"/>
  <c r="X398" i="1"/>
  <c r="X410" i="1" s="1"/>
  <c r="W398" i="1"/>
  <c r="W410" i="1" s="1"/>
  <c r="T398" i="1"/>
  <c r="S398" i="1"/>
  <c r="Q398" i="1"/>
  <c r="P398" i="1"/>
  <c r="O398" i="1"/>
  <c r="N398" i="1"/>
  <c r="N410" i="1" s="1"/>
  <c r="M398" i="1"/>
  <c r="M410" i="1" s="1"/>
  <c r="AE397" i="1"/>
  <c r="Z397" i="1"/>
  <c r="Y397" i="1"/>
  <c r="V397" i="1"/>
  <c r="U397" i="1"/>
  <c r="S397" i="1"/>
  <c r="Q397" i="1"/>
  <c r="P397" i="1"/>
  <c r="O397" i="1"/>
  <c r="N397" i="1"/>
  <c r="N407" i="1" s="1"/>
  <c r="N409" i="1" s="1"/>
  <c r="M397" i="1"/>
  <c r="M407" i="1" s="1"/>
  <c r="M409" i="1" s="1"/>
  <c r="AF396" i="1"/>
  <c r="AE396" i="1"/>
  <c r="AC396" i="1"/>
  <c r="Z396" i="1"/>
  <c r="Y396" i="1"/>
  <c r="S396" i="1"/>
  <c r="S408" i="1" s="1"/>
  <c r="P396" i="1"/>
  <c r="P408" i="1" s="1"/>
  <c r="O396" i="1"/>
  <c r="O408" i="1" s="1"/>
  <c r="N396" i="1"/>
  <c r="M396" i="1"/>
  <c r="AI395" i="1"/>
  <c r="AI407" i="1" s="1"/>
  <c r="AC395" i="1"/>
  <c r="AB395" i="1"/>
  <c r="AC397" i="1"/>
  <c r="W395" i="1"/>
  <c r="W407" i="1" s="1"/>
  <c r="AH389" i="1"/>
  <c r="AG389" i="1"/>
  <c r="P395" i="1"/>
  <c r="O395" i="1"/>
  <c r="N395" i="1"/>
  <c r="M395" i="1"/>
  <c r="AF394" i="1"/>
  <c r="AE394" i="1"/>
  <c r="Z394" i="1"/>
  <c r="Y394" i="1"/>
  <c r="V394" i="1"/>
  <c r="U394" i="1"/>
  <c r="S394" i="1"/>
  <c r="N394" i="1"/>
  <c r="M394" i="1"/>
  <c r="AV393" i="1"/>
  <c r="AU393" i="1"/>
  <c r="AS393" i="1"/>
  <c r="AQ393" i="1"/>
  <c r="AQ405" i="1" s="1"/>
  <c r="AP393" i="1"/>
  <c r="AO393" i="1"/>
  <c r="AM393" i="1"/>
  <c r="AJ393" i="1"/>
  <c r="AI393" i="1"/>
  <c r="AG393" i="1"/>
  <c r="AF393" i="1"/>
  <c r="AE393" i="1"/>
  <c r="AC393" i="1"/>
  <c r="AI398" i="1" s="1"/>
  <c r="AB393" i="1"/>
  <c r="AB405" i="1" s="1"/>
  <c r="X393" i="1"/>
  <c r="X405" i="1" s="1"/>
  <c r="W393" i="1"/>
  <c r="W405" i="1" s="1"/>
  <c r="P393" i="1"/>
  <c r="P405" i="1" s="1"/>
  <c r="O393" i="1"/>
  <c r="O405" i="1" s="1"/>
  <c r="N393" i="1"/>
  <c r="N405" i="1" s="1"/>
  <c r="M393" i="1"/>
  <c r="M405" i="1" s="1"/>
  <c r="AK391" i="1"/>
  <c r="AI403" i="1" s="1"/>
  <c r="AG391" i="1"/>
  <c r="AF391" i="1"/>
  <c r="AE391" i="1"/>
  <c r="AC391" i="1"/>
  <c r="AA397" i="1" s="1"/>
  <c r="AB391" i="1"/>
  <c r="Z391" i="1"/>
  <c r="Y391" i="1"/>
  <c r="X391" i="1"/>
  <c r="W391" i="1"/>
  <c r="U391" i="1"/>
  <c r="T391" i="1"/>
  <c r="T403" i="1" s="1"/>
  <c r="S391" i="1"/>
  <c r="S403" i="1" s="1"/>
  <c r="Q391" i="1"/>
  <c r="Q403" i="1" s="1"/>
  <c r="P391" i="1"/>
  <c r="P403" i="1" s="1"/>
  <c r="P409" i="1" s="1"/>
  <c r="O391" i="1"/>
  <c r="O403" i="1" s="1"/>
  <c r="O409" i="1" s="1"/>
  <c r="M391" i="1"/>
  <c r="AF390" i="1"/>
  <c r="AE390" i="1"/>
  <c r="AD390" i="1"/>
  <c r="AC390" i="1"/>
  <c r="Y390" i="1"/>
  <c r="AA396" i="1" s="1"/>
  <c r="U390" i="1"/>
  <c r="U402" i="1" s="1"/>
  <c r="Q390" i="1"/>
  <c r="O390" i="1"/>
  <c r="N390" i="1"/>
  <c r="M390" i="1"/>
  <c r="AQ392" i="1"/>
  <c r="AP392" i="1"/>
  <c r="AO392" i="1"/>
  <c r="AM392" i="1"/>
  <c r="AK392" i="1"/>
  <c r="AJ392" i="1"/>
  <c r="AI392" i="1"/>
  <c r="AG392" i="1"/>
  <c r="AF392" i="1"/>
  <c r="AE392" i="1"/>
  <c r="AC392" i="1"/>
  <c r="Z392" i="1"/>
  <c r="Z404" i="1" s="1"/>
  <c r="Y392" i="1"/>
  <c r="Y404" i="1" s="1"/>
  <c r="U392" i="1"/>
  <c r="T392" i="1"/>
  <c r="T410" i="1" s="1"/>
  <c r="S392" i="1"/>
  <c r="S410" i="1" s="1"/>
  <c r="Q392" i="1"/>
  <c r="O392" i="1"/>
  <c r="N392" i="1"/>
  <c r="M392" i="1"/>
  <c r="AI388" i="1"/>
  <c r="AH388" i="1"/>
  <c r="AG388" i="1"/>
  <c r="AE388" i="1"/>
  <c r="AD388" i="1"/>
  <c r="AC388" i="1"/>
  <c r="AA388" i="1"/>
  <c r="W388" i="1"/>
  <c r="W400" i="1" s="1"/>
  <c r="V388" i="1"/>
  <c r="U388" i="1"/>
  <c r="S388" i="1"/>
  <c r="R388" i="1"/>
  <c r="R394" i="1" s="1"/>
  <c r="Q388" i="1"/>
  <c r="Q394" i="1" s="1"/>
  <c r="O388" i="1"/>
  <c r="O394" i="1" s="1"/>
  <c r="N388" i="1"/>
  <c r="M388" i="1"/>
  <c r="AD389" i="1"/>
  <c r="AC389" i="1"/>
  <c r="AA389" i="1"/>
  <c r="AE395" i="1" s="1"/>
  <c r="Y389" i="1"/>
  <c r="X389" i="1"/>
  <c r="W389" i="1"/>
  <c r="U389" i="1"/>
  <c r="U404" i="1" s="1"/>
  <c r="S389" i="1"/>
  <c r="U401" i="1" s="1"/>
  <c r="Q389" i="1"/>
  <c r="S395" i="1" s="1"/>
  <c r="O389" i="1"/>
  <c r="Q395" i="1" s="1"/>
  <c r="M389" i="1"/>
  <c r="AU387" i="1"/>
  <c r="AS392" i="1" s="1"/>
  <c r="AG396" i="1" s="1"/>
  <c r="AT387" i="1"/>
  <c r="AS387" i="1"/>
  <c r="AQ387" i="1"/>
  <c r="AP387" i="1"/>
  <c r="AO387" i="1"/>
  <c r="AN387" i="1"/>
  <c r="AM387" i="1"/>
  <c r="AK387" i="1"/>
  <c r="AK393" i="1" s="1"/>
  <c r="AJ387" i="1"/>
  <c r="AI387" i="1"/>
  <c r="AH387" i="1"/>
  <c r="AG387" i="1"/>
  <c r="AE387" i="1"/>
  <c r="AC394" i="1" s="1"/>
  <c r="AD387" i="1"/>
  <c r="AC387" i="1"/>
  <c r="AA387" i="1"/>
  <c r="Y395" i="1" s="1"/>
  <c r="Y387" i="1"/>
  <c r="Y393" i="1" s="1"/>
  <c r="X387" i="1"/>
  <c r="W387" i="1"/>
  <c r="V387" i="1"/>
  <c r="V393" i="1" s="1"/>
  <c r="U387" i="1"/>
  <c r="U393" i="1" s="1"/>
  <c r="T387" i="1"/>
  <c r="T393" i="1" s="1"/>
  <c r="S387" i="1"/>
  <c r="S393" i="1" s="1"/>
  <c r="Q387" i="1"/>
  <c r="Q393" i="1" s="1"/>
  <c r="P387" i="1"/>
  <c r="P399" i="1" s="1"/>
  <c r="O387" i="1"/>
  <c r="O399" i="1" s="1"/>
  <c r="M387" i="1"/>
  <c r="E387" i="1"/>
  <c r="E388" i="1"/>
  <c r="E389" i="1"/>
  <c r="E390" i="1"/>
  <c r="E391" i="1"/>
  <c r="E392" i="1"/>
  <c r="E393" i="1"/>
  <c r="E394" i="1"/>
  <c r="E395" i="1"/>
  <c r="E396" i="1"/>
  <c r="E397" i="1"/>
  <c r="E398" i="1"/>
  <c r="D389" i="1"/>
  <c r="C389" i="34" s="1"/>
  <c r="D390" i="1"/>
  <c r="C390" i="34" s="1"/>
  <c r="D391" i="1"/>
  <c r="C391" i="34" s="1"/>
  <c r="D392" i="1"/>
  <c r="C392" i="34" s="1"/>
  <c r="D393" i="1"/>
  <c r="C393" i="34" s="1"/>
  <c r="D394" i="1"/>
  <c r="C394" i="34" s="1"/>
  <c r="D395" i="1"/>
  <c r="C395" i="34" s="1"/>
  <c r="D396" i="1"/>
  <c r="C396" i="34" s="1"/>
  <c r="D397" i="1"/>
  <c r="C397" i="34" s="1"/>
  <c r="D398" i="1"/>
  <c r="C398" i="34" s="1"/>
  <c r="D388" i="1"/>
  <c r="C388" i="34" s="1"/>
  <c r="D387" i="1"/>
  <c r="C387" i="34" s="1"/>
  <c r="Y386" i="1"/>
  <c r="W386" i="1"/>
  <c r="U386" i="1"/>
  <c r="S386" i="1"/>
  <c r="Q386" i="1"/>
  <c r="O386" i="1"/>
  <c r="M386" i="1"/>
  <c r="B399" i="32" l="1"/>
  <c r="D399" i="33"/>
  <c r="B393" i="32"/>
  <c r="D393" i="33"/>
  <c r="B391" i="32"/>
  <c r="D391" i="33"/>
  <c r="B410" i="32"/>
  <c r="D410" i="33"/>
  <c r="B409" i="32"/>
  <c r="D409" i="33"/>
  <c r="B416" i="32"/>
  <c r="D416" i="33"/>
  <c r="B408" i="32"/>
  <c r="D408" i="33"/>
  <c r="B392" i="32"/>
  <c r="D392" i="33"/>
  <c r="B407" i="32"/>
  <c r="D407" i="33"/>
  <c r="B406" i="32"/>
  <c r="D406" i="33"/>
  <c r="B389" i="32"/>
  <c r="D389" i="33"/>
  <c r="B388" i="32"/>
  <c r="D388" i="33"/>
  <c r="B398" i="32"/>
  <c r="D398" i="33"/>
  <c r="B405" i="32"/>
  <c r="D405" i="33"/>
  <c r="B412" i="32"/>
  <c r="D412" i="33"/>
  <c r="B413" i="32"/>
  <c r="D413" i="33"/>
  <c r="B404" i="32"/>
  <c r="D404" i="33"/>
  <c r="B411" i="32"/>
  <c r="D411" i="33"/>
  <c r="B417" i="32"/>
  <c r="D417" i="33"/>
  <c r="B394" i="32"/>
  <c r="D394" i="33"/>
  <c r="B390" i="32"/>
  <c r="D390" i="33"/>
  <c r="B387" i="32"/>
  <c r="D387" i="33"/>
  <c r="B397" i="32"/>
  <c r="D397" i="33"/>
  <c r="B396" i="32"/>
  <c r="D396" i="33"/>
  <c r="B403" i="32"/>
  <c r="D403" i="33"/>
  <c r="B395" i="32"/>
  <c r="D395" i="33"/>
  <c r="B402" i="32"/>
  <c r="D402" i="33"/>
  <c r="B401" i="32"/>
  <c r="D401" i="33"/>
  <c r="B414" i="32"/>
  <c r="D414" i="33"/>
  <c r="B400" i="32"/>
  <c r="D400" i="33"/>
  <c r="A223" i="31"/>
  <c r="A223" i="30"/>
  <c r="D234" i="30"/>
  <c r="D234" i="31"/>
  <c r="AF407" i="1"/>
  <c r="AF408" i="1"/>
  <c r="D399" i="30"/>
  <c r="D399" i="31"/>
  <c r="M408" i="1"/>
  <c r="A234" i="30"/>
  <c r="A234" i="31"/>
  <c r="AE405" i="1"/>
  <c r="N408" i="1"/>
  <c r="AF405" i="1"/>
  <c r="U407" i="1"/>
  <c r="AI405" i="1"/>
  <c r="S406" i="1"/>
  <c r="AO410" i="1"/>
  <c r="D144" i="30"/>
  <c r="D144" i="31"/>
  <c r="Q405" i="1"/>
  <c r="U406" i="1"/>
  <c r="O407" i="1"/>
  <c r="S405" i="1"/>
  <c r="V406" i="1"/>
  <c r="AK398" i="1"/>
  <c r="AK410" i="1" s="1"/>
  <c r="T405" i="1"/>
  <c r="S407" i="1"/>
  <c r="W392" i="1"/>
  <c r="W404" i="1" s="1"/>
  <c r="U405" i="1"/>
  <c r="W406" i="1" s="1"/>
  <c r="W401" i="1"/>
  <c r="AC407" i="1"/>
  <c r="AE410" i="1"/>
  <c r="AC406" i="1"/>
  <c r="A417" i="1"/>
  <c r="A417" i="33" s="1"/>
  <c r="AF292" i="1"/>
  <c r="AD291" i="1"/>
  <c r="A392" i="1"/>
  <c r="A392" i="33" s="1"/>
  <c r="A391" i="1"/>
  <c r="A391" i="33" s="1"/>
  <c r="A394" i="1"/>
  <c r="A394" i="33" s="1"/>
  <c r="W397" i="1"/>
  <c r="W408" i="1" s="1"/>
  <c r="AM405" i="1"/>
  <c r="AE389" i="1"/>
  <c r="AG407" i="1" s="1"/>
  <c r="W394" i="1"/>
  <c r="O400" i="1"/>
  <c r="O406" i="1" s="1"/>
  <c r="Q401" i="1"/>
  <c r="Q407" i="1" s="1"/>
  <c r="A404" i="1"/>
  <c r="A404" i="33" s="1"/>
  <c r="AG408" i="1"/>
  <c r="A397" i="1"/>
  <c r="A397" i="33" s="1"/>
  <c r="A393" i="1"/>
  <c r="A393" i="33" s="1"/>
  <c r="AG394" i="1"/>
  <c r="AU399" i="1"/>
  <c r="A388" i="1"/>
  <c r="A388" i="33" s="1"/>
  <c r="AI391" i="1"/>
  <c r="AG403" i="1" s="1"/>
  <c r="AS404" i="1"/>
  <c r="A409" i="1"/>
  <c r="A409" i="33" s="1"/>
  <c r="Q396" i="1"/>
  <c r="A386" i="1"/>
  <c r="A386" i="33" s="1"/>
  <c r="A387" i="1"/>
  <c r="A387" i="33" s="1"/>
  <c r="M399" i="1"/>
  <c r="A389" i="1"/>
  <c r="A389" i="33" s="1"/>
  <c r="B399" i="23"/>
  <c r="B398" i="22"/>
  <c r="B399" i="3"/>
  <c r="B400" i="8"/>
  <c r="M403" i="1"/>
  <c r="A403" i="1" s="1"/>
  <c r="A403" i="33" s="1"/>
  <c r="A305" i="8"/>
  <c r="A306" i="8"/>
  <c r="A307" i="8"/>
  <c r="A308" i="8"/>
  <c r="A309" i="8"/>
  <c r="A310" i="8"/>
  <c r="A311" i="8"/>
  <c r="A312" i="8"/>
  <c r="A386" i="8"/>
  <c r="A313" i="8"/>
  <c r="A377" i="23"/>
  <c r="A378" i="23"/>
  <c r="A379" i="23"/>
  <c r="A380" i="23"/>
  <c r="A381" i="23"/>
  <c r="A382" i="23"/>
  <c r="A383" i="23"/>
  <c r="A384" i="23"/>
  <c r="A385" i="23"/>
  <c r="A386" i="23"/>
  <c r="A383" i="22"/>
  <c r="A384" i="22"/>
  <c r="A385" i="22"/>
  <c r="A376" i="22"/>
  <c r="A377" i="22"/>
  <c r="A378" i="22"/>
  <c r="A379" i="22"/>
  <c r="A380" i="22"/>
  <c r="A381" i="22"/>
  <c r="A382" i="22"/>
  <c r="A377" i="3"/>
  <c r="A378" i="3"/>
  <c r="A379" i="3"/>
  <c r="A380" i="3"/>
  <c r="A381" i="3"/>
  <c r="A382" i="3"/>
  <c r="A383" i="3"/>
  <c r="A384" i="3"/>
  <c r="A385" i="3"/>
  <c r="A386" i="3"/>
  <c r="E386" i="1"/>
  <c r="D386" i="1"/>
  <c r="C386" i="34" s="1"/>
  <c r="N385" i="1"/>
  <c r="M385" i="1"/>
  <c r="A385" i="1" s="1"/>
  <c r="A385" i="33" s="1"/>
  <c r="E385" i="1"/>
  <c r="D385" i="1"/>
  <c r="C385" i="34" s="1"/>
  <c r="AC383" i="1"/>
  <c r="U384" i="1"/>
  <c r="M384" i="1"/>
  <c r="Q383" i="1"/>
  <c r="M383" i="1"/>
  <c r="AO382" i="1"/>
  <c r="AM382" i="1"/>
  <c r="AK382" i="1"/>
  <c r="AI382" i="1"/>
  <c r="AG382" i="1"/>
  <c r="AE382" i="1"/>
  <c r="AC382" i="1"/>
  <c r="AB382" i="1"/>
  <c r="AA382" i="1"/>
  <c r="Y382" i="1"/>
  <c r="S384" i="1" s="1"/>
  <c r="W382" i="1"/>
  <c r="U382" i="1"/>
  <c r="S382" i="1"/>
  <c r="Q382" i="1"/>
  <c r="O382" i="1"/>
  <c r="S383" i="1" s="1"/>
  <c r="M382" i="1"/>
  <c r="AI381" i="1"/>
  <c r="AG381" i="1"/>
  <c r="AE381" i="1"/>
  <c r="AC381" i="1"/>
  <c r="AA381" i="1"/>
  <c r="Y381" i="1"/>
  <c r="W381" i="1"/>
  <c r="U381" i="1"/>
  <c r="S381" i="1"/>
  <c r="Q381" i="1"/>
  <c r="O381" i="1"/>
  <c r="M381" i="1"/>
  <c r="AE380" i="1"/>
  <c r="AC380" i="1"/>
  <c r="W383" i="1" s="1"/>
  <c r="AA380" i="1"/>
  <c r="Y380" i="1"/>
  <c r="U380" i="1"/>
  <c r="S380" i="1"/>
  <c r="Q380" i="1"/>
  <c r="O380" i="1"/>
  <c r="M380" i="1"/>
  <c r="B385" i="32" l="1"/>
  <c r="D385" i="33"/>
  <c r="B386" i="32"/>
  <c r="D386" i="33"/>
  <c r="A407" i="1"/>
  <c r="A407" i="33" s="1"/>
  <c r="AG395" i="1"/>
  <c r="AK399" i="1" s="1"/>
  <c r="S390" i="1"/>
  <c r="U396" i="1" s="1"/>
  <c r="U408" i="1" s="1"/>
  <c r="A408" i="1" s="1"/>
  <c r="A408" i="33" s="1"/>
  <c r="AG401" i="1"/>
  <c r="AK405" i="1" s="1"/>
  <c r="W409" i="1"/>
  <c r="A401" i="1"/>
  <c r="A401" i="33" s="1"/>
  <c r="AA383" i="1"/>
  <c r="Y384" i="1" s="1"/>
  <c r="U398" i="1" s="1"/>
  <c r="AW393" i="1"/>
  <c r="AW405" i="1" s="1"/>
  <c r="O384" i="1"/>
  <c r="Q384" i="1"/>
  <c r="D384" i="1"/>
  <c r="C384" i="34" s="1"/>
  <c r="E384" i="1"/>
  <c r="AQ379" i="1"/>
  <c r="AO379" i="1"/>
  <c r="AM379" i="1"/>
  <c r="AK379" i="1"/>
  <c r="AI379" i="1"/>
  <c r="AE379" i="1"/>
  <c r="Y383" i="1" s="1"/>
  <c r="W384" i="1" s="1"/>
  <c r="AC379" i="1"/>
  <c r="AA379" i="1"/>
  <c r="AG397" i="1" s="1"/>
  <c r="AG409" i="1" s="1"/>
  <c r="Y379" i="1"/>
  <c r="W379" i="1"/>
  <c r="U379" i="1"/>
  <c r="S379" i="1"/>
  <c r="Q379" i="1"/>
  <c r="O379" i="1"/>
  <c r="O383" i="1" s="1"/>
  <c r="U395" i="1" s="1"/>
  <c r="M379" i="1"/>
  <c r="D380" i="1"/>
  <c r="C380" i="34" s="1"/>
  <c r="D381" i="1"/>
  <c r="C381" i="34" s="1"/>
  <c r="D382" i="1"/>
  <c r="C382" i="34" s="1"/>
  <c r="D383" i="1"/>
  <c r="C383" i="34" s="1"/>
  <c r="A382" i="1"/>
  <c r="A382" i="33" s="1"/>
  <c r="A381" i="1"/>
  <c r="A381" i="33" s="1"/>
  <c r="A380" i="1"/>
  <c r="A380" i="33" s="1"/>
  <c r="E383" i="1"/>
  <c r="E380" i="1"/>
  <c r="E381" i="1"/>
  <c r="E382" i="1"/>
  <c r="AI378" i="1"/>
  <c r="AG378" i="1"/>
  <c r="AE378" i="1"/>
  <c r="AC378" i="1"/>
  <c r="AA378" i="1"/>
  <c r="Y378" i="1"/>
  <c r="W378" i="1"/>
  <c r="U378" i="1"/>
  <c r="S378" i="1"/>
  <c r="Q378" i="1"/>
  <c r="O378" i="1"/>
  <c r="M378" i="1"/>
  <c r="AG377" i="1"/>
  <c r="AE377" i="1"/>
  <c r="AC377" i="1"/>
  <c r="U383" i="1" s="1"/>
  <c r="AA377" i="1"/>
  <c r="W377" i="1"/>
  <c r="U377" i="1"/>
  <c r="S377" i="1"/>
  <c r="Q377" i="1"/>
  <c r="O377" i="1"/>
  <c r="M377" i="1"/>
  <c r="E377" i="1"/>
  <c r="E378" i="1"/>
  <c r="E379" i="1"/>
  <c r="D379" i="1"/>
  <c r="C379" i="34" s="1"/>
  <c r="D378" i="1"/>
  <c r="C378" i="34" s="1"/>
  <c r="D377" i="1"/>
  <c r="C377" i="34" s="1"/>
  <c r="A385" i="8"/>
  <c r="A376" i="23"/>
  <c r="A375" i="22"/>
  <c r="A376" i="3"/>
  <c r="E376" i="1"/>
  <c r="D376" i="1"/>
  <c r="C376" i="34" s="1"/>
  <c r="A376" i="1"/>
  <c r="A376" i="33" s="1"/>
  <c r="AG225" i="1"/>
  <c r="U225" i="1"/>
  <c r="A225" i="1" s="1"/>
  <c r="A225" i="33" s="1"/>
  <c r="AK235" i="1"/>
  <c r="O375" i="1"/>
  <c r="A304" i="8"/>
  <c r="A375" i="23"/>
  <c r="A374" i="22"/>
  <c r="A375" i="3"/>
  <c r="AG375" i="1"/>
  <c r="AE375" i="1"/>
  <c r="AC375" i="1"/>
  <c r="AA375" i="1"/>
  <c r="Y375" i="1"/>
  <c r="W375" i="1"/>
  <c r="U375" i="1"/>
  <c r="S375" i="1"/>
  <c r="Q375" i="1"/>
  <c r="M375" i="1"/>
  <c r="E375" i="1"/>
  <c r="D375" i="1"/>
  <c r="C375" i="34" s="1"/>
  <c r="A375" i="8"/>
  <c r="A376" i="8"/>
  <c r="A377" i="8"/>
  <c r="A378" i="8"/>
  <c r="A379" i="8"/>
  <c r="A380" i="8"/>
  <c r="A381" i="8"/>
  <c r="A382" i="8"/>
  <c r="A383" i="8"/>
  <c r="A384" i="8"/>
  <c r="A374" i="23"/>
  <c r="A373" i="23"/>
  <c r="A372" i="23"/>
  <c r="A371" i="23"/>
  <c r="A370" i="23"/>
  <c r="A369" i="23"/>
  <c r="A368" i="23"/>
  <c r="A367" i="23"/>
  <c r="A366" i="23"/>
  <c r="A365" i="23"/>
  <c r="A373" i="22"/>
  <c r="A372" i="22"/>
  <c r="A371" i="22"/>
  <c r="A370" i="22"/>
  <c r="A369" i="22"/>
  <c r="A368" i="22"/>
  <c r="A367" i="22"/>
  <c r="A366" i="22"/>
  <c r="A365" i="22"/>
  <c r="A364" i="22"/>
  <c r="A365" i="3"/>
  <c r="A366" i="3"/>
  <c r="A367" i="3"/>
  <c r="A368" i="3"/>
  <c r="A369" i="3"/>
  <c r="A370" i="3"/>
  <c r="A371" i="3"/>
  <c r="A372" i="3"/>
  <c r="A373" i="3"/>
  <c r="A374" i="3"/>
  <c r="E370" i="1"/>
  <c r="E371" i="1"/>
  <c r="E372" i="1"/>
  <c r="E373" i="1"/>
  <c r="E374" i="1"/>
  <c r="D372" i="1"/>
  <c r="C372" i="34" s="1"/>
  <c r="D373" i="1"/>
  <c r="C373" i="34" s="1"/>
  <c r="D374" i="1"/>
  <c r="C374" i="34" s="1"/>
  <c r="D371" i="1"/>
  <c r="C371" i="34" s="1"/>
  <c r="D370" i="1"/>
  <c r="C370" i="34" s="1"/>
  <c r="A374" i="1"/>
  <c r="A374" i="33" s="1"/>
  <c r="A373" i="1"/>
  <c r="A373" i="33" s="1"/>
  <c r="A372" i="1"/>
  <c r="A372" i="33" s="1"/>
  <c r="A371" i="1"/>
  <c r="A371" i="33" s="1"/>
  <c r="A370" i="1"/>
  <c r="A370" i="33" s="1"/>
  <c r="E366" i="1"/>
  <c r="E367" i="1"/>
  <c r="E368" i="1"/>
  <c r="E369" i="1"/>
  <c r="E365" i="1"/>
  <c r="D366" i="1"/>
  <c r="C366" i="34" s="1"/>
  <c r="D367" i="1"/>
  <c r="C367" i="34" s="1"/>
  <c r="D368" i="1"/>
  <c r="C368" i="34" s="1"/>
  <c r="D369" i="1"/>
  <c r="C369" i="34" s="1"/>
  <c r="D365" i="1"/>
  <c r="C365" i="34" s="1"/>
  <c r="A365" i="1"/>
  <c r="A365" i="33" s="1"/>
  <c r="A366" i="1"/>
  <c r="A366" i="33" s="1"/>
  <c r="A367" i="1"/>
  <c r="A367" i="33" s="1"/>
  <c r="A368" i="1"/>
  <c r="A368" i="33" s="1"/>
  <c r="A369" i="1"/>
  <c r="A369" i="33" s="1"/>
  <c r="B365" i="32" l="1"/>
  <c r="D365" i="33"/>
  <c r="B380" i="32"/>
  <c r="D380" i="33"/>
  <c r="B369" i="32"/>
  <c r="D369" i="33"/>
  <c r="B376" i="32"/>
  <c r="D376" i="33"/>
  <c r="B379" i="32"/>
  <c r="D379" i="33"/>
  <c r="B368" i="32"/>
  <c r="D368" i="33"/>
  <c r="B370" i="32"/>
  <c r="D370" i="33"/>
  <c r="B384" i="32"/>
  <c r="D384" i="33"/>
  <c r="B366" i="32"/>
  <c r="D366" i="33"/>
  <c r="B375" i="32"/>
  <c r="D375" i="33"/>
  <c r="B373" i="32"/>
  <c r="D373" i="33"/>
  <c r="B367" i="32"/>
  <c r="D367" i="33"/>
  <c r="B372" i="32"/>
  <c r="D372" i="33"/>
  <c r="B383" i="32"/>
  <c r="D383" i="33"/>
  <c r="B374" i="32"/>
  <c r="D374" i="33"/>
  <c r="B377" i="32"/>
  <c r="D377" i="33"/>
  <c r="B382" i="32"/>
  <c r="D382" i="33"/>
  <c r="B371" i="32"/>
  <c r="D371" i="33"/>
  <c r="B378" i="32"/>
  <c r="D378" i="33"/>
  <c r="B381" i="32"/>
  <c r="D381" i="33"/>
  <c r="A396" i="1"/>
  <c r="A396" i="33" s="1"/>
  <c r="A224" i="30"/>
  <c r="A224" i="31"/>
  <c r="D406" i="30"/>
  <c r="D406" i="31"/>
  <c r="B405" i="22"/>
  <c r="B406" i="23"/>
  <c r="B406" i="3"/>
  <c r="B407" i="8"/>
  <c r="D391" i="30"/>
  <c r="D391" i="31"/>
  <c r="B390" i="22"/>
  <c r="B391" i="3"/>
  <c r="B392" i="8"/>
  <c r="B391" i="23"/>
  <c r="A391" i="30"/>
  <c r="A391" i="31"/>
  <c r="A302" i="30"/>
  <c r="A302" i="31"/>
  <c r="AJ291" i="1"/>
  <c r="A390" i="1"/>
  <c r="A390" i="33" s="1"/>
  <c r="S402" i="1"/>
  <c r="A402" i="1" s="1"/>
  <c r="A402" i="33" s="1"/>
  <c r="A384" i="1"/>
  <c r="A384" i="33" s="1"/>
  <c r="W396" i="1"/>
  <c r="A395" i="1"/>
  <c r="A395" i="33" s="1"/>
  <c r="U410" i="1"/>
  <c r="A410" i="1" s="1"/>
  <c r="A410" i="33" s="1"/>
  <c r="A398" i="1"/>
  <c r="A398" i="33" s="1"/>
  <c r="A377" i="1"/>
  <c r="A377" i="33" s="1"/>
  <c r="AG383" i="1"/>
  <c r="AE384" i="1" s="1"/>
  <c r="W390" i="1"/>
  <c r="AE383" i="1"/>
  <c r="Y399" i="1"/>
  <c r="A383" i="1"/>
  <c r="A383" i="33" s="1"/>
  <c r="A375" i="1"/>
  <c r="A375" i="33" s="1"/>
  <c r="A378" i="1"/>
  <c r="A378" i="33" s="1"/>
  <c r="A379" i="1"/>
  <c r="A379" i="33" s="1"/>
  <c r="AA384" i="1" l="1"/>
  <c r="AG390" i="1"/>
  <c r="AG402" i="1" s="1"/>
  <c r="Y405" i="1"/>
  <c r="A405" i="1" s="1"/>
  <c r="A405" i="33" s="1"/>
  <c r="A399" i="1"/>
  <c r="A399" i="33" s="1"/>
  <c r="E362" i="1"/>
  <c r="E361" i="1"/>
  <c r="E364" i="1"/>
  <c r="E359" i="1"/>
  <c r="E360" i="1"/>
  <c r="E363" i="1"/>
  <c r="E358" i="1"/>
  <c r="A370" i="8"/>
  <c r="A371" i="8"/>
  <c r="A372" i="8"/>
  <c r="A373" i="8"/>
  <c r="A374" i="8"/>
  <c r="A303" i="8"/>
  <c r="A359" i="23"/>
  <c r="A360" i="23"/>
  <c r="A361" i="23"/>
  <c r="A362" i="23"/>
  <c r="A363" i="23"/>
  <c r="A364" i="23"/>
  <c r="A363" i="22"/>
  <c r="A362" i="22"/>
  <c r="A361" i="22"/>
  <c r="A360" i="22"/>
  <c r="A359" i="22"/>
  <c r="A359" i="3"/>
  <c r="A360" i="3"/>
  <c r="A361" i="3"/>
  <c r="A362" i="3"/>
  <c r="A363" i="3"/>
  <c r="A364" i="3"/>
  <c r="D363" i="1"/>
  <c r="C363" i="34" s="1"/>
  <c r="D364" i="1"/>
  <c r="C364" i="34" s="1"/>
  <c r="D362" i="1"/>
  <c r="C362" i="34" s="1"/>
  <c r="D361" i="1"/>
  <c r="C361" i="34" s="1"/>
  <c r="D360" i="1"/>
  <c r="C360" i="34" s="1"/>
  <c r="D359" i="1"/>
  <c r="C359" i="34" s="1"/>
  <c r="A364" i="1"/>
  <c r="A364" i="33" s="1"/>
  <c r="A363" i="1"/>
  <c r="A363" i="33" s="1"/>
  <c r="A362" i="1"/>
  <c r="A362" i="33" s="1"/>
  <c r="A361" i="1"/>
  <c r="A361" i="33" s="1"/>
  <c r="A360" i="1"/>
  <c r="A360" i="33" s="1"/>
  <c r="A359" i="1"/>
  <c r="A359" i="33" s="1"/>
  <c r="A369" i="8"/>
  <c r="A358" i="23"/>
  <c r="A358" i="22"/>
  <c r="A357" i="22"/>
  <c r="A358" i="3"/>
  <c r="D358" i="1"/>
  <c r="C358" i="34" s="1"/>
  <c r="A358" i="1"/>
  <c r="A358" i="33" s="1"/>
  <c r="D61" i="27"/>
  <c r="D60" i="27"/>
  <c r="B362" i="32" l="1"/>
  <c r="D362" i="33"/>
  <c r="B358" i="32"/>
  <c r="D358" i="33"/>
  <c r="B361" i="32"/>
  <c r="D361" i="33"/>
  <c r="B364" i="32"/>
  <c r="D364" i="33"/>
  <c r="B360" i="32"/>
  <c r="D360" i="33"/>
  <c r="B359" i="32"/>
  <c r="D359" i="33"/>
  <c r="B363" i="32"/>
  <c r="D363" i="33"/>
  <c r="D363" i="30"/>
  <c r="D363" i="31"/>
  <c r="A399" i="31"/>
  <c r="A399" i="30"/>
  <c r="A363" i="30"/>
  <c r="A363" i="31"/>
  <c r="A405" i="30"/>
  <c r="A405" i="31"/>
  <c r="N417" i="1"/>
  <c r="P417" i="1"/>
  <c r="B362" i="22"/>
  <c r="B363" i="23"/>
  <c r="B374" i="8"/>
  <c r="B363" i="3"/>
  <c r="D59" i="27"/>
  <c r="G59" i="27" s="1"/>
  <c r="D57" i="27"/>
  <c r="G57" i="27" s="1"/>
  <c r="D58" i="27"/>
  <c r="G58" i="27" s="1"/>
  <c r="D56" i="27"/>
  <c r="G56" i="27" s="1"/>
  <c r="D55" i="27"/>
  <c r="G55" i="27" s="1"/>
  <c r="D62" i="27"/>
  <c r="E60" i="27"/>
  <c r="G60" i="27" s="1"/>
  <c r="E61" i="27"/>
  <c r="G61" i="27" s="1"/>
  <c r="E62" i="27"/>
  <c r="E63" i="27"/>
  <c r="D63" i="27"/>
  <c r="G63" i="27" s="1"/>
  <c r="D54" i="27"/>
  <c r="G54" i="27" s="1"/>
  <c r="G62" i="27" l="1"/>
  <c r="A207" i="8" l="1"/>
  <c r="A367" i="8"/>
  <c r="A368" i="8"/>
  <c r="A85" i="8"/>
  <c r="A91" i="8"/>
  <c r="A92" i="8"/>
  <c r="A338" i="8"/>
  <c r="A107" i="8"/>
  <c r="A205" i="8"/>
  <c r="A348" i="23"/>
  <c r="A349" i="23"/>
  <c r="A350" i="23"/>
  <c r="A351" i="23"/>
  <c r="A352" i="23"/>
  <c r="A353" i="23"/>
  <c r="A354" i="23"/>
  <c r="A355" i="23"/>
  <c r="A356" i="23"/>
  <c r="A357" i="23"/>
  <c r="A356" i="22"/>
  <c r="A348" i="22"/>
  <c r="A349" i="22"/>
  <c r="A350" i="22"/>
  <c r="A351" i="22"/>
  <c r="A352" i="22"/>
  <c r="A353" i="22"/>
  <c r="A354" i="22"/>
  <c r="A355" i="22"/>
  <c r="A356" i="3"/>
  <c r="A357" i="3"/>
  <c r="A348" i="3"/>
  <c r="A349" i="3"/>
  <c r="A350" i="3"/>
  <c r="A351" i="3"/>
  <c r="A352" i="3"/>
  <c r="A353" i="3"/>
  <c r="A354" i="3"/>
  <c r="A355" i="3"/>
  <c r="E357" i="1" l="1"/>
  <c r="E356" i="1"/>
  <c r="D357" i="1"/>
  <c r="C357" i="34" s="1"/>
  <c r="D356" i="1"/>
  <c r="C356" i="34" s="1"/>
  <c r="D357" i="33" l="1"/>
  <c r="B356" i="32"/>
  <c r="D356" i="33"/>
  <c r="B357" i="32"/>
  <c r="V317" i="1"/>
  <c r="A357" i="1"/>
  <c r="A357" i="33" s="1"/>
  <c r="A356" i="1"/>
  <c r="A356" i="33" s="1"/>
  <c r="E355" i="1"/>
  <c r="D355" i="1"/>
  <c r="C355" i="34" s="1"/>
  <c r="A355" i="1"/>
  <c r="A355" i="33" s="1"/>
  <c r="E354" i="1"/>
  <c r="D354" i="1"/>
  <c r="C354" i="34" s="1"/>
  <c r="A354" i="1"/>
  <c r="A354" i="33" s="1"/>
  <c r="E353" i="1"/>
  <c r="D353" i="1"/>
  <c r="C353" i="34" s="1"/>
  <c r="A353" i="1"/>
  <c r="A353" i="33" s="1"/>
  <c r="D352" i="1"/>
  <c r="C352" i="34" s="1"/>
  <c r="E352" i="1"/>
  <c r="A352" i="1"/>
  <c r="A352" i="33" s="1"/>
  <c r="D351" i="1"/>
  <c r="C351" i="34" s="1"/>
  <c r="D350" i="1"/>
  <c r="C350" i="34" s="1"/>
  <c r="E350" i="1"/>
  <c r="E351" i="1"/>
  <c r="A351" i="1"/>
  <c r="A351" i="33" s="1"/>
  <c r="A350" i="1"/>
  <c r="A350" i="33" s="1"/>
  <c r="E349" i="1"/>
  <c r="D349" i="1"/>
  <c r="C349" i="34" s="1"/>
  <c r="A349" i="1"/>
  <c r="A349" i="33" s="1"/>
  <c r="B355" i="32" l="1"/>
  <c r="D355" i="33"/>
  <c r="B350" i="32"/>
  <c r="D350" i="33"/>
  <c r="B351" i="32"/>
  <c r="D351" i="33"/>
  <c r="B354" i="32"/>
  <c r="D354" i="33"/>
  <c r="B352" i="32"/>
  <c r="D352" i="33"/>
  <c r="X317" i="1"/>
  <c r="D349" i="33"/>
  <c r="B353" i="32"/>
  <c r="D353" i="33"/>
  <c r="B349" i="32"/>
  <c r="R237" i="1"/>
  <c r="A353" i="30"/>
  <c r="A353" i="31"/>
  <c r="D353" i="30"/>
  <c r="D353" i="31"/>
  <c r="A351" i="30"/>
  <c r="A351" i="31"/>
  <c r="A227" i="30"/>
  <c r="A227" i="31"/>
  <c r="D401" i="30"/>
  <c r="D401" i="31"/>
  <c r="B401" i="3"/>
  <c r="B400" i="22"/>
  <c r="B402" i="8"/>
  <c r="B401" i="23"/>
  <c r="A401" i="30"/>
  <c r="A401" i="31"/>
  <c r="D351" i="30"/>
  <c r="D351" i="31"/>
  <c r="B351" i="23"/>
  <c r="B92" i="8"/>
  <c r="B351" i="3"/>
  <c r="B350" i="22"/>
  <c r="B107" i="8"/>
  <c r="B352" i="22"/>
  <c r="B353" i="23"/>
  <c r="B353" i="3"/>
  <c r="A302" i="8"/>
  <c r="A366" i="8"/>
  <c r="A347" i="22"/>
  <c r="A347" i="3"/>
  <c r="E348" i="1"/>
  <c r="D348" i="1"/>
  <c r="C348" i="34" s="1"/>
  <c r="A348" i="1"/>
  <c r="A348" i="33" s="1"/>
  <c r="E347" i="1"/>
  <c r="D347" i="1"/>
  <c r="C347" i="34" s="1"/>
  <c r="A347" i="1"/>
  <c r="A347" i="33" s="1"/>
  <c r="AG345" i="1"/>
  <c r="G53" i="27"/>
  <c r="E52" i="27"/>
  <c r="D52" i="27"/>
  <c r="E51" i="27"/>
  <c r="D51" i="27"/>
  <c r="E50" i="27"/>
  <c r="D50" i="27"/>
  <c r="G50" i="27" s="1"/>
  <c r="E49" i="27"/>
  <c r="D49" i="27"/>
  <c r="E48" i="27"/>
  <c r="D48" i="27"/>
  <c r="E47" i="27"/>
  <c r="D47" i="27"/>
  <c r="A300" i="8"/>
  <c r="A301" i="8"/>
  <c r="A365" i="8"/>
  <c r="A344" i="23"/>
  <c r="A345" i="23"/>
  <c r="A346" i="23"/>
  <c r="A347" i="23"/>
  <c r="A344" i="22"/>
  <c r="A345" i="22"/>
  <c r="A346" i="22"/>
  <c r="A345" i="3"/>
  <c r="A346" i="3"/>
  <c r="A344" i="3"/>
  <c r="E346" i="1"/>
  <c r="D346" i="1"/>
  <c r="C346" i="34" s="1"/>
  <c r="A346" i="1"/>
  <c r="A346" i="33" s="1"/>
  <c r="AI345" i="1"/>
  <c r="AE345" i="1"/>
  <c r="AC345" i="1"/>
  <c r="AA345" i="1"/>
  <c r="Y345" i="1"/>
  <c r="U345" i="1"/>
  <c r="W345" i="1" s="1"/>
  <c r="S345" i="1"/>
  <c r="Q345" i="1"/>
  <c r="O345" i="1"/>
  <c r="E344" i="1"/>
  <c r="E345" i="1"/>
  <c r="AC344" i="1"/>
  <c r="AA344" i="1"/>
  <c r="Y344" i="1"/>
  <c r="W344" i="1"/>
  <c r="U344" i="1"/>
  <c r="Q344" i="1"/>
  <c r="O344" i="1"/>
  <c r="M344" i="1"/>
  <c r="D345" i="1"/>
  <c r="C345" i="34" s="1"/>
  <c r="D344" i="1"/>
  <c r="C344" i="34" s="1"/>
  <c r="AE343" i="1"/>
  <c r="AC343" i="1"/>
  <c r="AA343" i="1"/>
  <c r="Y343" i="1"/>
  <c r="W343" i="1"/>
  <c r="U343" i="1"/>
  <c r="S343" i="1"/>
  <c r="Q343" i="1"/>
  <c r="O343" i="1"/>
  <c r="A299" i="8"/>
  <c r="A343" i="23"/>
  <c r="A343" i="22"/>
  <c r="A343" i="3"/>
  <c r="D343" i="1"/>
  <c r="C343" i="34" s="1"/>
  <c r="E343" i="1"/>
  <c r="A45" i="8"/>
  <c r="A342" i="23"/>
  <c r="A342" i="22"/>
  <c r="A341" i="22"/>
  <c r="A342" i="3"/>
  <c r="E342" i="1"/>
  <c r="D342" i="1"/>
  <c r="C342" i="34" s="1"/>
  <c r="A342" i="1"/>
  <c r="A342" i="33" s="1"/>
  <c r="E45" i="27"/>
  <c r="D45" i="27"/>
  <c r="D346" i="33" l="1"/>
  <c r="G47" i="27"/>
  <c r="G51" i="27"/>
  <c r="G49" i="27"/>
  <c r="G52" i="27"/>
  <c r="G48" i="27"/>
  <c r="B348" i="32"/>
  <c r="D348" i="33"/>
  <c r="B343" i="32"/>
  <c r="D343" i="33"/>
  <c r="B344" i="32"/>
  <c r="D344" i="33"/>
  <c r="B345" i="32"/>
  <c r="D345" i="33"/>
  <c r="B342" i="32"/>
  <c r="D342" i="33"/>
  <c r="B347" i="32"/>
  <c r="D347" i="33"/>
  <c r="B346" i="32"/>
  <c r="N331" i="1"/>
  <c r="D347" i="30"/>
  <c r="D347" i="31"/>
  <c r="A347" i="30"/>
  <c r="A347" i="31"/>
  <c r="V386" i="1"/>
  <c r="B302" i="8"/>
  <c r="B347" i="23"/>
  <c r="B347" i="3"/>
  <c r="A345" i="1"/>
  <c r="A345" i="33" s="1"/>
  <c r="A344" i="1"/>
  <c r="A344" i="33" s="1"/>
  <c r="A343" i="1"/>
  <c r="A343" i="33" s="1"/>
  <c r="G46" i="27"/>
  <c r="G45" i="27"/>
  <c r="A297" i="8" l="1"/>
  <c r="A298" i="8"/>
  <c r="A362" i="8"/>
  <c r="A363" i="8"/>
  <c r="A364" i="8"/>
  <c r="A337" i="23"/>
  <c r="A338" i="23"/>
  <c r="A339" i="23"/>
  <c r="A340" i="23"/>
  <c r="A341" i="23"/>
  <c r="A340" i="22"/>
  <c r="A339" i="22"/>
  <c r="A338" i="22"/>
  <c r="A336" i="22"/>
  <c r="A341" i="3"/>
  <c r="A340" i="3"/>
  <c r="A339" i="3"/>
  <c r="A341" i="1"/>
  <c r="A341" i="33" s="1"/>
  <c r="A339" i="1"/>
  <c r="A339" i="33" s="1"/>
  <c r="A340" i="1"/>
  <c r="A340" i="33" s="1"/>
  <c r="E341" i="1"/>
  <c r="E340" i="1" l="1"/>
  <c r="E339" i="1"/>
  <c r="D341" i="1"/>
  <c r="C341" i="34" s="1"/>
  <c r="D340" i="1"/>
  <c r="C340" i="34" s="1"/>
  <c r="D341" i="33" l="1"/>
  <c r="B340" i="32"/>
  <c r="D340" i="33"/>
  <c r="P426" i="1"/>
  <c r="B341" i="32"/>
  <c r="D339" i="1"/>
  <c r="C339" i="34" s="1"/>
  <c r="A239" i="1"/>
  <c r="A239" i="33" s="1"/>
  <c r="A240" i="1"/>
  <c r="A240" i="33" s="1"/>
  <c r="A241" i="1"/>
  <c r="A241" i="33" s="1"/>
  <c r="A238" i="1"/>
  <c r="A238" i="33" s="1"/>
  <c r="G44" i="27"/>
  <c r="G43" i="27"/>
  <c r="G42" i="27"/>
  <c r="G41" i="27"/>
  <c r="G40" i="27"/>
  <c r="G39" i="27"/>
  <c r="AK347" i="1"/>
  <c r="AM347" i="1" s="1"/>
  <c r="AO347" i="1" s="1"/>
  <c r="AQ347" i="1" s="1"/>
  <c r="W338" i="1"/>
  <c r="U338" i="1"/>
  <c r="M338" i="1"/>
  <c r="S338" i="1" s="1"/>
  <c r="W336" i="1"/>
  <c r="AG337" i="1" s="1"/>
  <c r="AI337" i="1" s="1"/>
  <c r="U336" i="1"/>
  <c r="AC337" i="1" s="1"/>
  <c r="AE337" i="1" s="1"/>
  <c r="S336" i="1"/>
  <c r="U337" i="1" s="1"/>
  <c r="Q336" i="1"/>
  <c r="O336" i="1"/>
  <c r="O337" i="1" s="1"/>
  <c r="S337" i="1" s="1"/>
  <c r="M336" i="1"/>
  <c r="A338" i="3"/>
  <c r="E338" i="1"/>
  <c r="D338" i="1"/>
  <c r="C338" i="34" s="1"/>
  <c r="A358" i="8"/>
  <c r="A359" i="8"/>
  <c r="A360" i="8"/>
  <c r="A361" i="8"/>
  <c r="A296" i="8"/>
  <c r="A332" i="23"/>
  <c r="A333" i="23"/>
  <c r="A334" i="23"/>
  <c r="A335" i="23"/>
  <c r="A336" i="23"/>
  <c r="A335" i="22"/>
  <c r="A337" i="22"/>
  <c r="A331" i="22"/>
  <c r="A332" i="22"/>
  <c r="A333" i="22"/>
  <c r="A334" i="22"/>
  <c r="A337" i="3"/>
  <c r="A336" i="3"/>
  <c r="E337" i="1"/>
  <c r="E336" i="1"/>
  <c r="D337" i="1"/>
  <c r="C337" i="34" s="1"/>
  <c r="D336" i="1"/>
  <c r="C336" i="34" s="1"/>
  <c r="A332" i="3"/>
  <c r="A333" i="3"/>
  <c r="A334" i="3"/>
  <c r="A335" i="3"/>
  <c r="E335" i="1"/>
  <c r="D335" i="1"/>
  <c r="C335" i="34" s="1"/>
  <c r="E334" i="1"/>
  <c r="D334" i="1"/>
  <c r="C334" i="34" s="1"/>
  <c r="E333" i="1"/>
  <c r="D333" i="1"/>
  <c r="C333" i="34" s="1"/>
  <c r="E332" i="1"/>
  <c r="D332" i="1"/>
  <c r="C332" i="34" s="1"/>
  <c r="A332" i="1"/>
  <c r="A332" i="33" s="1"/>
  <c r="A333" i="1"/>
  <c r="A333" i="33" s="1"/>
  <c r="A334" i="1"/>
  <c r="A334" i="33" s="1"/>
  <c r="A335" i="1"/>
  <c r="A335" i="33" s="1"/>
  <c r="G38" i="27"/>
  <c r="D37" i="27"/>
  <c r="G37" i="27" s="1"/>
  <c r="D36" i="27"/>
  <c r="G36" i="27" s="1"/>
  <c r="D35" i="27"/>
  <c r="G35" i="27" s="1"/>
  <c r="G34" i="27"/>
  <c r="D33" i="27"/>
  <c r="G33" i="27" s="1"/>
  <c r="D32" i="27"/>
  <c r="G32" i="27" s="1"/>
  <c r="D31" i="27"/>
  <c r="G31" i="27" s="1"/>
  <c r="A331" i="3"/>
  <c r="AW236" i="1"/>
  <c r="AU236" i="1"/>
  <c r="AS236" i="1"/>
  <c r="AQ236" i="1"/>
  <c r="AO236" i="1"/>
  <c r="AM236" i="1"/>
  <c r="AK236" i="1"/>
  <c r="AI236" i="1"/>
  <c r="AG236" i="1"/>
  <c r="AE236" i="1"/>
  <c r="AC236" i="1"/>
  <c r="AA236" i="1"/>
  <c r="Y236" i="1"/>
  <c r="W236" i="1"/>
  <c r="U236" i="1"/>
  <c r="S236" i="1"/>
  <c r="Q236" i="1"/>
  <c r="O236" i="1"/>
  <c r="M236" i="1"/>
  <c r="A330" i="3"/>
  <c r="A295" i="8"/>
  <c r="A331" i="23"/>
  <c r="A330" i="22"/>
  <c r="E329" i="1"/>
  <c r="E330" i="1"/>
  <c r="E331" i="1"/>
  <c r="D331" i="1"/>
  <c r="C331" i="34" s="1"/>
  <c r="A357" i="8"/>
  <c r="A227" i="8"/>
  <c r="A219" i="8"/>
  <c r="A355" i="8"/>
  <c r="A356" i="8"/>
  <c r="A330" i="23"/>
  <c r="A329" i="23"/>
  <c r="A328" i="23"/>
  <c r="A327" i="23"/>
  <c r="A326" i="23"/>
  <c r="A325" i="23"/>
  <c r="A324" i="22"/>
  <c r="A325" i="22"/>
  <c r="A326" i="22"/>
  <c r="A327" i="22"/>
  <c r="A328" i="22"/>
  <c r="A329" i="22"/>
  <c r="A325" i="3"/>
  <c r="A326" i="3"/>
  <c r="A327" i="3"/>
  <c r="A328" i="3"/>
  <c r="A329" i="3"/>
  <c r="D329" i="1"/>
  <c r="C329" i="34" s="1"/>
  <c r="D330" i="1"/>
  <c r="C330" i="34" s="1"/>
  <c r="E328" i="1"/>
  <c r="A330" i="1"/>
  <c r="A330" i="33" s="1"/>
  <c r="A329" i="1"/>
  <c r="A329" i="33" s="1"/>
  <c r="A328" i="1"/>
  <c r="A328" i="33" s="1"/>
  <c r="A326" i="1"/>
  <c r="A326" i="33" s="1"/>
  <c r="A327" i="1"/>
  <c r="A327" i="33" s="1"/>
  <c r="D327" i="1"/>
  <c r="C327" i="34" s="1"/>
  <c r="D328" i="1"/>
  <c r="C328" i="34" s="1"/>
  <c r="E327" i="1"/>
  <c r="E326" i="1"/>
  <c r="D326" i="1"/>
  <c r="C326" i="34" s="1"/>
  <c r="A294" i="8"/>
  <c r="B27" i="28"/>
  <c r="B21" i="28" s="1"/>
  <c r="C23" i="28"/>
  <c r="B23" i="28"/>
  <c r="G16" i="27"/>
  <c r="G15" i="27"/>
  <c r="G14" i="27"/>
  <c r="G13" i="27"/>
  <c r="G12" i="27"/>
  <c r="G11" i="27"/>
  <c r="G10" i="27"/>
  <c r="G9" i="27"/>
  <c r="G8" i="27"/>
  <c r="G7" i="27"/>
  <c r="G6" i="27"/>
  <c r="G5" i="27"/>
  <c r="G4" i="27"/>
  <c r="G3" i="27"/>
  <c r="G2" i="27"/>
  <c r="A325" i="1"/>
  <c r="A325" i="33" s="1"/>
  <c r="AI325" i="1"/>
  <c r="AG325" i="1"/>
  <c r="AE325" i="1"/>
  <c r="AC325" i="1"/>
  <c r="AA325" i="1"/>
  <c r="E325" i="1"/>
  <c r="D325" i="1"/>
  <c r="C325" i="34" s="1"/>
  <c r="A347" i="8"/>
  <c r="A349" i="8"/>
  <c r="A350" i="8"/>
  <c r="A351" i="8"/>
  <c r="A352" i="8"/>
  <c r="A354" i="8"/>
  <c r="A353" i="8"/>
  <c r="A323" i="23"/>
  <c r="A324" i="23"/>
  <c r="A318" i="23"/>
  <c r="A319" i="23"/>
  <c r="A320" i="23"/>
  <c r="A321" i="23"/>
  <c r="A322" i="23"/>
  <c r="A321" i="22"/>
  <c r="A322" i="22"/>
  <c r="A323" i="22"/>
  <c r="A317" i="22"/>
  <c r="A318" i="22"/>
  <c r="A319" i="22"/>
  <c r="A320" i="22"/>
  <c r="A324" i="3"/>
  <c r="A323" i="3"/>
  <c r="A318" i="3"/>
  <c r="A319" i="3"/>
  <c r="A320" i="3"/>
  <c r="A321" i="3"/>
  <c r="A322" i="3"/>
  <c r="A318" i="7"/>
  <c r="A319" i="7"/>
  <c r="A320" i="7"/>
  <c r="A321" i="7"/>
  <c r="A322" i="7"/>
  <c r="A323" i="7"/>
  <c r="A324" i="7"/>
  <c r="A320" i="1"/>
  <c r="A320" i="33" s="1"/>
  <c r="A321" i="1"/>
  <c r="A321" i="33" s="1"/>
  <c r="A322" i="1"/>
  <c r="A322" i="33" s="1"/>
  <c r="A323" i="1"/>
  <c r="A323" i="33" s="1"/>
  <c r="A324" i="1"/>
  <c r="A324" i="33" s="1"/>
  <c r="D324" i="1"/>
  <c r="C324" i="34" s="1"/>
  <c r="D320" i="1"/>
  <c r="C320" i="34" s="1"/>
  <c r="D321" i="1"/>
  <c r="C321" i="34" s="1"/>
  <c r="D322" i="1"/>
  <c r="C322" i="34" s="1"/>
  <c r="D323" i="1"/>
  <c r="C323" i="34" s="1"/>
  <c r="E324" i="1"/>
  <c r="E323" i="1"/>
  <c r="E322" i="1"/>
  <c r="E321" i="1"/>
  <c r="E320" i="1"/>
  <c r="D225" i="1"/>
  <c r="C225" i="34" s="1"/>
  <c r="D335" i="33" l="1"/>
  <c r="D321" i="33"/>
  <c r="D21" i="28"/>
  <c r="B24" i="28" s="1"/>
  <c r="C21" i="28"/>
  <c r="B325" i="32"/>
  <c r="D325" i="33"/>
  <c r="B333" i="32"/>
  <c r="D333" i="33"/>
  <c r="B322" i="32"/>
  <c r="D322" i="33"/>
  <c r="B328" i="32"/>
  <c r="D328" i="33"/>
  <c r="B334" i="32"/>
  <c r="D334" i="33"/>
  <c r="B323" i="32"/>
  <c r="D323" i="33"/>
  <c r="B330" i="32"/>
  <c r="D330" i="33"/>
  <c r="B331" i="32"/>
  <c r="D331" i="33"/>
  <c r="B329" i="32"/>
  <c r="D329" i="33"/>
  <c r="B320" i="32"/>
  <c r="D320" i="33"/>
  <c r="B339" i="32"/>
  <c r="D339" i="33"/>
  <c r="B338" i="32"/>
  <c r="D338" i="33"/>
  <c r="B326" i="32"/>
  <c r="D326" i="33"/>
  <c r="B324" i="32"/>
  <c r="D324" i="33"/>
  <c r="B225" i="32"/>
  <c r="D225" i="33"/>
  <c r="B327" i="32"/>
  <c r="D327" i="33"/>
  <c r="B332" i="32"/>
  <c r="D332" i="33"/>
  <c r="B336" i="32"/>
  <c r="D336" i="33"/>
  <c r="B337" i="32"/>
  <c r="D337" i="33"/>
  <c r="B321" i="32"/>
  <c r="AD331" i="1"/>
  <c r="B335" i="32"/>
  <c r="P457" i="1"/>
  <c r="D337" i="30"/>
  <c r="D337" i="31"/>
  <c r="D324" i="30"/>
  <c r="D324" i="31"/>
  <c r="A324" i="30"/>
  <c r="A324" i="31"/>
  <c r="A404" i="30"/>
  <c r="A404" i="31"/>
  <c r="A403" i="30"/>
  <c r="A403" i="31"/>
  <c r="D338" i="30"/>
  <c r="D338" i="31"/>
  <c r="D340" i="30"/>
  <c r="D340" i="31"/>
  <c r="B340" i="3"/>
  <c r="T418" i="1"/>
  <c r="AN234" i="1"/>
  <c r="D403" i="30"/>
  <c r="D403" i="31"/>
  <c r="B403" i="23"/>
  <c r="B402" i="22"/>
  <c r="B404" i="8"/>
  <c r="B403" i="3"/>
  <c r="B339" i="22"/>
  <c r="B340" i="23"/>
  <c r="B363" i="8"/>
  <c r="A340" i="31"/>
  <c r="A340" i="30"/>
  <c r="D404" i="30"/>
  <c r="D404" i="31"/>
  <c r="B404" i="23"/>
  <c r="B405" i="8"/>
  <c r="B404" i="3"/>
  <c r="B403" i="22"/>
  <c r="A393" i="30"/>
  <c r="A393" i="31"/>
  <c r="A339" i="30"/>
  <c r="A339" i="31"/>
  <c r="D339" i="30"/>
  <c r="D339" i="31"/>
  <c r="AD304" i="1"/>
  <c r="AB304" i="1"/>
  <c r="P402" i="1"/>
  <c r="B353" i="8"/>
  <c r="P380" i="1"/>
  <c r="Z380" i="1"/>
  <c r="P343" i="1"/>
  <c r="O338" i="1"/>
  <c r="A236" i="1"/>
  <c r="A236" i="33" s="1"/>
  <c r="A237" i="1"/>
  <c r="A237" i="33" s="1"/>
  <c r="W337" i="1"/>
  <c r="Y337" i="1" s="1"/>
  <c r="AA337" i="1" s="1"/>
  <c r="B339" i="3"/>
  <c r="B338" i="22"/>
  <c r="B362" i="8"/>
  <c r="B339" i="23"/>
  <c r="A336" i="1"/>
  <c r="A336" i="33" s="1"/>
  <c r="M337" i="1"/>
  <c r="Q337" i="1"/>
  <c r="Q338" i="1"/>
  <c r="B337" i="22"/>
  <c r="B338" i="23"/>
  <c r="B298" i="8"/>
  <c r="B338" i="3"/>
  <c r="B337" i="3"/>
  <c r="B337" i="23"/>
  <c r="B336" i="22"/>
  <c r="B297" i="8"/>
  <c r="A331" i="1"/>
  <c r="A331" i="33" s="1"/>
  <c r="P325" i="1"/>
  <c r="N325" i="1"/>
  <c r="B324" i="7"/>
  <c r="B324" i="3"/>
  <c r="B323" i="22"/>
  <c r="B324" i="23"/>
  <c r="D319" i="1"/>
  <c r="C319" i="34" s="1"/>
  <c r="D318" i="1"/>
  <c r="C318" i="34" s="1"/>
  <c r="E319" i="1"/>
  <c r="E318" i="1"/>
  <c r="A319" i="1"/>
  <c r="A319" i="33" s="1"/>
  <c r="A318" i="1"/>
  <c r="A318" i="33" s="1"/>
  <c r="A315" i="1"/>
  <c r="A315" i="33" s="1"/>
  <c r="A293" i="8"/>
  <c r="A317" i="23"/>
  <c r="A316" i="22"/>
  <c r="A317" i="3"/>
  <c r="A317" i="7"/>
  <c r="A317" i="1"/>
  <c r="A317" i="33" s="1"/>
  <c r="E317" i="1"/>
  <c r="D317" i="1"/>
  <c r="C317" i="34" s="1"/>
  <c r="D313" i="1"/>
  <c r="C313" i="34" s="1"/>
  <c r="A292" i="8"/>
  <c r="A316" i="23"/>
  <c r="A315" i="22"/>
  <c r="A316" i="3"/>
  <c r="A316" i="7"/>
  <c r="A316" i="1"/>
  <c r="A316" i="33" s="1"/>
  <c r="E316" i="1"/>
  <c r="D316" i="1"/>
  <c r="C316" i="34" s="1"/>
  <c r="A313" i="7"/>
  <c r="A314" i="7"/>
  <c r="A315" i="7"/>
  <c r="A346" i="8"/>
  <c r="A348" i="8"/>
  <c r="A291" i="8"/>
  <c r="A313" i="23"/>
  <c r="A314" i="23"/>
  <c r="A315" i="23"/>
  <c r="A312" i="22"/>
  <c r="A313" i="22"/>
  <c r="A314" i="22"/>
  <c r="A313" i="3"/>
  <c r="A315" i="3"/>
  <c r="E315" i="1"/>
  <c r="D315" i="1"/>
  <c r="C315" i="34" s="1"/>
  <c r="D312" i="1"/>
  <c r="C312" i="34" s="1"/>
  <c r="D314" i="1"/>
  <c r="C314" i="34" s="1"/>
  <c r="E313" i="1"/>
  <c r="E314" i="1"/>
  <c r="A313" i="1"/>
  <c r="A313" i="33" s="1"/>
  <c r="A314" i="1"/>
  <c r="A314" i="33" s="1"/>
  <c r="A290" i="8"/>
  <c r="A312" i="23"/>
  <c r="A311" i="22"/>
  <c r="A312" i="3"/>
  <c r="D317" i="33" l="1"/>
  <c r="C24" i="28"/>
  <c r="B312" i="32"/>
  <c r="D312" i="33"/>
  <c r="B315" i="32"/>
  <c r="D315" i="33"/>
  <c r="B313" i="32"/>
  <c r="D313" i="33"/>
  <c r="B318" i="32"/>
  <c r="D318" i="33"/>
  <c r="B319" i="32"/>
  <c r="D319" i="33"/>
  <c r="B316" i="32"/>
  <c r="D316" i="33"/>
  <c r="B314" i="32"/>
  <c r="D314" i="33"/>
  <c r="R408" i="1"/>
  <c r="B317" i="32"/>
  <c r="D248" i="30"/>
  <c r="D248" i="31"/>
  <c r="R325" i="1"/>
  <c r="A338" i="1"/>
  <c r="A338" i="33" s="1"/>
  <c r="A337" i="1"/>
  <c r="A337" i="33" s="1"/>
  <c r="N315" i="1"/>
  <c r="A312" i="7"/>
  <c r="A312" i="1"/>
  <c r="A312" i="33" s="1"/>
  <c r="E312" i="1"/>
  <c r="A344" i="8"/>
  <c r="A345" i="8"/>
  <c r="A138" i="8"/>
  <c r="A309" i="23"/>
  <c r="A310" i="23"/>
  <c r="A311" i="23"/>
  <c r="A308" i="22"/>
  <c r="A309" i="22"/>
  <c r="A310" i="22"/>
  <c r="A309" i="3"/>
  <c r="A310" i="3"/>
  <c r="A311" i="3"/>
  <c r="D311" i="1"/>
  <c r="C311" i="34" s="1"/>
  <c r="D310" i="1"/>
  <c r="C310" i="34" s="1"/>
  <c r="D309" i="1"/>
  <c r="C309" i="34" s="1"/>
  <c r="E311" i="1"/>
  <c r="E310" i="1"/>
  <c r="E309" i="1"/>
  <c r="A311" i="1"/>
  <c r="A311" i="33" s="1"/>
  <c r="A309" i="1"/>
  <c r="A309" i="33" s="1"/>
  <c r="A310" i="1"/>
  <c r="A310" i="33" s="1"/>
  <c r="D310" i="33" l="1"/>
  <c r="B309" i="32"/>
  <c r="D309" i="33"/>
  <c r="B311" i="32"/>
  <c r="D311" i="33"/>
  <c r="B310" i="32"/>
  <c r="R331" i="1"/>
  <c r="A338" i="30"/>
  <c r="A338" i="31"/>
  <c r="A337" i="30"/>
  <c r="A337" i="31"/>
  <c r="N418" i="1"/>
  <c r="AD379" i="1"/>
  <c r="A308" i="23"/>
  <c r="A307" i="22"/>
  <c r="A308" i="3"/>
  <c r="A307" i="7"/>
  <c r="A308" i="7"/>
  <c r="A309" i="7"/>
  <c r="A310" i="7"/>
  <c r="A311" i="7"/>
  <c r="E308" i="1"/>
  <c r="A308" i="1"/>
  <c r="A308" i="33" s="1"/>
  <c r="A288" i="8" l="1"/>
  <c r="A286" i="8"/>
  <c r="A343" i="8"/>
  <c r="A289" i="8"/>
  <c r="A305" i="23"/>
  <c r="A306" i="23"/>
  <c r="A307" i="23"/>
  <c r="A306" i="22"/>
  <c r="A307" i="3"/>
  <c r="A305" i="3" l="1"/>
  <c r="E307" i="1"/>
  <c r="D307" i="1"/>
  <c r="C307" i="34" s="1"/>
  <c r="A307" i="1"/>
  <c r="A307" i="33" s="1"/>
  <c r="E304" i="1"/>
  <c r="D304" i="1"/>
  <c r="C304" i="34" s="1"/>
  <c r="E305" i="1"/>
  <c r="D305" i="1"/>
  <c r="C305" i="34" s="1"/>
  <c r="B305" i="32" l="1"/>
  <c r="D305" i="33"/>
  <c r="B304" i="32"/>
  <c r="D304" i="33"/>
  <c r="B307" i="32"/>
  <c r="D307" i="33"/>
  <c r="A344" i="30"/>
  <c r="A344" i="31"/>
  <c r="D344" i="30"/>
  <c r="D344" i="31"/>
  <c r="B344" i="23"/>
  <c r="B344" i="22"/>
  <c r="B300" i="8"/>
  <c r="B344" i="3"/>
  <c r="A305" i="22" l="1"/>
  <c r="A306" i="3"/>
  <c r="A293" i="7"/>
  <c r="A294" i="7"/>
  <c r="A295" i="7"/>
  <c r="A296" i="7"/>
  <c r="A297" i="7"/>
  <c r="A298" i="7"/>
  <c r="A299" i="7"/>
  <c r="A300" i="7"/>
  <c r="A301" i="7"/>
  <c r="A302" i="7"/>
  <c r="A303" i="7"/>
  <c r="A304" i="7"/>
  <c r="A305" i="7"/>
  <c r="A306" i="7"/>
  <c r="A306" i="1"/>
  <c r="A306" i="33" s="1"/>
  <c r="E306" i="1"/>
  <c r="A304" i="22"/>
  <c r="A70" i="8" l="1"/>
  <c r="A71" i="8"/>
  <c r="A72" i="8"/>
  <c r="A336" i="8"/>
  <c r="A337" i="8"/>
  <c r="A339" i="8"/>
  <c r="A340" i="8"/>
  <c r="A341" i="8"/>
  <c r="A342" i="8"/>
  <c r="A200" i="8"/>
  <c r="A287" i="8"/>
  <c r="A303" i="23"/>
  <c r="A304" i="23"/>
  <c r="A293" i="23"/>
  <c r="A294" i="23"/>
  <c r="A295" i="23"/>
  <c r="A296" i="23"/>
  <c r="A297" i="23"/>
  <c r="A298" i="23"/>
  <c r="A299" i="23"/>
  <c r="A300" i="23"/>
  <c r="A301" i="23"/>
  <c r="A302" i="23"/>
  <c r="A303" i="22"/>
  <c r="A301" i="22"/>
  <c r="A302" i="22"/>
  <c r="A293" i="22"/>
  <c r="A294" i="22"/>
  <c r="A295" i="22"/>
  <c r="A296" i="22"/>
  <c r="A297" i="22"/>
  <c r="A298" i="22"/>
  <c r="A299" i="22"/>
  <c r="A300" i="22"/>
  <c r="A304" i="3"/>
  <c r="A303" i="3"/>
  <c r="A293" i="3"/>
  <c r="A294" i="3"/>
  <c r="A295" i="3"/>
  <c r="A296" i="3"/>
  <c r="A297" i="3"/>
  <c r="A298" i="3"/>
  <c r="A299" i="3"/>
  <c r="A300" i="3"/>
  <c r="A301" i="3"/>
  <c r="A302" i="3"/>
  <c r="D303" i="1"/>
  <c r="C303" i="34" s="1"/>
  <c r="E303" i="1"/>
  <c r="A303" i="1"/>
  <c r="A303" i="33" s="1"/>
  <c r="E300" i="1"/>
  <c r="E301" i="1"/>
  <c r="E302" i="1"/>
  <c r="E299" i="1"/>
  <c r="D302" i="1"/>
  <c r="C302" i="34" s="1"/>
  <c r="D301" i="1"/>
  <c r="C301" i="34" s="1"/>
  <c r="D300" i="1"/>
  <c r="C300" i="34" s="1"/>
  <c r="D299" i="1"/>
  <c r="C299" i="34" s="1"/>
  <c r="A301" i="1"/>
  <c r="A301" i="33" s="1"/>
  <c r="A300" i="1"/>
  <c r="A300" i="33" s="1"/>
  <c r="A299" i="1"/>
  <c r="A299" i="33" s="1"/>
  <c r="E297" i="1"/>
  <c r="E298" i="1"/>
  <c r="D297" i="1"/>
  <c r="C297" i="34" s="1"/>
  <c r="D298" i="1"/>
  <c r="C298" i="34" s="1"/>
  <c r="A297" i="1"/>
  <c r="A297" i="33" s="1"/>
  <c r="A298" i="1"/>
  <c r="A298" i="33" s="1"/>
  <c r="E296" i="1"/>
  <c r="E295" i="1"/>
  <c r="E294" i="1"/>
  <c r="D296" i="1"/>
  <c r="C296" i="34" s="1"/>
  <c r="D295" i="1"/>
  <c r="C295" i="34" s="1"/>
  <c r="D294" i="1"/>
  <c r="C294" i="34" s="1"/>
  <c r="A294" i="1"/>
  <c r="A294" i="33" s="1"/>
  <c r="A295" i="1"/>
  <c r="A295" i="33" s="1"/>
  <c r="A296" i="1"/>
  <c r="A296" i="33" s="1"/>
  <c r="B294" i="32" l="1"/>
  <c r="D294" i="33"/>
  <c r="B295" i="32"/>
  <c r="D295" i="33"/>
  <c r="B303" i="32"/>
  <c r="D303" i="33"/>
  <c r="B296" i="32"/>
  <c r="D296" i="33"/>
  <c r="B299" i="32"/>
  <c r="D299" i="33"/>
  <c r="B300" i="32"/>
  <c r="D300" i="33"/>
  <c r="B301" i="32"/>
  <c r="D301" i="33"/>
  <c r="B302" i="32"/>
  <c r="D302" i="33"/>
  <c r="B298" i="32"/>
  <c r="D298" i="33"/>
  <c r="B297" i="32"/>
  <c r="D297" i="33"/>
  <c r="A301" i="31"/>
  <c r="A301" i="30"/>
  <c r="D302" i="31"/>
  <c r="D302" i="30"/>
  <c r="D299" i="30"/>
  <c r="D299" i="31"/>
  <c r="D301" i="30"/>
  <c r="D301" i="31"/>
  <c r="A296" i="30"/>
  <c r="A296" i="31"/>
  <c r="A299" i="31"/>
  <c r="A299" i="30"/>
  <c r="D306" i="30"/>
  <c r="D306" i="31"/>
  <c r="AF304" i="1"/>
  <c r="B288" i="8"/>
  <c r="B306" i="23"/>
  <c r="B305" i="22"/>
  <c r="B306" i="3"/>
  <c r="B306" i="7"/>
  <c r="B302" i="23"/>
  <c r="A381" i="30"/>
  <c r="A381" i="31"/>
  <c r="A379" i="30"/>
  <c r="A379" i="31"/>
  <c r="A323" i="30"/>
  <c r="A323" i="31"/>
  <c r="A352" i="30"/>
  <c r="A352" i="31"/>
  <c r="D352" i="30"/>
  <c r="D352" i="31"/>
  <c r="X386" i="1"/>
  <c r="B352" i="23"/>
  <c r="B351" i="22"/>
  <c r="B352" i="3"/>
  <c r="B338" i="8"/>
  <c r="A382" i="30"/>
  <c r="A382" i="31"/>
  <c r="AJ379" i="1"/>
  <c r="D381" i="30"/>
  <c r="D381" i="31"/>
  <c r="B381" i="23"/>
  <c r="B380" i="22"/>
  <c r="B381" i="3"/>
  <c r="B309" i="8"/>
  <c r="D323" i="30"/>
  <c r="D323" i="31"/>
  <c r="B323" i="23"/>
  <c r="B323" i="3"/>
  <c r="B354" i="8"/>
  <c r="B322" i="22"/>
  <c r="B323" i="7"/>
  <c r="D379" i="30"/>
  <c r="D379" i="31"/>
  <c r="B307" i="8"/>
  <c r="B379" i="23"/>
  <c r="B378" i="22"/>
  <c r="B379" i="3"/>
  <c r="D382" i="30"/>
  <c r="D382" i="31"/>
  <c r="B382" i="3"/>
  <c r="B310" i="8"/>
  <c r="B382" i="23"/>
  <c r="B381" i="22"/>
  <c r="A306" i="30"/>
  <c r="A306" i="31"/>
  <c r="P381" i="1"/>
  <c r="AH325" i="1"/>
  <c r="B300" i="7"/>
  <c r="B342" i="8"/>
  <c r="B302" i="7"/>
  <c r="B302" i="22"/>
  <c r="B341" i="8"/>
  <c r="B303" i="7"/>
  <c r="B301" i="22"/>
  <c r="B301" i="23"/>
  <c r="B299" i="3"/>
  <c r="B339" i="8"/>
  <c r="B299" i="22"/>
  <c r="B299" i="23"/>
  <c r="B301" i="3"/>
  <c r="B302" i="3"/>
  <c r="A285" i="8"/>
  <c r="A292" i="23"/>
  <c r="A292" i="22"/>
  <c r="A292" i="3"/>
  <c r="A292" i="7"/>
  <c r="A293" i="1"/>
  <c r="A293" i="33" s="1"/>
  <c r="D293" i="1"/>
  <c r="C293" i="34" s="1"/>
  <c r="E293" i="1"/>
  <c r="B293" i="32" l="1"/>
  <c r="D293" i="33"/>
  <c r="A291" i="3"/>
  <c r="D289" i="1" l="1"/>
  <c r="C289" i="34" s="1"/>
  <c r="B289" i="32" l="1"/>
  <c r="D289" i="33"/>
  <c r="D289" i="30"/>
  <c r="D289" i="31"/>
  <c r="D319" i="30"/>
  <c r="D319" i="31"/>
  <c r="B319" i="23"/>
  <c r="B349" i="8"/>
  <c r="B319" i="7"/>
  <c r="B319" i="3"/>
  <c r="B318" i="22"/>
  <c r="A284" i="8"/>
  <c r="A287" i="1" l="1"/>
  <c r="A287" i="33" s="1"/>
  <c r="A286" i="1"/>
  <c r="A286" i="33" s="1"/>
  <c r="A285" i="1"/>
  <c r="A285" i="33" s="1"/>
  <c r="A284" i="1"/>
  <c r="A284" i="33" s="1"/>
  <c r="A287" i="30" l="1"/>
  <c r="A287" i="31"/>
  <c r="A333" i="30"/>
  <c r="A333" i="31"/>
  <c r="A335" i="30"/>
  <c r="A335" i="31"/>
  <c r="A310" i="31"/>
  <c r="A310" i="30"/>
  <c r="A309" i="30"/>
  <c r="A309" i="31"/>
  <c r="A289" i="1"/>
  <c r="A289" i="33" s="1"/>
  <c r="E289" i="1"/>
  <c r="A289" i="30" l="1"/>
  <c r="A289" i="31"/>
  <c r="A319" i="30"/>
  <c r="A319" i="31"/>
  <c r="A291" i="1"/>
  <c r="A291" i="33" s="1"/>
  <c r="A292" i="1"/>
  <c r="A292" i="33" s="1"/>
  <c r="E291" i="1"/>
  <c r="E292" i="1"/>
  <c r="D291" i="1"/>
  <c r="C291" i="34" s="1"/>
  <c r="D292" i="1"/>
  <c r="C292" i="34" s="1"/>
  <c r="B291" i="32" l="1"/>
  <c r="D291" i="33"/>
  <c r="B292" i="32"/>
  <c r="D292" i="33"/>
  <c r="D372" i="30"/>
  <c r="D372" i="31"/>
  <c r="B372" i="23"/>
  <c r="B372" i="3"/>
  <c r="B382" i="8"/>
  <c r="B371" i="22"/>
  <c r="A372" i="31"/>
  <c r="A372" i="30"/>
  <c r="D373" i="30"/>
  <c r="D373" i="31"/>
  <c r="B373" i="3"/>
  <c r="B372" i="22"/>
  <c r="B383" i="8"/>
  <c r="B373" i="23"/>
  <c r="A373" i="30"/>
  <c r="A373" i="31"/>
  <c r="A283" i="8"/>
  <c r="A291" i="22"/>
  <c r="A249" i="8" l="1"/>
  <c r="A291" i="23"/>
  <c r="A290" i="22"/>
  <c r="A290" i="3"/>
  <c r="A291" i="7"/>
  <c r="E290" i="1"/>
  <c r="D290" i="1"/>
  <c r="C290" i="34" s="1"/>
  <c r="A290" i="1"/>
  <c r="A290" i="33" s="1"/>
  <c r="B290" i="32" l="1"/>
  <c r="D290" i="33"/>
  <c r="D290" i="31"/>
  <c r="D290" i="30"/>
  <c r="A290" i="31"/>
  <c r="A290" i="30"/>
  <c r="A315" i="30"/>
  <c r="A315" i="31"/>
  <c r="D315" i="30"/>
  <c r="D315" i="31"/>
  <c r="B315" i="3"/>
  <c r="B315" i="23"/>
  <c r="B314" i="3"/>
  <c r="B315" i="7"/>
  <c r="B314" i="22"/>
  <c r="B291" i="8"/>
  <c r="B249" i="8"/>
  <c r="B291" i="7"/>
  <c r="B290" i="3"/>
  <c r="B290" i="22"/>
  <c r="A110" i="8"/>
  <c r="B290" i="23"/>
  <c r="A290" i="23"/>
  <c r="A289" i="22"/>
  <c r="A289" i="3"/>
  <c r="A290" i="7"/>
  <c r="B289" i="23"/>
  <c r="A335" i="8"/>
  <c r="A289" i="23"/>
  <c r="A288" i="22"/>
  <c r="A288" i="3"/>
  <c r="A289" i="7"/>
  <c r="E288" i="1"/>
  <c r="D288" i="1"/>
  <c r="C288" i="34" s="1"/>
  <c r="A288" i="1"/>
  <c r="A288" i="33" s="1"/>
  <c r="A333" i="8"/>
  <c r="A334" i="8"/>
  <c r="A288" i="23"/>
  <c r="A287" i="23"/>
  <c r="A286" i="23"/>
  <c r="A287" i="22"/>
  <c r="A287" i="3"/>
  <c r="A286" i="3"/>
  <c r="A287" i="7"/>
  <c r="A288" i="7"/>
  <c r="E287" i="1"/>
  <c r="E286" i="1"/>
  <c r="D287" i="1"/>
  <c r="C287" i="34" s="1"/>
  <c r="D286" i="1"/>
  <c r="C286" i="34" s="1"/>
  <c r="A272" i="1"/>
  <c r="A272" i="33" s="1"/>
  <c r="A273" i="1"/>
  <c r="A273" i="33" s="1"/>
  <c r="A274" i="1"/>
  <c r="A274" i="33" s="1"/>
  <c r="A275" i="1"/>
  <c r="A275" i="33" s="1"/>
  <c r="A276" i="1"/>
  <c r="A276" i="33" s="1"/>
  <c r="A277" i="1"/>
  <c r="A277" i="33" s="1"/>
  <c r="A278" i="1"/>
  <c r="A278" i="33" s="1"/>
  <c r="A279" i="1"/>
  <c r="A279" i="33" s="1"/>
  <c r="A280" i="1"/>
  <c r="A280" i="33" s="1"/>
  <c r="A281" i="1"/>
  <c r="A281" i="33" s="1"/>
  <c r="A282" i="1"/>
  <c r="A282" i="33" s="1"/>
  <c r="A283" i="1"/>
  <c r="A283" i="33" s="1"/>
  <c r="B287" i="32" l="1"/>
  <c r="D287" i="33"/>
  <c r="B288" i="32"/>
  <c r="D288" i="33"/>
  <c r="B286" i="32"/>
  <c r="D286" i="33"/>
  <c r="A288" i="30"/>
  <c r="A288" i="31"/>
  <c r="A282" i="30"/>
  <c r="A282" i="31"/>
  <c r="D287" i="30"/>
  <c r="D287" i="31"/>
  <c r="A281" i="30"/>
  <c r="A281" i="31"/>
  <c r="D288" i="30"/>
  <c r="D288" i="31"/>
  <c r="A278" i="31"/>
  <c r="A278" i="30"/>
  <c r="A274" i="30"/>
  <c r="A274" i="31"/>
  <c r="A273" i="30"/>
  <c r="A273" i="31"/>
  <c r="A279" i="30"/>
  <c r="A279" i="31"/>
  <c r="A284" i="30"/>
  <c r="A284" i="31"/>
  <c r="D309" i="30"/>
  <c r="D309" i="31"/>
  <c r="B309" i="23"/>
  <c r="B308" i="22"/>
  <c r="B344" i="8"/>
  <c r="B309" i="3"/>
  <c r="B309" i="7"/>
  <c r="A346" i="30"/>
  <c r="A346" i="31"/>
  <c r="D310" i="30"/>
  <c r="D310" i="31"/>
  <c r="B345" i="8"/>
  <c r="B309" i="22"/>
  <c r="B310" i="3"/>
  <c r="B310" i="23"/>
  <c r="B310" i="7"/>
  <c r="D346" i="30"/>
  <c r="D346" i="31"/>
  <c r="P375" i="1"/>
  <c r="B346" i="23"/>
  <c r="B346" i="3"/>
  <c r="B365" i="8"/>
  <c r="B346" i="22"/>
  <c r="A285" i="30"/>
  <c r="A285" i="31"/>
  <c r="A286" i="31"/>
  <c r="A286" i="30"/>
  <c r="A283" i="30"/>
  <c r="A283" i="31"/>
  <c r="AD381" i="1"/>
  <c r="AB404" i="1"/>
  <c r="AH345" i="1"/>
  <c r="AB392" i="1"/>
  <c r="B287" i="22"/>
  <c r="B335" i="8"/>
  <c r="B290" i="7"/>
  <c r="B289" i="22"/>
  <c r="B289" i="3"/>
  <c r="B289" i="7"/>
  <c r="B288" i="3"/>
  <c r="B288" i="23"/>
  <c r="B288" i="22"/>
  <c r="B110" i="8"/>
  <c r="B334" i="8"/>
  <c r="B287" i="23"/>
  <c r="B288" i="7"/>
  <c r="B287" i="3"/>
  <c r="A280" i="8"/>
  <c r="A281" i="8"/>
  <c r="A282" i="8"/>
  <c r="A284" i="23"/>
  <c r="A285" i="23"/>
  <c r="A281" i="22"/>
  <c r="A282" i="22"/>
  <c r="A283" i="22"/>
  <c r="A284" i="22"/>
  <c r="A285" i="22"/>
  <c r="A286" i="22"/>
  <c r="A284" i="3"/>
  <c r="A285" i="3"/>
  <c r="A285" i="7"/>
  <c r="A286" i="7"/>
  <c r="E285" i="1"/>
  <c r="D285" i="1"/>
  <c r="C285" i="34" s="1"/>
  <c r="D284" i="1"/>
  <c r="C284" i="34" s="1"/>
  <c r="E284" i="1"/>
  <c r="B284" i="32" l="1"/>
  <c r="D284" i="33"/>
  <c r="B285" i="32"/>
  <c r="D285" i="33"/>
  <c r="D335" i="30"/>
  <c r="D335" i="31"/>
  <c r="B334" i="22"/>
  <c r="B335" i="23"/>
  <c r="B335" i="3"/>
  <c r="B361" i="8"/>
  <c r="AB410" i="1"/>
  <c r="B281" i="8"/>
  <c r="D333" i="30"/>
  <c r="D333" i="31"/>
  <c r="R375" i="1"/>
  <c r="B333" i="3"/>
  <c r="B359" i="8"/>
  <c r="B332" i="22"/>
  <c r="B333" i="23"/>
  <c r="B285" i="22"/>
  <c r="B285" i="23"/>
  <c r="B285" i="3"/>
  <c r="B284" i="23"/>
  <c r="B282" i="8"/>
  <c r="A269" i="8"/>
  <c r="A270" i="8"/>
  <c r="A271" i="8"/>
  <c r="A272" i="8"/>
  <c r="A273" i="8"/>
  <c r="A274" i="8"/>
  <c r="A275" i="8"/>
  <c r="A276" i="8"/>
  <c r="A277" i="8"/>
  <c r="A278" i="8"/>
  <c r="A279" i="8"/>
  <c r="A272" i="23"/>
  <c r="A273" i="23"/>
  <c r="A274" i="23"/>
  <c r="A275" i="23"/>
  <c r="A276" i="23"/>
  <c r="A277" i="23"/>
  <c r="A278" i="23"/>
  <c r="A279" i="23"/>
  <c r="A280" i="23"/>
  <c r="A281" i="23"/>
  <c r="A282" i="23"/>
  <c r="A283" i="23"/>
  <c r="A272" i="22"/>
  <c r="A273" i="22"/>
  <c r="A274" i="22"/>
  <c r="A275" i="22"/>
  <c r="A276" i="22"/>
  <c r="A277" i="22"/>
  <c r="A278" i="22"/>
  <c r="A279" i="22"/>
  <c r="A280" i="22"/>
  <c r="A272" i="3"/>
  <c r="A273" i="3"/>
  <c r="A274" i="3"/>
  <c r="A275" i="3"/>
  <c r="A276" i="3"/>
  <c r="A277" i="3"/>
  <c r="A278" i="3"/>
  <c r="A279" i="3"/>
  <c r="A280" i="3"/>
  <c r="A281" i="3"/>
  <c r="A282" i="3"/>
  <c r="A283" i="3"/>
  <c r="A273" i="7"/>
  <c r="A274" i="7"/>
  <c r="A275" i="7"/>
  <c r="A276" i="7"/>
  <c r="A277" i="7"/>
  <c r="A278" i="7"/>
  <c r="A279" i="7"/>
  <c r="A280" i="7"/>
  <c r="A281" i="7"/>
  <c r="A282" i="7"/>
  <c r="A283" i="7"/>
  <c r="A284" i="7"/>
  <c r="E272" i="1"/>
  <c r="E273" i="1"/>
  <c r="E274" i="1"/>
  <c r="E275" i="1"/>
  <c r="E276" i="1"/>
  <c r="E277" i="1"/>
  <c r="E278" i="1"/>
  <c r="E279" i="1"/>
  <c r="E280" i="1"/>
  <c r="E281" i="1"/>
  <c r="E282" i="1"/>
  <c r="E283" i="1"/>
  <c r="D283" i="1"/>
  <c r="C283" i="34" s="1"/>
  <c r="D282" i="1"/>
  <c r="C282" i="34" s="1"/>
  <c r="D281" i="1"/>
  <c r="C281" i="34" s="1"/>
  <c r="D280" i="1"/>
  <c r="C280" i="34" s="1"/>
  <c r="D279" i="1"/>
  <c r="C279" i="34" s="1"/>
  <c r="D278" i="1"/>
  <c r="C278" i="34" s="1"/>
  <c r="D277" i="1"/>
  <c r="C277" i="34" s="1"/>
  <c r="D276" i="1"/>
  <c r="C276" i="34" s="1"/>
  <c r="D275" i="1"/>
  <c r="C275" i="34" s="1"/>
  <c r="D274" i="1"/>
  <c r="C274" i="34" s="1"/>
  <c r="D273" i="1"/>
  <c r="C273" i="34" s="1"/>
  <c r="D272" i="1"/>
  <c r="C272" i="34" s="1"/>
  <c r="D283" i="33" l="1"/>
  <c r="B280" i="32"/>
  <c r="D280" i="33"/>
  <c r="B273" i="32"/>
  <c r="D273" i="33"/>
  <c r="B279" i="32"/>
  <c r="D279" i="33"/>
  <c r="B281" i="32"/>
  <c r="D281" i="33"/>
  <c r="B282" i="32"/>
  <c r="D282" i="33"/>
  <c r="B272" i="32"/>
  <c r="D272" i="33"/>
  <c r="B274" i="32"/>
  <c r="D274" i="33"/>
  <c r="B276" i="32"/>
  <c r="D276" i="33"/>
  <c r="B275" i="32"/>
  <c r="D275" i="33"/>
  <c r="B277" i="32"/>
  <c r="D277" i="33"/>
  <c r="B278" i="32"/>
  <c r="D278" i="33"/>
  <c r="B284" i="3"/>
  <c r="B283" i="32"/>
  <c r="D281" i="30"/>
  <c r="D281" i="31"/>
  <c r="D282" i="30"/>
  <c r="D282" i="31"/>
  <c r="D279" i="31"/>
  <c r="D279" i="30"/>
  <c r="D273" i="30"/>
  <c r="D273" i="31"/>
  <c r="D274" i="31"/>
  <c r="D274" i="30"/>
  <c r="D278" i="30"/>
  <c r="D278" i="31"/>
  <c r="B286" i="7"/>
  <c r="AB398" i="1"/>
  <c r="AD397" i="1" s="1"/>
  <c r="D285" i="30"/>
  <c r="D285" i="31"/>
  <c r="B284" i="22"/>
  <c r="B276" i="8"/>
  <c r="D286" i="30"/>
  <c r="D286" i="31"/>
  <c r="B286" i="3"/>
  <c r="B286" i="22"/>
  <c r="B286" i="23"/>
  <c r="B333" i="8"/>
  <c r="B287" i="7"/>
  <c r="B279" i="8"/>
  <c r="D283" i="30"/>
  <c r="D283" i="31"/>
  <c r="B283" i="3"/>
  <c r="D284" i="30"/>
  <c r="D284" i="31"/>
  <c r="B285" i="7"/>
  <c r="B281" i="22"/>
  <c r="B283" i="7"/>
  <c r="B279" i="7"/>
  <c r="B282" i="23"/>
  <c r="B278" i="23"/>
  <c r="B275" i="8"/>
  <c r="B282" i="22"/>
  <c r="B282" i="7"/>
  <c r="B279" i="3"/>
  <c r="B279" i="22"/>
  <c r="B281" i="23"/>
  <c r="B278" i="8"/>
  <c r="B280" i="8"/>
  <c r="B283" i="22"/>
  <c r="B282" i="3"/>
  <c r="B278" i="3"/>
  <c r="B278" i="22"/>
  <c r="B284" i="7"/>
  <c r="B280" i="7"/>
  <c r="B281" i="3"/>
  <c r="B283" i="23"/>
  <c r="B279" i="23"/>
  <c r="B275" i="7"/>
  <c r="B274" i="3"/>
  <c r="B274" i="22"/>
  <c r="B274" i="23"/>
  <c r="B271" i="8"/>
  <c r="B274" i="7"/>
  <c r="B273" i="3"/>
  <c r="B273" i="22"/>
  <c r="B273" i="23"/>
  <c r="B270" i="8"/>
  <c r="A268" i="8"/>
  <c r="A271" i="23"/>
  <c r="A271" i="22"/>
  <c r="A271" i="3"/>
  <c r="A272" i="7"/>
  <c r="A271" i="1" l="1"/>
  <c r="A271" i="33" s="1"/>
  <c r="E271" i="1"/>
  <c r="D271" i="1"/>
  <c r="C271" i="34" s="1"/>
  <c r="B271" i="32" l="1"/>
  <c r="D271" i="33"/>
  <c r="A267" i="8"/>
  <c r="A270" i="23"/>
  <c r="A270" i="22"/>
  <c r="A270" i="3"/>
  <c r="A271" i="7"/>
  <c r="E270" i="1"/>
  <c r="D270" i="1"/>
  <c r="C270" i="34" s="1"/>
  <c r="A270" i="1"/>
  <c r="A270" i="33" s="1"/>
  <c r="B270" i="32" l="1"/>
  <c r="D270" i="33"/>
  <c r="A267" i="23"/>
  <c r="A268" i="23"/>
  <c r="A269" i="23"/>
  <c r="A267" i="22"/>
  <c r="A268" i="22"/>
  <c r="A269" i="22"/>
  <c r="A267" i="3"/>
  <c r="A268" i="3"/>
  <c r="A269" i="3"/>
  <c r="A268" i="7"/>
  <c r="A269" i="7"/>
  <c r="A270" i="7"/>
  <c r="E269" i="1"/>
  <c r="D269" i="1"/>
  <c r="C269" i="34" s="1"/>
  <c r="A269" i="1"/>
  <c r="A269" i="33" s="1"/>
  <c r="D267" i="1"/>
  <c r="C267" i="34" s="1"/>
  <c r="D268" i="1"/>
  <c r="C268" i="34" s="1"/>
  <c r="E267" i="1"/>
  <c r="E268" i="1"/>
  <c r="A267" i="1"/>
  <c r="A267" i="33" s="1"/>
  <c r="A268" i="1"/>
  <c r="A268" i="33" s="1"/>
  <c r="B268" i="32" l="1"/>
  <c r="D268" i="33"/>
  <c r="B267" i="32"/>
  <c r="D267" i="33"/>
  <c r="B269" i="32"/>
  <c r="D269" i="33"/>
  <c r="D384" i="30"/>
  <c r="D384" i="31"/>
  <c r="B312" i="8"/>
  <c r="B384" i="23"/>
  <c r="B383" i="22"/>
  <c r="B384" i="3"/>
  <c r="A384" i="30"/>
  <c r="A384" i="31"/>
  <c r="D365" i="30"/>
  <c r="D365" i="31"/>
  <c r="B364" i="22"/>
  <c r="B365" i="3"/>
  <c r="B365" i="23"/>
  <c r="B375" i="8"/>
  <c r="A365" i="30"/>
  <c r="A365" i="31"/>
  <c r="R390" i="1"/>
  <c r="AD345" i="1"/>
  <c r="A264" i="1"/>
  <c r="A265" i="1"/>
  <c r="A265" i="33" s="1"/>
  <c r="A266" i="1"/>
  <c r="A266" i="33" s="1"/>
  <c r="A264" i="31" l="1"/>
  <c r="A264" i="33"/>
  <c r="A264" i="30"/>
  <c r="A325" i="31"/>
  <c r="A325" i="30"/>
  <c r="A375" i="31"/>
  <c r="A375" i="30"/>
  <c r="D264" i="1"/>
  <c r="C264" i="34" s="1"/>
  <c r="B264" i="32" l="1"/>
  <c r="D264" i="33"/>
  <c r="D264" i="31"/>
  <c r="D264" i="30"/>
  <c r="D325" i="30"/>
  <c r="D325" i="31"/>
  <c r="B325" i="23"/>
  <c r="B294" i="8"/>
  <c r="B325" i="3"/>
  <c r="B324" i="22"/>
  <c r="A264" i="8"/>
  <c r="A264" i="22" l="1"/>
  <c r="A265" i="22"/>
  <c r="A266" i="22"/>
  <c r="A266" i="7"/>
  <c r="A267" i="7"/>
  <c r="A265" i="8"/>
  <c r="A266" i="8"/>
  <c r="A4" i="8"/>
  <c r="A17" i="8"/>
  <c r="A56" i="8"/>
  <c r="A264" i="23"/>
  <c r="A265" i="23"/>
  <c r="A266" i="23"/>
  <c r="B264" i="3"/>
  <c r="A264" i="3"/>
  <c r="A265" i="3"/>
  <c r="A266" i="3"/>
  <c r="A265" i="7"/>
  <c r="E264" i="1"/>
  <c r="E265" i="1"/>
  <c r="E266" i="1"/>
  <c r="B264" i="22"/>
  <c r="D265" i="1"/>
  <c r="C265" i="34" s="1"/>
  <c r="D266" i="1"/>
  <c r="C266" i="34" s="1"/>
  <c r="B266" i="32" l="1"/>
  <c r="D266" i="33"/>
  <c r="B265" i="32"/>
  <c r="D265" i="33"/>
  <c r="D375" i="30"/>
  <c r="D375" i="31"/>
  <c r="B374" i="22"/>
  <c r="B304" i="8"/>
  <c r="B375" i="3"/>
  <c r="B375" i="23"/>
  <c r="B265" i="7"/>
  <c r="B264" i="23"/>
  <c r="B264" i="8"/>
  <c r="A8" i="8" l="1"/>
  <c r="A331" i="8"/>
  <c r="A332" i="8"/>
  <c r="A33" i="8"/>
  <c r="A262" i="23"/>
  <c r="A263" i="23"/>
  <c r="A260" i="23"/>
  <c r="A261" i="23"/>
  <c r="A260" i="3"/>
  <c r="A261" i="3"/>
  <c r="A262" i="3"/>
  <c r="A263" i="3"/>
  <c r="A261" i="7"/>
  <c r="A262" i="7"/>
  <c r="A263" i="7"/>
  <c r="A264" i="7"/>
  <c r="E263" i="1"/>
  <c r="D262" i="1"/>
  <c r="C262" i="34" s="1"/>
  <c r="D263" i="1"/>
  <c r="C263" i="34" s="1"/>
  <c r="E262" i="1"/>
  <c r="E261" i="1"/>
  <c r="D261" i="1"/>
  <c r="C261" i="34" s="1"/>
  <c r="E260" i="1"/>
  <c r="D260" i="1"/>
  <c r="C260" i="34" s="1"/>
  <c r="A263" i="1"/>
  <c r="A263" i="33" s="1"/>
  <c r="A262" i="1"/>
  <c r="A262" i="33" s="1"/>
  <c r="A261" i="1"/>
  <c r="A261" i="33" s="1"/>
  <c r="A260" i="1"/>
  <c r="A260" i="33" s="1"/>
  <c r="B260" i="32" l="1"/>
  <c r="D260" i="33"/>
  <c r="B261" i="32"/>
  <c r="D261" i="33"/>
  <c r="B263" i="32"/>
  <c r="D263" i="33"/>
  <c r="B262" i="32"/>
  <c r="D262" i="33"/>
  <c r="D358" i="30"/>
  <c r="D358" i="31"/>
  <c r="B357" i="22"/>
  <c r="B358" i="3"/>
  <c r="B369" i="8"/>
  <c r="B358" i="23"/>
  <c r="V325" i="1"/>
  <c r="D362" i="30"/>
  <c r="D362" i="31"/>
  <c r="B361" i="22"/>
  <c r="B362" i="3"/>
  <c r="B362" i="23"/>
  <c r="B373" i="8"/>
  <c r="A362" i="30"/>
  <c r="A362" i="31"/>
  <c r="A358" i="30"/>
  <c r="A358" i="31"/>
  <c r="C82" i="24"/>
  <c r="D82" i="24"/>
  <c r="E82" i="24"/>
  <c r="F82" i="24"/>
  <c r="G82" i="24"/>
  <c r="H82" i="24"/>
  <c r="I82" i="24"/>
  <c r="J82" i="24"/>
  <c r="K82" i="24"/>
  <c r="L82" i="24"/>
  <c r="M82" i="24"/>
  <c r="N82" i="24"/>
  <c r="O82" i="24"/>
  <c r="P82" i="24"/>
  <c r="Q82" i="24"/>
  <c r="R82" i="24"/>
  <c r="S82" i="24"/>
  <c r="T82" i="24"/>
  <c r="C86" i="24"/>
  <c r="D86" i="24"/>
  <c r="E86" i="24"/>
  <c r="F86" i="24"/>
  <c r="G86" i="24"/>
  <c r="H86" i="24"/>
  <c r="I86" i="24"/>
  <c r="J86" i="24"/>
  <c r="K86" i="24"/>
  <c r="L86" i="24"/>
  <c r="M86" i="24"/>
  <c r="N86" i="24"/>
  <c r="O86" i="24"/>
  <c r="P86" i="24"/>
  <c r="Q86" i="24"/>
  <c r="R86" i="24"/>
  <c r="S86" i="24"/>
  <c r="T86" i="24"/>
  <c r="C90" i="24"/>
  <c r="D90" i="24"/>
  <c r="E90" i="24"/>
  <c r="F90" i="24"/>
  <c r="G90" i="24"/>
  <c r="H90" i="24"/>
  <c r="I90" i="24"/>
  <c r="J90" i="24"/>
  <c r="K90" i="24"/>
  <c r="L90" i="24"/>
  <c r="M90" i="24"/>
  <c r="N90" i="24"/>
  <c r="O90" i="24"/>
  <c r="P90" i="24"/>
  <c r="Q90" i="24"/>
  <c r="R90" i="24"/>
  <c r="S90" i="24"/>
  <c r="T90" i="24"/>
  <c r="E154" i="24"/>
  <c r="C154" i="24"/>
  <c r="D154" i="24"/>
  <c r="F154" i="24"/>
  <c r="G154" i="24"/>
  <c r="H154" i="24"/>
  <c r="I154" i="24"/>
  <c r="J154" i="24"/>
  <c r="K154" i="24"/>
  <c r="L154" i="24"/>
  <c r="M154" i="24"/>
  <c r="N154" i="24"/>
  <c r="O154" i="24"/>
  <c r="P154" i="24"/>
  <c r="Q154" i="24"/>
  <c r="R154" i="24"/>
  <c r="S154" i="24"/>
  <c r="T154" i="24"/>
  <c r="I150" i="24"/>
  <c r="J150" i="24"/>
  <c r="K150" i="24"/>
  <c r="L150" i="24"/>
  <c r="M150" i="24"/>
  <c r="N150" i="24"/>
  <c r="O150" i="24"/>
  <c r="P150" i="24"/>
  <c r="Q150" i="24"/>
  <c r="R150" i="24"/>
  <c r="S150" i="24"/>
  <c r="T150" i="24"/>
  <c r="F150" i="24"/>
  <c r="G150" i="24"/>
  <c r="H150" i="24"/>
  <c r="C150" i="24"/>
  <c r="D150" i="24"/>
  <c r="B3" i="11"/>
  <c r="C164" i="24" l="1"/>
  <c r="D164" i="24"/>
  <c r="E164" i="24"/>
  <c r="F164" i="24"/>
  <c r="G164" i="24"/>
  <c r="H164" i="24"/>
  <c r="I164" i="24"/>
  <c r="J164" i="24"/>
  <c r="K164" i="24"/>
  <c r="L164" i="24"/>
  <c r="M164" i="24"/>
  <c r="N164" i="24"/>
  <c r="O164" i="24"/>
  <c r="P164" i="24"/>
  <c r="Q164" i="24"/>
  <c r="R164" i="24"/>
  <c r="S164" i="24"/>
  <c r="T164" i="24"/>
  <c r="G163" i="24"/>
  <c r="H163" i="24"/>
  <c r="I163" i="24"/>
  <c r="J163" i="24"/>
  <c r="K163" i="24"/>
  <c r="L163" i="24"/>
  <c r="M163" i="24"/>
  <c r="N163" i="24"/>
  <c r="O163" i="24"/>
  <c r="P163" i="24"/>
  <c r="Q163" i="24"/>
  <c r="R163" i="24"/>
  <c r="S163" i="24"/>
  <c r="T163" i="24"/>
  <c r="C163" i="24"/>
  <c r="D163" i="24"/>
  <c r="E163" i="24"/>
  <c r="F163" i="24"/>
  <c r="Q165" i="24" l="1"/>
  <c r="M165" i="24"/>
  <c r="I165" i="24"/>
  <c r="H165" i="24"/>
  <c r="T165" i="24"/>
  <c r="P165" i="24"/>
  <c r="L165" i="24"/>
  <c r="O165" i="24"/>
  <c r="R165" i="24"/>
  <c r="N165" i="24"/>
  <c r="J165" i="24"/>
  <c r="S165" i="24"/>
  <c r="K165" i="24"/>
  <c r="F165" i="24"/>
  <c r="E259" i="25"/>
  <c r="D259" i="25"/>
  <c r="A259" i="25"/>
  <c r="A88" i="8" l="1"/>
  <c r="A259" i="23"/>
  <c r="A263" i="22"/>
  <c r="A262" i="22"/>
  <c r="A261" i="22"/>
  <c r="A260" i="22"/>
  <c r="A259" i="22"/>
  <c r="A259" i="3"/>
  <c r="A260" i="7"/>
  <c r="A163" i="24" s="1"/>
  <c r="E259" i="1"/>
  <c r="D259" i="1"/>
  <c r="C259" i="34" s="1"/>
  <c r="B87" i="11"/>
  <c r="B88" i="11"/>
  <c r="B89" i="11"/>
  <c r="B90" i="11"/>
  <c r="B91" i="11"/>
  <c r="B92" i="11"/>
  <c r="B93" i="11"/>
  <c r="B94" i="11"/>
  <c r="B95" i="11"/>
  <c r="B96" i="11"/>
  <c r="B97" i="11"/>
  <c r="B98" i="11"/>
  <c r="B99" i="11"/>
  <c r="B100" i="11"/>
  <c r="B101" i="11"/>
  <c r="B102" i="11"/>
  <c r="B103" i="11"/>
  <c r="B104" i="11"/>
  <c r="B105" i="11"/>
  <c r="B106" i="11"/>
  <c r="B107" i="11"/>
  <c r="B108" i="11"/>
  <c r="B109" i="11"/>
  <c r="B110" i="11"/>
  <c r="B111" i="11"/>
  <c r="B112" i="11"/>
  <c r="B113" i="11"/>
  <c r="B114" i="11"/>
  <c r="B116" i="11"/>
  <c r="B117" i="11"/>
  <c r="B118" i="11"/>
  <c r="B119" i="11"/>
  <c r="B120" i="11"/>
  <c r="B121" i="11"/>
  <c r="B122" i="11"/>
  <c r="B123" i="11"/>
  <c r="B164" i="24" s="1"/>
  <c r="B124" i="11"/>
  <c r="B125" i="11"/>
  <c r="B126" i="11"/>
  <c r="B127" i="11"/>
  <c r="A122" i="11"/>
  <c r="A123" i="11"/>
  <c r="A164" i="24" s="1"/>
  <c r="A124" i="11"/>
  <c r="A125" i="11"/>
  <c r="A126" i="11"/>
  <c r="A127" i="11"/>
  <c r="A116" i="11"/>
  <c r="A117" i="11"/>
  <c r="A118" i="11"/>
  <c r="A119" i="11"/>
  <c r="A120" i="11"/>
  <c r="A121" i="11"/>
  <c r="A108" i="11"/>
  <c r="A109" i="11"/>
  <c r="A110" i="11"/>
  <c r="A111" i="11"/>
  <c r="A112" i="11"/>
  <c r="A113" i="11"/>
  <c r="A114" i="11"/>
  <c r="A99" i="11"/>
  <c r="A100" i="11"/>
  <c r="A101" i="11"/>
  <c r="A102" i="11"/>
  <c r="A103" i="11"/>
  <c r="A104" i="11"/>
  <c r="A105" i="11"/>
  <c r="A106" i="11"/>
  <c r="A107" i="11"/>
  <c r="A91" i="11"/>
  <c r="A92" i="11"/>
  <c r="A93" i="11"/>
  <c r="A94" i="11"/>
  <c r="A95" i="11"/>
  <c r="A96" i="11"/>
  <c r="A97" i="11"/>
  <c r="A98" i="11"/>
  <c r="A88" i="11"/>
  <c r="A89" i="11"/>
  <c r="A90" i="11"/>
  <c r="A87" i="11"/>
  <c r="A259" i="1"/>
  <c r="A259" i="33" s="1"/>
  <c r="B259" i="32" l="1"/>
  <c r="D259" i="33"/>
  <c r="A349" i="30"/>
  <c r="A349" i="31"/>
  <c r="D349" i="30"/>
  <c r="D349" i="31"/>
  <c r="B348" i="22"/>
  <c r="B349" i="3"/>
  <c r="B349" i="23"/>
  <c r="B85" i="8"/>
  <c r="N381" i="1"/>
  <c r="Z401" i="1"/>
  <c r="G23" i="24"/>
  <c r="H23" i="24"/>
  <c r="I23" i="24"/>
  <c r="J23" i="24"/>
  <c r="K23" i="24"/>
  <c r="L23" i="24"/>
  <c r="M23" i="24"/>
  <c r="N23" i="24"/>
  <c r="O23" i="24"/>
  <c r="P23" i="24"/>
  <c r="Q23" i="24"/>
  <c r="R23" i="24"/>
  <c r="S23" i="24"/>
  <c r="T23" i="24"/>
  <c r="F23" i="24"/>
  <c r="G16" i="24"/>
  <c r="H16" i="24"/>
  <c r="I16" i="24"/>
  <c r="J16" i="24"/>
  <c r="K16" i="24"/>
  <c r="L16" i="24"/>
  <c r="M16" i="24"/>
  <c r="N16" i="24"/>
  <c r="O16" i="24"/>
  <c r="P16" i="24"/>
  <c r="Q16" i="24"/>
  <c r="R16" i="24"/>
  <c r="S16" i="24"/>
  <c r="T16" i="24"/>
  <c r="F16" i="24"/>
  <c r="G9" i="24"/>
  <c r="H9" i="24"/>
  <c r="I9" i="24"/>
  <c r="J9" i="24"/>
  <c r="K9" i="24"/>
  <c r="L9" i="24"/>
  <c r="M9" i="24"/>
  <c r="N9" i="24"/>
  <c r="O9" i="24"/>
  <c r="P9" i="24"/>
  <c r="Q9" i="24"/>
  <c r="R9" i="24"/>
  <c r="S9" i="24"/>
  <c r="T9" i="24"/>
  <c r="F9" i="24"/>
  <c r="E171" i="25" l="1"/>
  <c r="D171" i="25"/>
  <c r="A171" i="25"/>
  <c r="E165" i="25"/>
  <c r="D165" i="25"/>
  <c r="A165" i="25"/>
  <c r="E161" i="25"/>
  <c r="D161" i="25"/>
  <c r="A161" i="25"/>
  <c r="E119" i="25"/>
  <c r="D119" i="25"/>
  <c r="A119" i="25"/>
  <c r="E113" i="25"/>
  <c r="D113" i="25"/>
  <c r="A113" i="25"/>
  <c r="E220" i="25"/>
  <c r="D220" i="25"/>
  <c r="A220" i="25"/>
  <c r="E252" i="25"/>
  <c r="D252" i="25"/>
  <c r="A252" i="25"/>
  <c r="E176" i="25"/>
  <c r="D176" i="25"/>
  <c r="A176" i="25"/>
  <c r="E191" i="25"/>
  <c r="D191" i="25"/>
  <c r="A191" i="25"/>
  <c r="E111" i="25"/>
  <c r="A111" i="25"/>
  <c r="E248" i="25"/>
  <c r="A248" i="25"/>
  <c r="E247" i="25"/>
  <c r="D247" i="25"/>
  <c r="A247" i="25"/>
  <c r="E246" i="25"/>
  <c r="D246" i="25"/>
  <c r="A246" i="25"/>
  <c r="E254" i="25"/>
  <c r="D254" i="25"/>
  <c r="A254" i="25"/>
  <c r="E65" i="25"/>
  <c r="D65" i="25"/>
  <c r="A65" i="25"/>
  <c r="E232" i="25"/>
  <c r="D232" i="25"/>
  <c r="A232" i="25"/>
  <c r="E242" i="25"/>
  <c r="D242" i="25"/>
  <c r="A242" i="25"/>
  <c r="E241" i="25"/>
  <c r="D241" i="25"/>
  <c r="A241" i="25"/>
  <c r="E240" i="25"/>
  <c r="D240" i="25"/>
  <c r="A240" i="25"/>
  <c r="E239" i="25"/>
  <c r="D239" i="25"/>
  <c r="A239" i="25"/>
  <c r="E238" i="25"/>
  <c r="D238" i="25"/>
  <c r="A238" i="25"/>
  <c r="E237" i="25"/>
  <c r="A237" i="25"/>
  <c r="E236" i="25"/>
  <c r="A236" i="25"/>
  <c r="E235" i="25"/>
  <c r="A235" i="25"/>
  <c r="E234" i="25"/>
  <c r="A234" i="25"/>
  <c r="E233" i="25"/>
  <c r="D233" i="25"/>
  <c r="A233" i="25"/>
  <c r="E108" i="25"/>
  <c r="D108" i="25"/>
  <c r="A108" i="25"/>
  <c r="E107" i="25"/>
  <c r="D107" i="25"/>
  <c r="A107" i="25"/>
  <c r="E208" i="25"/>
  <c r="D208" i="25"/>
  <c r="A208" i="25"/>
  <c r="E229" i="25"/>
  <c r="D229" i="25"/>
  <c r="A229" i="25"/>
  <c r="E249" i="25"/>
  <c r="D249" i="25"/>
  <c r="A249" i="25"/>
  <c r="E227" i="25"/>
  <c r="D227" i="25"/>
  <c r="A227" i="25"/>
  <c r="E226" i="25"/>
  <c r="D226" i="25"/>
  <c r="A226" i="25"/>
  <c r="E225" i="25"/>
  <c r="D225" i="25"/>
  <c r="A225" i="25"/>
  <c r="E224" i="25"/>
  <c r="D224" i="25"/>
  <c r="A224" i="25"/>
  <c r="E223" i="25"/>
  <c r="D223" i="25"/>
  <c r="A223" i="25"/>
  <c r="E81" i="25"/>
  <c r="D81" i="25"/>
  <c r="A81" i="25"/>
  <c r="E79" i="25"/>
  <c r="D79" i="25"/>
  <c r="A79" i="25"/>
  <c r="E78" i="25"/>
  <c r="D78" i="25"/>
  <c r="A78" i="25"/>
  <c r="E219" i="25"/>
  <c r="D219" i="25"/>
  <c r="A219" i="25"/>
  <c r="E218" i="25"/>
  <c r="D218" i="25"/>
  <c r="A218" i="25"/>
  <c r="E217" i="25"/>
  <c r="D217" i="25"/>
  <c r="A217" i="25"/>
  <c r="E190" i="25"/>
  <c r="D190" i="25"/>
  <c r="A190" i="25"/>
  <c r="E215" i="25"/>
  <c r="D215" i="25"/>
  <c r="A215" i="25"/>
  <c r="E214" i="25"/>
  <c r="D214" i="25"/>
  <c r="A214" i="25"/>
  <c r="E213" i="25"/>
  <c r="D213" i="25"/>
  <c r="A213" i="25"/>
  <c r="E212" i="25"/>
  <c r="D212" i="25"/>
  <c r="A212" i="25"/>
  <c r="E210" i="25"/>
  <c r="D210" i="25"/>
  <c r="A210" i="25"/>
  <c r="E209" i="25"/>
  <c r="D209" i="25"/>
  <c r="A209" i="25"/>
  <c r="E206" i="25"/>
  <c r="D206" i="25"/>
  <c r="A206" i="25"/>
  <c r="E106" i="25"/>
  <c r="D106" i="25"/>
  <c r="A106" i="25"/>
  <c r="E256" i="25"/>
  <c r="D256" i="25"/>
  <c r="A256" i="25"/>
  <c r="E12" i="25"/>
  <c r="D12" i="25"/>
  <c r="A12" i="25"/>
  <c r="E205" i="25"/>
  <c r="D205" i="25"/>
  <c r="A205" i="25"/>
  <c r="E255" i="25"/>
  <c r="D255" i="25"/>
  <c r="A255" i="25"/>
  <c r="E6" i="25"/>
  <c r="D6" i="25"/>
  <c r="A6" i="25"/>
  <c r="E202" i="25"/>
  <c r="D202" i="25"/>
  <c r="A202" i="25"/>
  <c r="E175" i="25"/>
  <c r="D175" i="25"/>
  <c r="A175" i="25"/>
  <c r="E174" i="25"/>
  <c r="D174" i="25"/>
  <c r="A174" i="25"/>
  <c r="E199" i="25"/>
  <c r="D199" i="25"/>
  <c r="A199" i="25"/>
  <c r="E198" i="25"/>
  <c r="D198" i="25"/>
  <c r="A198" i="25"/>
  <c r="E159" i="25"/>
  <c r="D159" i="25"/>
  <c r="A159" i="25"/>
  <c r="E156" i="25"/>
  <c r="D156" i="25"/>
  <c r="A156" i="25"/>
  <c r="E155" i="25"/>
  <c r="D155" i="25"/>
  <c r="A155" i="25"/>
  <c r="E110" i="25"/>
  <c r="D110" i="25"/>
  <c r="A110" i="25"/>
  <c r="E193" i="25"/>
  <c r="D193" i="25"/>
  <c r="A193" i="25"/>
  <c r="E192" i="25"/>
  <c r="D192" i="25"/>
  <c r="A192" i="25"/>
  <c r="E231" i="25"/>
  <c r="D231" i="25"/>
  <c r="A231" i="25"/>
  <c r="E228" i="25"/>
  <c r="D228" i="25"/>
  <c r="A228" i="25"/>
  <c r="E189" i="25"/>
  <c r="D189" i="25"/>
  <c r="A189" i="25"/>
  <c r="E188" i="25"/>
  <c r="D188" i="25"/>
  <c r="A188" i="25"/>
  <c r="E187" i="25"/>
  <c r="D187" i="25"/>
  <c r="A187" i="25"/>
  <c r="E186" i="25"/>
  <c r="D186" i="25"/>
  <c r="A186" i="25"/>
  <c r="E185" i="25"/>
  <c r="D185" i="25"/>
  <c r="A185" i="25"/>
  <c r="E184" i="25"/>
  <c r="D184" i="25"/>
  <c r="A184" i="25"/>
  <c r="E183" i="25"/>
  <c r="D183" i="25"/>
  <c r="A183" i="25"/>
  <c r="E182" i="25"/>
  <c r="D182" i="25"/>
  <c r="A182" i="25"/>
  <c r="E38" i="25"/>
  <c r="D38" i="25"/>
  <c r="A38" i="25"/>
  <c r="E36" i="25"/>
  <c r="D36" i="25"/>
  <c r="A36" i="25"/>
  <c r="E172" i="25"/>
  <c r="D172" i="25"/>
  <c r="A172" i="25"/>
  <c r="E204" i="25"/>
  <c r="D204" i="25"/>
  <c r="A204" i="25"/>
  <c r="E244" i="25"/>
  <c r="D244" i="25"/>
  <c r="A244" i="25"/>
  <c r="E18" i="25"/>
  <c r="D18" i="25"/>
  <c r="A18" i="25"/>
  <c r="E203" i="25"/>
  <c r="D203" i="25"/>
  <c r="A203" i="25"/>
  <c r="E200" i="25"/>
  <c r="D200" i="25"/>
  <c r="A200" i="25"/>
  <c r="E173" i="25"/>
  <c r="D173" i="25"/>
  <c r="A173" i="25"/>
  <c r="E197" i="25"/>
  <c r="D197" i="25"/>
  <c r="A197" i="25"/>
  <c r="E154" i="25"/>
  <c r="D154" i="25"/>
  <c r="A154" i="25"/>
  <c r="E170" i="25"/>
  <c r="D170" i="25"/>
  <c r="A170" i="25"/>
  <c r="E151" i="25"/>
  <c r="D151" i="25"/>
  <c r="A151" i="25"/>
  <c r="E150" i="25"/>
  <c r="D150" i="25"/>
  <c r="A150" i="25"/>
  <c r="E169" i="25"/>
  <c r="D169" i="25"/>
  <c r="A169" i="25"/>
  <c r="E168" i="25"/>
  <c r="D168" i="25"/>
  <c r="A168" i="25"/>
  <c r="E181" i="25"/>
  <c r="D181" i="25"/>
  <c r="A181" i="25"/>
  <c r="E164" i="25"/>
  <c r="D164" i="25"/>
  <c r="A164" i="25"/>
  <c r="E163" i="25"/>
  <c r="D163" i="25"/>
  <c r="A163" i="25"/>
  <c r="E162" i="25"/>
  <c r="D162" i="25"/>
  <c r="A162" i="25"/>
  <c r="E77" i="25"/>
  <c r="D77" i="25"/>
  <c r="A77" i="25"/>
  <c r="E160" i="25"/>
  <c r="D160" i="25"/>
  <c r="A160" i="25"/>
  <c r="E180" i="25"/>
  <c r="D180" i="25"/>
  <c r="A180" i="25"/>
  <c r="E158" i="25"/>
  <c r="D158" i="25"/>
  <c r="A158" i="25"/>
  <c r="E157" i="25"/>
  <c r="D157" i="25"/>
  <c r="A157" i="25"/>
  <c r="E257" i="25"/>
  <c r="D257" i="25"/>
  <c r="A257" i="25"/>
  <c r="E253" i="25"/>
  <c r="D253" i="25"/>
  <c r="A253" i="25"/>
  <c r="E74" i="25"/>
  <c r="D74" i="25"/>
  <c r="A74" i="25"/>
  <c r="E153" i="25"/>
  <c r="D153" i="25"/>
  <c r="A153" i="25"/>
  <c r="E152" i="25"/>
  <c r="D152" i="25"/>
  <c r="A152" i="25"/>
  <c r="E245" i="25"/>
  <c r="D245" i="25"/>
  <c r="A245" i="25"/>
  <c r="E179" i="25"/>
  <c r="D179" i="25"/>
  <c r="A179" i="25"/>
  <c r="E149" i="25"/>
  <c r="D149" i="25"/>
  <c r="A149" i="25"/>
  <c r="E148" i="25"/>
  <c r="D148" i="25"/>
  <c r="A148" i="25"/>
  <c r="E147" i="25"/>
  <c r="D147" i="25"/>
  <c r="A147" i="25"/>
  <c r="E146" i="25"/>
  <c r="D146" i="25"/>
  <c r="A146" i="25"/>
  <c r="E145" i="25"/>
  <c r="D145" i="25"/>
  <c r="A145" i="25"/>
  <c r="E127" i="25"/>
  <c r="A127" i="25"/>
  <c r="E5" i="25"/>
  <c r="D5" i="25"/>
  <c r="A5" i="25"/>
  <c r="E142" i="25"/>
  <c r="D142" i="25"/>
  <c r="A142" i="25"/>
  <c r="E141" i="25"/>
  <c r="D141" i="25"/>
  <c r="A141" i="25"/>
  <c r="E140" i="25"/>
  <c r="D140" i="25"/>
  <c r="A140" i="25"/>
  <c r="E139" i="25"/>
  <c r="D139" i="25"/>
  <c r="A139" i="25"/>
  <c r="E103" i="25"/>
  <c r="D103" i="25"/>
  <c r="A103" i="25"/>
  <c r="E137" i="25"/>
  <c r="D137" i="25"/>
  <c r="A137" i="25"/>
  <c r="E136" i="25"/>
  <c r="D136" i="25"/>
  <c r="A136" i="25"/>
  <c r="E138" i="25"/>
  <c r="D138" i="25"/>
  <c r="A138" i="25"/>
  <c r="E17" i="25"/>
  <c r="D17" i="25"/>
  <c r="A17" i="25"/>
  <c r="E95" i="25"/>
  <c r="D95" i="25"/>
  <c r="A95" i="25"/>
  <c r="E132" i="25"/>
  <c r="D132" i="25"/>
  <c r="A132" i="25"/>
  <c r="E131" i="25"/>
  <c r="D131" i="25"/>
  <c r="A131" i="25"/>
  <c r="E130" i="25"/>
  <c r="D130" i="25"/>
  <c r="A130" i="25"/>
  <c r="E129" i="25"/>
  <c r="D129" i="25"/>
  <c r="A129" i="25"/>
  <c r="E128" i="25"/>
  <c r="D128" i="25"/>
  <c r="A128" i="25"/>
  <c r="E243" i="25"/>
  <c r="D243" i="25"/>
  <c r="A243" i="25"/>
  <c r="E126" i="25"/>
  <c r="D126" i="25"/>
  <c r="A126" i="25"/>
  <c r="E207" i="25"/>
  <c r="D207" i="25"/>
  <c r="A207" i="25"/>
  <c r="E124" i="25"/>
  <c r="D124" i="25"/>
  <c r="A124" i="25"/>
  <c r="E123" i="25"/>
  <c r="D123" i="25"/>
  <c r="A123" i="25"/>
  <c r="E122" i="25"/>
  <c r="D122" i="25"/>
  <c r="A122" i="25"/>
  <c r="E121" i="25"/>
  <c r="D121" i="25"/>
  <c r="A121" i="25"/>
  <c r="E120" i="25"/>
  <c r="D120" i="25"/>
  <c r="A120" i="25"/>
  <c r="E251" i="25"/>
  <c r="D251" i="25"/>
  <c r="A251" i="25"/>
  <c r="E118" i="25"/>
  <c r="D118" i="25"/>
  <c r="A118" i="25"/>
  <c r="E117" i="25"/>
  <c r="D117" i="25"/>
  <c r="A117" i="25"/>
  <c r="E116" i="25"/>
  <c r="D116" i="25"/>
  <c r="A116" i="25"/>
  <c r="E115" i="25"/>
  <c r="D115" i="25"/>
  <c r="A115" i="25"/>
  <c r="E114" i="25"/>
  <c r="D114" i="25"/>
  <c r="A114" i="25"/>
  <c r="E75" i="25"/>
  <c r="D75" i="25"/>
  <c r="A75" i="25"/>
  <c r="E112" i="25"/>
  <c r="D112" i="25"/>
  <c r="A112" i="25"/>
  <c r="E178" i="25"/>
  <c r="D178" i="25"/>
  <c r="A178" i="25"/>
  <c r="E87" i="25"/>
  <c r="D87" i="25"/>
  <c r="A87" i="25"/>
  <c r="E263" i="25"/>
  <c r="D263" i="25"/>
  <c r="A263" i="25"/>
  <c r="E196" i="25"/>
  <c r="D196" i="25"/>
  <c r="A196" i="25"/>
  <c r="E135" i="25"/>
  <c r="D135" i="25"/>
  <c r="A135" i="25"/>
  <c r="E167" i="25"/>
  <c r="D167" i="25"/>
  <c r="A167" i="25"/>
  <c r="E105" i="25"/>
  <c r="D105" i="25"/>
  <c r="A105" i="25"/>
  <c r="E104" i="25"/>
  <c r="D104" i="25"/>
  <c r="A104" i="25"/>
  <c r="E258" i="25"/>
  <c r="D258" i="25"/>
  <c r="A258" i="25"/>
  <c r="E102" i="25"/>
  <c r="D102" i="25"/>
  <c r="A102" i="25"/>
  <c r="E101" i="25"/>
  <c r="D101" i="25"/>
  <c r="A101" i="25"/>
  <c r="E100" i="25"/>
  <c r="D100" i="25"/>
  <c r="A100" i="25"/>
  <c r="E99" i="25"/>
  <c r="D99" i="25"/>
  <c r="A99" i="25"/>
  <c r="E98" i="25"/>
  <c r="D98" i="25"/>
  <c r="A98" i="25"/>
  <c r="E97" i="25"/>
  <c r="D97" i="25"/>
  <c r="A97" i="25"/>
  <c r="E96" i="25"/>
  <c r="D96" i="25"/>
  <c r="A96" i="25"/>
  <c r="E73" i="25"/>
  <c r="D73" i="25"/>
  <c r="A73" i="25"/>
  <c r="E94" i="25"/>
  <c r="D94" i="25"/>
  <c r="A94" i="25"/>
  <c r="E93" i="25"/>
  <c r="D93" i="25"/>
  <c r="A93" i="25"/>
  <c r="E177" i="25"/>
  <c r="D177" i="25"/>
  <c r="A177" i="25"/>
  <c r="E91" i="25"/>
  <c r="D91" i="25"/>
  <c r="A91" i="25"/>
  <c r="E90" i="25"/>
  <c r="D90" i="25"/>
  <c r="A90" i="25"/>
  <c r="E89" i="25"/>
  <c r="D89" i="25"/>
  <c r="A89" i="25"/>
  <c r="E92" i="25"/>
  <c r="D92" i="25"/>
  <c r="A92" i="25"/>
  <c r="E222" i="25"/>
  <c r="D222" i="25"/>
  <c r="A222" i="25"/>
  <c r="E86" i="25"/>
  <c r="D86" i="25"/>
  <c r="A86" i="25"/>
  <c r="E85" i="25"/>
  <c r="D85" i="25"/>
  <c r="A85" i="25"/>
  <c r="E134" i="25"/>
  <c r="D134" i="25"/>
  <c r="A134" i="25"/>
  <c r="E83" i="25"/>
  <c r="D83" i="25"/>
  <c r="A83" i="25"/>
  <c r="E72" i="25"/>
  <c r="D72" i="25"/>
  <c r="A72" i="25"/>
  <c r="E71" i="25"/>
  <c r="D71" i="25"/>
  <c r="A71" i="25"/>
  <c r="E84" i="25"/>
  <c r="D84" i="25"/>
  <c r="A84" i="25"/>
  <c r="E70" i="25"/>
  <c r="D70" i="25"/>
  <c r="A70" i="25"/>
  <c r="E69" i="25"/>
  <c r="D69" i="25"/>
  <c r="A69" i="25"/>
  <c r="E67" i="25"/>
  <c r="D67" i="25"/>
  <c r="A67" i="25"/>
  <c r="E76" i="25"/>
  <c r="D76" i="25"/>
  <c r="A76" i="25"/>
  <c r="E4" i="25"/>
  <c r="D4" i="25"/>
  <c r="A4" i="25"/>
  <c r="E82" i="25"/>
  <c r="D82" i="25"/>
  <c r="A82" i="25"/>
  <c r="E15" i="25"/>
  <c r="D15" i="25"/>
  <c r="A15" i="25"/>
  <c r="E8" i="25"/>
  <c r="D8" i="25"/>
  <c r="A8" i="25"/>
  <c r="E7" i="25"/>
  <c r="D7" i="25"/>
  <c r="A7" i="25"/>
  <c r="E3" i="25"/>
  <c r="D3" i="25"/>
  <c r="A3" i="25"/>
  <c r="E2" i="25"/>
  <c r="D2" i="25"/>
  <c r="A2" i="25"/>
  <c r="E68" i="25"/>
  <c r="D68" i="25"/>
  <c r="A68" i="25"/>
  <c r="E166" i="25"/>
  <c r="D166" i="25"/>
  <c r="A166" i="25"/>
  <c r="E230" i="25"/>
  <c r="D230" i="25"/>
  <c r="A230" i="25"/>
  <c r="E221" i="25"/>
  <c r="D221" i="25"/>
  <c r="A221" i="25"/>
  <c r="E64" i="25"/>
  <c r="D64" i="25"/>
  <c r="A64" i="25"/>
  <c r="E63" i="25"/>
  <c r="D63" i="25"/>
  <c r="A63" i="25"/>
  <c r="E62" i="25"/>
  <c r="D62" i="25"/>
  <c r="A62" i="25"/>
  <c r="E61" i="25"/>
  <c r="D61" i="25"/>
  <c r="A61" i="25"/>
  <c r="E60" i="25"/>
  <c r="D60" i="25"/>
  <c r="A60" i="25"/>
  <c r="E59" i="25"/>
  <c r="D59" i="25"/>
  <c r="A59" i="25"/>
  <c r="E58" i="25"/>
  <c r="D58" i="25"/>
  <c r="A58" i="25"/>
  <c r="E57" i="25"/>
  <c r="D57" i="25"/>
  <c r="A57" i="25"/>
  <c r="E56" i="25"/>
  <c r="D56" i="25"/>
  <c r="A56" i="25"/>
  <c r="E55" i="25"/>
  <c r="D55" i="25"/>
  <c r="A55" i="25"/>
  <c r="E54" i="25"/>
  <c r="D54" i="25"/>
  <c r="A54" i="25"/>
  <c r="E53" i="25"/>
  <c r="D53" i="25"/>
  <c r="A53" i="25"/>
  <c r="E52" i="25"/>
  <c r="D52" i="25"/>
  <c r="A52" i="25"/>
  <c r="E51" i="25"/>
  <c r="D51" i="25"/>
  <c r="A51" i="25"/>
  <c r="E50" i="25"/>
  <c r="D50" i="25"/>
  <c r="A50" i="25"/>
  <c r="E49" i="25"/>
  <c r="D49" i="25"/>
  <c r="A49" i="25"/>
  <c r="E48" i="25"/>
  <c r="D48" i="25"/>
  <c r="A48" i="25"/>
  <c r="E47" i="25"/>
  <c r="D47" i="25"/>
  <c r="A47" i="25"/>
  <c r="E46" i="25"/>
  <c r="D46" i="25"/>
  <c r="A46" i="25"/>
  <c r="E45" i="25"/>
  <c r="D45" i="25"/>
  <c r="A45" i="25"/>
  <c r="E44" i="25"/>
  <c r="D44" i="25"/>
  <c r="A44" i="25"/>
  <c r="E43" i="25"/>
  <c r="D43" i="25"/>
  <c r="A43" i="25"/>
  <c r="E42" i="25"/>
  <c r="D42" i="25"/>
  <c r="A42" i="25"/>
  <c r="E41" i="25"/>
  <c r="D41" i="25"/>
  <c r="A41" i="25"/>
  <c r="E40" i="25"/>
  <c r="D40" i="25"/>
  <c r="A40" i="25"/>
  <c r="E39" i="25"/>
  <c r="D39" i="25"/>
  <c r="A39" i="25"/>
  <c r="E133" i="25"/>
  <c r="D133" i="25"/>
  <c r="A133" i="25"/>
  <c r="E37" i="25"/>
  <c r="D37" i="25"/>
  <c r="A37" i="25"/>
  <c r="E66" i="25"/>
  <c r="D66" i="25"/>
  <c r="A66" i="25"/>
  <c r="E35" i="25"/>
  <c r="D35" i="25"/>
  <c r="A35" i="25"/>
  <c r="E201" i="25"/>
  <c r="D201" i="25"/>
  <c r="A201" i="25"/>
  <c r="E195" i="25"/>
  <c r="D195" i="25"/>
  <c r="A195" i="25"/>
  <c r="E194" i="25"/>
  <c r="D194" i="25"/>
  <c r="A194" i="25"/>
  <c r="E31" i="25"/>
  <c r="D31" i="25"/>
  <c r="A31" i="25"/>
  <c r="E30" i="25"/>
  <c r="D30" i="25"/>
  <c r="A30" i="25"/>
  <c r="E29" i="25"/>
  <c r="D29" i="25"/>
  <c r="A29" i="25"/>
  <c r="E211" i="25"/>
  <c r="D211" i="25"/>
  <c r="A211" i="25"/>
  <c r="E27" i="25"/>
  <c r="D27" i="25"/>
  <c r="A27" i="25"/>
  <c r="E125" i="25"/>
  <c r="D125" i="25"/>
  <c r="A125" i="25"/>
  <c r="E25" i="25"/>
  <c r="D25" i="25"/>
  <c r="A25" i="25"/>
  <c r="E24" i="25"/>
  <c r="D24" i="25"/>
  <c r="A24" i="25"/>
  <c r="E26" i="25"/>
  <c r="D26" i="25"/>
  <c r="A26" i="25"/>
  <c r="E22" i="25"/>
  <c r="D22" i="25"/>
  <c r="A22" i="25"/>
  <c r="E21" i="25"/>
  <c r="D21" i="25"/>
  <c r="A21" i="25"/>
  <c r="E20" i="25"/>
  <c r="D20" i="25"/>
  <c r="A20" i="25"/>
  <c r="E19" i="25"/>
  <c r="D19" i="25"/>
  <c r="A19" i="25"/>
  <c r="E34" i="25"/>
  <c r="D34" i="25"/>
  <c r="A34" i="25"/>
  <c r="E33" i="25"/>
  <c r="D33" i="25"/>
  <c r="A33" i="25"/>
  <c r="E32" i="25"/>
  <c r="D32" i="25"/>
  <c r="A32" i="25"/>
  <c r="E28" i="25"/>
  <c r="D28" i="25"/>
  <c r="A28" i="25"/>
  <c r="E14" i="25"/>
  <c r="D14" i="25"/>
  <c r="A14" i="25"/>
  <c r="E260" i="25"/>
  <c r="D260" i="25"/>
  <c r="A260" i="25"/>
  <c r="E250" i="25"/>
  <c r="D250" i="25"/>
  <c r="A250" i="25"/>
  <c r="E11" i="25"/>
  <c r="D11" i="25"/>
  <c r="A11" i="25"/>
  <c r="E10" i="25"/>
  <c r="D10" i="25"/>
  <c r="A10" i="25"/>
  <c r="E9" i="25"/>
  <c r="D9" i="25"/>
  <c r="A9" i="25"/>
  <c r="E109" i="25"/>
  <c r="D109" i="25"/>
  <c r="A109" i="25"/>
  <c r="E88" i="25"/>
  <c r="D88" i="25"/>
  <c r="A88" i="25"/>
  <c r="E23" i="25"/>
  <c r="D23" i="25"/>
  <c r="A23" i="25"/>
  <c r="E16" i="25"/>
  <c r="D16" i="25"/>
  <c r="A16" i="25"/>
  <c r="E13" i="25"/>
  <c r="D13" i="25"/>
  <c r="A13" i="25"/>
  <c r="E144" i="25"/>
  <c r="D144" i="25"/>
  <c r="A144" i="25"/>
  <c r="E143" i="25"/>
  <c r="D143" i="25"/>
  <c r="A143" i="25"/>
  <c r="H138" i="24" l="1"/>
  <c r="I138" i="24"/>
  <c r="L138" i="24"/>
  <c r="M138" i="24"/>
  <c r="N138" i="24"/>
  <c r="O138" i="24"/>
  <c r="Q138" i="24"/>
  <c r="F138" i="24"/>
  <c r="H132" i="24"/>
  <c r="I132" i="24"/>
  <c r="L132" i="24"/>
  <c r="M132" i="24"/>
  <c r="O132" i="24"/>
  <c r="P132" i="24"/>
  <c r="Q132" i="24"/>
  <c r="R132" i="24"/>
  <c r="S132" i="24"/>
  <c r="F132" i="24"/>
  <c r="H135" i="24"/>
  <c r="I135" i="24"/>
  <c r="L135" i="24"/>
  <c r="M135" i="24"/>
  <c r="N135" i="24"/>
  <c r="O135" i="24"/>
  <c r="Q135" i="24"/>
  <c r="F135" i="24"/>
  <c r="G39" i="24"/>
  <c r="H39" i="24"/>
  <c r="I39" i="24"/>
  <c r="J39" i="24"/>
  <c r="K39" i="24"/>
  <c r="L39" i="24"/>
  <c r="M39" i="24"/>
  <c r="N39" i="24"/>
  <c r="O39" i="24"/>
  <c r="P39" i="24"/>
  <c r="Q39" i="24"/>
  <c r="R39" i="24"/>
  <c r="S39" i="24"/>
  <c r="T39" i="24"/>
  <c r="F39" i="24"/>
  <c r="G38" i="24"/>
  <c r="H38" i="24"/>
  <c r="I38" i="24"/>
  <c r="J38" i="24"/>
  <c r="K38" i="24"/>
  <c r="L38" i="24"/>
  <c r="M38" i="24"/>
  <c r="N38" i="24"/>
  <c r="O38" i="24"/>
  <c r="P38" i="24"/>
  <c r="Q38" i="24"/>
  <c r="R38" i="24"/>
  <c r="S38" i="24"/>
  <c r="T38" i="24"/>
  <c r="F38" i="24"/>
  <c r="G34" i="24"/>
  <c r="H34" i="24"/>
  <c r="I34" i="24"/>
  <c r="J34" i="24"/>
  <c r="K34" i="24"/>
  <c r="L34" i="24"/>
  <c r="M34" i="24"/>
  <c r="N34" i="24"/>
  <c r="O34" i="24"/>
  <c r="P34" i="24"/>
  <c r="Q34" i="24"/>
  <c r="R34" i="24"/>
  <c r="S34" i="24"/>
  <c r="T34" i="24"/>
  <c r="F34" i="24"/>
  <c r="G33" i="24"/>
  <c r="H33" i="24"/>
  <c r="I33" i="24"/>
  <c r="J33" i="24"/>
  <c r="K33" i="24"/>
  <c r="L33" i="24"/>
  <c r="M33" i="24"/>
  <c r="N33" i="24"/>
  <c r="O33" i="24"/>
  <c r="P33" i="24"/>
  <c r="Q33" i="24"/>
  <c r="R33" i="24"/>
  <c r="S33" i="24"/>
  <c r="T33" i="24"/>
  <c r="F33" i="24"/>
  <c r="B161" i="24" l="1"/>
  <c r="C161" i="24"/>
  <c r="D161" i="24"/>
  <c r="E161" i="24"/>
  <c r="F161" i="24"/>
  <c r="G161" i="24"/>
  <c r="H161" i="24"/>
  <c r="I161" i="24"/>
  <c r="J161" i="24"/>
  <c r="K161" i="24"/>
  <c r="L161" i="24"/>
  <c r="M161" i="24"/>
  <c r="N161" i="24"/>
  <c r="O161" i="24"/>
  <c r="P161" i="24"/>
  <c r="Q161" i="24"/>
  <c r="R161" i="24"/>
  <c r="S161" i="24"/>
  <c r="T161" i="24"/>
  <c r="A161" i="24"/>
  <c r="C160" i="24"/>
  <c r="D160" i="24"/>
  <c r="E160" i="24"/>
  <c r="F160" i="24"/>
  <c r="G160" i="24"/>
  <c r="H160" i="24"/>
  <c r="I160" i="24"/>
  <c r="J160" i="24"/>
  <c r="K160" i="24"/>
  <c r="L160" i="24"/>
  <c r="M160" i="24"/>
  <c r="N160" i="24"/>
  <c r="O160" i="24"/>
  <c r="P160" i="24"/>
  <c r="Q160" i="24"/>
  <c r="R160" i="24"/>
  <c r="S160" i="24"/>
  <c r="T160" i="24"/>
  <c r="A328" i="8"/>
  <c r="A329" i="8"/>
  <c r="A330" i="8"/>
  <c r="A256" i="23"/>
  <c r="A257" i="23"/>
  <c r="A258" i="23"/>
  <c r="A256" i="22"/>
  <c r="A257" i="22"/>
  <c r="A258" i="22"/>
  <c r="A256" i="3"/>
  <c r="A257" i="3"/>
  <c r="A258" i="3"/>
  <c r="A259" i="7"/>
  <c r="A258" i="7"/>
  <c r="A257" i="7"/>
  <c r="D257" i="1"/>
  <c r="C257" i="34" s="1"/>
  <c r="D258" i="1"/>
  <c r="C258" i="34" s="1"/>
  <c r="E257" i="1"/>
  <c r="E258" i="1"/>
  <c r="A258" i="1"/>
  <c r="A258" i="33" s="1"/>
  <c r="A257" i="1"/>
  <c r="A257" i="33" s="1"/>
  <c r="E256" i="1"/>
  <c r="D256" i="1"/>
  <c r="C256" i="34" s="1"/>
  <c r="A256" i="1"/>
  <c r="A256" i="33" s="1"/>
  <c r="D257" i="33" l="1"/>
  <c r="B258" i="32"/>
  <c r="D258" i="33"/>
  <c r="B256" i="32"/>
  <c r="D256" i="33"/>
  <c r="B257" i="32"/>
  <c r="AF317" i="1"/>
  <c r="A409" i="30"/>
  <c r="A409" i="31"/>
  <c r="D409" i="30"/>
  <c r="D409" i="31"/>
  <c r="B408" i="22"/>
  <c r="B410" i="8"/>
  <c r="B409" i="23"/>
  <c r="B409" i="3"/>
  <c r="A408" i="31"/>
  <c r="A408" i="30"/>
  <c r="A407" i="30"/>
  <c r="A407" i="31"/>
  <c r="D408" i="30"/>
  <c r="D408" i="31"/>
  <c r="B408" i="23"/>
  <c r="B408" i="3"/>
  <c r="B409" i="8"/>
  <c r="B407" i="22"/>
  <c r="D407" i="30"/>
  <c r="D407" i="31"/>
  <c r="B408" i="8"/>
  <c r="B407" i="23"/>
  <c r="B406" i="22"/>
  <c r="B407" i="3"/>
  <c r="P162" i="24"/>
  <c r="Q162" i="24"/>
  <c r="F162" i="24"/>
  <c r="R162" i="24"/>
  <c r="N162" i="24"/>
  <c r="O162" i="24"/>
  <c r="I162" i="24"/>
  <c r="L162" i="24"/>
  <c r="M162" i="24"/>
  <c r="J162" i="24"/>
  <c r="T162" i="24"/>
  <c r="H162" i="24"/>
  <c r="S162" i="24"/>
  <c r="K162" i="24"/>
  <c r="C158" i="24"/>
  <c r="D158" i="24"/>
  <c r="E158" i="24"/>
  <c r="F158" i="24"/>
  <c r="G158" i="24"/>
  <c r="H158" i="24"/>
  <c r="I158" i="24"/>
  <c r="J158" i="24"/>
  <c r="K158" i="24"/>
  <c r="L158" i="24"/>
  <c r="M158" i="24"/>
  <c r="N158" i="24"/>
  <c r="O158" i="24"/>
  <c r="P158" i="24"/>
  <c r="Q158" i="24"/>
  <c r="R158" i="24"/>
  <c r="S158" i="24"/>
  <c r="T158" i="24"/>
  <c r="C157" i="24"/>
  <c r="D157" i="24"/>
  <c r="E157" i="24"/>
  <c r="F157" i="24"/>
  <c r="G157" i="24"/>
  <c r="H157" i="24"/>
  <c r="I157" i="24"/>
  <c r="J157" i="24"/>
  <c r="K157" i="24"/>
  <c r="L157" i="24"/>
  <c r="M157" i="24"/>
  <c r="N157" i="24"/>
  <c r="O157" i="24"/>
  <c r="P157" i="24"/>
  <c r="Q157" i="24"/>
  <c r="R157" i="24"/>
  <c r="S157" i="24"/>
  <c r="T157" i="24"/>
  <c r="I159" i="24" l="1"/>
  <c r="T159" i="24"/>
  <c r="H159" i="24"/>
  <c r="K159" i="24"/>
  <c r="F159" i="24"/>
  <c r="S159" i="24"/>
  <c r="R159" i="24"/>
  <c r="P159" i="24"/>
  <c r="Q159" i="24"/>
  <c r="O159" i="24"/>
  <c r="M159" i="24"/>
  <c r="L159" i="24"/>
  <c r="N159" i="24"/>
  <c r="J159" i="24"/>
  <c r="E255" i="1" l="1"/>
  <c r="A326" i="8" l="1"/>
  <c r="A327" i="8"/>
  <c r="A172" i="8"/>
  <c r="A173" i="8"/>
  <c r="A252" i="23"/>
  <c r="A253" i="23"/>
  <c r="A254" i="23"/>
  <c r="A255" i="23"/>
  <c r="A255" i="22"/>
  <c r="A254" i="22"/>
  <c r="A252" i="22"/>
  <c r="A253" i="22"/>
  <c r="A255" i="3"/>
  <c r="A254" i="3"/>
  <c r="A253" i="3"/>
  <c r="A252" i="3"/>
  <c r="A253" i="7"/>
  <c r="A254" i="7"/>
  <c r="A255" i="7"/>
  <c r="A256" i="7"/>
  <c r="D255" i="1"/>
  <c r="C255" i="34" s="1"/>
  <c r="E254" i="1"/>
  <c r="D254" i="1"/>
  <c r="C254" i="34" s="1"/>
  <c r="A255" i="1"/>
  <c r="A255" i="33" s="1"/>
  <c r="A254" i="1"/>
  <c r="A254" i="33" s="1"/>
  <c r="D253" i="1"/>
  <c r="C253" i="34" s="1"/>
  <c r="E253" i="1"/>
  <c r="A253" i="1"/>
  <c r="A253" i="33" s="1"/>
  <c r="D252" i="1"/>
  <c r="C252" i="34" s="1"/>
  <c r="E252" i="1"/>
  <c r="A252" i="1"/>
  <c r="A252" i="33" s="1"/>
  <c r="B254" i="32" l="1"/>
  <c r="D254" i="33"/>
  <c r="B252" i="32"/>
  <c r="D252" i="33"/>
  <c r="B255" i="32"/>
  <c r="D255" i="33"/>
  <c r="B253" i="32"/>
  <c r="D253" i="33"/>
  <c r="A255" i="30"/>
  <c r="A255" i="31"/>
  <c r="A252" i="31"/>
  <c r="A252" i="30"/>
  <c r="A253" i="31"/>
  <c r="A253" i="30"/>
  <c r="D252" i="31"/>
  <c r="D252" i="30"/>
  <c r="D253" i="30"/>
  <c r="D253" i="31"/>
  <c r="D255" i="30"/>
  <c r="D255" i="31"/>
  <c r="B252" i="3"/>
  <c r="D298" i="30"/>
  <c r="D298" i="31"/>
  <c r="B298" i="3"/>
  <c r="B298" i="22"/>
  <c r="B298" i="23"/>
  <c r="B337" i="8"/>
  <c r="B299" i="7"/>
  <c r="B255" i="23"/>
  <c r="A298" i="31"/>
  <c r="A298" i="30"/>
  <c r="B256" i="7"/>
  <c r="B252" i="23"/>
  <c r="B253" i="3"/>
  <c r="B253" i="22"/>
  <c r="B254" i="7"/>
  <c r="B327" i="8"/>
  <c r="B252" i="22"/>
  <c r="B255" i="3"/>
  <c r="B253" i="7"/>
  <c r="B253" i="23"/>
  <c r="B326" i="8"/>
  <c r="B255" i="22"/>
  <c r="B173" i="8"/>
  <c r="A325" i="8"/>
  <c r="A251" i="23"/>
  <c r="A248" i="23"/>
  <c r="A251" i="22"/>
  <c r="A251" i="3"/>
  <c r="A252" i="7"/>
  <c r="A251" i="1"/>
  <c r="A251" i="33" s="1"/>
  <c r="D251" i="1"/>
  <c r="C251" i="34" s="1"/>
  <c r="E251" i="1"/>
  <c r="B251" i="32" l="1"/>
  <c r="D251" i="33"/>
  <c r="D251" i="30"/>
  <c r="D251" i="31"/>
  <c r="A251" i="30"/>
  <c r="A251" i="31"/>
  <c r="B325" i="8"/>
  <c r="B251" i="22"/>
  <c r="B252" i="7"/>
  <c r="B251" i="3"/>
  <c r="B251" i="23"/>
  <c r="D155" i="24" l="1"/>
  <c r="F155" i="24"/>
  <c r="G155" i="24"/>
  <c r="H155" i="24"/>
  <c r="I155" i="24"/>
  <c r="J155" i="24"/>
  <c r="K155" i="24"/>
  <c r="L155" i="24"/>
  <c r="M155" i="24"/>
  <c r="N155" i="24"/>
  <c r="O155" i="24"/>
  <c r="P155" i="24"/>
  <c r="Q155" i="24"/>
  <c r="R155" i="24"/>
  <c r="S155" i="24"/>
  <c r="T155" i="24"/>
  <c r="C155" i="24"/>
  <c r="D153" i="24"/>
  <c r="E153" i="24"/>
  <c r="F153" i="24"/>
  <c r="G153" i="24"/>
  <c r="H153" i="24"/>
  <c r="I153" i="24"/>
  <c r="J153" i="24"/>
  <c r="K153" i="24"/>
  <c r="L153" i="24"/>
  <c r="M153" i="24"/>
  <c r="N153" i="24"/>
  <c r="O153" i="24"/>
  <c r="P153" i="24"/>
  <c r="Q153" i="24"/>
  <c r="R153" i="24"/>
  <c r="S153" i="24"/>
  <c r="T153" i="24"/>
  <c r="C153" i="24"/>
  <c r="D151" i="24"/>
  <c r="F151" i="24"/>
  <c r="G151" i="24"/>
  <c r="H151" i="24"/>
  <c r="I151" i="24"/>
  <c r="J151" i="24"/>
  <c r="K151" i="24"/>
  <c r="L151" i="24"/>
  <c r="M151" i="24"/>
  <c r="N151" i="24"/>
  <c r="O151" i="24"/>
  <c r="P151" i="24"/>
  <c r="Q151" i="24"/>
  <c r="R151" i="24"/>
  <c r="S151" i="24"/>
  <c r="T151" i="24"/>
  <c r="C151" i="24"/>
  <c r="D149" i="24"/>
  <c r="E149" i="24"/>
  <c r="F149" i="24"/>
  <c r="G149" i="24"/>
  <c r="H149" i="24"/>
  <c r="I149" i="24"/>
  <c r="J149" i="24"/>
  <c r="K149" i="24"/>
  <c r="L149" i="24"/>
  <c r="M149" i="24"/>
  <c r="N149" i="24"/>
  <c r="O149" i="24"/>
  <c r="P149" i="24"/>
  <c r="Q149" i="24"/>
  <c r="R149" i="24"/>
  <c r="S149" i="24"/>
  <c r="T149" i="24"/>
  <c r="C149" i="24"/>
  <c r="Q156" i="24" l="1"/>
  <c r="M156" i="24"/>
  <c r="I156" i="24"/>
  <c r="R152" i="24"/>
  <c r="S152" i="24"/>
  <c r="O152" i="24"/>
  <c r="R156" i="24"/>
  <c r="N156" i="24"/>
  <c r="J156" i="24"/>
  <c r="F156" i="24"/>
  <c r="K152" i="24"/>
  <c r="J152" i="24"/>
  <c r="N152" i="24"/>
  <c r="M152" i="24"/>
  <c r="T156" i="24"/>
  <c r="P156" i="24"/>
  <c r="L156" i="24"/>
  <c r="H156" i="24"/>
  <c r="Q152" i="24"/>
  <c r="I152" i="24"/>
  <c r="T152" i="24"/>
  <c r="P152" i="24"/>
  <c r="L152" i="24"/>
  <c r="H152" i="24"/>
  <c r="S156" i="24"/>
  <c r="O156" i="24"/>
  <c r="F152" i="24"/>
  <c r="K156" i="24"/>
  <c r="A323" i="8"/>
  <c r="A250" i="23"/>
  <c r="A250" i="22"/>
  <c r="A250" i="3"/>
  <c r="A251" i="7"/>
  <c r="E250" i="1"/>
  <c r="D250" i="1"/>
  <c r="C250" i="34" s="1"/>
  <c r="A250" i="1"/>
  <c r="A250" i="33" s="1"/>
  <c r="A166" i="8"/>
  <c r="A249" i="23"/>
  <c r="A249" i="22"/>
  <c r="A249" i="3"/>
  <c r="A250" i="7"/>
  <c r="B250" i="32" l="1"/>
  <c r="D250" i="33"/>
  <c r="E249" i="1"/>
  <c r="A249" i="1"/>
  <c r="A249" i="33" s="1"/>
  <c r="B324" i="8" l="1"/>
  <c r="A324" i="8"/>
  <c r="B248" i="23"/>
  <c r="B248" i="22"/>
  <c r="A248" i="22"/>
  <c r="B248" i="3"/>
  <c r="A248" i="3"/>
  <c r="B249" i="7"/>
  <c r="A249" i="7"/>
  <c r="E248" i="1"/>
  <c r="A248" i="1"/>
  <c r="A248" i="33" s="1"/>
  <c r="A248" i="30" l="1"/>
  <c r="A248" i="31"/>
  <c r="C147" i="24"/>
  <c r="D147" i="24"/>
  <c r="E147" i="24"/>
  <c r="F147" i="24"/>
  <c r="G147" i="24"/>
  <c r="H147" i="24"/>
  <c r="I147" i="24"/>
  <c r="J147" i="24"/>
  <c r="K147" i="24"/>
  <c r="L147" i="24"/>
  <c r="M147" i="24"/>
  <c r="N147" i="24"/>
  <c r="O147" i="24"/>
  <c r="P147" i="24"/>
  <c r="Q147" i="24"/>
  <c r="R147" i="24"/>
  <c r="S147" i="24"/>
  <c r="T147" i="24"/>
  <c r="C146" i="24"/>
  <c r="D146" i="24"/>
  <c r="E146" i="24"/>
  <c r="F146" i="24"/>
  <c r="G146" i="24"/>
  <c r="H146" i="24"/>
  <c r="I146" i="24"/>
  <c r="J146" i="24"/>
  <c r="K146" i="24"/>
  <c r="L146" i="24"/>
  <c r="M146" i="24"/>
  <c r="N146" i="24"/>
  <c r="O146" i="24"/>
  <c r="P146" i="24"/>
  <c r="Q146" i="24"/>
  <c r="R146" i="24"/>
  <c r="S146" i="24"/>
  <c r="T146" i="24"/>
  <c r="C142" i="24"/>
  <c r="D142" i="24"/>
  <c r="E142" i="24"/>
  <c r="F142" i="24"/>
  <c r="G142" i="24"/>
  <c r="H142" i="24"/>
  <c r="I142" i="24"/>
  <c r="J142" i="24"/>
  <c r="K142" i="24"/>
  <c r="L142" i="24"/>
  <c r="M142" i="24"/>
  <c r="N142" i="24"/>
  <c r="O142" i="24"/>
  <c r="P142" i="24"/>
  <c r="Q142" i="24"/>
  <c r="R142" i="24"/>
  <c r="S142" i="24"/>
  <c r="T142" i="24"/>
  <c r="F143" i="24"/>
  <c r="G143" i="24"/>
  <c r="H143" i="24"/>
  <c r="I143" i="24"/>
  <c r="J143" i="24"/>
  <c r="K143" i="24"/>
  <c r="L143" i="24"/>
  <c r="M143" i="24"/>
  <c r="N143" i="24"/>
  <c r="O143" i="24"/>
  <c r="P143" i="24"/>
  <c r="Q143" i="24"/>
  <c r="R143" i="24"/>
  <c r="S143" i="24"/>
  <c r="T143" i="24"/>
  <c r="C143" i="24"/>
  <c r="D143" i="24"/>
  <c r="E143" i="24"/>
  <c r="F148" i="24" l="1"/>
  <c r="F144" i="24"/>
  <c r="A322" i="8"/>
  <c r="A180" i="8"/>
  <c r="A246" i="23"/>
  <c r="A247" i="23"/>
  <c r="A246" i="22"/>
  <c r="A247" i="22"/>
  <c r="A247" i="3"/>
  <c r="A246" i="3"/>
  <c r="A247" i="7"/>
  <c r="A248" i="7"/>
  <c r="D244" i="1"/>
  <c r="C244" i="34" s="1"/>
  <c r="D245" i="1"/>
  <c r="C245" i="34" s="1"/>
  <c r="D246" i="1"/>
  <c r="C246" i="34" s="1"/>
  <c r="D247" i="1"/>
  <c r="C247" i="34" s="1"/>
  <c r="E247" i="1"/>
  <c r="E246" i="1"/>
  <c r="A247" i="1"/>
  <c r="A247" i="33" s="1"/>
  <c r="A246" i="1"/>
  <c r="A246" i="33" s="1"/>
  <c r="B246" i="32" l="1"/>
  <c r="D246" i="33"/>
  <c r="B244" i="32"/>
  <c r="D244" i="33"/>
  <c r="B247" i="32"/>
  <c r="D247" i="33"/>
  <c r="B245" i="32"/>
  <c r="D245" i="33"/>
  <c r="A246" i="30"/>
  <c r="A246" i="31"/>
  <c r="A247" i="30"/>
  <c r="A247" i="31"/>
  <c r="D247" i="30"/>
  <c r="D247" i="31"/>
  <c r="D245" i="31"/>
  <c r="D245" i="30"/>
  <c r="D246" i="30"/>
  <c r="D246" i="31"/>
  <c r="B247" i="22"/>
  <c r="B322" i="8"/>
  <c r="B246" i="3"/>
  <c r="B247" i="7"/>
  <c r="B246" i="22"/>
  <c r="B247" i="23"/>
  <c r="B180" i="8"/>
  <c r="B248" i="7"/>
  <c r="B247" i="3"/>
  <c r="B246" i="23"/>
  <c r="D238" i="1"/>
  <c r="C238" i="34" s="1"/>
  <c r="B238" i="32" l="1"/>
  <c r="D238" i="33"/>
  <c r="D296" i="30"/>
  <c r="D296" i="31"/>
  <c r="B296" i="22"/>
  <c r="B296" i="23"/>
  <c r="B72" i="8"/>
  <c r="B297" i="7"/>
  <c r="B296" i="3"/>
  <c r="B321" i="8"/>
  <c r="A104" i="8"/>
  <c r="A142" i="8"/>
  <c r="A192" i="8"/>
  <c r="A97" i="8"/>
  <c r="A215" i="8"/>
  <c r="A114" i="8"/>
  <c r="A320" i="8"/>
  <c r="A321" i="8"/>
  <c r="B245" i="23"/>
  <c r="A238" i="23" l="1"/>
  <c r="A239" i="23"/>
  <c r="A240" i="23"/>
  <c r="A241" i="23"/>
  <c r="A242" i="23"/>
  <c r="A243" i="23"/>
  <c r="A244" i="23"/>
  <c r="A245" i="23"/>
  <c r="B245" i="22"/>
  <c r="A238" i="22"/>
  <c r="A239" i="22"/>
  <c r="A240" i="22"/>
  <c r="A241" i="22"/>
  <c r="A242" i="22"/>
  <c r="A243" i="22"/>
  <c r="A244" i="22"/>
  <c r="A245" i="22"/>
  <c r="B245" i="3"/>
  <c r="A238" i="3"/>
  <c r="A239" i="3"/>
  <c r="A240" i="3"/>
  <c r="A241" i="3"/>
  <c r="A242" i="3"/>
  <c r="A243" i="3"/>
  <c r="A244" i="3"/>
  <c r="A245" i="3"/>
  <c r="B246" i="7"/>
  <c r="A239" i="7"/>
  <c r="A240" i="7"/>
  <c r="A241" i="7"/>
  <c r="A242" i="7"/>
  <c r="A243" i="7"/>
  <c r="A244" i="7"/>
  <c r="A245" i="7"/>
  <c r="A246" i="7"/>
  <c r="E245" i="1" l="1"/>
  <c r="E244" i="1"/>
  <c r="E243" i="1"/>
  <c r="E242" i="1"/>
  <c r="E241" i="1"/>
  <c r="E240" i="1"/>
  <c r="E239" i="1"/>
  <c r="E238" i="1"/>
  <c r="A245" i="1"/>
  <c r="A245" i="33" s="1"/>
  <c r="A242" i="1"/>
  <c r="A242" i="33" s="1"/>
  <c r="A243" i="1"/>
  <c r="A243" i="33" s="1"/>
  <c r="A244" i="1"/>
  <c r="A244" i="33" s="1"/>
  <c r="A245" i="30" l="1"/>
  <c r="A245" i="31"/>
  <c r="A293" i="30"/>
  <c r="A293" i="31"/>
  <c r="H140" i="24"/>
  <c r="I140" i="24"/>
  <c r="L140" i="24"/>
  <c r="M140" i="24"/>
  <c r="N140" i="24"/>
  <c r="O140" i="24"/>
  <c r="Q140" i="24"/>
  <c r="F140" i="24"/>
  <c r="H137" i="24"/>
  <c r="I137" i="24"/>
  <c r="L137" i="24"/>
  <c r="M137" i="24"/>
  <c r="N137" i="24"/>
  <c r="O137" i="24"/>
  <c r="Q137" i="24"/>
  <c r="F137" i="24"/>
  <c r="H134" i="24"/>
  <c r="I134" i="24"/>
  <c r="L134" i="24"/>
  <c r="M134" i="24"/>
  <c r="O134" i="24"/>
  <c r="P134" i="24"/>
  <c r="Q134" i="24"/>
  <c r="R134" i="24"/>
  <c r="S134" i="24"/>
  <c r="F134" i="24"/>
  <c r="C138" i="24"/>
  <c r="C135" i="24"/>
  <c r="C132" i="24"/>
  <c r="A66" i="24"/>
  <c r="D96" i="1" l="1"/>
  <c r="C96" i="34" s="1"/>
  <c r="B96" i="32" l="1"/>
  <c r="D96" i="33"/>
  <c r="D96" i="31"/>
  <c r="D96" i="30"/>
  <c r="D261" i="30"/>
  <c r="D261" i="31"/>
  <c r="B261" i="22"/>
  <c r="B332" i="8"/>
  <c r="B261" i="3"/>
  <c r="B261" i="23"/>
  <c r="B262" i="7"/>
  <c r="B260" i="8"/>
  <c r="A260" i="8"/>
  <c r="A261" i="8"/>
  <c r="A262" i="8"/>
  <c r="A263" i="8"/>
  <c r="B234" i="23"/>
  <c r="A234" i="23"/>
  <c r="A235" i="23"/>
  <c r="A236" i="23"/>
  <c r="A237" i="23"/>
  <c r="B234" i="22"/>
  <c r="A234" i="22"/>
  <c r="A235" i="22"/>
  <c r="A236" i="22"/>
  <c r="A237" i="22"/>
  <c r="B234" i="3"/>
  <c r="A234" i="3"/>
  <c r="A235" i="3"/>
  <c r="A236" i="3"/>
  <c r="A237" i="3"/>
  <c r="A235" i="7"/>
  <c r="A236" i="7"/>
  <c r="A237" i="7"/>
  <c r="A238" i="7"/>
  <c r="B235" i="7"/>
  <c r="E237" i="1"/>
  <c r="E227" i="1"/>
  <c r="E228" i="1"/>
  <c r="E229" i="1"/>
  <c r="E230" i="1"/>
  <c r="E231" i="1"/>
  <c r="E232" i="1"/>
  <c r="E233" i="1"/>
  <c r="E234" i="1"/>
  <c r="E235" i="1"/>
  <c r="E236" i="1"/>
  <c r="A228" i="1"/>
  <c r="A228" i="33" s="1"/>
  <c r="A229" i="1"/>
  <c r="A229" i="33" s="1"/>
  <c r="A230" i="1"/>
  <c r="A230" i="33" s="1"/>
  <c r="A231" i="1"/>
  <c r="A231" i="33" s="1"/>
  <c r="A232" i="1"/>
  <c r="A232" i="33" s="1"/>
  <c r="A233" i="1"/>
  <c r="A233" i="33" s="1"/>
  <c r="A229" i="30" l="1"/>
  <c r="A229" i="31"/>
  <c r="A410" i="30"/>
  <c r="A410" i="31"/>
  <c r="A305" i="30"/>
  <c r="A305" i="31"/>
  <c r="A254" i="30"/>
  <c r="A254" i="31"/>
  <c r="A411" i="31"/>
  <c r="A411" i="30"/>
  <c r="A291" i="30"/>
  <c r="A291" i="31"/>
  <c r="D239" i="1"/>
  <c r="C239" i="34" s="1"/>
  <c r="D240" i="1"/>
  <c r="C240" i="34" s="1"/>
  <c r="D241" i="1"/>
  <c r="C241" i="34" s="1"/>
  <c r="D242" i="1"/>
  <c r="C242" i="34" s="1"/>
  <c r="D243" i="1"/>
  <c r="C243" i="34" s="1"/>
  <c r="D3" i="1"/>
  <c r="C3" i="34" s="1"/>
  <c r="D4" i="1"/>
  <c r="C4" i="34" s="1"/>
  <c r="D5" i="1"/>
  <c r="C5" i="34" s="1"/>
  <c r="D6" i="1"/>
  <c r="C6" i="34" s="1"/>
  <c r="D7" i="1"/>
  <c r="C7" i="34" s="1"/>
  <c r="D8" i="1"/>
  <c r="C8" i="34" s="1"/>
  <c r="D9" i="1"/>
  <c r="C9" i="34" s="1"/>
  <c r="D10" i="1"/>
  <c r="C10" i="34" s="1"/>
  <c r="D11" i="1"/>
  <c r="C11" i="34" s="1"/>
  <c r="D12" i="1"/>
  <c r="C12" i="34" s="1"/>
  <c r="D13" i="1"/>
  <c r="C13" i="34" s="1"/>
  <c r="D14" i="1"/>
  <c r="C14" i="34" s="1"/>
  <c r="D15" i="1"/>
  <c r="C15" i="34" s="1"/>
  <c r="D16" i="1"/>
  <c r="C16" i="34" s="1"/>
  <c r="D17" i="1"/>
  <c r="C17" i="34" s="1"/>
  <c r="D18" i="1"/>
  <c r="C18" i="34" s="1"/>
  <c r="D19" i="1"/>
  <c r="C19" i="34" s="1"/>
  <c r="D20" i="1"/>
  <c r="C20" i="34" s="1"/>
  <c r="D21" i="1"/>
  <c r="C21" i="34" s="1"/>
  <c r="D22" i="1"/>
  <c r="C22" i="34" s="1"/>
  <c r="D23" i="1"/>
  <c r="C23" i="34" s="1"/>
  <c r="D24" i="1"/>
  <c r="C24" i="34" s="1"/>
  <c r="D25" i="1"/>
  <c r="C25" i="34" s="1"/>
  <c r="D26" i="1"/>
  <c r="C26" i="34" s="1"/>
  <c r="D27" i="1"/>
  <c r="C27" i="34" s="1"/>
  <c r="D28" i="1"/>
  <c r="C28" i="34" s="1"/>
  <c r="D29" i="1"/>
  <c r="C29" i="34" s="1"/>
  <c r="D30" i="1"/>
  <c r="C30" i="34" s="1"/>
  <c r="D31" i="1"/>
  <c r="C31" i="34" s="1"/>
  <c r="D32" i="1"/>
  <c r="C32" i="34" s="1"/>
  <c r="D33" i="1"/>
  <c r="C33" i="34" s="1"/>
  <c r="D34" i="1"/>
  <c r="C34" i="34" s="1"/>
  <c r="D35" i="1"/>
  <c r="C35" i="34" s="1"/>
  <c r="D36" i="1"/>
  <c r="C36" i="34" s="1"/>
  <c r="D37" i="1"/>
  <c r="C37" i="34" s="1"/>
  <c r="D38" i="1"/>
  <c r="C38" i="34" s="1"/>
  <c r="D39" i="1"/>
  <c r="C39" i="34" s="1"/>
  <c r="D40" i="1"/>
  <c r="C40" i="34" s="1"/>
  <c r="D41" i="1"/>
  <c r="C41" i="34" s="1"/>
  <c r="D42" i="1"/>
  <c r="C42" i="34" s="1"/>
  <c r="D43" i="1"/>
  <c r="C43" i="34" s="1"/>
  <c r="D44" i="1"/>
  <c r="C44" i="34" s="1"/>
  <c r="D45" i="1"/>
  <c r="C45" i="34" s="1"/>
  <c r="D46" i="1"/>
  <c r="C46" i="34" s="1"/>
  <c r="D47" i="1"/>
  <c r="C47" i="34" s="1"/>
  <c r="D48" i="1"/>
  <c r="C48" i="34" s="1"/>
  <c r="D49" i="1"/>
  <c r="C49" i="34" s="1"/>
  <c r="D50" i="1"/>
  <c r="C50" i="34" s="1"/>
  <c r="D51" i="1"/>
  <c r="C51" i="34" s="1"/>
  <c r="D52" i="1"/>
  <c r="C52" i="34" s="1"/>
  <c r="D53" i="1"/>
  <c r="C53" i="34" s="1"/>
  <c r="D54" i="1"/>
  <c r="C54" i="34" s="1"/>
  <c r="D55" i="1"/>
  <c r="C55" i="34" s="1"/>
  <c r="D56" i="1"/>
  <c r="C56" i="34" s="1"/>
  <c r="D57" i="1"/>
  <c r="C57" i="34" s="1"/>
  <c r="D58" i="1"/>
  <c r="C58" i="34" s="1"/>
  <c r="D59" i="1"/>
  <c r="C59" i="34" s="1"/>
  <c r="D60" i="1"/>
  <c r="C60" i="34" s="1"/>
  <c r="D61" i="1"/>
  <c r="C61" i="34" s="1"/>
  <c r="D62" i="1"/>
  <c r="C62" i="34" s="1"/>
  <c r="D63" i="1"/>
  <c r="C63" i="34" s="1"/>
  <c r="D64" i="1"/>
  <c r="C64" i="34" s="1"/>
  <c r="D65" i="1"/>
  <c r="C65" i="34" s="1"/>
  <c r="D66" i="1"/>
  <c r="C66" i="34" s="1"/>
  <c r="D67" i="1"/>
  <c r="C67" i="34" s="1"/>
  <c r="D68" i="1"/>
  <c r="C68" i="34" s="1"/>
  <c r="D69" i="1"/>
  <c r="C69" i="34" s="1"/>
  <c r="D70" i="1"/>
  <c r="C70" i="34" s="1"/>
  <c r="D71" i="1"/>
  <c r="C71" i="34" s="1"/>
  <c r="D72" i="1"/>
  <c r="C72" i="34" s="1"/>
  <c r="D73" i="1"/>
  <c r="C73" i="34" s="1"/>
  <c r="D74" i="1"/>
  <c r="C74" i="34" s="1"/>
  <c r="D75" i="1"/>
  <c r="C75" i="34" s="1"/>
  <c r="D76" i="1"/>
  <c r="C76" i="34" s="1"/>
  <c r="D77" i="1"/>
  <c r="C77" i="34" s="1"/>
  <c r="D78" i="1"/>
  <c r="C78" i="34" s="1"/>
  <c r="D79" i="1"/>
  <c r="C79" i="34" s="1"/>
  <c r="D80" i="1"/>
  <c r="C80" i="34" s="1"/>
  <c r="D81" i="1"/>
  <c r="C81" i="34" s="1"/>
  <c r="D82" i="1"/>
  <c r="C82" i="34" s="1"/>
  <c r="D83" i="1"/>
  <c r="C83" i="34" s="1"/>
  <c r="D84" i="1"/>
  <c r="C84" i="34" s="1"/>
  <c r="D85" i="1"/>
  <c r="C85" i="34" s="1"/>
  <c r="D86" i="1"/>
  <c r="C86" i="34" s="1"/>
  <c r="D87" i="1"/>
  <c r="C87" i="34" s="1"/>
  <c r="D88" i="1"/>
  <c r="C88" i="34" s="1"/>
  <c r="D89" i="1"/>
  <c r="C89" i="34" s="1"/>
  <c r="D90" i="1"/>
  <c r="C90" i="34" s="1"/>
  <c r="D91" i="1"/>
  <c r="C91" i="34" s="1"/>
  <c r="D92" i="1"/>
  <c r="C92" i="34" s="1"/>
  <c r="D93" i="1"/>
  <c r="C93" i="34" s="1"/>
  <c r="D94" i="1"/>
  <c r="C94" i="34" s="1"/>
  <c r="D95" i="1"/>
  <c r="C95" i="34" s="1"/>
  <c r="B97" i="7"/>
  <c r="D97" i="1"/>
  <c r="C97" i="34" s="1"/>
  <c r="D98" i="1"/>
  <c r="C98" i="34" s="1"/>
  <c r="D100" i="1"/>
  <c r="C100" i="34" s="1"/>
  <c r="D101" i="1"/>
  <c r="C101" i="34" s="1"/>
  <c r="D102" i="1"/>
  <c r="C102" i="34" s="1"/>
  <c r="D103" i="1"/>
  <c r="C103" i="34" s="1"/>
  <c r="D104" i="1"/>
  <c r="C104" i="34" s="1"/>
  <c r="D105" i="1"/>
  <c r="C105" i="34" s="1"/>
  <c r="D106" i="1"/>
  <c r="C106" i="34" s="1"/>
  <c r="D107" i="1"/>
  <c r="C107" i="34" s="1"/>
  <c r="D108" i="1"/>
  <c r="C108" i="34" s="1"/>
  <c r="D109" i="1"/>
  <c r="C109" i="34" s="1"/>
  <c r="D110" i="1"/>
  <c r="C110" i="34" s="1"/>
  <c r="D111" i="1"/>
  <c r="C111" i="34" s="1"/>
  <c r="D112" i="1"/>
  <c r="C112" i="34" s="1"/>
  <c r="D113" i="1"/>
  <c r="C113" i="34" s="1"/>
  <c r="D114" i="1"/>
  <c r="C114" i="34" s="1"/>
  <c r="D115" i="1"/>
  <c r="C115" i="34" s="1"/>
  <c r="D116" i="1"/>
  <c r="C116" i="34" s="1"/>
  <c r="D117" i="1"/>
  <c r="C117" i="34" s="1"/>
  <c r="D118" i="1"/>
  <c r="C118" i="34" s="1"/>
  <c r="D119" i="1"/>
  <c r="C119" i="34" s="1"/>
  <c r="D120" i="1"/>
  <c r="C120" i="34" s="1"/>
  <c r="D121" i="1"/>
  <c r="C121" i="34" s="1"/>
  <c r="D122" i="1"/>
  <c r="C122" i="34" s="1"/>
  <c r="D123" i="1"/>
  <c r="C123" i="34" s="1"/>
  <c r="D124" i="1"/>
  <c r="C124" i="34" s="1"/>
  <c r="D125" i="1"/>
  <c r="C125" i="34" s="1"/>
  <c r="D126" i="1"/>
  <c r="C126" i="34" s="1"/>
  <c r="D127" i="1"/>
  <c r="C127" i="34" s="1"/>
  <c r="D128" i="1"/>
  <c r="C128" i="34" s="1"/>
  <c r="D129" i="1"/>
  <c r="C129" i="34" s="1"/>
  <c r="D130" i="1"/>
  <c r="C130" i="34" s="1"/>
  <c r="D131" i="1"/>
  <c r="C131" i="34" s="1"/>
  <c r="D132" i="1"/>
  <c r="C132" i="34" s="1"/>
  <c r="D133" i="1"/>
  <c r="C133" i="34" s="1"/>
  <c r="D134" i="1"/>
  <c r="C134" i="34" s="1"/>
  <c r="D135" i="1"/>
  <c r="C135" i="34" s="1"/>
  <c r="D136" i="1"/>
  <c r="C136" i="34" s="1"/>
  <c r="D137" i="1"/>
  <c r="C137" i="34" s="1"/>
  <c r="D138" i="1"/>
  <c r="C138" i="34" s="1"/>
  <c r="D139" i="1"/>
  <c r="C139" i="34" s="1"/>
  <c r="D140" i="1"/>
  <c r="C140" i="34" s="1"/>
  <c r="D141" i="1"/>
  <c r="C141" i="34" s="1"/>
  <c r="D142" i="1"/>
  <c r="C142" i="34" s="1"/>
  <c r="D143" i="1"/>
  <c r="C143" i="34" s="1"/>
  <c r="B144" i="3"/>
  <c r="D145" i="1"/>
  <c r="C145" i="34" s="1"/>
  <c r="D146" i="1"/>
  <c r="C146" i="34" s="1"/>
  <c r="D147" i="1"/>
  <c r="C147" i="34" s="1"/>
  <c r="D148" i="1"/>
  <c r="C148" i="34" s="1"/>
  <c r="D149" i="1"/>
  <c r="C149" i="34" s="1"/>
  <c r="D150" i="1"/>
  <c r="C150" i="34" s="1"/>
  <c r="D151" i="1"/>
  <c r="C151" i="34" s="1"/>
  <c r="D152" i="1"/>
  <c r="C152" i="34" s="1"/>
  <c r="D153" i="1"/>
  <c r="C153" i="34" s="1"/>
  <c r="D154" i="1"/>
  <c r="C154" i="34" s="1"/>
  <c r="D155" i="1"/>
  <c r="C155" i="34" s="1"/>
  <c r="D156" i="1"/>
  <c r="C156" i="34" s="1"/>
  <c r="D157" i="1"/>
  <c r="C157" i="34" s="1"/>
  <c r="D158" i="1"/>
  <c r="C158" i="34" s="1"/>
  <c r="D159" i="1"/>
  <c r="C159" i="34" s="1"/>
  <c r="D160" i="1"/>
  <c r="C160" i="34" s="1"/>
  <c r="D161" i="1"/>
  <c r="C161" i="34" s="1"/>
  <c r="D162" i="1"/>
  <c r="C162" i="34" s="1"/>
  <c r="D163" i="1"/>
  <c r="C163" i="34" s="1"/>
  <c r="D164" i="1"/>
  <c r="C164" i="34" s="1"/>
  <c r="D165" i="1"/>
  <c r="C165" i="34" s="1"/>
  <c r="D166" i="1"/>
  <c r="C166" i="34" s="1"/>
  <c r="D167" i="1"/>
  <c r="C167" i="34" s="1"/>
  <c r="D168" i="1"/>
  <c r="C168" i="34" s="1"/>
  <c r="D170" i="1"/>
  <c r="C170" i="34" s="1"/>
  <c r="D171" i="1"/>
  <c r="C171" i="34" s="1"/>
  <c r="D172" i="1"/>
  <c r="C172" i="34" s="1"/>
  <c r="D173" i="1"/>
  <c r="C173" i="34" s="1"/>
  <c r="D174" i="1"/>
  <c r="C174" i="34" s="1"/>
  <c r="D175" i="1"/>
  <c r="C175" i="34" s="1"/>
  <c r="D176" i="1"/>
  <c r="C176" i="34" s="1"/>
  <c r="D177" i="1"/>
  <c r="C177" i="34" s="1"/>
  <c r="D178" i="1"/>
  <c r="C178" i="34" s="1"/>
  <c r="D179" i="1"/>
  <c r="C179" i="34" s="1"/>
  <c r="D180" i="1"/>
  <c r="C180" i="34" s="1"/>
  <c r="D181" i="1"/>
  <c r="C181" i="34" s="1"/>
  <c r="D182" i="1"/>
  <c r="C182" i="34" s="1"/>
  <c r="D183" i="1"/>
  <c r="C183" i="34" s="1"/>
  <c r="D184" i="1"/>
  <c r="C184" i="34" s="1"/>
  <c r="D185" i="1"/>
  <c r="C185" i="34" s="1"/>
  <c r="D186" i="1"/>
  <c r="C186" i="34" s="1"/>
  <c r="D187" i="1"/>
  <c r="C187" i="34" s="1"/>
  <c r="D188" i="1"/>
  <c r="C188" i="34" s="1"/>
  <c r="D189" i="1"/>
  <c r="C189" i="34" s="1"/>
  <c r="D190" i="1"/>
  <c r="C190" i="34" s="1"/>
  <c r="D191" i="1"/>
  <c r="C191" i="34" s="1"/>
  <c r="D192" i="1"/>
  <c r="C192" i="34" s="1"/>
  <c r="D193" i="1"/>
  <c r="C193" i="34" s="1"/>
  <c r="D194" i="1"/>
  <c r="C194" i="34" s="1"/>
  <c r="D195" i="1"/>
  <c r="C195" i="34" s="1"/>
  <c r="D196" i="1"/>
  <c r="C196" i="34" s="1"/>
  <c r="D197" i="1"/>
  <c r="C197" i="34" s="1"/>
  <c r="D198" i="1"/>
  <c r="C198" i="34" s="1"/>
  <c r="D199" i="1"/>
  <c r="C199" i="34" s="1"/>
  <c r="D200" i="1"/>
  <c r="C200" i="34" s="1"/>
  <c r="D201" i="1"/>
  <c r="C201" i="34" s="1"/>
  <c r="D202" i="1"/>
  <c r="C202" i="34" s="1"/>
  <c r="D203" i="1"/>
  <c r="C203" i="34" s="1"/>
  <c r="D204" i="1"/>
  <c r="C204" i="34" s="1"/>
  <c r="D205" i="1"/>
  <c r="C205" i="34" s="1"/>
  <c r="D206" i="1"/>
  <c r="C206" i="34" s="1"/>
  <c r="D207" i="1"/>
  <c r="C207" i="34" s="1"/>
  <c r="D208" i="1"/>
  <c r="C208" i="34" s="1"/>
  <c r="D209" i="1"/>
  <c r="C209" i="34" s="1"/>
  <c r="D210" i="1"/>
  <c r="C210" i="34" s="1"/>
  <c r="D211" i="1"/>
  <c r="C211" i="34" s="1"/>
  <c r="D212" i="1"/>
  <c r="C212" i="34" s="1"/>
  <c r="D213" i="1"/>
  <c r="C213" i="34" s="1"/>
  <c r="D214" i="1"/>
  <c r="C214" i="34" s="1"/>
  <c r="D215" i="1"/>
  <c r="C215" i="34" s="1"/>
  <c r="D216" i="1"/>
  <c r="C216" i="34" s="1"/>
  <c r="D217" i="1"/>
  <c r="C217" i="34" s="1"/>
  <c r="D218" i="1"/>
  <c r="C218" i="34" s="1"/>
  <c r="D219" i="1"/>
  <c r="C219" i="34" s="1"/>
  <c r="D220" i="1"/>
  <c r="C220" i="34" s="1"/>
  <c r="D221" i="1"/>
  <c r="C221" i="34" s="1"/>
  <c r="D222" i="1"/>
  <c r="C222" i="34" s="1"/>
  <c r="D223" i="1"/>
  <c r="C223" i="34" s="1"/>
  <c r="D224" i="1"/>
  <c r="C224" i="34" s="1"/>
  <c r="B225" i="23"/>
  <c r="D226" i="1"/>
  <c r="C226" i="34" s="1"/>
  <c r="D227" i="1"/>
  <c r="C227" i="34" s="1"/>
  <c r="D228" i="1"/>
  <c r="C228" i="34" s="1"/>
  <c r="D229" i="1"/>
  <c r="C229" i="34" s="1"/>
  <c r="D230" i="1"/>
  <c r="C230" i="34" s="1"/>
  <c r="D231" i="1"/>
  <c r="C231" i="34" s="1"/>
  <c r="D232" i="1"/>
  <c r="C232" i="34" s="1"/>
  <c r="D233" i="1"/>
  <c r="C233" i="34" s="1"/>
  <c r="D2" i="1"/>
  <c r="C2" i="34" s="1"/>
  <c r="D203" i="33" l="1"/>
  <c r="D154" i="33"/>
  <c r="D65" i="33"/>
  <c r="D63" i="33"/>
  <c r="D216" i="33"/>
  <c r="D5" i="33"/>
  <c r="D190" i="33"/>
  <c r="D66" i="33"/>
  <c r="B202" i="32"/>
  <c r="D202" i="33"/>
  <c r="B213" i="32"/>
  <c r="D213" i="33"/>
  <c r="B201" i="32"/>
  <c r="D201" i="33"/>
  <c r="B189" i="32"/>
  <c r="D189" i="33"/>
  <c r="B177" i="32"/>
  <c r="D177" i="33"/>
  <c r="B165" i="32"/>
  <c r="D165" i="33"/>
  <c r="B153" i="32"/>
  <c r="D153" i="33"/>
  <c r="B141" i="32"/>
  <c r="D141" i="33"/>
  <c r="B129" i="32"/>
  <c r="D129" i="33"/>
  <c r="B117" i="32"/>
  <c r="D117" i="33"/>
  <c r="B105" i="32"/>
  <c r="D105" i="33"/>
  <c r="B93" i="32"/>
  <c r="D93" i="33"/>
  <c r="B81" i="32"/>
  <c r="D81" i="33"/>
  <c r="B69" i="32"/>
  <c r="D69" i="33"/>
  <c r="B57" i="32"/>
  <c r="D57" i="33"/>
  <c r="B45" i="32"/>
  <c r="D45" i="33"/>
  <c r="B33" i="32"/>
  <c r="D33" i="33"/>
  <c r="B21" i="32"/>
  <c r="D21" i="33"/>
  <c r="B9" i="32"/>
  <c r="D9" i="33"/>
  <c r="B191" i="32"/>
  <c r="D191" i="33"/>
  <c r="B224" i="32"/>
  <c r="D224" i="33"/>
  <c r="B212" i="32"/>
  <c r="D212" i="33"/>
  <c r="B200" i="32"/>
  <c r="D200" i="33"/>
  <c r="B188" i="32"/>
  <c r="D188" i="33"/>
  <c r="AD317" i="1"/>
  <c r="D176" i="33"/>
  <c r="B164" i="32"/>
  <c r="D164" i="33"/>
  <c r="B152" i="32"/>
  <c r="D152" i="33"/>
  <c r="B140" i="32"/>
  <c r="D140" i="33"/>
  <c r="B128" i="32"/>
  <c r="D128" i="33"/>
  <c r="B116" i="32"/>
  <c r="D116" i="33"/>
  <c r="B104" i="32"/>
  <c r="D104" i="33"/>
  <c r="B92" i="32"/>
  <c r="D92" i="33"/>
  <c r="B80" i="32"/>
  <c r="D80" i="33"/>
  <c r="B68" i="32"/>
  <c r="D68" i="33"/>
  <c r="B56" i="32"/>
  <c r="D56" i="33"/>
  <c r="B44" i="32"/>
  <c r="D44" i="33"/>
  <c r="B32" i="32"/>
  <c r="D32" i="33"/>
  <c r="B20" i="32"/>
  <c r="D20" i="33"/>
  <c r="B8" i="32"/>
  <c r="D8" i="33"/>
  <c r="B199" i="32"/>
  <c r="D199" i="33"/>
  <c r="B187" i="32"/>
  <c r="D187" i="33"/>
  <c r="B175" i="32"/>
  <c r="D175" i="33"/>
  <c r="B163" i="32"/>
  <c r="D163" i="33"/>
  <c r="B151" i="32"/>
  <c r="D151" i="33"/>
  <c r="B139" i="32"/>
  <c r="D139" i="33"/>
  <c r="B127" i="32"/>
  <c r="D127" i="33"/>
  <c r="B115" i="32"/>
  <c r="D115" i="33"/>
  <c r="B103" i="32"/>
  <c r="D103" i="33"/>
  <c r="B91" i="32"/>
  <c r="D91" i="33"/>
  <c r="B79" i="32"/>
  <c r="D79" i="33"/>
  <c r="B67" i="32"/>
  <c r="D67" i="33"/>
  <c r="B55" i="32"/>
  <c r="D55" i="33"/>
  <c r="B43" i="32"/>
  <c r="D43" i="33"/>
  <c r="B31" i="32"/>
  <c r="D31" i="33"/>
  <c r="B19" i="32"/>
  <c r="D19" i="33"/>
  <c r="B7" i="32"/>
  <c r="D7" i="33"/>
  <c r="B54" i="32"/>
  <c r="D54" i="33"/>
  <c r="B42" i="32"/>
  <c r="D42" i="33"/>
  <c r="B30" i="32"/>
  <c r="D30" i="33"/>
  <c r="B18" i="32"/>
  <c r="D18" i="33"/>
  <c r="B6" i="32"/>
  <c r="D6" i="33"/>
  <c r="B198" i="32"/>
  <c r="D198" i="33"/>
  <c r="B186" i="32"/>
  <c r="D186" i="33"/>
  <c r="B174" i="32"/>
  <c r="D174" i="33"/>
  <c r="B162" i="32"/>
  <c r="D162" i="33"/>
  <c r="B150" i="32"/>
  <c r="D150" i="33"/>
  <c r="B138" i="32"/>
  <c r="D138" i="33"/>
  <c r="B126" i="32"/>
  <c r="D126" i="33"/>
  <c r="B114" i="32"/>
  <c r="D114" i="33"/>
  <c r="B102" i="32"/>
  <c r="D102" i="33"/>
  <c r="B90" i="32"/>
  <c r="D90" i="33"/>
  <c r="B78" i="32"/>
  <c r="D78" i="33"/>
  <c r="B233" i="32"/>
  <c r="D233" i="33"/>
  <c r="B221" i="32"/>
  <c r="D221" i="33"/>
  <c r="B209" i="32"/>
  <c r="D209" i="33"/>
  <c r="B197" i="32"/>
  <c r="D197" i="33"/>
  <c r="B185" i="32"/>
  <c r="D185" i="33"/>
  <c r="B173" i="32"/>
  <c r="D173" i="33"/>
  <c r="B161" i="32"/>
  <c r="D161" i="33"/>
  <c r="B149" i="32"/>
  <c r="D149" i="33"/>
  <c r="B137" i="32"/>
  <c r="D137" i="33"/>
  <c r="B125" i="32"/>
  <c r="D125" i="33"/>
  <c r="B113" i="32"/>
  <c r="D113" i="33"/>
  <c r="B101" i="32"/>
  <c r="D101" i="33"/>
  <c r="B89" i="32"/>
  <c r="D89" i="33"/>
  <c r="B77" i="32"/>
  <c r="D77" i="33"/>
  <c r="B53" i="32"/>
  <c r="D53" i="33"/>
  <c r="B41" i="32"/>
  <c r="D41" i="33"/>
  <c r="B29" i="32"/>
  <c r="D29" i="33"/>
  <c r="B17" i="32"/>
  <c r="D17" i="33"/>
  <c r="B208" i="32"/>
  <c r="D208" i="33"/>
  <c r="B196" i="32"/>
  <c r="D196" i="33"/>
  <c r="B184" i="32"/>
  <c r="D184" i="33"/>
  <c r="B172" i="32"/>
  <c r="D172" i="33"/>
  <c r="B160" i="32"/>
  <c r="D160" i="33"/>
  <c r="B148" i="32"/>
  <c r="D148" i="33"/>
  <c r="B136" i="32"/>
  <c r="D136" i="33"/>
  <c r="B124" i="32"/>
  <c r="D124" i="33"/>
  <c r="B112" i="32"/>
  <c r="D112" i="33"/>
  <c r="B100" i="32"/>
  <c r="D100" i="33"/>
  <c r="B88" i="32"/>
  <c r="D88" i="33"/>
  <c r="B76" i="32"/>
  <c r="D76" i="33"/>
  <c r="B64" i="32"/>
  <c r="D64" i="33"/>
  <c r="B52" i="32"/>
  <c r="D52" i="33"/>
  <c r="B40" i="32"/>
  <c r="D40" i="33"/>
  <c r="B28" i="32"/>
  <c r="D28" i="33"/>
  <c r="B16" i="32"/>
  <c r="D16" i="33"/>
  <c r="B4" i="32"/>
  <c r="D4" i="33"/>
  <c r="B219" i="32"/>
  <c r="D219" i="33"/>
  <c r="B207" i="32"/>
  <c r="D207" i="33"/>
  <c r="B195" i="32"/>
  <c r="D195" i="33"/>
  <c r="B183" i="32"/>
  <c r="D183" i="33"/>
  <c r="B171" i="32"/>
  <c r="D171" i="33"/>
  <c r="B159" i="32"/>
  <c r="D159" i="33"/>
  <c r="B147" i="32"/>
  <c r="D147" i="33"/>
  <c r="B135" i="32"/>
  <c r="D135" i="33"/>
  <c r="B123" i="32"/>
  <c r="D123" i="33"/>
  <c r="B111" i="32"/>
  <c r="D111" i="33"/>
  <c r="B99" i="32"/>
  <c r="D99" i="33"/>
  <c r="B87" i="32"/>
  <c r="D87" i="33"/>
  <c r="B75" i="32"/>
  <c r="D75" i="33"/>
  <c r="B51" i="32"/>
  <c r="D51" i="33"/>
  <c r="B39" i="32"/>
  <c r="D39" i="33"/>
  <c r="B27" i="32"/>
  <c r="D27" i="33"/>
  <c r="B15" i="32"/>
  <c r="D15" i="33"/>
  <c r="B3" i="32"/>
  <c r="D3" i="33"/>
  <c r="B218" i="32"/>
  <c r="D218" i="33"/>
  <c r="B206" i="32"/>
  <c r="D206" i="33"/>
  <c r="B194" i="32"/>
  <c r="D194" i="33"/>
  <c r="B182" i="32"/>
  <c r="D182" i="33"/>
  <c r="B170" i="32"/>
  <c r="D170" i="33"/>
  <c r="B158" i="32"/>
  <c r="D158" i="33"/>
  <c r="B146" i="32"/>
  <c r="D146" i="33"/>
  <c r="B134" i="32"/>
  <c r="D134" i="33"/>
  <c r="B122" i="32"/>
  <c r="D122" i="33"/>
  <c r="B110" i="32"/>
  <c r="D110" i="33"/>
  <c r="B98" i="32"/>
  <c r="D98" i="33"/>
  <c r="B86" i="32"/>
  <c r="D86" i="33"/>
  <c r="B74" i="32"/>
  <c r="D74" i="33"/>
  <c r="B62" i="32"/>
  <c r="D62" i="33"/>
  <c r="B50" i="32"/>
  <c r="D50" i="33"/>
  <c r="B38" i="32"/>
  <c r="D38" i="33"/>
  <c r="B26" i="32"/>
  <c r="D26" i="33"/>
  <c r="B14" i="32"/>
  <c r="D14" i="33"/>
  <c r="B243" i="32"/>
  <c r="D243" i="33"/>
  <c r="B217" i="32"/>
  <c r="D217" i="33"/>
  <c r="B205" i="32"/>
  <c r="D205" i="33"/>
  <c r="B193" i="32"/>
  <c r="D193" i="33"/>
  <c r="B181" i="32"/>
  <c r="D181" i="33"/>
  <c r="B169" i="32"/>
  <c r="D169" i="33"/>
  <c r="B157" i="32"/>
  <c r="D157" i="33"/>
  <c r="B145" i="32"/>
  <c r="D145" i="33"/>
  <c r="B133" i="32"/>
  <c r="D133" i="33"/>
  <c r="B121" i="32"/>
  <c r="D121" i="33"/>
  <c r="B109" i="32"/>
  <c r="D109" i="33"/>
  <c r="B97" i="32"/>
  <c r="D97" i="33"/>
  <c r="B85" i="32"/>
  <c r="D85" i="33"/>
  <c r="B73" i="32"/>
  <c r="D73" i="33"/>
  <c r="B61" i="32"/>
  <c r="D61" i="33"/>
  <c r="B49" i="32"/>
  <c r="D49" i="33"/>
  <c r="B37" i="32"/>
  <c r="D37" i="33"/>
  <c r="B25" i="32"/>
  <c r="D25" i="33"/>
  <c r="B13" i="32"/>
  <c r="D13" i="33"/>
  <c r="B242" i="32"/>
  <c r="D242" i="33"/>
  <c r="B211" i="32"/>
  <c r="D211" i="33"/>
  <c r="B222" i="32"/>
  <c r="D222" i="33"/>
  <c r="B232" i="32"/>
  <c r="D232" i="33"/>
  <c r="B204" i="32"/>
  <c r="D204" i="33"/>
  <c r="B192" i="32"/>
  <c r="D192" i="33"/>
  <c r="B180" i="32"/>
  <c r="D180" i="33"/>
  <c r="B168" i="32"/>
  <c r="D168" i="33"/>
  <c r="B156" i="32"/>
  <c r="D156" i="33"/>
  <c r="B132" i="32"/>
  <c r="D132" i="33"/>
  <c r="B120" i="32"/>
  <c r="D120" i="33"/>
  <c r="B108" i="32"/>
  <c r="D108" i="33"/>
  <c r="B84" i="32"/>
  <c r="D84" i="33"/>
  <c r="B72" i="32"/>
  <c r="D72" i="33"/>
  <c r="B60" i="32"/>
  <c r="D60" i="33"/>
  <c r="B48" i="32"/>
  <c r="D48" i="33"/>
  <c r="B36" i="32"/>
  <c r="D36" i="33"/>
  <c r="B24" i="32"/>
  <c r="D24" i="33"/>
  <c r="B12" i="32"/>
  <c r="D12" i="33"/>
  <c r="B241" i="32"/>
  <c r="D241" i="33"/>
  <c r="B143" i="32"/>
  <c r="D143" i="33"/>
  <c r="B131" i="32"/>
  <c r="D131" i="33"/>
  <c r="B119" i="32"/>
  <c r="D119" i="33"/>
  <c r="B107" i="32"/>
  <c r="D107" i="33"/>
  <c r="B95" i="32"/>
  <c r="D95" i="33"/>
  <c r="B83" i="32"/>
  <c r="D83" i="33"/>
  <c r="B71" i="32"/>
  <c r="D71" i="33"/>
  <c r="B59" i="32"/>
  <c r="D59" i="33"/>
  <c r="B47" i="32"/>
  <c r="D47" i="33"/>
  <c r="B35" i="32"/>
  <c r="D35" i="33"/>
  <c r="B23" i="32"/>
  <c r="D23" i="33"/>
  <c r="B11" i="32"/>
  <c r="D11" i="33"/>
  <c r="B240" i="32"/>
  <c r="D240" i="33"/>
  <c r="B223" i="32"/>
  <c r="D223" i="33"/>
  <c r="B2" i="32"/>
  <c r="D2" i="33"/>
  <c r="B210" i="32"/>
  <c r="D210" i="33"/>
  <c r="B220" i="32"/>
  <c r="D220" i="33"/>
  <c r="B231" i="32"/>
  <c r="D231" i="33"/>
  <c r="B230" i="32"/>
  <c r="D230" i="33"/>
  <c r="B229" i="32"/>
  <c r="D229" i="33"/>
  <c r="B228" i="32"/>
  <c r="D228" i="33"/>
  <c r="B227" i="32"/>
  <c r="D227" i="33"/>
  <c r="B215" i="32"/>
  <c r="D215" i="33"/>
  <c r="B179" i="32"/>
  <c r="D179" i="33"/>
  <c r="B167" i="32"/>
  <c r="D167" i="33"/>
  <c r="B155" i="32"/>
  <c r="D155" i="33"/>
  <c r="B226" i="32"/>
  <c r="D226" i="33"/>
  <c r="B214" i="32"/>
  <c r="D214" i="33"/>
  <c r="B178" i="32"/>
  <c r="D178" i="33"/>
  <c r="B166" i="32"/>
  <c r="D166" i="33"/>
  <c r="B142" i="32"/>
  <c r="D142" i="33"/>
  <c r="B130" i="32"/>
  <c r="D130" i="33"/>
  <c r="B118" i="32"/>
  <c r="D118" i="33"/>
  <c r="B106" i="32"/>
  <c r="D106" i="33"/>
  <c r="B94" i="32"/>
  <c r="D94" i="33"/>
  <c r="B82" i="32"/>
  <c r="D82" i="33"/>
  <c r="B70" i="32"/>
  <c r="D70" i="33"/>
  <c r="B58" i="32"/>
  <c r="D58" i="33"/>
  <c r="B46" i="32"/>
  <c r="D46" i="33"/>
  <c r="B34" i="32"/>
  <c r="D34" i="33"/>
  <c r="B22" i="32"/>
  <c r="D22" i="33"/>
  <c r="B10" i="32"/>
  <c r="D10" i="33"/>
  <c r="B239" i="32"/>
  <c r="D239" i="33"/>
  <c r="B5" i="32"/>
  <c r="AB331" i="1"/>
  <c r="B216" i="32"/>
  <c r="AF331" i="1"/>
  <c r="B203" i="32"/>
  <c r="X331" i="1"/>
  <c r="B63" i="32"/>
  <c r="Z317" i="1"/>
  <c r="B154" i="32"/>
  <c r="V331" i="1"/>
  <c r="B65" i="32"/>
  <c r="N237" i="1"/>
  <c r="B190" i="32"/>
  <c r="T237" i="1"/>
  <c r="B66" i="32"/>
  <c r="P237" i="1"/>
  <c r="R426" i="1"/>
  <c r="B176" i="32"/>
  <c r="D151" i="30"/>
  <c r="D151" i="31"/>
  <c r="D139" i="30"/>
  <c r="D139" i="31"/>
  <c r="D127" i="30"/>
  <c r="D127" i="31"/>
  <c r="D31" i="30"/>
  <c r="D31" i="31"/>
  <c r="D2" i="30"/>
  <c r="D2" i="31"/>
  <c r="D138" i="30"/>
  <c r="D138" i="31"/>
  <c r="D126" i="30"/>
  <c r="D126" i="31"/>
  <c r="D66" i="30"/>
  <c r="D66" i="31"/>
  <c r="D54" i="30"/>
  <c r="D54" i="31"/>
  <c r="D42" i="30"/>
  <c r="D42" i="31"/>
  <c r="D30" i="31"/>
  <c r="D30" i="30"/>
  <c r="D149" i="30"/>
  <c r="D149" i="31"/>
  <c r="D137" i="30"/>
  <c r="D137" i="31"/>
  <c r="D125" i="31"/>
  <c r="D125" i="30"/>
  <c r="D101" i="31"/>
  <c r="D101" i="30"/>
  <c r="D77" i="31"/>
  <c r="D77" i="30"/>
  <c r="D65" i="30"/>
  <c r="D65" i="31"/>
  <c r="D53" i="30"/>
  <c r="D53" i="31"/>
  <c r="D41" i="30"/>
  <c r="D41" i="31"/>
  <c r="D29" i="30"/>
  <c r="D29" i="31"/>
  <c r="D222" i="30"/>
  <c r="D222" i="31"/>
  <c r="D221" i="30"/>
  <c r="D221" i="31"/>
  <c r="D196" i="30"/>
  <c r="D196" i="31"/>
  <c r="D148" i="30"/>
  <c r="D148" i="31"/>
  <c r="D136" i="30"/>
  <c r="D136" i="31"/>
  <c r="D124" i="30"/>
  <c r="D124" i="31"/>
  <c r="D76" i="30"/>
  <c r="D76" i="31"/>
  <c r="D64" i="31"/>
  <c r="D64" i="30"/>
  <c r="D28" i="30"/>
  <c r="D28" i="31"/>
  <c r="D195" i="30"/>
  <c r="D195" i="31"/>
  <c r="D147" i="30"/>
  <c r="D147" i="31"/>
  <c r="D135" i="31"/>
  <c r="D135" i="30"/>
  <c r="D123" i="30"/>
  <c r="D123" i="31"/>
  <c r="D87" i="30"/>
  <c r="D87" i="31"/>
  <c r="D75" i="30"/>
  <c r="D75" i="31"/>
  <c r="D39" i="30"/>
  <c r="D39" i="31"/>
  <c r="D27" i="31"/>
  <c r="D27" i="30"/>
  <c r="D3" i="31"/>
  <c r="D3" i="30"/>
  <c r="D162" i="30"/>
  <c r="D162" i="31"/>
  <c r="D206" i="30"/>
  <c r="D206" i="31"/>
  <c r="D194" i="31"/>
  <c r="D194" i="30"/>
  <c r="D146" i="30"/>
  <c r="D146" i="31"/>
  <c r="D134" i="31"/>
  <c r="D134" i="30"/>
  <c r="D122" i="30"/>
  <c r="D122" i="31"/>
  <c r="D98" i="30"/>
  <c r="D98" i="31"/>
  <c r="D74" i="30"/>
  <c r="D74" i="31"/>
  <c r="D38" i="31"/>
  <c r="D38" i="30"/>
  <c r="D26" i="31"/>
  <c r="D26" i="30"/>
  <c r="D133" i="31"/>
  <c r="D133" i="30"/>
  <c r="D121" i="30"/>
  <c r="D121" i="31"/>
  <c r="D73" i="30"/>
  <c r="D73" i="31"/>
  <c r="D37" i="31"/>
  <c r="D37" i="30"/>
  <c r="D25" i="31"/>
  <c r="D25" i="30"/>
  <c r="D13" i="30"/>
  <c r="D13" i="31"/>
  <c r="D210" i="30"/>
  <c r="D210" i="31"/>
  <c r="D157" i="30"/>
  <c r="D157" i="31"/>
  <c r="D216" i="30"/>
  <c r="D216" i="31"/>
  <c r="D204" i="30"/>
  <c r="D204" i="31"/>
  <c r="D180" i="30"/>
  <c r="D180" i="31"/>
  <c r="D168" i="30"/>
  <c r="D168" i="31"/>
  <c r="D156" i="31"/>
  <c r="D156" i="30"/>
  <c r="D132" i="30"/>
  <c r="D132" i="31"/>
  <c r="D120" i="30"/>
  <c r="D120" i="31"/>
  <c r="D108" i="30"/>
  <c r="D108" i="31"/>
  <c r="D72" i="30"/>
  <c r="D72" i="31"/>
  <c r="D36" i="30"/>
  <c r="D36" i="31"/>
  <c r="D24" i="31"/>
  <c r="D24" i="30"/>
  <c r="D150" i="31"/>
  <c r="D150" i="30"/>
  <c r="D145" i="30"/>
  <c r="D145" i="31"/>
  <c r="D227" i="30"/>
  <c r="D227" i="31"/>
  <c r="D203" i="31"/>
  <c r="D203" i="30"/>
  <c r="D179" i="30"/>
  <c r="D179" i="31"/>
  <c r="D167" i="30"/>
  <c r="D167" i="31"/>
  <c r="D155" i="30"/>
  <c r="D155" i="31"/>
  <c r="D143" i="31"/>
  <c r="D143" i="30"/>
  <c r="D131" i="31"/>
  <c r="D131" i="30"/>
  <c r="D107" i="31"/>
  <c r="D107" i="30"/>
  <c r="D95" i="30"/>
  <c r="D95" i="31"/>
  <c r="D83" i="30"/>
  <c r="D83" i="31"/>
  <c r="D35" i="30"/>
  <c r="D35" i="31"/>
  <c r="D23" i="31"/>
  <c r="D23" i="30"/>
  <c r="D229" i="30"/>
  <c r="D229" i="31"/>
  <c r="D154" i="30"/>
  <c r="D154" i="31"/>
  <c r="D142" i="30"/>
  <c r="D142" i="31"/>
  <c r="D130" i="30"/>
  <c r="D130" i="31"/>
  <c r="D106" i="30"/>
  <c r="D106" i="31"/>
  <c r="D82" i="30"/>
  <c r="D82" i="31"/>
  <c r="D70" i="31"/>
  <c r="D70" i="30"/>
  <c r="D34" i="30"/>
  <c r="D34" i="31"/>
  <c r="D10" i="31"/>
  <c r="D10" i="30"/>
  <c r="D223" i="30"/>
  <c r="D223" i="31"/>
  <c r="D220" i="30"/>
  <c r="D220" i="31"/>
  <c r="D181" i="31"/>
  <c r="D181" i="30"/>
  <c r="D214" i="30"/>
  <c r="D214" i="31"/>
  <c r="D166" i="30"/>
  <c r="D166" i="31"/>
  <c r="D213" i="30"/>
  <c r="D213" i="31"/>
  <c r="D165" i="31"/>
  <c r="D165" i="30"/>
  <c r="D153" i="31"/>
  <c r="D153" i="30"/>
  <c r="D141" i="30"/>
  <c r="D141" i="31"/>
  <c r="D129" i="30"/>
  <c r="D129" i="31"/>
  <c r="D117" i="31"/>
  <c r="D117" i="30"/>
  <c r="D105" i="30"/>
  <c r="D105" i="31"/>
  <c r="D33" i="30"/>
  <c r="D33" i="31"/>
  <c r="D21" i="30"/>
  <c r="D21" i="31"/>
  <c r="D9" i="30"/>
  <c r="D9" i="31"/>
  <c r="D205" i="31"/>
  <c r="D205" i="30"/>
  <c r="D224" i="30"/>
  <c r="D224" i="31"/>
  <c r="D200" i="30"/>
  <c r="D200" i="31"/>
  <c r="D164" i="31"/>
  <c r="D164" i="30"/>
  <c r="D152" i="30"/>
  <c r="D152" i="31"/>
  <c r="D140" i="30"/>
  <c r="D140" i="31"/>
  <c r="D128" i="30"/>
  <c r="D128" i="31"/>
  <c r="D116" i="30"/>
  <c r="D116" i="31"/>
  <c r="D104" i="30"/>
  <c r="D104" i="31"/>
  <c r="D92" i="30"/>
  <c r="D92" i="31"/>
  <c r="D80" i="30"/>
  <c r="D80" i="31"/>
  <c r="D32" i="30"/>
  <c r="D32" i="31"/>
  <c r="D400" i="30"/>
  <c r="D400" i="31"/>
  <c r="B399" i="22"/>
  <c r="B400" i="23"/>
  <c r="B400" i="3"/>
  <c r="B401" i="8"/>
  <c r="B154" i="7"/>
  <c r="D63" i="30"/>
  <c r="D63" i="31"/>
  <c r="B141" i="3"/>
  <c r="D112" i="30"/>
  <c r="D112" i="31"/>
  <c r="B129" i="3"/>
  <c r="D422" i="30"/>
  <c r="D422" i="31"/>
  <c r="B423" i="8"/>
  <c r="B421" i="22"/>
  <c r="B422" i="23"/>
  <c r="B422" i="3"/>
  <c r="B118" i="7"/>
  <c r="D186" i="30"/>
  <c r="D186" i="31"/>
  <c r="B106" i="7"/>
  <c r="D389" i="30"/>
  <c r="D389" i="31"/>
  <c r="B389" i="23"/>
  <c r="B388" i="22"/>
  <c r="B389" i="3"/>
  <c r="B390" i="8"/>
  <c r="B94" i="7"/>
  <c r="D258" i="30"/>
  <c r="D258" i="31"/>
  <c r="B259" i="7"/>
  <c r="B258" i="3"/>
  <c r="B258" i="23"/>
  <c r="B258" i="22"/>
  <c r="B330" i="8"/>
  <c r="D93" i="30"/>
  <c r="D93" i="31"/>
  <c r="D118" i="30"/>
  <c r="D118" i="31"/>
  <c r="B58" i="7"/>
  <c r="D6" i="30"/>
  <c r="D6" i="31"/>
  <c r="B46" i="7"/>
  <c r="D15" i="30"/>
  <c r="D15" i="31"/>
  <c r="D239" i="30"/>
  <c r="D239" i="31"/>
  <c r="B22" i="7"/>
  <c r="D188" i="30"/>
  <c r="D188" i="31"/>
  <c r="B10" i="7"/>
  <c r="D55" i="30"/>
  <c r="D55" i="31"/>
  <c r="X418" i="1"/>
  <c r="D11" i="30"/>
  <c r="D11" i="31"/>
  <c r="AB389" i="1"/>
  <c r="AF395" i="1" s="1"/>
  <c r="T417" i="1"/>
  <c r="R417" i="1"/>
  <c r="B140" i="3"/>
  <c r="D263" i="30"/>
  <c r="D263" i="31"/>
  <c r="B263" i="23"/>
  <c r="B263" i="3"/>
  <c r="B263" i="22"/>
  <c r="B264" i="7"/>
  <c r="B8" i="8"/>
  <c r="B128" i="3"/>
  <c r="D303" i="30"/>
  <c r="D303" i="31"/>
  <c r="B200" i="8"/>
  <c r="B304" i="7"/>
  <c r="B303" i="22"/>
  <c r="B303" i="23"/>
  <c r="B303" i="3"/>
  <c r="B117" i="7"/>
  <c r="D185" i="30"/>
  <c r="D185" i="31"/>
  <c r="B105" i="7"/>
  <c r="D388" i="30"/>
  <c r="D388" i="31"/>
  <c r="B389" i="8"/>
  <c r="B388" i="23"/>
  <c r="B387" i="22"/>
  <c r="B388" i="3"/>
  <c r="AT398" i="1"/>
  <c r="AT410" i="1" s="1"/>
  <c r="D99" i="30"/>
  <c r="D99" i="31"/>
  <c r="D295" i="30"/>
  <c r="D295" i="31"/>
  <c r="B296" i="7"/>
  <c r="B71" i="8"/>
  <c r="B295" i="22"/>
  <c r="B295" i="23"/>
  <c r="B295" i="3"/>
  <c r="D350" i="30"/>
  <c r="D350" i="31"/>
  <c r="B349" i="22"/>
  <c r="B350" i="23"/>
  <c r="B91" i="8"/>
  <c r="B350" i="3"/>
  <c r="B56" i="3"/>
  <c r="D380" i="30"/>
  <c r="D380" i="31"/>
  <c r="B308" i="8"/>
  <c r="B380" i="23"/>
  <c r="B379" i="22"/>
  <c r="B380" i="3"/>
  <c r="B44" i="3"/>
  <c r="D297" i="30"/>
  <c r="D297" i="31"/>
  <c r="T386" i="1"/>
  <c r="B297" i="3"/>
  <c r="B297" i="23"/>
  <c r="B298" i="7"/>
  <c r="B336" i="8"/>
  <c r="B297" i="22"/>
  <c r="B33" i="7"/>
  <c r="D244" i="30"/>
  <c r="D244" i="31"/>
  <c r="B244" i="23"/>
  <c r="B320" i="8"/>
  <c r="B244" i="22"/>
  <c r="B244" i="3"/>
  <c r="B245" i="7"/>
  <c r="B21" i="7"/>
  <c r="D189" i="30"/>
  <c r="D189" i="31"/>
  <c r="B9" i="7"/>
  <c r="D425" i="30"/>
  <c r="D425" i="31"/>
  <c r="B424" i="22"/>
  <c r="B425" i="23"/>
  <c r="B425" i="3"/>
  <c r="B426" i="8"/>
  <c r="B190" i="7"/>
  <c r="D86" i="30"/>
  <c r="D86" i="31"/>
  <c r="V338" i="1"/>
  <c r="B175" i="22"/>
  <c r="D292" i="30"/>
  <c r="D292" i="31"/>
  <c r="X343" i="1"/>
  <c r="B293" i="7"/>
  <c r="B292" i="3"/>
  <c r="B292" i="22"/>
  <c r="B284" i="8"/>
  <c r="B292" i="23"/>
  <c r="B164" i="7"/>
  <c r="D304" i="30"/>
  <c r="D304" i="31"/>
  <c r="B287" i="8"/>
  <c r="B304" i="3"/>
  <c r="B304" i="23"/>
  <c r="B305" i="7"/>
  <c r="B304" i="22"/>
  <c r="D209" i="30"/>
  <c r="D209" i="31"/>
  <c r="R418" i="1"/>
  <c r="D183" i="30"/>
  <c r="D183" i="31"/>
  <c r="D115" i="30"/>
  <c r="D115" i="31"/>
  <c r="D182" i="30"/>
  <c r="D182" i="31"/>
  <c r="B103" i="3"/>
  <c r="D396" i="30"/>
  <c r="D396" i="31"/>
  <c r="B396" i="23"/>
  <c r="B395" i="22"/>
  <c r="B396" i="3"/>
  <c r="B397" i="8"/>
  <c r="B92" i="7"/>
  <c r="D40" i="31"/>
  <c r="D40" i="30"/>
  <c r="B79" i="3"/>
  <c r="D413" i="30"/>
  <c r="D413" i="31"/>
  <c r="B413" i="3"/>
  <c r="B414" i="8"/>
  <c r="B413" i="23"/>
  <c r="B412" i="22"/>
  <c r="D402" i="30"/>
  <c r="D402" i="31"/>
  <c r="B402" i="3"/>
  <c r="B401" i="22"/>
  <c r="B402" i="23"/>
  <c r="B403" i="8"/>
  <c r="B55" i="3"/>
  <c r="D312" i="30"/>
  <c r="D312" i="31"/>
  <c r="B290" i="8"/>
  <c r="B312" i="3"/>
  <c r="B312" i="23"/>
  <c r="B311" i="22"/>
  <c r="B312" i="7"/>
  <c r="B44" i="7"/>
  <c r="D369" i="30"/>
  <c r="D369" i="31"/>
  <c r="B369" i="23"/>
  <c r="B368" i="22"/>
  <c r="B369" i="3"/>
  <c r="B379" i="8"/>
  <c r="B31" i="3"/>
  <c r="D268" i="30"/>
  <c r="D268" i="31"/>
  <c r="B268" i="23"/>
  <c r="B268" i="3"/>
  <c r="B268" i="22"/>
  <c r="B269" i="7"/>
  <c r="B17" i="8"/>
  <c r="D190" i="30"/>
  <c r="D190" i="31"/>
  <c r="P388" i="1"/>
  <c r="P394" i="1" s="1"/>
  <c r="D424" i="30"/>
  <c r="D424" i="31"/>
  <c r="B424" i="3"/>
  <c r="B425" i="8"/>
  <c r="B423" i="22"/>
  <c r="B424" i="23"/>
  <c r="B213" i="7"/>
  <c r="D240" i="30"/>
  <c r="D240" i="31"/>
  <c r="B222" i="3"/>
  <c r="D343" i="30"/>
  <c r="D343" i="31"/>
  <c r="AD375" i="1"/>
  <c r="B343" i="22"/>
  <c r="B343" i="23"/>
  <c r="B299" i="8"/>
  <c r="B343" i="3"/>
  <c r="B186" i="3"/>
  <c r="D17" i="30"/>
  <c r="D17" i="31"/>
  <c r="AV387" i="1"/>
  <c r="AT392" i="1" s="1"/>
  <c r="D217" i="30"/>
  <c r="D217" i="31"/>
  <c r="B162" i="3"/>
  <c r="D311" i="30"/>
  <c r="D311" i="31"/>
  <c r="B310" i="22"/>
  <c r="B311" i="7"/>
  <c r="B138" i="8"/>
  <c r="B311" i="23"/>
  <c r="B311" i="3"/>
  <c r="X388" i="1"/>
  <c r="X400" i="1" s="1"/>
  <c r="D237" i="30"/>
  <c r="D237" i="31"/>
  <c r="AB325" i="1"/>
  <c r="B263" i="8"/>
  <c r="B237" i="3"/>
  <c r="B237" i="22"/>
  <c r="B237" i="23"/>
  <c r="B238" i="7"/>
  <c r="B139" i="7"/>
  <c r="D52" i="30"/>
  <c r="D52" i="31"/>
  <c r="B126" i="22"/>
  <c r="D215" i="30"/>
  <c r="D215" i="31"/>
  <c r="B115" i="7"/>
  <c r="D78" i="30"/>
  <c r="D78" i="31"/>
  <c r="B103" i="7"/>
  <c r="D397" i="30"/>
  <c r="D397" i="31"/>
  <c r="B397" i="23"/>
  <c r="B396" i="22"/>
  <c r="B397" i="3"/>
  <c r="B398" i="8"/>
  <c r="B90" i="22"/>
  <c r="D225" i="30"/>
  <c r="D225" i="31"/>
  <c r="B79" i="7"/>
  <c r="D414" i="30"/>
  <c r="D414" i="31"/>
  <c r="B414" i="3"/>
  <c r="B414" i="23"/>
  <c r="B413" i="22"/>
  <c r="B415" i="8"/>
  <c r="D161" i="31"/>
  <c r="D161" i="30"/>
  <c r="B55" i="7"/>
  <c r="D327" i="30"/>
  <c r="D327" i="31"/>
  <c r="B327" i="23"/>
  <c r="B327" i="3"/>
  <c r="B219" i="8"/>
  <c r="B326" i="22"/>
  <c r="B43" i="7"/>
  <c r="D370" i="30"/>
  <c r="D370" i="31"/>
  <c r="B380" i="8"/>
  <c r="B370" i="3"/>
  <c r="B369" i="22"/>
  <c r="B370" i="23"/>
  <c r="B31" i="7"/>
  <c r="D269" i="30"/>
  <c r="D269" i="31"/>
  <c r="N336" i="1"/>
  <c r="P336" i="1"/>
  <c r="P337" i="1" s="1"/>
  <c r="B269" i="3"/>
  <c r="B270" i="7"/>
  <c r="B269" i="22"/>
  <c r="B269" i="23"/>
  <c r="B56" i="8"/>
  <c r="D354" i="30"/>
  <c r="D354" i="31"/>
  <c r="B354" i="23"/>
  <c r="B205" i="8"/>
  <c r="B353" i="22"/>
  <c r="B354" i="3"/>
  <c r="D359" i="30"/>
  <c r="D359" i="31"/>
  <c r="B370" i="8"/>
  <c r="B358" i="22"/>
  <c r="B359" i="3"/>
  <c r="B359" i="23"/>
  <c r="B224" i="3"/>
  <c r="D405" i="30"/>
  <c r="D405" i="31"/>
  <c r="B405" i="23"/>
  <c r="B404" i="22"/>
  <c r="B406" i="8"/>
  <c r="B405" i="3"/>
  <c r="AT405" i="1"/>
  <c r="D367" i="30"/>
  <c r="D367" i="31"/>
  <c r="B367" i="23"/>
  <c r="B377" i="8"/>
  <c r="B367" i="3"/>
  <c r="B366" i="22"/>
  <c r="B198" i="7"/>
  <c r="D416" i="30"/>
  <c r="D416" i="31"/>
  <c r="B416" i="23"/>
  <c r="B415" i="22"/>
  <c r="B416" i="3"/>
  <c r="B417" i="8"/>
  <c r="B185" i="3"/>
  <c r="D16" i="30"/>
  <c r="D16" i="31"/>
  <c r="B174" i="7"/>
  <c r="D256" i="30"/>
  <c r="D256" i="31"/>
  <c r="B256" i="3"/>
  <c r="B256" i="22"/>
  <c r="B256" i="23"/>
  <c r="B328" i="8"/>
  <c r="B257" i="7"/>
  <c r="D322" i="30"/>
  <c r="D322" i="31"/>
  <c r="B321" i="22"/>
  <c r="B322" i="3"/>
  <c r="B322" i="23"/>
  <c r="B352" i="8"/>
  <c r="B322" i="7"/>
  <c r="B150" i="7"/>
  <c r="D193" i="30"/>
  <c r="D193" i="31"/>
  <c r="V344" i="1"/>
  <c r="B137" i="23"/>
  <c r="D51" i="30"/>
  <c r="D51" i="31"/>
  <c r="B125" i="3"/>
  <c r="D307" i="30"/>
  <c r="D307" i="31"/>
  <c r="B307" i="23"/>
  <c r="B307" i="7"/>
  <c r="B306" i="22"/>
  <c r="B343" i="8"/>
  <c r="B307" i="3"/>
  <c r="D56" i="30"/>
  <c r="D56" i="31"/>
  <c r="B102" i="7"/>
  <c r="D85" i="30"/>
  <c r="D85" i="31"/>
  <c r="B90" i="7"/>
  <c r="D421" i="30"/>
  <c r="D421" i="31"/>
  <c r="B420" i="22"/>
  <c r="B421" i="23"/>
  <c r="B422" i="8"/>
  <c r="B421" i="3"/>
  <c r="B78" i="7"/>
  <c r="D412" i="30"/>
  <c r="D412" i="31"/>
  <c r="B412" i="3"/>
  <c r="B413" i="8"/>
  <c r="B412" i="23"/>
  <c r="B411" i="22"/>
  <c r="N387" i="1"/>
  <c r="N399" i="1" s="1"/>
  <c r="D163" i="30"/>
  <c r="D163" i="31"/>
  <c r="B54" i="7"/>
  <c r="D328" i="30"/>
  <c r="D328" i="31"/>
  <c r="B328" i="3"/>
  <c r="B327" i="22"/>
  <c r="B328" i="23"/>
  <c r="B355" i="8"/>
  <c r="D371" i="30"/>
  <c r="D371" i="31"/>
  <c r="B370" i="22"/>
  <c r="B371" i="23"/>
  <c r="B371" i="3"/>
  <c r="B381" i="8"/>
  <c r="B30" i="7"/>
  <c r="D270" i="30"/>
  <c r="D270" i="31"/>
  <c r="R336" i="1"/>
  <c r="T336" i="1"/>
  <c r="B270" i="22"/>
  <c r="B270" i="23"/>
  <c r="B270" i="3"/>
  <c r="B267" i="8"/>
  <c r="B271" i="7"/>
  <c r="D355" i="30"/>
  <c r="D355" i="31"/>
  <c r="B355" i="23"/>
  <c r="B354" i="22"/>
  <c r="B207" i="8"/>
  <c r="B355" i="3"/>
  <c r="D360" i="30"/>
  <c r="D360" i="31"/>
  <c r="B371" i="8"/>
  <c r="B359" i="22"/>
  <c r="B360" i="3"/>
  <c r="B360" i="23"/>
  <c r="D387" i="30"/>
  <c r="D387" i="31"/>
  <c r="B388" i="8"/>
  <c r="B387" i="23"/>
  <c r="B386" i="22"/>
  <c r="B387" i="3"/>
  <c r="D366" i="30"/>
  <c r="D366" i="31"/>
  <c r="B376" i="8"/>
  <c r="B366" i="23"/>
  <c r="B365" i="22"/>
  <c r="B366" i="3"/>
  <c r="B184" i="3"/>
  <c r="D171" i="30"/>
  <c r="D171" i="31"/>
  <c r="B100" i="3"/>
  <c r="D84" i="30"/>
  <c r="D84" i="31"/>
  <c r="X338" i="1"/>
  <c r="B89" i="7"/>
  <c r="D58" i="30"/>
  <c r="D58" i="31"/>
  <c r="B76" i="3"/>
  <c r="D199" i="30"/>
  <c r="D199" i="31"/>
  <c r="B65" i="7"/>
  <c r="D231" i="30"/>
  <c r="D231" i="31"/>
  <c r="B52" i="3"/>
  <c r="D329" i="30"/>
  <c r="D329" i="31"/>
  <c r="B328" i="22"/>
  <c r="B356" i="8"/>
  <c r="B329" i="23"/>
  <c r="B329" i="3"/>
  <c r="B41" i="7"/>
  <c r="D368" i="30"/>
  <c r="D368" i="31"/>
  <c r="B368" i="3"/>
  <c r="B378" i="8"/>
  <c r="B368" i="23"/>
  <c r="B367" i="22"/>
  <c r="D97" i="30"/>
  <c r="D97" i="31"/>
  <c r="D356" i="30"/>
  <c r="D356" i="31"/>
  <c r="B367" i="8"/>
  <c r="B356" i="3"/>
  <c r="B356" i="23"/>
  <c r="B355" i="22"/>
  <c r="D361" i="30"/>
  <c r="D361" i="31"/>
  <c r="B361" i="23"/>
  <c r="B360" i="22"/>
  <c r="B372" i="8"/>
  <c r="B361" i="3"/>
  <c r="B214" i="7"/>
  <c r="D242" i="30"/>
  <c r="D242" i="31"/>
  <c r="B187" i="22"/>
  <c r="D89" i="30"/>
  <c r="D89" i="31"/>
  <c r="B220" i="3"/>
  <c r="D341" i="30"/>
  <c r="D341" i="31"/>
  <c r="B340" i="22"/>
  <c r="B341" i="3"/>
  <c r="B364" i="8"/>
  <c r="B341" i="23"/>
  <c r="B124" i="3"/>
  <c r="D308" i="30"/>
  <c r="D308" i="31"/>
  <c r="B308" i="23"/>
  <c r="B308" i="3"/>
  <c r="B307" i="22"/>
  <c r="B308" i="7"/>
  <c r="B289" i="8"/>
  <c r="B219" i="3"/>
  <c r="D49" i="30"/>
  <c r="D49" i="31"/>
  <c r="Z402" i="1"/>
  <c r="B207" i="22"/>
  <c r="D314" i="30"/>
  <c r="D314" i="31"/>
  <c r="B314" i="7"/>
  <c r="B348" i="8"/>
  <c r="B314" i="23"/>
  <c r="B313" i="22"/>
  <c r="AB388" i="1"/>
  <c r="D67" i="30"/>
  <c r="D67" i="31"/>
  <c r="B183" i="3"/>
  <c r="D170" i="30"/>
  <c r="D170" i="31"/>
  <c r="D18" i="30"/>
  <c r="D18" i="31"/>
  <c r="AJ381" i="1"/>
  <c r="B159" i="3"/>
  <c r="D208" i="30"/>
  <c r="D208" i="31"/>
  <c r="P418" i="1"/>
  <c r="B147" i="3"/>
  <c r="D207" i="30"/>
  <c r="D207" i="31"/>
  <c r="D345" i="30"/>
  <c r="D345" i="31"/>
  <c r="AB375" i="1"/>
  <c r="B345" i="3"/>
  <c r="B345" i="22"/>
  <c r="B301" i="8"/>
  <c r="B345" i="23"/>
  <c r="B123" i="3"/>
  <c r="D313" i="30"/>
  <c r="D313" i="31"/>
  <c r="Z386" i="1"/>
  <c r="B346" i="8"/>
  <c r="B312" i="22"/>
  <c r="B313" i="3"/>
  <c r="B313" i="7"/>
  <c r="B313" i="23"/>
  <c r="D376" i="30"/>
  <c r="D376" i="31"/>
  <c r="B385" i="8"/>
  <c r="B376" i="23"/>
  <c r="B375" i="22"/>
  <c r="B376" i="3"/>
  <c r="B99" i="3"/>
  <c r="D43" i="30"/>
  <c r="D43" i="31"/>
  <c r="D175" i="30"/>
  <c r="D175" i="31"/>
  <c r="AD391" i="1"/>
  <c r="AB409" i="1" s="1"/>
  <c r="D198" i="30"/>
  <c r="D198" i="31"/>
  <c r="D232" i="30"/>
  <c r="D232" i="31"/>
  <c r="B51" i="3"/>
  <c r="D330" i="30"/>
  <c r="D330" i="31"/>
  <c r="B329" i="22"/>
  <c r="B357" i="8"/>
  <c r="B330" i="3"/>
  <c r="B330" i="23"/>
  <c r="B40" i="7"/>
  <c r="D178" i="30"/>
  <c r="D178" i="31"/>
  <c r="B28" i="7"/>
  <c r="D22" i="30"/>
  <c r="D22" i="31"/>
  <c r="D357" i="30"/>
  <c r="D357" i="31"/>
  <c r="B357" i="3"/>
  <c r="B356" i="22"/>
  <c r="B368" i="8"/>
  <c r="B357" i="23"/>
  <c r="R389" i="1"/>
  <c r="T395" i="1" s="1"/>
  <c r="D265" i="30"/>
  <c r="D265" i="31"/>
  <c r="B265" i="22"/>
  <c r="B265" i="3"/>
  <c r="B265" i="23"/>
  <c r="B266" i="7"/>
  <c r="B265" i="8"/>
  <c r="D228" i="30"/>
  <c r="D228" i="31"/>
  <c r="T401" i="1"/>
  <c r="D266" i="30"/>
  <c r="D266" i="31"/>
  <c r="B266" i="23"/>
  <c r="B266" i="8"/>
  <c r="B267" i="7"/>
  <c r="B266" i="3"/>
  <c r="B266" i="22"/>
  <c r="B209" i="7"/>
  <c r="D235" i="30"/>
  <c r="D235" i="31"/>
  <c r="B236" i="7"/>
  <c r="B235" i="22"/>
  <c r="B235" i="23"/>
  <c r="B235" i="3"/>
  <c r="B261" i="8"/>
  <c r="B148" i="3"/>
  <c r="D236" i="30"/>
  <c r="D236" i="31"/>
  <c r="Z325" i="1"/>
  <c r="B262" i="8"/>
  <c r="B236" i="3"/>
  <c r="B237" i="7"/>
  <c r="B236" i="23"/>
  <c r="B236" i="22"/>
  <c r="B218" i="23"/>
  <c r="D48" i="30"/>
  <c r="D48" i="31"/>
  <c r="D81" i="30"/>
  <c r="D81" i="31"/>
  <c r="B170" i="3"/>
  <c r="D320" i="30"/>
  <c r="D320" i="31"/>
  <c r="B319" i="22"/>
  <c r="B320" i="3"/>
  <c r="B320" i="7"/>
  <c r="B320" i="23"/>
  <c r="B350" i="8"/>
  <c r="B158" i="3"/>
  <c r="D420" i="30"/>
  <c r="D420" i="31"/>
  <c r="B421" i="8"/>
  <c r="B419" i="22"/>
  <c r="B420" i="23"/>
  <c r="B420" i="3"/>
  <c r="B146" i="3"/>
  <c r="D378" i="30"/>
  <c r="D378" i="31"/>
  <c r="B378" i="23"/>
  <c r="B306" i="8"/>
  <c r="B377" i="22"/>
  <c r="B378" i="3"/>
  <c r="P382" i="1"/>
  <c r="T383" i="1" s="1"/>
  <c r="R384" i="1" s="1"/>
  <c r="D173" i="30"/>
  <c r="D173" i="31"/>
  <c r="B122" i="3"/>
  <c r="D177" i="30"/>
  <c r="D177" i="31"/>
  <c r="B111" i="7"/>
  <c r="D392" i="30"/>
  <c r="D392" i="31"/>
  <c r="B393" i="8"/>
  <c r="B392" i="23"/>
  <c r="B391" i="22"/>
  <c r="B392" i="3"/>
  <c r="B98" i="3"/>
  <c r="D260" i="30"/>
  <c r="D260" i="31"/>
  <c r="B331" i="8"/>
  <c r="B260" i="3"/>
  <c r="B260" i="23"/>
  <c r="B261" i="7"/>
  <c r="B260" i="22"/>
  <c r="B87" i="7"/>
  <c r="D111" i="30"/>
  <c r="D111" i="31"/>
  <c r="D238" i="30"/>
  <c r="D238" i="31"/>
  <c r="B238" i="23"/>
  <c r="B104" i="8"/>
  <c r="B239" i="7"/>
  <c r="B238" i="3"/>
  <c r="B238" i="22"/>
  <c r="B63" i="7"/>
  <c r="D233" i="30"/>
  <c r="D233" i="31"/>
  <c r="B50" i="3"/>
  <c r="D57" i="30"/>
  <c r="D57" i="31"/>
  <c r="P389" i="1"/>
  <c r="P407" i="1" s="1"/>
  <c r="D197" i="30"/>
  <c r="D197" i="31"/>
  <c r="D219" i="30"/>
  <c r="D219" i="31"/>
  <c r="B15" i="7"/>
  <c r="D230" i="30"/>
  <c r="D230" i="31"/>
  <c r="D176" i="30"/>
  <c r="D176" i="31"/>
  <c r="AH398" i="1"/>
  <c r="AH410" i="1" s="1"/>
  <c r="D386" i="30"/>
  <c r="D386" i="31"/>
  <c r="B386" i="3"/>
  <c r="B385" i="22"/>
  <c r="B386" i="23"/>
  <c r="B313" i="8"/>
  <c r="B387" i="8"/>
  <c r="B199" i="3"/>
  <c r="D374" i="30"/>
  <c r="D374" i="31"/>
  <c r="B384" i="8"/>
  <c r="B373" i="22"/>
  <c r="B374" i="23"/>
  <c r="B374" i="3"/>
  <c r="B222" i="7"/>
  <c r="D342" i="30"/>
  <c r="D342" i="31"/>
  <c r="B45" i="8"/>
  <c r="B342" i="22"/>
  <c r="B342" i="3"/>
  <c r="B342" i="23"/>
  <c r="B113" i="7"/>
  <c r="D69" i="30"/>
  <c r="D69" i="31"/>
  <c r="P377" i="1"/>
  <c r="D12" i="30"/>
  <c r="D12" i="31"/>
  <c r="B193" i="3"/>
  <c r="D332" i="30"/>
  <c r="D332" i="31"/>
  <c r="B332" i="23"/>
  <c r="B331" i="22"/>
  <c r="B358" i="8"/>
  <c r="B332" i="3"/>
  <c r="D59" i="30"/>
  <c r="D59" i="31"/>
  <c r="B169" i="3"/>
  <c r="D277" i="30"/>
  <c r="D277" i="31"/>
  <c r="B277" i="22"/>
  <c r="B277" i="3"/>
  <c r="B274" i="8"/>
  <c r="B278" i="7"/>
  <c r="B277" i="23"/>
  <c r="B157" i="3"/>
  <c r="D272" i="30"/>
  <c r="D272" i="31"/>
  <c r="X336" i="1"/>
  <c r="AH337" i="1" s="1"/>
  <c r="AJ337" i="1" s="1"/>
  <c r="B273" i="7"/>
  <c r="B269" i="8"/>
  <c r="B272" i="22"/>
  <c r="B272" i="3"/>
  <c r="B272" i="23"/>
  <c r="B145" i="3"/>
  <c r="D249" i="30"/>
  <c r="D249" i="31"/>
  <c r="T325" i="1"/>
  <c r="B166" i="8"/>
  <c r="B249" i="23"/>
  <c r="B249" i="3"/>
  <c r="B249" i="22"/>
  <c r="B250" i="7"/>
  <c r="B133" i="3"/>
  <c r="D103" i="30"/>
  <c r="D103" i="31"/>
  <c r="N338" i="1"/>
  <c r="B121" i="23"/>
  <c r="D79" i="30"/>
  <c r="D79" i="31"/>
  <c r="D14" i="30"/>
  <c r="D14" i="31"/>
  <c r="B97" i="3"/>
  <c r="D262" i="30"/>
  <c r="D262" i="31"/>
  <c r="B262" i="23"/>
  <c r="B263" i="7"/>
  <c r="B262" i="3"/>
  <c r="B262" i="22"/>
  <c r="B33" i="8"/>
  <c r="B86" i="7"/>
  <c r="D174" i="30"/>
  <c r="D174" i="31"/>
  <c r="B73" i="3"/>
  <c r="D418" i="30"/>
  <c r="D418" i="31"/>
  <c r="B417" i="22"/>
  <c r="B418" i="3"/>
  <c r="B418" i="23"/>
  <c r="B419" i="8"/>
  <c r="B62" i="7"/>
  <c r="D60" i="30"/>
  <c r="D60" i="31"/>
  <c r="B49" i="23"/>
  <c r="D250" i="30"/>
  <c r="D250" i="31"/>
  <c r="B250" i="3"/>
  <c r="B251" i="7"/>
  <c r="B323" i="8"/>
  <c r="B250" i="23"/>
  <c r="B250" i="22"/>
  <c r="B38" i="7"/>
  <c r="D20" i="30"/>
  <c r="D20" i="31"/>
  <c r="B26" i="7"/>
  <c r="D169" i="30"/>
  <c r="D169" i="31"/>
  <c r="T377" i="1"/>
  <c r="D383" i="30"/>
  <c r="D383" i="31"/>
  <c r="B311" i="8"/>
  <c r="B383" i="23"/>
  <c r="B382" i="22"/>
  <c r="B383" i="3"/>
  <c r="D293" i="30"/>
  <c r="D293" i="31"/>
  <c r="B293" i="23"/>
  <c r="B285" i="8"/>
  <c r="B293" i="22"/>
  <c r="B294" i="7"/>
  <c r="B189" i="7"/>
  <c r="D88" i="30"/>
  <c r="D88" i="31"/>
  <c r="AF398" i="1"/>
  <c r="B198" i="23"/>
  <c r="D300" i="30"/>
  <c r="D300" i="31"/>
  <c r="B301" i="7"/>
  <c r="B340" i="8"/>
  <c r="B300" i="23"/>
  <c r="B300" i="22"/>
  <c r="B300" i="3"/>
  <c r="B196" i="3"/>
  <c r="D415" i="30"/>
  <c r="D415" i="31"/>
  <c r="B416" i="8"/>
  <c r="B415" i="3"/>
  <c r="B415" i="23"/>
  <c r="B414" i="22"/>
  <c r="B136" i="3"/>
  <c r="D50" i="30"/>
  <c r="D50" i="31"/>
  <c r="AD393" i="1"/>
  <c r="AJ398" i="1" s="1"/>
  <c r="D71" i="30"/>
  <c r="D71" i="31"/>
  <c r="D334" i="30"/>
  <c r="D334" i="31"/>
  <c r="B334" i="23"/>
  <c r="B334" i="3"/>
  <c r="B333" i="22"/>
  <c r="B360" i="8"/>
  <c r="B216" i="3"/>
  <c r="D316" i="30"/>
  <c r="D316" i="31"/>
  <c r="B316" i="3"/>
  <c r="B292" i="8"/>
  <c r="B315" i="22"/>
  <c r="B316" i="7"/>
  <c r="B316" i="23"/>
  <c r="B204" i="3"/>
  <c r="D321" i="30"/>
  <c r="D321" i="31"/>
  <c r="AH375" i="1"/>
  <c r="B321" i="3"/>
  <c r="B320" i="22"/>
  <c r="B321" i="7"/>
  <c r="B351" i="8"/>
  <c r="B321" i="23"/>
  <c r="B192" i="3"/>
  <c r="D331" i="30"/>
  <c r="D331" i="31"/>
  <c r="Z375" i="1"/>
  <c r="B330" i="22"/>
  <c r="B295" i="8"/>
  <c r="B331" i="23"/>
  <c r="B331" i="3"/>
  <c r="D62" i="30"/>
  <c r="D62" i="31"/>
  <c r="AF388" i="1"/>
  <c r="AB387" i="1"/>
  <c r="Z395" i="1" s="1"/>
  <c r="B168" i="3"/>
  <c r="D276" i="30"/>
  <c r="D276" i="31"/>
  <c r="B276" i="23"/>
  <c r="B276" i="22"/>
  <c r="B277" i="7"/>
  <c r="B276" i="3"/>
  <c r="B273" i="8"/>
  <c r="B156" i="3"/>
  <c r="D294" i="30"/>
  <c r="D294" i="31"/>
  <c r="B295" i="7"/>
  <c r="B294" i="3"/>
  <c r="B70" i="8"/>
  <c r="B294" i="23"/>
  <c r="B294" i="22"/>
  <c r="B132" i="3"/>
  <c r="D102" i="30"/>
  <c r="D102" i="31"/>
  <c r="N391" i="1"/>
  <c r="N403" i="1" s="1"/>
  <c r="B121" i="7"/>
  <c r="D202" i="30"/>
  <c r="D202" i="31"/>
  <c r="D109" i="31"/>
  <c r="D109" i="30"/>
  <c r="X417" i="1"/>
  <c r="V417" i="1"/>
  <c r="AR387" i="1"/>
  <c r="D318" i="30"/>
  <c r="D318" i="31"/>
  <c r="B318" i="23"/>
  <c r="B318" i="3"/>
  <c r="B347" i="8"/>
  <c r="B317" i="22"/>
  <c r="B318" i="7"/>
  <c r="B73" i="7"/>
  <c r="D419" i="30"/>
  <c r="D419" i="31"/>
  <c r="B419" i="3"/>
  <c r="B418" i="22"/>
  <c r="B419" i="23"/>
  <c r="B420" i="8"/>
  <c r="B61" i="7"/>
  <c r="D61" i="30"/>
  <c r="D61" i="31"/>
  <c r="B49" i="7"/>
  <c r="D68" i="30"/>
  <c r="D68" i="31"/>
  <c r="D280" i="30"/>
  <c r="D280" i="31"/>
  <c r="B280" i="3"/>
  <c r="B277" i="8"/>
  <c r="B280" i="22"/>
  <c r="B281" i="7"/>
  <c r="B280" i="23"/>
  <c r="B25" i="7"/>
  <c r="D394" i="30"/>
  <c r="D394" i="31"/>
  <c r="B394" i="3"/>
  <c r="B395" i="8"/>
  <c r="B393" i="22"/>
  <c r="B394" i="23"/>
  <c r="D385" i="30"/>
  <c r="D385" i="31"/>
  <c r="B385" i="3"/>
  <c r="B384" i="22"/>
  <c r="B385" i="23"/>
  <c r="B386" i="8"/>
  <c r="D212" i="30"/>
  <c r="D212" i="31"/>
  <c r="D390" i="30"/>
  <c r="D390" i="31"/>
  <c r="B390" i="3"/>
  <c r="B391" i="8"/>
  <c r="B389" i="22"/>
  <c r="B390" i="23"/>
  <c r="B223" i="3"/>
  <c r="D160" i="30"/>
  <c r="D160" i="31"/>
  <c r="B319" i="8"/>
  <c r="D110" i="30"/>
  <c r="D110" i="31"/>
  <c r="D411" i="30"/>
  <c r="D411" i="31"/>
  <c r="B411" i="3"/>
  <c r="B410" i="22"/>
  <c r="B411" i="23"/>
  <c r="B412" i="8"/>
  <c r="D114" i="30"/>
  <c r="D114" i="31"/>
  <c r="AL387" i="1"/>
  <c r="AF389" i="1" s="1"/>
  <c r="D254" i="30"/>
  <c r="D254" i="31"/>
  <c r="B172" i="8"/>
  <c r="B254" i="23"/>
  <c r="B254" i="3"/>
  <c r="B254" i="22"/>
  <c r="B255" i="7"/>
  <c r="B217" i="3"/>
  <c r="D47" i="30"/>
  <c r="D47" i="31"/>
  <c r="Z390" i="1"/>
  <c r="AB396" i="1" s="1"/>
  <c r="D291" i="30"/>
  <c r="D291" i="31"/>
  <c r="B291" i="3"/>
  <c r="B283" i="8"/>
  <c r="B291" i="22"/>
  <c r="B292" i="7"/>
  <c r="B291" i="23"/>
  <c r="D159" i="30"/>
  <c r="D159" i="31"/>
  <c r="T389" i="1"/>
  <c r="AJ391" i="1" s="1"/>
  <c r="AH403" i="1" s="1"/>
  <c r="D336" i="30"/>
  <c r="D336" i="31"/>
  <c r="B336" i="23"/>
  <c r="B335" i="22"/>
  <c r="B296" i="8"/>
  <c r="B336" i="3"/>
  <c r="D398" i="30"/>
  <c r="D398" i="31"/>
  <c r="B398" i="23"/>
  <c r="B398" i="3"/>
  <c r="B399" i="8"/>
  <c r="B397" i="22"/>
  <c r="B229" i="8"/>
  <c r="D172" i="30"/>
  <c r="D172" i="31"/>
  <c r="D46" i="30"/>
  <c r="D46" i="31"/>
  <c r="B134" i="8"/>
  <c r="D8" i="30"/>
  <c r="D8" i="31"/>
  <c r="B193" i="8"/>
  <c r="D19" i="31"/>
  <c r="D19" i="30"/>
  <c r="D267" i="30"/>
  <c r="D267" i="31"/>
  <c r="B267" i="3"/>
  <c r="B267" i="23"/>
  <c r="B267" i="22"/>
  <c r="B268" i="7"/>
  <c r="B4" i="8"/>
  <c r="D423" i="30"/>
  <c r="D423" i="31"/>
  <c r="B423" i="23"/>
  <c r="B422" i="22"/>
  <c r="B424" i="8"/>
  <c r="B423" i="3"/>
  <c r="AH225" i="1"/>
  <c r="D201" i="30"/>
  <c r="D201" i="31"/>
  <c r="D275" i="30"/>
  <c r="D275" i="31"/>
  <c r="B276" i="7"/>
  <c r="B275" i="3"/>
  <c r="B272" i="8"/>
  <c r="B275" i="22"/>
  <c r="B275" i="23"/>
  <c r="D257" i="30"/>
  <c r="D257" i="31"/>
  <c r="B257" i="22"/>
  <c r="B257" i="23"/>
  <c r="B258" i="7"/>
  <c r="B329" i="8"/>
  <c r="B257" i="3"/>
  <c r="D317" i="30"/>
  <c r="D317" i="31"/>
  <c r="R343" i="1"/>
  <c r="B317" i="23"/>
  <c r="B316" i="22"/>
  <c r="B317" i="7"/>
  <c r="B317" i="3"/>
  <c r="B293" i="8"/>
  <c r="D417" i="30"/>
  <c r="D417" i="31"/>
  <c r="B417" i="23"/>
  <c r="B418" i="8"/>
  <c r="B416" i="22"/>
  <c r="B417" i="3"/>
  <c r="B75" i="8"/>
  <c r="D4" i="30"/>
  <c r="D4" i="31"/>
  <c r="AD382" i="1"/>
  <c r="B60" i="8"/>
  <c r="D377" i="30"/>
  <c r="D377" i="31"/>
  <c r="B305" i="8"/>
  <c r="B377" i="23"/>
  <c r="B376" i="22"/>
  <c r="B377" i="3"/>
  <c r="D348" i="30"/>
  <c r="D348" i="31"/>
  <c r="B347" i="22"/>
  <c r="B366" i="8"/>
  <c r="B348" i="3"/>
  <c r="B348" i="23"/>
  <c r="D326" i="30"/>
  <c r="D326" i="31"/>
  <c r="B227" i="8"/>
  <c r="B326" i="3"/>
  <c r="B325" i="22"/>
  <c r="B326" i="23"/>
  <c r="B14" i="8"/>
  <c r="D395" i="30"/>
  <c r="D395" i="31"/>
  <c r="B396" i="8"/>
  <c r="B394" i="22"/>
  <c r="B395" i="23"/>
  <c r="B395" i="3"/>
  <c r="D91" i="30"/>
  <c r="D91" i="31"/>
  <c r="D191" i="30"/>
  <c r="D191" i="31"/>
  <c r="AB345" i="1"/>
  <c r="AT393" i="1"/>
  <c r="D364" i="30"/>
  <c r="D364" i="31"/>
  <c r="B364" i="23"/>
  <c r="B364" i="3"/>
  <c r="B303" i="8"/>
  <c r="B363" i="22"/>
  <c r="B160" i="3"/>
  <c r="D192" i="30"/>
  <c r="D192" i="31"/>
  <c r="B231" i="23"/>
  <c r="D410" i="30"/>
  <c r="D410" i="31"/>
  <c r="B410" i="3"/>
  <c r="B409" i="22"/>
  <c r="B410" i="23"/>
  <c r="B411" i="8"/>
  <c r="D305" i="30"/>
  <c r="D305" i="31"/>
  <c r="B305" i="3"/>
  <c r="B286" i="8"/>
  <c r="B305" i="23"/>
  <c r="B226" i="23"/>
  <c r="D158" i="30"/>
  <c r="D158" i="31"/>
  <c r="D243" i="30"/>
  <c r="D243" i="31"/>
  <c r="B203" i="7"/>
  <c r="D184" i="30"/>
  <c r="D184" i="31"/>
  <c r="B191" i="7"/>
  <c r="D100" i="30"/>
  <c r="D100" i="31"/>
  <c r="D218" i="30"/>
  <c r="D218" i="31"/>
  <c r="D226" i="30"/>
  <c r="D226" i="31"/>
  <c r="R391" i="1"/>
  <c r="R403" i="1" s="1"/>
  <c r="D90" i="30"/>
  <c r="D90" i="31"/>
  <c r="D271" i="30"/>
  <c r="D271" i="31"/>
  <c r="V336" i="1"/>
  <c r="AD337" i="1" s="1"/>
  <c r="AF337" i="1" s="1"/>
  <c r="B271" i="3"/>
  <c r="B268" i="8"/>
  <c r="B271" i="23"/>
  <c r="B271" i="22"/>
  <c r="B272" i="7"/>
  <c r="D44" i="30"/>
  <c r="D44" i="31"/>
  <c r="B119" i="7"/>
  <c r="D211" i="30"/>
  <c r="D211" i="31"/>
  <c r="V418" i="1"/>
  <c r="D7" i="30"/>
  <c r="D7" i="31"/>
  <c r="P378" i="1"/>
  <c r="B95" i="7"/>
  <c r="D259" i="30"/>
  <c r="D259" i="31"/>
  <c r="B259" i="23"/>
  <c r="B88" i="8"/>
  <c r="B259" i="22"/>
  <c r="B259" i="3"/>
  <c r="B260" i="7"/>
  <c r="B163" i="24" s="1"/>
  <c r="B165" i="24"/>
  <c r="B83" i="7"/>
  <c r="D94" i="30"/>
  <c r="D94" i="31"/>
  <c r="AF343" i="1"/>
  <c r="D119" i="30"/>
  <c r="D119" i="31"/>
  <c r="B59" i="7"/>
  <c r="D5" i="30"/>
  <c r="D5" i="31"/>
  <c r="B47" i="7"/>
  <c r="D113" i="30"/>
  <c r="D113" i="31"/>
  <c r="AB402" i="1"/>
  <c r="D241" i="30"/>
  <c r="D241" i="31"/>
  <c r="B23" i="7"/>
  <c r="D187" i="30"/>
  <c r="D187" i="31"/>
  <c r="B11" i="7"/>
  <c r="D45" i="30"/>
  <c r="D45" i="31"/>
  <c r="D393" i="30"/>
  <c r="D393" i="31"/>
  <c r="B393" i="23"/>
  <c r="B392" i="22"/>
  <c r="B393" i="3"/>
  <c r="B394" i="8"/>
  <c r="AJ395" i="1"/>
  <c r="X397" i="1" s="1"/>
  <c r="Z381" i="1"/>
  <c r="AL234" i="1"/>
  <c r="V392" i="1"/>
  <c r="X401" i="1" s="1"/>
  <c r="Z387" i="1"/>
  <c r="Z393" i="1" s="1"/>
  <c r="V389" i="1"/>
  <c r="B205" i="22"/>
  <c r="T396" i="1"/>
  <c r="B202" i="7"/>
  <c r="AH404" i="1"/>
  <c r="R399" i="1"/>
  <c r="B181" i="3"/>
  <c r="AB394" i="1"/>
  <c r="N383" i="1"/>
  <c r="AB390" i="1"/>
  <c r="B42" i="7"/>
  <c r="AF403" i="1"/>
  <c r="AF409" i="1" s="1"/>
  <c r="B34" i="7"/>
  <c r="AN398" i="1"/>
  <c r="AL392" i="1"/>
  <c r="N386" i="1"/>
  <c r="P392" i="1"/>
  <c r="B6" i="7"/>
  <c r="AD395" i="1"/>
  <c r="R382" i="1"/>
  <c r="AP399" i="1"/>
  <c r="AR393" i="1"/>
  <c r="AR405" i="1" s="1"/>
  <c r="AH393" i="1"/>
  <c r="AF387" i="1"/>
  <c r="AD394" i="1" s="1"/>
  <c r="AL398" i="1" s="1"/>
  <c r="AL410" i="1" s="1"/>
  <c r="AH392" i="1"/>
  <c r="R387" i="1"/>
  <c r="R393" i="1" s="1"/>
  <c r="B201" i="7"/>
  <c r="AN393" i="1"/>
  <c r="AR392" i="1"/>
  <c r="B180" i="3"/>
  <c r="AB400" i="1"/>
  <c r="AB406" i="1" s="1"/>
  <c r="V390" i="1"/>
  <c r="V402" i="1" s="1"/>
  <c r="AB378" i="1"/>
  <c r="AD392" i="1"/>
  <c r="R398" i="1"/>
  <c r="R392" i="1"/>
  <c r="N384" i="1"/>
  <c r="T400" i="1"/>
  <c r="AB381" i="1"/>
  <c r="AN404" i="1"/>
  <c r="AB401" i="1"/>
  <c r="AD407" i="1" s="1"/>
  <c r="B139" i="3"/>
  <c r="AD396" i="1"/>
  <c r="B163" i="8"/>
  <c r="T397" i="1"/>
  <c r="AF381" i="1"/>
  <c r="AH400" i="1"/>
  <c r="AJ388" i="1"/>
  <c r="R397" i="1"/>
  <c r="T388" i="1"/>
  <c r="T394" i="1"/>
  <c r="P410" i="1"/>
  <c r="P404" i="1"/>
  <c r="B215" i="7"/>
  <c r="V399" i="1"/>
  <c r="V405" i="1" s="1"/>
  <c r="B210" i="3"/>
  <c r="AH391" i="1"/>
  <c r="AF397" i="1"/>
  <c r="N378" i="1"/>
  <c r="P390" i="1"/>
  <c r="R396" i="1" s="1"/>
  <c r="B142" i="3"/>
  <c r="AF399" i="1"/>
  <c r="AH405" i="1"/>
  <c r="B131" i="7"/>
  <c r="AH399" i="1"/>
  <c r="AJ405" i="1" s="1"/>
  <c r="AF382" i="1"/>
  <c r="AL391" i="1"/>
  <c r="AJ403" i="1" s="1"/>
  <c r="N389" i="1"/>
  <c r="AB377" i="1"/>
  <c r="V391" i="1"/>
  <c r="B7" i="7"/>
  <c r="AP398" i="1"/>
  <c r="AN392" i="1"/>
  <c r="Z389" i="1"/>
  <c r="B210" i="7"/>
  <c r="R383" i="1"/>
  <c r="AH377" i="1"/>
  <c r="V380" i="1"/>
  <c r="B162" i="7"/>
  <c r="AD380" i="1"/>
  <c r="X383" i="1" s="1"/>
  <c r="X381" i="1"/>
  <c r="X382" i="1"/>
  <c r="B2" i="23"/>
  <c r="AJ382" i="1"/>
  <c r="B228" i="22"/>
  <c r="AH382" i="1"/>
  <c r="AN382" i="1"/>
  <c r="T380" i="1"/>
  <c r="B172" i="3"/>
  <c r="AF380" i="1"/>
  <c r="V377" i="1"/>
  <c r="X390" i="1" s="1"/>
  <c r="N380" i="1"/>
  <c r="AH383" i="1" s="1"/>
  <c r="AF384" i="1" s="1"/>
  <c r="AJ378" i="1"/>
  <c r="N382" i="1"/>
  <c r="B37" i="7"/>
  <c r="AL382" i="1"/>
  <c r="B17" i="7"/>
  <c r="R386" i="1"/>
  <c r="B212" i="7"/>
  <c r="V381" i="1"/>
  <c r="V384" i="1"/>
  <c r="R381" i="1"/>
  <c r="T381" i="1"/>
  <c r="Z379" i="1"/>
  <c r="AP382" i="1"/>
  <c r="AN379" i="1"/>
  <c r="Z378" i="1"/>
  <c r="AH381" i="1"/>
  <c r="B16" i="7"/>
  <c r="T382" i="1"/>
  <c r="Z377" i="1"/>
  <c r="X395" i="1" s="1"/>
  <c r="X407" i="1" s="1"/>
  <c r="R380" i="1"/>
  <c r="AD383" i="1" s="1"/>
  <c r="AD384" i="1" s="1"/>
  <c r="Z382" i="1"/>
  <c r="AB380" i="1"/>
  <c r="T384" i="1" s="1"/>
  <c r="B39" i="7"/>
  <c r="V382" i="1"/>
  <c r="B19" i="7"/>
  <c r="P386" i="1"/>
  <c r="B166" i="7"/>
  <c r="AH378" i="1"/>
  <c r="B114" i="7"/>
  <c r="N379" i="1"/>
  <c r="AD344" i="1"/>
  <c r="X378" i="1"/>
  <c r="B82" i="7"/>
  <c r="V379" i="1"/>
  <c r="N344" i="1"/>
  <c r="N345" i="1" s="1"/>
  <c r="AF378" i="1"/>
  <c r="AL379" i="1"/>
  <c r="P344" i="1"/>
  <c r="T379" i="1"/>
  <c r="B177" i="7"/>
  <c r="R377" i="1"/>
  <c r="B85" i="7"/>
  <c r="AF379" i="1"/>
  <c r="Z383" i="1" s="1"/>
  <c r="X384" i="1" s="1"/>
  <c r="B29" i="7"/>
  <c r="X379" i="1"/>
  <c r="B195" i="3"/>
  <c r="P379" i="1"/>
  <c r="P383" i="1" s="1"/>
  <c r="V395" i="1" s="1"/>
  <c r="B171" i="3"/>
  <c r="X375" i="1"/>
  <c r="B152" i="7"/>
  <c r="T378" i="1"/>
  <c r="AL235" i="1"/>
  <c r="V378" i="1"/>
  <c r="B135" i="3"/>
  <c r="AF375" i="1"/>
  <c r="X377" i="1"/>
  <c r="B88" i="7"/>
  <c r="R378" i="1"/>
  <c r="V375" i="1"/>
  <c r="R379" i="1"/>
  <c r="AF345" i="1"/>
  <c r="AP379" i="1"/>
  <c r="AF377" i="1"/>
  <c r="AJ345" i="1"/>
  <c r="AR379" i="1"/>
  <c r="B4" i="7"/>
  <c r="B153" i="24" s="1"/>
  <c r="AD378" i="1"/>
  <c r="B167" i="7"/>
  <c r="AD377" i="1"/>
  <c r="V383" i="1" s="1"/>
  <c r="B150" i="3"/>
  <c r="AB379" i="1"/>
  <c r="AH397" i="1" s="1"/>
  <c r="AH409" i="1" s="1"/>
  <c r="V225" i="1"/>
  <c r="N375" i="1"/>
  <c r="N377" i="1"/>
  <c r="T375" i="1"/>
  <c r="B109" i="7"/>
  <c r="V345" i="1"/>
  <c r="X345" i="1" s="1"/>
  <c r="B93" i="7"/>
  <c r="Z344" i="1"/>
  <c r="B241" i="8"/>
  <c r="R345" i="1"/>
  <c r="B206" i="22"/>
  <c r="P345" i="1"/>
  <c r="B194" i="3"/>
  <c r="AB344" i="1"/>
  <c r="B35" i="7"/>
  <c r="R344" i="1"/>
  <c r="B27" i="7"/>
  <c r="X344" i="1"/>
  <c r="B178" i="7"/>
  <c r="T344" i="1"/>
  <c r="B80" i="3"/>
  <c r="Z345" i="1"/>
  <c r="T345" i="1"/>
  <c r="B66" i="7"/>
  <c r="Z343" i="1"/>
  <c r="B69" i="7"/>
  <c r="AD343" i="1"/>
  <c r="B64" i="7"/>
  <c r="N343" i="1"/>
  <c r="T343" i="1"/>
  <c r="B134" i="3"/>
  <c r="AB343" i="1"/>
  <c r="B74" i="3"/>
  <c r="V343" i="1"/>
  <c r="B182" i="3"/>
  <c r="AL347" i="1"/>
  <c r="AN347" i="1" s="1"/>
  <c r="AP347" i="1" s="1"/>
  <c r="AR347" i="1" s="1"/>
  <c r="B110" i="7"/>
  <c r="AT236" i="1"/>
  <c r="B68" i="7"/>
  <c r="AX236" i="1"/>
  <c r="B179" i="7"/>
  <c r="AV236" i="1"/>
  <c r="B155" i="7"/>
  <c r="B107" i="7"/>
  <c r="AR236" i="1"/>
  <c r="B67" i="7"/>
  <c r="B70" i="7"/>
  <c r="B174" i="3"/>
  <c r="B18" i="7"/>
  <c r="B112" i="7"/>
  <c r="X325" i="1"/>
  <c r="B233" i="7"/>
  <c r="AF325" i="1"/>
  <c r="B135" i="8"/>
  <c r="AD325" i="1"/>
  <c r="B71" i="7"/>
  <c r="AJ325" i="1"/>
  <c r="B75" i="3"/>
  <c r="B159" i="24"/>
  <c r="B13" i="7"/>
  <c r="B142" i="24" s="1"/>
  <c r="A144" i="24"/>
  <c r="B5" i="7"/>
  <c r="A83" i="24"/>
  <c r="B14" i="7"/>
  <c r="B146" i="24" s="1"/>
  <c r="A148" i="24"/>
  <c r="B114" i="8"/>
  <c r="B243" i="23"/>
  <c r="B243" i="3"/>
  <c r="B243" i="22"/>
  <c r="B244" i="7"/>
  <c r="B142" i="8"/>
  <c r="B239" i="23"/>
  <c r="B239" i="22"/>
  <c r="B239" i="3"/>
  <c r="B240" i="7"/>
  <c r="B240" i="23"/>
  <c r="B192" i="8"/>
  <c r="B240" i="22"/>
  <c r="B241" i="7"/>
  <c r="B240" i="3"/>
  <c r="B241" i="23"/>
  <c r="B97" i="8"/>
  <c r="B241" i="3"/>
  <c r="B241" i="22"/>
  <c r="B242" i="7"/>
  <c r="B215" i="8"/>
  <c r="B242" i="23"/>
  <c r="B242" i="3"/>
  <c r="B243" i="7"/>
  <c r="B242" i="22"/>
  <c r="B91" i="7"/>
  <c r="B5" i="23"/>
  <c r="B50" i="22"/>
  <c r="B224" i="23"/>
  <c r="B223" i="23"/>
  <c r="B13" i="23"/>
  <c r="B138" i="3"/>
  <c r="B63" i="3"/>
  <c r="B62" i="3"/>
  <c r="B229" i="22"/>
  <c r="B227" i="22"/>
  <c r="B160" i="22"/>
  <c r="B159" i="22"/>
  <c r="B85" i="22"/>
  <c r="B225" i="7"/>
  <c r="B198" i="3"/>
  <c r="B126" i="3"/>
  <c r="B61" i="3"/>
  <c r="B226" i="22"/>
  <c r="B158" i="22"/>
  <c r="B49" i="22"/>
  <c r="B206" i="23"/>
  <c r="B315" i="8"/>
  <c r="B226" i="7"/>
  <c r="B202" i="3"/>
  <c r="B130" i="3"/>
  <c r="B224" i="7"/>
  <c r="B190" i="3"/>
  <c r="B112" i="3"/>
  <c r="B40" i="3"/>
  <c r="B225" i="22"/>
  <c r="B135" i="22"/>
  <c r="B42" i="22"/>
  <c r="B158" i="23"/>
  <c r="B259" i="8"/>
  <c r="B143" i="7"/>
  <c r="B233" i="3"/>
  <c r="B111" i="3"/>
  <c r="B39" i="3"/>
  <c r="B224" i="22"/>
  <c r="B134" i="22"/>
  <c r="B38" i="22"/>
  <c r="B150" i="23"/>
  <c r="B258" i="8"/>
  <c r="B232" i="3"/>
  <c r="B178" i="3"/>
  <c r="B110" i="3"/>
  <c r="B38" i="3"/>
  <c r="B223" i="22"/>
  <c r="B133" i="22"/>
  <c r="B37" i="22"/>
  <c r="B145" i="23"/>
  <c r="B257" i="8"/>
  <c r="B226" i="3"/>
  <c r="B109" i="3"/>
  <c r="B37" i="3"/>
  <c r="B219" i="22"/>
  <c r="B132" i="22"/>
  <c r="B101" i="23"/>
  <c r="B256" i="8"/>
  <c r="B227" i="7"/>
  <c r="B127" i="7"/>
  <c r="B225" i="3"/>
  <c r="B166" i="3"/>
  <c r="B88" i="3"/>
  <c r="B14" i="3"/>
  <c r="B217" i="22"/>
  <c r="B233" i="23"/>
  <c r="B97" i="23"/>
  <c r="B245" i="8"/>
  <c r="B234" i="7"/>
  <c r="B87" i="3"/>
  <c r="B13" i="3"/>
  <c r="B195" i="22"/>
  <c r="B98" i="22"/>
  <c r="B232" i="23"/>
  <c r="B85" i="23"/>
  <c r="B168" i="8"/>
  <c r="B230" i="7"/>
  <c r="B154" i="3"/>
  <c r="B86" i="3"/>
  <c r="B4" i="3"/>
  <c r="B193" i="22"/>
  <c r="B97" i="22"/>
  <c r="B227" i="23"/>
  <c r="B29" i="23"/>
  <c r="B155" i="8"/>
  <c r="B229" i="7"/>
  <c r="B85" i="3"/>
  <c r="B3" i="3"/>
  <c r="B184" i="22"/>
  <c r="B25" i="23"/>
  <c r="B81" i="8"/>
  <c r="B228" i="7"/>
  <c r="B214" i="3"/>
  <c r="B64" i="3"/>
  <c r="B230" i="22"/>
  <c r="B169" i="22"/>
  <c r="B86" i="22"/>
  <c r="B17" i="23"/>
  <c r="B64" i="8"/>
  <c r="B179" i="22"/>
  <c r="B179" i="23"/>
  <c r="B35" i="3"/>
  <c r="B35" i="22"/>
  <c r="B35" i="23"/>
  <c r="B180" i="7"/>
  <c r="B162" i="24" s="1"/>
  <c r="B130" i="22"/>
  <c r="B130" i="23"/>
  <c r="B162" i="8"/>
  <c r="B70" i="3"/>
  <c r="B70" i="22"/>
  <c r="B70" i="23"/>
  <c r="B90" i="8"/>
  <c r="B58" i="3"/>
  <c r="B58" i="22"/>
  <c r="B58" i="23"/>
  <c r="B74" i="8"/>
  <c r="B46" i="3"/>
  <c r="B46" i="22"/>
  <c r="B46" i="23"/>
  <c r="B59" i="8"/>
  <c r="B34" i="3"/>
  <c r="B34" i="22"/>
  <c r="B34" i="23"/>
  <c r="B39" i="8"/>
  <c r="B22" i="3"/>
  <c r="B22" i="22"/>
  <c r="B22" i="23"/>
  <c r="B26" i="8"/>
  <c r="B10" i="3"/>
  <c r="B10" i="22"/>
  <c r="B10" i="23"/>
  <c r="B12" i="8"/>
  <c r="B142" i="7"/>
  <c r="B130" i="7"/>
  <c r="B213" i="3"/>
  <c r="B201" i="3"/>
  <c r="B189" i="3"/>
  <c r="B177" i="3"/>
  <c r="B165" i="3"/>
  <c r="B153" i="3"/>
  <c r="B220" i="22"/>
  <c r="B194" i="22"/>
  <c r="B163" i="22"/>
  <c r="B205" i="23"/>
  <c r="B157" i="23"/>
  <c r="B119" i="3"/>
  <c r="B119" i="22"/>
  <c r="B119" i="23"/>
  <c r="B142" i="22"/>
  <c r="B142" i="23"/>
  <c r="B177" i="8"/>
  <c r="B93" i="3"/>
  <c r="B93" i="22"/>
  <c r="B93" i="23"/>
  <c r="B120" i="8"/>
  <c r="B33" i="3"/>
  <c r="B33" i="22"/>
  <c r="B33" i="23"/>
  <c r="B38" i="8"/>
  <c r="B21" i="3"/>
  <c r="B21" i="22"/>
  <c r="B21" i="23"/>
  <c r="B25" i="8"/>
  <c r="B9" i="3"/>
  <c r="B9" i="22"/>
  <c r="B9" i="23"/>
  <c r="B11" i="8"/>
  <c r="B141" i="7"/>
  <c r="B129" i="7"/>
  <c r="B81" i="7"/>
  <c r="B57" i="7"/>
  <c r="B45" i="7"/>
  <c r="B212" i="3"/>
  <c r="B200" i="3"/>
  <c r="B188" i="3"/>
  <c r="B176" i="3"/>
  <c r="B164" i="3"/>
  <c r="B152" i="3"/>
  <c r="B7" i="3"/>
  <c r="B89" i="23"/>
  <c r="B233" i="8"/>
  <c r="B203" i="22"/>
  <c r="B203" i="23"/>
  <c r="B83" i="3"/>
  <c r="B83" i="22"/>
  <c r="B83" i="23"/>
  <c r="B192" i="7"/>
  <c r="B154" i="22"/>
  <c r="B154" i="23"/>
  <c r="B191" i="8"/>
  <c r="B201" i="22"/>
  <c r="B201" i="23"/>
  <c r="B239" i="8"/>
  <c r="B57" i="3"/>
  <c r="B57" i="22"/>
  <c r="B57" i="23"/>
  <c r="B73" i="8"/>
  <c r="B140" i="22"/>
  <c r="B140" i="23"/>
  <c r="B175" i="8"/>
  <c r="B104" i="22"/>
  <c r="B104" i="23"/>
  <c r="B132" i="8"/>
  <c r="B20" i="3"/>
  <c r="B20" i="22"/>
  <c r="B20" i="23"/>
  <c r="B24" i="8"/>
  <c r="B8" i="3"/>
  <c r="B8" i="22"/>
  <c r="B8" i="23"/>
  <c r="B10" i="8"/>
  <c r="B165" i="7"/>
  <c r="B153" i="7"/>
  <c r="B140" i="7"/>
  <c r="B128" i="7"/>
  <c r="B116" i="7"/>
  <c r="B104" i="7"/>
  <c r="B80" i="7"/>
  <c r="B56" i="7"/>
  <c r="B32" i="7"/>
  <c r="B20" i="7"/>
  <c r="B8" i="7"/>
  <c r="B211" i="3"/>
  <c r="B187" i="3"/>
  <c r="B175" i="3"/>
  <c r="B163" i="3"/>
  <c r="B151" i="3"/>
  <c r="B127" i="3"/>
  <c r="B218" i="22"/>
  <c r="B194" i="23"/>
  <c r="B146" i="23"/>
  <c r="B151" i="8"/>
  <c r="B215" i="22"/>
  <c r="B215" i="23"/>
  <c r="B95" i="3"/>
  <c r="B95" i="22"/>
  <c r="B95" i="23"/>
  <c r="B204" i="7"/>
  <c r="B166" i="22"/>
  <c r="B166" i="23"/>
  <c r="B206" i="8"/>
  <c r="B189" i="22"/>
  <c r="B189" i="23"/>
  <c r="B226" i="8"/>
  <c r="B69" i="3"/>
  <c r="B69" i="22"/>
  <c r="B69" i="23"/>
  <c r="B89" i="8"/>
  <c r="B128" i="22"/>
  <c r="B128" i="23"/>
  <c r="B160" i="8"/>
  <c r="B43" i="22"/>
  <c r="B43" i="23"/>
  <c r="B52" i="8"/>
  <c r="B176" i="7"/>
  <c r="B104" i="3"/>
  <c r="B193" i="23"/>
  <c r="B77" i="23"/>
  <c r="B220" i="8"/>
  <c r="B143" i="8"/>
  <c r="B43" i="8"/>
  <c r="B143" i="22"/>
  <c r="B143" i="23"/>
  <c r="B23" i="3"/>
  <c r="B23" i="22"/>
  <c r="B23" i="23"/>
  <c r="B168" i="7"/>
  <c r="B118" i="3"/>
  <c r="B118" i="22"/>
  <c r="B118" i="23"/>
  <c r="B150" i="8"/>
  <c r="B165" i="22"/>
  <c r="B165" i="23"/>
  <c r="B204" i="8"/>
  <c r="B81" i="3"/>
  <c r="B81" i="22"/>
  <c r="B81" i="23"/>
  <c r="B106" i="8"/>
  <c r="B176" i="22"/>
  <c r="B176" i="23"/>
  <c r="B216" i="8"/>
  <c r="B92" i="22"/>
  <c r="B92" i="23"/>
  <c r="B119" i="8"/>
  <c r="B211" i="23"/>
  <c r="B55" i="8"/>
  <c r="B139" i="22"/>
  <c r="B139" i="23"/>
  <c r="B174" i="8"/>
  <c r="B31" i="22"/>
  <c r="B31" i="23"/>
  <c r="B36" i="8"/>
  <c r="B2" i="8"/>
  <c r="B222" i="22"/>
  <c r="B255" i="8"/>
  <c r="B210" i="22"/>
  <c r="B54" i="8"/>
  <c r="B198" i="22"/>
  <c r="B236" i="8"/>
  <c r="B186" i="22"/>
  <c r="B223" i="8"/>
  <c r="B174" i="22"/>
  <c r="B212" i="8"/>
  <c r="B162" i="22"/>
  <c r="B201" i="8"/>
  <c r="B150" i="22"/>
  <c r="B186" i="8"/>
  <c r="B138" i="23"/>
  <c r="B171" i="8"/>
  <c r="B126" i="23"/>
  <c r="B158" i="8"/>
  <c r="B114" i="3"/>
  <c r="B114" i="23"/>
  <c r="B146" i="8"/>
  <c r="B102" i="3"/>
  <c r="B102" i="23"/>
  <c r="B129" i="8"/>
  <c r="B90" i="3"/>
  <c r="B90" i="23"/>
  <c r="B117" i="8"/>
  <c r="B78" i="3"/>
  <c r="B78" i="23"/>
  <c r="B101" i="8"/>
  <c r="B66" i="3"/>
  <c r="B66" i="23"/>
  <c r="B84" i="8"/>
  <c r="B54" i="3"/>
  <c r="B54" i="23"/>
  <c r="B67" i="8"/>
  <c r="B42" i="3"/>
  <c r="B42" i="23"/>
  <c r="B51" i="8"/>
  <c r="B30" i="3"/>
  <c r="B30" i="23"/>
  <c r="B35" i="8"/>
  <c r="B18" i="3"/>
  <c r="B18" i="23"/>
  <c r="B22" i="8"/>
  <c r="B6" i="3"/>
  <c r="B6" i="23"/>
  <c r="B7" i="8"/>
  <c r="B223" i="7"/>
  <c r="B211" i="7"/>
  <c r="B199" i="7"/>
  <c r="B187" i="7"/>
  <c r="B175" i="7"/>
  <c r="B163" i="7"/>
  <c r="B151" i="7"/>
  <c r="B138" i="7"/>
  <c r="B126" i="7"/>
  <c r="B221" i="3"/>
  <c r="B209" i="3"/>
  <c r="B197" i="3"/>
  <c r="B173" i="3"/>
  <c r="B161" i="3"/>
  <c r="B149" i="3"/>
  <c r="B137" i="3"/>
  <c r="B28" i="3"/>
  <c r="B2" i="22"/>
  <c r="B211" i="22"/>
  <c r="B183" i="22"/>
  <c r="B157" i="22"/>
  <c r="B123" i="22"/>
  <c r="B78" i="22"/>
  <c r="B30" i="22"/>
  <c r="B186" i="23"/>
  <c r="B73" i="23"/>
  <c r="B13" i="8"/>
  <c r="B27" i="8"/>
  <c r="B131" i="22"/>
  <c r="B131" i="23"/>
  <c r="B178" i="22"/>
  <c r="B178" i="23"/>
  <c r="B213" i="8"/>
  <c r="B213" i="22"/>
  <c r="B213" i="23"/>
  <c r="B41" i="8"/>
  <c r="B45" i="3"/>
  <c r="B45" i="22"/>
  <c r="B45" i="23"/>
  <c r="B58" i="8"/>
  <c r="B116" i="22"/>
  <c r="B116" i="23"/>
  <c r="B148" i="8"/>
  <c r="B91" i="22"/>
  <c r="B91" i="23"/>
  <c r="B118" i="8"/>
  <c r="B185" i="22"/>
  <c r="B185" i="23"/>
  <c r="B222" i="8"/>
  <c r="B137" i="22"/>
  <c r="B170" i="8"/>
  <c r="B125" i="22"/>
  <c r="B157" i="8"/>
  <c r="B113" i="3"/>
  <c r="B113" i="22"/>
  <c r="B145" i="8"/>
  <c r="B101" i="3"/>
  <c r="B101" i="22"/>
  <c r="B128" i="8"/>
  <c r="B89" i="3"/>
  <c r="B89" i="22"/>
  <c r="B116" i="8"/>
  <c r="B77" i="3"/>
  <c r="B77" i="22"/>
  <c r="B100" i="8"/>
  <c r="B65" i="3"/>
  <c r="B65" i="22"/>
  <c r="B83" i="8"/>
  <c r="B53" i="3"/>
  <c r="B53" i="22"/>
  <c r="B66" i="8"/>
  <c r="B41" i="3"/>
  <c r="B41" i="22"/>
  <c r="B50" i="8"/>
  <c r="B29" i="3"/>
  <c r="B29" i="22"/>
  <c r="B34" i="8"/>
  <c r="B17" i="3"/>
  <c r="B17" i="22"/>
  <c r="B21" i="8"/>
  <c r="B5" i="3"/>
  <c r="B5" i="22"/>
  <c r="B6" i="8"/>
  <c r="B186" i="7"/>
  <c r="B137" i="7"/>
  <c r="B125" i="7"/>
  <c r="B101" i="7"/>
  <c r="B77" i="7"/>
  <c r="B53" i="7"/>
  <c r="B208" i="3"/>
  <c r="B27" i="3"/>
  <c r="B208" i="22"/>
  <c r="B182" i="22"/>
  <c r="B151" i="22"/>
  <c r="B122" i="22"/>
  <c r="B74" i="22"/>
  <c r="B26" i="22"/>
  <c r="B182" i="23"/>
  <c r="B133" i="23"/>
  <c r="B65" i="23"/>
  <c r="B209" i="8"/>
  <c r="B126" i="8"/>
  <c r="B47" i="3"/>
  <c r="B47" i="22"/>
  <c r="B47" i="23"/>
  <c r="B212" i="22"/>
  <c r="B212" i="23"/>
  <c r="B40" i="8"/>
  <c r="B56" i="22"/>
  <c r="B56" i="23"/>
  <c r="B69" i="8"/>
  <c r="B199" i="23"/>
  <c r="B237" i="8"/>
  <c r="B103" i="22"/>
  <c r="B103" i="23"/>
  <c r="B130" i="8"/>
  <c r="B7" i="22"/>
  <c r="B7" i="23"/>
  <c r="B9" i="8"/>
  <c r="B209" i="22"/>
  <c r="B209" i="23"/>
  <c r="B53" i="8"/>
  <c r="B220" i="23"/>
  <c r="B253" i="8"/>
  <c r="B196" i="23"/>
  <c r="B234" i="8"/>
  <c r="B184" i="23"/>
  <c r="B221" i="8"/>
  <c r="B172" i="23"/>
  <c r="B210" i="8"/>
  <c r="B160" i="23"/>
  <c r="B198" i="8"/>
  <c r="B148" i="23"/>
  <c r="B184" i="8"/>
  <c r="B136" i="22"/>
  <c r="B136" i="23"/>
  <c r="B169" i="8"/>
  <c r="B124" i="22"/>
  <c r="B124" i="23"/>
  <c r="B156" i="8"/>
  <c r="B112" i="22"/>
  <c r="B112" i="23"/>
  <c r="B144" i="8"/>
  <c r="B100" i="22"/>
  <c r="B100" i="23"/>
  <c r="B127" i="8"/>
  <c r="B88" i="22"/>
  <c r="B88" i="23"/>
  <c r="B115" i="8"/>
  <c r="B76" i="22"/>
  <c r="B76" i="23"/>
  <c r="B99" i="8"/>
  <c r="B64" i="22"/>
  <c r="B64" i="23"/>
  <c r="B82" i="8"/>
  <c r="B52" i="22"/>
  <c r="B52" i="23"/>
  <c r="B65" i="8"/>
  <c r="B40" i="22"/>
  <c r="B40" i="23"/>
  <c r="B49" i="8"/>
  <c r="B28" i="22"/>
  <c r="B28" i="23"/>
  <c r="B32" i="8"/>
  <c r="B16" i="22"/>
  <c r="B16" i="23"/>
  <c r="B20" i="8"/>
  <c r="B4" i="22"/>
  <c r="B4" i="23"/>
  <c r="B5" i="8"/>
  <c r="B221" i="7"/>
  <c r="B197" i="7"/>
  <c r="B185" i="7"/>
  <c r="B173" i="7"/>
  <c r="B161" i="7"/>
  <c r="B149" i="7"/>
  <c r="B136" i="7"/>
  <c r="B124" i="7"/>
  <c r="B100" i="7"/>
  <c r="B76" i="7"/>
  <c r="B157" i="24" s="1"/>
  <c r="B52" i="7"/>
  <c r="B207" i="3"/>
  <c r="B26" i="3"/>
  <c r="B181" i="22"/>
  <c r="B148" i="22"/>
  <c r="B121" i="22"/>
  <c r="B73" i="22"/>
  <c r="B25" i="22"/>
  <c r="B181" i="23"/>
  <c r="B132" i="23"/>
  <c r="B61" i="23"/>
  <c r="B122" i="8"/>
  <c r="B191" i="22"/>
  <c r="B191" i="23"/>
  <c r="B107" i="3"/>
  <c r="B107" i="22"/>
  <c r="B107" i="23"/>
  <c r="B216" i="7"/>
  <c r="B190" i="22"/>
  <c r="B190" i="23"/>
  <c r="B228" i="8"/>
  <c r="B82" i="3"/>
  <c r="B82" i="22"/>
  <c r="B82" i="23"/>
  <c r="B105" i="8"/>
  <c r="B141" i="22"/>
  <c r="B141" i="23"/>
  <c r="B176" i="8"/>
  <c r="B117" i="3"/>
  <c r="B117" i="22"/>
  <c r="B117" i="23"/>
  <c r="B149" i="8"/>
  <c r="B152" i="22"/>
  <c r="B152" i="23"/>
  <c r="B189" i="8"/>
  <c r="B32" i="3"/>
  <c r="B32" i="22"/>
  <c r="B32" i="23"/>
  <c r="B37" i="8"/>
  <c r="B151" i="23"/>
  <c r="B188" i="8"/>
  <c r="B79" i="22"/>
  <c r="B79" i="23"/>
  <c r="B102" i="8"/>
  <c r="B200" i="7"/>
  <c r="B197" i="22"/>
  <c r="B197" i="23"/>
  <c r="B235" i="8"/>
  <c r="B208" i="23"/>
  <c r="B246" i="8"/>
  <c r="B219" i="23"/>
  <c r="B207" i="23"/>
  <c r="B195" i="23"/>
  <c r="B183" i="23"/>
  <c r="B171" i="23"/>
  <c r="B159" i="23"/>
  <c r="B147" i="23"/>
  <c r="B135" i="23"/>
  <c r="B123" i="23"/>
  <c r="B111" i="22"/>
  <c r="B111" i="23"/>
  <c r="B99" i="22"/>
  <c r="B99" i="23"/>
  <c r="B87" i="22"/>
  <c r="B87" i="23"/>
  <c r="B75" i="22"/>
  <c r="B75" i="23"/>
  <c r="B63" i="22"/>
  <c r="B63" i="23"/>
  <c r="B51" i="22"/>
  <c r="B51" i="23"/>
  <c r="B39" i="22"/>
  <c r="B39" i="23"/>
  <c r="B48" i="8"/>
  <c r="B27" i="22"/>
  <c r="B27" i="23"/>
  <c r="B31" i="8"/>
  <c r="B15" i="22"/>
  <c r="B15" i="23"/>
  <c r="B19" i="8"/>
  <c r="B3" i="22"/>
  <c r="B3" i="23"/>
  <c r="B3" i="8"/>
  <c r="B220" i="7"/>
  <c r="B208" i="7"/>
  <c r="B196" i="7"/>
  <c r="B184" i="7"/>
  <c r="B172" i="7"/>
  <c r="B160" i="7"/>
  <c r="B148" i="7"/>
  <c r="B135" i="7"/>
  <c r="B123" i="7"/>
  <c r="B99" i="7"/>
  <c r="B75" i="7"/>
  <c r="B51" i="7"/>
  <c r="B3" i="7"/>
  <c r="B218" i="3"/>
  <c r="B206" i="3"/>
  <c r="B25" i="3"/>
  <c r="B147" i="22"/>
  <c r="B114" i="22"/>
  <c r="B66" i="22"/>
  <c r="B18" i="22"/>
  <c r="B222" i="23"/>
  <c r="B174" i="23"/>
  <c r="B125" i="23"/>
  <c r="B53" i="23"/>
  <c r="B197" i="8"/>
  <c r="B113" i="8"/>
  <c r="B59" i="3"/>
  <c r="B59" i="22"/>
  <c r="B59" i="23"/>
  <c r="B200" i="22"/>
  <c r="B200" i="23"/>
  <c r="B238" i="8"/>
  <c r="B80" i="22"/>
  <c r="B80" i="23"/>
  <c r="B103" i="8"/>
  <c r="B175" i="23"/>
  <c r="B214" i="8"/>
  <c r="B115" i="22"/>
  <c r="B115" i="23"/>
  <c r="B147" i="8"/>
  <c r="B19" i="22"/>
  <c r="B19" i="23"/>
  <c r="B23" i="8"/>
  <c r="B221" i="22"/>
  <c r="B221" i="23"/>
  <c r="B254" i="8"/>
  <c r="B161" i="22"/>
  <c r="B161" i="23"/>
  <c r="B199" i="8"/>
  <c r="B244" i="8"/>
  <c r="B232" i="8"/>
  <c r="B218" i="8"/>
  <c r="B208" i="8"/>
  <c r="B196" i="8"/>
  <c r="B182" i="8"/>
  <c r="B134" i="23"/>
  <c r="B167" i="8"/>
  <c r="B122" i="23"/>
  <c r="B154" i="8"/>
  <c r="B110" i="23"/>
  <c r="B141" i="8"/>
  <c r="B98" i="23"/>
  <c r="B125" i="8"/>
  <c r="B86" i="23"/>
  <c r="B112" i="8"/>
  <c r="B74" i="23"/>
  <c r="B96" i="8"/>
  <c r="B62" i="23"/>
  <c r="B80" i="8"/>
  <c r="B50" i="23"/>
  <c r="B63" i="8"/>
  <c r="B38" i="23"/>
  <c r="B47" i="8"/>
  <c r="B26" i="23"/>
  <c r="B30" i="8"/>
  <c r="B14" i="23"/>
  <c r="B18" i="8"/>
  <c r="B219" i="7"/>
  <c r="B207" i="7"/>
  <c r="B195" i="7"/>
  <c r="B183" i="7"/>
  <c r="B171" i="7"/>
  <c r="B159" i="7"/>
  <c r="B147" i="7"/>
  <c r="B134" i="7"/>
  <c r="B122" i="7"/>
  <c r="B98" i="7"/>
  <c r="B74" i="7"/>
  <c r="B50" i="7"/>
  <c r="B2" i="3"/>
  <c r="B205" i="3"/>
  <c r="B121" i="3"/>
  <c r="B49" i="3"/>
  <c r="B19" i="3"/>
  <c r="B172" i="22"/>
  <c r="B146" i="22"/>
  <c r="B110" i="22"/>
  <c r="B62" i="22"/>
  <c r="B14" i="22"/>
  <c r="B170" i="23"/>
  <c r="B108" i="8"/>
  <c r="B155" i="22"/>
  <c r="B155" i="23"/>
  <c r="B71" i="3"/>
  <c r="B71" i="22"/>
  <c r="B71" i="23"/>
  <c r="B156" i="7"/>
  <c r="B202" i="22"/>
  <c r="B202" i="23"/>
  <c r="B240" i="8"/>
  <c r="B106" i="3"/>
  <c r="B106" i="22"/>
  <c r="B106" i="23"/>
  <c r="B133" i="8"/>
  <c r="B177" i="22"/>
  <c r="B177" i="23"/>
  <c r="B217" i="8"/>
  <c r="B105" i="3"/>
  <c r="B105" i="22"/>
  <c r="B105" i="23"/>
  <c r="B131" i="8"/>
  <c r="B188" i="22"/>
  <c r="B188" i="23"/>
  <c r="B225" i="8"/>
  <c r="B68" i="22"/>
  <c r="B68" i="23"/>
  <c r="B87" i="8"/>
  <c r="B187" i="23"/>
  <c r="B224" i="8"/>
  <c r="B127" i="22"/>
  <c r="B127" i="23"/>
  <c r="B159" i="8"/>
  <c r="B55" i="22"/>
  <c r="B55" i="23"/>
  <c r="B68" i="8"/>
  <c r="B149" i="22"/>
  <c r="B149" i="23"/>
  <c r="B185" i="8"/>
  <c r="B250" i="8"/>
  <c r="B243" i="8"/>
  <c r="B231" i="8"/>
  <c r="B79" i="8"/>
  <c r="B187" i="8"/>
  <c r="B195" i="8"/>
  <c r="B181" i="8"/>
  <c r="B165" i="8"/>
  <c r="B153" i="8"/>
  <c r="B139" i="8"/>
  <c r="B124" i="8"/>
  <c r="B111" i="8"/>
  <c r="B95" i="8"/>
  <c r="B77" i="8"/>
  <c r="B62" i="8"/>
  <c r="B46" i="8"/>
  <c r="B29" i="8"/>
  <c r="B16" i="8"/>
  <c r="B218" i="7"/>
  <c r="B206" i="7"/>
  <c r="B194" i="7"/>
  <c r="B182" i="7"/>
  <c r="B170" i="7"/>
  <c r="B158" i="7"/>
  <c r="B146" i="7"/>
  <c r="B133" i="7"/>
  <c r="B116" i="3"/>
  <c r="B92" i="3"/>
  <c r="B68" i="3"/>
  <c r="B16" i="3"/>
  <c r="B199" i="22"/>
  <c r="B171" i="22"/>
  <c r="B145" i="22"/>
  <c r="B109" i="22"/>
  <c r="B61" i="22"/>
  <c r="B13" i="22"/>
  <c r="B217" i="23"/>
  <c r="B169" i="23"/>
  <c r="B113" i="23"/>
  <c r="B41" i="23"/>
  <c r="B252" i="8"/>
  <c r="B183" i="8"/>
  <c r="B98" i="8"/>
  <c r="B167" i="22"/>
  <c r="B167" i="23"/>
  <c r="B11" i="3"/>
  <c r="B11" i="22"/>
  <c r="B11" i="23"/>
  <c r="B214" i="22"/>
  <c r="B214" i="23"/>
  <c r="B42" i="8"/>
  <c r="B94" i="3"/>
  <c r="B94" i="22"/>
  <c r="B94" i="23"/>
  <c r="B121" i="8"/>
  <c r="B153" i="22"/>
  <c r="B153" i="23"/>
  <c r="B190" i="8"/>
  <c r="B129" i="22"/>
  <c r="B129" i="23"/>
  <c r="B161" i="8"/>
  <c r="B164" i="22"/>
  <c r="B164" i="23"/>
  <c r="B203" i="8"/>
  <c r="B44" i="22"/>
  <c r="B44" i="23"/>
  <c r="B57" i="8"/>
  <c r="B163" i="23"/>
  <c r="B202" i="8"/>
  <c r="B67" i="22"/>
  <c r="B67" i="23"/>
  <c r="B86" i="8"/>
  <c r="B188" i="7"/>
  <c r="B173" i="22"/>
  <c r="B173" i="23"/>
  <c r="B211" i="8"/>
  <c r="B251" i="8"/>
  <c r="B248" i="8"/>
  <c r="B216" i="22"/>
  <c r="B216" i="23"/>
  <c r="B242" i="8"/>
  <c r="B204" i="22"/>
  <c r="B204" i="23"/>
  <c r="B230" i="8"/>
  <c r="B192" i="22"/>
  <c r="B192" i="23"/>
  <c r="B78" i="8"/>
  <c r="B180" i="22"/>
  <c r="B180" i="23"/>
  <c r="B136" i="8"/>
  <c r="B168" i="22"/>
  <c r="B168" i="23"/>
  <c r="B194" i="8"/>
  <c r="B156" i="22"/>
  <c r="B156" i="23"/>
  <c r="B144" i="23"/>
  <c r="B179" i="8"/>
  <c r="B164" i="8"/>
  <c r="B152" i="8"/>
  <c r="B120" i="3"/>
  <c r="B120" i="22"/>
  <c r="B120" i="23"/>
  <c r="B137" i="8"/>
  <c r="B108" i="3"/>
  <c r="B108" i="22"/>
  <c r="B108" i="23"/>
  <c r="B123" i="8"/>
  <c r="B96" i="3"/>
  <c r="B96" i="22"/>
  <c r="B96" i="23"/>
  <c r="B109" i="8"/>
  <c r="B84" i="3"/>
  <c r="B84" i="22"/>
  <c r="B84" i="23"/>
  <c r="B94" i="8"/>
  <c r="B72" i="3"/>
  <c r="B72" i="22"/>
  <c r="B72" i="23"/>
  <c r="B76" i="8"/>
  <c r="B60" i="3"/>
  <c r="B60" i="22"/>
  <c r="B60" i="23"/>
  <c r="B61" i="8"/>
  <c r="B48" i="3"/>
  <c r="B48" i="22"/>
  <c r="B48" i="23"/>
  <c r="B44" i="8"/>
  <c r="B36" i="3"/>
  <c r="B36" i="22"/>
  <c r="B36" i="23"/>
  <c r="B28" i="8"/>
  <c r="B24" i="3"/>
  <c r="B24" i="22"/>
  <c r="B24" i="23"/>
  <c r="B15" i="8"/>
  <c r="B12" i="3"/>
  <c r="B12" i="22"/>
  <c r="B12" i="23"/>
  <c r="B217" i="7"/>
  <c r="B205" i="7"/>
  <c r="B193" i="7"/>
  <c r="B181" i="7"/>
  <c r="B169" i="7"/>
  <c r="B157" i="7"/>
  <c r="B144" i="7"/>
  <c r="B132" i="7"/>
  <c r="B120" i="7"/>
  <c r="B108" i="7"/>
  <c r="B96" i="7"/>
  <c r="B84" i="7"/>
  <c r="B72" i="7"/>
  <c r="B60" i="7"/>
  <c r="B48" i="7"/>
  <c r="B36" i="7"/>
  <c r="B24" i="7"/>
  <c r="B12" i="7"/>
  <c r="B215" i="3"/>
  <c r="B203" i="3"/>
  <c r="B191" i="3"/>
  <c r="B179" i="3"/>
  <c r="B167" i="3"/>
  <c r="B155" i="3"/>
  <c r="B143" i="3"/>
  <c r="B131" i="3"/>
  <c r="B115" i="3"/>
  <c r="B91" i="3"/>
  <c r="B67" i="3"/>
  <c r="B43" i="3"/>
  <c r="B15" i="3"/>
  <c r="B196" i="22"/>
  <c r="B170" i="22"/>
  <c r="B138" i="22"/>
  <c r="B102" i="22"/>
  <c r="B54" i="22"/>
  <c r="B6" i="22"/>
  <c r="B210" i="23"/>
  <c r="B162" i="23"/>
  <c r="B109" i="23"/>
  <c r="B37" i="23"/>
  <c r="B247" i="8"/>
  <c r="B178" i="8"/>
  <c r="B93" i="8"/>
  <c r="B232" i="7"/>
  <c r="B230" i="23"/>
  <c r="B231" i="7"/>
  <c r="B229" i="23"/>
  <c r="B318" i="8"/>
  <c r="B228" i="23"/>
  <c r="B317" i="8"/>
  <c r="B316" i="8"/>
  <c r="B314" i="8"/>
  <c r="B233" i="22"/>
  <c r="B140" i="8"/>
  <c r="B231" i="3"/>
  <c r="B230" i="3"/>
  <c r="B229" i="3"/>
  <c r="B228" i="3"/>
  <c r="B232" i="22"/>
  <c r="B227" i="3"/>
  <c r="B231" i="22"/>
  <c r="B144" i="22"/>
  <c r="B145" i="7"/>
  <c r="E102" i="1"/>
  <c r="AB397" i="1" l="1"/>
  <c r="AH394" i="1"/>
  <c r="P384" i="1"/>
  <c r="X392" i="1"/>
  <c r="X404" i="1" s="1"/>
  <c r="V401" i="1"/>
  <c r="V407" i="1" s="1"/>
  <c r="AH396" i="1"/>
  <c r="AH408" i="1" s="1"/>
  <c r="AL388" i="1" s="1"/>
  <c r="AJ400" i="1" s="1"/>
  <c r="R401" i="1"/>
  <c r="R407" i="1" s="1"/>
  <c r="R395" i="1"/>
  <c r="AL393" i="1"/>
  <c r="R337" i="1"/>
  <c r="T337" i="1" s="1"/>
  <c r="N337" i="1"/>
  <c r="X396" i="1"/>
  <c r="AP410" i="1"/>
  <c r="AB408" i="1"/>
  <c r="T406" i="1"/>
  <c r="R405" i="1"/>
  <c r="R338" i="1"/>
  <c r="P338" i="1"/>
  <c r="T338" i="1" s="1"/>
  <c r="T407" i="1"/>
  <c r="V337" i="1"/>
  <c r="X337" i="1"/>
  <c r="Z337" i="1" s="1"/>
  <c r="AB337" i="1" s="1"/>
  <c r="AJ407" i="1"/>
  <c r="AB383" i="1"/>
  <c r="Z384" i="1" s="1"/>
  <c r="V398" i="1" s="1"/>
  <c r="V410" i="1" s="1"/>
  <c r="AX393" i="1"/>
  <c r="AX405" i="1" s="1"/>
  <c r="X409" i="1"/>
  <c r="X408" i="1"/>
  <c r="V404" i="1"/>
  <c r="X406" i="1" s="1"/>
  <c r="X394" i="1"/>
  <c r="B156" i="24"/>
  <c r="AF383" i="1"/>
  <c r="Z399" i="1"/>
  <c r="Z405" i="1" s="1"/>
  <c r="AH407" i="1"/>
  <c r="AD406" i="1" s="1"/>
  <c r="AH401" i="1"/>
  <c r="AL405" i="1" s="1"/>
  <c r="T390" i="1"/>
  <c r="V396" i="1" s="1"/>
  <c r="AH395" i="1"/>
  <c r="AL399" i="1" s="1"/>
  <c r="AN405" i="1"/>
  <c r="AR404" i="1"/>
  <c r="AT404" i="1"/>
  <c r="AV399" i="1"/>
  <c r="T408" i="1"/>
  <c r="P400" i="1" s="1"/>
  <c r="P406" i="1" s="1"/>
  <c r="B160" i="24"/>
  <c r="B149" i="24"/>
  <c r="B152" i="24"/>
  <c r="E9" i="1"/>
  <c r="E10" i="1"/>
  <c r="E11" i="1"/>
  <c r="E14" i="1"/>
  <c r="E23" i="1"/>
  <c r="E24" i="1"/>
  <c r="E25" i="1"/>
  <c r="E26" i="1"/>
  <c r="E27" i="1"/>
  <c r="E28" i="1"/>
  <c r="E35" i="1"/>
  <c r="E36" i="1"/>
  <c r="E37" i="1"/>
  <c r="E38" i="1"/>
  <c r="E39" i="1"/>
  <c r="E44" i="1"/>
  <c r="E45" i="1"/>
  <c r="E46" i="1"/>
  <c r="E47" i="1"/>
  <c r="E48" i="1"/>
  <c r="E49" i="1"/>
  <c r="E50" i="1"/>
  <c r="E56" i="1"/>
  <c r="E67" i="1"/>
  <c r="E68" i="1"/>
  <c r="E69" i="1"/>
  <c r="E70" i="1"/>
  <c r="E71" i="1"/>
  <c r="E72" i="1"/>
  <c r="E73" i="1"/>
  <c r="E74" i="1"/>
  <c r="E77" i="1"/>
  <c r="E78" i="1"/>
  <c r="E79" i="1"/>
  <c r="E80" i="1"/>
  <c r="E81" i="1"/>
  <c r="E82" i="1"/>
  <c r="E83" i="1"/>
  <c r="E84" i="1"/>
  <c r="E85" i="1"/>
  <c r="E86" i="1"/>
  <c r="E87" i="1"/>
  <c r="E88" i="1"/>
  <c r="E89" i="1"/>
  <c r="E90" i="1"/>
  <c r="E91" i="1"/>
  <c r="E92" i="1"/>
  <c r="E93" i="1"/>
  <c r="E94" i="1"/>
  <c r="E95" i="1"/>
  <c r="E96" i="1"/>
  <c r="E97" i="1"/>
  <c r="E98" i="1"/>
  <c r="E99" i="1"/>
  <c r="E100" i="1"/>
  <c r="E101" i="1"/>
  <c r="E103" i="1"/>
  <c r="E106" i="1"/>
  <c r="E107" i="1"/>
  <c r="E108" i="1"/>
  <c r="E109" i="1"/>
  <c r="E110" i="1"/>
  <c r="E111" i="1"/>
  <c r="E112" i="1"/>
  <c r="E113" i="1"/>
  <c r="E114" i="1"/>
  <c r="E115" i="1"/>
  <c r="E116" i="1"/>
  <c r="E117" i="1"/>
  <c r="E118" i="1"/>
  <c r="E119" i="1"/>
  <c r="E120" i="1"/>
  <c r="E121" i="1"/>
  <c r="E122" i="1"/>
  <c r="E123" i="1"/>
  <c r="E124" i="1"/>
  <c r="E125" i="1"/>
  <c r="E126" i="1"/>
  <c r="E127" i="1"/>
  <c r="E128" i="1"/>
  <c r="E129" i="1"/>
  <c r="E130" i="1"/>
  <c r="E131" i="1"/>
  <c r="E132" i="1"/>
  <c r="E133" i="1"/>
  <c r="E134" i="1"/>
  <c r="E135" i="1"/>
  <c r="E136" i="1"/>
  <c r="E137" i="1"/>
  <c r="E138" i="1"/>
  <c r="E139" i="1"/>
  <c r="E140" i="1"/>
  <c r="E141" i="1"/>
  <c r="E145" i="1"/>
  <c r="E146" i="1"/>
  <c r="E147" i="1"/>
  <c r="E148" i="1"/>
  <c r="E149" i="1"/>
  <c r="E150" i="1"/>
  <c r="E151" i="1"/>
  <c r="E152" i="1"/>
  <c r="E153" i="1"/>
  <c r="E154" i="1"/>
  <c r="E155" i="1"/>
  <c r="E156" i="1"/>
  <c r="E157" i="1"/>
  <c r="E158" i="1"/>
  <c r="E159" i="1"/>
  <c r="E160" i="1"/>
  <c r="E161" i="1"/>
  <c r="E162" i="1"/>
  <c r="E163" i="1"/>
  <c r="E164" i="1"/>
  <c r="E165" i="1"/>
  <c r="E166" i="1"/>
  <c r="E167" i="1"/>
  <c r="E168" i="1"/>
  <c r="E169" i="1"/>
  <c r="E170" i="1"/>
  <c r="E171" i="1"/>
  <c r="E172" i="1"/>
  <c r="E173" i="1"/>
  <c r="E174" i="1"/>
  <c r="E175" i="1"/>
  <c r="E176" i="1"/>
  <c r="E177" i="1"/>
  <c r="E178" i="1"/>
  <c r="E179" i="1"/>
  <c r="E182" i="1"/>
  <c r="E183" i="1"/>
  <c r="E184" i="1"/>
  <c r="E185" i="1"/>
  <c r="E186" i="1"/>
  <c r="E187" i="1"/>
  <c r="E188" i="1"/>
  <c r="E189" i="1"/>
  <c r="E190" i="1"/>
  <c r="E191" i="1"/>
  <c r="E192" i="1"/>
  <c r="E193" i="1"/>
  <c r="E194" i="1"/>
  <c r="E195" i="1"/>
  <c r="E196" i="1"/>
  <c r="E197" i="1"/>
  <c r="E198" i="1"/>
  <c r="E199" i="1"/>
  <c r="E203" i="1"/>
  <c r="E204" i="1"/>
  <c r="E205" i="1"/>
  <c r="E206" i="1"/>
  <c r="E207" i="1"/>
  <c r="E208" i="1"/>
  <c r="E215" i="1"/>
  <c r="E222" i="1"/>
  <c r="E223" i="1"/>
  <c r="E224" i="1"/>
  <c r="E225" i="1"/>
  <c r="E226" i="1"/>
  <c r="E216" i="1"/>
  <c r="E3" i="1"/>
  <c r="E4" i="1"/>
  <c r="E5" i="1"/>
  <c r="E6" i="1"/>
  <c r="E7" i="1"/>
  <c r="E8" i="1"/>
  <c r="E12" i="1"/>
  <c r="E13" i="1"/>
  <c r="E15" i="1"/>
  <c r="E16" i="1"/>
  <c r="E17" i="1"/>
  <c r="E18" i="1"/>
  <c r="E19" i="1"/>
  <c r="E20" i="1"/>
  <c r="E21" i="1"/>
  <c r="E22" i="1"/>
  <c r="E29" i="1"/>
  <c r="E30" i="1"/>
  <c r="E31" i="1"/>
  <c r="E32" i="1"/>
  <c r="E33" i="1"/>
  <c r="E34" i="1"/>
  <c r="E40" i="1"/>
  <c r="E41" i="1"/>
  <c r="E42" i="1"/>
  <c r="E43" i="1"/>
  <c r="E51" i="1"/>
  <c r="E52" i="1"/>
  <c r="E53" i="1"/>
  <c r="E54" i="1"/>
  <c r="E55" i="1"/>
  <c r="E57" i="1"/>
  <c r="E58" i="1"/>
  <c r="E59" i="1"/>
  <c r="E60" i="1"/>
  <c r="E61" i="1"/>
  <c r="E62" i="1"/>
  <c r="E63" i="1"/>
  <c r="E64" i="1"/>
  <c r="E65" i="1"/>
  <c r="E66" i="1"/>
  <c r="E75" i="1"/>
  <c r="E76" i="1"/>
  <c r="E104" i="1"/>
  <c r="E105" i="1"/>
  <c r="E142" i="1"/>
  <c r="E143" i="1"/>
  <c r="E144" i="1"/>
  <c r="E180" i="1"/>
  <c r="E181" i="1"/>
  <c r="E200" i="1"/>
  <c r="E201" i="1"/>
  <c r="E202" i="1"/>
  <c r="E209" i="1"/>
  <c r="E210" i="1"/>
  <c r="E211" i="1"/>
  <c r="E212" i="1"/>
  <c r="E213" i="1"/>
  <c r="E214" i="1"/>
  <c r="E217" i="1"/>
  <c r="E218" i="1"/>
  <c r="E219" i="1"/>
  <c r="E220" i="1"/>
  <c r="E221" i="1"/>
  <c r="V304" i="1" l="1"/>
  <c r="R304" i="1"/>
  <c r="T304" i="1"/>
  <c r="X304" i="1"/>
  <c r="N304" i="1"/>
  <c r="P304" i="1"/>
  <c r="V408" i="1"/>
  <c r="T402" i="1" s="1"/>
  <c r="AB384" i="1"/>
  <c r="AH390" i="1"/>
  <c r="AH402" i="1" s="1"/>
  <c r="E2" i="1"/>
  <c r="D130" i="24" l="1"/>
  <c r="F130" i="24"/>
  <c r="G130" i="24"/>
  <c r="H130" i="24"/>
  <c r="I130" i="24"/>
  <c r="J130" i="24"/>
  <c r="K130" i="24"/>
  <c r="L130" i="24"/>
  <c r="M130" i="24"/>
  <c r="N130" i="24"/>
  <c r="O130" i="24"/>
  <c r="P130" i="24"/>
  <c r="Q130" i="24"/>
  <c r="R130" i="24"/>
  <c r="S130" i="24"/>
  <c r="T130" i="24"/>
  <c r="C130" i="24"/>
  <c r="C129" i="24"/>
  <c r="D129" i="24"/>
  <c r="E129" i="24"/>
  <c r="F129" i="24"/>
  <c r="G129" i="24"/>
  <c r="H129" i="24"/>
  <c r="I129" i="24"/>
  <c r="J129" i="24"/>
  <c r="K129" i="24"/>
  <c r="L129" i="24"/>
  <c r="M129" i="24"/>
  <c r="N129" i="24"/>
  <c r="O129" i="24"/>
  <c r="P129" i="24"/>
  <c r="Q129" i="24"/>
  <c r="R129" i="24"/>
  <c r="S129" i="24"/>
  <c r="T129" i="24"/>
  <c r="P131" i="24" l="1"/>
  <c r="O131" i="24"/>
  <c r="R131" i="24"/>
  <c r="M131" i="24"/>
  <c r="L131" i="24"/>
  <c r="J131" i="24"/>
  <c r="T131" i="24"/>
  <c r="F131" i="24"/>
  <c r="Q131" i="24"/>
  <c r="G131" i="24"/>
  <c r="S131" i="24"/>
  <c r="N131" i="24"/>
  <c r="H131" i="24"/>
  <c r="K131" i="24"/>
  <c r="I131" i="24"/>
  <c r="A128" i="24" l="1"/>
  <c r="D127" i="24"/>
  <c r="E127" i="24"/>
  <c r="F127" i="24"/>
  <c r="G127" i="24"/>
  <c r="H127" i="24"/>
  <c r="I127" i="24"/>
  <c r="J127" i="24"/>
  <c r="K127" i="24"/>
  <c r="L127" i="24"/>
  <c r="M127" i="24"/>
  <c r="N127" i="24"/>
  <c r="O127" i="24"/>
  <c r="P127" i="24"/>
  <c r="Q127" i="24"/>
  <c r="R127" i="24"/>
  <c r="S127" i="24"/>
  <c r="T127" i="24"/>
  <c r="C127" i="24"/>
  <c r="D126" i="24"/>
  <c r="E126" i="24"/>
  <c r="F126" i="24"/>
  <c r="G126" i="24"/>
  <c r="H126" i="24"/>
  <c r="I126" i="24"/>
  <c r="J126" i="24"/>
  <c r="K126" i="24"/>
  <c r="L126" i="24"/>
  <c r="M126" i="24"/>
  <c r="N126" i="24"/>
  <c r="O126" i="24"/>
  <c r="P126" i="24"/>
  <c r="Q126" i="24"/>
  <c r="R126" i="24"/>
  <c r="S126" i="24"/>
  <c r="T126" i="24"/>
  <c r="C126" i="24"/>
  <c r="G128" i="24" l="1"/>
  <c r="S128" i="24"/>
  <c r="O128" i="24"/>
  <c r="K128" i="24"/>
  <c r="J128" i="24"/>
  <c r="T128" i="24"/>
  <c r="P128" i="24"/>
  <c r="L128" i="24"/>
  <c r="Q128" i="24"/>
  <c r="M128" i="24"/>
  <c r="R128" i="24"/>
  <c r="F128" i="24"/>
  <c r="N128" i="24"/>
  <c r="H128" i="24"/>
  <c r="I128" i="24"/>
  <c r="A319" i="8"/>
  <c r="A233" i="22"/>
  <c r="A233" i="3"/>
  <c r="A234" i="7"/>
  <c r="A316" i="8" l="1"/>
  <c r="A317" i="8"/>
  <c r="A318" i="8"/>
  <c r="A230" i="23"/>
  <c r="A231" i="23"/>
  <c r="A232" i="23"/>
  <c r="A233" i="23"/>
  <c r="A230" i="22"/>
  <c r="A231" i="22"/>
  <c r="A232" i="22"/>
  <c r="A230" i="3"/>
  <c r="A231" i="3"/>
  <c r="A232" i="3"/>
  <c r="A233" i="7"/>
  <c r="A231" i="7"/>
  <c r="A232" i="7"/>
  <c r="A314" i="8"/>
  <c r="A315" i="8"/>
  <c r="A228" i="23"/>
  <c r="A229" i="23"/>
  <c r="A228" i="22"/>
  <c r="A229" i="22"/>
  <c r="A228" i="3"/>
  <c r="A229" i="3"/>
  <c r="B86" i="11"/>
  <c r="A86" i="11"/>
  <c r="A229" i="7"/>
  <c r="A230" i="7"/>
  <c r="XFD232" i="22" l="1"/>
  <c r="XFD229" i="22"/>
  <c r="XFD231" i="22"/>
  <c r="XFD228" i="22"/>
  <c r="XFD230" i="22"/>
  <c r="A140" i="8" l="1"/>
  <c r="A227" i="23"/>
  <c r="A227" i="22"/>
  <c r="A227" i="3"/>
  <c r="A228" i="7"/>
  <c r="XFD227" i="22" l="1"/>
  <c r="A256" i="8"/>
  <c r="A257" i="8"/>
  <c r="A258" i="8"/>
  <c r="A259" i="8"/>
  <c r="A223" i="23"/>
  <c r="A224" i="23"/>
  <c r="A225" i="23"/>
  <c r="A226" i="23"/>
  <c r="A223" i="22"/>
  <c r="XFD223" i="22" s="1"/>
  <c r="A224" i="22"/>
  <c r="XFD224" i="22" s="1"/>
  <c r="A225" i="22"/>
  <c r="A226" i="22"/>
  <c r="XFD226" i="22" s="1"/>
  <c r="A223" i="3"/>
  <c r="A224" i="3"/>
  <c r="A225" i="3"/>
  <c r="A226" i="3"/>
  <c r="A224" i="7"/>
  <c r="A225" i="7"/>
  <c r="A226" i="7"/>
  <c r="A227" i="7"/>
  <c r="XFD225" i="22" l="1"/>
  <c r="G123" i="24" l="1"/>
  <c r="G125" i="24" s="1"/>
  <c r="H123" i="24"/>
  <c r="H125" i="24" s="1"/>
  <c r="I123" i="24"/>
  <c r="I125" i="24" s="1"/>
  <c r="J123" i="24"/>
  <c r="J125" i="24" s="1"/>
  <c r="K123" i="24"/>
  <c r="K125" i="24" s="1"/>
  <c r="L123" i="24"/>
  <c r="L125" i="24" s="1"/>
  <c r="M123" i="24"/>
  <c r="M125" i="24" s="1"/>
  <c r="N123" i="24"/>
  <c r="N125" i="24" s="1"/>
  <c r="O123" i="24"/>
  <c r="O125" i="24" s="1"/>
  <c r="P123" i="24"/>
  <c r="P125" i="24" s="1"/>
  <c r="Q123" i="24"/>
  <c r="Q125" i="24" s="1"/>
  <c r="R123" i="24"/>
  <c r="R125" i="24" s="1"/>
  <c r="S123" i="24"/>
  <c r="S125" i="24" s="1"/>
  <c r="T123" i="24"/>
  <c r="T125" i="24" s="1"/>
  <c r="F123" i="24"/>
  <c r="F125" i="24" s="1"/>
  <c r="G120" i="24"/>
  <c r="G122" i="24" s="1"/>
  <c r="H120" i="24"/>
  <c r="H122" i="24" s="1"/>
  <c r="I120" i="24"/>
  <c r="I122" i="24" s="1"/>
  <c r="J120" i="24"/>
  <c r="J122" i="24" s="1"/>
  <c r="K120" i="24"/>
  <c r="K122" i="24" s="1"/>
  <c r="L120" i="24"/>
  <c r="L122" i="24" s="1"/>
  <c r="M120" i="24"/>
  <c r="M122" i="24" s="1"/>
  <c r="N120" i="24"/>
  <c r="N122" i="24" s="1"/>
  <c r="O120" i="24"/>
  <c r="O122" i="24" s="1"/>
  <c r="P120" i="24"/>
  <c r="P122" i="24" s="1"/>
  <c r="Q120" i="24"/>
  <c r="Q122" i="24" s="1"/>
  <c r="R120" i="24"/>
  <c r="R122" i="24" s="1"/>
  <c r="S120" i="24"/>
  <c r="S122" i="24" s="1"/>
  <c r="T120" i="24"/>
  <c r="T122" i="24" s="1"/>
  <c r="F120" i="24"/>
  <c r="F122" i="24" s="1"/>
  <c r="G117" i="24"/>
  <c r="G119" i="24" s="1"/>
  <c r="H117" i="24"/>
  <c r="H119" i="24" s="1"/>
  <c r="I117" i="24"/>
  <c r="I119" i="24" s="1"/>
  <c r="J117" i="24"/>
  <c r="J119" i="24" s="1"/>
  <c r="K117" i="24"/>
  <c r="K119" i="24" s="1"/>
  <c r="L117" i="24"/>
  <c r="L119" i="24" s="1"/>
  <c r="M117" i="24"/>
  <c r="M119" i="24" s="1"/>
  <c r="N117" i="24"/>
  <c r="N119" i="24" s="1"/>
  <c r="O117" i="24"/>
  <c r="O119" i="24" s="1"/>
  <c r="P117" i="24"/>
  <c r="P119" i="24" s="1"/>
  <c r="Q117" i="24"/>
  <c r="Q119" i="24" s="1"/>
  <c r="R117" i="24"/>
  <c r="R119" i="24" s="1"/>
  <c r="S117" i="24"/>
  <c r="S119" i="24" s="1"/>
  <c r="T117" i="24"/>
  <c r="T119" i="24" s="1"/>
  <c r="F117" i="24"/>
  <c r="F119" i="24" s="1"/>
  <c r="G103" i="24"/>
  <c r="H103" i="24"/>
  <c r="H106" i="24" s="1"/>
  <c r="I103" i="24"/>
  <c r="I106" i="24" s="1"/>
  <c r="J103" i="24"/>
  <c r="J106" i="24" s="1"/>
  <c r="K103" i="24"/>
  <c r="K106" i="24" s="1"/>
  <c r="L103" i="24"/>
  <c r="L106" i="24" s="1"/>
  <c r="M103" i="24"/>
  <c r="M106" i="24" s="1"/>
  <c r="N103" i="24"/>
  <c r="O103" i="24"/>
  <c r="P103" i="24"/>
  <c r="Q103" i="24"/>
  <c r="R103" i="24"/>
  <c r="S103" i="24"/>
  <c r="T103" i="24"/>
  <c r="F103" i="24"/>
  <c r="F106" i="24" s="1"/>
  <c r="O108" i="24"/>
  <c r="O111" i="24" s="1"/>
  <c r="P108" i="24"/>
  <c r="P111" i="24" s="1"/>
  <c r="Q108" i="24"/>
  <c r="Q111" i="24" s="1"/>
  <c r="R108" i="24"/>
  <c r="R111" i="24" s="1"/>
  <c r="S108" i="24"/>
  <c r="S111" i="24" s="1"/>
  <c r="T108" i="24"/>
  <c r="T111" i="24" s="1"/>
  <c r="G108" i="24"/>
  <c r="G111" i="24" s="1"/>
  <c r="H108" i="24"/>
  <c r="H111" i="24" s="1"/>
  <c r="I108" i="24"/>
  <c r="I111" i="24" s="1"/>
  <c r="J108" i="24"/>
  <c r="J111" i="24" s="1"/>
  <c r="K108" i="24"/>
  <c r="K111" i="24" s="1"/>
  <c r="L108" i="24"/>
  <c r="L111" i="24" s="1"/>
  <c r="M108" i="24"/>
  <c r="M111" i="24" s="1"/>
  <c r="N108" i="24"/>
  <c r="N111" i="24" s="1"/>
  <c r="F108" i="24"/>
  <c r="F111" i="24" s="1"/>
  <c r="H113" i="24"/>
  <c r="H116" i="24" s="1"/>
  <c r="I113" i="24"/>
  <c r="I116" i="24" s="1"/>
  <c r="J113" i="24"/>
  <c r="J116" i="24" s="1"/>
  <c r="K113" i="24"/>
  <c r="K116" i="24" s="1"/>
  <c r="L113" i="24"/>
  <c r="L116" i="24" s="1"/>
  <c r="M113" i="24"/>
  <c r="M116" i="24" s="1"/>
  <c r="N113" i="24"/>
  <c r="N116" i="24" s="1"/>
  <c r="O113" i="24"/>
  <c r="O116" i="24" s="1"/>
  <c r="P113" i="24"/>
  <c r="P116" i="24" s="1"/>
  <c r="Q113" i="24"/>
  <c r="Q116" i="24" s="1"/>
  <c r="R113" i="24"/>
  <c r="R116" i="24" s="1"/>
  <c r="S113" i="24"/>
  <c r="S116" i="24" s="1"/>
  <c r="T113" i="24"/>
  <c r="T116" i="24" s="1"/>
  <c r="G113" i="24"/>
  <c r="G116" i="24" s="1"/>
  <c r="F113" i="24"/>
  <c r="F116" i="24" s="1"/>
  <c r="A218" i="7"/>
  <c r="A219" i="7"/>
  <c r="A220" i="7"/>
  <c r="A221" i="7"/>
  <c r="A222" i="7"/>
  <c r="A223" i="7"/>
  <c r="A250" i="8"/>
  <c r="A251" i="8"/>
  <c r="A252" i="8"/>
  <c r="A253" i="8"/>
  <c r="A254" i="8"/>
  <c r="A255" i="8"/>
  <c r="A217" i="23"/>
  <c r="A218" i="23"/>
  <c r="A219" i="23"/>
  <c r="A220" i="23"/>
  <c r="A221" i="23"/>
  <c r="A222" i="23"/>
  <c r="A217" i="22"/>
  <c r="A218" i="22"/>
  <c r="A219" i="22"/>
  <c r="A220" i="22"/>
  <c r="A221" i="22"/>
  <c r="A222" i="22"/>
  <c r="A217" i="3"/>
  <c r="A218" i="3"/>
  <c r="A219" i="3"/>
  <c r="A220" i="3"/>
  <c r="A221" i="3"/>
  <c r="A222" i="3"/>
  <c r="B124" i="24"/>
  <c r="A124" i="24"/>
  <c r="B121" i="24"/>
  <c r="A121" i="24"/>
  <c r="B118" i="24"/>
  <c r="A118" i="24"/>
  <c r="B115" i="24"/>
  <c r="B114" i="24"/>
  <c r="A115" i="24"/>
  <c r="B110" i="24"/>
  <c r="A110" i="24"/>
  <c r="B109" i="24"/>
  <c r="B105" i="24"/>
  <c r="A105" i="24"/>
  <c r="B104" i="24"/>
  <c r="B123" i="24"/>
  <c r="B120" i="24"/>
  <c r="B117" i="24"/>
  <c r="A123" i="24"/>
  <c r="A120" i="24"/>
  <c r="A117" i="24"/>
  <c r="B113" i="24"/>
  <c r="B108" i="24"/>
  <c r="B103" i="24"/>
  <c r="A113" i="24"/>
  <c r="A108" i="24"/>
  <c r="A103" i="24"/>
  <c r="B67" i="11"/>
  <c r="B66" i="11"/>
  <c r="A222" i="1"/>
  <c r="A222" i="33" s="1"/>
  <c r="A221" i="1"/>
  <c r="A221" i="33" s="1"/>
  <c r="A220" i="1"/>
  <c r="A220" i="33" s="1"/>
  <c r="A219" i="1"/>
  <c r="A219" i="33" s="1"/>
  <c r="A218" i="1"/>
  <c r="A218" i="33" s="1"/>
  <c r="A217" i="1"/>
  <c r="A217" i="33" s="1"/>
  <c r="A220" i="30" l="1"/>
  <c r="A220" i="31"/>
  <c r="A221" i="30"/>
  <c r="A221" i="31"/>
  <c r="A222" i="31"/>
  <c r="A222" i="30"/>
  <c r="A343" i="30"/>
  <c r="A343" i="31"/>
  <c r="A342" i="30"/>
  <c r="A342" i="31"/>
  <c r="A341" i="30"/>
  <c r="A341" i="31"/>
  <c r="XFD221" i="22"/>
  <c r="XFD222" i="22"/>
  <c r="XFD220" i="22"/>
  <c r="XFD219" i="22"/>
  <c r="XFD218" i="22"/>
  <c r="XFD217" i="22"/>
  <c r="A151" i="23"/>
  <c r="G101" i="24" l="1"/>
  <c r="H101" i="24"/>
  <c r="I101" i="24"/>
  <c r="J101" i="24"/>
  <c r="K101" i="24"/>
  <c r="L101" i="24"/>
  <c r="M101" i="24"/>
  <c r="N101" i="24"/>
  <c r="O101" i="24"/>
  <c r="P101" i="24"/>
  <c r="Q101" i="24"/>
  <c r="R101" i="24"/>
  <c r="S101" i="24"/>
  <c r="T101" i="24"/>
  <c r="F101" i="24"/>
  <c r="F36" i="24"/>
  <c r="G36" i="24"/>
  <c r="H36" i="24"/>
  <c r="I36" i="24"/>
  <c r="J36" i="24"/>
  <c r="K36" i="24"/>
  <c r="L36" i="24"/>
  <c r="M36" i="24"/>
  <c r="N36" i="24"/>
  <c r="O36" i="24"/>
  <c r="P36" i="24"/>
  <c r="Q36" i="24"/>
  <c r="R36" i="24"/>
  <c r="S36" i="24"/>
  <c r="T36" i="24"/>
  <c r="F41" i="24"/>
  <c r="G41" i="24"/>
  <c r="H41" i="24"/>
  <c r="I41" i="24"/>
  <c r="J41" i="24"/>
  <c r="K41" i="24"/>
  <c r="L41" i="24"/>
  <c r="M41" i="24"/>
  <c r="N41" i="24"/>
  <c r="O41" i="24"/>
  <c r="P41" i="24"/>
  <c r="Q41" i="24"/>
  <c r="R41" i="24"/>
  <c r="S41" i="24"/>
  <c r="T41" i="24"/>
  <c r="F46" i="24"/>
  <c r="G46" i="24"/>
  <c r="H46" i="24"/>
  <c r="I46" i="24"/>
  <c r="J46" i="24"/>
  <c r="K46" i="24"/>
  <c r="L46" i="24"/>
  <c r="M46" i="24"/>
  <c r="N46" i="24"/>
  <c r="O46" i="24"/>
  <c r="P46" i="24"/>
  <c r="Q46" i="24"/>
  <c r="R46" i="24"/>
  <c r="S46" i="24"/>
  <c r="T46" i="24"/>
  <c r="F51" i="24"/>
  <c r="G51" i="24"/>
  <c r="H51" i="24"/>
  <c r="I51" i="24"/>
  <c r="J51" i="24"/>
  <c r="K51" i="24"/>
  <c r="L51" i="24"/>
  <c r="M51" i="24"/>
  <c r="N51" i="24"/>
  <c r="O51" i="24"/>
  <c r="P51" i="24"/>
  <c r="Q51" i="24"/>
  <c r="R51" i="24"/>
  <c r="S51" i="24"/>
  <c r="T51" i="24"/>
  <c r="F55" i="24"/>
  <c r="G55" i="24"/>
  <c r="H55" i="24"/>
  <c r="I55" i="24"/>
  <c r="J55" i="24"/>
  <c r="K55" i="24"/>
  <c r="L55" i="24"/>
  <c r="M55" i="24"/>
  <c r="N55" i="24"/>
  <c r="O55" i="24"/>
  <c r="P55" i="24"/>
  <c r="Q55" i="24"/>
  <c r="R55" i="24"/>
  <c r="S55" i="24"/>
  <c r="T55" i="24"/>
  <c r="A56" i="24"/>
  <c r="B56" i="24"/>
  <c r="F56" i="24"/>
  <c r="G56" i="24"/>
  <c r="H56" i="24"/>
  <c r="I56" i="24"/>
  <c r="J56" i="24"/>
  <c r="K56" i="24"/>
  <c r="L56" i="24"/>
  <c r="M56" i="24"/>
  <c r="N56" i="24"/>
  <c r="O56" i="24"/>
  <c r="P56" i="24"/>
  <c r="Q56" i="24"/>
  <c r="R56" i="24"/>
  <c r="S56" i="24"/>
  <c r="T56" i="24"/>
  <c r="A57" i="24"/>
  <c r="B57" i="24"/>
  <c r="F57" i="24"/>
  <c r="G57" i="24"/>
  <c r="H57" i="24"/>
  <c r="I57" i="24"/>
  <c r="J57" i="24"/>
  <c r="K57" i="24"/>
  <c r="L57" i="24"/>
  <c r="M57" i="24"/>
  <c r="N57" i="24"/>
  <c r="O57" i="24"/>
  <c r="P57" i="24"/>
  <c r="Q57" i="24"/>
  <c r="R57" i="24"/>
  <c r="S57" i="24"/>
  <c r="T57" i="24"/>
  <c r="F60" i="24"/>
  <c r="G60" i="24"/>
  <c r="H60" i="24"/>
  <c r="I60" i="24"/>
  <c r="J60" i="24"/>
  <c r="K60" i="24"/>
  <c r="L60" i="24"/>
  <c r="M60" i="24"/>
  <c r="N60" i="24"/>
  <c r="O60" i="24"/>
  <c r="P60" i="24"/>
  <c r="Q60" i="24"/>
  <c r="R60" i="24"/>
  <c r="S60" i="24"/>
  <c r="T60" i="24"/>
  <c r="A61" i="24"/>
  <c r="F61" i="24"/>
  <c r="G61" i="24"/>
  <c r="H61" i="24"/>
  <c r="I61" i="24"/>
  <c r="J61" i="24"/>
  <c r="K61" i="24"/>
  <c r="L61" i="24"/>
  <c r="M61" i="24"/>
  <c r="N61" i="24"/>
  <c r="O61" i="24"/>
  <c r="P61" i="24"/>
  <c r="Q61" i="24"/>
  <c r="R61" i="24"/>
  <c r="S61" i="24"/>
  <c r="T61" i="24"/>
  <c r="A64" i="24"/>
  <c r="B64" i="24"/>
  <c r="A65" i="24"/>
  <c r="B65" i="24"/>
  <c r="F66" i="24"/>
  <c r="H66" i="24"/>
  <c r="I66" i="24"/>
  <c r="L66" i="24"/>
  <c r="M66" i="24"/>
  <c r="O66" i="24"/>
  <c r="P66" i="24"/>
  <c r="Q66" i="24"/>
  <c r="A68" i="24"/>
  <c r="B68" i="24"/>
  <c r="A69" i="24"/>
  <c r="B69" i="24"/>
  <c r="A70" i="24"/>
  <c r="F70" i="24"/>
  <c r="G70" i="24"/>
  <c r="H70" i="24"/>
  <c r="I70" i="24"/>
  <c r="J70" i="24"/>
  <c r="K70" i="24"/>
  <c r="L70" i="24"/>
  <c r="M70" i="24"/>
  <c r="N70" i="24"/>
  <c r="O70" i="24"/>
  <c r="P70" i="24"/>
  <c r="Q70" i="24"/>
  <c r="R70" i="24"/>
  <c r="S70" i="24"/>
  <c r="T70" i="24"/>
  <c r="A72" i="24"/>
  <c r="B72" i="24"/>
  <c r="A73" i="24"/>
  <c r="B73" i="24"/>
  <c r="A74" i="24"/>
  <c r="F74" i="24"/>
  <c r="G74" i="24"/>
  <c r="H74" i="24"/>
  <c r="I74" i="24"/>
  <c r="J74" i="24"/>
  <c r="K74" i="24"/>
  <c r="L74" i="24"/>
  <c r="M74" i="24"/>
  <c r="N74" i="24"/>
  <c r="O74" i="24"/>
  <c r="P74" i="24"/>
  <c r="Q74" i="24"/>
  <c r="R74" i="24"/>
  <c r="S74" i="24"/>
  <c r="T74" i="24"/>
  <c r="A76" i="24"/>
  <c r="B76" i="24"/>
  <c r="C76" i="24"/>
  <c r="D76" i="24"/>
  <c r="E76" i="24"/>
  <c r="F76" i="24"/>
  <c r="G76" i="24"/>
  <c r="H76" i="24"/>
  <c r="I76" i="24"/>
  <c r="J76" i="24"/>
  <c r="K76" i="24"/>
  <c r="L76" i="24"/>
  <c r="M76" i="24"/>
  <c r="N76" i="24"/>
  <c r="O76" i="24"/>
  <c r="P76" i="24"/>
  <c r="Q76" i="24"/>
  <c r="R76" i="24"/>
  <c r="S76" i="24"/>
  <c r="T76" i="24"/>
  <c r="A77" i="24"/>
  <c r="B77" i="24"/>
  <c r="C77" i="24"/>
  <c r="D77" i="24"/>
  <c r="E77" i="24"/>
  <c r="F77" i="24"/>
  <c r="G77" i="24"/>
  <c r="H77" i="24"/>
  <c r="I77" i="24"/>
  <c r="J77" i="24"/>
  <c r="K77" i="24"/>
  <c r="L77" i="24"/>
  <c r="M77" i="24"/>
  <c r="N77" i="24"/>
  <c r="O77" i="24"/>
  <c r="P77" i="24"/>
  <c r="Q77" i="24"/>
  <c r="R77" i="24"/>
  <c r="S77" i="24"/>
  <c r="T77" i="24"/>
  <c r="A78" i="24"/>
  <c r="F97" i="24"/>
  <c r="G97" i="24"/>
  <c r="H97" i="24"/>
  <c r="I97" i="24"/>
  <c r="J97" i="24"/>
  <c r="K97" i="24"/>
  <c r="L97" i="24"/>
  <c r="M97" i="24"/>
  <c r="N97" i="24"/>
  <c r="O97" i="24"/>
  <c r="P97" i="24"/>
  <c r="Q97" i="24"/>
  <c r="R97" i="24"/>
  <c r="S97" i="24"/>
  <c r="T97" i="24"/>
  <c r="D89" i="24"/>
  <c r="E89" i="24"/>
  <c r="F89" i="24"/>
  <c r="F91" i="24" s="1"/>
  <c r="G89" i="24"/>
  <c r="G91" i="24" s="1"/>
  <c r="H89" i="24"/>
  <c r="H91" i="24" s="1"/>
  <c r="I89" i="24"/>
  <c r="I91" i="24" s="1"/>
  <c r="J89" i="24"/>
  <c r="J91" i="24" s="1"/>
  <c r="K89" i="24"/>
  <c r="K91" i="24" s="1"/>
  <c r="L89" i="24"/>
  <c r="L91" i="24" s="1"/>
  <c r="M89" i="24"/>
  <c r="M91" i="24" s="1"/>
  <c r="N89" i="24"/>
  <c r="N91" i="24" s="1"/>
  <c r="O89" i="24"/>
  <c r="O91" i="24" s="1"/>
  <c r="P89" i="24"/>
  <c r="P91" i="24" s="1"/>
  <c r="Q89" i="24"/>
  <c r="Q91" i="24" s="1"/>
  <c r="R89" i="24"/>
  <c r="R91" i="24" s="1"/>
  <c r="S89" i="24"/>
  <c r="S91" i="24" s="1"/>
  <c r="T89" i="24"/>
  <c r="T91" i="24" s="1"/>
  <c r="C89" i="24"/>
  <c r="D85" i="24"/>
  <c r="E85" i="24"/>
  <c r="F85" i="24"/>
  <c r="F87" i="24" s="1"/>
  <c r="G85" i="24"/>
  <c r="G87" i="24" s="1"/>
  <c r="H85" i="24"/>
  <c r="H87" i="24" s="1"/>
  <c r="I85" i="24"/>
  <c r="I87" i="24" s="1"/>
  <c r="J85" i="24"/>
  <c r="J87" i="24" s="1"/>
  <c r="K85" i="24"/>
  <c r="K87" i="24" s="1"/>
  <c r="L85" i="24"/>
  <c r="L87" i="24" s="1"/>
  <c r="M85" i="24"/>
  <c r="M87" i="24" s="1"/>
  <c r="N85" i="24"/>
  <c r="N87" i="24" s="1"/>
  <c r="O85" i="24"/>
  <c r="O87" i="24" s="1"/>
  <c r="P85" i="24"/>
  <c r="P87" i="24" s="1"/>
  <c r="Q85" i="24"/>
  <c r="Q87" i="24" s="1"/>
  <c r="R85" i="24"/>
  <c r="R87" i="24" s="1"/>
  <c r="S85" i="24"/>
  <c r="S87" i="24" s="1"/>
  <c r="T85" i="24"/>
  <c r="T87" i="24" s="1"/>
  <c r="C85" i="24"/>
  <c r="D81" i="24"/>
  <c r="E81" i="24"/>
  <c r="F81" i="24"/>
  <c r="G81" i="24"/>
  <c r="H81" i="24"/>
  <c r="I81" i="24"/>
  <c r="J81" i="24"/>
  <c r="K81" i="24"/>
  <c r="L81" i="24"/>
  <c r="M81" i="24"/>
  <c r="N81" i="24"/>
  <c r="O81" i="24"/>
  <c r="P81" i="24"/>
  <c r="Q81" i="24"/>
  <c r="R81" i="24"/>
  <c r="S81" i="24"/>
  <c r="T81" i="24"/>
  <c r="C81" i="24"/>
  <c r="B11" i="11"/>
  <c r="B82" i="24" l="1"/>
  <c r="B90" i="24"/>
  <c r="B86" i="24"/>
  <c r="P58" i="24"/>
  <c r="O58" i="24"/>
  <c r="J58" i="24"/>
  <c r="I58" i="24"/>
  <c r="L78" i="24"/>
  <c r="T58" i="24"/>
  <c r="L58" i="24"/>
  <c r="H58" i="24"/>
  <c r="M78" i="24"/>
  <c r="K58" i="24"/>
  <c r="B61" i="24"/>
  <c r="M58" i="24"/>
  <c r="N58" i="24"/>
  <c r="R78" i="24"/>
  <c r="F78" i="24"/>
  <c r="J62" i="24"/>
  <c r="O62" i="24"/>
  <c r="N62" i="24"/>
  <c r="I78" i="24"/>
  <c r="M62" i="24"/>
  <c r="T78" i="24"/>
  <c r="H78" i="24"/>
  <c r="L62" i="24"/>
  <c r="G62" i="24"/>
  <c r="Q78" i="24"/>
  <c r="R62" i="24"/>
  <c r="F62" i="24"/>
  <c r="P78" i="24"/>
  <c r="I62" i="24"/>
  <c r="O78" i="24"/>
  <c r="T62" i="24"/>
  <c r="H62" i="24"/>
  <c r="S62" i="24"/>
  <c r="N78" i="24"/>
  <c r="G58" i="24"/>
  <c r="Q58" i="24"/>
  <c r="S58" i="24"/>
  <c r="Q62" i="24"/>
  <c r="P62" i="24"/>
  <c r="R58" i="24"/>
  <c r="F58" i="24"/>
  <c r="S78" i="24"/>
  <c r="G78" i="24"/>
  <c r="K62" i="24"/>
  <c r="K78" i="24"/>
  <c r="J78" i="24"/>
  <c r="L83" i="24"/>
  <c r="K83" i="24"/>
  <c r="J83" i="24"/>
  <c r="R83" i="24"/>
  <c r="P83" i="24"/>
  <c r="I83" i="24"/>
  <c r="T83" i="24"/>
  <c r="H83" i="24"/>
  <c r="G83" i="24"/>
  <c r="S83" i="24"/>
  <c r="F83" i="24"/>
  <c r="O83" i="24"/>
  <c r="N83" i="24"/>
  <c r="Q83" i="24"/>
  <c r="M83" i="24"/>
  <c r="A248" i="8"/>
  <c r="A40" i="8"/>
  <c r="A41" i="8"/>
  <c r="A42" i="8"/>
  <c r="A247" i="8"/>
  <c r="A216" i="23"/>
  <c r="A212" i="23"/>
  <c r="A213" i="23"/>
  <c r="A214" i="23"/>
  <c r="A215" i="23"/>
  <c r="A212" i="22"/>
  <c r="A213" i="22"/>
  <c r="A214" i="22"/>
  <c r="A215" i="22"/>
  <c r="A216" i="22"/>
  <c r="A212" i="3"/>
  <c r="A213" i="3"/>
  <c r="A214" i="3"/>
  <c r="A215" i="3"/>
  <c r="A216" i="3"/>
  <c r="A213" i="7"/>
  <c r="A214" i="7"/>
  <c r="A215" i="7"/>
  <c r="A216" i="7"/>
  <c r="A217" i="7"/>
  <c r="A216" i="1"/>
  <c r="A216" i="33" s="1"/>
  <c r="A215" i="1"/>
  <c r="A215" i="33" s="1"/>
  <c r="A212" i="1"/>
  <c r="A212" i="33" s="1"/>
  <c r="A213" i="1"/>
  <c r="A213" i="33" s="1"/>
  <c r="A214" i="1"/>
  <c r="A214" i="33" s="1"/>
  <c r="A213" i="30" l="1"/>
  <c r="A213" i="31"/>
  <c r="A214" i="31"/>
  <c r="A214" i="30"/>
  <c r="A216" i="30"/>
  <c r="A216" i="31"/>
  <c r="A212" i="30"/>
  <c r="A212" i="31"/>
  <c r="A242" i="30"/>
  <c r="A242" i="31"/>
  <c r="A240" i="30"/>
  <c r="A240" i="31"/>
  <c r="A243" i="30"/>
  <c r="A243" i="31"/>
  <c r="A316" i="31"/>
  <c r="A316" i="30"/>
  <c r="A336" i="30"/>
  <c r="A336" i="31"/>
  <c r="XFD214" i="22"/>
  <c r="XFD215" i="22"/>
  <c r="XFD213" i="22"/>
  <c r="XFD216" i="22"/>
  <c r="XFD212" i="22"/>
  <c r="J175" i="23"/>
  <c r="I175" i="23"/>
  <c r="I211" i="23"/>
  <c r="I210" i="23"/>
  <c r="I209" i="23"/>
  <c r="J211" i="23"/>
  <c r="J210" i="23"/>
  <c r="J209" i="23"/>
  <c r="P211" i="1"/>
  <c r="P210" i="1"/>
  <c r="P209" i="1"/>
  <c r="O211" i="1"/>
  <c r="O210" i="1"/>
  <c r="O209" i="1"/>
  <c r="N175" i="1"/>
  <c r="M175" i="1"/>
  <c r="A209" i="23" l="1"/>
  <c r="A210" i="23"/>
  <c r="A211" i="23"/>
  <c r="G212" i="7" l="1"/>
  <c r="G138" i="24" s="1"/>
  <c r="G140" i="24" s="1"/>
  <c r="J212" i="7"/>
  <c r="J138" i="24" s="1"/>
  <c r="J140" i="24" s="1"/>
  <c r="K212" i="7"/>
  <c r="K138" i="24" s="1"/>
  <c r="K140" i="24" s="1"/>
  <c r="P138" i="24"/>
  <c r="P140" i="24" s="1"/>
  <c r="R138" i="24"/>
  <c r="R140" i="24" s="1"/>
  <c r="S212" i="7"/>
  <c r="S138" i="24" s="1"/>
  <c r="S140" i="24" s="1"/>
  <c r="T212" i="7"/>
  <c r="T138" i="24" s="1"/>
  <c r="T140" i="24" s="1"/>
  <c r="G211" i="7"/>
  <c r="G135" i="24" s="1"/>
  <c r="G137" i="24" s="1"/>
  <c r="J211" i="7"/>
  <c r="J135" i="24" s="1"/>
  <c r="J137" i="24" s="1"/>
  <c r="K211" i="7"/>
  <c r="K135" i="24" s="1"/>
  <c r="K137" i="24" s="1"/>
  <c r="P135" i="24"/>
  <c r="P137" i="24" s="1"/>
  <c r="R135" i="24"/>
  <c r="R137" i="24" s="1"/>
  <c r="S211" i="7"/>
  <c r="S135" i="24" s="1"/>
  <c r="S137" i="24" s="1"/>
  <c r="T211" i="7"/>
  <c r="T135" i="24" s="1"/>
  <c r="T137" i="24" s="1"/>
  <c r="A55" i="8" l="1"/>
  <c r="A54" i="8"/>
  <c r="A53" i="8"/>
  <c r="A211" i="22"/>
  <c r="A210" i="22"/>
  <c r="A209" i="22"/>
  <c r="A211" i="3"/>
  <c r="A210" i="3"/>
  <c r="A209" i="3"/>
  <c r="A210" i="7"/>
  <c r="A211" i="7"/>
  <c r="A212" i="7"/>
  <c r="A210" i="1"/>
  <c r="A210" i="33" s="1"/>
  <c r="A211" i="1"/>
  <c r="A211" i="33" s="1"/>
  <c r="A210" i="30" l="1"/>
  <c r="A210" i="31"/>
  <c r="A367" i="30"/>
  <c r="A367" i="31"/>
  <c r="A366" i="30"/>
  <c r="A366" i="31"/>
  <c r="XFD211" i="22"/>
  <c r="XFD210" i="22"/>
  <c r="XFD209" i="22"/>
  <c r="B60" i="24"/>
  <c r="A209" i="1"/>
  <c r="A209" i="33" s="1"/>
  <c r="A364" i="30" l="1"/>
  <c r="A364" i="31"/>
  <c r="A9" i="23"/>
  <c r="E1" i="24" l="1"/>
  <c r="D1" i="24"/>
  <c r="F1" i="24"/>
  <c r="G1" i="24"/>
  <c r="H1" i="24"/>
  <c r="I1" i="24"/>
  <c r="J1" i="24"/>
  <c r="K1" i="24"/>
  <c r="L1" i="24"/>
  <c r="M1" i="24"/>
  <c r="N1" i="24"/>
  <c r="O1" i="24"/>
  <c r="P1" i="24"/>
  <c r="Q1" i="24"/>
  <c r="R1" i="24"/>
  <c r="S1" i="24"/>
  <c r="T1" i="24"/>
  <c r="C1" i="24"/>
  <c r="A246" i="8"/>
  <c r="A208" i="23"/>
  <c r="A208" i="22"/>
  <c r="A208" i="3"/>
  <c r="A209" i="7"/>
  <c r="A208" i="1"/>
  <c r="A208" i="33" s="1"/>
  <c r="A235" i="30" l="1"/>
  <c r="A235" i="31"/>
  <c r="XFD208" i="22"/>
  <c r="B23" i="11"/>
  <c r="A23" i="11"/>
  <c r="A245" i="8" l="1"/>
  <c r="A242" i="8"/>
  <c r="A243" i="8"/>
  <c r="A244" i="8"/>
  <c r="A204" i="23"/>
  <c r="A205" i="23"/>
  <c r="A206" i="23"/>
  <c r="A207" i="23"/>
  <c r="A204" i="22"/>
  <c r="XFD204" i="22" s="1"/>
  <c r="A205" i="22"/>
  <c r="A206" i="22"/>
  <c r="A207" i="22"/>
  <c r="A207" i="3"/>
  <c r="A204" i="3"/>
  <c r="A205" i="3"/>
  <c r="A206" i="3"/>
  <c r="B21" i="11"/>
  <c r="A21" i="11"/>
  <c r="B20" i="11"/>
  <c r="A20" i="11"/>
  <c r="A205" i="7"/>
  <c r="A206" i="7"/>
  <c r="A207" i="7"/>
  <c r="A60" i="24" s="1"/>
  <c r="A208" i="7"/>
  <c r="XFD205" i="22" l="1"/>
  <c r="XFD206" i="22"/>
  <c r="XFD207" i="22"/>
  <c r="A204" i="1"/>
  <c r="A204" i="33" s="1"/>
  <c r="A205" i="1"/>
  <c r="A205" i="33" s="1"/>
  <c r="A206" i="1"/>
  <c r="A206" i="33" s="1"/>
  <c r="A207" i="1"/>
  <c r="A207" i="33" s="1"/>
  <c r="A205" i="30" l="1"/>
  <c r="A205" i="31"/>
  <c r="A206" i="31"/>
  <c r="A206" i="30"/>
  <c r="A204" i="30"/>
  <c r="A204" i="31"/>
  <c r="A314" i="30"/>
  <c r="A314" i="31"/>
  <c r="A321" i="30"/>
  <c r="A321" i="31"/>
  <c r="A334" i="31"/>
  <c r="A334" i="30"/>
  <c r="A241" i="8"/>
  <c r="A203" i="23"/>
  <c r="A203" i="22"/>
  <c r="A203" i="3"/>
  <c r="A204" i="7"/>
  <c r="A203" i="1"/>
  <c r="A203" i="33" s="1"/>
  <c r="A240" i="8"/>
  <c r="A196" i="8"/>
  <c r="A130" i="8"/>
  <c r="A103" i="23"/>
  <c r="A104" i="23"/>
  <c r="A202" i="23"/>
  <c r="A202" i="22"/>
  <c r="A103" i="22"/>
  <c r="XFD103" i="22" s="1"/>
  <c r="A103" i="3"/>
  <c r="A104" i="3"/>
  <c r="A202" i="3"/>
  <c r="A203" i="7"/>
  <c r="A104" i="7"/>
  <c r="A103" i="1"/>
  <c r="A103" i="33" s="1"/>
  <c r="A202" i="1"/>
  <c r="A202" i="33" s="1"/>
  <c r="A203" i="30" l="1"/>
  <c r="A203" i="31"/>
  <c r="A396" i="31"/>
  <c r="A396" i="30"/>
  <c r="A398" i="30"/>
  <c r="A398" i="31"/>
  <c r="XFD202" i="22"/>
  <c r="XFD203" i="22"/>
  <c r="A238" i="8"/>
  <c r="A239" i="8"/>
  <c r="A200" i="23"/>
  <c r="A201" i="23"/>
  <c r="A200" i="22"/>
  <c r="A201" i="22"/>
  <c r="A200" i="3"/>
  <c r="A201" i="3"/>
  <c r="A201" i="7"/>
  <c r="A202" i="7"/>
  <c r="A201" i="1"/>
  <c r="A201" i="33" s="1"/>
  <c r="A200" i="1"/>
  <c r="A200" i="33" s="1"/>
  <c r="A198" i="23"/>
  <c r="A199" i="23"/>
  <c r="A189" i="23"/>
  <c r="A190" i="23"/>
  <c r="A191" i="23"/>
  <c r="A192" i="23"/>
  <c r="A193" i="23"/>
  <c r="A194" i="23"/>
  <c r="A195" i="23"/>
  <c r="A196" i="23"/>
  <c r="A197" i="23"/>
  <c r="A181" i="23"/>
  <c r="A182" i="23"/>
  <c r="A183" i="23"/>
  <c r="A184" i="23"/>
  <c r="A185" i="23"/>
  <c r="A186" i="23"/>
  <c r="A187" i="23"/>
  <c r="A188" i="23"/>
  <c r="A198" i="22"/>
  <c r="A199" i="22"/>
  <c r="A236" i="8"/>
  <c r="A237" i="8"/>
  <c r="A231" i="8"/>
  <c r="A193" i="22"/>
  <c r="A193" i="3"/>
  <c r="A198" i="3"/>
  <c r="A199" i="3"/>
  <c r="A199" i="7"/>
  <c r="A200" i="7"/>
  <c r="A194" i="7"/>
  <c r="A199" i="1"/>
  <c r="A199" i="33" s="1"/>
  <c r="A198" i="1"/>
  <c r="A198" i="33" s="1"/>
  <c r="A193" i="1"/>
  <c r="A193" i="33" s="1"/>
  <c r="A185" i="22"/>
  <c r="A186" i="22"/>
  <c r="A187" i="22"/>
  <c r="XFD187" i="22" s="1"/>
  <c r="A188" i="22"/>
  <c r="A189" i="22"/>
  <c r="A190" i="22"/>
  <c r="A191" i="22"/>
  <c r="A192" i="22"/>
  <c r="A194" i="22"/>
  <c r="A195" i="22"/>
  <c r="A196" i="22"/>
  <c r="A197" i="22"/>
  <c r="A184" i="22"/>
  <c r="A226" i="8"/>
  <c r="A221" i="8"/>
  <c r="A229" i="8"/>
  <c r="A189" i="3"/>
  <c r="A190" i="3"/>
  <c r="A184" i="3"/>
  <c r="A190" i="7"/>
  <c r="A185" i="7"/>
  <c r="A189" i="1"/>
  <c r="A189" i="33" s="1"/>
  <c r="A184" i="1"/>
  <c r="A218" i="8"/>
  <c r="A220" i="8"/>
  <c r="A222" i="8"/>
  <c r="A223" i="8"/>
  <c r="A224" i="8"/>
  <c r="A225" i="8"/>
  <c r="A228" i="8"/>
  <c r="A230" i="8"/>
  <c r="A232" i="8"/>
  <c r="A233" i="8"/>
  <c r="A234" i="8"/>
  <c r="A235" i="8"/>
  <c r="A182" i="22"/>
  <c r="A183" i="22"/>
  <c r="A195" i="3"/>
  <c r="A197" i="3"/>
  <c r="A182" i="3"/>
  <c r="A183" i="3"/>
  <c r="A185" i="3"/>
  <c r="A186" i="3"/>
  <c r="A187" i="3"/>
  <c r="A188" i="3"/>
  <c r="A191" i="3"/>
  <c r="A192" i="3"/>
  <c r="A194" i="3"/>
  <c r="A196" i="3"/>
  <c r="A198" i="7"/>
  <c r="A183" i="7"/>
  <c r="A184" i="7"/>
  <c r="A186" i="7"/>
  <c r="A187" i="7"/>
  <c r="A188" i="7"/>
  <c r="A189" i="7"/>
  <c r="A191" i="7"/>
  <c r="A192" i="7"/>
  <c r="A193" i="7"/>
  <c r="A195" i="7"/>
  <c r="A196" i="7"/>
  <c r="A197" i="7"/>
  <c r="A197" i="1"/>
  <c r="A197" i="33" s="1"/>
  <c r="A196" i="1"/>
  <c r="A196" i="33" s="1"/>
  <c r="A195" i="1"/>
  <c r="A195" i="33" s="1"/>
  <c r="A194" i="1"/>
  <c r="A194" i="33" s="1"/>
  <c r="A192" i="1"/>
  <c r="A192" i="33" s="1"/>
  <c r="A191" i="1"/>
  <c r="A191" i="33" s="1"/>
  <c r="A190" i="1"/>
  <c r="A190" i="33" s="1"/>
  <c r="A188" i="1"/>
  <c r="A188" i="33" s="1"/>
  <c r="A187" i="1"/>
  <c r="A187" i="33" s="1"/>
  <c r="A186" i="1"/>
  <c r="A186" i="33" s="1"/>
  <c r="A185" i="1"/>
  <c r="A185" i="33" s="1"/>
  <c r="A183" i="1"/>
  <c r="A183" i="33" s="1"/>
  <c r="A182" i="1"/>
  <c r="A182" i="33" s="1"/>
  <c r="F31" i="24"/>
  <c r="F32" i="24" s="1"/>
  <c r="H31" i="24"/>
  <c r="H32" i="24" s="1"/>
  <c r="I31" i="24"/>
  <c r="I32" i="24" s="1"/>
  <c r="J31" i="24"/>
  <c r="J32" i="24" s="1"/>
  <c r="K31" i="24"/>
  <c r="K32" i="24" s="1"/>
  <c r="L31" i="24"/>
  <c r="L32" i="24" s="1"/>
  <c r="M31" i="24"/>
  <c r="M32" i="24" s="1"/>
  <c r="N31" i="24"/>
  <c r="N32" i="24" s="1"/>
  <c r="O31" i="24"/>
  <c r="O32" i="24" s="1"/>
  <c r="P31" i="24"/>
  <c r="P32" i="24" s="1"/>
  <c r="Q31" i="24"/>
  <c r="Q32" i="24" s="1"/>
  <c r="R31" i="24"/>
  <c r="R32" i="24" s="1"/>
  <c r="S31" i="24"/>
  <c r="S32" i="24" s="1"/>
  <c r="T31" i="24"/>
  <c r="T32" i="24" s="1"/>
  <c r="G31" i="24"/>
  <c r="B27" i="11"/>
  <c r="A27" i="11"/>
  <c r="A12" i="11"/>
  <c r="F28" i="24"/>
  <c r="H28" i="24"/>
  <c r="I28" i="24"/>
  <c r="J28" i="24"/>
  <c r="K28" i="24"/>
  <c r="L28" i="24"/>
  <c r="M28" i="24"/>
  <c r="N28" i="24"/>
  <c r="O28" i="24"/>
  <c r="P28" i="24"/>
  <c r="Q28" i="24"/>
  <c r="R28" i="24"/>
  <c r="S28" i="24"/>
  <c r="T28" i="24"/>
  <c r="F21" i="24"/>
  <c r="H21" i="24"/>
  <c r="I21" i="24"/>
  <c r="J21" i="24"/>
  <c r="K21" i="24"/>
  <c r="L21" i="24"/>
  <c r="M21" i="24"/>
  <c r="N21" i="24"/>
  <c r="O21" i="24"/>
  <c r="P21" i="24"/>
  <c r="Q21" i="24"/>
  <c r="R21" i="24"/>
  <c r="S21" i="24"/>
  <c r="T21" i="24"/>
  <c r="F14" i="24"/>
  <c r="H14" i="24"/>
  <c r="I14" i="24"/>
  <c r="J14" i="24"/>
  <c r="K14" i="24"/>
  <c r="L14" i="24"/>
  <c r="M14" i="24"/>
  <c r="N14" i="24"/>
  <c r="O14" i="24"/>
  <c r="P14" i="24"/>
  <c r="Q14" i="24"/>
  <c r="R14" i="24"/>
  <c r="S14" i="24"/>
  <c r="T14" i="24"/>
  <c r="F7" i="24"/>
  <c r="H7" i="24"/>
  <c r="I7" i="24"/>
  <c r="J7" i="24"/>
  <c r="K7" i="24"/>
  <c r="L7" i="24"/>
  <c r="M7" i="24"/>
  <c r="N7" i="24"/>
  <c r="O7" i="24"/>
  <c r="P7" i="24"/>
  <c r="Q7" i="24"/>
  <c r="R7" i="24"/>
  <c r="S7" i="24"/>
  <c r="T7" i="24"/>
  <c r="A181" i="3"/>
  <c r="A13" i="8"/>
  <c r="A78" i="8"/>
  <c r="A79" i="8"/>
  <c r="A180" i="22"/>
  <c r="A181" i="22"/>
  <c r="A178" i="22"/>
  <c r="A179" i="22"/>
  <c r="A178" i="3"/>
  <c r="A179" i="3"/>
  <c r="A180" i="3"/>
  <c r="A182" i="7"/>
  <c r="A180" i="7"/>
  <c r="A160" i="24" s="1"/>
  <c r="A181" i="7"/>
  <c r="A181" i="1"/>
  <c r="A181" i="33" s="1"/>
  <c r="A180" i="1"/>
  <c r="A180" i="33" s="1"/>
  <c r="A179" i="1"/>
  <c r="A179" i="33" s="1"/>
  <c r="A10" i="3"/>
  <c r="A60" i="3"/>
  <c r="A61" i="3"/>
  <c r="A102" i="3"/>
  <c r="A2" i="3"/>
  <c r="A3" i="3"/>
  <c r="A4" i="3"/>
  <c r="A5" i="3"/>
  <c r="A6" i="3"/>
  <c r="A7" i="3"/>
  <c r="A8" i="3"/>
  <c r="A9" i="3"/>
  <c r="A11" i="3"/>
  <c r="A12" i="3"/>
  <c r="A13" i="3"/>
  <c r="A14" i="3"/>
  <c r="A15" i="3"/>
  <c r="A16" i="3"/>
  <c r="A17" i="3"/>
  <c r="A18" i="3"/>
  <c r="A19" i="3"/>
  <c r="A20" i="3"/>
  <c r="A21" i="3"/>
  <c r="A22" i="3"/>
  <c r="A23" i="3"/>
  <c r="A24" i="3"/>
  <c r="A25" i="3"/>
  <c r="A26" i="3"/>
  <c r="A27" i="3"/>
  <c r="A28" i="3"/>
  <c r="A29" i="3"/>
  <c r="A30" i="3"/>
  <c r="A31" i="3"/>
  <c r="A32" i="3"/>
  <c r="A33" i="3"/>
  <c r="A34" i="3"/>
  <c r="A35" i="3"/>
  <c r="A36" i="3"/>
  <c r="A37" i="3"/>
  <c r="A38" i="3"/>
  <c r="A39" i="3"/>
  <c r="A40" i="3"/>
  <c r="A41" i="3"/>
  <c r="A42" i="3"/>
  <c r="A43" i="3"/>
  <c r="A44" i="3"/>
  <c r="A45" i="3"/>
  <c r="A46" i="3"/>
  <c r="A47" i="3"/>
  <c r="A48" i="3"/>
  <c r="A49" i="3"/>
  <c r="A50" i="3"/>
  <c r="A51" i="3"/>
  <c r="A52" i="3"/>
  <c r="A53" i="3"/>
  <c r="A54" i="3"/>
  <c r="A55" i="3"/>
  <c r="A56" i="3"/>
  <c r="A57" i="3"/>
  <c r="A58" i="3"/>
  <c r="A59" i="3"/>
  <c r="A62" i="3"/>
  <c r="A63" i="3"/>
  <c r="A64" i="3"/>
  <c r="A65" i="3"/>
  <c r="A66" i="3"/>
  <c r="A67" i="3"/>
  <c r="A68" i="3"/>
  <c r="A69" i="3"/>
  <c r="A70" i="3"/>
  <c r="A71" i="3"/>
  <c r="A72" i="3"/>
  <c r="A73" i="3"/>
  <c r="A74" i="3"/>
  <c r="A75" i="3"/>
  <c r="A76" i="3"/>
  <c r="A77" i="3"/>
  <c r="A78" i="3"/>
  <c r="A79" i="3"/>
  <c r="A80" i="3"/>
  <c r="A81" i="3"/>
  <c r="A82" i="3"/>
  <c r="A83" i="3"/>
  <c r="A84" i="3"/>
  <c r="A85" i="3"/>
  <c r="A86" i="3"/>
  <c r="A87" i="3"/>
  <c r="A88" i="3"/>
  <c r="A89" i="3"/>
  <c r="A90" i="3"/>
  <c r="A91" i="3"/>
  <c r="A92" i="3"/>
  <c r="A93" i="3"/>
  <c r="A94" i="3"/>
  <c r="A95" i="3"/>
  <c r="A96" i="3"/>
  <c r="A97" i="3"/>
  <c r="A98" i="3"/>
  <c r="A99" i="3"/>
  <c r="A100" i="3"/>
  <c r="A101" i="3"/>
  <c r="A105" i="3"/>
  <c r="A106" i="3"/>
  <c r="A107" i="3"/>
  <c r="A108" i="3"/>
  <c r="A109" i="3"/>
  <c r="A110" i="3"/>
  <c r="A111" i="3"/>
  <c r="A112" i="3"/>
  <c r="A113" i="3"/>
  <c r="A114" i="3"/>
  <c r="A115" i="3"/>
  <c r="A116" i="3"/>
  <c r="A117" i="3"/>
  <c r="A118" i="3"/>
  <c r="A119" i="3"/>
  <c r="A120" i="3"/>
  <c r="A121" i="3"/>
  <c r="A122" i="3"/>
  <c r="A123" i="3"/>
  <c r="A124" i="3"/>
  <c r="A125" i="3"/>
  <c r="A126" i="3"/>
  <c r="A127" i="3"/>
  <c r="A128" i="3"/>
  <c r="A129" i="3"/>
  <c r="A130" i="3"/>
  <c r="A131" i="3"/>
  <c r="A132" i="3"/>
  <c r="A133" i="3"/>
  <c r="A134" i="3"/>
  <c r="A135" i="3"/>
  <c r="A136" i="3"/>
  <c r="A137" i="3"/>
  <c r="A138" i="3"/>
  <c r="A139" i="3"/>
  <c r="A140" i="3"/>
  <c r="A141" i="3"/>
  <c r="A142" i="3"/>
  <c r="A143" i="3"/>
  <c r="A144" i="3"/>
  <c r="A145" i="3"/>
  <c r="A146" i="3"/>
  <c r="A147" i="3"/>
  <c r="A148" i="3"/>
  <c r="A149" i="3"/>
  <c r="A150" i="3"/>
  <c r="A151" i="3"/>
  <c r="A152" i="3"/>
  <c r="A153" i="3"/>
  <c r="A154" i="3"/>
  <c r="A155" i="3"/>
  <c r="A156" i="3"/>
  <c r="A157" i="3"/>
  <c r="A158" i="3"/>
  <c r="A159" i="3"/>
  <c r="A160" i="3"/>
  <c r="A161" i="3"/>
  <c r="A162" i="3"/>
  <c r="A163" i="3"/>
  <c r="A164" i="3"/>
  <c r="A165" i="3"/>
  <c r="A166" i="3"/>
  <c r="A167" i="3"/>
  <c r="A168" i="3"/>
  <c r="A169" i="3"/>
  <c r="A170" i="3"/>
  <c r="A171" i="3"/>
  <c r="A172" i="3"/>
  <c r="A173" i="3"/>
  <c r="A174" i="3"/>
  <c r="A175" i="3"/>
  <c r="A176" i="3"/>
  <c r="A177" i="3"/>
  <c r="B4" i="11"/>
  <c r="B5" i="11"/>
  <c r="B130" i="24" s="1"/>
  <c r="B6" i="11"/>
  <c r="B7" i="11"/>
  <c r="B8" i="11"/>
  <c r="B9" i="11"/>
  <c r="B10" i="11"/>
  <c r="B12" i="11"/>
  <c r="B13" i="11"/>
  <c r="B14" i="11"/>
  <c r="B15" i="11"/>
  <c r="B16" i="11"/>
  <c r="B17" i="11"/>
  <c r="B127" i="24" s="1"/>
  <c r="B18" i="11"/>
  <c r="B19" i="11"/>
  <c r="B24" i="11"/>
  <c r="B25" i="11"/>
  <c r="B26" i="11"/>
  <c r="B28" i="11"/>
  <c r="B29" i="11"/>
  <c r="B30" i="11"/>
  <c r="B31" i="11"/>
  <c r="B32" i="11"/>
  <c r="B33" i="11"/>
  <c r="B34" i="11"/>
  <c r="B35" i="11"/>
  <c r="B36" i="11"/>
  <c r="B37" i="11"/>
  <c r="B38" i="11"/>
  <c r="B39" i="11"/>
  <c r="B40" i="11"/>
  <c r="B41" i="11"/>
  <c r="B42" i="11"/>
  <c r="B43" i="11"/>
  <c r="B44" i="11"/>
  <c r="B45" i="11"/>
  <c r="B46" i="11"/>
  <c r="B47" i="11"/>
  <c r="B48" i="11"/>
  <c r="B49" i="11"/>
  <c r="B50" i="11"/>
  <c r="B51" i="11"/>
  <c r="B52" i="11"/>
  <c r="B53" i="11"/>
  <c r="B54" i="11"/>
  <c r="B55" i="11"/>
  <c r="B56" i="11"/>
  <c r="A179" i="7"/>
  <c r="A178" i="1"/>
  <c r="A178" i="33" s="1"/>
  <c r="A213" i="8"/>
  <c r="A211" i="8"/>
  <c r="A212" i="8"/>
  <c r="A214" i="8"/>
  <c r="A216" i="8"/>
  <c r="A217" i="8"/>
  <c r="A178" i="7"/>
  <c r="A174" i="7"/>
  <c r="A175" i="7"/>
  <c r="A176" i="7"/>
  <c r="A177" i="7"/>
  <c r="A173" i="1"/>
  <c r="A173" i="33" s="1"/>
  <c r="A174" i="1"/>
  <c r="A174" i="33" s="1"/>
  <c r="A175" i="1"/>
  <c r="A175" i="33" s="1"/>
  <c r="A176" i="1"/>
  <c r="A176" i="33" s="1"/>
  <c r="A177" i="1"/>
  <c r="A177" i="33" s="1"/>
  <c r="A3" i="8"/>
  <c r="A5" i="8"/>
  <c r="A6" i="8"/>
  <c r="A7" i="8"/>
  <c r="A9" i="8"/>
  <c r="A10" i="8"/>
  <c r="A11" i="8"/>
  <c r="A12" i="8"/>
  <c r="A14" i="8"/>
  <c r="A15" i="8"/>
  <c r="A16" i="8"/>
  <c r="A18" i="8"/>
  <c r="A19" i="8"/>
  <c r="A20" i="8"/>
  <c r="A21" i="8"/>
  <c r="A22" i="8"/>
  <c r="A23" i="8"/>
  <c r="A24" i="8"/>
  <c r="A25" i="8"/>
  <c r="A26" i="8"/>
  <c r="A27" i="8"/>
  <c r="A28" i="8"/>
  <c r="A29" i="8"/>
  <c r="A30" i="8"/>
  <c r="A31" i="8"/>
  <c r="A32" i="8"/>
  <c r="A34" i="8"/>
  <c r="A35" i="8"/>
  <c r="A36" i="8"/>
  <c r="A37" i="8"/>
  <c r="A38" i="8"/>
  <c r="A39" i="8"/>
  <c r="A43" i="8"/>
  <c r="A44" i="8"/>
  <c r="A46" i="8"/>
  <c r="A47" i="8"/>
  <c r="A48" i="8"/>
  <c r="A49" i="8"/>
  <c r="A50" i="8"/>
  <c r="A51" i="8"/>
  <c r="A52" i="8"/>
  <c r="A57" i="8"/>
  <c r="A58" i="8"/>
  <c r="A59" i="8"/>
  <c r="A60" i="8"/>
  <c r="A61" i="8"/>
  <c r="A62" i="8"/>
  <c r="A63" i="8"/>
  <c r="A64" i="8"/>
  <c r="A65" i="8"/>
  <c r="A66" i="8"/>
  <c r="A67" i="8"/>
  <c r="A68" i="8"/>
  <c r="A69" i="8"/>
  <c r="A73" i="8"/>
  <c r="A74" i="8"/>
  <c r="A75" i="8"/>
  <c r="A76" i="8"/>
  <c r="A77" i="8"/>
  <c r="A80" i="8"/>
  <c r="A81" i="8"/>
  <c r="A82" i="8"/>
  <c r="A83" i="8"/>
  <c r="A84" i="8"/>
  <c r="A86" i="8"/>
  <c r="A87" i="8"/>
  <c r="A89" i="8"/>
  <c r="A90" i="8"/>
  <c r="A93" i="8"/>
  <c r="A94" i="8"/>
  <c r="A95" i="8"/>
  <c r="A96" i="8"/>
  <c r="A98" i="8"/>
  <c r="A99" i="8"/>
  <c r="A100" i="8"/>
  <c r="A101" i="8"/>
  <c r="A102" i="8"/>
  <c r="A103" i="8"/>
  <c r="A106" i="8"/>
  <c r="A105" i="8"/>
  <c r="A108" i="8"/>
  <c r="A109" i="8"/>
  <c r="A111" i="8"/>
  <c r="A112" i="8"/>
  <c r="A113" i="8"/>
  <c r="A115" i="8"/>
  <c r="A116" i="8"/>
  <c r="A117" i="8"/>
  <c r="A118" i="8"/>
  <c r="A119" i="8"/>
  <c r="A120" i="8"/>
  <c r="A121" i="8"/>
  <c r="A122" i="8"/>
  <c r="A123" i="8"/>
  <c r="A124" i="8"/>
  <c r="A125" i="8"/>
  <c r="A126" i="8"/>
  <c r="A127" i="8"/>
  <c r="A128" i="8"/>
  <c r="A129" i="8"/>
  <c r="A132" i="8"/>
  <c r="A131" i="8"/>
  <c r="A133" i="8"/>
  <c r="A135" i="8"/>
  <c r="A137" i="8"/>
  <c r="A139" i="8"/>
  <c r="A141" i="8"/>
  <c r="A143" i="8"/>
  <c r="A144" i="8"/>
  <c r="A145" i="8"/>
  <c r="A146" i="8"/>
  <c r="A147" i="8"/>
  <c r="A148" i="8"/>
  <c r="A149" i="8"/>
  <c r="A150" i="8"/>
  <c r="A151" i="8"/>
  <c r="A152" i="8"/>
  <c r="A153" i="8"/>
  <c r="A154" i="8"/>
  <c r="A155" i="8"/>
  <c r="A156" i="8"/>
  <c r="A157" i="8"/>
  <c r="A158" i="8"/>
  <c r="A159" i="8"/>
  <c r="A160" i="8"/>
  <c r="A161" i="8"/>
  <c r="A162" i="8"/>
  <c r="A163" i="8"/>
  <c r="A164" i="8"/>
  <c r="A165" i="8"/>
  <c r="A167" i="8"/>
  <c r="A168" i="8"/>
  <c r="A169" i="8"/>
  <c r="A170" i="8"/>
  <c r="A171" i="8"/>
  <c r="A174" i="8"/>
  <c r="A175" i="8"/>
  <c r="A176" i="8"/>
  <c r="A177" i="8"/>
  <c r="A178" i="8"/>
  <c r="A179" i="8"/>
  <c r="A181" i="8"/>
  <c r="A182" i="8"/>
  <c r="A183" i="8"/>
  <c r="A184" i="8"/>
  <c r="A185" i="8"/>
  <c r="A186" i="8"/>
  <c r="A188" i="8"/>
  <c r="A189" i="8"/>
  <c r="A190" i="8"/>
  <c r="A191" i="8"/>
  <c r="A193" i="8"/>
  <c r="A194" i="8"/>
  <c r="A195" i="8"/>
  <c r="A197" i="8"/>
  <c r="A198" i="8"/>
  <c r="A199" i="8"/>
  <c r="A201" i="8"/>
  <c r="A202" i="8"/>
  <c r="A203" i="8"/>
  <c r="A204" i="8"/>
  <c r="A206" i="8"/>
  <c r="A134" i="8"/>
  <c r="A136" i="8"/>
  <c r="A187" i="8"/>
  <c r="A208" i="8"/>
  <c r="A209" i="8"/>
  <c r="A210" i="8"/>
  <c r="A2" i="8"/>
  <c r="A3" i="23"/>
  <c r="A4" i="23"/>
  <c r="A5" i="23"/>
  <c r="A6" i="23"/>
  <c r="A7" i="23"/>
  <c r="A8" i="23"/>
  <c r="A10" i="23"/>
  <c r="A11" i="23"/>
  <c r="A12" i="23"/>
  <c r="A13" i="23"/>
  <c r="A14" i="23"/>
  <c r="A15" i="23"/>
  <c r="A16" i="23"/>
  <c r="A17" i="23"/>
  <c r="A18" i="23"/>
  <c r="A19" i="23"/>
  <c r="A20" i="23"/>
  <c r="A21" i="23"/>
  <c r="A22" i="23"/>
  <c r="A23" i="23"/>
  <c r="A24" i="23"/>
  <c r="A25" i="23"/>
  <c r="A26" i="23"/>
  <c r="A27" i="23"/>
  <c r="A28" i="23"/>
  <c r="A29" i="23"/>
  <c r="A30" i="23"/>
  <c r="A31" i="23"/>
  <c r="A32" i="23"/>
  <c r="A33" i="23"/>
  <c r="A34" i="23"/>
  <c r="A35" i="23"/>
  <c r="A36" i="23"/>
  <c r="A37" i="23"/>
  <c r="A38" i="23"/>
  <c r="A39" i="23"/>
  <c r="A40" i="23"/>
  <c r="A41" i="23"/>
  <c r="A42" i="23"/>
  <c r="A43" i="23"/>
  <c r="A44" i="23"/>
  <c r="A45" i="23"/>
  <c r="A46" i="23"/>
  <c r="A47" i="23"/>
  <c r="A48" i="23"/>
  <c r="A49" i="23"/>
  <c r="A50" i="23"/>
  <c r="A51" i="23"/>
  <c r="A52" i="23"/>
  <c r="A53" i="23"/>
  <c r="A54" i="23"/>
  <c r="A55" i="23"/>
  <c r="A56" i="23"/>
  <c r="A57" i="23"/>
  <c r="A58" i="23"/>
  <c r="A59" i="23"/>
  <c r="A60" i="23"/>
  <c r="A61" i="23"/>
  <c r="A62" i="23"/>
  <c r="A63" i="23"/>
  <c r="A64" i="23"/>
  <c r="A65" i="23"/>
  <c r="A66" i="23"/>
  <c r="A67" i="23"/>
  <c r="A68" i="23"/>
  <c r="A69" i="23"/>
  <c r="A70" i="23"/>
  <c r="A71" i="23"/>
  <c r="A72" i="23"/>
  <c r="A73" i="23"/>
  <c r="A74" i="23"/>
  <c r="A75" i="23"/>
  <c r="A76" i="23"/>
  <c r="A77" i="23"/>
  <c r="A78" i="23"/>
  <c r="A79" i="23"/>
  <c r="A80" i="23"/>
  <c r="A81" i="23"/>
  <c r="A82" i="23"/>
  <c r="A83" i="23"/>
  <c r="A84" i="23"/>
  <c r="A85" i="23"/>
  <c r="A86" i="23"/>
  <c r="A87" i="23"/>
  <c r="A88" i="23"/>
  <c r="A89" i="23"/>
  <c r="A90" i="23"/>
  <c r="A91" i="23"/>
  <c r="A92" i="23"/>
  <c r="A93" i="23"/>
  <c r="A94" i="23"/>
  <c r="A95" i="23"/>
  <c r="A96" i="23"/>
  <c r="A97" i="23"/>
  <c r="A98" i="23"/>
  <c r="A99" i="23"/>
  <c r="A100" i="23"/>
  <c r="A101" i="23"/>
  <c r="A102" i="23"/>
  <c r="A105" i="23"/>
  <c r="A106" i="23"/>
  <c r="A107" i="23"/>
  <c r="A108" i="23"/>
  <c r="A109" i="23"/>
  <c r="A110" i="23"/>
  <c r="A111" i="23"/>
  <c r="A112" i="23"/>
  <c r="A113" i="23"/>
  <c r="A114" i="23"/>
  <c r="A115" i="23"/>
  <c r="A116" i="23"/>
  <c r="A117" i="23"/>
  <c r="A118" i="23"/>
  <c r="A119" i="23"/>
  <c r="A120" i="23"/>
  <c r="A121" i="23"/>
  <c r="A122" i="23"/>
  <c r="A123" i="23"/>
  <c r="A124" i="23"/>
  <c r="A125" i="23"/>
  <c r="A126" i="23"/>
  <c r="A127" i="23"/>
  <c r="A128" i="23"/>
  <c r="A129" i="23"/>
  <c r="A130" i="23"/>
  <c r="A131" i="23"/>
  <c r="A132" i="23"/>
  <c r="A133" i="23"/>
  <c r="A134" i="23"/>
  <c r="A135" i="23"/>
  <c r="A136" i="23"/>
  <c r="A137" i="23"/>
  <c r="A138" i="23"/>
  <c r="A139" i="23"/>
  <c r="A140" i="23"/>
  <c r="A141" i="23"/>
  <c r="A142" i="23"/>
  <c r="A143" i="23"/>
  <c r="A144" i="23"/>
  <c r="A145" i="23"/>
  <c r="A146" i="23"/>
  <c r="A147" i="23"/>
  <c r="A148" i="23"/>
  <c r="A149" i="23"/>
  <c r="A150" i="23"/>
  <c r="A152" i="23"/>
  <c r="A153" i="23"/>
  <c r="A154" i="23"/>
  <c r="A155" i="23"/>
  <c r="A156" i="23"/>
  <c r="A157" i="23"/>
  <c r="A158" i="23"/>
  <c r="A159" i="23"/>
  <c r="A160" i="23"/>
  <c r="A161" i="23"/>
  <c r="A162" i="23"/>
  <c r="A163" i="23"/>
  <c r="A164" i="23"/>
  <c r="A165" i="23"/>
  <c r="A166" i="23"/>
  <c r="A167" i="23"/>
  <c r="A168" i="23"/>
  <c r="A169" i="23"/>
  <c r="A170" i="23"/>
  <c r="A171" i="23"/>
  <c r="A172" i="23"/>
  <c r="A173" i="23"/>
  <c r="A174" i="23"/>
  <c r="A175" i="23"/>
  <c r="A176" i="23"/>
  <c r="A177" i="23"/>
  <c r="A178" i="23"/>
  <c r="A179" i="23"/>
  <c r="A180" i="23"/>
  <c r="A2" i="23"/>
  <c r="A3" i="22"/>
  <c r="A4" i="22"/>
  <c r="A5" i="22"/>
  <c r="A6" i="22"/>
  <c r="A7" i="22"/>
  <c r="A8" i="22"/>
  <c r="A9" i="22"/>
  <c r="A10" i="22"/>
  <c r="A11" i="22"/>
  <c r="A12" i="22"/>
  <c r="A13" i="22"/>
  <c r="A14" i="22"/>
  <c r="A15" i="22"/>
  <c r="A16" i="22"/>
  <c r="A17" i="22"/>
  <c r="A18" i="22"/>
  <c r="A19" i="22"/>
  <c r="A20" i="22"/>
  <c r="A21" i="22"/>
  <c r="A22" i="22"/>
  <c r="A23" i="22"/>
  <c r="A24" i="22"/>
  <c r="A25" i="22"/>
  <c r="A26" i="22"/>
  <c r="A27" i="22"/>
  <c r="A28" i="22"/>
  <c r="A29" i="22"/>
  <c r="A30" i="22"/>
  <c r="A31" i="22"/>
  <c r="A32" i="22"/>
  <c r="A33" i="22"/>
  <c r="A34" i="22"/>
  <c r="A35" i="22"/>
  <c r="A36" i="22"/>
  <c r="A37" i="22"/>
  <c r="A38" i="22"/>
  <c r="A39" i="22"/>
  <c r="A40" i="22"/>
  <c r="A41" i="22"/>
  <c r="A42" i="22"/>
  <c r="A43" i="22"/>
  <c r="A44" i="22"/>
  <c r="A45" i="22"/>
  <c r="A46" i="22"/>
  <c r="A47" i="22"/>
  <c r="A48" i="22"/>
  <c r="A49" i="22"/>
  <c r="A50" i="22"/>
  <c r="A51" i="22"/>
  <c r="A52" i="22"/>
  <c r="A53" i="22"/>
  <c r="A54" i="22"/>
  <c r="A55" i="22"/>
  <c r="XFD55" i="22" s="1"/>
  <c r="A56" i="22"/>
  <c r="A57" i="22"/>
  <c r="A58" i="22"/>
  <c r="A59" i="22"/>
  <c r="A60" i="22"/>
  <c r="A61" i="22"/>
  <c r="A62" i="22"/>
  <c r="A63" i="22"/>
  <c r="A64" i="22"/>
  <c r="A65" i="22"/>
  <c r="A66" i="22"/>
  <c r="A67" i="22"/>
  <c r="XFD67" i="22" s="1"/>
  <c r="A68" i="22"/>
  <c r="A69" i="22"/>
  <c r="A70" i="22"/>
  <c r="A71" i="22"/>
  <c r="A72" i="22"/>
  <c r="A73" i="22"/>
  <c r="A74" i="22"/>
  <c r="A75" i="22"/>
  <c r="A76" i="22"/>
  <c r="A77" i="22"/>
  <c r="A78" i="22"/>
  <c r="A79" i="22"/>
  <c r="XFD79" i="22" s="1"/>
  <c r="A80" i="22"/>
  <c r="A81" i="22"/>
  <c r="A82" i="22"/>
  <c r="A83" i="22"/>
  <c r="A84" i="22"/>
  <c r="A85" i="22"/>
  <c r="A86" i="22"/>
  <c r="A87" i="22"/>
  <c r="A88" i="22"/>
  <c r="A89" i="22"/>
  <c r="A90" i="22"/>
  <c r="A91" i="22"/>
  <c r="XFD91" i="22" s="1"/>
  <c r="A92" i="22"/>
  <c r="A93" i="22"/>
  <c r="A94" i="22"/>
  <c r="A95" i="22"/>
  <c r="A96" i="22"/>
  <c r="A97" i="22"/>
  <c r="A98" i="22"/>
  <c r="A99" i="22"/>
  <c r="A100" i="22"/>
  <c r="A101" i="22"/>
  <c r="A102" i="22"/>
  <c r="A104" i="22"/>
  <c r="XFD104" i="22" s="1"/>
  <c r="A105" i="22"/>
  <c r="A106" i="22"/>
  <c r="A107" i="22"/>
  <c r="A108" i="22"/>
  <c r="A109" i="22"/>
  <c r="A110" i="22"/>
  <c r="A111" i="22"/>
  <c r="A112" i="22"/>
  <c r="A113" i="22"/>
  <c r="A114" i="22"/>
  <c r="A115" i="22"/>
  <c r="A116" i="22"/>
  <c r="XFD116" i="22" s="1"/>
  <c r="A117" i="22"/>
  <c r="A118" i="22"/>
  <c r="A119" i="22"/>
  <c r="A120" i="22"/>
  <c r="A121" i="22"/>
  <c r="A122" i="22"/>
  <c r="A123" i="22"/>
  <c r="A124" i="22"/>
  <c r="A125" i="22"/>
  <c r="A126" i="22"/>
  <c r="A127" i="22"/>
  <c r="A128" i="22"/>
  <c r="XFD128" i="22" s="1"/>
  <c r="A129" i="22"/>
  <c r="A130" i="22"/>
  <c r="A131" i="22"/>
  <c r="A132" i="22"/>
  <c r="A133" i="22"/>
  <c r="A134" i="22"/>
  <c r="A135" i="22"/>
  <c r="A136" i="22"/>
  <c r="A137" i="22"/>
  <c r="A138" i="22"/>
  <c r="A139" i="22"/>
  <c r="A140" i="22"/>
  <c r="XFD140" i="22" s="1"/>
  <c r="A141" i="22"/>
  <c r="A142" i="22"/>
  <c r="A143" i="22"/>
  <c r="A144" i="22"/>
  <c r="A145" i="22"/>
  <c r="A146" i="22"/>
  <c r="A147" i="22"/>
  <c r="A148" i="22"/>
  <c r="A149" i="22"/>
  <c r="A150" i="22"/>
  <c r="A151" i="22"/>
  <c r="A152" i="22"/>
  <c r="XFD152" i="22" s="1"/>
  <c r="A153" i="22"/>
  <c r="A154" i="22"/>
  <c r="A155" i="22"/>
  <c r="A156" i="22"/>
  <c r="A157" i="22"/>
  <c r="A158" i="22"/>
  <c r="A159" i="22"/>
  <c r="A160" i="22"/>
  <c r="A161" i="22"/>
  <c r="A162" i="22"/>
  <c r="A163" i="22"/>
  <c r="A164" i="22"/>
  <c r="XFD164" i="22" s="1"/>
  <c r="A165" i="22"/>
  <c r="A166" i="22"/>
  <c r="A167" i="22"/>
  <c r="A168" i="22"/>
  <c r="A169" i="22"/>
  <c r="A170" i="22"/>
  <c r="A171" i="22"/>
  <c r="A172" i="22"/>
  <c r="A173" i="22"/>
  <c r="A174" i="22"/>
  <c r="A175" i="22"/>
  <c r="A176" i="22"/>
  <c r="XFD176" i="22" s="1"/>
  <c r="A177" i="22"/>
  <c r="A2" i="22"/>
  <c r="B81" i="24"/>
  <c r="B129" i="24"/>
  <c r="B126" i="24"/>
  <c r="A4" i="7"/>
  <c r="A153" i="24" s="1"/>
  <c r="A5" i="7"/>
  <c r="A81" i="24" s="1"/>
  <c r="A6" i="7"/>
  <c r="A7" i="7"/>
  <c r="A8" i="7"/>
  <c r="A9" i="7"/>
  <c r="A10" i="7"/>
  <c r="A11" i="7"/>
  <c r="A12" i="7"/>
  <c r="A13" i="7"/>
  <c r="A142" i="24" s="1"/>
  <c r="A14" i="7"/>
  <c r="A146" i="24" s="1"/>
  <c r="A15" i="7"/>
  <c r="A16" i="7"/>
  <c r="A17" i="7"/>
  <c r="A18" i="7"/>
  <c r="A19" i="7"/>
  <c r="A20" i="7"/>
  <c r="A21" i="7"/>
  <c r="A22" i="7"/>
  <c r="A23" i="7"/>
  <c r="A24" i="7"/>
  <c r="A25" i="7"/>
  <c r="A26" i="7"/>
  <c r="A27" i="7"/>
  <c r="A28" i="7"/>
  <c r="A29" i="7"/>
  <c r="A30" i="7"/>
  <c r="A31" i="7"/>
  <c r="A32" i="7"/>
  <c r="A33" i="7"/>
  <c r="A34" i="7"/>
  <c r="A35" i="7"/>
  <c r="A36" i="7"/>
  <c r="A37" i="7"/>
  <c r="A129" i="24" s="1"/>
  <c r="A38" i="7"/>
  <c r="A39" i="7"/>
  <c r="A40" i="7"/>
  <c r="A41" i="7"/>
  <c r="A42" i="7"/>
  <c r="A43" i="7"/>
  <c r="A44" i="7"/>
  <c r="A45" i="7"/>
  <c r="A46" i="7"/>
  <c r="A47" i="7"/>
  <c r="A48" i="7"/>
  <c r="A49" i="7"/>
  <c r="A50" i="7"/>
  <c r="A51" i="7"/>
  <c r="A52" i="7"/>
  <c r="A53" i="7"/>
  <c r="A54" i="7"/>
  <c r="A55" i="7"/>
  <c r="A56" i="7"/>
  <c r="A57" i="7"/>
  <c r="A58" i="7"/>
  <c r="A59" i="7"/>
  <c r="A60" i="7"/>
  <c r="A61" i="7"/>
  <c r="A62" i="7"/>
  <c r="A63" i="7"/>
  <c r="A64" i="7"/>
  <c r="A65" i="7"/>
  <c r="A66" i="7"/>
  <c r="A67" i="7"/>
  <c r="A68" i="7"/>
  <c r="A69" i="7"/>
  <c r="A70" i="7"/>
  <c r="A71" i="7"/>
  <c r="A72" i="7"/>
  <c r="A73" i="7"/>
  <c r="A74" i="7"/>
  <c r="A75" i="7"/>
  <c r="A126" i="24" s="1"/>
  <c r="A76" i="7"/>
  <c r="A157" i="24" s="1"/>
  <c r="A77" i="7"/>
  <c r="A78" i="7"/>
  <c r="A79" i="7"/>
  <c r="A80" i="7"/>
  <c r="A81" i="7"/>
  <c r="A82" i="7"/>
  <c r="A83" i="7"/>
  <c r="A84" i="7"/>
  <c r="A85" i="7"/>
  <c r="A86" i="7"/>
  <c r="A87" i="7"/>
  <c r="A88" i="7"/>
  <c r="A89" i="7"/>
  <c r="A90" i="7"/>
  <c r="A91" i="7"/>
  <c r="A92" i="7"/>
  <c r="A93" i="7"/>
  <c r="A94" i="7"/>
  <c r="A95" i="7"/>
  <c r="A96" i="7"/>
  <c r="A97" i="7"/>
  <c r="A98" i="7"/>
  <c r="A99" i="7"/>
  <c r="A100" i="7"/>
  <c r="A101" i="7"/>
  <c r="A102" i="7"/>
  <c r="A103" i="7"/>
  <c r="A105" i="7"/>
  <c r="A106" i="7"/>
  <c r="A107" i="7"/>
  <c r="A108" i="7"/>
  <c r="A109" i="7"/>
  <c r="A110" i="7"/>
  <c r="A111" i="7"/>
  <c r="A112" i="7"/>
  <c r="A113" i="7"/>
  <c r="A114" i="7"/>
  <c r="A115" i="7"/>
  <c r="A116" i="7"/>
  <c r="A117" i="7"/>
  <c r="A118" i="7"/>
  <c r="A119" i="7"/>
  <c r="A120" i="7"/>
  <c r="A121" i="7"/>
  <c r="A122" i="7"/>
  <c r="A123" i="7"/>
  <c r="A124" i="7"/>
  <c r="A125" i="7"/>
  <c r="A126" i="7"/>
  <c r="A127" i="7"/>
  <c r="A128" i="7"/>
  <c r="A129" i="7"/>
  <c r="A130" i="7"/>
  <c r="A131" i="7"/>
  <c r="A132" i="7"/>
  <c r="A133" i="7"/>
  <c r="A134" i="7"/>
  <c r="A135" i="7"/>
  <c r="A136" i="7"/>
  <c r="A137" i="7"/>
  <c r="A138" i="7"/>
  <c r="A139" i="7"/>
  <c r="A140" i="7"/>
  <c r="A141" i="7"/>
  <c r="A142" i="7"/>
  <c r="A143" i="7"/>
  <c r="A144" i="7"/>
  <c r="A145" i="7"/>
  <c r="A146" i="7"/>
  <c r="A147" i="7"/>
  <c r="A148" i="7"/>
  <c r="A149" i="7"/>
  <c r="A150" i="7"/>
  <c r="A151" i="7"/>
  <c r="A152" i="7"/>
  <c r="A153" i="7"/>
  <c r="A154" i="7"/>
  <c r="A155" i="7"/>
  <c r="A156" i="7"/>
  <c r="A157" i="7"/>
  <c r="A158" i="7"/>
  <c r="A159" i="7"/>
  <c r="A160" i="7"/>
  <c r="A161" i="7"/>
  <c r="A162" i="7"/>
  <c r="A163" i="7"/>
  <c r="A164" i="7"/>
  <c r="A165" i="7"/>
  <c r="A166" i="7"/>
  <c r="A167" i="7"/>
  <c r="A168" i="7"/>
  <c r="A169" i="7"/>
  <c r="A170" i="7"/>
  <c r="A171" i="7"/>
  <c r="A172" i="7"/>
  <c r="A173" i="7"/>
  <c r="A3" i="7"/>
  <c r="A149" i="24" s="1"/>
  <c r="A3" i="1"/>
  <c r="A3" i="33" s="1"/>
  <c r="A4" i="1"/>
  <c r="A4" i="33" s="1"/>
  <c r="A5" i="1"/>
  <c r="A5" i="33" s="1"/>
  <c r="A6" i="1"/>
  <c r="A6" i="33" s="1"/>
  <c r="A9" i="1"/>
  <c r="A9" i="33" s="1"/>
  <c r="A10" i="1"/>
  <c r="A10" i="33" s="1"/>
  <c r="A11" i="1"/>
  <c r="A11" i="33" s="1"/>
  <c r="A12" i="1"/>
  <c r="A12" i="33" s="1"/>
  <c r="A13" i="1"/>
  <c r="A13" i="33" s="1"/>
  <c r="A14" i="1"/>
  <c r="A14" i="33" s="1"/>
  <c r="A15" i="1"/>
  <c r="A15" i="33" s="1"/>
  <c r="A16" i="1"/>
  <c r="A16" i="33" s="1"/>
  <c r="A17" i="1"/>
  <c r="A17" i="33" s="1"/>
  <c r="A18" i="1"/>
  <c r="A18" i="33" s="1"/>
  <c r="A19" i="1"/>
  <c r="A19" i="33" s="1"/>
  <c r="A20" i="1"/>
  <c r="A20" i="33" s="1"/>
  <c r="A21" i="1"/>
  <c r="A21" i="33" s="1"/>
  <c r="A22" i="1"/>
  <c r="A22" i="33" s="1"/>
  <c r="A23" i="1"/>
  <c r="A23" i="33" s="1"/>
  <c r="A24" i="1"/>
  <c r="A24" i="33" s="1"/>
  <c r="A25" i="1"/>
  <c r="A25" i="33" s="1"/>
  <c r="A26" i="1"/>
  <c r="A26" i="33" s="1"/>
  <c r="A27" i="1"/>
  <c r="A27" i="33" s="1"/>
  <c r="A28" i="1"/>
  <c r="A28" i="33" s="1"/>
  <c r="A29" i="1"/>
  <c r="A29" i="33" s="1"/>
  <c r="A30" i="1"/>
  <c r="A30" i="33" s="1"/>
  <c r="A31" i="1"/>
  <c r="A31" i="33" s="1"/>
  <c r="A32" i="1"/>
  <c r="A32" i="33" s="1"/>
  <c r="A33" i="1"/>
  <c r="A33" i="33" s="1"/>
  <c r="A34" i="1"/>
  <c r="A34" i="33" s="1"/>
  <c r="A35" i="1"/>
  <c r="A35" i="33" s="1"/>
  <c r="A36" i="1"/>
  <c r="A36" i="33" s="1"/>
  <c r="A37" i="1"/>
  <c r="A37" i="33" s="1"/>
  <c r="A38" i="1"/>
  <c r="A38" i="33" s="1"/>
  <c r="A39" i="1"/>
  <c r="A39" i="33" s="1"/>
  <c r="A40" i="1"/>
  <c r="A40" i="33" s="1"/>
  <c r="A41" i="1"/>
  <c r="A41" i="33" s="1"/>
  <c r="A42" i="1"/>
  <c r="A42" i="33" s="1"/>
  <c r="A43" i="1"/>
  <c r="A43" i="33" s="1"/>
  <c r="A44" i="1"/>
  <c r="A44" i="33" s="1"/>
  <c r="A45" i="1"/>
  <c r="A45" i="33" s="1"/>
  <c r="A46" i="1"/>
  <c r="A46" i="33" s="1"/>
  <c r="A47" i="1"/>
  <c r="A47" i="33" s="1"/>
  <c r="A48" i="1"/>
  <c r="A48" i="33" s="1"/>
  <c r="A49" i="1"/>
  <c r="A49" i="33" s="1"/>
  <c r="A50" i="1"/>
  <c r="A50" i="33" s="1"/>
  <c r="A51" i="1"/>
  <c r="A51" i="33" s="1"/>
  <c r="A52" i="1"/>
  <c r="A52" i="33" s="1"/>
  <c r="A53" i="1"/>
  <c r="A53" i="33" s="1"/>
  <c r="A54" i="1"/>
  <c r="A54" i="33" s="1"/>
  <c r="A55" i="1"/>
  <c r="A55" i="33" s="1"/>
  <c r="A56" i="1"/>
  <c r="A56" i="33" s="1"/>
  <c r="A57" i="1"/>
  <c r="A57" i="33" s="1"/>
  <c r="A58" i="1"/>
  <c r="A58" i="33" s="1"/>
  <c r="A59" i="1"/>
  <c r="A59" i="33" s="1"/>
  <c r="A60" i="1"/>
  <c r="A60" i="33" s="1"/>
  <c r="A61" i="1"/>
  <c r="A61" i="33" s="1"/>
  <c r="A62" i="1"/>
  <c r="A62" i="33" s="1"/>
  <c r="A63" i="1"/>
  <c r="A63" i="33" s="1"/>
  <c r="A64" i="1"/>
  <c r="A64" i="33" s="1"/>
  <c r="A65" i="1"/>
  <c r="A65" i="33" s="1"/>
  <c r="A66" i="1"/>
  <c r="A66" i="33" s="1"/>
  <c r="A67" i="1"/>
  <c r="A67" i="33" s="1"/>
  <c r="A68" i="1"/>
  <c r="A68" i="33" s="1"/>
  <c r="A69" i="1"/>
  <c r="A69" i="33" s="1"/>
  <c r="A70" i="1"/>
  <c r="A70" i="33" s="1"/>
  <c r="A71" i="1"/>
  <c r="A71" i="33" s="1"/>
  <c r="A72" i="1"/>
  <c r="A72" i="33" s="1"/>
  <c r="A73" i="1"/>
  <c r="A73" i="33" s="1"/>
  <c r="A74" i="1"/>
  <c r="A74" i="33" s="1"/>
  <c r="A75" i="1"/>
  <c r="A75" i="33" s="1"/>
  <c r="A76" i="1"/>
  <c r="A76" i="33" s="1"/>
  <c r="A77" i="1"/>
  <c r="A77" i="33" s="1"/>
  <c r="A78" i="1"/>
  <c r="A78" i="33" s="1"/>
  <c r="A79" i="1"/>
  <c r="A79" i="33" s="1"/>
  <c r="A80" i="1"/>
  <c r="A80" i="33" s="1"/>
  <c r="A81" i="1"/>
  <c r="A81" i="33" s="1"/>
  <c r="A82" i="1"/>
  <c r="A82" i="33" s="1"/>
  <c r="A83" i="1"/>
  <c r="A83" i="33" s="1"/>
  <c r="A84" i="1"/>
  <c r="A84" i="33" s="1"/>
  <c r="A85" i="1"/>
  <c r="A85" i="33" s="1"/>
  <c r="A86" i="1"/>
  <c r="A86" i="33" s="1"/>
  <c r="A87" i="1"/>
  <c r="A87" i="33" s="1"/>
  <c r="A88" i="1"/>
  <c r="A88" i="33" s="1"/>
  <c r="A89" i="1"/>
  <c r="A89" i="33" s="1"/>
  <c r="A90" i="1"/>
  <c r="A90" i="33" s="1"/>
  <c r="A91" i="1"/>
  <c r="A91" i="33" s="1"/>
  <c r="A92" i="1"/>
  <c r="A92" i="33" s="1"/>
  <c r="A93" i="1"/>
  <c r="A93" i="33" s="1"/>
  <c r="A94" i="1"/>
  <c r="A94" i="33" s="1"/>
  <c r="A95" i="1"/>
  <c r="A95" i="33" s="1"/>
  <c r="A96" i="1"/>
  <c r="A96" i="33" s="1"/>
  <c r="A97" i="1"/>
  <c r="A97" i="33" s="1"/>
  <c r="A98" i="1"/>
  <c r="A98" i="33" s="1"/>
  <c r="A99" i="1"/>
  <c r="A99" i="33" s="1"/>
  <c r="A100" i="1"/>
  <c r="A100" i="33" s="1"/>
  <c r="A101" i="1"/>
  <c r="A101" i="33" s="1"/>
  <c r="A102" i="1"/>
  <c r="A102" i="33" s="1"/>
  <c r="A104" i="1"/>
  <c r="A104" i="33" s="1"/>
  <c r="A105" i="1"/>
  <c r="A105" i="33" s="1"/>
  <c r="A106" i="1"/>
  <c r="A106" i="33" s="1"/>
  <c r="A107" i="1"/>
  <c r="A107" i="33" s="1"/>
  <c r="A108" i="1"/>
  <c r="A108" i="33" s="1"/>
  <c r="A109" i="1"/>
  <c r="A109" i="33" s="1"/>
  <c r="A110" i="1"/>
  <c r="A110" i="33" s="1"/>
  <c r="A111" i="1"/>
  <c r="A111" i="33" s="1"/>
  <c r="A112" i="1"/>
  <c r="A112" i="33" s="1"/>
  <c r="A113" i="1"/>
  <c r="A113" i="33" s="1"/>
  <c r="A114" i="1"/>
  <c r="A114" i="33" s="1"/>
  <c r="A115" i="1"/>
  <c r="A115" i="33" s="1"/>
  <c r="A116" i="1"/>
  <c r="A116" i="33" s="1"/>
  <c r="A117" i="1"/>
  <c r="A117" i="33" s="1"/>
  <c r="A118" i="1"/>
  <c r="A118" i="33" s="1"/>
  <c r="A119" i="1"/>
  <c r="A119" i="33" s="1"/>
  <c r="A120" i="1"/>
  <c r="A120" i="33" s="1"/>
  <c r="A121" i="1"/>
  <c r="A121" i="33" s="1"/>
  <c r="A122" i="1"/>
  <c r="A122" i="33" s="1"/>
  <c r="A123" i="1"/>
  <c r="A123" i="33" s="1"/>
  <c r="A124" i="1"/>
  <c r="A124" i="33" s="1"/>
  <c r="A125" i="1"/>
  <c r="A125" i="33" s="1"/>
  <c r="A126" i="1"/>
  <c r="A126" i="33" s="1"/>
  <c r="A127" i="1"/>
  <c r="A127" i="33" s="1"/>
  <c r="A128" i="1"/>
  <c r="A128" i="33" s="1"/>
  <c r="A129" i="1"/>
  <c r="A129" i="33" s="1"/>
  <c r="A130" i="1"/>
  <c r="A130" i="33" s="1"/>
  <c r="A131" i="1"/>
  <c r="A131" i="33" s="1"/>
  <c r="A132" i="1"/>
  <c r="A132" i="33" s="1"/>
  <c r="A133" i="1"/>
  <c r="A133" i="33" s="1"/>
  <c r="A134" i="1"/>
  <c r="A134" i="33" s="1"/>
  <c r="A135" i="1"/>
  <c r="A135" i="33" s="1"/>
  <c r="A136" i="1"/>
  <c r="A136" i="33" s="1"/>
  <c r="A137" i="1"/>
  <c r="A137" i="33" s="1"/>
  <c r="A138" i="1"/>
  <c r="A138" i="33" s="1"/>
  <c r="A139" i="1"/>
  <c r="A139" i="33" s="1"/>
  <c r="A140" i="1"/>
  <c r="A140" i="33" s="1"/>
  <c r="A141" i="1"/>
  <c r="A141" i="33" s="1"/>
  <c r="A142" i="1"/>
  <c r="A142" i="33" s="1"/>
  <c r="A143" i="1"/>
  <c r="A143" i="33" s="1"/>
  <c r="A144" i="1"/>
  <c r="A144" i="33" s="1"/>
  <c r="A145" i="1"/>
  <c r="A145" i="33" s="1"/>
  <c r="A146" i="1"/>
  <c r="A146" i="33" s="1"/>
  <c r="A147" i="1"/>
  <c r="A147" i="33" s="1"/>
  <c r="A148" i="1"/>
  <c r="A148" i="33" s="1"/>
  <c r="A149" i="1"/>
  <c r="A149" i="33" s="1"/>
  <c r="A150" i="1"/>
  <c r="A150" i="33" s="1"/>
  <c r="A151" i="1"/>
  <c r="A151" i="33" s="1"/>
  <c r="A152" i="1"/>
  <c r="A152" i="33" s="1"/>
  <c r="A153" i="1"/>
  <c r="A153" i="33" s="1"/>
  <c r="A154" i="1"/>
  <c r="A154" i="33" s="1"/>
  <c r="A155" i="1"/>
  <c r="A155" i="33" s="1"/>
  <c r="A156" i="1"/>
  <c r="A156" i="33" s="1"/>
  <c r="A157" i="1"/>
  <c r="A157" i="33" s="1"/>
  <c r="A158" i="1"/>
  <c r="A158" i="33" s="1"/>
  <c r="A159" i="1"/>
  <c r="A159" i="33" s="1"/>
  <c r="A160" i="1"/>
  <c r="A160" i="33" s="1"/>
  <c r="A161" i="1"/>
  <c r="A161" i="33" s="1"/>
  <c r="A162" i="1"/>
  <c r="A162" i="33" s="1"/>
  <c r="A163" i="1"/>
  <c r="A163" i="33" s="1"/>
  <c r="A164" i="1"/>
  <c r="A164" i="33" s="1"/>
  <c r="A165" i="1"/>
  <c r="A165" i="33" s="1"/>
  <c r="A166" i="1"/>
  <c r="A166" i="33" s="1"/>
  <c r="A167" i="1"/>
  <c r="A167" i="33" s="1"/>
  <c r="A168" i="1"/>
  <c r="A168" i="33" s="1"/>
  <c r="A169" i="1"/>
  <c r="A169" i="33" s="1"/>
  <c r="A170" i="1"/>
  <c r="A170" i="33" s="1"/>
  <c r="A171" i="1"/>
  <c r="A171" i="33" s="1"/>
  <c r="A172" i="1"/>
  <c r="A172" i="33" s="1"/>
  <c r="A2" i="1"/>
  <c r="A2" i="33" s="1"/>
  <c r="B8" i="21"/>
  <c r="B3" i="21"/>
  <c r="B167" i="21"/>
  <c r="B168" i="21"/>
  <c r="B272" i="21"/>
  <c r="A272" i="21"/>
  <c r="B268" i="21"/>
  <c r="B269" i="21"/>
  <c r="B270" i="21"/>
  <c r="B271" i="21"/>
  <c r="A268" i="21"/>
  <c r="A269" i="21"/>
  <c r="A270" i="21"/>
  <c r="A271" i="21"/>
  <c r="B266" i="21"/>
  <c r="B267" i="21"/>
  <c r="A266" i="21"/>
  <c r="A267" i="21"/>
  <c r="B265" i="21"/>
  <c r="A265" i="21"/>
  <c r="F222" i="21"/>
  <c r="G222" i="21"/>
  <c r="H222" i="21"/>
  <c r="I222" i="21"/>
  <c r="J222" i="21"/>
  <c r="K222" i="21"/>
  <c r="L222" i="21"/>
  <c r="M222" i="21"/>
  <c r="N222" i="21"/>
  <c r="O222" i="21"/>
  <c r="P222" i="21"/>
  <c r="Q222" i="21"/>
  <c r="R222" i="21"/>
  <c r="S222" i="21"/>
  <c r="F195" i="21"/>
  <c r="G195" i="21"/>
  <c r="H195" i="21"/>
  <c r="I195" i="21"/>
  <c r="J195" i="21"/>
  <c r="K195" i="21"/>
  <c r="L195" i="21"/>
  <c r="M195" i="21"/>
  <c r="N195" i="21"/>
  <c r="O195" i="21"/>
  <c r="P195" i="21"/>
  <c r="Q195" i="21"/>
  <c r="R195" i="21"/>
  <c r="S195" i="21"/>
  <c r="F186" i="21"/>
  <c r="G186" i="21"/>
  <c r="H186" i="21"/>
  <c r="I186" i="21"/>
  <c r="J186" i="21"/>
  <c r="K186" i="21"/>
  <c r="L186" i="21"/>
  <c r="M186" i="21"/>
  <c r="N186" i="21"/>
  <c r="O186" i="21"/>
  <c r="P186" i="21"/>
  <c r="Q186" i="21"/>
  <c r="R186" i="21"/>
  <c r="S186" i="21"/>
  <c r="F180" i="21"/>
  <c r="G180" i="21"/>
  <c r="H180" i="21"/>
  <c r="I180" i="21"/>
  <c r="J180" i="21"/>
  <c r="K180" i="21"/>
  <c r="L180" i="21"/>
  <c r="M180" i="21"/>
  <c r="N180" i="21"/>
  <c r="O180" i="21"/>
  <c r="P180" i="21"/>
  <c r="Q180" i="21"/>
  <c r="R180" i="21"/>
  <c r="S180" i="21"/>
  <c r="F87" i="21"/>
  <c r="G87" i="21"/>
  <c r="H87" i="21"/>
  <c r="I87" i="21"/>
  <c r="J87" i="21"/>
  <c r="K87" i="21"/>
  <c r="L87" i="21"/>
  <c r="M87" i="21"/>
  <c r="N87" i="21"/>
  <c r="O87" i="21"/>
  <c r="P87" i="21"/>
  <c r="Q87" i="21"/>
  <c r="R87" i="21"/>
  <c r="S87" i="21"/>
  <c r="F94" i="21"/>
  <c r="G94" i="21"/>
  <c r="H94" i="21"/>
  <c r="I94" i="21"/>
  <c r="J94" i="21"/>
  <c r="K94" i="21"/>
  <c r="L94" i="21"/>
  <c r="M94" i="21"/>
  <c r="N94" i="21"/>
  <c r="O94" i="21"/>
  <c r="P94" i="21"/>
  <c r="Q94" i="21"/>
  <c r="R94" i="21"/>
  <c r="S94" i="21"/>
  <c r="F81" i="21"/>
  <c r="G81" i="21"/>
  <c r="H81" i="21"/>
  <c r="I81" i="21"/>
  <c r="J81" i="21"/>
  <c r="K81" i="21"/>
  <c r="L81" i="21"/>
  <c r="M81" i="21"/>
  <c r="N81" i="21"/>
  <c r="O81" i="21"/>
  <c r="P81" i="21"/>
  <c r="Q81" i="21"/>
  <c r="R81" i="21"/>
  <c r="S81" i="21"/>
  <c r="S70" i="21"/>
  <c r="R70" i="21"/>
  <c r="Q70" i="21"/>
  <c r="P70" i="21"/>
  <c r="O70" i="21"/>
  <c r="N70" i="21"/>
  <c r="M70" i="21"/>
  <c r="L70" i="21"/>
  <c r="K70" i="21"/>
  <c r="J70" i="21"/>
  <c r="I70" i="21"/>
  <c r="H70" i="21"/>
  <c r="G70" i="21"/>
  <c r="F70" i="21"/>
  <c r="S64" i="21"/>
  <c r="R64" i="21"/>
  <c r="Q64" i="21"/>
  <c r="P64" i="21"/>
  <c r="O64" i="21"/>
  <c r="N64" i="21"/>
  <c r="M64" i="21"/>
  <c r="L64" i="21"/>
  <c r="K64" i="21"/>
  <c r="J64" i="21"/>
  <c r="I64" i="21"/>
  <c r="H64" i="21"/>
  <c r="G64" i="21"/>
  <c r="F64" i="21"/>
  <c r="S58" i="21"/>
  <c r="R58" i="21"/>
  <c r="Q58" i="21"/>
  <c r="P58" i="21"/>
  <c r="O58" i="21"/>
  <c r="N58" i="21"/>
  <c r="M58" i="21"/>
  <c r="L58" i="21"/>
  <c r="K58" i="21"/>
  <c r="J58" i="21"/>
  <c r="I58" i="21"/>
  <c r="H58" i="21"/>
  <c r="G58" i="21"/>
  <c r="F58" i="21"/>
  <c r="F52" i="21"/>
  <c r="G52" i="21"/>
  <c r="H52" i="21"/>
  <c r="I52" i="21"/>
  <c r="J52" i="21"/>
  <c r="K52" i="21"/>
  <c r="L52" i="21"/>
  <c r="M52" i="21"/>
  <c r="N52" i="21"/>
  <c r="O52" i="21"/>
  <c r="P52" i="21"/>
  <c r="Q52" i="21"/>
  <c r="R52" i="21"/>
  <c r="S52" i="21"/>
  <c r="S44" i="21"/>
  <c r="R44" i="21"/>
  <c r="Q44" i="21"/>
  <c r="P44" i="21"/>
  <c r="O44" i="21"/>
  <c r="N44" i="21"/>
  <c r="M44" i="21"/>
  <c r="L44" i="21"/>
  <c r="K44" i="21"/>
  <c r="J44" i="21"/>
  <c r="I44" i="21"/>
  <c r="H44" i="21"/>
  <c r="G44" i="21"/>
  <c r="F44" i="21"/>
  <c r="F40" i="21"/>
  <c r="G40" i="21"/>
  <c r="H40" i="21"/>
  <c r="I40" i="21"/>
  <c r="J40" i="21"/>
  <c r="K40" i="21"/>
  <c r="L40" i="21"/>
  <c r="M40" i="21"/>
  <c r="N40" i="21"/>
  <c r="O40" i="21"/>
  <c r="P40" i="21"/>
  <c r="Q40" i="21"/>
  <c r="R40" i="21"/>
  <c r="S40" i="21"/>
  <c r="S33" i="21"/>
  <c r="R33" i="21"/>
  <c r="Q33" i="21"/>
  <c r="P33" i="21"/>
  <c r="O33" i="21"/>
  <c r="N33" i="21"/>
  <c r="M33" i="21"/>
  <c r="L33" i="21"/>
  <c r="K33" i="21"/>
  <c r="J33" i="21"/>
  <c r="I33" i="21"/>
  <c r="H33" i="21"/>
  <c r="G33" i="21"/>
  <c r="F33" i="21"/>
  <c r="F29" i="21"/>
  <c r="G29" i="21"/>
  <c r="H29" i="21"/>
  <c r="I29" i="21"/>
  <c r="J29" i="21"/>
  <c r="K29" i="21"/>
  <c r="L29" i="21"/>
  <c r="M29" i="21"/>
  <c r="N29" i="21"/>
  <c r="O29" i="21"/>
  <c r="P29" i="21"/>
  <c r="Q29" i="21"/>
  <c r="R29" i="21"/>
  <c r="S29" i="21"/>
  <c r="F24" i="21"/>
  <c r="G24" i="21"/>
  <c r="H24" i="21"/>
  <c r="I24" i="21"/>
  <c r="J24" i="21"/>
  <c r="K24" i="21"/>
  <c r="L24" i="21"/>
  <c r="M24" i="21"/>
  <c r="N24" i="21"/>
  <c r="O24" i="21"/>
  <c r="P24" i="21"/>
  <c r="Q24" i="21"/>
  <c r="R24" i="21"/>
  <c r="S24" i="21"/>
  <c r="F20" i="21"/>
  <c r="G20" i="21"/>
  <c r="H20" i="21"/>
  <c r="I20" i="21"/>
  <c r="J20" i="21"/>
  <c r="K20" i="21"/>
  <c r="L20" i="21"/>
  <c r="M20" i="21"/>
  <c r="N20" i="21"/>
  <c r="O20" i="21"/>
  <c r="P20" i="21"/>
  <c r="Q20" i="21"/>
  <c r="R20" i="21"/>
  <c r="S20" i="21"/>
  <c r="F16" i="21"/>
  <c r="G16" i="21"/>
  <c r="H16" i="21"/>
  <c r="I16" i="21"/>
  <c r="J16" i="21"/>
  <c r="K16" i="21"/>
  <c r="L16" i="21"/>
  <c r="M16" i="21"/>
  <c r="N16" i="21"/>
  <c r="O16" i="21"/>
  <c r="P16" i="21"/>
  <c r="Q16" i="21"/>
  <c r="R16" i="21"/>
  <c r="S16" i="21"/>
  <c r="F11" i="21"/>
  <c r="G11" i="21"/>
  <c r="H11" i="21"/>
  <c r="I11" i="21"/>
  <c r="J11" i="21"/>
  <c r="K11" i="21"/>
  <c r="L11" i="21"/>
  <c r="M11" i="21"/>
  <c r="N11" i="21"/>
  <c r="O11" i="21"/>
  <c r="P11" i="21"/>
  <c r="Q11" i="21"/>
  <c r="R11" i="21"/>
  <c r="S11" i="21"/>
  <c r="F6" i="21"/>
  <c r="G6" i="21"/>
  <c r="H6" i="21"/>
  <c r="I6" i="21"/>
  <c r="J6" i="21"/>
  <c r="K6" i="21"/>
  <c r="L6" i="21"/>
  <c r="M6" i="21"/>
  <c r="N6" i="21"/>
  <c r="O6" i="21"/>
  <c r="P6" i="21"/>
  <c r="Q6" i="21"/>
  <c r="R6" i="21"/>
  <c r="S6" i="21"/>
  <c r="B264" i="21"/>
  <c r="A264" i="21"/>
  <c r="B263" i="21"/>
  <c r="A263" i="21"/>
  <c r="B262" i="21"/>
  <c r="A262" i="21"/>
  <c r="B261" i="21"/>
  <c r="A261" i="21"/>
  <c r="B260" i="21"/>
  <c r="A260" i="21"/>
  <c r="B259" i="21"/>
  <c r="A259" i="21"/>
  <c r="B258" i="21"/>
  <c r="A258" i="21"/>
  <c r="B257" i="21"/>
  <c r="A257" i="21"/>
  <c r="B256" i="21"/>
  <c r="A256" i="21"/>
  <c r="B255" i="21"/>
  <c r="A255" i="21"/>
  <c r="B254" i="21"/>
  <c r="A254" i="21"/>
  <c r="B253" i="21"/>
  <c r="A253" i="21"/>
  <c r="B252" i="21"/>
  <c r="A252" i="21"/>
  <c r="B251" i="21"/>
  <c r="A251" i="21"/>
  <c r="B250" i="21"/>
  <c r="A250" i="21"/>
  <c r="B249" i="21"/>
  <c r="A249" i="21"/>
  <c r="B247" i="21"/>
  <c r="A247" i="21"/>
  <c r="B246" i="21"/>
  <c r="A246" i="21"/>
  <c r="B245" i="21"/>
  <c r="A245" i="21"/>
  <c r="B244" i="21"/>
  <c r="A244" i="21"/>
  <c r="B243" i="21"/>
  <c r="A243" i="21"/>
  <c r="B242" i="21"/>
  <c r="A242" i="21"/>
  <c r="B241" i="21"/>
  <c r="A241" i="21"/>
  <c r="B240" i="21"/>
  <c r="A240" i="21"/>
  <c r="B239" i="21"/>
  <c r="A239" i="21"/>
  <c r="B238" i="21"/>
  <c r="A238" i="21"/>
  <c r="B237" i="21"/>
  <c r="A237" i="21"/>
  <c r="B236" i="21"/>
  <c r="A236" i="21"/>
  <c r="B235" i="21"/>
  <c r="A235" i="21"/>
  <c r="B234" i="21"/>
  <c r="A234" i="21"/>
  <c r="B233" i="21"/>
  <c r="A233" i="21"/>
  <c r="B231" i="21"/>
  <c r="A231" i="21"/>
  <c r="B230" i="21"/>
  <c r="A230" i="21"/>
  <c r="B229" i="21"/>
  <c r="A229" i="21"/>
  <c r="B228" i="21"/>
  <c r="A228" i="21"/>
  <c r="B227" i="21"/>
  <c r="A227" i="21"/>
  <c r="B226" i="21"/>
  <c r="A226" i="21"/>
  <c r="B225" i="21"/>
  <c r="A225" i="21"/>
  <c r="B224" i="21"/>
  <c r="A224" i="21"/>
  <c r="B220" i="21"/>
  <c r="A220" i="21"/>
  <c r="B218" i="21"/>
  <c r="A218" i="21"/>
  <c r="B217" i="21"/>
  <c r="A217" i="21"/>
  <c r="B216" i="21"/>
  <c r="A216" i="21"/>
  <c r="B215" i="21"/>
  <c r="A215" i="21"/>
  <c r="B214" i="21"/>
  <c r="A214" i="21"/>
  <c r="B213" i="21"/>
  <c r="A213" i="21"/>
  <c r="B212" i="21"/>
  <c r="A212" i="21"/>
  <c r="B211" i="21"/>
  <c r="A211" i="21"/>
  <c r="B210" i="21"/>
  <c r="A210" i="21"/>
  <c r="B209" i="21"/>
  <c r="A209" i="21"/>
  <c r="B208" i="21"/>
  <c r="A208" i="21"/>
  <c r="B207" i="21"/>
  <c r="A207" i="21"/>
  <c r="B206" i="21"/>
  <c r="A206" i="21"/>
  <c r="B205" i="21"/>
  <c r="A205" i="21"/>
  <c r="B204" i="21"/>
  <c r="A204" i="21"/>
  <c r="B203" i="21"/>
  <c r="A203" i="21"/>
  <c r="B202" i="21"/>
  <c r="A202" i="21"/>
  <c r="B201" i="21"/>
  <c r="A201" i="21"/>
  <c r="B200" i="21"/>
  <c r="A200" i="21"/>
  <c r="B199" i="21"/>
  <c r="A199" i="21"/>
  <c r="B197" i="21"/>
  <c r="A197" i="21"/>
  <c r="B191" i="21"/>
  <c r="A191" i="21"/>
  <c r="B190" i="21"/>
  <c r="A190" i="21"/>
  <c r="B189" i="21"/>
  <c r="A189" i="21"/>
  <c r="B188" i="21"/>
  <c r="A188" i="21"/>
  <c r="B182" i="21"/>
  <c r="A182" i="21"/>
  <c r="B178" i="21"/>
  <c r="A178" i="21"/>
  <c r="B176" i="21"/>
  <c r="A176" i="21"/>
  <c r="B175" i="21"/>
  <c r="A175" i="21"/>
  <c r="B174" i="21"/>
  <c r="A174" i="21"/>
  <c r="B173" i="21"/>
  <c r="A173" i="21"/>
  <c r="B172" i="21"/>
  <c r="A172" i="21"/>
  <c r="B171" i="21"/>
  <c r="A171" i="21"/>
  <c r="B170" i="21"/>
  <c r="A170" i="21"/>
  <c r="B169" i="21"/>
  <c r="A169" i="21"/>
  <c r="A168" i="21"/>
  <c r="A167" i="21"/>
  <c r="B166" i="21"/>
  <c r="A166" i="21"/>
  <c r="B165" i="21"/>
  <c r="A165" i="21"/>
  <c r="B164" i="21"/>
  <c r="A164" i="21"/>
  <c r="B163" i="21"/>
  <c r="A163" i="21"/>
  <c r="B162" i="21"/>
  <c r="A162" i="21"/>
  <c r="B161" i="21"/>
  <c r="A161" i="21"/>
  <c r="B160" i="21"/>
  <c r="A160" i="21"/>
  <c r="B159" i="21"/>
  <c r="A159" i="21"/>
  <c r="B158" i="21"/>
  <c r="A158" i="21"/>
  <c r="B157" i="21"/>
  <c r="A157" i="21"/>
  <c r="B156" i="21"/>
  <c r="A156" i="21"/>
  <c r="B155" i="21"/>
  <c r="A155" i="21"/>
  <c r="B153" i="21"/>
  <c r="A153" i="21"/>
  <c r="B152" i="21"/>
  <c r="A152" i="21"/>
  <c r="B151" i="21"/>
  <c r="A151" i="21"/>
  <c r="B150" i="21"/>
  <c r="A150" i="21"/>
  <c r="B148" i="21"/>
  <c r="A148" i="21"/>
  <c r="B146" i="21"/>
  <c r="A146" i="21"/>
  <c r="B145" i="21"/>
  <c r="A145" i="21"/>
  <c r="B144" i="21"/>
  <c r="A144" i="21"/>
  <c r="B143" i="21"/>
  <c r="A143" i="21"/>
  <c r="B142" i="21"/>
  <c r="A142" i="21"/>
  <c r="B141" i="21"/>
  <c r="A141" i="21"/>
  <c r="B140" i="21"/>
  <c r="A140" i="21"/>
  <c r="B139" i="21"/>
  <c r="A139" i="21"/>
  <c r="B138" i="21"/>
  <c r="A138" i="21"/>
  <c r="B136" i="21"/>
  <c r="A136" i="21"/>
  <c r="B134" i="21"/>
  <c r="A134" i="21"/>
  <c r="B133" i="21"/>
  <c r="A133" i="21"/>
  <c r="B132" i="21"/>
  <c r="A132" i="21"/>
  <c r="B131" i="21"/>
  <c r="A131" i="21"/>
  <c r="B130" i="21"/>
  <c r="A130" i="21"/>
  <c r="B129" i="21"/>
  <c r="A129" i="21"/>
  <c r="B128" i="21"/>
  <c r="A128" i="21"/>
  <c r="B127" i="21"/>
  <c r="A127" i="21"/>
  <c r="B126" i="21"/>
  <c r="A126" i="21"/>
  <c r="B125" i="21"/>
  <c r="A125" i="21"/>
  <c r="B124" i="21"/>
  <c r="A124" i="21"/>
  <c r="B123" i="21"/>
  <c r="A123" i="21"/>
  <c r="B122" i="21"/>
  <c r="A122" i="21"/>
  <c r="B121" i="21"/>
  <c r="A121" i="21"/>
  <c r="B120" i="21"/>
  <c r="A120" i="21"/>
  <c r="B119" i="21"/>
  <c r="A119" i="21"/>
  <c r="B118" i="21"/>
  <c r="A118" i="21"/>
  <c r="B117" i="21"/>
  <c r="A117" i="21"/>
  <c r="B116" i="21"/>
  <c r="A116" i="21"/>
  <c r="B115" i="21"/>
  <c r="A115" i="21"/>
  <c r="B114" i="21"/>
  <c r="A114" i="21"/>
  <c r="B113" i="21"/>
  <c r="A113" i="21"/>
  <c r="B112" i="21"/>
  <c r="A112" i="21"/>
  <c r="B111" i="21"/>
  <c r="A111" i="21"/>
  <c r="B110" i="21"/>
  <c r="A110" i="21"/>
  <c r="B109" i="21"/>
  <c r="A109" i="21"/>
  <c r="B108" i="21"/>
  <c r="A108" i="21"/>
  <c r="B106" i="21"/>
  <c r="A106" i="21"/>
  <c r="B105" i="21"/>
  <c r="A105" i="21"/>
  <c r="B103" i="21"/>
  <c r="A103" i="21"/>
  <c r="B102" i="21"/>
  <c r="A102" i="21"/>
  <c r="B99" i="21"/>
  <c r="A99" i="21"/>
  <c r="B96" i="21"/>
  <c r="A96" i="21"/>
  <c r="B92" i="21"/>
  <c r="A92" i="21"/>
  <c r="B91" i="21"/>
  <c r="A91" i="21"/>
  <c r="B90" i="21"/>
  <c r="A90" i="21"/>
  <c r="B89" i="21"/>
  <c r="A89" i="21"/>
  <c r="B84" i="21"/>
  <c r="A84" i="21"/>
  <c r="B83" i="21"/>
  <c r="A83" i="21"/>
  <c r="B79" i="21"/>
  <c r="A79" i="21"/>
  <c r="B78" i="21"/>
  <c r="A78" i="21"/>
  <c r="B77" i="21"/>
  <c r="A77" i="21"/>
  <c r="B76" i="21"/>
  <c r="A76" i="21"/>
  <c r="B75" i="21"/>
  <c r="A75" i="21"/>
  <c r="B74" i="21"/>
  <c r="A74" i="21"/>
  <c r="B73" i="21"/>
  <c r="A73" i="21"/>
  <c r="B66" i="21"/>
  <c r="A66" i="21"/>
  <c r="B60" i="21"/>
  <c r="A60" i="21"/>
  <c r="B54" i="21"/>
  <c r="A54" i="21"/>
  <c r="B48" i="21"/>
  <c r="A48" i="21"/>
  <c r="B47" i="21"/>
  <c r="A47" i="21"/>
  <c r="B42" i="21"/>
  <c r="A42" i="21"/>
  <c r="B38" i="21"/>
  <c r="A38" i="21"/>
  <c r="B36" i="21"/>
  <c r="A36" i="21"/>
  <c r="B35" i="21"/>
  <c r="A35" i="21"/>
  <c r="B34" i="21"/>
  <c r="A34" i="21"/>
  <c r="B31" i="21"/>
  <c r="A31" i="21"/>
  <c r="B27" i="21"/>
  <c r="A27" i="21"/>
  <c r="B22" i="21"/>
  <c r="A22" i="21"/>
  <c r="B18" i="21"/>
  <c r="A18" i="21"/>
  <c r="B14" i="21"/>
  <c r="A14" i="21"/>
  <c r="A8" i="21"/>
  <c r="A3" i="21"/>
  <c r="A19" i="11"/>
  <c r="A56" i="11"/>
  <c r="A55" i="11"/>
  <c r="A54" i="11"/>
  <c r="A53" i="11"/>
  <c r="A52" i="11"/>
  <c r="C72" i="17"/>
  <c r="B72" i="17"/>
  <c r="A72" i="17"/>
  <c r="C71" i="17"/>
  <c r="B71" i="17"/>
  <c r="A71" i="17"/>
  <c r="C70" i="17"/>
  <c r="B70" i="17"/>
  <c r="A70" i="17"/>
  <c r="C69" i="17"/>
  <c r="B69" i="17"/>
  <c r="A69" i="17"/>
  <c r="C68" i="17"/>
  <c r="B68" i="17"/>
  <c r="A68" i="17"/>
  <c r="C67" i="17"/>
  <c r="B67" i="17"/>
  <c r="A67" i="17"/>
  <c r="C66" i="17"/>
  <c r="B66" i="17"/>
  <c r="A66" i="17"/>
  <c r="C65" i="17"/>
  <c r="B65" i="17"/>
  <c r="A65" i="17"/>
  <c r="C64" i="17"/>
  <c r="B64" i="17"/>
  <c r="A64" i="17"/>
  <c r="C63" i="17"/>
  <c r="B63" i="17"/>
  <c r="A63" i="17"/>
  <c r="C62" i="17"/>
  <c r="B62" i="17"/>
  <c r="A62" i="17"/>
  <c r="C61" i="17"/>
  <c r="B61" i="17"/>
  <c r="A61" i="17"/>
  <c r="C60" i="17"/>
  <c r="B60" i="17"/>
  <c r="A60" i="17"/>
  <c r="C59" i="17"/>
  <c r="B59" i="17"/>
  <c r="A59" i="17"/>
  <c r="C58" i="17"/>
  <c r="B58" i="17"/>
  <c r="A58" i="17"/>
  <c r="C57" i="17"/>
  <c r="B57" i="17"/>
  <c r="A57" i="17"/>
  <c r="C56" i="17"/>
  <c r="B56" i="17"/>
  <c r="A56" i="17"/>
  <c r="C55" i="17"/>
  <c r="B55" i="17"/>
  <c r="A55" i="17"/>
  <c r="C54" i="17"/>
  <c r="B54" i="17"/>
  <c r="A54" i="17"/>
  <c r="C53" i="17"/>
  <c r="B53" i="17"/>
  <c r="A53" i="17"/>
  <c r="C52" i="17"/>
  <c r="B52" i="17"/>
  <c r="A52" i="17"/>
  <c r="C51" i="17"/>
  <c r="B51" i="17"/>
  <c r="A51" i="17"/>
  <c r="C50" i="17"/>
  <c r="B50" i="17"/>
  <c r="A50" i="17"/>
  <c r="C49" i="17"/>
  <c r="B49" i="17"/>
  <c r="A49" i="17"/>
  <c r="C48" i="17"/>
  <c r="B48" i="17"/>
  <c r="A48" i="17"/>
  <c r="C47" i="17"/>
  <c r="B47" i="17"/>
  <c r="A47" i="17"/>
  <c r="C46" i="17"/>
  <c r="B46" i="17"/>
  <c r="A46" i="17"/>
  <c r="C45" i="17"/>
  <c r="B45" i="17"/>
  <c r="A45" i="17"/>
  <c r="C44" i="17"/>
  <c r="B44" i="17"/>
  <c r="A44" i="17"/>
  <c r="C43" i="17"/>
  <c r="B43" i="17"/>
  <c r="A43" i="17"/>
  <c r="C42" i="17"/>
  <c r="B42" i="17"/>
  <c r="A42" i="17"/>
  <c r="C41" i="17"/>
  <c r="B41" i="17"/>
  <c r="A41" i="17"/>
  <c r="C40" i="17"/>
  <c r="B40" i="17"/>
  <c r="A40" i="17"/>
  <c r="C39" i="17"/>
  <c r="B39" i="17"/>
  <c r="A39" i="17"/>
  <c r="C38" i="17"/>
  <c r="B38" i="17"/>
  <c r="A38" i="17"/>
  <c r="C37" i="17"/>
  <c r="B37" i="17"/>
  <c r="A37" i="17"/>
  <c r="C36" i="17"/>
  <c r="B36" i="17"/>
  <c r="A36" i="17"/>
  <c r="C35" i="17"/>
  <c r="B35" i="17"/>
  <c r="A35" i="17"/>
  <c r="C34" i="17"/>
  <c r="B34" i="17"/>
  <c r="A34" i="17"/>
  <c r="C33" i="17"/>
  <c r="B33" i="17"/>
  <c r="A33" i="17"/>
  <c r="C32" i="17"/>
  <c r="B32" i="17"/>
  <c r="A32" i="17"/>
  <c r="C31" i="17"/>
  <c r="B31" i="17"/>
  <c r="A31" i="17"/>
  <c r="C30" i="17"/>
  <c r="B30" i="17"/>
  <c r="A30" i="17"/>
  <c r="C29" i="17"/>
  <c r="B29" i="17"/>
  <c r="A29" i="17"/>
  <c r="C28" i="17"/>
  <c r="B28" i="17"/>
  <c r="A28" i="17"/>
  <c r="C27" i="17"/>
  <c r="B27" i="17"/>
  <c r="A27" i="17"/>
  <c r="C26" i="17"/>
  <c r="B26" i="17"/>
  <c r="A26" i="17"/>
  <c r="C25" i="17"/>
  <c r="B25" i="17"/>
  <c r="A25" i="17"/>
  <c r="C24" i="17"/>
  <c r="B24" i="17"/>
  <c r="A24" i="17"/>
  <c r="C23" i="17"/>
  <c r="B23" i="17"/>
  <c r="A23" i="17"/>
  <c r="C22" i="17"/>
  <c r="B22" i="17"/>
  <c r="A22" i="17"/>
  <c r="C21" i="17"/>
  <c r="B21" i="17"/>
  <c r="A21" i="17"/>
  <c r="C20" i="17"/>
  <c r="B20" i="17"/>
  <c r="A20" i="17"/>
  <c r="C19" i="17"/>
  <c r="B19" i="17"/>
  <c r="A19" i="17"/>
  <c r="C18" i="17"/>
  <c r="B18" i="17"/>
  <c r="A18" i="17"/>
  <c r="C17" i="17"/>
  <c r="B17" i="17"/>
  <c r="A17" i="17"/>
  <c r="C16" i="17"/>
  <c r="B16" i="17"/>
  <c r="A16" i="17"/>
  <c r="C15" i="17"/>
  <c r="B15" i="17"/>
  <c r="A15" i="17"/>
  <c r="C14" i="17"/>
  <c r="B14" i="17"/>
  <c r="A14" i="17"/>
  <c r="C13" i="17"/>
  <c r="B13" i="17"/>
  <c r="A13" i="17"/>
  <c r="C12" i="17"/>
  <c r="B12" i="17"/>
  <c r="A12" i="17"/>
  <c r="C11" i="17"/>
  <c r="B11" i="17"/>
  <c r="A11" i="17"/>
  <c r="C10" i="17"/>
  <c r="B10" i="17"/>
  <c r="A10" i="17"/>
  <c r="C9" i="17"/>
  <c r="B9" i="17"/>
  <c r="A9" i="17"/>
  <c r="C8" i="17"/>
  <c r="B8" i="17"/>
  <c r="A8" i="17"/>
  <c r="AD7" i="17"/>
  <c r="C7" i="17"/>
  <c r="B7" i="17"/>
  <c r="A7" i="17"/>
  <c r="AD6" i="17"/>
  <c r="C6" i="17"/>
  <c r="B6" i="17"/>
  <c r="A6" i="17"/>
  <c r="AD5" i="17"/>
  <c r="C5" i="17"/>
  <c r="B5" i="17"/>
  <c r="A5" i="17"/>
  <c r="AD4" i="17"/>
  <c r="C4" i="17"/>
  <c r="B4" i="17"/>
  <c r="A4" i="17"/>
  <c r="AD3" i="17"/>
  <c r="C3" i="17"/>
  <c r="B3" i="17"/>
  <c r="A3" i="17"/>
  <c r="C1" i="17"/>
  <c r="B1" i="17"/>
  <c r="A1" i="17"/>
  <c r="C72" i="16"/>
  <c r="B72" i="16"/>
  <c r="A72" i="16"/>
  <c r="C71" i="16"/>
  <c r="B71" i="16"/>
  <c r="A71" i="16"/>
  <c r="C70" i="16"/>
  <c r="B70" i="16"/>
  <c r="A70" i="16"/>
  <c r="C69" i="16"/>
  <c r="B69" i="16"/>
  <c r="A69" i="16"/>
  <c r="C68" i="16"/>
  <c r="B68" i="16"/>
  <c r="A68" i="16"/>
  <c r="C67" i="16"/>
  <c r="B67" i="16"/>
  <c r="A67" i="16"/>
  <c r="C66" i="16"/>
  <c r="B66" i="16"/>
  <c r="A66" i="16"/>
  <c r="C65" i="16"/>
  <c r="B65" i="16"/>
  <c r="A65" i="16"/>
  <c r="C64" i="16"/>
  <c r="B64" i="16"/>
  <c r="A64" i="16"/>
  <c r="C63" i="16"/>
  <c r="B63" i="16"/>
  <c r="A63" i="16"/>
  <c r="C62" i="16"/>
  <c r="B62" i="16"/>
  <c r="A62" i="16"/>
  <c r="C61" i="16"/>
  <c r="B61" i="16"/>
  <c r="A61" i="16"/>
  <c r="C60" i="16"/>
  <c r="B60" i="16"/>
  <c r="A60" i="16"/>
  <c r="C59" i="16"/>
  <c r="B59" i="16"/>
  <c r="A59" i="16"/>
  <c r="C58" i="16"/>
  <c r="B58" i="16"/>
  <c r="A58" i="16"/>
  <c r="C57" i="16"/>
  <c r="B57" i="16"/>
  <c r="A57" i="16"/>
  <c r="C56" i="16"/>
  <c r="B56" i="16"/>
  <c r="A56" i="16"/>
  <c r="C55" i="16"/>
  <c r="B55" i="16"/>
  <c r="A55" i="16"/>
  <c r="C54" i="16"/>
  <c r="B54" i="16"/>
  <c r="A54" i="16"/>
  <c r="C53" i="16"/>
  <c r="B53" i="16"/>
  <c r="A53" i="16"/>
  <c r="C52" i="16"/>
  <c r="B52" i="16"/>
  <c r="A52" i="16"/>
  <c r="C51" i="16"/>
  <c r="B51" i="16"/>
  <c r="A51" i="16"/>
  <c r="C50" i="16"/>
  <c r="B50" i="16"/>
  <c r="A50" i="16"/>
  <c r="C49" i="16"/>
  <c r="B49" i="16"/>
  <c r="A49" i="16"/>
  <c r="C48" i="16"/>
  <c r="B48" i="16"/>
  <c r="A48" i="16"/>
  <c r="C47" i="16"/>
  <c r="B47" i="16"/>
  <c r="A47" i="16"/>
  <c r="C46" i="16"/>
  <c r="B46" i="16"/>
  <c r="A46" i="16"/>
  <c r="C45" i="16"/>
  <c r="B45" i="16"/>
  <c r="A45" i="16"/>
  <c r="C44" i="16"/>
  <c r="B44" i="16"/>
  <c r="A44" i="16"/>
  <c r="C43" i="16"/>
  <c r="B43" i="16"/>
  <c r="A43" i="16"/>
  <c r="C42" i="16"/>
  <c r="B42" i="16"/>
  <c r="A42" i="16"/>
  <c r="C41" i="16"/>
  <c r="B41" i="16"/>
  <c r="A41" i="16"/>
  <c r="C40" i="16"/>
  <c r="B40" i="16"/>
  <c r="A40" i="16"/>
  <c r="C39" i="16"/>
  <c r="B39" i="16"/>
  <c r="A39" i="16"/>
  <c r="C38" i="16"/>
  <c r="B38" i="16"/>
  <c r="A38" i="16"/>
  <c r="C37" i="16"/>
  <c r="B37" i="16"/>
  <c r="A37" i="16"/>
  <c r="C36" i="16"/>
  <c r="B36" i="16"/>
  <c r="A36" i="16"/>
  <c r="C35" i="16"/>
  <c r="B35" i="16"/>
  <c r="A35" i="16"/>
  <c r="C34" i="16"/>
  <c r="B34" i="16"/>
  <c r="A34" i="16"/>
  <c r="C33" i="16"/>
  <c r="B33" i="16"/>
  <c r="A33" i="16"/>
  <c r="C32" i="16"/>
  <c r="B32" i="16"/>
  <c r="A32" i="16"/>
  <c r="C31" i="16"/>
  <c r="B31" i="16"/>
  <c r="A31" i="16"/>
  <c r="C30" i="16"/>
  <c r="B30" i="16"/>
  <c r="A30" i="16"/>
  <c r="C29" i="16"/>
  <c r="B29" i="16"/>
  <c r="A29" i="16"/>
  <c r="C28" i="16"/>
  <c r="B28" i="16"/>
  <c r="A28" i="16"/>
  <c r="C27" i="16"/>
  <c r="B27" i="16"/>
  <c r="A27" i="16"/>
  <c r="C26" i="16"/>
  <c r="B26" i="16"/>
  <c r="A26" i="16"/>
  <c r="C25" i="16"/>
  <c r="B25" i="16"/>
  <c r="A25" i="16"/>
  <c r="C24" i="16"/>
  <c r="B24" i="16"/>
  <c r="A24" i="16"/>
  <c r="C23" i="16"/>
  <c r="B23" i="16"/>
  <c r="A23" i="16"/>
  <c r="C22" i="16"/>
  <c r="B22" i="16"/>
  <c r="A22" i="16"/>
  <c r="C21" i="16"/>
  <c r="B21" i="16"/>
  <c r="A21" i="16"/>
  <c r="C20" i="16"/>
  <c r="B20" i="16"/>
  <c r="A20" i="16"/>
  <c r="C19" i="16"/>
  <c r="B19" i="16"/>
  <c r="A19" i="16"/>
  <c r="C18" i="16"/>
  <c r="B18" i="16"/>
  <c r="A18" i="16"/>
  <c r="C17" i="16"/>
  <c r="B17" i="16"/>
  <c r="A17" i="16"/>
  <c r="C16" i="16"/>
  <c r="B16" i="16"/>
  <c r="A16" i="16"/>
  <c r="C15" i="16"/>
  <c r="B15" i="16"/>
  <c r="A15" i="16"/>
  <c r="C14" i="16"/>
  <c r="B14" i="16"/>
  <c r="A14" i="16"/>
  <c r="C13" i="16"/>
  <c r="B13" i="16"/>
  <c r="A13" i="16"/>
  <c r="C12" i="16"/>
  <c r="B12" i="16"/>
  <c r="A12" i="16"/>
  <c r="C11" i="16"/>
  <c r="B11" i="16"/>
  <c r="A11" i="16"/>
  <c r="C10" i="16"/>
  <c r="B10" i="16"/>
  <c r="A10" i="16"/>
  <c r="C9" i="16"/>
  <c r="B9" i="16"/>
  <c r="A9" i="16"/>
  <c r="C8" i="16"/>
  <c r="B8" i="16"/>
  <c r="A8" i="16"/>
  <c r="AC7" i="16"/>
  <c r="C7" i="16"/>
  <c r="B7" i="16"/>
  <c r="A7" i="16"/>
  <c r="AC6" i="16"/>
  <c r="C6" i="16"/>
  <c r="B6" i="16"/>
  <c r="A6" i="16"/>
  <c r="AC5" i="16"/>
  <c r="C5" i="16"/>
  <c r="B5" i="16"/>
  <c r="A5" i="16"/>
  <c r="AC4" i="16"/>
  <c r="C4" i="16"/>
  <c r="B4" i="16"/>
  <c r="A4" i="16"/>
  <c r="AC3" i="16"/>
  <c r="C3" i="16"/>
  <c r="B3" i="16"/>
  <c r="A3" i="16"/>
  <c r="C1" i="16"/>
  <c r="B1" i="16"/>
  <c r="A1" i="16"/>
  <c r="A51" i="11"/>
  <c r="A18" i="11"/>
  <c r="A36" i="11"/>
  <c r="A35" i="11"/>
  <c r="A17" i="11"/>
  <c r="A127" i="24" s="1"/>
  <c r="C74" i="14"/>
  <c r="B74" i="14"/>
  <c r="A74" i="14"/>
  <c r="C73" i="14"/>
  <c r="B73" i="14"/>
  <c r="A73" i="14"/>
  <c r="C72" i="14"/>
  <c r="B72" i="14"/>
  <c r="A72" i="14"/>
  <c r="C71" i="14"/>
  <c r="B71" i="14"/>
  <c r="A71" i="14"/>
  <c r="C70" i="14"/>
  <c r="B70" i="14"/>
  <c r="A70" i="14"/>
  <c r="C69" i="14"/>
  <c r="B69" i="14"/>
  <c r="A69" i="14"/>
  <c r="C68" i="14"/>
  <c r="B68" i="14"/>
  <c r="A68" i="14"/>
  <c r="C67" i="14"/>
  <c r="B67" i="14"/>
  <c r="A67" i="14"/>
  <c r="C66" i="14"/>
  <c r="B66" i="14"/>
  <c r="A66" i="14"/>
  <c r="C65" i="14"/>
  <c r="B65" i="14"/>
  <c r="A65" i="14"/>
  <c r="C64" i="14"/>
  <c r="B64" i="14"/>
  <c r="A64" i="14"/>
  <c r="C63" i="14"/>
  <c r="B63" i="14"/>
  <c r="A63" i="14"/>
  <c r="C62" i="14"/>
  <c r="B62" i="14"/>
  <c r="A62" i="14"/>
  <c r="C61" i="14"/>
  <c r="B61" i="14"/>
  <c r="A61" i="14"/>
  <c r="C60" i="14"/>
  <c r="B60" i="14"/>
  <c r="A60" i="14"/>
  <c r="C59" i="14"/>
  <c r="B59" i="14"/>
  <c r="A59" i="14"/>
  <c r="C58" i="14"/>
  <c r="B58" i="14"/>
  <c r="A58" i="14"/>
  <c r="C57" i="14"/>
  <c r="B57" i="14"/>
  <c r="A57" i="14"/>
  <c r="C56" i="14"/>
  <c r="B56" i="14"/>
  <c r="A56" i="14"/>
  <c r="C55" i="14"/>
  <c r="B55" i="14"/>
  <c r="A55" i="14"/>
  <c r="C54" i="14"/>
  <c r="B54" i="14"/>
  <c r="A54" i="14"/>
  <c r="C53" i="14"/>
  <c r="B53" i="14"/>
  <c r="A53" i="14"/>
  <c r="C52" i="14"/>
  <c r="B52" i="14"/>
  <c r="A52" i="14"/>
  <c r="C51" i="14"/>
  <c r="B51" i="14"/>
  <c r="A51" i="14"/>
  <c r="C50" i="14"/>
  <c r="B50" i="14"/>
  <c r="A50" i="14"/>
  <c r="C49" i="14"/>
  <c r="B49" i="14"/>
  <c r="A49" i="14"/>
  <c r="C48" i="14"/>
  <c r="B48" i="14"/>
  <c r="A48" i="14"/>
  <c r="C47" i="14"/>
  <c r="B47" i="14"/>
  <c r="A47" i="14"/>
  <c r="C46" i="14"/>
  <c r="B46" i="14"/>
  <c r="A46" i="14"/>
  <c r="C45" i="14"/>
  <c r="B45" i="14"/>
  <c r="A45" i="14"/>
  <c r="C44" i="14"/>
  <c r="B44" i="14"/>
  <c r="A44" i="14"/>
  <c r="C43" i="14"/>
  <c r="B43" i="14"/>
  <c r="A43" i="14"/>
  <c r="C42" i="14"/>
  <c r="B42" i="14"/>
  <c r="A42" i="14"/>
  <c r="C41" i="14"/>
  <c r="B41" i="14"/>
  <c r="A41" i="14"/>
  <c r="C40" i="14"/>
  <c r="B40" i="14"/>
  <c r="A40" i="14"/>
  <c r="C39" i="14"/>
  <c r="B39" i="14"/>
  <c r="A39" i="14"/>
  <c r="C38" i="14"/>
  <c r="B38" i="14"/>
  <c r="A38" i="14"/>
  <c r="C37" i="14"/>
  <c r="B37" i="14"/>
  <c r="A37" i="14"/>
  <c r="C36" i="14"/>
  <c r="B36" i="14"/>
  <c r="A36" i="14"/>
  <c r="C35" i="14"/>
  <c r="B35" i="14"/>
  <c r="A35" i="14"/>
  <c r="C34" i="14"/>
  <c r="B34" i="14"/>
  <c r="A34" i="14"/>
  <c r="C33" i="14"/>
  <c r="B33" i="14"/>
  <c r="A33" i="14"/>
  <c r="C32" i="14"/>
  <c r="B32" i="14"/>
  <c r="A32" i="14"/>
  <c r="C31" i="14"/>
  <c r="B31" i="14"/>
  <c r="A31" i="14"/>
  <c r="C30" i="14"/>
  <c r="B30" i="14"/>
  <c r="A30" i="14"/>
  <c r="C27" i="14"/>
  <c r="B27" i="14"/>
  <c r="A27" i="14"/>
  <c r="C26" i="14"/>
  <c r="B26" i="14"/>
  <c r="A26" i="14"/>
  <c r="C25" i="14"/>
  <c r="B25" i="14"/>
  <c r="A25" i="14"/>
  <c r="C24" i="14"/>
  <c r="B24" i="14"/>
  <c r="A24" i="14"/>
  <c r="C23" i="14"/>
  <c r="B23" i="14"/>
  <c r="A23" i="14"/>
  <c r="C22" i="14"/>
  <c r="B22" i="14"/>
  <c r="A22" i="14"/>
  <c r="C21" i="14"/>
  <c r="B21" i="14"/>
  <c r="A21" i="14"/>
  <c r="C20" i="14"/>
  <c r="B20" i="14"/>
  <c r="A20" i="14"/>
  <c r="C19" i="14"/>
  <c r="B19" i="14"/>
  <c r="A19" i="14"/>
  <c r="C18" i="14"/>
  <c r="B18" i="14"/>
  <c r="A18" i="14"/>
  <c r="C17" i="14"/>
  <c r="B17" i="14"/>
  <c r="A17" i="14"/>
  <c r="C16" i="14"/>
  <c r="B16" i="14"/>
  <c r="A16" i="14"/>
  <c r="C15" i="14"/>
  <c r="B15" i="14"/>
  <c r="A15" i="14"/>
  <c r="C14" i="14"/>
  <c r="B14" i="14"/>
  <c r="A14" i="14"/>
  <c r="C13" i="14"/>
  <c r="B13" i="14"/>
  <c r="A13" i="14"/>
  <c r="C12" i="14"/>
  <c r="B12" i="14"/>
  <c r="A12" i="14"/>
  <c r="C11" i="14"/>
  <c r="B11" i="14"/>
  <c r="A11" i="14"/>
  <c r="C10" i="14"/>
  <c r="B10" i="14"/>
  <c r="A10" i="14"/>
  <c r="C9" i="14"/>
  <c r="B9" i="14"/>
  <c r="A9" i="14"/>
  <c r="C8" i="14"/>
  <c r="B8" i="14"/>
  <c r="A8" i="14"/>
  <c r="C7" i="14"/>
  <c r="B7" i="14"/>
  <c r="A7" i="14"/>
  <c r="C6" i="14"/>
  <c r="B6" i="14"/>
  <c r="A6" i="14"/>
  <c r="C5" i="14"/>
  <c r="B5" i="14"/>
  <c r="A5" i="14"/>
  <c r="C4" i="14"/>
  <c r="B4" i="14"/>
  <c r="A4" i="14"/>
  <c r="C3" i="14"/>
  <c r="B3" i="14"/>
  <c r="A3" i="14"/>
  <c r="C1" i="14"/>
  <c r="B1" i="14"/>
  <c r="A1" i="14"/>
  <c r="C72" i="13"/>
  <c r="B72" i="13"/>
  <c r="A72" i="13"/>
  <c r="C71" i="13"/>
  <c r="B71" i="13"/>
  <c r="A71" i="13"/>
  <c r="C70" i="13"/>
  <c r="B70" i="13"/>
  <c r="A70" i="13"/>
  <c r="C69" i="13"/>
  <c r="B69" i="13"/>
  <c r="A69" i="13"/>
  <c r="C68" i="13"/>
  <c r="B68" i="13"/>
  <c r="A68" i="13"/>
  <c r="C67" i="13"/>
  <c r="B67" i="13"/>
  <c r="A67" i="13"/>
  <c r="C66" i="13"/>
  <c r="B66" i="13"/>
  <c r="A66" i="13"/>
  <c r="C65" i="13"/>
  <c r="B65" i="13"/>
  <c r="A65" i="13"/>
  <c r="C64" i="13"/>
  <c r="B64" i="13"/>
  <c r="A64" i="13"/>
  <c r="C63" i="13"/>
  <c r="B63" i="13"/>
  <c r="A63" i="13"/>
  <c r="C62" i="13"/>
  <c r="B62" i="13"/>
  <c r="A62" i="13"/>
  <c r="C61" i="13"/>
  <c r="B61" i="13"/>
  <c r="A61" i="13"/>
  <c r="C60" i="13"/>
  <c r="B60" i="13"/>
  <c r="A60" i="13"/>
  <c r="C59" i="13"/>
  <c r="B59" i="13"/>
  <c r="A59" i="13"/>
  <c r="C58" i="13"/>
  <c r="B58" i="13"/>
  <c r="A58" i="13"/>
  <c r="C57" i="13"/>
  <c r="B57" i="13"/>
  <c r="A57" i="13"/>
  <c r="C56" i="13"/>
  <c r="B56" i="13"/>
  <c r="A56" i="13"/>
  <c r="C55" i="13"/>
  <c r="B55" i="13"/>
  <c r="A55" i="13"/>
  <c r="C54" i="13"/>
  <c r="B54" i="13"/>
  <c r="A54" i="13"/>
  <c r="C53" i="13"/>
  <c r="B53" i="13"/>
  <c r="A53" i="13"/>
  <c r="C52" i="13"/>
  <c r="B52" i="13"/>
  <c r="A52" i="13"/>
  <c r="C51" i="13"/>
  <c r="B51" i="13"/>
  <c r="A51" i="13"/>
  <c r="C50" i="13"/>
  <c r="B50" i="13"/>
  <c r="A50" i="13"/>
  <c r="C49" i="13"/>
  <c r="B49" i="13"/>
  <c r="A49" i="13"/>
  <c r="C48" i="13"/>
  <c r="B48" i="13"/>
  <c r="A48" i="13"/>
  <c r="C47" i="13"/>
  <c r="B47" i="13"/>
  <c r="A47" i="13"/>
  <c r="C46" i="13"/>
  <c r="B46" i="13"/>
  <c r="A46" i="13"/>
  <c r="C45" i="13"/>
  <c r="B45" i="13"/>
  <c r="A45" i="13"/>
  <c r="C44" i="13"/>
  <c r="B44" i="13"/>
  <c r="A44" i="13"/>
  <c r="C43" i="13"/>
  <c r="B43" i="13"/>
  <c r="A43" i="13"/>
  <c r="C42" i="13"/>
  <c r="B42" i="13"/>
  <c r="A42" i="13"/>
  <c r="C41" i="13"/>
  <c r="B41" i="13"/>
  <c r="A41" i="13"/>
  <c r="C40" i="13"/>
  <c r="B40" i="13"/>
  <c r="A40" i="13"/>
  <c r="C39" i="13"/>
  <c r="B39" i="13"/>
  <c r="A39" i="13"/>
  <c r="C38" i="13"/>
  <c r="B38" i="13"/>
  <c r="A38" i="13"/>
  <c r="C37" i="13"/>
  <c r="B37" i="13"/>
  <c r="A37" i="13"/>
  <c r="C36" i="13"/>
  <c r="B36" i="13"/>
  <c r="A36" i="13"/>
  <c r="C35" i="13"/>
  <c r="B35" i="13"/>
  <c r="A35" i="13"/>
  <c r="C34" i="13"/>
  <c r="B34" i="13"/>
  <c r="A34" i="13"/>
  <c r="C33" i="13"/>
  <c r="B33" i="13"/>
  <c r="A33" i="13"/>
  <c r="C32" i="13"/>
  <c r="B32" i="13"/>
  <c r="A32" i="13"/>
  <c r="C31" i="13"/>
  <c r="B31" i="13"/>
  <c r="A31" i="13"/>
  <c r="C30" i="13"/>
  <c r="B30" i="13"/>
  <c r="A30" i="13"/>
  <c r="C29" i="13"/>
  <c r="B29" i="13"/>
  <c r="A29" i="13"/>
  <c r="C28" i="13"/>
  <c r="B28" i="13"/>
  <c r="A28" i="13"/>
  <c r="C27" i="13"/>
  <c r="B27" i="13"/>
  <c r="A27" i="13"/>
  <c r="C26" i="13"/>
  <c r="B26" i="13"/>
  <c r="A26" i="13"/>
  <c r="C25" i="13"/>
  <c r="B25" i="13"/>
  <c r="A25" i="13"/>
  <c r="C24" i="13"/>
  <c r="B24" i="13"/>
  <c r="A24" i="13"/>
  <c r="C23" i="13"/>
  <c r="B23" i="13"/>
  <c r="A23" i="13"/>
  <c r="C22" i="13"/>
  <c r="B22" i="13"/>
  <c r="A22" i="13"/>
  <c r="C21" i="13"/>
  <c r="B21" i="13"/>
  <c r="A21" i="13"/>
  <c r="C20" i="13"/>
  <c r="B20" i="13"/>
  <c r="A20" i="13"/>
  <c r="C19" i="13"/>
  <c r="B19" i="13"/>
  <c r="A19" i="13"/>
  <c r="C18" i="13"/>
  <c r="B18" i="13"/>
  <c r="A18" i="13"/>
  <c r="C17" i="13"/>
  <c r="B17" i="13"/>
  <c r="A17" i="13"/>
  <c r="C16" i="13"/>
  <c r="B16" i="13"/>
  <c r="A16" i="13"/>
  <c r="C15" i="13"/>
  <c r="B15" i="13"/>
  <c r="A15" i="13"/>
  <c r="C14" i="13"/>
  <c r="B14" i="13"/>
  <c r="A14" i="13"/>
  <c r="C13" i="13"/>
  <c r="B13" i="13"/>
  <c r="A13" i="13"/>
  <c r="C12" i="13"/>
  <c r="B12" i="13"/>
  <c r="A12" i="13"/>
  <c r="C11" i="13"/>
  <c r="B11" i="13"/>
  <c r="A11" i="13"/>
  <c r="C10" i="13"/>
  <c r="B10" i="13"/>
  <c r="A10" i="13"/>
  <c r="C9" i="13"/>
  <c r="B9" i="13"/>
  <c r="A9" i="13"/>
  <c r="C8" i="13"/>
  <c r="B8" i="13"/>
  <c r="A8" i="13"/>
  <c r="C7" i="13"/>
  <c r="B7" i="13"/>
  <c r="A7" i="13"/>
  <c r="C6" i="13"/>
  <c r="B6" i="13"/>
  <c r="A6" i="13"/>
  <c r="C5" i="13"/>
  <c r="B5" i="13"/>
  <c r="A5" i="13"/>
  <c r="C4" i="13"/>
  <c r="B4" i="13"/>
  <c r="A4" i="13"/>
  <c r="C3" i="13"/>
  <c r="B3" i="13"/>
  <c r="A3" i="13"/>
  <c r="B1" i="13"/>
  <c r="C1" i="13"/>
  <c r="A1" i="13"/>
  <c r="A50" i="11"/>
  <c r="A49" i="11"/>
  <c r="A48" i="11"/>
  <c r="A47" i="11"/>
  <c r="A46" i="11"/>
  <c r="A45" i="11"/>
  <c r="A44" i="11"/>
  <c r="A43" i="11"/>
  <c r="A42" i="11"/>
  <c r="A41" i="11"/>
  <c r="A40" i="11"/>
  <c r="A39" i="11"/>
  <c r="A38" i="11"/>
  <c r="A37" i="11"/>
  <c r="A34" i="11"/>
  <c r="A33" i="11"/>
  <c r="A32" i="11"/>
  <c r="A31" i="11"/>
  <c r="A30" i="11"/>
  <c r="A29" i="11"/>
  <c r="A28" i="11"/>
  <c r="A26" i="11"/>
  <c r="A25" i="11"/>
  <c r="A24" i="11"/>
  <c r="A16" i="11"/>
  <c r="A15" i="11"/>
  <c r="A14" i="11"/>
  <c r="A13" i="11"/>
  <c r="A11" i="11"/>
  <c r="A82" i="24" s="1"/>
  <c r="A10" i="11"/>
  <c r="A9" i="11"/>
  <c r="A8" i="11"/>
  <c r="A7" i="11"/>
  <c r="A6" i="11"/>
  <c r="A5" i="11"/>
  <c r="A130" i="24" s="1"/>
  <c r="A4" i="11"/>
  <c r="A3" i="11"/>
  <c r="A184" i="30" l="1"/>
  <c r="A184" i="33"/>
  <c r="E205" i="31" s="1"/>
  <c r="A158" i="30"/>
  <c r="A158" i="31"/>
  <c r="A146" i="30"/>
  <c r="A146" i="31"/>
  <c r="A134" i="31"/>
  <c r="A134" i="30"/>
  <c r="A122" i="31"/>
  <c r="A122" i="30"/>
  <c r="A110" i="30"/>
  <c r="A110" i="31"/>
  <c r="A73" i="30"/>
  <c r="A73" i="31"/>
  <c r="A49" i="30"/>
  <c r="A49" i="31"/>
  <c r="A37" i="30"/>
  <c r="A37" i="31"/>
  <c r="A25" i="31"/>
  <c r="A25" i="30"/>
  <c r="A13" i="31"/>
  <c r="A13" i="30"/>
  <c r="A196" i="30"/>
  <c r="A196" i="31"/>
  <c r="A157" i="30"/>
  <c r="A157" i="31"/>
  <c r="A145" i="30"/>
  <c r="A145" i="31"/>
  <c r="A133" i="30"/>
  <c r="A133" i="31"/>
  <c r="A121" i="31"/>
  <c r="A121" i="30"/>
  <c r="A96" i="30"/>
  <c r="A96" i="31"/>
  <c r="A72" i="30"/>
  <c r="A72" i="31"/>
  <c r="A48" i="30"/>
  <c r="A48" i="31"/>
  <c r="A36" i="30"/>
  <c r="A36" i="31"/>
  <c r="A24" i="30"/>
  <c r="A24" i="31"/>
  <c r="A12" i="31"/>
  <c r="A12" i="30"/>
  <c r="A168" i="30"/>
  <c r="A168" i="31"/>
  <c r="A156" i="30"/>
  <c r="A156" i="31"/>
  <c r="A144" i="30"/>
  <c r="A144" i="31"/>
  <c r="A132" i="30"/>
  <c r="A132" i="31"/>
  <c r="A120" i="30"/>
  <c r="A120" i="31"/>
  <c r="A108" i="30"/>
  <c r="A108" i="31"/>
  <c r="A95" i="30"/>
  <c r="A95" i="31"/>
  <c r="A83" i="30"/>
  <c r="A83" i="31"/>
  <c r="A47" i="30"/>
  <c r="A47" i="31"/>
  <c r="A35" i="30"/>
  <c r="A35" i="31"/>
  <c r="A23" i="31"/>
  <c r="A23" i="30"/>
  <c r="A200" i="31"/>
  <c r="A200" i="30"/>
  <c r="A167" i="30"/>
  <c r="A167" i="31"/>
  <c r="A155" i="30"/>
  <c r="A155" i="31"/>
  <c r="A143" i="30"/>
  <c r="A143" i="31"/>
  <c r="A131" i="30"/>
  <c r="A131" i="31"/>
  <c r="A107" i="30"/>
  <c r="A107" i="31"/>
  <c r="A82" i="30"/>
  <c r="A82" i="31"/>
  <c r="A70" i="30"/>
  <c r="A70" i="31"/>
  <c r="A34" i="30"/>
  <c r="A34" i="31"/>
  <c r="A10" i="31"/>
  <c r="A10" i="30"/>
  <c r="A166" i="30"/>
  <c r="A166" i="31"/>
  <c r="A154" i="31"/>
  <c r="A154" i="30"/>
  <c r="A142" i="30"/>
  <c r="A142" i="31"/>
  <c r="A130" i="30"/>
  <c r="A130" i="31"/>
  <c r="A106" i="31"/>
  <c r="A106" i="30"/>
  <c r="A33" i="30"/>
  <c r="A33" i="31"/>
  <c r="A21" i="30"/>
  <c r="A21" i="31"/>
  <c r="A9" i="30"/>
  <c r="A9" i="31"/>
  <c r="A141" i="31"/>
  <c r="A141" i="30"/>
  <c r="A129" i="30"/>
  <c r="A129" i="31"/>
  <c r="A117" i="30"/>
  <c r="A117" i="31"/>
  <c r="A105" i="31"/>
  <c r="A105" i="30"/>
  <c r="A92" i="30"/>
  <c r="A92" i="31"/>
  <c r="A80" i="30"/>
  <c r="A80" i="31"/>
  <c r="A32" i="30"/>
  <c r="A32" i="31"/>
  <c r="A164" i="30"/>
  <c r="A164" i="31"/>
  <c r="A152" i="31"/>
  <c r="A152" i="30"/>
  <c r="A140" i="30"/>
  <c r="A140" i="31"/>
  <c r="A128" i="30"/>
  <c r="A128" i="31"/>
  <c r="A116" i="31"/>
  <c r="A116" i="30"/>
  <c r="A104" i="31"/>
  <c r="A104" i="30"/>
  <c r="A91" i="31"/>
  <c r="A91" i="30"/>
  <c r="A31" i="31"/>
  <c r="A31" i="30"/>
  <c r="A179" i="30"/>
  <c r="A179" i="31"/>
  <c r="A151" i="30"/>
  <c r="A151" i="31"/>
  <c r="A139" i="30"/>
  <c r="A139" i="31"/>
  <c r="A127" i="30"/>
  <c r="A127" i="31"/>
  <c r="A66" i="31"/>
  <c r="A66" i="30"/>
  <c r="A54" i="31"/>
  <c r="A54" i="30"/>
  <c r="A42" i="31"/>
  <c r="A42" i="30"/>
  <c r="A30" i="31"/>
  <c r="A30" i="30"/>
  <c r="A180" i="31"/>
  <c r="A180" i="30"/>
  <c r="A162" i="30"/>
  <c r="A162" i="31"/>
  <c r="A150" i="30"/>
  <c r="A150" i="31"/>
  <c r="A138" i="30"/>
  <c r="A138" i="31"/>
  <c r="A126" i="30"/>
  <c r="A126" i="31"/>
  <c r="A101" i="30"/>
  <c r="A101" i="31"/>
  <c r="A77" i="30"/>
  <c r="A77" i="31"/>
  <c r="A65" i="31"/>
  <c r="A65" i="30"/>
  <c r="A53" i="30"/>
  <c r="A53" i="31"/>
  <c r="A41" i="30"/>
  <c r="A41" i="31"/>
  <c r="A29" i="30"/>
  <c r="A29" i="31"/>
  <c r="A176" i="31"/>
  <c r="A176" i="30"/>
  <c r="A181" i="31"/>
  <c r="A181" i="30"/>
  <c r="A184" i="31"/>
  <c r="A2" i="30"/>
  <c r="A2" i="31"/>
  <c r="A149" i="31"/>
  <c r="A149" i="30"/>
  <c r="A137" i="30"/>
  <c r="A137" i="31"/>
  <c r="A125" i="30"/>
  <c r="A125" i="31"/>
  <c r="A76" i="30"/>
  <c r="A76" i="31"/>
  <c r="A64" i="30"/>
  <c r="A64" i="31"/>
  <c r="A28" i="30"/>
  <c r="A28" i="31"/>
  <c r="A160" i="30"/>
  <c r="A160" i="31"/>
  <c r="A148" i="31"/>
  <c r="A148" i="30"/>
  <c r="A136" i="30"/>
  <c r="A136" i="31"/>
  <c r="A124" i="30"/>
  <c r="A124" i="31"/>
  <c r="A87" i="30"/>
  <c r="A87" i="31"/>
  <c r="A75" i="30"/>
  <c r="A75" i="31"/>
  <c r="A39" i="30"/>
  <c r="A39" i="31"/>
  <c r="A27" i="30"/>
  <c r="A27" i="31"/>
  <c r="A3" i="30"/>
  <c r="A3" i="31"/>
  <c r="A194" i="30"/>
  <c r="A194" i="31"/>
  <c r="A159" i="31"/>
  <c r="A159" i="30"/>
  <c r="A135" i="31"/>
  <c r="A135" i="30"/>
  <c r="A123" i="30"/>
  <c r="A123" i="31"/>
  <c r="A98" i="30"/>
  <c r="A98" i="31"/>
  <c r="A74" i="30"/>
  <c r="A74" i="31"/>
  <c r="A38" i="30"/>
  <c r="A38" i="31"/>
  <c r="A26" i="31"/>
  <c r="A26" i="30"/>
  <c r="A195" i="30"/>
  <c r="A195" i="31"/>
  <c r="A114" i="30"/>
  <c r="A114" i="31"/>
  <c r="A192" i="30"/>
  <c r="A192" i="31"/>
  <c r="A236" i="30"/>
  <c r="A236" i="31"/>
  <c r="A50" i="30"/>
  <c r="A50" i="31"/>
  <c r="A308" i="30"/>
  <c r="A308" i="31"/>
  <c r="A69" i="30"/>
  <c r="A69" i="31"/>
  <c r="A43" i="30"/>
  <c r="A43" i="31"/>
  <c r="A175" i="30"/>
  <c r="A175" i="31"/>
  <c r="A198" i="30"/>
  <c r="A198" i="31"/>
  <c r="A232" i="31"/>
  <c r="A232" i="30"/>
  <c r="A330" i="30"/>
  <c r="A330" i="31"/>
  <c r="A178" i="30"/>
  <c r="A178" i="31"/>
  <c r="A22" i="30"/>
  <c r="A22" i="31"/>
  <c r="A357" i="30"/>
  <c r="A357" i="31"/>
  <c r="A265" i="30"/>
  <c r="A265" i="31"/>
  <c r="A217" i="31"/>
  <c r="A217" i="30"/>
  <c r="A71" i="30"/>
  <c r="A71" i="31"/>
  <c r="A18" i="30"/>
  <c r="A18" i="31"/>
  <c r="A208" i="31"/>
  <c r="A208" i="30"/>
  <c r="A207" i="30"/>
  <c r="A207" i="31"/>
  <c r="A345" i="30"/>
  <c r="A345" i="31"/>
  <c r="A313" i="31"/>
  <c r="A313" i="30"/>
  <c r="A376" i="30"/>
  <c r="A376" i="31"/>
  <c r="A260" i="30"/>
  <c r="A260" i="31"/>
  <c r="A111" i="30"/>
  <c r="A111" i="31"/>
  <c r="A238" i="31"/>
  <c r="A238" i="30"/>
  <c r="A233" i="30"/>
  <c r="A233" i="31"/>
  <c r="A57" i="30"/>
  <c r="A57" i="31"/>
  <c r="A197" i="30"/>
  <c r="A197" i="31"/>
  <c r="A219" i="30"/>
  <c r="A219" i="31"/>
  <c r="A230" i="30"/>
  <c r="A230" i="31"/>
  <c r="A256" i="30"/>
  <c r="A256" i="31"/>
  <c r="A218" i="30"/>
  <c r="A218" i="31"/>
  <c r="A67" i="30"/>
  <c r="A67" i="31"/>
  <c r="A320" i="30"/>
  <c r="A320" i="31"/>
  <c r="A420" i="30"/>
  <c r="A420" i="31"/>
  <c r="A378" i="30"/>
  <c r="A378" i="31"/>
  <c r="A173" i="30"/>
  <c r="A173" i="31"/>
  <c r="A177" i="30"/>
  <c r="A177" i="31"/>
  <c r="A392" i="30"/>
  <c r="A392" i="31"/>
  <c r="A262" i="31"/>
  <c r="A262" i="30"/>
  <c r="A174" i="30"/>
  <c r="A174" i="31"/>
  <c r="A418" i="30"/>
  <c r="A418" i="31"/>
  <c r="A60" i="30"/>
  <c r="A60" i="31"/>
  <c r="A250" i="31"/>
  <c r="A250" i="30"/>
  <c r="A20" i="30"/>
  <c r="A20" i="31"/>
  <c r="A169" i="30"/>
  <c r="A169" i="31"/>
  <c r="A383" i="30"/>
  <c r="A383" i="31"/>
  <c r="A415" i="30"/>
  <c r="A415" i="31"/>
  <c r="A277" i="31"/>
  <c r="A277" i="30"/>
  <c r="A272" i="30"/>
  <c r="A272" i="31"/>
  <c r="A249" i="30"/>
  <c r="A249" i="31"/>
  <c r="A103" i="30"/>
  <c r="A103" i="31"/>
  <c r="A79" i="30"/>
  <c r="A79" i="31"/>
  <c r="A14" i="30"/>
  <c r="A14" i="31"/>
  <c r="A261" i="30"/>
  <c r="A261" i="31"/>
  <c r="A318" i="30"/>
  <c r="A318" i="31"/>
  <c r="A419" i="30"/>
  <c r="A419" i="31"/>
  <c r="A61" i="31"/>
  <c r="A61" i="30"/>
  <c r="A68" i="30"/>
  <c r="A68" i="31"/>
  <c r="A280" i="31"/>
  <c r="A280" i="30"/>
  <c r="A394" i="30"/>
  <c r="A394" i="31"/>
  <c r="A385" i="30"/>
  <c r="A385" i="31"/>
  <c r="A81" i="30"/>
  <c r="A81" i="31"/>
  <c r="A416" i="30"/>
  <c r="A416" i="31"/>
  <c r="A276" i="30"/>
  <c r="A276" i="31"/>
  <c r="A294" i="30"/>
  <c r="A294" i="31"/>
  <c r="A165" i="30"/>
  <c r="A165" i="31"/>
  <c r="A102" i="30"/>
  <c r="A102" i="31"/>
  <c r="A202" i="31"/>
  <c r="A202" i="30"/>
  <c r="A109" i="30"/>
  <c r="A109" i="31"/>
  <c r="A257" i="30"/>
  <c r="A257" i="31"/>
  <c r="A317" i="30"/>
  <c r="A317" i="31"/>
  <c r="A417" i="30"/>
  <c r="A417" i="31"/>
  <c r="A4" i="30"/>
  <c r="A4" i="31"/>
  <c r="A377" i="30"/>
  <c r="A377" i="31"/>
  <c r="A348" i="30"/>
  <c r="A348" i="31"/>
  <c r="A326" i="30"/>
  <c r="A326" i="31"/>
  <c r="A395" i="30"/>
  <c r="A395" i="31"/>
  <c r="A170" i="30"/>
  <c r="A170" i="31"/>
  <c r="A387" i="31"/>
  <c r="A387" i="30"/>
  <c r="A8" i="30"/>
  <c r="A8" i="31"/>
  <c r="A19" i="30"/>
  <c r="A19" i="31"/>
  <c r="A267" i="30"/>
  <c r="A267" i="31"/>
  <c r="A423" i="30"/>
  <c r="A423" i="31"/>
  <c r="A201" i="30"/>
  <c r="A201" i="31"/>
  <c r="A275" i="30"/>
  <c r="A275" i="31"/>
  <c r="A259" i="31"/>
  <c r="A259" i="30"/>
  <c r="A94" i="30"/>
  <c r="A94" i="31"/>
  <c r="A119" i="30"/>
  <c r="A119" i="31"/>
  <c r="A5" i="30"/>
  <c r="A5" i="31"/>
  <c r="A113" i="30"/>
  <c r="A113" i="31"/>
  <c r="A241" i="31"/>
  <c r="A241" i="30"/>
  <c r="A187" i="30"/>
  <c r="A187" i="31"/>
  <c r="A45" i="30"/>
  <c r="A45" i="31"/>
  <c r="A16" i="30"/>
  <c r="A16" i="31"/>
  <c r="A390" i="30"/>
  <c r="A390" i="31"/>
  <c r="A226" i="31"/>
  <c r="A226" i="30"/>
  <c r="A90" i="30"/>
  <c r="A90" i="31"/>
  <c r="A271" i="30"/>
  <c r="A271" i="31"/>
  <c r="A44" i="30"/>
  <c r="A44" i="31"/>
  <c r="A211" i="30"/>
  <c r="A211" i="31"/>
  <c r="A7" i="30"/>
  <c r="A7" i="31"/>
  <c r="A258" i="30"/>
  <c r="A258" i="31"/>
  <c r="A93" i="30"/>
  <c r="A93" i="31"/>
  <c r="A118" i="31"/>
  <c r="A118" i="30"/>
  <c r="A6" i="30"/>
  <c r="A6" i="31"/>
  <c r="A15" i="30"/>
  <c r="A15" i="31"/>
  <c r="A239" i="30"/>
  <c r="A239" i="31"/>
  <c r="A188" i="30"/>
  <c r="A188" i="31"/>
  <c r="A55" i="30"/>
  <c r="A55" i="31"/>
  <c r="A17" i="30"/>
  <c r="A17" i="31"/>
  <c r="A332" i="30"/>
  <c r="A332" i="31"/>
  <c r="A63" i="30"/>
  <c r="A63" i="31"/>
  <c r="A112" i="30"/>
  <c r="A112" i="31"/>
  <c r="A422" i="30"/>
  <c r="A422" i="31"/>
  <c r="A186" i="30"/>
  <c r="A186" i="31"/>
  <c r="A389" i="30"/>
  <c r="A389" i="31"/>
  <c r="A99" i="30"/>
  <c r="A99" i="31"/>
  <c r="A295" i="30"/>
  <c r="A295" i="31"/>
  <c r="A350" i="30"/>
  <c r="A350" i="31"/>
  <c r="A380" i="30"/>
  <c r="A380" i="31"/>
  <c r="A297" i="30"/>
  <c r="A297" i="31"/>
  <c r="A244" i="31"/>
  <c r="A244" i="30"/>
  <c r="A189" i="30"/>
  <c r="A189" i="31"/>
  <c r="A425" i="30"/>
  <c r="A89" i="30"/>
  <c r="A89" i="31"/>
  <c r="A171" i="30"/>
  <c r="A171" i="31"/>
  <c r="A300" i="30"/>
  <c r="A300" i="31"/>
  <c r="A228" i="30"/>
  <c r="A228" i="31"/>
  <c r="A191" i="30"/>
  <c r="A191" i="31"/>
  <c r="A263" i="30"/>
  <c r="A263" i="31"/>
  <c r="A303" i="30"/>
  <c r="A303" i="31"/>
  <c r="A185" i="30"/>
  <c r="A185" i="31"/>
  <c r="A388" i="30"/>
  <c r="A388" i="31"/>
  <c r="A40" i="30"/>
  <c r="A40" i="31"/>
  <c r="A413" i="30"/>
  <c r="A413" i="31"/>
  <c r="A402" i="30"/>
  <c r="A402" i="31"/>
  <c r="A312" i="30"/>
  <c r="A312" i="31"/>
  <c r="A369" i="31"/>
  <c r="A369" i="30"/>
  <c r="A268" i="31"/>
  <c r="A268" i="30"/>
  <c r="A190" i="31"/>
  <c r="A190" i="30"/>
  <c r="A424" i="30"/>
  <c r="A424" i="31"/>
  <c r="A46" i="30"/>
  <c r="A46" i="31"/>
  <c r="A88" i="30"/>
  <c r="A88" i="31"/>
  <c r="A86" i="30"/>
  <c r="A86" i="31"/>
  <c r="A374" i="30"/>
  <c r="A374" i="31"/>
  <c r="A304" i="31"/>
  <c r="A304" i="30"/>
  <c r="A209" i="30"/>
  <c r="A209" i="31"/>
  <c r="A183" i="30"/>
  <c r="A183" i="31"/>
  <c r="A115" i="30"/>
  <c r="A115" i="31"/>
  <c r="A182" i="30"/>
  <c r="A182" i="31"/>
  <c r="A397" i="30"/>
  <c r="A397" i="31"/>
  <c r="A225" i="30"/>
  <c r="A225" i="31"/>
  <c r="A414" i="30"/>
  <c r="A414" i="31"/>
  <c r="A161" i="30"/>
  <c r="A161" i="31"/>
  <c r="A327" i="30"/>
  <c r="A327" i="31"/>
  <c r="A370" i="30"/>
  <c r="A370" i="31"/>
  <c r="A269" i="30"/>
  <c r="A269" i="31"/>
  <c r="A354" i="30"/>
  <c r="A354" i="31"/>
  <c r="A359" i="30"/>
  <c r="A359" i="31"/>
  <c r="A386" i="30"/>
  <c r="A386" i="31"/>
  <c r="A62" i="30"/>
  <c r="A62" i="31"/>
  <c r="A100" i="30"/>
  <c r="A100" i="31"/>
  <c r="A311" i="30"/>
  <c r="A311" i="31"/>
  <c r="A237" i="30"/>
  <c r="A237" i="31"/>
  <c r="A52" i="30"/>
  <c r="A52" i="31"/>
  <c r="A215" i="30"/>
  <c r="A215" i="31"/>
  <c r="A78" i="30"/>
  <c r="A78" i="31"/>
  <c r="A85" i="30"/>
  <c r="A85" i="31"/>
  <c r="A421" i="30"/>
  <c r="A421" i="31"/>
  <c r="A412" i="30"/>
  <c r="A412" i="31"/>
  <c r="A163" i="30"/>
  <c r="A163" i="31"/>
  <c r="A328" i="30"/>
  <c r="A328" i="31"/>
  <c r="A371" i="30"/>
  <c r="A371" i="31"/>
  <c r="A270" i="30"/>
  <c r="A270" i="31"/>
  <c r="A355" i="30"/>
  <c r="A355" i="31"/>
  <c r="A360" i="31"/>
  <c r="A360" i="30"/>
  <c r="A11" i="30"/>
  <c r="A11" i="31"/>
  <c r="A59" i="30"/>
  <c r="A59" i="31"/>
  <c r="A172" i="30"/>
  <c r="A172" i="31"/>
  <c r="A266" i="30"/>
  <c r="A266" i="31"/>
  <c r="A322" i="31"/>
  <c r="A322" i="30"/>
  <c r="A193" i="31"/>
  <c r="A193" i="30"/>
  <c r="A51" i="30"/>
  <c r="A51" i="31"/>
  <c r="A307" i="30"/>
  <c r="A307" i="31"/>
  <c r="A56" i="30"/>
  <c r="A56" i="31"/>
  <c r="A84" i="30"/>
  <c r="A84" i="31"/>
  <c r="A58" i="30"/>
  <c r="A58" i="31"/>
  <c r="A199" i="30"/>
  <c r="A199" i="31"/>
  <c r="A231" i="30"/>
  <c r="A231" i="31"/>
  <c r="A329" i="30"/>
  <c r="A329" i="31"/>
  <c r="A368" i="30"/>
  <c r="A368" i="31"/>
  <c r="A97" i="31"/>
  <c r="A97" i="30"/>
  <c r="A356" i="30"/>
  <c r="A356" i="31"/>
  <c r="A361" i="30"/>
  <c r="A361" i="31"/>
  <c r="A292" i="30"/>
  <c r="A292" i="31"/>
  <c r="A331" i="30"/>
  <c r="A331" i="31"/>
  <c r="B158" i="24"/>
  <c r="B150" i="24"/>
  <c r="B154" i="24"/>
  <c r="A158" i="24"/>
  <c r="A154" i="24"/>
  <c r="A150" i="24"/>
  <c r="A31" i="24"/>
  <c r="A147" i="24"/>
  <c r="A143" i="24"/>
  <c r="B31" i="24"/>
  <c r="B147" i="24"/>
  <c r="B143" i="24"/>
  <c r="A151" i="24"/>
  <c r="A155" i="24"/>
  <c r="B155" i="24"/>
  <c r="B151" i="24"/>
  <c r="XFD59" i="22"/>
  <c r="XFD71" i="22"/>
  <c r="XFD174" i="22"/>
  <c r="XFD166" i="22"/>
  <c r="XFD162" i="22"/>
  <c r="XFD154" i="22"/>
  <c r="XFD150" i="22"/>
  <c r="XFD142" i="22"/>
  <c r="XFD138" i="22"/>
  <c r="XFD130" i="22"/>
  <c r="XFD126" i="22"/>
  <c r="XFD118" i="22"/>
  <c r="XFD114" i="22"/>
  <c r="XFD106" i="22"/>
  <c r="XFD101" i="22"/>
  <c r="XFD93" i="22"/>
  <c r="XFD89" i="22"/>
  <c r="XFD77" i="22"/>
  <c r="XFD69" i="22"/>
  <c r="XFD65" i="22"/>
  <c r="XFD57" i="22"/>
  <c r="XFD53" i="22"/>
  <c r="XFD177" i="22"/>
  <c r="XFD165" i="22"/>
  <c r="XFD153" i="22"/>
  <c r="XFD141" i="22"/>
  <c r="XFD129" i="22"/>
  <c r="XFD117" i="22"/>
  <c r="XFD105" i="22"/>
  <c r="XFD92" i="22"/>
  <c r="XFD80" i="22"/>
  <c r="XFD68" i="22"/>
  <c r="XFD56" i="22"/>
  <c r="XFD197" i="22"/>
  <c r="XFD179" i="22"/>
  <c r="XFD181" i="22"/>
  <c r="XFD200" i="22"/>
  <c r="XFD199" i="22"/>
  <c r="XFD175" i="22"/>
  <c r="XFD167" i="22"/>
  <c r="XFD163" i="22"/>
  <c r="XFD155" i="22"/>
  <c r="XFD151" i="22"/>
  <c r="XFD143" i="22"/>
  <c r="XFD139" i="22"/>
  <c r="XFD131" i="22"/>
  <c r="XFD127" i="22"/>
  <c r="XFD119" i="22"/>
  <c r="XFD115" i="22"/>
  <c r="XFD107" i="22"/>
  <c r="XFD102" i="22"/>
  <c r="XFD94" i="22"/>
  <c r="XFD90" i="22"/>
  <c r="XFD82" i="22"/>
  <c r="XFD78" i="22"/>
  <c r="XFD66" i="22"/>
  <c r="XFD54" i="22"/>
  <c r="XFD178" i="22"/>
  <c r="XFD198" i="22"/>
  <c r="XFD201" i="22"/>
  <c r="XFD70" i="22"/>
  <c r="XFD58" i="22"/>
  <c r="XFD168" i="22"/>
  <c r="XFD156" i="22"/>
  <c r="XFD144" i="22"/>
  <c r="XFD132" i="22"/>
  <c r="XFD120" i="22"/>
  <c r="XFD108" i="22"/>
  <c r="XFD95" i="22"/>
  <c r="XFD83" i="22"/>
  <c r="XFD81" i="22"/>
  <c r="XFD180" i="22"/>
  <c r="XFD192" i="22"/>
  <c r="XFD183" i="22"/>
  <c r="XFD182" i="22"/>
  <c r="XFD189" i="22"/>
  <c r="XFD193" i="22"/>
  <c r="XFD188" i="22"/>
  <c r="XFD186" i="22"/>
  <c r="XFD184" i="22"/>
  <c r="XFD185" i="22"/>
  <c r="XFD173" i="22"/>
  <c r="XFD161" i="22"/>
  <c r="XFD149" i="22"/>
  <c r="XFD137" i="22"/>
  <c r="XFD125" i="22"/>
  <c r="XFD113" i="22"/>
  <c r="XFD100" i="22"/>
  <c r="XFD88" i="22"/>
  <c r="XFD76" i="22"/>
  <c r="XFD64" i="22"/>
  <c r="XFD52" i="22"/>
  <c r="XFD172" i="22"/>
  <c r="XFD160" i="22"/>
  <c r="XFD148" i="22"/>
  <c r="XFD136" i="22"/>
  <c r="XFD124" i="22"/>
  <c r="XFD112" i="22"/>
  <c r="XFD99" i="22"/>
  <c r="XFD87" i="22"/>
  <c r="XFD75" i="22"/>
  <c r="XFD63" i="22"/>
  <c r="XFD51" i="22"/>
  <c r="XFD196" i="22"/>
  <c r="XFD171" i="22"/>
  <c r="XFD159" i="22"/>
  <c r="XFD147" i="22"/>
  <c r="XFD135" i="22"/>
  <c r="XFD123" i="22"/>
  <c r="XFD111" i="22"/>
  <c r="XFD98" i="22"/>
  <c r="XFD86" i="22"/>
  <c r="XFD74" i="22"/>
  <c r="XFD62" i="22"/>
  <c r="XFD195" i="22"/>
  <c r="XFD170" i="22"/>
  <c r="XFD158" i="22"/>
  <c r="XFD146" i="22"/>
  <c r="XFD134" i="22"/>
  <c r="XFD122" i="22"/>
  <c r="XFD110" i="22"/>
  <c r="XFD97" i="22"/>
  <c r="XFD85" i="22"/>
  <c r="XFD73" i="22"/>
  <c r="XFD61" i="22"/>
  <c r="XFD194" i="22"/>
  <c r="XFD169" i="22"/>
  <c r="XFD157" i="22"/>
  <c r="XFD145" i="22"/>
  <c r="XFD133" i="22"/>
  <c r="XFD121" i="22"/>
  <c r="XFD109" i="22"/>
  <c r="XFD96" i="22"/>
  <c r="XFD84" i="22"/>
  <c r="XFD72" i="22"/>
  <c r="XFD60" i="22"/>
  <c r="XFD191" i="22"/>
  <c r="XFD190" i="22"/>
  <c r="E396" i="31" l="1"/>
  <c r="E314" i="31"/>
  <c r="E203" i="31"/>
  <c r="F321" i="31"/>
  <c r="F334" i="31"/>
  <c r="E398" i="31"/>
  <c r="E334" i="31"/>
  <c r="F396" i="31"/>
  <c r="F314" i="31"/>
  <c r="F398" i="31"/>
  <c r="E204" i="31"/>
  <c r="E206" i="31"/>
  <c r="F205" i="31"/>
  <c r="F235" i="31"/>
  <c r="F364" i="31"/>
  <c r="F210" i="31"/>
  <c r="E213" i="31"/>
  <c r="F240" i="31"/>
  <c r="F242" i="31"/>
  <c r="E242" i="31"/>
  <c r="E341" i="31"/>
  <c r="F229" i="31"/>
  <c r="F246" i="31"/>
  <c r="F253" i="31"/>
  <c r="F362" i="31"/>
  <c r="E279" i="31"/>
  <c r="E274" i="31"/>
  <c r="F315" i="31"/>
  <c r="F287" i="31"/>
  <c r="F299" i="31"/>
  <c r="E379" i="31"/>
  <c r="E393" i="31"/>
  <c r="F353" i="31"/>
  <c r="F336" i="31"/>
  <c r="F221" i="31"/>
  <c r="E248" i="31"/>
  <c r="E325" i="31"/>
  <c r="F346" i="31"/>
  <c r="E285" i="31"/>
  <c r="E290" i="31"/>
  <c r="F333" i="31"/>
  <c r="F296" i="31"/>
  <c r="F382" i="31"/>
  <c r="F324" i="31"/>
  <c r="E353" i="31"/>
  <c r="E224" i="31"/>
  <c r="E235" i="31"/>
  <c r="E336" i="31"/>
  <c r="E214" i="31"/>
  <c r="E221" i="31"/>
  <c r="F248" i="31"/>
  <c r="F375" i="31"/>
  <c r="F279" i="31"/>
  <c r="F274" i="31"/>
  <c r="F290" i="31"/>
  <c r="E335" i="31"/>
  <c r="F301" i="31"/>
  <c r="F352" i="31"/>
  <c r="F393" i="31"/>
  <c r="F224" i="31"/>
  <c r="E364" i="31"/>
  <c r="E216" i="31"/>
  <c r="F316" i="31"/>
  <c r="F342" i="31"/>
  <c r="E291" i="31"/>
  <c r="E251" i="31"/>
  <c r="F325" i="31"/>
  <c r="E283" i="31"/>
  <c r="F285" i="31"/>
  <c r="F373" i="31"/>
  <c r="E287" i="31"/>
  <c r="E381" i="31"/>
  <c r="E344" i="31"/>
  <c r="E340" i="31"/>
  <c r="F351" i="31"/>
  <c r="F391" i="31"/>
  <c r="E243" i="31"/>
  <c r="F212" i="31"/>
  <c r="E342" i="31"/>
  <c r="F291" i="31"/>
  <c r="F251" i="31"/>
  <c r="E375" i="31"/>
  <c r="E284" i="31"/>
  <c r="E278" i="31"/>
  <c r="E373" i="31"/>
  <c r="F335" i="31"/>
  <c r="E296" i="31"/>
  <c r="F344" i="31"/>
  <c r="E391" i="31"/>
  <c r="E210" i="31"/>
  <c r="E240" i="31"/>
  <c r="E220" i="31"/>
  <c r="F305" i="31"/>
  <c r="E245" i="31"/>
  <c r="F255" i="31"/>
  <c r="E264" i="31"/>
  <c r="E273" i="31"/>
  <c r="F282" i="31"/>
  <c r="E372" i="31"/>
  <c r="E309" i="31"/>
  <c r="F323" i="31"/>
  <c r="F338" i="31"/>
  <c r="E227" i="31"/>
  <c r="E302" i="31"/>
  <c r="F214" i="31"/>
  <c r="F220" i="31"/>
  <c r="E305" i="31"/>
  <c r="F293" i="31"/>
  <c r="F252" i="31"/>
  <c r="E384" i="31"/>
  <c r="F284" i="31"/>
  <c r="F278" i="31"/>
  <c r="F372" i="31"/>
  <c r="F309" i="31"/>
  <c r="E382" i="31"/>
  <c r="E337" i="31"/>
  <c r="E339" i="31"/>
  <c r="F227" i="31"/>
  <c r="F302" i="31"/>
  <c r="F203" i="31"/>
  <c r="E321" i="31"/>
  <c r="E367" i="31"/>
  <c r="F216" i="31"/>
  <c r="E222" i="31"/>
  <c r="F245" i="31"/>
  <c r="E253" i="31"/>
  <c r="E349" i="31"/>
  <c r="F384" i="31"/>
  <c r="F273" i="31"/>
  <c r="E282" i="31"/>
  <c r="E319" i="31"/>
  <c r="E310" i="31"/>
  <c r="F381" i="31"/>
  <c r="E338" i="31"/>
  <c r="E363" i="31"/>
  <c r="F223" i="31"/>
  <c r="F204" i="31"/>
  <c r="F366" i="31"/>
  <c r="F243" i="31"/>
  <c r="F343" i="31"/>
  <c r="E293" i="31"/>
  <c r="E252" i="31"/>
  <c r="F349" i="31"/>
  <c r="F264" i="31"/>
  <c r="E288" i="31"/>
  <c r="F283" i="31"/>
  <c r="F319" i="31"/>
  <c r="F310" i="31"/>
  <c r="E301" i="31"/>
  <c r="F337" i="31"/>
  <c r="F363" i="31"/>
  <c r="E223" i="31"/>
  <c r="F367" i="31"/>
  <c r="F213" i="31"/>
  <c r="E343" i="31"/>
  <c r="E254" i="31"/>
  <c r="F247" i="31"/>
  <c r="F298" i="31"/>
  <c r="E358" i="31"/>
  <c r="E365" i="31"/>
  <c r="E286" i="31"/>
  <c r="F281" i="31"/>
  <c r="E289" i="31"/>
  <c r="E323" i="31"/>
  <c r="F379" i="31"/>
  <c r="F340" i="31"/>
  <c r="E347" i="31"/>
  <c r="F399" i="31"/>
  <c r="F234" i="31"/>
  <c r="F206" i="31"/>
  <c r="E366" i="31"/>
  <c r="E316" i="31"/>
  <c r="F341" i="31"/>
  <c r="F254" i="31"/>
  <c r="E247" i="31"/>
  <c r="E255" i="31"/>
  <c r="F358" i="31"/>
  <c r="F365" i="31"/>
  <c r="F286" i="31"/>
  <c r="E281" i="31"/>
  <c r="F289" i="31"/>
  <c r="E306" i="31"/>
  <c r="E352" i="31"/>
  <c r="F339" i="31"/>
  <c r="F347" i="31"/>
  <c r="E234" i="31"/>
  <c r="E212" i="31"/>
  <c r="F222" i="31"/>
  <c r="E229" i="31"/>
  <c r="E246" i="31"/>
  <c r="E298" i="31"/>
  <c r="E362" i="31"/>
  <c r="E346" i="31"/>
  <c r="F288" i="31"/>
  <c r="E315" i="31"/>
  <c r="E333" i="31"/>
  <c r="E299" i="31"/>
  <c r="F306" i="31"/>
  <c r="E324" i="31"/>
  <c r="E351" i="31"/>
  <c r="E399" i="31"/>
  <c r="F369" i="31"/>
  <c r="E369" i="31"/>
  <c r="E331" i="31"/>
  <c r="F331" i="31"/>
  <c r="E329" i="31"/>
  <c r="F329" i="31"/>
  <c r="E307" i="31"/>
  <c r="F307" i="31"/>
  <c r="F59" i="31"/>
  <c r="E59" i="31"/>
  <c r="F328" i="31"/>
  <c r="E328" i="31"/>
  <c r="F215" i="31"/>
  <c r="E215" i="31"/>
  <c r="F386" i="31"/>
  <c r="E386" i="31"/>
  <c r="E161" i="31"/>
  <c r="F161" i="31"/>
  <c r="F183" i="31"/>
  <c r="E183" i="31"/>
  <c r="F46" i="31"/>
  <c r="E46" i="31"/>
  <c r="F263" i="31"/>
  <c r="E263" i="31"/>
  <c r="F135" i="31"/>
  <c r="E135" i="31"/>
  <c r="E162" i="31"/>
  <c r="F162" i="31"/>
  <c r="E127" i="31"/>
  <c r="F127" i="31"/>
  <c r="F32" i="31"/>
  <c r="E32" i="31"/>
  <c r="F142" i="31"/>
  <c r="E142" i="31"/>
  <c r="F82" i="31"/>
  <c r="E82" i="31"/>
  <c r="F108" i="31"/>
  <c r="E108" i="31"/>
  <c r="F332" i="31"/>
  <c r="E332" i="31"/>
  <c r="E6" i="31"/>
  <c r="F6" i="31"/>
  <c r="F44" i="31"/>
  <c r="E44" i="31"/>
  <c r="F45" i="31"/>
  <c r="E45" i="31"/>
  <c r="F94" i="31"/>
  <c r="E94" i="31"/>
  <c r="E19" i="31"/>
  <c r="F19" i="31"/>
  <c r="F348" i="31"/>
  <c r="E348" i="31"/>
  <c r="F109" i="31"/>
  <c r="E109" i="31"/>
  <c r="E103" i="31"/>
  <c r="F103" i="31"/>
  <c r="F169" i="31"/>
  <c r="E169" i="31"/>
  <c r="F320" i="31"/>
  <c r="E320" i="31"/>
  <c r="E197" i="31"/>
  <c r="F197" i="31"/>
  <c r="F376" i="31"/>
  <c r="E376" i="31"/>
  <c r="F71" i="31"/>
  <c r="E71" i="31"/>
  <c r="E330" i="31"/>
  <c r="F330" i="31"/>
  <c r="F308" i="31"/>
  <c r="E308" i="31"/>
  <c r="F87" i="31"/>
  <c r="E87" i="31"/>
  <c r="F64" i="31"/>
  <c r="E64" i="31"/>
  <c r="F184" i="31"/>
  <c r="E184" i="31"/>
  <c r="E65" i="31"/>
  <c r="F65" i="31"/>
  <c r="F104" i="31"/>
  <c r="E104" i="31"/>
  <c r="F141" i="31"/>
  <c r="E141" i="31"/>
  <c r="F200" i="31"/>
  <c r="E200" i="31"/>
  <c r="F12" i="31"/>
  <c r="E12" i="31"/>
  <c r="F121" i="31"/>
  <c r="E121" i="31"/>
  <c r="F25" i="31"/>
  <c r="E25" i="31"/>
  <c r="F134" i="31"/>
  <c r="E134" i="31"/>
  <c r="F292" i="31"/>
  <c r="E292" i="31"/>
  <c r="F231" i="31"/>
  <c r="E231" i="31"/>
  <c r="F51" i="31"/>
  <c r="E51" i="31"/>
  <c r="F11" i="31"/>
  <c r="E11" i="31"/>
  <c r="E163" i="31"/>
  <c r="F163" i="31"/>
  <c r="F52" i="31"/>
  <c r="E52" i="31"/>
  <c r="F359" i="31"/>
  <c r="E359" i="31"/>
  <c r="E209" i="31"/>
  <c r="F209" i="31"/>
  <c r="F191" i="31"/>
  <c r="E191" i="31"/>
  <c r="F61" i="31"/>
  <c r="E61" i="31"/>
  <c r="F262" i="31"/>
  <c r="E262" i="31"/>
  <c r="F26" i="31"/>
  <c r="E26" i="31"/>
  <c r="F159" i="31"/>
  <c r="E159" i="31"/>
  <c r="E77" i="31"/>
  <c r="F77" i="31"/>
  <c r="E139" i="31"/>
  <c r="F139" i="31"/>
  <c r="F80" i="31"/>
  <c r="E80" i="31"/>
  <c r="F9" i="31"/>
  <c r="E9" i="31"/>
  <c r="F107" i="31"/>
  <c r="E107" i="31"/>
  <c r="F120" i="31"/>
  <c r="E120" i="31"/>
  <c r="F24" i="31"/>
  <c r="E24" i="31"/>
  <c r="F133" i="31"/>
  <c r="E133" i="31"/>
  <c r="F37" i="31"/>
  <c r="E37" i="31"/>
  <c r="F146" i="31"/>
  <c r="E146" i="31"/>
  <c r="F58" i="31"/>
  <c r="E58" i="31"/>
  <c r="F189" i="31"/>
  <c r="E189" i="31"/>
  <c r="E389" i="31"/>
  <c r="F389" i="31"/>
  <c r="E17" i="31"/>
  <c r="F17" i="31"/>
  <c r="E271" i="31"/>
  <c r="F271" i="31"/>
  <c r="E187" i="31"/>
  <c r="F187" i="31"/>
  <c r="F8" i="31"/>
  <c r="E8" i="31"/>
  <c r="E377" i="31"/>
  <c r="F377" i="31"/>
  <c r="F81" i="31"/>
  <c r="E81" i="31"/>
  <c r="F249" i="31"/>
  <c r="E249" i="31"/>
  <c r="F20" i="31"/>
  <c r="E20" i="31"/>
  <c r="F392" i="31"/>
  <c r="E392" i="31"/>
  <c r="E67" i="31"/>
  <c r="F67" i="31"/>
  <c r="F57" i="31"/>
  <c r="E57" i="31"/>
  <c r="F50" i="31"/>
  <c r="E50" i="31"/>
  <c r="F38" i="31"/>
  <c r="E38" i="31"/>
  <c r="F194" i="31"/>
  <c r="E194" i="31"/>
  <c r="F124" i="31"/>
  <c r="E124" i="31"/>
  <c r="F76" i="31"/>
  <c r="E76" i="31"/>
  <c r="F181" i="31"/>
  <c r="E181" i="31"/>
  <c r="F180" i="31"/>
  <c r="E180" i="31"/>
  <c r="F116" i="31"/>
  <c r="E116" i="31"/>
  <c r="F154" i="31"/>
  <c r="E154" i="31"/>
  <c r="F23" i="31"/>
  <c r="E23" i="31"/>
  <c r="F99" i="31"/>
  <c r="E99" i="31"/>
  <c r="F361" i="31"/>
  <c r="E361" i="31"/>
  <c r="E199" i="31"/>
  <c r="F199" i="31"/>
  <c r="F237" i="31"/>
  <c r="E237" i="31"/>
  <c r="E354" i="31"/>
  <c r="F354" i="31"/>
  <c r="F225" i="31"/>
  <c r="E225" i="31"/>
  <c r="F40" i="31"/>
  <c r="E40" i="31"/>
  <c r="F228" i="31"/>
  <c r="E228" i="31"/>
  <c r="F244" i="31"/>
  <c r="E244" i="31"/>
  <c r="F118" i="31"/>
  <c r="E118" i="31"/>
  <c r="E259" i="31"/>
  <c r="F259" i="31"/>
  <c r="F202" i="31"/>
  <c r="E202" i="31"/>
  <c r="F313" i="31"/>
  <c r="E313" i="31"/>
  <c r="F217" i="31"/>
  <c r="E217" i="31"/>
  <c r="F232" i="31"/>
  <c r="E232" i="31"/>
  <c r="E101" i="31"/>
  <c r="F101" i="31"/>
  <c r="E151" i="31"/>
  <c r="F151" i="31"/>
  <c r="F128" i="31"/>
  <c r="E128" i="31"/>
  <c r="F92" i="31"/>
  <c r="E92" i="31"/>
  <c r="F21" i="31"/>
  <c r="E21" i="31"/>
  <c r="F166" i="31"/>
  <c r="E166" i="31"/>
  <c r="F131" i="31"/>
  <c r="E131" i="31"/>
  <c r="F35" i="31"/>
  <c r="E35" i="31"/>
  <c r="F132" i="31"/>
  <c r="E132" i="31"/>
  <c r="F36" i="31"/>
  <c r="E36" i="31"/>
  <c r="F145" i="31"/>
  <c r="E145" i="31"/>
  <c r="F49" i="31"/>
  <c r="E49" i="31"/>
  <c r="F158" i="31"/>
  <c r="E158" i="31"/>
  <c r="F368" i="31"/>
  <c r="E368" i="31"/>
  <c r="F193" i="31"/>
  <c r="E193" i="31"/>
  <c r="F360" i="31"/>
  <c r="E360" i="31"/>
  <c r="F304" i="31"/>
  <c r="E304" i="31"/>
  <c r="F190" i="31"/>
  <c r="E190" i="31"/>
  <c r="F297" i="31"/>
  <c r="E297" i="31"/>
  <c r="E186" i="31"/>
  <c r="F186" i="31"/>
  <c r="E55" i="31"/>
  <c r="F55" i="31"/>
  <c r="F93" i="31"/>
  <c r="E93" i="31"/>
  <c r="E90" i="31"/>
  <c r="F90" i="31"/>
  <c r="F275" i="31"/>
  <c r="E275" i="31"/>
  <c r="F4" i="31"/>
  <c r="E4" i="31"/>
  <c r="E102" i="31"/>
  <c r="F102" i="31"/>
  <c r="F385" i="31"/>
  <c r="E385" i="31"/>
  <c r="E318" i="31"/>
  <c r="F318" i="31"/>
  <c r="F272" i="31"/>
  <c r="E272" i="31"/>
  <c r="F177" i="31"/>
  <c r="E177" i="31"/>
  <c r="F218" i="31"/>
  <c r="E218" i="31"/>
  <c r="E233" i="31"/>
  <c r="F233" i="31"/>
  <c r="F345" i="31"/>
  <c r="E345" i="31"/>
  <c r="F265" i="31"/>
  <c r="E265" i="31"/>
  <c r="E198" i="31"/>
  <c r="F198" i="31"/>
  <c r="F236" i="31"/>
  <c r="E236" i="31"/>
  <c r="F74" i="31"/>
  <c r="E74" i="31"/>
  <c r="F3" i="31"/>
  <c r="E3" i="31"/>
  <c r="F136" i="31"/>
  <c r="E136" i="31"/>
  <c r="E125" i="31"/>
  <c r="F125" i="31"/>
  <c r="F176" i="31"/>
  <c r="E176" i="31"/>
  <c r="E30" i="31"/>
  <c r="F30" i="31"/>
  <c r="E355" i="31"/>
  <c r="F355" i="31"/>
  <c r="F311" i="31"/>
  <c r="E311" i="31"/>
  <c r="F397" i="31"/>
  <c r="E397" i="31"/>
  <c r="F300" i="31"/>
  <c r="E300" i="31"/>
  <c r="F241" i="31"/>
  <c r="E241" i="31"/>
  <c r="F387" i="31"/>
  <c r="E387" i="31"/>
  <c r="F250" i="31"/>
  <c r="E250" i="31"/>
  <c r="E29" i="31"/>
  <c r="F29" i="31"/>
  <c r="E126" i="31"/>
  <c r="F126" i="31"/>
  <c r="F179" i="31"/>
  <c r="E179" i="31"/>
  <c r="F140" i="31"/>
  <c r="E140" i="31"/>
  <c r="F33" i="31"/>
  <c r="E33" i="31"/>
  <c r="F143" i="31"/>
  <c r="E143" i="31"/>
  <c r="F47" i="31"/>
  <c r="E47" i="31"/>
  <c r="F144" i="31"/>
  <c r="E144" i="31"/>
  <c r="F48" i="31"/>
  <c r="E48" i="31"/>
  <c r="F157" i="31"/>
  <c r="E157" i="31"/>
  <c r="F73" i="31"/>
  <c r="E73" i="31"/>
  <c r="F356" i="31"/>
  <c r="E356" i="31"/>
  <c r="E269" i="31"/>
  <c r="F269" i="31"/>
  <c r="F374" i="31"/>
  <c r="E374" i="31"/>
  <c r="F388" i="31"/>
  <c r="E388" i="31"/>
  <c r="F322" i="31"/>
  <c r="E322" i="31"/>
  <c r="F268" i="31"/>
  <c r="E268" i="31"/>
  <c r="F380" i="31"/>
  <c r="E380" i="31"/>
  <c r="F188" i="31"/>
  <c r="E188" i="31"/>
  <c r="E258" i="31"/>
  <c r="F258" i="31"/>
  <c r="E113" i="31"/>
  <c r="F113" i="31"/>
  <c r="F201" i="31"/>
  <c r="E201" i="31"/>
  <c r="F170" i="31"/>
  <c r="E170" i="31"/>
  <c r="F165" i="31"/>
  <c r="E165" i="31"/>
  <c r="F394" i="31"/>
  <c r="E394" i="31"/>
  <c r="F261" i="31"/>
  <c r="E261" i="31"/>
  <c r="F60" i="31"/>
  <c r="E60" i="31"/>
  <c r="E173" i="31"/>
  <c r="F173" i="31"/>
  <c r="F256" i="31"/>
  <c r="E256" i="31"/>
  <c r="F207" i="31"/>
  <c r="E207" i="31"/>
  <c r="F357" i="31"/>
  <c r="E357" i="31"/>
  <c r="E175" i="31"/>
  <c r="F175" i="31"/>
  <c r="F192" i="31"/>
  <c r="E192" i="31"/>
  <c r="F98" i="31"/>
  <c r="E98" i="31"/>
  <c r="F27" i="31"/>
  <c r="E27" i="31"/>
  <c r="E137" i="31"/>
  <c r="F137" i="31"/>
  <c r="E42" i="31"/>
  <c r="F42" i="31"/>
  <c r="F105" i="31"/>
  <c r="E105" i="31"/>
  <c r="F10" i="31"/>
  <c r="E10" i="31"/>
  <c r="F84" i="31"/>
  <c r="E84" i="31"/>
  <c r="F266" i="31"/>
  <c r="E266" i="31"/>
  <c r="E270" i="31"/>
  <c r="F270" i="31"/>
  <c r="F85" i="31"/>
  <c r="E85" i="31"/>
  <c r="F100" i="31"/>
  <c r="E100" i="31"/>
  <c r="F370" i="31"/>
  <c r="E370" i="31"/>
  <c r="F182" i="31"/>
  <c r="E182" i="31"/>
  <c r="F86" i="31"/>
  <c r="E86" i="31"/>
  <c r="E185" i="31"/>
  <c r="F185" i="31"/>
  <c r="F171" i="31"/>
  <c r="E171" i="31"/>
  <c r="F226" i="31"/>
  <c r="E226" i="31"/>
  <c r="F277" i="31"/>
  <c r="E277" i="31"/>
  <c r="F238" i="31"/>
  <c r="E238" i="31"/>
  <c r="F148" i="31"/>
  <c r="E148" i="31"/>
  <c r="E41" i="31"/>
  <c r="F41" i="31"/>
  <c r="E138" i="31"/>
  <c r="F138" i="31"/>
  <c r="F117" i="31"/>
  <c r="E117" i="31"/>
  <c r="F34" i="31"/>
  <c r="E34" i="31"/>
  <c r="F155" i="31"/>
  <c r="E155" i="31"/>
  <c r="F83" i="31"/>
  <c r="E83" i="31"/>
  <c r="F156" i="31"/>
  <c r="E156" i="31"/>
  <c r="F72" i="31"/>
  <c r="E72" i="31"/>
  <c r="F196" i="31"/>
  <c r="E196" i="31"/>
  <c r="F110" i="31"/>
  <c r="E110" i="31"/>
  <c r="F350" i="31"/>
  <c r="E350" i="31"/>
  <c r="F112" i="31"/>
  <c r="E112" i="31"/>
  <c r="F239" i="31"/>
  <c r="E239" i="31"/>
  <c r="E7" i="31"/>
  <c r="F7" i="31"/>
  <c r="E390" i="31"/>
  <c r="F390" i="31"/>
  <c r="E5" i="31"/>
  <c r="F5" i="31"/>
  <c r="F395" i="31"/>
  <c r="E395" i="31"/>
  <c r="E317" i="31"/>
  <c r="F317" i="31"/>
  <c r="E294" i="31"/>
  <c r="F294" i="31"/>
  <c r="F14" i="31"/>
  <c r="E14" i="31"/>
  <c r="E378" i="31"/>
  <c r="F378" i="31"/>
  <c r="F230" i="31"/>
  <c r="E230" i="31"/>
  <c r="F111" i="31"/>
  <c r="E111" i="31"/>
  <c r="F22" i="31"/>
  <c r="E22" i="31"/>
  <c r="E43" i="31"/>
  <c r="F43" i="31"/>
  <c r="E114" i="31"/>
  <c r="F114" i="31"/>
  <c r="F123" i="31"/>
  <c r="E123" i="31"/>
  <c r="F39" i="31"/>
  <c r="E39" i="31"/>
  <c r="F160" i="31"/>
  <c r="E160" i="31"/>
  <c r="E54" i="31"/>
  <c r="F54" i="31"/>
  <c r="F31" i="31"/>
  <c r="E31" i="31"/>
  <c r="F152" i="31"/>
  <c r="E152" i="31"/>
  <c r="F106" i="31"/>
  <c r="E106" i="31"/>
  <c r="F56" i="31"/>
  <c r="E56" i="31"/>
  <c r="F172" i="31"/>
  <c r="E172" i="31"/>
  <c r="F371" i="31"/>
  <c r="E371" i="31"/>
  <c r="E78" i="31"/>
  <c r="F78" i="31"/>
  <c r="F62" i="31"/>
  <c r="E62" i="31"/>
  <c r="F327" i="31"/>
  <c r="E327" i="31"/>
  <c r="E115" i="31"/>
  <c r="F115" i="31"/>
  <c r="F88" i="31"/>
  <c r="E88" i="31"/>
  <c r="F312" i="31"/>
  <c r="E312" i="31"/>
  <c r="F303" i="31"/>
  <c r="E303" i="31"/>
  <c r="E89" i="31"/>
  <c r="F89" i="31"/>
  <c r="F280" i="31"/>
  <c r="E280" i="31"/>
  <c r="F208" i="31"/>
  <c r="E208" i="31"/>
  <c r="E149" i="31"/>
  <c r="F149" i="31"/>
  <c r="E53" i="31"/>
  <c r="F53" i="31"/>
  <c r="E150" i="31"/>
  <c r="F150" i="31"/>
  <c r="F164" i="31"/>
  <c r="E164" i="31"/>
  <c r="F129" i="31"/>
  <c r="E129" i="31"/>
  <c r="F130" i="31"/>
  <c r="E130" i="31"/>
  <c r="F70" i="31"/>
  <c r="E70" i="31"/>
  <c r="F167" i="31"/>
  <c r="E167" i="31"/>
  <c r="F95" i="31"/>
  <c r="E95" i="31"/>
  <c r="F168" i="31"/>
  <c r="E168" i="31"/>
  <c r="F96" i="31"/>
  <c r="E96" i="31"/>
  <c r="F97" i="31"/>
  <c r="E97" i="31"/>
  <c r="E295" i="31"/>
  <c r="F295" i="31"/>
  <c r="F63" i="31"/>
  <c r="E63" i="31"/>
  <c r="F15" i="31"/>
  <c r="E15" i="31"/>
  <c r="E211" i="31"/>
  <c r="F211" i="31"/>
  <c r="F16" i="31"/>
  <c r="E16" i="31"/>
  <c r="F119" i="31"/>
  <c r="E119" i="31"/>
  <c r="F267" i="31"/>
  <c r="E267" i="31"/>
  <c r="F326" i="31"/>
  <c r="E326" i="31"/>
  <c r="E257" i="31"/>
  <c r="F257" i="31"/>
  <c r="F276" i="31"/>
  <c r="E276" i="31"/>
  <c r="E68" i="31"/>
  <c r="F68" i="31"/>
  <c r="E79" i="31"/>
  <c r="F79" i="31"/>
  <c r="F383" i="31"/>
  <c r="E383" i="31"/>
  <c r="E174" i="31"/>
  <c r="F174" i="31"/>
  <c r="F219" i="31"/>
  <c r="E219" i="31"/>
  <c r="F260" i="31"/>
  <c r="E260" i="31"/>
  <c r="E18" i="31"/>
  <c r="F18" i="31"/>
  <c r="F178" i="31"/>
  <c r="E178" i="31"/>
  <c r="F69" i="31"/>
  <c r="E69" i="31"/>
  <c r="F195" i="31"/>
  <c r="E195" i="31"/>
  <c r="F75" i="31"/>
  <c r="E75" i="31"/>
  <c r="F28" i="31"/>
  <c r="E28" i="31"/>
  <c r="F2" i="31"/>
  <c r="E2" i="31"/>
  <c r="E66" i="31"/>
  <c r="F66" i="31"/>
  <c r="E91" i="31"/>
  <c r="F91" i="31"/>
  <c r="F13" i="31"/>
  <c r="E13" i="31"/>
  <c r="F122" i="31"/>
  <c r="E122" i="31"/>
  <c r="S66" i="24"/>
  <c r="N66" i="24"/>
  <c r="N210" i="7"/>
  <c r="N132" i="24" s="1"/>
  <c r="N134" i="24" s="1"/>
  <c r="R66" i="24"/>
  <c r="K210" i="7"/>
  <c r="K132" i="24" s="1"/>
  <c r="K134" i="24" s="1"/>
  <c r="K66" i="24"/>
  <c r="T210" i="7"/>
  <c r="T132" i="24" s="1"/>
  <c r="T134" i="24" s="1"/>
  <c r="T66" i="24"/>
  <c r="G66" i="24"/>
  <c r="G210" i="7"/>
  <c r="G132" i="24" s="1"/>
  <c r="G134" i="24" s="1"/>
  <c r="J210" i="7"/>
  <c r="J132" i="24" s="1"/>
  <c r="J134" i="24" s="1"/>
  <c r="J66" i="24"/>
  <c r="R400" i="1"/>
  <c r="R406" i="1" s="1"/>
  <c r="Q400" i="1"/>
  <c r="Q406" i="1" s="1"/>
  <c r="A406" i="1" s="1"/>
  <c r="A406" i="33" s="1"/>
  <c r="A153" i="31"/>
  <c r="A153" i="30"/>
  <c r="A147" i="31"/>
  <c r="A147" i="30"/>
  <c r="F147" i="31" l="1"/>
  <c r="E147" i="31"/>
  <c r="F153" i="31"/>
  <c r="E153" i="31"/>
  <c r="A400" i="1"/>
  <c r="A406" i="30"/>
  <c r="A406" i="31"/>
  <c r="A400" i="31" l="1"/>
  <c r="A400" i="33"/>
  <c r="A400" i="30"/>
  <c r="E561" i="31" l="1"/>
  <c r="F561" i="31"/>
  <c r="E559" i="31"/>
  <c r="F559" i="31"/>
  <c r="F560" i="31"/>
  <c r="E560" i="31"/>
  <c r="E532" i="31"/>
  <c r="F529" i="31"/>
  <c r="F554" i="31"/>
  <c r="E517" i="31"/>
  <c r="F526" i="31"/>
  <c r="E519" i="31"/>
  <c r="F557" i="31"/>
  <c r="F555" i="31"/>
  <c r="F556" i="31"/>
  <c r="E516" i="31"/>
  <c r="F505" i="31"/>
  <c r="E555" i="31"/>
  <c r="E556" i="31"/>
  <c r="E515" i="31"/>
  <c r="F538" i="31"/>
  <c r="E521" i="31"/>
  <c r="F484" i="31"/>
  <c r="E535" i="31"/>
  <c r="F536" i="31"/>
  <c r="E558" i="31"/>
  <c r="F553" i="31"/>
  <c r="E526" i="31"/>
  <c r="F487" i="31"/>
  <c r="F521" i="31"/>
  <c r="E514" i="31"/>
  <c r="F480" i="31"/>
  <c r="E552" i="31"/>
  <c r="F517" i="31"/>
  <c r="F516" i="31"/>
  <c r="F499" i="31"/>
  <c r="F482" i="31"/>
  <c r="E554" i="31"/>
  <c r="F535" i="31"/>
  <c r="E545" i="31"/>
  <c r="F509" i="31"/>
  <c r="E549" i="31"/>
  <c r="F549" i="31"/>
  <c r="F552" i="31"/>
  <c r="F537" i="31"/>
  <c r="F540" i="31"/>
  <c r="F511" i="31"/>
  <c r="F530" i="31"/>
  <c r="F486" i="31"/>
  <c r="F494" i="31"/>
  <c r="E557" i="31"/>
  <c r="E547" i="31"/>
  <c r="E529" i="31"/>
  <c r="F543" i="31"/>
  <c r="F498" i="31"/>
  <c r="F491" i="31"/>
  <c r="E533" i="31"/>
  <c r="F479" i="31"/>
  <c r="E546" i="31"/>
  <c r="F492" i="31"/>
  <c r="E541" i="31"/>
  <c r="F488" i="31"/>
  <c r="F504" i="31"/>
  <c r="E530" i="31"/>
  <c r="F534" i="31"/>
  <c r="E537" i="31"/>
  <c r="E542" i="31"/>
  <c r="F501" i="31"/>
  <c r="E534" i="31"/>
  <c r="F533" i="31"/>
  <c r="F510" i="31"/>
  <c r="F490" i="31"/>
  <c r="F520" i="31"/>
  <c r="F527" i="31"/>
  <c r="F541" i="31"/>
  <c r="F544" i="31"/>
  <c r="F525" i="31"/>
  <c r="E528" i="31"/>
  <c r="F523" i="31"/>
  <c r="F531" i="31"/>
  <c r="F532" i="31"/>
  <c r="F508" i="31"/>
  <c r="F493" i="31"/>
  <c r="F542" i="31"/>
  <c r="F522" i="31"/>
  <c r="F519" i="31"/>
  <c r="F503" i="31"/>
  <c r="F485" i="31"/>
  <c r="E536" i="31"/>
  <c r="F514" i="31"/>
  <c r="E550" i="31"/>
  <c r="F500" i="31"/>
  <c r="F528" i="31"/>
  <c r="E551" i="31"/>
  <c r="F518" i="31"/>
  <c r="F524" i="31"/>
  <c r="F551" i="31"/>
  <c r="E538" i="31"/>
  <c r="F497" i="31"/>
  <c r="F481" i="31"/>
  <c r="F506" i="31"/>
  <c r="F489" i="31"/>
  <c r="E525" i="31"/>
  <c r="E527" i="31"/>
  <c r="E539" i="31"/>
  <c r="E518" i="31"/>
  <c r="E523" i="31"/>
  <c r="F546" i="31"/>
  <c r="F507" i="31"/>
  <c r="E524" i="31"/>
  <c r="F558" i="31"/>
  <c r="F502" i="31"/>
  <c r="E522" i="31"/>
  <c r="E543" i="31"/>
  <c r="F515" i="31"/>
  <c r="F539" i="31"/>
  <c r="F496" i="31"/>
  <c r="E553" i="31"/>
  <c r="E548" i="31"/>
  <c r="E540" i="31"/>
  <c r="E520" i="31"/>
  <c r="F512" i="31"/>
  <c r="F513" i="31"/>
  <c r="E544" i="31"/>
  <c r="F483" i="31"/>
  <c r="F550" i="31"/>
  <c r="F495" i="31"/>
  <c r="F548" i="31"/>
  <c r="E531" i="31"/>
  <c r="F545" i="31"/>
  <c r="F547" i="31"/>
  <c r="E501" i="31"/>
  <c r="E499" i="31"/>
  <c r="E508" i="31"/>
  <c r="E497" i="31"/>
  <c r="E509" i="31"/>
  <c r="E512" i="31"/>
  <c r="E510" i="31"/>
  <c r="E504" i="31"/>
  <c r="E502" i="31"/>
  <c r="E496" i="31"/>
  <c r="E511" i="31"/>
  <c r="E503" i="31"/>
  <c r="E506" i="31"/>
  <c r="E507" i="31"/>
  <c r="E500" i="31"/>
  <c r="E498" i="31"/>
  <c r="E513" i="31"/>
  <c r="E505" i="31"/>
  <c r="E490" i="31"/>
  <c r="E491" i="31"/>
  <c r="E477" i="31"/>
  <c r="E486" i="31"/>
  <c r="E487" i="31"/>
  <c r="E492" i="31"/>
  <c r="E493" i="31"/>
  <c r="E494" i="31"/>
  <c r="E489" i="31"/>
  <c r="E485" i="31"/>
  <c r="E488" i="31"/>
  <c r="E495" i="31"/>
  <c r="E400" i="31"/>
  <c r="E406" i="31"/>
  <c r="F406" i="31"/>
  <c r="E473" i="31"/>
  <c r="F469" i="31"/>
  <c r="E442" i="31"/>
  <c r="F408" i="31"/>
  <c r="E453" i="31"/>
  <c r="E466" i="31"/>
  <c r="F428" i="31"/>
  <c r="E403" i="31"/>
  <c r="F466" i="31"/>
  <c r="E445" i="31"/>
  <c r="E440" i="31"/>
  <c r="F414" i="31"/>
  <c r="F415" i="31"/>
  <c r="E420" i="31"/>
  <c r="F418" i="31"/>
  <c r="E479" i="31"/>
  <c r="E474" i="31"/>
  <c r="F430" i="31"/>
  <c r="E443" i="31"/>
  <c r="F425" i="31"/>
  <c r="F404" i="31"/>
  <c r="F477" i="31"/>
  <c r="E472" i="31"/>
  <c r="E454" i="31"/>
  <c r="F411" i="31"/>
  <c r="F463" i="31"/>
  <c r="E427" i="31"/>
  <c r="E452" i="31"/>
  <c r="F421" i="31"/>
  <c r="F423" i="31"/>
  <c r="E414" i="31"/>
  <c r="E415" i="31"/>
  <c r="E470" i="31"/>
  <c r="F440" i="31"/>
  <c r="E407" i="31"/>
  <c r="F433" i="31"/>
  <c r="F475" i="31"/>
  <c r="F427" i="31"/>
  <c r="E478" i="31"/>
  <c r="E455" i="31"/>
  <c r="E436" i="31"/>
  <c r="E421" i="31"/>
  <c r="E423" i="31"/>
  <c r="E418" i="31"/>
  <c r="F405" i="31"/>
  <c r="F471" i="31"/>
  <c r="F438" i="31"/>
  <c r="E429" i="31"/>
  <c r="E484" i="31"/>
  <c r="E438" i="31"/>
  <c r="E448" i="31"/>
  <c r="E483" i="31"/>
  <c r="F458" i="31"/>
  <c r="E451" i="31"/>
  <c r="F424" i="31"/>
  <c r="F422" i="31"/>
  <c r="F417" i="31"/>
  <c r="E426" i="31"/>
  <c r="E410" i="31"/>
  <c r="E475" i="31"/>
  <c r="F455" i="31"/>
  <c r="E434" i="31"/>
  <c r="F454" i="31"/>
  <c r="E458" i="31"/>
  <c r="E425" i="31"/>
  <c r="F464" i="31"/>
  <c r="E465" i="31"/>
  <c r="E424" i="31"/>
  <c r="E422" i="31"/>
  <c r="E417" i="31"/>
  <c r="F447" i="31"/>
  <c r="E457" i="31"/>
  <c r="F474" i="31"/>
  <c r="E461" i="31"/>
  <c r="F432" i="31"/>
  <c r="E409" i="31"/>
  <c r="E439" i="31"/>
  <c r="E464" i="31"/>
  <c r="F437" i="31"/>
  <c r="E467" i="31"/>
  <c r="F441" i="31"/>
  <c r="F416" i="31"/>
  <c r="E413" i="31"/>
  <c r="F420" i="31"/>
  <c r="F431" i="31"/>
  <c r="F407" i="31"/>
  <c r="F436" i="31"/>
  <c r="F401" i="31"/>
  <c r="E459" i="31"/>
  <c r="F462" i="31"/>
  <c r="E431" i="31"/>
  <c r="E428" i="31"/>
  <c r="F468" i="31"/>
  <c r="F451" i="31"/>
  <c r="E435" i="31"/>
  <c r="E469" i="31"/>
  <c r="E416" i="31"/>
  <c r="F413" i="31"/>
  <c r="F449" i="31"/>
  <c r="E437" i="31"/>
  <c r="F410" i="31"/>
  <c r="E482" i="31"/>
  <c r="F470" i="31"/>
  <c r="F434" i="31"/>
  <c r="F409" i="31"/>
  <c r="F453" i="31"/>
  <c r="E444" i="31"/>
  <c r="F443" i="31"/>
  <c r="F473" i="31"/>
  <c r="E402" i="31"/>
  <c r="F419" i="31"/>
  <c r="E419" i="31"/>
  <c r="E432" i="31"/>
  <c r="F445" i="31"/>
  <c r="F457" i="31"/>
  <c r="F459" i="31"/>
  <c r="F456" i="31"/>
  <c r="F452" i="31"/>
  <c r="F403" i="31"/>
  <c r="F476" i="31"/>
  <c r="E441" i="31"/>
  <c r="F448" i="31"/>
  <c r="E405" i="31"/>
  <c r="F478" i="31"/>
  <c r="F402" i="31"/>
  <c r="F412" i="31"/>
  <c r="E462" i="31"/>
  <c r="E456" i="31"/>
  <c r="E408" i="31"/>
  <c r="F439" i="31"/>
  <c r="E481" i="31"/>
  <c r="E463" i="31"/>
  <c r="E446" i="31"/>
  <c r="E411" i="31"/>
  <c r="F460" i="31"/>
  <c r="F446" i="31"/>
  <c r="F467" i="31"/>
  <c r="F444" i="31"/>
  <c r="E450" i="31"/>
  <c r="E404" i="31"/>
  <c r="E476" i="31"/>
  <c r="E460" i="31"/>
  <c r="F442" i="31"/>
  <c r="F472" i="31"/>
  <c r="E430" i="31"/>
  <c r="E447" i="31"/>
  <c r="E412" i="31"/>
  <c r="F465" i="31"/>
  <c r="F429" i="31"/>
  <c r="E471" i="31"/>
  <c r="F461" i="31"/>
  <c r="E449" i="31"/>
  <c r="F450" i="31"/>
  <c r="E401" i="31"/>
  <c r="E468" i="31"/>
  <c r="E433" i="31"/>
  <c r="F435" i="31"/>
  <c r="E480" i="31"/>
  <c r="F426" i="31"/>
  <c r="F400" i="3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Rich Bennett</author>
  </authors>
  <commentList>
    <comment ref="L1" authorId="0" shapeId="0" xr:uid="{2552903C-9226-5B43-9027-DCC07E98E285}">
      <text>
        <r>
          <rPr>
            <b/>
            <sz val="10"/>
            <color rgb="FF000000"/>
            <rFont val="Tahoma"/>
            <family val="2"/>
          </rPr>
          <t>Rich Bennett:</t>
        </r>
        <r>
          <rPr>
            <sz val="10"/>
            <color rgb="FF000000"/>
            <rFont val="Tahoma"/>
            <family val="2"/>
          </rPr>
          <t xml:space="preserve">
</t>
        </r>
        <r>
          <rPr>
            <sz val="10"/>
            <color rgb="FF000000"/>
            <rFont val="Tahoma"/>
            <family val="2"/>
          </rPr>
          <t>Shannon to review to sunset these columns as of February 2022</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Rich Bennett</author>
  </authors>
  <commentList>
    <comment ref="AD99" authorId="0" shapeId="0" xr:uid="{4AFB1864-99F5-B245-A190-E3876728509D}">
      <text>
        <r>
          <rPr>
            <b/>
            <sz val="10"/>
            <color rgb="FF000000"/>
            <rFont val="Tahoma"/>
            <family val="2"/>
          </rPr>
          <t>Rich Bennett:</t>
        </r>
        <r>
          <rPr>
            <sz val="10"/>
            <color rgb="FF000000"/>
            <rFont val="Tahoma"/>
            <family val="2"/>
          </rPr>
          <t xml:space="preserve">
</t>
        </r>
        <r>
          <rPr>
            <sz val="10"/>
            <color rgb="FF000000"/>
            <rFont val="Tahoma"/>
            <family val="2"/>
          </rPr>
          <t>For the school contract from Rob.  Need to create a generic wholesale pricing colum set in the msd</t>
        </r>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Renee Cherkezian</author>
  </authors>
  <commentList>
    <comment ref="B85" authorId="0" shapeId="0" xr:uid="{00000000-0006-0000-0200-000001000000}">
      <text>
        <r>
          <rPr>
            <b/>
            <sz val="10"/>
            <color rgb="FF000000"/>
            <rFont val="Calibri"/>
            <family val="2"/>
          </rPr>
          <t>Renee Cherkezian:</t>
        </r>
        <r>
          <rPr>
            <sz val="10"/>
            <color rgb="FF000000"/>
            <rFont val="Calibri"/>
            <family val="2"/>
          </rPr>
          <t xml:space="preserve">
</t>
        </r>
        <r>
          <rPr>
            <sz val="10"/>
            <color rgb="FF000000"/>
            <rFont val="Calibri"/>
            <family val="2"/>
          </rPr>
          <t xml:space="preserve">Serves 2
</t>
        </r>
        <r>
          <rPr>
            <sz val="10"/>
            <color rgb="FF000000"/>
            <rFont val="Calibri"/>
            <family val="2"/>
          </rPr>
          <t xml:space="preserve">12oz PLA Sabert
</t>
        </r>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Renee Cherkezian</author>
  </authors>
  <commentList>
    <comment ref="B159" authorId="0" shapeId="0" xr:uid="{00000000-0006-0000-0300-000001000000}">
      <text>
        <r>
          <rPr>
            <b/>
            <sz val="10"/>
            <color rgb="FF000000"/>
            <rFont val="Calibri"/>
            <family val="2"/>
          </rPr>
          <t>Renee Cherkezian:</t>
        </r>
        <r>
          <rPr>
            <sz val="10"/>
            <color rgb="FF000000"/>
            <rFont val="Calibri"/>
            <family val="2"/>
          </rPr>
          <t xml:space="preserve">
</t>
        </r>
        <r>
          <rPr>
            <sz val="10"/>
            <color rgb="FF000000"/>
            <rFont val="Calibri"/>
            <family val="2"/>
          </rPr>
          <t xml:space="preserve">Serves 2
</t>
        </r>
        <r>
          <rPr>
            <sz val="10"/>
            <color rgb="FF000000"/>
            <rFont val="Calibri"/>
            <family val="2"/>
          </rPr>
          <t xml:space="preserve">12oz PLA Sabert
</t>
        </r>
      </text>
    </comment>
  </commentList>
</comments>
</file>

<file path=xl/comments5.xml><?xml version="1.0" encoding="utf-8"?>
<comments xmlns="http://schemas.openxmlformats.org/spreadsheetml/2006/main" xmlns:mc="http://schemas.openxmlformats.org/markup-compatibility/2006" xmlns:xr="http://schemas.microsoft.com/office/spreadsheetml/2014/revision" mc:Ignorable="xr">
  <authors>
    <author>Renee Cherkezian</author>
  </authors>
  <commentList>
    <comment ref="B10" authorId="0" shapeId="0" xr:uid="{00000000-0006-0000-0900-000001000000}">
      <text>
        <r>
          <rPr>
            <b/>
            <sz val="10"/>
            <color rgb="FF000000"/>
            <rFont val="Calibri"/>
            <family val="2"/>
          </rPr>
          <t>Renee Cherkezian:</t>
        </r>
        <r>
          <rPr>
            <sz val="10"/>
            <color rgb="FF000000"/>
            <rFont val="Calibri"/>
            <family val="2"/>
          </rPr>
          <t xml:space="preserve">
</t>
        </r>
        <r>
          <rPr>
            <sz val="10"/>
            <color rgb="FF000000"/>
            <rFont val="Calibri"/>
            <family val="2"/>
          </rPr>
          <t xml:space="preserve">Parm packaged separately
</t>
        </r>
      </text>
    </comment>
  </commentList>
</comments>
</file>

<file path=xl/sharedStrings.xml><?xml version="1.0" encoding="utf-8"?>
<sst xmlns="http://schemas.openxmlformats.org/spreadsheetml/2006/main" count="34724" uniqueCount="3692">
  <si>
    <t>Master ID Concatenated</t>
  </si>
  <si>
    <t>Master Dish ID</t>
  </si>
  <si>
    <t>Subcategory ID</t>
  </si>
  <si>
    <t>Internal Meal Name</t>
  </si>
  <si>
    <t>Public Meal Name</t>
  </si>
  <si>
    <t>Public Dish Subheader</t>
  </si>
  <si>
    <t>Meal Type</t>
  </si>
  <si>
    <t>Component ID 1</t>
  </si>
  <si>
    <t>Component Name 1</t>
  </si>
  <si>
    <t>Component ID 2</t>
  </si>
  <si>
    <t>Component Name 2</t>
  </si>
  <si>
    <t>Component ID 3</t>
  </si>
  <si>
    <t>Component Name 3</t>
  </si>
  <si>
    <t>Component ID 4</t>
  </si>
  <si>
    <t>Component Name 4</t>
  </si>
  <si>
    <t>Component ID 5</t>
  </si>
  <si>
    <t>Component Name 5</t>
  </si>
  <si>
    <t>Component ID 6</t>
  </si>
  <si>
    <t>Component Name 6</t>
  </si>
  <si>
    <t>ON</t>
  </si>
  <si>
    <t>Pad Thai (Tofu)</t>
  </si>
  <si>
    <t>Pad Thai</t>
  </si>
  <si>
    <t>with Chang Mai Sauce</t>
  </si>
  <si>
    <t>Vegetarian</t>
  </si>
  <si>
    <t>Chang Mai</t>
  </si>
  <si>
    <t/>
  </si>
  <si>
    <t>Peanuts</t>
  </si>
  <si>
    <t>N</t>
  </si>
  <si>
    <t>Pad Thai (Shrimp)</t>
  </si>
  <si>
    <t>Pescatarian</t>
  </si>
  <si>
    <t xml:space="preserve">Teriyaki Donburi </t>
  </si>
  <si>
    <t>with Teriyaki Sauce</t>
  </si>
  <si>
    <t>Vegan</t>
  </si>
  <si>
    <t>Teriyaki</t>
  </si>
  <si>
    <t>Teriyaki Donburi (Chicken)</t>
  </si>
  <si>
    <t>Teriyaki Donburi (Beef)</t>
  </si>
  <si>
    <t>Zucchini 'Spaghetti' (Bolognese)</t>
  </si>
  <si>
    <t>Bolognese</t>
  </si>
  <si>
    <t xml:space="preserve">Zucchini 'Spaghetti' Bolognese </t>
  </si>
  <si>
    <t xml:space="preserve">with Grated Parmesan </t>
  </si>
  <si>
    <t>Grated Parmesan</t>
  </si>
  <si>
    <t>Zucchini 'Spaghetti' (Pomodoro)</t>
  </si>
  <si>
    <t>Pomodoro</t>
  </si>
  <si>
    <t>Caprese Sandwich</t>
  </si>
  <si>
    <t>with Pesto Sauce</t>
  </si>
  <si>
    <t>Basil Pesto</t>
  </si>
  <si>
    <t>with Mint Vinaigrete</t>
  </si>
  <si>
    <t>Ginger Mustard Aoli</t>
  </si>
  <si>
    <t>Tuna Nicoise Sandwich</t>
  </si>
  <si>
    <t>with Provencal Vinaigrette</t>
  </si>
  <si>
    <t>Provencal Vinaigrette</t>
  </si>
  <si>
    <t>Tikka Masala (Tofu)</t>
  </si>
  <si>
    <t xml:space="preserve">Tikka Masala </t>
  </si>
  <si>
    <t>with Basmati Rice</t>
  </si>
  <si>
    <t>Basmati Rice</t>
  </si>
  <si>
    <t>Tikka Masala (Chicken)</t>
  </si>
  <si>
    <t xml:space="preserve">Mediterranean Beef Salad </t>
  </si>
  <si>
    <t>with Greek Vinaigrette &amp; Feta</t>
  </si>
  <si>
    <t>Greek Vinaigrette</t>
  </si>
  <si>
    <t>Feta</t>
  </si>
  <si>
    <t>Tacos Especiales (Veggie)</t>
  </si>
  <si>
    <t>Tacos Especiales</t>
  </si>
  <si>
    <t>with Pico de Gallo, Shredded Cheddar Cheese &amp; Sour Cream (Lactose-Free)</t>
  </si>
  <si>
    <t>Sour Cream</t>
  </si>
  <si>
    <t>Taco Shells</t>
  </si>
  <si>
    <t>Pico de Gallo</t>
  </si>
  <si>
    <t>Cheddar Cheese</t>
  </si>
  <si>
    <t>Tacos Especiales (Shrimp)</t>
  </si>
  <si>
    <t>Tacos Especiales (Chicken)</t>
  </si>
  <si>
    <t>Tacos Especiales (Beef)</t>
  </si>
  <si>
    <t>Grilled Kebabs (Veggie)</t>
  </si>
  <si>
    <t xml:space="preserve">Grilled Kebabs </t>
  </si>
  <si>
    <t>with Quinoa Pita Chips  &amp; Hummus</t>
  </si>
  <si>
    <t>Quinoa 'Pita Chips'</t>
  </si>
  <si>
    <t>Hummus</t>
  </si>
  <si>
    <t>Grilled Kebabs (Shrimp)</t>
  </si>
  <si>
    <t>Grilled Kebabs (Chicken)</t>
  </si>
  <si>
    <t>Grilled Kebabs (Beef)</t>
  </si>
  <si>
    <t>Sesame Crusted Salmon</t>
  </si>
  <si>
    <t>with Wild Rice, Carrot Puree &amp; Goma-dare Sauce</t>
  </si>
  <si>
    <t>Goma-dare</t>
  </si>
  <si>
    <t>Wild Rice</t>
  </si>
  <si>
    <t>Carrot Puree</t>
  </si>
  <si>
    <t>with Mixed Greens &amp; Provencal Vinaigrette</t>
  </si>
  <si>
    <t>Mixed Greens</t>
  </si>
  <si>
    <t>Ginger Pork</t>
  </si>
  <si>
    <t xml:space="preserve">Ginger Pork </t>
  </si>
  <si>
    <t>with Roasted Potatoes &amp; Bok Choy</t>
  </si>
  <si>
    <t>Roasted Potatoes</t>
  </si>
  <si>
    <t>Lemon Rosemary Chicken</t>
  </si>
  <si>
    <t xml:space="preserve">Lemon Rosemary Chicken </t>
  </si>
  <si>
    <t>with Rice Pilaf &amp; Parsnip Puree</t>
  </si>
  <si>
    <t>Rice Pilaf</t>
  </si>
  <si>
    <t>Parsnip Puree</t>
  </si>
  <si>
    <t>Beef Tataki</t>
  </si>
  <si>
    <t xml:space="preserve">Beef Tataki </t>
  </si>
  <si>
    <t>with "Rock Potatoes", Brussel Sprouts, Celery Root Puree &amp; Goma-dare Sauce</t>
  </si>
  <si>
    <t>Celery Root Puree</t>
  </si>
  <si>
    <t>Brussel Sprouts</t>
  </si>
  <si>
    <t>Coconut Shrimp Laksa</t>
  </si>
  <si>
    <t>Paella Valenciana</t>
  </si>
  <si>
    <t>Moroccan Tajine (Veggie)</t>
  </si>
  <si>
    <t>Moroccan Tajine</t>
  </si>
  <si>
    <t>with Herbed Quinoa</t>
  </si>
  <si>
    <t>Herbed Quinoa</t>
  </si>
  <si>
    <t>Moroccan Tajine (Chicken)</t>
  </si>
  <si>
    <t>Moroccan Tajine (Lamb)</t>
  </si>
  <si>
    <t>Summer Vegetable Lasagna</t>
  </si>
  <si>
    <t>Basil Pesto Spaghetti Squash</t>
  </si>
  <si>
    <t xml:space="preserve">Basil Pesto Spaghetti Squash </t>
  </si>
  <si>
    <t xml:space="preserve">with Parmesan </t>
  </si>
  <si>
    <t>Beef Goulash</t>
  </si>
  <si>
    <t>with Chive Mashed Potatoes</t>
  </si>
  <si>
    <t>Chive Mashed Potatoes</t>
  </si>
  <si>
    <t>Y</t>
  </si>
  <si>
    <t>Warm Autumn Salad</t>
  </si>
  <si>
    <t>with Mint Vinaigrette</t>
  </si>
  <si>
    <t>Jus</t>
  </si>
  <si>
    <t>Green Quinoa Bowl</t>
  </si>
  <si>
    <t>with Carrot Ginger Soup</t>
  </si>
  <si>
    <t>Carrot Ginger Soup</t>
  </si>
  <si>
    <t>Thai Green Curry (Chicken)</t>
  </si>
  <si>
    <t xml:space="preserve">Thai Green Curry </t>
  </si>
  <si>
    <t>with Jasmine Rice</t>
  </si>
  <si>
    <t>Jasmine Rice</t>
  </si>
  <si>
    <t>Thai Green Curry (Veggie)</t>
  </si>
  <si>
    <t>Thai Green Curry (Tofu)</t>
  </si>
  <si>
    <t>Thai Green Curry (Shrimp)</t>
  </si>
  <si>
    <t>with Coleslaw</t>
  </si>
  <si>
    <t>Hamburger Bun</t>
  </si>
  <si>
    <t>Cole Slaw</t>
  </si>
  <si>
    <t>Baked Lasagna Bolognese</t>
  </si>
  <si>
    <t xml:space="preserve">with Mixed Greens &amp; Provençal Vinaigrette </t>
  </si>
  <si>
    <t>Creamy Pesto Rigatoni</t>
  </si>
  <si>
    <t>with Grated Parmesan, Mixed Greens &amp; Provençal Vinaigrette</t>
  </si>
  <si>
    <t>with a Dinner Roll, Mixed Greens &amp; Provençal Vinaigrette</t>
  </si>
  <si>
    <t>Dinner Roll</t>
  </si>
  <si>
    <t>n/a</t>
  </si>
  <si>
    <t>New England Cod Chowder</t>
  </si>
  <si>
    <t>Sesame Ponzu Soba Noodles</t>
  </si>
  <si>
    <t>Ginger Ponzu</t>
  </si>
  <si>
    <t>Roasted Lamb</t>
  </si>
  <si>
    <t xml:space="preserve">with Mint Pesto, Ratatouille and Chive Mashed Potatoes </t>
  </si>
  <si>
    <t>Mint Pesto</t>
  </si>
  <si>
    <t>Tierra Salad</t>
  </si>
  <si>
    <t>Alambre</t>
  </si>
  <si>
    <t>with Pico de Gallo and Tortillas</t>
  </si>
  <si>
    <t>with Hummus and Quinoa Pita Chips</t>
  </si>
  <si>
    <t>Mediterranean Salad</t>
  </si>
  <si>
    <t>with Feta and Greek Vinaigrette</t>
  </si>
  <si>
    <t>Frittata Muffins</t>
  </si>
  <si>
    <t>Tomato, Goat Cheese, Spinach &amp; Herbs</t>
  </si>
  <si>
    <t>Breakfast</t>
  </si>
  <si>
    <t>Bacon, Spinach, &amp; Swiss Cheese</t>
  </si>
  <si>
    <t>Vanilla Coconut Chia Seed Pudding</t>
  </si>
  <si>
    <t>Raspberry</t>
  </si>
  <si>
    <t>Sunrise Fruit Bowl</t>
  </si>
  <si>
    <t>with Maple-Mint Syrup and Lactose-Free Vanilla Bean Yogurt</t>
  </si>
  <si>
    <t>Maple-Mint Syrup</t>
  </si>
  <si>
    <t>Vanilla Bean Lactose-Free Yogurt</t>
  </si>
  <si>
    <t>Dragon Fruit  Smoothie</t>
  </si>
  <si>
    <t>Ginger Turmeric Lemon</t>
  </si>
  <si>
    <t>Jumbo Lump Crab Cakes</t>
  </si>
  <si>
    <t>with Lemon-Paprika Aioli and Coleslaw</t>
  </si>
  <si>
    <t>Lemon-Paprika Aioli</t>
  </si>
  <si>
    <t>Coleslaw</t>
  </si>
  <si>
    <t xml:space="preserve">Hawker Lettuce Wraps (Chicken) </t>
  </si>
  <si>
    <t>Hawker Lettuce Wraps</t>
  </si>
  <si>
    <t>with Peanuts</t>
  </si>
  <si>
    <t xml:space="preserve">Hawker Lettuce Wraps (Pork) </t>
  </si>
  <si>
    <t>Lemon, Ginger, Cayenne</t>
  </si>
  <si>
    <t xml:space="preserve">Pulled BBQ Chicken   </t>
  </si>
  <si>
    <t xml:space="preserve">with Southern Dirty Rice </t>
  </si>
  <si>
    <t>Dirty Rice</t>
  </si>
  <si>
    <t>Coco Berry Smoothie</t>
  </si>
  <si>
    <t>Coco Berry Smoothie - 8oz</t>
  </si>
  <si>
    <t>Roasted Turkey</t>
  </si>
  <si>
    <t>with Green Beans, Rosemary Whipped Potatoes, Gravy, Cranberry-Orange Sauce and Carrot Purée</t>
  </si>
  <si>
    <t>Cranberry-Orange Sauce</t>
  </si>
  <si>
    <t>Rosemary Whipped Potatoes</t>
  </si>
  <si>
    <t>Gravy</t>
  </si>
  <si>
    <t>Green Beans</t>
  </si>
  <si>
    <t>Green Beans with Toasted Almonds</t>
  </si>
  <si>
    <t>Wine Braised Brisket</t>
  </si>
  <si>
    <t>with Star Anise, Carrots and Parsnips</t>
  </si>
  <si>
    <t>Maple-Glazed Ham</t>
  </si>
  <si>
    <t>with Herb Roasted Potatoes and Celery Root Remoulade</t>
  </si>
  <si>
    <t>Herb Roasted Potatoes</t>
  </si>
  <si>
    <t>Celery Root Remoulade</t>
  </si>
  <si>
    <t>Bloody Mary Mix</t>
  </si>
  <si>
    <t>Coconut Yogurt Parfait</t>
  </si>
  <si>
    <t>with Granola</t>
  </si>
  <si>
    <t>Granola</t>
  </si>
  <si>
    <t>Original 'Super' Trail Mix</t>
  </si>
  <si>
    <t>Original Granola</t>
  </si>
  <si>
    <t>Brownie Bites</t>
  </si>
  <si>
    <t>Cinnamon-Sugar Coffee Cakes</t>
  </si>
  <si>
    <t>Turkey Meatballs with Basil Pomodoro Sauce</t>
  </si>
  <si>
    <t xml:space="preserve">Turkey Meatballs </t>
  </si>
  <si>
    <t>with Basil Pomodoro Sauce</t>
  </si>
  <si>
    <t>Tortilla Soup</t>
  </si>
  <si>
    <t>with  Salsa Fresca, Baked Tortilla Strips &amp; Cheddar Cheese</t>
  </si>
  <si>
    <t>Salsa Fresca</t>
  </si>
  <si>
    <t>Baked Tortilla Strips</t>
  </si>
  <si>
    <t>Tortilla Soup, Vegetable</t>
  </si>
  <si>
    <t>Almond &amp; Cranberry Energy Bites</t>
  </si>
  <si>
    <t>Peanut Butter &amp; Chocolate Energy Bites</t>
  </si>
  <si>
    <t xml:space="preserve">Country Cinnamon Oatmeal </t>
  </si>
  <si>
    <t>with Maple-Glazed Pecans</t>
  </si>
  <si>
    <t>Maple-Glazed Pecans</t>
  </si>
  <si>
    <t>Truffled Mac &amp; Cheese</t>
  </si>
  <si>
    <t>Three-Spice Turkey Chili</t>
  </si>
  <si>
    <t>Chicken &amp; Rice Soup</t>
  </si>
  <si>
    <t>Grilled Chicken Breast</t>
  </si>
  <si>
    <t>Grilled Hanger Steak</t>
  </si>
  <si>
    <t>Herbed Roasted Potatoes</t>
  </si>
  <si>
    <t>Roasted Peppers, Eggplant and Zucchini</t>
  </si>
  <si>
    <t>Roasted Broccoli, Carrots and Brussel Sprouts</t>
  </si>
  <si>
    <t>Lamb With Mint Pesto</t>
  </si>
  <si>
    <t>Cumin Roasted Carrots &amp; Parsnips</t>
  </si>
  <si>
    <t>Quinoa Tabbouleh</t>
  </si>
  <si>
    <t>Zaatar Chicken</t>
  </si>
  <si>
    <t>Roasted Spiced Carrot &amp; Parsnip Buckwheat Bowl</t>
  </si>
  <si>
    <t>Buckwheat Bowl</t>
  </si>
  <si>
    <t>with Cumin Roasted Carrots &amp; Parsnips with Lemon-Tahini Dressing</t>
  </si>
  <si>
    <t xml:space="preserve"> Lemon-Tahini Dressing</t>
  </si>
  <si>
    <t>with Quinoa Tabbouleh</t>
  </si>
  <si>
    <t>Cold Brew with Almond Milk</t>
  </si>
  <si>
    <t>​Grab &amp; Go Gazpacho</t>
  </si>
  <si>
    <t>Strawberry-Rose Chia Seed Pudding</t>
  </si>
  <si>
    <t>Cacao Almond Smoothie</t>
  </si>
  <si>
    <t>Caprese Pesto Salad Bowl</t>
  </si>
  <si>
    <t>Grilled Chicken Bruschetta</t>
  </si>
  <si>
    <t>with Orzo Salad</t>
  </si>
  <si>
    <t>Orzo Salad</t>
  </si>
  <si>
    <t>Paella Valenciana (Veggie)</t>
  </si>
  <si>
    <t>Paella Valenciana (Chicken)</t>
  </si>
  <si>
    <t>Thyme Lemonade</t>
  </si>
  <si>
    <t>Homestyle Lemonade</t>
  </si>
  <si>
    <t>Mint Green Iced Tea</t>
  </si>
  <si>
    <t>Half &amp; Half </t>
  </si>
  <si>
    <t>Mocha Espresso Energy Bites</t>
  </si>
  <si>
    <t>Hummus &amp; Carrots</t>
  </si>
  <si>
    <t>Grilled Steak</t>
  </si>
  <si>
    <t>Case of water bottles</t>
  </si>
  <si>
    <t>Classic Mac &amp; Cheese</t>
  </si>
  <si>
    <t>Pulled BBQ Chicken</t>
  </si>
  <si>
    <t xml:space="preserve">Hummus  </t>
  </si>
  <si>
    <t>with Argentinian Chimichurri Sautéed Spinach and Mashed Sweet Potato</t>
  </si>
  <si>
    <t>Chimichurri</t>
  </si>
  <si>
    <t>Sautéed Spinach</t>
  </si>
  <si>
    <t>Ratatouille</t>
  </si>
  <si>
    <t xml:space="preserve">Matcha Latte - 8 oz </t>
  </si>
  <si>
    <t>Matcha Latte</t>
  </si>
  <si>
    <t xml:space="preserve">Turmeric Latte - 8 oz </t>
  </si>
  <si>
    <t>Turmeric Latte</t>
  </si>
  <si>
    <t xml:space="preserve">Mashed Sweet Potato </t>
  </si>
  <si>
    <t>Almond &amp; Cranberry Energy Bites_2 pack</t>
  </si>
  <si>
    <t>Peanut Butter &amp; Chocolate Energy Bites_2 pack</t>
  </si>
  <si>
    <t>Rotisserie Chicken</t>
  </si>
  <si>
    <t>Bare Turkey Burger</t>
  </si>
  <si>
    <t xml:space="preserve">with Cucumber Potato Salad, Red Cabbage Slaw and Ketchup </t>
  </si>
  <si>
    <t>Red Cabbage Slaw</t>
  </si>
  <si>
    <t xml:space="preserve">Ketchup </t>
  </si>
  <si>
    <t>Cucumber Potato Salad</t>
  </si>
  <si>
    <t xml:space="preserve">Orange Cocoa Chia Seed Pudding </t>
  </si>
  <si>
    <t>Lemon Coconut Energy Bites</t>
  </si>
  <si>
    <t xml:space="preserve">Provençal Roast Beef </t>
  </si>
  <si>
    <t>Assorted Cheese Plate</t>
  </si>
  <si>
    <t xml:space="preserve">Tortilla Española </t>
  </si>
  <si>
    <t>Buddha Bowl</t>
  </si>
  <si>
    <t>Mint Vinaigrete</t>
  </si>
  <si>
    <t>Master ID</t>
  </si>
  <si>
    <t>Component Name</t>
  </si>
  <si>
    <t>Aoili Verde</t>
  </si>
  <si>
    <t>Lemon Tahini Dressing</t>
  </si>
  <si>
    <t>Epicured's Ketchup</t>
  </si>
  <si>
    <t xml:space="preserve">Roast Beef Dressing </t>
  </si>
  <si>
    <t>Mint Vinaigrette</t>
  </si>
  <si>
    <t xml:space="preserve">Crackers </t>
  </si>
  <si>
    <t xml:space="preserve">Parmesan (1oz) </t>
  </si>
  <si>
    <t>Lactose-Free Vanilla Bean Yogurt</t>
  </si>
  <si>
    <t>Serving Size</t>
  </si>
  <si>
    <t>Number of Servings</t>
  </si>
  <si>
    <t>Calories</t>
  </si>
  <si>
    <t>Calories from Fat</t>
  </si>
  <si>
    <t>Total Fat</t>
  </si>
  <si>
    <t>Saturated Fat</t>
  </si>
  <si>
    <t>Trans Fat</t>
  </si>
  <si>
    <t>Cholesterol</t>
  </si>
  <si>
    <t>Sodium</t>
  </si>
  <si>
    <t>Carbohydrates</t>
  </si>
  <si>
    <t>Dietary Fiber</t>
  </si>
  <si>
    <t>Sugars</t>
  </si>
  <si>
    <t>Protein</t>
  </si>
  <si>
    <t>Vitamin A</t>
  </si>
  <si>
    <t>Vitamin C</t>
  </si>
  <si>
    <t>Calcium</t>
  </si>
  <si>
    <t>Iron</t>
  </si>
  <si>
    <t>Grams</t>
  </si>
  <si>
    <t>Milligrams</t>
  </si>
  <si>
    <t>% of Daily Intake</t>
  </si>
  <si>
    <t>Active</t>
  </si>
  <si>
    <t>1 Container</t>
  </si>
  <si>
    <t xml:space="preserve">Per Serving: </t>
  </si>
  <si>
    <t>N/A</t>
  </si>
  <si>
    <t xml:space="preserve"> 15%.</t>
  </si>
  <si>
    <t xml:space="preserve"> 25%.</t>
  </si>
  <si>
    <t xml:space="preserve"> 30%.</t>
  </si>
  <si>
    <t>1 Container (425 g)</t>
  </si>
  <si>
    <t xml:space="preserve"> 45%.</t>
  </si>
  <si>
    <t>16oz (480g)</t>
  </si>
  <si>
    <t>8oz  (240g)</t>
  </si>
  <si>
    <t>&lt;5</t>
  </si>
  <si>
    <t>8oz (240g)</t>
  </si>
  <si>
    <t>&lt;1</t>
  </si>
  <si>
    <t>30g</t>
  </si>
  <si>
    <t>1/4 Cup (25g)</t>
  </si>
  <si>
    <t>About 4.5</t>
  </si>
  <si>
    <t>40g</t>
  </si>
  <si>
    <t>About 3</t>
  </si>
  <si>
    <t>About 1</t>
  </si>
  <si>
    <t>1 Brownie Bite</t>
  </si>
  <si>
    <t>1 Cake</t>
  </si>
  <si>
    <t>1 Bite</t>
  </si>
  <si>
    <t>8 oz (220 g)</t>
  </si>
  <si>
    <t>8 oz (130 g)</t>
  </si>
  <si>
    <t>13g</t>
  </si>
  <si>
    <t>8 oz (160 g)</t>
  </si>
  <si>
    <t>16oz (473g)</t>
  </si>
  <si>
    <t>8 oz (150 g)</t>
  </si>
  <si>
    <t>12oz (340 g)</t>
  </si>
  <si>
    <t>1 Container (293 g)</t>
  </si>
  <si>
    <t>8 oz (135 g)</t>
  </si>
  <si>
    <t>8 oz (125 g)</t>
  </si>
  <si>
    <t>8 oz (190 g)</t>
  </si>
  <si>
    <t xml:space="preserve">8 oz (220 g) </t>
  </si>
  <si>
    <t>8 oz (250 g)</t>
  </si>
  <si>
    <t>85g</t>
  </si>
  <si>
    <t>Per Serving</t>
  </si>
  <si>
    <t>436g</t>
  </si>
  <si>
    <t>200g</t>
  </si>
  <si>
    <t>126 g</t>
  </si>
  <si>
    <t>20 g</t>
  </si>
  <si>
    <t>295 g</t>
  </si>
  <si>
    <t>178 g</t>
  </si>
  <si>
    <t>266 g</t>
  </si>
  <si>
    <t>Chiang Mai</t>
  </si>
  <si>
    <t>Total</t>
  </si>
  <si>
    <t xml:space="preserve">Total </t>
  </si>
  <si>
    <t>Teriyaki Sauce</t>
  </si>
  <si>
    <t xml:space="preserve">Parmesan </t>
  </si>
  <si>
    <t>Gomadare Sauce</t>
  </si>
  <si>
    <t xml:space="preserve">**wild rice?? </t>
  </si>
  <si>
    <t>5oz (30mg)</t>
  </si>
  <si>
    <t xml:space="preserve">Cheddar Cheese </t>
  </si>
  <si>
    <t>Lemon-Tahini Dressing</t>
  </si>
  <si>
    <t>16oz (470g)</t>
  </si>
  <si>
    <t>Roastbeef dressing</t>
  </si>
  <si>
    <t>Formal Dish Description</t>
  </si>
  <si>
    <t xml:space="preserve">Teriyaki glazed grilled tofu served over a fluffy bed of sesame basmati rice, garnished with finely chopped scallions. </t>
  </si>
  <si>
    <t xml:space="preserve">Teriyaki glazed grilled chicken served over a fluffy bed of sesame basmati rice, garnished with finely chopped scallions. </t>
  </si>
  <si>
    <t xml:space="preserve">Teriyaki glazed grilled beef served over a fluffy bed of sesame basmati rice, garnished with finely chopped scallions. </t>
  </si>
  <si>
    <t>Tomato, mozzerella, spinach with a basil pesto sauce on a French baguette</t>
  </si>
  <si>
    <t>Curly kale, purple cabbage, cucumbers, watermelon radishes, plum radishes, rainbow carrot ribbons, soybean sprouts, alfalfa sprouts, red quinoa, sesame seeds &amp; spiced chickpeas (side: ginger-mustard aioli)</t>
  </si>
  <si>
    <t>Tuna, green beans, kalamata olives, eggs, spinach, french baguette</t>
  </si>
  <si>
    <t>Grilled skirt steak, curly kale, Belgian endive, roasted radicchio, pan-roasted mini heirloom tomatoes, cucumbers, Greek feta cheese, (side: balsamic vinaigrette)</t>
  </si>
  <si>
    <t>Meditteranean/ Middle eastern grilled kebabs</t>
  </si>
  <si>
    <t>Baked gluten-free elbow pasta in a black truffle, parmesan &amp; aged cheddar sauce</t>
  </si>
  <si>
    <t>Roasted boneless pork medallions in a soy-ginger sauce with steamed bok choy.  Accompanied by roasted, herbed marble potatoes.</t>
  </si>
  <si>
    <t>Country-fresh tender grilled chicken in a velvety lemon rosemary sauce, complemented by mixed bell pepper rice pilaf and Epicured’s creamy Parsnip Purée.</t>
  </si>
  <si>
    <t>Seared marinated beef sirloin, roasted brussel sprouts, salted Peruvian potatoes</t>
  </si>
  <si>
    <t>Derived from Spanish coastal city / mixed veg &amp; spices simmered in a paella pan</t>
  </si>
  <si>
    <t>Fork-tender zucchini and eggplant in a sweet and savory North African sauce, with slow-cooked tomatoes, bell peppers and various spices. Served with aromatic herbed quinoa.</t>
  </si>
  <si>
    <t>Fork-tender chicken breast in a sweet and savory North African sauce, with slow-cooked tomatoes, bell peppers and various spices. Served with aromatic herbed quinoa.</t>
  </si>
  <si>
    <t>Fork-tender lamb in a sweet and savory North African sauce, with slow-cooked tomatoes, bell peppers and various spices. Served with aromatic herbed quinoa.</t>
  </si>
  <si>
    <t>summer lasagna - seasonal vegetables in a smoothe/ white creamy sauce.</t>
  </si>
  <si>
    <t>Tender beef, stewed in an aromatic red wine reduction sauce, elegantly seasoned with Hungarian sweet paprika, caraway, juniper berries, rosemary, and thyme. Served with Chive Mashed Potatoes.</t>
  </si>
  <si>
    <t>A vibrant bowl of superfoods headlined by spinach-infused "green" quinoa mixed with coconut milk and topped with blanched broccoli, crispy green beans and pumpkin seeds. Accompanied by a warm bowl of Carrot Ginger Soup.</t>
  </si>
  <si>
    <t>Chicken and eggplant in a light and vibrant coconut milk and vegetable stock curry, simmered with lemongrass and basil. Garnished with cilantro and served with Jasmine Rice.</t>
  </si>
  <si>
    <t>Vegetables in a light and vibrant coconut milk and vegetable stock curry, simmered with lemongrass and basil. Garnished with cilantro and served with Jasmine Rice.</t>
  </si>
  <si>
    <t>Tofu and eggplant in a light and vibrant coconut milk and vegetable stock curry, simmered with lemongrass and basil. Garnished with cilantro and served with Jasmine Rice.</t>
  </si>
  <si>
    <t>Shrimp and eggplant in a light and vibrant coconut milk and vegetable stock curry, simmered with lemongrass and basil. Garnished with cilantro and served with Jasmine Rice.</t>
  </si>
  <si>
    <t>Slow cooked chicken in Epicured's original sweet and smoky BBQ sauce. Served with a gluten-free bun and a side of coleslaw.</t>
  </si>
  <si>
    <t>A quintessential Italian comfort food,  featuring layers of rich, roasted pomodoro-bolognese sauce, basil, melted mozzarella and brown rice pasta, topped with a layer of golden crusted parmesan. Accompanied by mixed greens and Provençal Vinaigrette. .</t>
  </si>
  <si>
    <t xml:space="preserve">Brown rice rigatoni covered with Epicured's original creamy basil pesto sauce, topped with grated parmesan. Served with mixed greens and Provençal Vinaigrette. </t>
  </si>
  <si>
    <t>Seasoned ground turkey simmered with chopped tomatoes, carrots, green lentils, chickpeas, sweet red and yellow peppers with aromatic hints of cumin and paprika. Accompanied by a gluten-free dinner roll and mixed greens with Provençal vinaigrette.</t>
  </si>
  <si>
    <t>A hearty soup full of tender pieces of chicken, short-grain rice, diced white potatoes, chopped carrots and herbs,  simmered in Epicured's chicken stock. Accompanied by a gluten-free dinner roll and mixed greens with Provençal vinaigrette.</t>
  </si>
  <si>
    <t>Fresh cod, diced fingerling potatoes, chopped scallions and lardons in a creamy, lactose-free broth.  Served with a gluten-free dinner roll and mixed greens with Provençal vinaigrette.</t>
  </si>
  <si>
    <t>A smooth and simple blend of pureed carrots, ginger root, and Epicured's vegetable stock.  Accompanied by a gluten-free dinner roll and mixed greens with Provençal vinaigrette.</t>
  </si>
  <si>
    <t>Pan-seared tofu over silky buckwheat soba noodles tossed in sesame oil and Ginger-Ponzu Sauce, mixed with red bell pepper, sesame seeds, chopped herbs, and dressed with blanched broccoli rabe, delicate lotus root, and scallions.</t>
  </si>
  <si>
    <t>Fork tender roasted lamb with colorful herbed ratatouille, served with Mint Pesto and accompanied by Chive Mashed Potatoes.</t>
  </si>
  <si>
    <t>A fresh bed of spinach with a lively collection of fennel slivers, crunchy purple cabbage, watermelon radishes, delicate zucchini ribbons, boiled purple potatoes, and blanched green beans. Served with crumbled Feta and creamy Aioli Verde.</t>
  </si>
  <si>
    <t>A traditional north Mexican dish consisting of sautéed eggplant, tofu, and bell peppers, tossed with melted mozzarella cheese.  Served with Pico de Gallo  and Tortillas.</t>
  </si>
  <si>
    <t>A traditional north Mexican dish consisting of sautéed chicken breast and bell peppers, tossed with melted mozzarella cheese.  Served with Pico de Gallo and Tortillas.</t>
  </si>
  <si>
    <t>A traditional north Mexican dish consisting of sautéed hanger steak and sautéed bell peppers, tossed with melted mozzarella cheese. Served with Pico de Gallo and Tortillas.</t>
  </si>
  <si>
    <t xml:space="preserve">A vibrant, nutrient dense Morrocan-Mediterranean bowl of chopped kale, parsley, mint, basil, sliced almonds, red grapes, white quinoa, and chuncks of parmesean, tossed with lemon juice and olive oil.  Accompanied by Hummus and Quinoa Pita Chips </t>
  </si>
  <si>
    <t>Refreshing medley of sweet summer strawberries, kiwis, blueberries, raspberries, grapes and pineapple, accompanied by Maple Mint Sauce and Lactose-Free Vanilla Bean Yogurt.</t>
  </si>
  <si>
    <t xml:space="preserve">Tropical refreshing antioxidant blend of dragon fruit, raspberries, strawberries, blueberries, with creamy coconut milk, vanilla hemp milk, ginger juice and maple syrup.  </t>
  </si>
  <si>
    <t>Light, smooth and fluffy whipped potatoes blended with fresh aromatic rosemary leaves.</t>
  </si>
  <si>
    <t>Epicured's original sweet and bright cranberry sauce is complimented with hints of orange zest, cinnamon and cloves.</t>
  </si>
  <si>
    <t>Fresh green beans sautéed with crunchy, toasted almonds.</t>
  </si>
  <si>
    <t xml:space="preserve">Sweet and smooth purée predominantly consisting of carrots and coconut oil. (Hard to believe there's no cream or butter!)  </t>
  </si>
  <si>
    <t xml:space="preserve">Fork-tender brisket braised with farm fresh baby carrots and parsnips in a savory base of red wine, homemade beef stock, star anise, thyme, rosemary and bay leaves. </t>
  </si>
  <si>
    <t xml:space="preserve">Succulent maple caramelized ham with undertone hints of cinnamon and cloves.  Served with herbed roasted potatoes and a side of julienned celery root in a Dijon based remoulade. </t>
  </si>
  <si>
    <t>A low FODMAP brunch just got a lot more fun! Enjoy this classic cocktail mix with your favorite spirit (yes, vodka is low FODMAP) or serve “virgin” over ice. It’s made with a delicious blend of tomato juice, fresh lemon and lime juice, paprika, horseradish, and a hint of hot sauce, and our own made-from-scratch Worcestershire sauce. Cheers!</t>
  </si>
  <si>
    <t>Smooth and creamy coconut yogurt with fresh strawberries, blueberries, raspberries and Epicured's crunchy Original Granola</t>
  </si>
  <si>
    <t xml:space="preserve">A perfect combination of  peanuts, almonds, pecans, walnuts, sunflower seeds, pumpkin seeds, and toasted coconut flakes with the purest Napa wine raisins, made from merlot, cabernet and chardonnay grapes.  Crunchy seeds and stems are included, making these the most potent antioxidant raisins! </t>
  </si>
  <si>
    <t>Light and crunchy baked chunks of gluten-free oats, toasted quinoa, slivered almonds, chia seeds, flaxseeds, toasted coconut flakes, puffed rice, and cranberries with warm hints of cinnamon and maple syrup.</t>
  </si>
  <si>
    <t xml:space="preserve">Decadent, rich dark chocolate, bite-sized fudge brownies. </t>
  </si>
  <si>
    <t>Layers of earthy cinnamon and granulated sugar swirled throughout a moist, heavenly cake.</t>
  </si>
  <si>
    <t>Three tender meatballs, made with fresh herbs, spices and ground turkey, served in a hearty, slow-cooked basil pomodoro sauce.</t>
  </si>
  <si>
    <t>A hearty Mexican-inspired soup consisting of tomatoes slowly cooked with chicken, bell peppers, black beans, cilantro, chili powder and cumin. Accompanied by Salsa Fresca, crispy Baked Tortilla Strips, and shredded Cheddar Cheese.
Note: Dish is served with dairy components on the side.</t>
  </si>
  <si>
    <t>A hearty Mexican-inspired soup consisting of tomatoes slowly cooked with bell peppers, black beans, cilantro, chili powder and cumin. Accompanied by Salsa Fresca, crispy Baked Tortilla Strips, and shredded Cheddar Cheese.
Note: Dish is served with dairy components on the side.</t>
  </si>
  <si>
    <t>Gluten-free rolled oats, packed with smooth almond butter, peanut butter, crunchy raw almond chunks, sweet cranberries, flaxseeds and coconut flakes - all in one bite!</t>
  </si>
  <si>
    <t>Gluten-free rolled oats, packed with smooth peanut butter, flaxseeds, chia seeds and dark chocolate-  all in one bite!</t>
  </si>
  <si>
    <t>Fluffy white and red quinoa with parsley.</t>
  </si>
  <si>
    <t xml:space="preserve">Colorful combination of roasted broccoli, carrots and brussels sprouts. </t>
  </si>
  <si>
    <t>Sweet and savory roasted carrots and parsnips marinated in a spice blend of cumin, coriander, paprika and sprinkled with fresh dill.</t>
  </si>
  <si>
    <t xml:space="preserve">A fresh and zesty medley of parsley, scallions (green parts), tomatoes, mint, extra virgin olive oil, lemon juice and quinoa. </t>
  </si>
  <si>
    <t>Marinated grilled chicken seasoned with the traditional eastern Mediterranean spice blend, za'atar, consisting of sumac, wild oregano and sesame seeds.</t>
  </si>
  <si>
    <t xml:space="preserve">Zesty za'atar seasoning of sumac, sesame seeds and wild oregano over grilled marinated chicken, on a bed of lemon fresh quinoa tabbouleh.  </t>
  </si>
  <si>
    <t xml:space="preserve">Rich and smoothe cold brewed coffee blended with creamy and silky almond milk.   </t>
  </si>
  <si>
    <t>A creamy almond, protein-rich smoothie consisting of almond butter, GF Rolled oats, bananas, cacao nibs, cacao powder, almond milk, sea salt, cinnamon, cardamom, and cayenne pepper.</t>
  </si>
  <si>
    <t xml:space="preserve">Our spin on a classic. Light, fresh, lemonade with just a hint of thyme. </t>
  </si>
  <si>
    <t>A bright, refreshing pick-me-up with no added sugar. Delicious and easy on the belly.</t>
  </si>
  <si>
    <t>A perfect mix of lemonade and low FODMAP teas. Balanced &amp; flavorful with a boost of energy.</t>
  </si>
  <si>
    <t>A snack with a kick! French Colombian-inspired espresso and cacao mixed with chocolate, almond butter, gluten-free oats, and chia seeds.</t>
  </si>
  <si>
    <t>Mouthwatering sliced skirt steak. Pairs perfectly with Epicured sides or greens.</t>
  </si>
  <si>
    <t>Golden baked gluten-free elbow pasta in an earthy, sinfully creamy, cheddar and
parmesan sauce.</t>
  </si>
  <si>
    <t xml:space="preserve">Steamed long grain aromatic rice. </t>
  </si>
  <si>
    <t>Sweet steamed parsnips puréed to perfection.</t>
  </si>
  <si>
    <t>Steamed fluffy wild rice.</t>
  </si>
  <si>
    <t xml:space="preserve">Traditional Middle Eastern spread composed of blended chickpeas, lemon, garlic-infused oil, tahini, and salt.  </t>
  </si>
  <si>
    <t xml:space="preserve">Grilled steak with traditional "Chimichurri Rojo" composed of red bell pepper, lemon juice, balsamic vinegar, oil and herbs; accompanied by sautéed spinach and mashed sweet potato. </t>
  </si>
  <si>
    <t xml:space="preserve">Fresh spinach sautéed with a squeeze of lemon juice. </t>
  </si>
  <si>
    <t>Fork tender roasted lamb.</t>
  </si>
  <si>
    <t xml:space="preserve">Colorful vegetable medley of red bell pepper, yellow bell pepper, zucchini, and eggplant with basil pomodoro sauce. </t>
  </si>
  <si>
    <t xml:space="preserve">A blend of Japanese matcha, turmeric and ginger traditionally prepared with hot water and mixed with creamy oat milk. </t>
  </si>
  <si>
    <t xml:space="preserve">Combination of turmeric, cardamom, cinnamon, black pepper and ginger with a creamy almond-coconut milk base. </t>
  </si>
  <si>
    <t>Whole roasted chicken "rotisserie style"</t>
  </si>
  <si>
    <t>Wiener style potatoes and cucumbers tossed with Dijon mustard and parsley.</t>
  </si>
  <si>
    <t>Creamy vegan chocolate pudding made with coconut milk, chia seeds, almond buter and organic
cacao. Topped with a sweet and tangy orange confture</t>
  </si>
  <si>
    <t>Refreshing and sweet energy bites made with gluten-free oats, fresh lemon juice, shredded dried
coconut, a sprinkle of turmeric and maple syrup.</t>
  </si>
  <si>
    <t>Classic herb crusted roast beef served with Epicured's house-made macaroni salad.</t>
  </si>
  <si>
    <t>Classic Spanish omelete made with cage-free eggs and potatoes, topped with a roasted sweet
piquillo pepper and a manzanilla olive.</t>
  </si>
  <si>
    <t>Ingredients Description</t>
  </si>
  <si>
    <t xml:space="preserve">Caprese Sandwich: Gluten free baguette, mozzarella, tomatoes, spinach.  Basil Pesto Sauce: Basil, parmesan, garlic oil, olive oil, chives, pine nuts, salt, white pepper. </t>
  </si>
  <si>
    <t xml:space="preserve">Tuna Niçoise: White albacore tuna, gluten free baguette, green beans, hard boiled egg, kalamata olives, spinach.  Provençal Vinaigrette:  Dijon mustard, olive oil, red wine vinegar, parsley, salt, white pepper. </t>
  </si>
  <si>
    <t>Mediterranean Beef Salad:  Skirt steak, kale, cherry tomatoes, endive, radicchio, cucumbers, feta.  Greek Vinaigrette:  Dijon mustard, olive oil, red wine vinegar, oregano salt, white pepper.</t>
  </si>
  <si>
    <t xml:space="preserve">Veggie Chicken Kebabs: Yellow bell peppers, red bell peppers, eggplant, zucchini, oregano, ground thyme, sumac, paprika, asafetida powder, salt, white pepper.  Hummus: Chickpeas, olive oil, sesame oil, garlic oil, raw lemon juice, ground cumin, sumac, asafetida powder, salt.  Quinoa Pita Chips: quinoa flour, potato starch, corn starch, sunflower and/or safflower oil, corn flour, sugar, sea salt. </t>
  </si>
  <si>
    <t xml:space="preserve">Shrimp Chicken Kebabs: Shrimp, yellow bell peppers, red bell peppers, eggplant, zucchini, oregano, ground thyme, sumac, paprika, asafetida powder, salt, white pepper.  Hummus: Chickpeas, olive oil, sesame oil, garlic oil, raw lemon juice, ground cumin, sumac, asafetida powder, salt.  Quinoa Pita Chips: quinoa flour, potato starch, corn starch, sunflower and/or safflower oil, corn flour, sugar, sea salt. </t>
  </si>
  <si>
    <t xml:space="preserve">Grilled Chicken Kebabs: Chicken, yellow bell peppers, red bell peppers, eggplant, zucchini, oregano, ground thyme, sumac, paprika, asafetida powder, salt, white pepper.  Hummus: Chickpeas, olive oil, sesame oil, garlic oil, raw lemon juice, ground cumin, sumac, asafetida powder, salt. Quinoa Pita Chips: quinoa flour, potato starch, corn starch, sunflower and/or safflower oil, corn flour, sugar, sea salt. </t>
  </si>
  <si>
    <t xml:space="preserve">Grilled Beef Kebabs: Steak, yellow bell peppers, red bell peppers, eggplant, zucchini, oregano, ground thyme, sumac, paprika, asafetida powder, salt, white pepper.  Hummus: Chickpeas, olive oil, sesame oil, garlic oil, raw lemon juice, ground cumin, sumac, asafetida powder, salt.  Quinoa Pita Chips: quinoa flour, potato starch, corn starch, sunflower and/or safflower oil, corn flour, sugar, sea salt. . </t>
  </si>
  <si>
    <t xml:space="preserve">Truffled Mac &amp; Cheese: Brown rice pasta, lactose free 2% milk, truffle pâté, parmesan, cheddar cheese, Epicured's carrot puree, garlic oil, salt, white pepper, xanthan.  Provençal Vinaigrette: Dijon mustard, olive oil, red wine vinegar, parsley, salt, white pepper. </t>
  </si>
  <si>
    <t xml:space="preserve">Ginger Pork:  Pork tenderloin, Epicured's low FODMAP vegetable stock, celery root, coconut oil, apple cider vinegar, cilantro, scallions (green tops only), gluten free low sodium soy sauce, lime juice, ginger root juice, tomato paste, sugar in the raw, salt, white pepper. 
Bok Choy: Bok Choy, Olive Oil 
Roasted Red Potatoes: Potatoes, rosemary, thyme, garlic-infused non-GMO canola oil, salt, white pepper. </t>
  </si>
  <si>
    <t xml:space="preserve">Paella Valencia:  Bomba rice, Epicured low FODMAP vegetable stock, red bell peppers, yellow bell peppers, carrots, eggplant, green beans, scallions (green part), parsley, rosemary, thyme, pine nuts, saffron, garlic oil, salt, white pepper,  Provençal Vinaigrette: Dijon mustard, olive oil, red wine vinegar, parsley, salt, white pepper. </t>
  </si>
  <si>
    <t xml:space="preserve">Paella Valencia:  Bomba rice, Epicured low FODMAP vegetable stock, Chicken, red bell peppers, yellow bell peppers, carrots, eggplant, green beans, scallions (green part), parsley, rosemary, thyme, pine nuts, saffron, garlic oil, salt, white pepper,  Provençal Vinaigrette: Dijon mustard, olive oil, red wine vinegar, parsley, salt, white pepper. </t>
  </si>
  <si>
    <t xml:space="preserve">Paella Valencia:  Bomba rice, Epicured low FODMAP vegetable stock, Skirt steak, red bell peppers, yellow bell peppers, carrots, eggplant, green beans, scallions (green part), parsley, rosemary, thyme, pine nuts, saffron, garlic oil, salt, white pepper,  Provençal Vinaigrette: Dijon mustard, olive oil, red wine vinegar, parsley, salt, white pepper. </t>
  </si>
  <si>
    <t xml:space="preserve">Goulash:  Beef, red peppers, red wine, paprika, caraway, brownulated sugar, parsley, rosemary, thyme, coriander, juniper berry, garlic-infused oil.  Chive Mashed Potatoes: Potatoes, olive oil, chives, salt, white pepper. </t>
  </si>
  <si>
    <t xml:space="preserve">Thai Green Curry: Chicken, light coconut milk, Epicured's low FODMAP vegetable stock, eggplant, sweet red peppers, scallions (green part) , basil, coriander, lemongrass, curry pepper, raw lime juice, raw ginger juice, ginger root, cumin, red chili pepper, raw asafetida, salt, white pepper.  Jasmine Rice: Jasmine rice, salt. </t>
  </si>
  <si>
    <t xml:space="preserve">Thai Green Curry: Light coconut milk, Epicured's low FODMAP vegetable stock, eggplant, sweet red peppers, scallions (green part) , basil, coriander, lemongrass, curry pepper, raw lime juice, raw ginger juice, ginger root, cumin, red chili pepper, raw asafetida, salt, white pepper.  Jasmine Rice: Jasmine rice, salt. </t>
  </si>
  <si>
    <t xml:space="preserve">Thai Green Curry: Tofu, light coconut milk, Epicured's low FODMAP vegetable stock, eggplant, sweet red peppers, scallions (green part) , basil, coriander, lemongrass, curry pepper, raw lime juice, raw ginger juice, ginger root, cumin, red chili pepper, raw asafetida, salt, white pepper.  Jasmine Rice: Jasmine rice, salt. </t>
  </si>
  <si>
    <t xml:space="preserve">Thai Green Curry: Shrimp, light coconut milk, Epicured's low FODMAP vegetable stock, eggplant, sweet red peppers, scallions (green part) , basil, coriander, lemongrass, curry pepper, raw lime juice, raw ginger juice, ginger root, cumin, red chili pepper, raw asafetida, salt, white pepper.  Jasmine Rice: Jasmine rice, salt. </t>
  </si>
  <si>
    <t xml:space="preserve">Baked Lasagna Bolognese:  Beef, tomatoes, brown rice lasagna, mozzarella (part-skim), parmesan, basil, oregano, thyme, garlic-infused olive oil, onion-infused olive oil, salt, black pepper.   Provençal Vinaigrette: Dijon mustard, olive oil, red wine vinegar, parsley, salt, white pepper. </t>
  </si>
  <si>
    <t xml:space="preserve">Creamy Pesto Rigatoni: Ancient grain-based rigatoni, lactose-free 1% milk, parmesan, cheddar cheese, garlic-infused non-GMO canola oil, olive oil, basil, chives, pine nuts, unsalted butter, raw asafetida, cayenne pepper, cornstarch, xanthan, salt, white pepper.  Provençal Vinaigrette: Dijon mustard, olive oil, red wine vinegar, parsley, salt, white pepper. </t>
  </si>
  <si>
    <t xml:space="preserve">Three-Spice Turkey Chili: Turkey, Epicured's low FODMAP vegetable stock, tomatoes, canned lentils (21g)*, chickpeas (21g)*, red peppers, yellow peppers, celery (10g)*, carrots, tomato paste, paprika, cumin, raw asafetida, salt, white pepper. Gluten-Free Dinner Roll:  Water, brown rice flour, tapioca starch, potato starch, egg whites, modifies tapioca starch, non-GMO canola oil, rice bran, yeast, xanthan gum, salt, dried cane syrup, cultured corn syrup solids, citric acid, lactic acid, calcium sulfate and alpha amylase, turmeric acid.   Provençal Vinaigrette: Dijon mustard, olive oil, red wine vinegar, parsley, salt, white pepper. </t>
  </si>
  <si>
    <t xml:space="preserve">Chicken Rice Soup:  Epicured's low FODMAP chicken stock, chicken, potatoes, carrots, short-grain rice, parsley, salt, white pepper. Gluten-Free Dinner Roll:  Water, brown rice flour, tapioca starch, potato starch, egg whites, modifies tapioca starch, non-GMO canola oil, rice bran, yeast, xanthan gum, salt, dried cane syrup, cultured corn syrup solids, citric acid, lactic acid, calcium sulfate and alpha amylase, turmeric acid.  Provençal Vinaigrette: Dijon mustard, olive oil, red wine vinegar, parsley, salt, white pepper. </t>
  </si>
  <si>
    <t xml:space="preserve">New England Cod Chowder:  Cod, potatoes, lobster juice, lactose-free 1% milk, lardons, scallions (green part), garlic-infused oil, white pepper.  Gluten-Free Dinner Roll:  Water, brown rice flour, tapioca starch, potato starch, egg whites, modifies tapioca starch, non-GMO canola oil, rice bran, yeast, xanthan gum, salt, dried cane syrup, cultured corn syrup solids, citric acid, lactic acid, calcium sulfate and alpha amylase, turmeric acid.  Provençal Vinaigrette: Dijon mustard, olive oil, red wine vinegar, parsley, salt, white pepper. </t>
  </si>
  <si>
    <t>Carrot Ginger Soup:  Carrot, Epicured's low FODMAP vegetable stock, raw ginger juice, coconut oil, salt, white pepper.  Gluten-Free Dinner Roll:  Water, brown rice flour, tapioca starch, potato starch, egg whites, modifies tapioca starch, non-GMO canola oil, rice bran, yeast, xanthan gum, salt, dried cane syrup, cultured corn syrup solids, citric acid, lactic acid, calcium sulfate and alpha amylase, turmeric acid.  Provençal Vinaigrette: Dijon mustard, olive oil, red wine vinegar, parsley, salt, white pepper.</t>
  </si>
  <si>
    <r>
      <rPr>
        <b/>
        <sz val="12"/>
        <color rgb="FF0000FF"/>
        <rFont val="Calibri"/>
        <family val="2"/>
        <scheme val="minor"/>
      </rPr>
      <t>Lamb, Chive Mashed Potatoes and Ratatouille:</t>
    </r>
    <r>
      <rPr>
        <sz val="12"/>
        <color rgb="FF0000FF"/>
        <rFont val="Calibri"/>
        <family val="2"/>
        <scheme val="minor"/>
      </rPr>
      <t xml:space="preserve">
Lamb, Potatoes, Red Bell Pepper, Zucchini, Yellow Bell Pepper, Eggplant, Plum Tomatoes, Kale, Scallions (green tops only), Spinach, Salt, Non-GMO Garlic Infused Canola Oil, Non-GMO Onion Infused Canola Oil, Basil, Oregano, Thyme, White Pepper.
</t>
    </r>
    <r>
      <rPr>
        <b/>
        <sz val="12"/>
        <color rgb="FF0000FF"/>
        <rFont val="Calibri"/>
        <family val="2"/>
        <scheme val="minor"/>
      </rPr>
      <t>Mint Pesto:</t>
    </r>
    <r>
      <rPr>
        <sz val="12"/>
        <color rgb="FF0000FF"/>
        <rFont val="Calibri"/>
        <family val="2"/>
        <scheme val="minor"/>
      </rPr>
      <t xml:space="preserve"> Olive Oil, Parsley, Scallions (green tops only), Mint, Salt.</t>
    </r>
  </si>
  <si>
    <t>Eggplant, non-GMO tofu, red bell peppers, yellow bell peppers, mozzarella cheese, scallions (green tops only), cilantro, garlic-infused non-GMO canola oil, apple cider vinegar, gluten-free low sodium soy sauce, ground ginger, tamarind, ground mustard seed, black pepper, ground cinnamon,  water.   
Pico de Gallo: Tomatoes, red bell pepper, yellow bell pepper, cilantro, scallions (green tops only), jalapeno, lime juice, olive oil, salt, white pepper.  Tortillas:  Corn masa flour, water, cellulose gum, propionic acid, benzoic acid, guar gum, amylase.</t>
  </si>
  <si>
    <t>Chicken breast, mozzarella cheese,  red bell peppers, yellow bell peppers, scallions (green tops only), cilantro, garlic-infused non-GMO canola oil, apple cider vinegar, gluten-free low sodium soy sauce, ground ginger, raw tamarind, ground mustard seed, black pepper, ground cinnamon, water.  Pico de Gallo: Tomatoes, red bell pepper, yellow bell pepper, cilantro, scallions (green tops only), jalapeno, lime juice, olive oil, salt, white pepper.  Tortillas:  Corn masa flour, water, cellulose gum, propionic acid, benzoic acid, guar gum, amylase.</t>
  </si>
  <si>
    <r>
      <t>Beef</t>
    </r>
    <r>
      <rPr>
        <b/>
        <sz val="12"/>
        <color rgb="FF0000FF"/>
        <rFont val="Calibri"/>
        <family val="2"/>
        <scheme val="minor"/>
      </rPr>
      <t xml:space="preserve"> </t>
    </r>
    <r>
      <rPr>
        <sz val="12"/>
        <color rgb="FF0000FF"/>
        <rFont val="Calibri"/>
        <family val="2"/>
        <scheme val="minor"/>
      </rPr>
      <t>hanger steak, mozzarella cheese,  red bell peppers, yellow bell peppers, scallions (green tops only), cilantro, garlic-infused non-GMO canola oil, apple cider vinegar, gluten-free low sodium soy sauce, ground ginger, raw tamarind, ground mustard seed, black pepper, ground cinnamon,  water.  Pico de Gallo: Tomatoes, red bell pepper, yellow bell pepper, cilantro, scallions (green tops only), jalapeno, lime juice, olive oil, salt, white pepper.  Tortillas:  Corn masa flour, water, cellulose gum, propionic acid, benzoic acid, guar gum, amylase.</t>
    </r>
  </si>
  <si>
    <t xml:space="preserve">A vibrant, nutrient dense Moroccan-Mediterranean bowl of chopped kale, parsley, mint, basil, sliced almonds, red grapes, white quinoa, and chucks of parmesan, tossed with lemon juice and olive oil.  Accompanied by Hummus and Quinoa Pita Chips </t>
  </si>
  <si>
    <t xml:space="preserve">Fruit Bowl: Pineapple, cantaloupe, strawberries, green seedless grapes, red seedless grapes, blueberries, raspberries. Vanilla Yogurt: Lactose-free plain yogurt, vanilla beans, non-GMO canola oil. Maple-Mint Syrup:  Maple syrup, mint, raw lemon juice. </t>
  </si>
  <si>
    <t>Dragon fruit, raspberries, strawberries, blueberries, vanilla hemp milk, lite coconut milk, ginger juice (raw), maple syrup.</t>
  </si>
  <si>
    <t>Raspberries, blueberries, strawberries, pineapple, coconut milk, vanilla coconut milk, coconut flakes (unsweetened), lemon juice (raw), ginger juice (raw), maple syrup.</t>
  </si>
  <si>
    <t>Ham, maple syrup, brown sugar, ground cinnamon, ground cloves, potatoes, thyme, garlic-infused canola oil, salt, white pepper.  Celery Root Remoulade: Celery root, Vegenaise, Dijon mustard, lemon juice.</t>
  </si>
  <si>
    <t>Rice flour, corn starch, potato starch, tapioca flour, guar gum, xanthan gum, unsweetened chocolate 100% cacao, sugar, butter, eggs, vanilla extract.</t>
  </si>
  <si>
    <t>Rice flour, corn starch, potato starch, tapioca flour, guar gum, xanthan gum, cinnamon, sugar, butter, eggs, baking powder, baking soda, vanilla extract, lactose-free sour cream, salt.</t>
  </si>
  <si>
    <t>Turkey, Plum Tomatoes, Lactose Free Fat Free Milk (fat free milk, lactase enzyme, Vitamin A palmitate, Vitamin D3), Tomatoes, Water, Tomato Paste (tomatoes, naturally derived citric acid), Scallions (green tops only), Gluten Free Panko Breadcrumbs (rice meal, dextrose, canola oil, contains less than 2% of the following: sea salt, caramel color), Parmesan Cheese (pasteurized part-skim milk, cheese cultures, salt, enzymes, powdered cellulose added to prevent caking, natamycin (a natural mold
inhibitor), Parsley, Garlic-Infused Oil (non-GMO canola oil, natural garlic favor), Onion-Infused Oil (non-GMO canola oil, natural onion favor), Salt, Basil, Oregano, Thyme, Ground Oregano, Ground Nutmeg, White Pepper, Black Pepper.</t>
  </si>
  <si>
    <t xml:space="preserve">Chicken Rice Soup:  Epicured's low FODMAP chicken stock, chicken, potatoes, carrots, short-grain rice, parsley, salt, white pepper. </t>
  </si>
  <si>
    <t xml:space="preserve">Chive Mashed Potatoes: Potatoes, olive oil, chives, salt, white pepper. </t>
  </si>
  <si>
    <t xml:space="preserve">Chicken Breast, Salt, Pepper, Garlic Infused Non-GMO Canola Oil </t>
  </si>
  <si>
    <t>Hanger steak, salt, pepper</t>
  </si>
  <si>
    <t>Shrimp, pepper</t>
  </si>
  <si>
    <t>Jasmine rice, salt</t>
  </si>
  <si>
    <t>Potatoes, thyme, garlic-infused oil, salt, pepper.</t>
  </si>
  <si>
    <t xml:space="preserve"> Potatoes, olive oil, chives, salt, white pepper. </t>
  </si>
  <si>
    <t>Green beans, almonds, garlic-infused canola oil, salt, white pepper.</t>
  </si>
  <si>
    <t xml:space="preserve">Red bell pepper, yellow bell pepper, eggplant, zucchini, garlic-infused canola oil, salt, white pepper. </t>
  </si>
  <si>
    <t>Carrots, parsnips, dill, ground cumin, ground coriander, ground paprika, salt.</t>
  </si>
  <si>
    <t>Tomatoes, Water, Mozzarella Cheese Pearls, GF Brown Rice Fusilli
Pasta, Arugula, Parmesan Cheese, Extra Virgin Olive Oil, Basil, Salt.</t>
  </si>
  <si>
    <t xml:space="preserve">Creamy Pesto Rigatoni: Ancient grain-based rigatoni, lactose-free 1% milk, parmesan, cheddar cheese, garlic-infused non-GMO canola oil, olive oil, basil, chives, pine nuts, unsalted butter, raw asafoetida, cayenne pepper, cornstarch, xanthan, salt, white pepper.  Provençal Vinaigrette: Dijon mustard, olive oil, red wine vinegar, parsley, salt, white pepper. </t>
  </si>
  <si>
    <t xml:space="preserve">Paella Valenciana:  Bomba rice, Epicured low FODMAP vegetable stock, red bell peppers, yellow bell peppers, carrots, eggplant, green beans, scallions (green part), parsley, rosemary, thyme, pine nuts, saffron, garlic oil, salt, white pepper,  Provençal Vinaigrette: Dijon mustard, olive oil, red wine vinegar, parsley, salt, white pepper. </t>
  </si>
  <si>
    <t xml:space="preserve">New England Cod Chowder:  Cod, potatoes, lobster juice, lactose-free 1% milk, lardons, scallions (green part), garlic-infused oil, white pepper.  Gluten-Free Dinner Roll:  Water, brown rice flour, tapioca starch, potato starch, egg whites, modifies tapioca starch, non-GMO canola oil, rice bran, yeast, xanthan gum, salt, dried cane syrup, cultured corn syrup solids, citric acid, lactic acid, calcium sulfate and alpha amylase, fumaric acid.  Provençal Vinaigrette: Dijon mustard, olive oil, red wine vinegar, parsley, salt, white pepper. </t>
  </si>
  <si>
    <t>Water, Raw Lemon Juice, Sugar, Thyme.</t>
  </si>
  <si>
    <t>Water, Green Tea, Lemon Peel, Peppermint</t>
  </si>
  <si>
    <t>Water, Raw Lemon Juice, Sugar, Green Tea, Passion Fruit Black Tea.</t>
  </si>
  <si>
    <t>Basmati Rice, Water.</t>
  </si>
  <si>
    <t>Wild Rice, Water.</t>
  </si>
  <si>
    <r>
      <rPr>
        <b/>
        <sz val="12"/>
        <color rgb="FF0000FF"/>
        <rFont val="Calibri"/>
        <family val="2"/>
        <scheme val="minor"/>
      </rPr>
      <t xml:space="preserve">Lamb:  </t>
    </r>
    <r>
      <rPr>
        <sz val="12"/>
        <color rgb="FF0000FF"/>
        <rFont val="Calibri"/>
        <family val="2"/>
        <scheme val="minor"/>
      </rPr>
      <t>Lamb, Garlic Infused Non-GMO Canola Oil, Salt, White Pepper.</t>
    </r>
  </si>
  <si>
    <t xml:space="preserve">Drizzle Provençale Vinaigrette over Mixed Greens, mix well, and set aside. </t>
  </si>
  <si>
    <t>Keep refrigerated and enjoy cold!</t>
  </si>
  <si>
    <t>August 15</t>
  </si>
  <si>
    <t>Replacement SKU</t>
  </si>
  <si>
    <t>Main meal</t>
  </si>
  <si>
    <t>Drinks</t>
  </si>
  <si>
    <t>Snacks</t>
  </si>
  <si>
    <t>Sept</t>
  </si>
  <si>
    <t>Oct</t>
  </si>
  <si>
    <t>Nov</t>
  </si>
  <si>
    <t>Dec</t>
  </si>
  <si>
    <t>Jan</t>
  </si>
  <si>
    <t>OFF</t>
  </si>
  <si>
    <t>?</t>
  </si>
  <si>
    <t>Gazpacho</t>
  </si>
  <si>
    <t xml:space="preserve">Crab Cakes </t>
  </si>
  <si>
    <t>Vitality Shot: Digest (Cayenne-Ginger-Lemon)</t>
  </si>
  <si>
    <t>CocoBerry Smoothie</t>
  </si>
  <si>
    <t>Vietnamese Rolls</t>
  </si>
  <si>
    <t>Poke Bowl</t>
  </si>
  <si>
    <t>Colombo</t>
  </si>
  <si>
    <t>Baked Blueberry  Oatmeal Cups</t>
  </si>
  <si>
    <t>Cold Brew Coffee with Almond Milk*</t>
  </si>
  <si>
    <t xml:space="preserve">Cold Brew  </t>
  </si>
  <si>
    <t>Buckwheat Veggie bowl</t>
  </si>
  <si>
    <t>Miso-Glazed Snapper</t>
  </si>
  <si>
    <t>Zaatar chicken</t>
  </si>
  <si>
    <t>Oatmeal</t>
  </si>
  <si>
    <t>Hard-Boiled Eggs</t>
  </si>
  <si>
    <t>Turkey, mashed potatoes (Thanksgiving)</t>
  </si>
  <si>
    <t>Eggplant Parm</t>
  </si>
  <si>
    <t>Chicken Parm</t>
  </si>
  <si>
    <t>Mac &amp; Cheese (regular)</t>
  </si>
  <si>
    <t>Turkey Meatballs</t>
  </si>
  <si>
    <t>Coffee Cake</t>
  </si>
  <si>
    <t>Trail Mix</t>
  </si>
  <si>
    <t>Brownies</t>
  </si>
  <si>
    <t xml:space="preserve">Maple Glazed Smoked Ham </t>
  </si>
  <si>
    <t>Beef Stew (Greek Srifado)</t>
  </si>
  <si>
    <t xml:space="preserve">Tuscan Kale Lenil Soup </t>
  </si>
  <si>
    <t>Bibimbap</t>
  </si>
  <si>
    <t>Hummus &amp; Baby Carrots</t>
  </si>
  <si>
    <t>Kale Chips</t>
  </si>
  <si>
    <t>Cold Sesame Noodles</t>
  </si>
  <si>
    <t xml:space="preserve">Tomato-Feta Soup </t>
  </si>
  <si>
    <t>Stuffed Peppers</t>
  </si>
  <si>
    <t>Laura Manning reviewed</t>
  </si>
  <si>
    <t>Dairy-Free</t>
  </si>
  <si>
    <t>Egg-Free</t>
  </si>
  <si>
    <t>Fish-Free</t>
  </si>
  <si>
    <t>Shellfish-Free</t>
  </si>
  <si>
    <t>Tree nut-Free</t>
  </si>
  <si>
    <t>Peanut-Free</t>
  </si>
  <si>
    <t>Soybean-Free</t>
  </si>
  <si>
    <t>Protein &gt;25g</t>
  </si>
  <si>
    <t>Calories &lt;450</t>
  </si>
  <si>
    <t>IBD FRIENDLY</t>
  </si>
  <si>
    <t xml:space="preserve">N </t>
  </si>
  <si>
    <t xml:space="preserve">Y </t>
  </si>
  <si>
    <t>Y (except feta- on side)</t>
  </si>
  <si>
    <t>Y (cheddar cheese - on side)</t>
  </si>
  <si>
    <t>Y (except cheddar cheese - on side)</t>
  </si>
  <si>
    <t>SKU</t>
  </si>
  <si>
    <t>Packaging Spes</t>
  </si>
  <si>
    <t>September 15</t>
  </si>
  <si>
    <t>October 15</t>
  </si>
  <si>
    <t>Acai Blueberry Smoothie</t>
  </si>
  <si>
    <t>Baked Blueberry Banana Oatmeal Cups</t>
  </si>
  <si>
    <t>Cold Brew Coffee with Almond Milk</t>
  </si>
  <si>
    <t>Yogurt Parfait</t>
  </si>
  <si>
    <t>Miso-Glazed Cod</t>
  </si>
  <si>
    <t>Meatballs</t>
  </si>
  <si>
    <t>Spaghetti Bolognese</t>
  </si>
  <si>
    <t>Spaghetti Margarita</t>
  </si>
  <si>
    <t>APRIL</t>
  </si>
  <si>
    <t xml:space="preserve">Energy Bites (Cranberry-Almond) </t>
  </si>
  <si>
    <t xml:space="preserve">Energy Bites (Peanut Butter &amp; Chocolate) </t>
  </si>
  <si>
    <t>Dragon Fruit Antioxidant Smoothie - 8oz</t>
  </si>
  <si>
    <t>CocoBerry Smoothie - 8oz</t>
  </si>
  <si>
    <t>In MenuCalc</t>
  </si>
  <si>
    <t>Combined NF</t>
  </si>
  <si>
    <t xml:space="preserve">Priority </t>
  </si>
  <si>
    <t>Y/ UNKNOWN</t>
  </si>
  <si>
    <t>High</t>
  </si>
  <si>
    <t>Low</t>
  </si>
  <si>
    <t>with Ginger-Mustard Aioli</t>
  </si>
  <si>
    <t>with  Quinoa Pita Chips &amp; Hummus</t>
  </si>
  <si>
    <t>Med</t>
  </si>
  <si>
    <t>Coconut Shrimp Stew</t>
  </si>
  <si>
    <t>Paella Valenciana (Beef)</t>
  </si>
  <si>
    <t>with Parsley Jus</t>
  </si>
  <si>
    <t xml:space="preserve">SIDES </t>
  </si>
  <si>
    <t xml:space="preserve">Chicken Teriyaki </t>
  </si>
  <si>
    <t>Beef Teriyaki</t>
  </si>
  <si>
    <t xml:space="preserve">Jumbo Shrimp </t>
  </si>
  <si>
    <t xml:space="preserve">Grilled Chicken </t>
  </si>
  <si>
    <t>Bok Choy</t>
  </si>
  <si>
    <t xml:space="preserve">Roasted Peppers, Eggplant, and Zucchini </t>
  </si>
  <si>
    <t>Roasted Carrots &amp; Parsnips</t>
  </si>
  <si>
    <t>Roasted Broccoli, Carrots &amp; Brussel Sprouts</t>
  </si>
  <si>
    <t>A light and savory egg fritata composed of spinach, sweet cherry tomatoes, thyme, scallion greens
and parsley with crumbled goat cheese and potatoes.</t>
  </si>
  <si>
    <t>A light and savory egg fritata composed of crispy bacon, spinach, shredded Swiss cheese and
potatoes.</t>
  </si>
  <si>
    <t>Creamy, smooth vanilla coconut chia pudding over Epicured's Raspberry Preserves, and topped with
sweet ripened raspberries and shredded coconut.</t>
  </si>
  <si>
    <t>Light and crunchy baked chunks of gluten-free oats, toasted quinoa, slivered almonds, chia seeds,
faxseeds, toasted coconut fakes, pufed rice, and cranberries with warm hints of cinnamon and maple syrup.</t>
  </si>
  <si>
    <t>130g</t>
  </si>
  <si>
    <t>Chicken, Lemon, Garlic-Infused Oil (non-GMO canola oil, natural garlic favor), Extra Virgin Olive Oil, Za'atar Seasoning (sumac, za'atar, sesame seeds and spices), Lemon Juice, Parsley, Sumac, Lemon Peel, Black Pepper, Salt.</t>
  </si>
  <si>
    <t>A delightfully fresh and nutritious rose-favored pudding made from chia seeds, rose-simple syrup, strawberries, and coconut milk, inspired by Middle Eastern Regions.</t>
  </si>
  <si>
    <t>Water, Strawberries, Coconut Milk (coconut extract 60%, water), Rose Water (distilled rose petals, water), Rose Syrup (organic unbleached sugar, filtered water, organic lime juice, organic fair trade rose petals), Chia Seeds, Sugar.</t>
  </si>
  <si>
    <t>A flavorful medley of fresh peppers and herbs with gluten-free orzo pasta, champagne vinaigrette, bruschetta veggie mix, and tomatoes.</t>
  </si>
  <si>
    <t xml:space="preserve">
Thailand's classic rice noodles str-fried with carrots, zucchini, scallions, and tofu, in a savory handcrafted Chiang Mai sauce; served with chopped peanuts.
Note: Meal Components, Peanuts, must be crushed to be IBD Friendly.</t>
  </si>
  <si>
    <t>Roasted chicken in a creamy, spiced tomato based sauce, with steamed basmati rice</t>
  </si>
  <si>
    <t>Roasted tofu in a creamy, spiced tomato based sauce, with steamed basmati rice</t>
  </si>
  <si>
    <t>Corn Tortillas</t>
  </si>
  <si>
    <t>Freshly caught shrimp simmered in a soul-satisfying coconut milk stew of chopped carrots, eggplant, squash, and blended spices; accompanied by basmati rice.</t>
  </si>
  <si>
    <t>VEGGIE TACO TOTAL</t>
  </si>
  <si>
    <t>SHRIMP TACO TOTAL</t>
  </si>
  <si>
    <t>CHICKEN TACO TOTAL</t>
  </si>
  <si>
    <t>BEEF TACO TOTAL</t>
  </si>
  <si>
    <t>COCONUT SHRIMP LASKA TOTAL</t>
  </si>
  <si>
    <t>Chocolate Fudge Brownie</t>
  </si>
  <si>
    <t>Banana Bread</t>
  </si>
  <si>
    <t>Cinnamon-Sugar Coffee Cakes (Snack Size)</t>
  </si>
  <si>
    <t>Cinnamon-Sugar Coffee Cakes (Bite Size)</t>
  </si>
  <si>
    <t xml:space="preserve">Coffee Cake Bakers Box </t>
  </si>
  <si>
    <t>Ginger Snaps Bakers Box</t>
  </si>
  <si>
    <t>Signature Bone Broth</t>
  </si>
  <si>
    <t xml:space="preserve">Chicken Paillard </t>
  </si>
  <si>
    <t>with Turmeric Rice, Steamed Carrots and Zucchini</t>
  </si>
  <si>
    <t>Vitality Shot: Energize</t>
  </si>
  <si>
    <t>Vitality Shot: Energize (Pair)</t>
  </si>
  <si>
    <t>12 cookies (38g)</t>
  </si>
  <si>
    <t>1 Piece (102g)</t>
  </si>
  <si>
    <t>1 Piece (85g)</t>
  </si>
  <si>
    <t>1 cake (110g)</t>
  </si>
  <si>
    <t>1 cake (35g)</t>
  </si>
  <si>
    <t>Per Box:</t>
  </si>
  <si>
    <t>1 container</t>
  </si>
  <si>
    <t>48 bites of chocolate perfection.</t>
  </si>
  <si>
    <t>Chunks of real crystalized ginger mixed with molasses, ground ginger and other real ingredients make our cookies impossible to miss. We give you a super snappy crunch in every bite.</t>
  </si>
  <si>
    <t>Banana Bread melts in your mouth. We use real bananas. Each bite is light, moist and full of flavor.</t>
  </si>
  <si>
    <t>Our signature sweet creation just how Grandpa Malcolm baked them.</t>
  </si>
  <si>
    <t>Rich and flavorful broth made by slowly simmering beef and chicken bones with herbs and root vegetables.</t>
  </si>
  <si>
    <t>Baked chicken breast with steamed carrots, zucchini, and fluffy turmeric basmati rice.</t>
  </si>
  <si>
    <t>A powerful detox shot to jump-start the day with a combination of pressed ginger root, bright turmeric and cocoa powder.</t>
  </si>
  <si>
    <t xml:space="preserve">A hearty soup full of tender pieces of chicken, short-grain rice, diced white potatoes, chopped carrts and herbs, simmered in Epicured's chicken stock. </t>
  </si>
  <si>
    <t xml:space="preserve">Bananas, Sugar, Eggs, Unsalted Butter (Pasteurized Cream), Sour Cream 
(Cultured Pasteurized Grade A Milk and Cream, Enzymes), Corn Starch, White Rice Flour, Potato Starch, Salt, Sodium Bicarbonate, Pure Vanilla Extract (Vanilla Bean Extractives in Water, Alcohol [35%]), and Xanthan Gum. </t>
  </si>
  <si>
    <t xml:space="preserve">Sour Cream (Cultured Pasteurized Grade A Milk and Cream, Enzymes), Sugar, Cinnamon Sugar (Cinnamon and Sugar), Eggs, Corn Starch, White Rice Flour, Unsalted Butter (Pasteurized Cream), Potato Starch, Salt, Sodium Bicarbonate, Pure Vanilla Extract (Vanilla Bean Extractives in Water, Alcohol [35%]), Baking Powder (Monocalcium Phosphate, Sodium Bicarbonate, and Corn Starch), and Xanthan Gum. </t>
  </si>
  <si>
    <t xml:space="preserve">Beef Bones, Chicken Bones, Water, Celery Root, Parsnips, Salt, Parsley, Rosemary, Thyme, Coriander Seeds. </t>
  </si>
  <si>
    <t>Water, Cocoa Powder, Sugar, Ginger Juice, Vanilla Extract (water, alcohol, vanilla bean extractives), Turmeric, Salt.</t>
  </si>
  <si>
    <t>Cinnamon-Sugar Coffee Cakes (4 pack size)</t>
  </si>
  <si>
    <t>Cinnamon-Sugar Coffee Cakes (4 pack)</t>
  </si>
  <si>
    <t>Ginger Snaps (Small)</t>
  </si>
  <si>
    <t>Ginger Snaps (Large)</t>
  </si>
  <si>
    <t xml:space="preserve">Zucchini 'Spaghetti' Pomodoro </t>
  </si>
  <si>
    <t>Category Type</t>
  </si>
  <si>
    <t>Sauces</t>
  </si>
  <si>
    <t>Starches</t>
  </si>
  <si>
    <t>Purees</t>
  </si>
  <si>
    <t>Vegtables</t>
  </si>
  <si>
    <t>Dairy</t>
  </si>
  <si>
    <t>Misc.</t>
  </si>
  <si>
    <t xml:space="preserve">Baked Goods </t>
  </si>
  <si>
    <t>Ginger Snaps (large) (228g)</t>
  </si>
  <si>
    <t>Ginger Snaps (small) (38g)</t>
  </si>
  <si>
    <t>1/4 Brownie  (26g)</t>
  </si>
  <si>
    <t>Lactose-Free Sour Cream (organic pasteurized cultured cream (milk), lactase enzyme, microbial enzyme, live and active cultures), Sugar, Cinnamon Sugar (cinnamon and sugar), Eggs, Corn Starch, White Rice Flour, Unsalted Butter (pasteurized cream), Potato Starch, Salt, Baking Soda (sodium bicarbonate), Pure Vanilla Extract (organic vanilla bean extractives in water, organic alcohol) Baking Powder (corn starch, sodium bicarbonate, sodium aluminum sulfate, monocalcium phosphate), Xanthan Gum</t>
  </si>
  <si>
    <t xml:space="preserve">Sugar, Unsalted Butter (pasteurized cream), Eggs, Chocolate, Corn Starch, White Rice Flour, Potato Starch, Pure Vanilla Extract (organic vanilla bean extractives in water, organic alcohol), Xanthan Gum. </t>
  </si>
  <si>
    <t>Component ID 8</t>
  </si>
  <si>
    <t>Component Name 8</t>
  </si>
  <si>
    <t>Cinnamon-Sugar Coffee Cakes (1 cake pack)</t>
  </si>
  <si>
    <t>per container</t>
  </si>
  <si>
    <t>SEE COMPONENTS TAB</t>
  </si>
  <si>
    <t xml:space="preserve">PER Serving: </t>
  </si>
  <si>
    <t>Pumpkin Soup</t>
  </si>
  <si>
    <t>Thanksgiving Special</t>
  </si>
  <si>
    <t>Water, Chicken Bones, Celery Root, Parsnips, Salt, Parsley, Rosemary, Thyme, Coriander Seeds.</t>
  </si>
  <si>
    <t>Rich and favorful broth made by slowly simmering chicken bones with herbs and root vegetables.</t>
  </si>
  <si>
    <t>All of your holiday favorites made low FODMAP! Roasted turkey with gravy, stuffing, rosemary whipped potatoes, green beans and a side of cranberry orange sauce.</t>
  </si>
  <si>
    <t>Coffee Cake Bakers Box (coffee cakes 4 pack, 2 large brownies (equivalent to 8 bites) + ginger snaps) A selection of 4 moist coffee cakes crowned with a crispy cinnamon sugar layer; 2 sinfully decadent brownies; and 12 crunchy ginger snaps with small nibs of crystallized ginger.</t>
  </si>
  <si>
    <t>Ginger Snaps Bakers Box (ginger snaps bag, 2 brownies (equivalent to 8 bites) + 1 coffee cake) An assortment of an 8oz bag of crunchy ginger snaps, 2 sinfully decadent brownies, and one moist coffee cake crowned with a crispy cinnamon sugar layer.</t>
  </si>
  <si>
    <t>Microwave for 1-2 minutes or until heated throughout, remove lid and enjoy!</t>
  </si>
  <si>
    <t>Parsnips, Water, Garlic-Infused Oil (non-GMO canola oil, natural garlic flavor), Salt.</t>
  </si>
  <si>
    <t xml:space="preserve">Slow cooked pulled chicken in Epicured's original sweet and smoky BBQ sauce. </t>
  </si>
  <si>
    <t xml:space="preserve">Tortilla Soup, Chicken </t>
  </si>
  <si>
    <t>TORTILLA SOUP CHICKEN TOTAL</t>
  </si>
  <si>
    <t>TORTILLA SOUP VEGATABLE TOTAL</t>
  </si>
  <si>
    <t xml:space="preserve">Baked Tortilla  Strips </t>
  </si>
  <si>
    <t>with Baked Tortilla Strips &amp; Cheddar Cheese</t>
  </si>
  <si>
    <t xml:space="preserve">per Serving: </t>
  </si>
  <si>
    <t>15g</t>
  </si>
  <si>
    <t>with Vegetable Pomodoro</t>
  </si>
  <si>
    <t>1 oz</t>
  </si>
  <si>
    <t>Parmesan</t>
  </si>
  <si>
    <t>Pomadoro</t>
  </si>
  <si>
    <t>Turkey Meatballs with Penne, Broccoli and Basil Pomodoro Sauce</t>
  </si>
  <si>
    <t>Grilled Chicken Penne</t>
  </si>
  <si>
    <t>with Penne, Broccoli and Basil Pomodoro Sauce</t>
  </si>
  <si>
    <t>Zucchini 'Spaghetti'</t>
  </si>
  <si>
    <t xml:space="preserve">Zucchini 'Spaghetti' </t>
  </si>
  <si>
    <t>Zucchini 'Spaghetti' (Pomadoro)</t>
  </si>
  <si>
    <t>with Teriyaki Sauce, Baby Bok Choy &amp; Rice</t>
  </si>
  <si>
    <t>Peanut Lime Dressing</t>
  </si>
  <si>
    <t>Simple wild salmon flaked with sea salt and dill. Perfect to add on top of a salad or pair with our other sides.</t>
  </si>
  <si>
    <t>Salmon, Dill, Salt.</t>
  </si>
  <si>
    <t>1 Container (8oz)</t>
  </si>
  <si>
    <t>Minestrone Soup</t>
  </si>
  <si>
    <t>Soba Noodle Salad with Peanut Lime Dressing</t>
  </si>
  <si>
    <t>2oz</t>
  </si>
  <si>
    <t>"Per Serving:"</t>
  </si>
  <si>
    <t xml:space="preserve">Plant-based and protein-packed, this cold noodle salad features premium, gluten-free buckwheat soba noodles topped with edamame, fresh herbs and vegetables, and a side of peanut-lime dressing. </t>
  </si>
  <si>
    <t>A light and fresh filet of Atlantic cod, perfectly steamed and served with scallions, baby bok choy, white rice, and a side of our housemade low FODMAP teriyaki sauce.</t>
  </si>
  <si>
    <t>2 oz</t>
  </si>
  <si>
    <t>Atlantic Code with with Teriyaki Sauce, Baby Bok Choy &amp; Rice</t>
  </si>
  <si>
    <t xml:space="preserve">Grilled shrimp, gently seasoned with turmeric, paprika and white pepper. </t>
  </si>
  <si>
    <t>Shrimp (shrimp, water, salt, sodium carbonate and sodium citrate to retain moisture), Turmeric, Paprika, White Pepper.</t>
  </si>
  <si>
    <t xml:space="preserve">Remove all lids and any plastic components. Microwave for 1-2 minutes. If necessary, heat in 30 second intervals until sufficiently warm. Add components if included, and enjoy! </t>
  </si>
  <si>
    <t>Enjoy at room temperature.</t>
  </si>
  <si>
    <t>IF Microwave</t>
  </si>
  <si>
    <t xml:space="preserve">IF No Heating </t>
  </si>
  <si>
    <t>1 Container (500 g)</t>
  </si>
  <si>
    <t>100 g</t>
  </si>
  <si>
    <t>1 Container (350 g)</t>
  </si>
  <si>
    <t xml:space="preserve">1 Container </t>
  </si>
  <si>
    <t>20 g (1oz)</t>
  </si>
  <si>
    <t>A medley of fresh vegetables simmered in basil pomodoro sauce tossed with gluten-free penne pasta and topped with grilled chicken breast.</t>
  </si>
  <si>
    <t>Freezer Friendly</t>
  </si>
  <si>
    <t xml:space="preserve">Transfer contents of package to a microwave safe dish. Microwave for 1-2 minutes or until heated throughout and enjoy! </t>
  </si>
  <si>
    <t>Enjoy cold!</t>
  </si>
  <si>
    <t>Spinach &amp; Kale Soup</t>
  </si>
  <si>
    <t>Roasted Turkey Dinner</t>
  </si>
  <si>
    <t>300 g</t>
  </si>
  <si>
    <t>Traditional flavors come together with this hearty roasted turkey dinner including savory rosemary whipped potatoes, fresh green beans and gravy.</t>
  </si>
  <si>
    <t>Microwave for 1-2 minutes or until heated throughout, remove lid and enjoy! </t>
  </si>
  <si>
    <t>YES</t>
  </si>
  <si>
    <t>Please don’t microwave the clear plastic. Transfer containers to the black tray and pop it in the microwave for 1-2 mins and enjoy!</t>
  </si>
  <si>
    <t>57 g</t>
  </si>
  <si>
    <t>25 g</t>
  </si>
  <si>
    <t>DO NOT CALCULATE</t>
  </si>
  <si>
    <t xml:space="preserve">Water, Ginger Juice, Lemon Juice, Cayenne Pepper. </t>
  </si>
  <si>
    <t>Chicken, Garlic-Infused Oil (non-GMO canola oil, natural garlic flavor), Paprika, Caraway Seeds, Coriander, Salt.</t>
  </si>
  <si>
    <t>Beef, Carrots, Water, Gluten Free Elbow Noodles (corn four, rice four, mono and diglycerides), Kalamata Olives (olives, water, salt, vinegar, olive oil), Vegenaise (expeller-pressed canola oil, filtered water, brown rice syrup, apple cider vinegar, soy protein, sea salt, mustard four, lemon juice concentrate), Dijon Mustard (water, mustard seeds, vinegar, salt, citric acid, sodium metabisulfte (used to protect quality)), Extra Virgin Olive Oil, Parsley, Scallions (green tops only), Champagne Vinegar (white wine vinegar (contains sulfates)), Tomatoes, Garlic-Infused Oil (non-GMO canola oil, natural garlic flavor), Salt, Mustard Seeds, Oregano, Thyme, Dried Rosemary, Rosemary, Black Pepper.</t>
  </si>
  <si>
    <t>Monash Disclosure</t>
  </si>
  <si>
    <t>Paella De La Huerta</t>
  </si>
  <si>
    <t>Burrito Bowl</t>
  </si>
  <si>
    <t>Burrito Bowl (Chicken)</t>
  </si>
  <si>
    <t>Burrito Bowl (Steak)</t>
  </si>
  <si>
    <t>Burrito Bowl (Vegetarian)</t>
  </si>
  <si>
    <t>Chop Suey (Chicken)</t>
  </si>
  <si>
    <t>Chop Suey (Shrimp)</t>
  </si>
  <si>
    <t>Chop Suey (Edamame)</t>
  </si>
  <si>
    <t>with Black Bean Sauce</t>
  </si>
  <si>
    <t>Sour Cream (1oz)</t>
  </si>
  <si>
    <t>Black Bean Sauce</t>
  </si>
  <si>
    <t>1 oz (25 g)</t>
  </si>
  <si>
    <t>1 oz (10 g)</t>
  </si>
  <si>
    <t>2 oz (20 g)</t>
  </si>
  <si>
    <t xml:space="preserve">20 g </t>
  </si>
  <si>
    <t xml:space="preserve">n/a </t>
  </si>
  <si>
    <t>1 Container (365 g)</t>
  </si>
  <si>
    <t>A combination of bell peppers, oyster mushrooms, choy sum, cabbage, bean sprouts, and carrots sauteed with ginger and soy sauce, served with a fermented black bean sauce on the side.</t>
  </si>
  <si>
    <t>Black beans and brown rice topped with roasted bell peppers, cucumbers, cherry tomatoes and red radishes. Served with cheddar cheese and lactose free sour cream on the side.</t>
  </si>
  <si>
    <t>Remove all lids and any plastic components. Microwave for 1-2 minutes. If necessary, heat in 30 second intervals until sufficiently warm. Add components if included, and enjoy! </t>
  </si>
  <si>
    <t>Y (DAIRY ON SIDE)</t>
  </si>
  <si>
    <t xml:space="preserve">Components </t>
  </si>
  <si>
    <t>This dish contains 10 grams of sesame seeds. According to Monash University, up to 11 grams of sesame seeds are low in FODMAPs and should be tolerated by most individuals with IBS.</t>
  </si>
  <si>
    <t xml:space="preserve">Beef Tataki: Sirloin, Tamari gluten free soy sauce, brownulated sugar, sesame oil, chives, dried chili, white pepper.  Rock Potatoes: Potatoes, salt.  Brussel Sprouts: brussels sprouts, garlic oil, salt, white pepper.  Celery Root Puree: Celery root, coconut oil, salt, white pepper.  Gomadare Sauce: Tamari gluten free, low sodium soy sauce, brownulated sugar, sesame oil, chives, dried chili, white pepper. 
</t>
  </si>
  <si>
    <t xml:space="preserve">
*According to Monash University, up to 38 grams of Brussel Sprouts  are low in FODMAPs and should be tolerated by most individuals with IBS</t>
  </si>
  <si>
    <r>
      <rPr>
        <b/>
        <sz val="12"/>
        <color rgb="FF0000FF"/>
        <rFont val="Calibri"/>
        <family val="2"/>
        <scheme val="minor"/>
      </rPr>
      <t xml:space="preserve">Vegetable Tajine: </t>
    </r>
    <r>
      <rPr>
        <sz val="12"/>
        <color rgb="FF0000FF"/>
        <rFont val="Calibri"/>
        <family val="2"/>
        <scheme val="minor"/>
      </rPr>
      <t xml:space="preserve">Epicured's Low FODMAP Vegetable Stock, Zucchini, Tomatoes, Red Bell Pepper, Yellow Bell Pepper, Eggplant, Carrots, Celery *(10 g/serving), Non-GMO Garlic Infused Canola Oil, Parsley, Salt, Paprika, Ginger Juice, Sugar, Ground Cinnamon, White Pepper, Ground Cumin, Ground Cardamom, Ground Ginger, Ground Coriander, Cilantro, Cayenne Pepper, Ground Cloves, Ground Turmeric, Saffron. 
</t>
    </r>
    <r>
      <rPr>
        <b/>
        <sz val="12"/>
        <color rgb="FF0000FF"/>
        <rFont val="Calibri"/>
        <family val="2"/>
        <scheme val="minor"/>
      </rPr>
      <t>Herbed Quinoa (packaged separately):</t>
    </r>
    <r>
      <rPr>
        <sz val="12"/>
        <color rgb="FF0000FF"/>
        <rFont val="Calibri"/>
        <family val="2"/>
        <scheme val="minor"/>
      </rPr>
      <t xml:space="preserve"> Quinoa, Garlic Infused Non-GMO Canola Oil, Parsley, Salt.</t>
    </r>
  </si>
  <si>
    <t>According to Monash University, up to 10g of celery is low in FODMAPs and should be tolerated by most individuals with IBS.</t>
  </si>
  <si>
    <r>
      <rPr>
        <b/>
        <sz val="12"/>
        <color rgb="FF0000FF"/>
        <rFont val="Calibri"/>
        <family val="2"/>
        <scheme val="minor"/>
      </rPr>
      <t xml:space="preserve">Chicken Tajine: </t>
    </r>
    <r>
      <rPr>
        <sz val="12"/>
        <color rgb="FF0000FF"/>
        <rFont val="Calibri"/>
        <family val="2"/>
        <scheme val="minor"/>
      </rPr>
      <t xml:space="preserve">Chicken Breast, Epicured's Low FODMAP Chicken Stock, Tomatoes, Red Bell Pepper, Yellow Bell Pepper, Carrots, Celery *(10 g/serving), Non-GMO Garlic Infused Canola Oil, Salt, Parsley, Paprika, Ginger Juice, Sugar, Ground Cinnamon, White Pepper, Ground Cumin, Ground Cardamom, Ground Ginger, Ground Coriander, Cilantro, Cayenne Pepper, Ground Cloves, Ground Turmeric, Saffron. 
</t>
    </r>
    <r>
      <rPr>
        <b/>
        <sz val="12"/>
        <color rgb="FF0000FF"/>
        <rFont val="Calibri"/>
        <family val="2"/>
        <scheme val="minor"/>
      </rPr>
      <t xml:space="preserve">Herbed Quinoa (packaged separately): </t>
    </r>
    <r>
      <rPr>
        <sz val="12"/>
        <color rgb="FF0000FF"/>
        <rFont val="Calibri"/>
        <family val="2"/>
        <scheme val="minor"/>
      </rPr>
      <t xml:space="preserve">Quinoa, Garlic Infused Non-GMO Canola Oil, Parsley Salt.
</t>
    </r>
  </si>
  <si>
    <r>
      <rPr>
        <b/>
        <sz val="12"/>
        <color rgb="FF0000FF"/>
        <rFont val="Calibri"/>
        <family val="2"/>
        <scheme val="minor"/>
      </rPr>
      <t>Lamb Tajine:</t>
    </r>
    <r>
      <rPr>
        <sz val="12"/>
        <color rgb="FF0000FF"/>
        <rFont val="Calibri"/>
        <family val="2"/>
        <scheme val="minor"/>
      </rPr>
      <t xml:space="preserve"> Lamb Loin, Epicured's Low FODMAP Vegetable Stock, Tomatoes, Red Bell Pepper, Yellow Bell Pepper, Carrots, Celery *(10g/serving), Non-GMO Garlic Infused Oil, Salt, Parsley, Paprika, Ginger Juice, Sugar, Ground Cinnamon, White Pepper, Ground Cumin, Ground Cardamom, Ground Ginger, Ground Coriander, Cilantro, Cayenne Pepper, Ground Cloves, Ground Turmeric, Saffron. 
</t>
    </r>
    <r>
      <rPr>
        <b/>
        <sz val="12"/>
        <color rgb="FF0000FF"/>
        <rFont val="Calibri"/>
        <family val="2"/>
        <scheme val="minor"/>
      </rPr>
      <t>Herbed Quinoa (packaged separately):</t>
    </r>
    <r>
      <rPr>
        <sz val="12"/>
        <color rgb="FF0000FF"/>
        <rFont val="Calibri"/>
        <family val="2"/>
        <scheme val="minor"/>
      </rPr>
      <t xml:space="preserve"> Quinoa, Garlic Infused Non-GMO Canola Oil, Parsley Salt.
</t>
    </r>
    <r>
      <rPr>
        <i/>
        <sz val="12"/>
        <color rgb="FF0000FF"/>
        <rFont val="Calibri"/>
        <family val="2"/>
        <scheme val="minor"/>
      </rPr>
      <t xml:space="preserve">
</t>
    </r>
  </si>
  <si>
    <t xml:space="preserve">Summer Vegetable Lasagna: Gluten-free lasagna, zucchini (50g*), turnip, fennel, lees (green part only), spinach, parsnip, carrots, parmesan, mozzarella, cheddar, parsley, garlic-infused non-gmo canola oil, coconut oil, water, salt, white pepper. </t>
  </si>
  <si>
    <t>*This dish contains a total of *50g of zucchini. According to Monash University FODMAP guidelines, up to 66g of zucchini is low in FODMAPs and should be tolerated by most individuals with IBS.</t>
  </si>
  <si>
    <t xml:space="preserve">Green Quinoa Bowl:  Quinoa, light coconut milk, broccoli (30g)*, green beans, spinach, Swiss chard, pumpkin seeds, vegetable oil, raw ginger juice, raw lime juice, salt.  Carrot-Ginger Soup:  Carrots, Epicured's low FODMAP vegetable stock, raw ginger juice, coconut oil, salt, white pepper. </t>
  </si>
  <si>
    <t>*According to Monash University FODMAP guidelines, up to 47g of broccoli is low in FODMAPs and should be tolerated by most individuals with IBS.</t>
  </si>
  <si>
    <t xml:space="preserve">Pulled BBQ Chicken:  Chicken, Epicured's low FODMAP vegetable stock, scallions (green part), tomatoes, tomato paste (11g)*, brown coconut sugar, chili powder, cinnamon, raw ginger juice, garlic-infused oil, salt, white pepper. Gluten Free Roll: Water, tapioca starch, brown rice flour, non-GMO canola oil, egg whites, resistant corn starch, cane syrup, tapioca maltodextrin, potato flour, dried cane syrup, tapioca syrup, yeast, sugarcane fiber, salt, gum (xanthan gum, sodium alginate, guar gum), cultured corn syrup solids, citric acid, xanthan gum, enzymes.  Coleslaw: Red cabbage (42g)*, carrots, red radishes, celery (9g)*, Vegemite, water, apple cider vinegar, olive oil, Dijon mustard, raw lemon juice, brownulated sugar, xanthan gum, salt, white pepper.  </t>
  </si>
  <si>
    <t xml:space="preserve"> *According to Monash University FODMAP guidelines, up to 28g of tomato paste , 89g of red cabbage, and 12g of celery, is low in FODMAPs and should be tolerated by most individuals with IBS.</t>
  </si>
  <si>
    <t xml:space="preserve">100% Buckwheat noodles, tofu, broccoli rabe (15g)*, red peppers,  chives, parsley, lotus root, lime juice (raw), ginger juice (raw), sesame oil, vegetable oil, garlic-infused oil, sesame seeds, low sodium gluten-free soy sauce, water, brownulated sugar, xanthan. </t>
  </si>
  <si>
    <t>*According to Monash University FODMAP guidelines, up to 45g of broccoli rabe, is low in FODMAPs and should be tolerated by most individuals with IBS.</t>
  </si>
  <si>
    <t xml:space="preserve">Water, Chia Seeds, Coconut Milk (coconut extract 60%, water), Raspberries, Sugar (vanilla infused), Sugar, Shredded Coconut, Mint.
</t>
  </si>
  <si>
    <t>This dish contains 17 grams of raspberries, 17 grams of blueberries, 7 grams of coconut milk and 69 grams of hemp milk. According to Monash University, up to 60 grams of raspberries, 40 grams of blueberries, 180 grams of coconut milk and 120 grams of hemp milk are low in FODMAPs and should be tolerated by most individuals with IBS.</t>
  </si>
  <si>
    <t>Ground Pork, Bibb Lettuce, Lime, Peanuts, Scallions (green tops only), Tamarind, Fish Sauce (anchovy extract, salt, sugar), Palm Sugar, Cilantro, Ginger, Green Chili Pepper, Garlic-Infused Oil (non-GMO canola oil, natural garlic flavor).</t>
  </si>
  <si>
    <t xml:space="preserve">
This dish contains 4 grams of coconut palm sugar. According to Monash University, up to 4 grams of coconut palm sugar is low in FODMAPs and should be tolerated by most individuals with IBS.</t>
  </si>
  <si>
    <t>This dish contains 60 grams of green beans and 4 grams of almonds per serving. According to Monash University, up to 75 grams of green beans and 12 grams of almonds are low in FODMAPs and should be tolerated by most individuals with IBS. This product contains 2 servings of green beans with almonds per container.</t>
  </si>
  <si>
    <t xml:space="preserve">Brisket, wine, parsnips, carrots, tomato, water, Epicured's low FODMAP beef stock (beef, celery root, parsnips, carrots, scallions (green part), garlic-infused canola oil, red wine, water, rosemary, thyme, parsley, tomato paste, white pepper), star anise, bay leaf, thyme, tomato paste, celery*, parsley, garlic oil, salt, white pepper. </t>
  </si>
  <si>
    <t xml:space="preserve"> *According to Monash University FODMAP guidelines, up to 12g of celery, is low in FODMAPs and should be tolerated by most individuals with IBS.</t>
  </si>
  <si>
    <t xml:space="preserve">Tomato Juice *(187g/serving), Raw Lemon Juice, Raw Lime Juice, Horseradish, Hot Pepper Sauce (Red pepper, White Vinegar), Epicured's Low FODMAP Worcestershire Sauce (Apple Cider Vinegar, Non-GMO Garlic Infused Canola Oil, Low-Sodium Gluten Free Soy Sauce, Sugar, Tamarind, Ground Ginger, Ground Mustard, Ground Cinnamon) Paprika, Black Pepper.
</t>
  </si>
  <si>
    <t>According to Monash University, up to 210 grams of tomato juice is low in FODMAPs and should be tolerated by most individuals with IBS.</t>
  </si>
  <si>
    <t>Peanuts (6g/serving)*, Pumpkin Seeds, Pecans, Walnuts, Coconut Flakes, Sunflower Seeds, Raisins, Almonds, Salt.</t>
  </si>
  <si>
    <t>According to Monash University guidelines, up to 28g of peanuts is low in FODMAPS and should be tolerated by most individuals with IBS.</t>
  </si>
  <si>
    <t xml:space="preserve">Peanuts, almonds (0.4g/ serving)*, walnuts, sunflower seeds, pumpkin seeds, pecans, Cabernazyn™, Merlazyn™, Chardonnazyn™ (1.3g of raisins/serving)**, coconut flakes (unsweetened), salt.  </t>
  </si>
  <si>
    <t>*According to Monash University Guidelines, up to 10g of almonds and **13g of raisins is low in FODMAPs and should be tolerated by most individuals with IBS.</t>
  </si>
  <si>
    <t>100% Pure Maple Syrup, Gluten Free Rolled Oats, Quinoa, Egg Whites (guar gum, triethyl citrate (whipping aid)), Dried Cranberries (cranberries, sugar, sunflower oil), Almonds, Flaxseeds, Coconut Oil, Chia Seeds, Vanilla Extract (water, alcohol, vanilla bean extractives), Shredded Coconut, Puffed Rice (brown rice), Almond Extract (natural almond extract, water, alcohol), Cinnamon.</t>
  </si>
  <si>
    <t xml:space="preserve">
This dish contains 3 grams of dried cranberries, 2 grams of almonds, 1 gram of shredded coconut and 2 grams of flaxseeds per serving. According to Monash University, up to 15 grams of dried cranberries, 12 grams of almonds, 30 grams of shredded coconut and 15 grams of flaxseeds are low in FODMAPs and should be tolerated by most individuals with IBS. This product contains 3 servings per container.</t>
  </si>
  <si>
    <t xml:space="preserve">Gluten free oats, quinoa, cranberries (1.4g/serving) *, toasted coconut flakes, almonds (1.3g/serving)**, chia seeds, flaxseeds (1g/serving)***, maple syrup, coconut oil, vanilla extract, almond extract, puffed rice, egg white, cinnamon. </t>
  </si>
  <si>
    <t xml:space="preserve"> *According to Monash University, up to 13g  of cranberries, **10g of almonds, and up to ***15g of flaxseeds is low in FODMAPs and should be tolerated by most individuals with IBS. </t>
  </si>
  <si>
    <t xml:space="preserve">Gluten free oats, quinoa, cranberries (1.4g/serving) *, toasted coconut flakes, almonds (1.3g/serving)**, chia seeds, flaxseeds (1g/serving)***, maple syrup, coconut oil, vanilla extract, almond extract, puffed rice, egg white, cinnamon.   </t>
  </si>
  <si>
    <t xml:space="preserve">*According to Monash University, up to 13g  of cranberries, **10g of almonds, and up to ***15g of flaxseeds is low in FODMAPs and should be tolerated by most individuals with IBS. </t>
  </si>
  <si>
    <r>
      <rPr>
        <b/>
        <sz val="12"/>
        <color rgb="FF0000FF"/>
        <rFont val="Calibri"/>
        <family val="2"/>
        <scheme val="minor"/>
      </rPr>
      <t>Chicken Tortilla Soup</t>
    </r>
    <r>
      <rPr>
        <sz val="12"/>
        <color rgb="FF0000FF"/>
        <rFont val="Calibri"/>
        <family val="2"/>
        <scheme val="minor"/>
      </rPr>
      <t xml:space="preserve">:  Water, Tomatoes, Chicken, Black Beans (black beans, water, salt, calcium chloride, ferrous gluconate), Corn Tortillas (corn masa four, water, less than 2% of the following: cellulose gum, guar gum, enzymes, and propionic acid and benzoic acid (to maintain freshness)), Cheddar Cheese (pasteurized milk, cheese culture, salt, enzymes, potato starch and powdered cellulose added to prevent caking), Red Bell Pepper, Yellow Bell Pepper, Scallions (green tops only), Corn, Cilantro, Garlic-Infused Oil (non-GMO canola oil, natural garlic favor), Tomato Paste (tomatoes, naturally derived citric acid), Lime Juice, Cumin, Kombu, Salt, Bay Leaf, Chili Powder, Cayenne Pepper.
</t>
    </r>
    <r>
      <rPr>
        <b/>
        <sz val="12"/>
        <color rgb="FF0000FF"/>
        <rFont val="Calibri"/>
        <family val="2"/>
        <scheme val="minor"/>
      </rPr>
      <t xml:space="preserve">
Salsa Fresca (packaged separately): </t>
    </r>
    <r>
      <rPr>
        <sz val="12"/>
        <color rgb="FF0000FF"/>
        <rFont val="Calibri"/>
        <family val="2"/>
        <scheme val="minor"/>
      </rPr>
      <t xml:space="preserve"> red bell pepper, yellow bell pepper, scallions, cilantro. 
</t>
    </r>
    <r>
      <rPr>
        <b/>
        <sz val="12"/>
        <color rgb="FF0000FF"/>
        <rFont val="Calibri"/>
        <family val="2"/>
        <scheme val="minor"/>
      </rPr>
      <t xml:space="preserve">Baked Tortilla Strips (packaged separately): </t>
    </r>
    <r>
      <rPr>
        <sz val="12"/>
        <color rgb="FF0000FF"/>
        <rFont val="Calibri"/>
        <family val="2"/>
        <scheme val="minor"/>
      </rPr>
      <t xml:space="preserve">corn tortillas
</t>
    </r>
    <r>
      <rPr>
        <b/>
        <sz val="12"/>
        <color rgb="FF0000FF"/>
        <rFont val="Calibri"/>
        <family val="2"/>
        <scheme val="minor"/>
      </rPr>
      <t xml:space="preserve">
Cheddar Cheese (packaged separately)</t>
    </r>
    <r>
      <rPr>
        <sz val="12"/>
        <color rgb="FF0000FF"/>
        <rFont val="Calibri"/>
        <family val="2"/>
        <scheme val="minor"/>
      </rPr>
      <t xml:space="preserve">
</t>
    </r>
  </si>
  <si>
    <r>
      <rPr>
        <b/>
        <sz val="12"/>
        <color rgb="FF0000FF"/>
        <rFont val="Calibri"/>
        <family val="2"/>
        <scheme val="minor"/>
      </rPr>
      <t xml:space="preserve">Vegetable Tortilla Soup: </t>
    </r>
    <r>
      <rPr>
        <sz val="12"/>
        <color rgb="FF0000FF"/>
        <rFont val="Calibri"/>
        <family val="2"/>
        <scheme val="minor"/>
      </rPr>
      <t xml:space="preserve">
Water, Tomatoes, Black Beans (black beans, water, salt, calcium chloride, ferrous gluconate), Corn Tortillas (corn masa four, water, less than 2% of the following: cellulose gum, guar gum, enzymes, and propionic acid and benzoic acid (to maintain freshness)), Cheddar Cheese (pasteurized milk, cheese culture, salt, enzymes, potato starch and powdered cellulose added to prevent caking), Red Bell Pepper, Yellow Bell Pepper, Scallions (green tops only), Corn, Cilantro, Garlic-Infused Oil (non-GMO canola oil, natural garlic favor), Tomato Paste (tomatoes, naturally derived citric acid), Lime Juice, Cumin, Kombu, Salt, Bay Leaf, Chili Powder, Cayenne Pepper.
</t>
    </r>
    <r>
      <rPr>
        <b/>
        <sz val="12"/>
        <color rgb="FF0000FF"/>
        <rFont val="Calibri"/>
        <family val="2"/>
        <scheme val="minor"/>
      </rPr>
      <t xml:space="preserve">Salsa Fresca (packaged separately): </t>
    </r>
    <r>
      <rPr>
        <sz val="12"/>
        <color rgb="FF0000FF"/>
        <rFont val="Calibri"/>
        <family val="2"/>
        <scheme val="minor"/>
      </rPr>
      <t xml:space="preserve"> red bell pepper, yellow bell pepper, scallions, cilantro. 
</t>
    </r>
    <r>
      <rPr>
        <b/>
        <sz val="12"/>
        <color rgb="FF0000FF"/>
        <rFont val="Calibri"/>
        <family val="2"/>
        <scheme val="minor"/>
      </rPr>
      <t>Baked Tortilla Strips (packaged separately):</t>
    </r>
    <r>
      <rPr>
        <sz val="12"/>
        <color rgb="FF0000FF"/>
        <rFont val="Calibri"/>
        <family val="2"/>
        <scheme val="minor"/>
      </rPr>
      <t xml:space="preserve"> corn tortillas
</t>
    </r>
    <r>
      <rPr>
        <b/>
        <sz val="12"/>
        <color rgb="FF0000FF"/>
        <rFont val="Calibri"/>
        <family val="2"/>
        <scheme val="minor"/>
      </rPr>
      <t>Cheddar Cheese (packaged separately)</t>
    </r>
    <r>
      <rPr>
        <sz val="12"/>
        <color rgb="FF0000FF"/>
        <rFont val="Calibri"/>
        <family val="2"/>
        <scheme val="minor"/>
      </rPr>
      <t xml:space="preserve">
</t>
    </r>
  </si>
  <si>
    <t xml:space="preserve">Gluten free oats, almonds (0.7g/ serving), almond butter (2.5g/serving)*,  unsweetened coconut flakes, flaxseeds (0.25g/serving)**, dried cranberries (2g/serving)***, maple syrup, peanut butter, vanilla extract, almond extract, coconut oil.  </t>
  </si>
  <si>
    <t xml:space="preserve">*According to Monash University, up to 12g almonds, **15g of flaxseeds, and ***13g of cranberries is low in FODMAPs and should be tolerated by most individuals with IBS. </t>
  </si>
  <si>
    <t>This dish contains 62 grams of broccoli and 26 grams of brussels sprouts. According to Monash University, up to 75 grams of broccoli and 38 grams of brussels sprouts are low in FODMAPs and should be tolerated by most individuals with IBS.</t>
  </si>
  <si>
    <t xml:space="preserve">Quinoa, Tomatoes, Parsley, Lemon Juice, Extra Virgin Olive Oil, Scallions (green tops only), Mint, Salt, Black Pepper.
</t>
  </si>
  <si>
    <t xml:space="preserve">
This dish contains 42 grams of Roma tomatoes. According to Monash University, up to 75 grams of Roma tomatoes are low in FODMAPs and should be tolerated by most individuals with IBS.</t>
  </si>
  <si>
    <t xml:space="preserve">Almond Milk, Water, Bananas, GF Rolled Oats, Organic Almond
Butter, Cacao Nibs, Organic Cacao Powder, Sea Salt, Ground Cinnamon, Ground
Cardamom, Cayenne Pepper.
</t>
  </si>
  <si>
    <t>This dish contains 12g of almonds and 50g bananas per serving.
*According to Monash University FODMAP guidelines, up 12g of almonds and **50g of bananas are low in FODMAPs and
should be tolerated by most individuals with IBS.</t>
  </si>
  <si>
    <t xml:space="preserve">Water, Cherry Tomatoes, Gluten Free Orzo Pasta (organic white rice four, organic quinoa four), Yellow Squash, Zucchini, Yellow Bell Pepper, Extra Virgin Olive Oil, Red Bell Pepper, Garlic-Infused Oil (non-GMO canola oil, natural garlic favor), Scallions (green tops only), Champagne Vinegar (white wine vinegar (contains sulfates)), Tomatoes, Lemon Juice, Parsley, Salt, Oregano, Black Pepper, Thyme, Rosemary, White Pepper.
</t>
  </si>
  <si>
    <t xml:space="preserve">GF Rolled Oats, Organic Grade A Pure Maple Syrup, Organic Almond Butter, Vegan Chocolate Chips, Organic Coconut Oil, Espresso Beans, Organic Cacao Powder, Chia Seeds, Bourbon Vanilla Extract, Ground Cinnamon, Sea Salt.
</t>
  </si>
  <si>
    <t xml:space="preserve">
This dish contains 41 grams of chickpeas and 5 grams of tahini per serving. According to Monash University, up to 42 grams of chickpeas and 20 grams of tahini are low in FODMAPs and should be tolerated by most individuals with IBS. Up to 60 grams (1/4 cup) of hummus is low in FODMAPs and should be tolerated per meal by most individuals with IBS. This product contains about 5 serving of hummus per container.</t>
  </si>
  <si>
    <t xml:space="preserve">Beef, Sweet Potatoes, Spinach, Red Bell Pepper, Garlic-Infused Oil (non-GMO canola oil, natural garlic flavor), Lemon Juice, Balsamic Vinegar (wine vinegar, concentrated grape must, caramel color. Contains naturally occurring sulfates), Parsley, Scallions (green tops only), Oregano, Salt, Black Pepper.
</t>
  </si>
  <si>
    <t xml:space="preserve">Spinach, Lemon Juice.
</t>
  </si>
  <si>
    <t>This dish contains 75 grams of raw spinach per serving. According to Monash University, up to 75 grams of raw spinach is low in FODMAPs and should be tolerated per meal by most individuals with IBS. This product contains 2 servings of spinach.</t>
  </si>
  <si>
    <r>
      <rPr>
        <b/>
        <sz val="12"/>
        <color rgb="FF0000FF"/>
        <rFont val="Calibri"/>
        <family val="2"/>
        <scheme val="minor"/>
      </rPr>
      <t>Ratatouille:</t>
    </r>
    <r>
      <rPr>
        <sz val="12"/>
        <color rgb="FF0000FF"/>
        <rFont val="Calibri"/>
        <family val="2"/>
        <scheme val="minor"/>
      </rPr>
      <t xml:space="preserve">  Red Bell Pepper, Zucchini *(52 g/serving), Yellow Bell Pepper, Eggplant *(49 g/serving), Plum Tomatoes, Chopped Tomatoes, Kale, Spinach, Non-GMO Garlic Infused Canola Oil, Onion Infused Non-GMO Canola Oil, Basil, Salt, Oregano, Thyme.
</t>
    </r>
  </si>
  <si>
    <t xml:space="preserve">
According to Monash University, up to 65 grams of zucchini and 75 grams of eggplant are low in FODMAPs and should be tolerated by most individuals with IBS.</t>
  </si>
  <si>
    <t xml:space="preserve">
This product contains 125 grams of oat milk. According to Monash University, up to 125 grams of oat milk is low in FODMAPs and should be tolerated by most individuals with IBS.</t>
  </si>
  <si>
    <t xml:space="preserve">Sweet Potatoes.
</t>
  </si>
  <si>
    <t xml:space="preserve">
This dish contains 75 grams of sweet potatoes per serving. According to Monash University, up to 75 grams of sweet potatoes are low in FODMAPs and should be tolerated per meal by most individuals with IBS. This product contains 3 servings of sweet potatoes per container.</t>
  </si>
  <si>
    <t xml:space="preserve">Gluten free oats, peanut butter, maple syrup, chia seeds, flaxseeds (0.6g/serving)*, unsweetened coconut flakes, coconut oil, semi-sweet chocolate chips (vegan), salt.  </t>
  </si>
  <si>
    <t xml:space="preserve">*According to Monash University, up to 15g of flaxseeds is low in FODMAPs and should be tolerated by most individuals with IBS. </t>
  </si>
  <si>
    <t>This recipe contains 3.7g almonds per serving. According to Monash University, up to 12g almonds is low in FODMAPs and should be tolerated by most individuals with IBS.</t>
  </si>
  <si>
    <r>
      <rPr>
        <b/>
        <sz val="12"/>
        <color rgb="FF0000FF"/>
        <rFont val="Calibri"/>
        <family val="2"/>
        <scheme val="minor"/>
      </rPr>
      <t>Cocoa Chia Seed Pudding:</t>
    </r>
    <r>
      <rPr>
        <sz val="12"/>
        <color rgb="FF0000FF"/>
        <rFont val="Calibri"/>
        <family val="2"/>
        <scheme val="minor"/>
      </rPr>
      <t xml:space="preserve"> Water, Coconut Milk, Organic Almond Butter (Dry Roasted Unblanched Organic Almonds) * (14 g/serving), Raw Turbinado Sugar, Chia Seeds, Organic Cacao Powder, Salt.
</t>
    </r>
    <r>
      <rPr>
        <b/>
        <sz val="12"/>
        <color rgb="FF0000FF"/>
        <rFont val="Calibri"/>
        <family val="2"/>
        <scheme val="minor"/>
      </rPr>
      <t>Orange Confiture:</t>
    </r>
    <r>
      <rPr>
        <sz val="12"/>
        <color rgb="FF0000FF"/>
        <rFont val="Calibri"/>
        <family val="2"/>
        <scheme val="minor"/>
      </rPr>
      <t xml:space="preserve"> Orange Zest, Orange Juice
</t>
    </r>
  </si>
  <si>
    <t xml:space="preserve">Gluten Free Rolled Oats, Almond Butter (100% almonds), 100% Pure Maple Syrup, Shredded Coconut, Coconut Oil, Lemon Juice, Chia Seeds, Lemon Extract (water, lemon oil, alcohol 70%), Vanilla Extract (water, alcohol, vanilla bean extractives), Turmeric, Coconut Extract (Sunflower Oil, Natural Flavors, Coconut), Salt.
</t>
  </si>
  <si>
    <t xml:space="preserve">Sugar, Unsalted Butter (pasteurized cream), Light Brown Sugar (sugar, molasses), Molasses, Crystallized Ginger (ginger, cane sugar), Corn Starch, White Rice Flour, Eggs, Potato Starch, Sodium Bicarbonate, Spices (ginger, cinnamon, allspice), Salt, Xanthan Gum. 
</t>
  </si>
  <si>
    <t xml:space="preserve">Water, Plum Tomatoes, Chicken, Gluten Free Pasta (corn flour, rice four, mono and diglycerides), Tomatoes, Red Bell Pepper, Eggplant, Zucchini, Yellow Bell Pepper, Garlic-Infused Oil (non-GMO canola oil, natural garlic favor), Thyme, Rosemary, Onion-Infused Oil (non-GMO canola oil, natural onion favor), Salt, Basil, Oregano, Black Pepper. 
</t>
  </si>
  <si>
    <t>Packaged Separately</t>
  </si>
  <si>
    <t>Salsa Fresca (packaged separately):   
Baked Tortilla Strips (packaged separately
Cheddar Cheese (packaged separately)</t>
  </si>
  <si>
    <t xml:space="preserve">Spinach, fennel, watermelon radish, green squash, green beans, purple potatoes, red cabbage, parsley.  Aioli Verde (packaged separately) : Vegenaise, Dijon mustard, cilantro, ginger juice (raw), vanilla oil, water.  </t>
  </si>
  <si>
    <t xml:space="preserve">Feta (packaged separately) </t>
  </si>
  <si>
    <r>
      <rPr>
        <b/>
        <sz val="12"/>
        <color rgb="FF0000FF"/>
        <rFont val="Calibri"/>
        <family val="2"/>
        <scheme val="minor"/>
      </rPr>
      <t xml:space="preserve">Cinnamon-Sugar Coffee Cakes: </t>
    </r>
    <r>
      <rPr>
        <sz val="12"/>
        <color rgb="FF0000FF"/>
        <rFont val="Calibri"/>
        <family val="2"/>
        <scheme val="minor"/>
      </rPr>
      <t xml:space="preserve">Lactose-Free Sour Cream (organic pasteurized cultured cream (milk), lactase enzyme, microbial enzyme, live and active cultures), Sugar, Cinnamon Sugar (cinnamon and sugar), Eggs, Corn Starch, White Rice Flour, Unsalted Butter (pasteurized cream), Potato Starch, Salt, Baking Soda (sodium bicarbonate), Pure Vanilla Extract (organic vanilla bean extractives in water, organic alcohol) Baking Powder (corn starch, sodium bicarbonate, sodium aluminum sulfate, monocalcium phosphate), Xanthan Gum
</t>
    </r>
    <r>
      <rPr>
        <b/>
        <sz val="12"/>
        <color rgb="FF0000FF"/>
        <rFont val="Calibri"/>
        <family val="2"/>
        <scheme val="minor"/>
      </rPr>
      <t xml:space="preserve">Chocolate Fudge Brownies: </t>
    </r>
    <r>
      <rPr>
        <sz val="12"/>
        <color rgb="FF0000FF"/>
        <rFont val="Calibri"/>
        <family val="2"/>
        <scheme val="minor"/>
      </rPr>
      <t xml:space="preserve">Sugar, Unsalted Butter (pasteurized cream), Eggs, Chocolate, Corn Starch, White Rice Flour, Potato Starch, Pure Vanilla Extract (organic vanilla bean extractives in water, organic alcohol), Xanthan Gum.
</t>
    </r>
    <r>
      <rPr>
        <b/>
        <sz val="12"/>
        <color rgb="FF0000FF"/>
        <rFont val="Calibri"/>
        <family val="2"/>
        <scheme val="minor"/>
      </rPr>
      <t xml:space="preserve">Ginger Snaps: </t>
    </r>
    <r>
      <rPr>
        <sz val="12"/>
        <color rgb="FF0000FF"/>
        <rFont val="Calibri"/>
        <family val="2"/>
        <scheme val="minor"/>
      </rPr>
      <t>Sugar, Unsalted Butter (pasteurized cream), Light Brown Sugar (sugar, molasses), Molasses, Crystallized Ginger (ginger, cane sugar), Corn Starch, White Rice Flour, Eggs, Potato Starch, Sodium Bicarbonate, Spices (ginger, cinnamon, allspice), Salt, and Xanthan Gum.</t>
    </r>
  </si>
  <si>
    <t>This dish contains 4 grams of molasses per serving. According to Monash University, up to 5 grams of molasses is low in FODMAPs and should be tolerated by most individuals with IBS.</t>
  </si>
  <si>
    <t xml:space="preserve">
  This dish contains 75 grams of broccoli. According to Monash University, up to 75 grams of broccoli is low in FODMAPs and should be tolerated by most individuals with IBS.</t>
  </si>
  <si>
    <t xml:space="preserve">
  This dish contains 55 grams of red cabbage, 55 grams of green cabbage, and 70 grams of edamame. According to Monash University, up to 75 grams of red cabbage, 75 grams of green cabbage and 90 grams of edamame are low in FODMAPs and should be tolerated by most individuals with IBS. </t>
  </si>
  <si>
    <t xml:space="preserve">  This dish contains 60 grams of green beans. According to Monash University, up to 75 grams of green beans are low in FODMAPs and should be tolerated by most individuals with IBS. </t>
  </si>
  <si>
    <t xml:space="preserve">  This dish contains 40 grams of black beans and 30 grams of cherry tomatoes. According to Monash University, up to 40 grams of black beans and 75 grams of cherry tomatoes are low in FODMAPs and should be tolerated by most individuals with IBS. </t>
  </si>
  <si>
    <t xml:space="preserve">  This dish contains 25 grams of oyster mushrooms, 13 grams of black beans and 49 grams of green cabbage. According to Monash University, up to 75 grams of oyster mushrooms, 40 grams of black beans and 75 grams of green cabbage are low in FODMAPs and should be tolerated by most individuals with IBS. </t>
  </si>
  <si>
    <t xml:space="preserve">  This dish contains 25 grams of oyster mushrooms, 60 grams of edamame, 13 grams of black beans, and 49 grams of green cabbage. According to Monash University, up to 75 grams of oyster mushrooms, 90 grams of edamame, 40 grams of black beans and 75 grams of green cabbage are low in FODMAPs and should be tolerated by most individuals with IBS. </t>
  </si>
  <si>
    <t xml:space="preserve">
  This dish contains 29 grams of cherry tomatoes. According to Monash University, up to 75 grams of cherry tomatoes are low in FODMAPs and should be tolerated by most individuals with IBS.</t>
  </si>
  <si>
    <t xml:space="preserve">
  This dish contains 2 grams of dried shredded coconut and 24 grams of raspberries. According to Monash University, up to 30 grams of dried shredded coconut and 60 grams of raspberries are low in FODMAPs and should be tolerated by most individuals with IBS.</t>
  </si>
  <si>
    <t xml:space="preserve">
  This dish contains 10 grams of raspberries, 10 grams of blueberries, 10 grams of dried shredded coconut, 2 grams of dried cranberries and 1 gram of fax seeds. According to Monash University, up to 60 grams of raspberries, 40 grams of blueberries, 30 grams of dried shredded coconut,15 grams of dried cranberries and 15 grams of flaxseeds are low in FODMAPs and should be tolerated by most individuals with IBS.</t>
  </si>
  <si>
    <t xml:space="preserve">  This dish contains 32 grams of black beans and 10 grams of corn. According to Monash University, up to 45 grams of black beans and 38 grams of corn are low in FODMAPs and should be tolerated by most individuals with IBS.</t>
  </si>
  <si>
    <t xml:space="preserve">  This dish contains 40 grams of black beans and 13 grams of corn. According to Monash University, up to 45 grams of black beans and 38 grams of corn are low in FODMAPs and should be tolerated by most individuals with IBS.</t>
  </si>
  <si>
    <t xml:space="preserve">
  This dish contains 10 grams of zucchini and 29 grams of cherry tomatoes. According to Monash University, up to 65 grams of zucchini and 75 grams of cherry tomatoes are low in FODMAPs and should be tolerated by most individuals with IBS.</t>
  </si>
  <si>
    <t xml:space="preserve">
  This dish contains 75 grams of sweet potatoes and 75 grams of spinach. According to Monash University, up to 75 grams of sweet potatoes and 75 grams of spinach are low in FODMAPs and should be tolerated by most individuals with IBS.</t>
  </si>
  <si>
    <t xml:space="preserve">
  According to Monash University, up to 20 grams of almond butter is low in FODMAPs and should be tolerated by most individuals with IBS.</t>
  </si>
  <si>
    <t xml:space="preserve">
  This dish contains 4 grams of molasses per serving. According to Monash University, up to 5 grams of molasses is low in FODMAPs and should be tolerated by most individuals with IBS. </t>
  </si>
  <si>
    <t>Ginger Snaps: Sugar, Unsalted Butter (pasteurized cream), Light Brown Sugar (sugar, molasses), Molasses, Crystallized Ginger (ginger, cane sugar), Corn Starch, White Rice Flour, Eggs, Potato Starch, Sodium Bicarbonate, Spices (ginger, cinnamon, allspice), Salt, and Xanthan Gum.   This dish contains 4 grams of molasses per serving. According to Monash University, up to 5 grams of molasses is low in FODMAPs and should be tolerated by most individuals with IBS.
Chocolate Fudge Brownies: Sugar, Unsalted Butter (pasteurized cream), Eggs, Chocolate, Corn Starch, White Rice Flour, Potato Starch, Pure Vanilla Extract (organic vanilla bean extractives in water, organic alcohol), Xanthan Gum.
Cinnamon-Sugar Coffee Cakes: Lactose-Free Sour Cream (organic pasteurized cultured cream (milk), lactase enzyme, microbial enzyme, live and active cultures), Sugar, Cinnamon Sugar (cinnamon and sugar), Eggs, Corn Starch, White Rice Flour, Unsalted Butter (pasteurized cream), Potato Starch, Salt, Baking Soda (sodium bicarbonate), Pure Vanilla Extract (organic vanilla bean extractives in water, organic alcohol) Baking Powder (corn starch, sodium bicarbonate, sodium aluminum sulfate, monocalcium phosphate), Xanthan Gum</t>
  </si>
  <si>
    <t xml:space="preserve">   This dish contains 50 grams of zucchini. According to Monash University, up to 65 grams of zucchini is low in FODMAPs and should be tolerated by most individuals with IBS.</t>
  </si>
  <si>
    <t xml:space="preserve">
  This dish contains 5 grams of celery. According to Monash University, up to 10 grams of celery is low in FODMAPs and should be tolerated by most individuals with IBS.</t>
  </si>
  <si>
    <t xml:space="preserve">
  This dish contains 7 grams of celery, 60 grams of green beans, and 18 grams of fresh cranberries. According to Monash University, up to 10 grams of celery, 75 grams of green beans and 130 grams of fresh cranberries are low in FODMAPs and should be tolerated by most individuals with IBS.</t>
  </si>
  <si>
    <t xml:space="preserve">
  This dish contains 35 grams of zucchini and 40 grams of eggplant. According to Monash University, up to 65 grams of zucchini and 75 grams of eggplant are low in FODMAPs and should be tolerated by most individuals with IBS.</t>
  </si>
  <si>
    <t>A perfect low FODMAP &amp; gluten-free dinner for 4! Enjoy layers of brown rice pasta, roasted pomodoro-bolognese sauce, basil, and melted mozzarella, topped with a layer of golden crusted parmesan.</t>
  </si>
  <si>
    <t>1/4 of lasagna</t>
  </si>
  <si>
    <t>N/A - see individual product page</t>
  </si>
  <si>
    <t>Component ID 9</t>
  </si>
  <si>
    <t>Component Name 9</t>
  </si>
  <si>
    <t>Component ID 10</t>
  </si>
  <si>
    <t>Component Name 10</t>
  </si>
  <si>
    <t>Thai Green Curry with Chicken</t>
  </si>
  <si>
    <t>Rosemary Whipped Potatoes </t>
  </si>
  <si>
    <t>Almond Cranberry Energy Bites</t>
  </si>
  <si>
    <t>Peanut Butter Chocolate Energy Bites</t>
  </si>
  <si>
    <t>Component ID 7</t>
  </si>
  <si>
    <t>Component Name 7</t>
  </si>
  <si>
    <t>Component ID 11</t>
  </si>
  <si>
    <t>Component Name 11</t>
  </si>
  <si>
    <t>Veggie Tortilla Soup</t>
  </si>
  <si>
    <t xml:space="preserve">Sauteed Spinach </t>
  </si>
  <si>
    <t>Dragon Fruit Smoothie</t>
  </si>
  <si>
    <t>Component ID 12</t>
  </si>
  <si>
    <t>Component Name 12</t>
  </si>
  <si>
    <t>Place the tray of lasagna with the lid on in the oven at 350 degrees F until internal temperature reaches 165 degrees F.</t>
  </si>
  <si>
    <t>Freezer-Friendly Vegetarian Bundle</t>
  </si>
  <si>
    <t>Freezer-Friendly Plant-Based Vegan Bundle</t>
  </si>
  <si>
    <t>Freezer-Friendly "Better Belly” Bundle</t>
  </si>
  <si>
    <t xml:space="preserve">Try this freezer-friendly bundle of comforting, yet satisfying menu items the whole family will love. From our hearty Baked Lasagna Bolognese, flavorful Chicken Thai Green Curry, and more, this bundle of Epicured favorites is a great way to stock up your freezer with delicious, low FODMAP meals.
All Freezer-Friendly Packs include a 5% discount! </t>
  </si>
  <si>
    <t xml:space="preserve">Stock up on this bundle of freezer-friendly menu items that are all extra gentle on your belly. We’ve compiled many of your favorites including our soups, lattes, and smoothies. Order now and keep them in the freezer for when you need them. 
All Freezer-Friendly Packs include a 5% discount! </t>
  </si>
  <si>
    <t>Herb Vinaigrette</t>
  </si>
  <si>
    <t xml:space="preserve">Rice Pudding </t>
  </si>
  <si>
    <t>Enjoy Cold!</t>
  </si>
  <si>
    <t>Oatmeal Raisin Breakfast Bar</t>
  </si>
  <si>
    <t>1 Shot</t>
  </si>
  <si>
    <t>Crackers</t>
  </si>
  <si>
    <t>15 crackers (30 g)</t>
  </si>
  <si>
    <t xml:space="preserve">This dish contains 15 grams of red cabbage and 30 grams of cherry tomatoes. According to Monash University, up to 75 grams of red cabbage and 75 grams of cherry tomatoes are low in FODMAPs and should be tolerated by most individuals with IBS. </t>
  </si>
  <si>
    <t>Water, Gluten Free Flour (sweet rice flour, whole grain brown rice flour, potato starch, whole grain sorghum flour, tapioca flour, xanthan gum), Almond flour (almonds), Salt, Herbs de Provence.</t>
  </si>
  <si>
    <t xml:space="preserve"> This dish contains 6 grams of almond flour per serving and 12 grams of almond flour per container. According to Monash University, up to 24 grams of almond flour is low in FODMAPs and should be tolerated by most individuals with IBS. </t>
  </si>
  <si>
    <t xml:space="preserve">8oz </t>
  </si>
  <si>
    <t>Coconut Milk (coconut milk (filtered water, coconut cream), vitamin and mineral blend (calcium carbonate, vitamin E acetate, vitamin A palmitate, vitamin D2, vitamin B12) dipotassium phosphate, sea salt, sunflower lecithin, locust bean gum, gellan gum, ascorbic acid (to protect freshness), natural favor), Strawberries, Raspberries, Blueberries, Pineapple, 100% Pure Maple Syrup, Shredded Coconut, Lemon Juice, Ginger Juice. </t>
  </si>
  <si>
    <t>This dish contains 28 grams of raspberries and 28 grams of blueberries. According to Monash University, up to 60 grams of raspberries and 40 grams of blueberries are low in FODMAPs and should be tolerated by most individuals with IBS. </t>
  </si>
  <si>
    <t>Lemon-Paprika Aioli &amp; Coleslaw</t>
  </si>
  <si>
    <t>Shake well &amp; enjoy cold!</t>
  </si>
  <si>
    <t>Hemp Milk (hemp nut base (filtered water, hemp nut [shelled hemp seed]), vanilla extract, sunflower lecithin, tricalcium phosphate, gellan gum, sea salt, Vitamin A palmitate, Vitamin D2, riboflavin, Vitamin B12), Dragon Fruit, Strawberries, Raspberries, Blueberries, 100% Pure Maple Syrup, Coconut Milk (coconut milk (filtered water, coconut cream), vitamin and mineral blend (calcium carbonate, vitamin E acetate, vitamin A palmitate, vitamin D2, vitamin B12) dipotassium phosphate, sea salt, sunflower lecithin, locust bean gum, gellan gum, ascorbic acid (to protect freshness), natural favor), Ginger Juice.</t>
  </si>
  <si>
    <t>Gluten-free and 100% buckwheat soba noodles tossed in sesame oil and our own ginger-ponzu sauce, with red bell peppers, blanched broccolini, and lotus root. Garnished with sesame seeds, scallions, and a blend of fresh herbs</t>
  </si>
  <si>
    <t>Vitality Shot: Cayenne</t>
  </si>
  <si>
    <t>Vitality Shot: Cayenne (Pair)</t>
  </si>
  <si>
    <t>Vitality Shot: Cayenne (5-Pack)</t>
  </si>
  <si>
    <t>Vitality Shot: Turmeric</t>
  </si>
  <si>
    <t>Vitality Shot: Turmeric (Pair)</t>
  </si>
  <si>
    <t>Vitality Shot: Turmeric (5-Pack)</t>
  </si>
  <si>
    <t>Beef, Soba Noodles (whole buckwheat four), Water, Broccolini, Red Bell Pepper, Lotus Root, Tamari Low Sodium Gluten Free Soy Sauce (water, soybeans, salt, sugar, alcohol, vinegar and lactic acid), Ginger Juice, Sesame Oil, Sesame Seeds, Turbinado Sugar, Garlic-Infused Oil (non-GMO canola oil, natural garlic favor), Scallions (green tops only), Chives, Lime Juice, Parsley. </t>
  </si>
  <si>
    <t>Monash Disclosure: This dish contains 20 grams of lotus root. According to Monash University, up to 75 grams of lotus root is low in FODMAPs and should be tolerated by most individuals with IBS. </t>
  </si>
  <si>
    <t>Soba Noodles (whole buckwheat four), Shrimp (shrimp, water, salt, sodium carbonate and sodium citrate to retain moisture), Water, Broccolini, Red Bell Pepper, Lotus Root, Tamari Low Sodium Gluten Free Soy Sauce (water, soybeans, salt, sugar, alcohol, vinegar and lactic acid), Ginger Juice, Sesame Oil, Sesame Seeds, Turbinado Sugar, Garlic-Infused Oil (non-GMO canola oil, natural garlic favor), Scallions (green tops only), Chives, Lime Juice, Parsley, Turmeric, Paprika, White Pepper. </t>
  </si>
  <si>
    <t>Soba Noodles (whole buckwheat four), Yellow Bell Pepper, Water, Broccolini, Red Bell Pepper, Lotus Root, Tamari Low Sodium Gluten Free Soy Sauce (water, soybeans, salt, sugar, alcohol, vinegar and lactic acid), Ginger Juice, Sesame Oil, Sesame Seeds, Turbinado Sugar, Garlic-Infused Oil (non-GMO canola oil, natural garlic favor), Scallions (green tops only), Chives, Lime Juice, Parsley. </t>
  </si>
  <si>
    <t xml:space="preserve">A powerful shot to jump-start the day with a combination of pressed ginger root, bright turmeric and zesty lemon. </t>
  </si>
  <si>
    <t xml:space="preserve">Two powerful shots to jump-start the day with a combination of pressed ginger root, bright turmeric and zesty lemon. </t>
  </si>
  <si>
    <t xml:space="preserve">Five powerful shots to jump-start the day with a combination of pressed ginger root, bright turmeric and zesty lemon. </t>
  </si>
  <si>
    <t>Ginger Juice, Water, Lemon Juice, Turmeric. </t>
  </si>
  <si>
    <t>An invigorating vitality shot packing 15% of your daily value of Vitamin C! Made with apple cider vinegar, blood orange juice, ginger juice, and a touch of cinnamon and cayenne pepper.</t>
  </si>
  <si>
    <t>Blood Orange, Apple Cider Vinegar, Ginger</t>
  </si>
  <si>
    <t>Cocoa, Ginger, Turmeric</t>
  </si>
  <si>
    <t>Vitality Shot: Blood Orange</t>
  </si>
  <si>
    <t>Vitality Shot: Blood Orange (Pair)</t>
  </si>
  <si>
    <t>ENTRÉE</t>
  </si>
  <si>
    <t>BOWL</t>
  </si>
  <si>
    <t>SOUP</t>
  </si>
  <si>
    <t>BREAKFAST</t>
  </si>
  <si>
    <t>BEVERAGE</t>
  </si>
  <si>
    <t>SIDE</t>
  </si>
  <si>
    <t>SNACK</t>
  </si>
  <si>
    <t>SALAD</t>
  </si>
  <si>
    <t>Monash Disclosure: This dish contains 9 grams of eggplant, 9 grams of zucchini, and 130 grams of coconut milk. According to Monash University, up 75 grams of eggplant, 65 grams of zucchini, and 180 grams of coconut milk is low in FODMAPs and should be tolerated by most individuals with IBS.</t>
  </si>
  <si>
    <t>Oat Milk (oat milk (water, oats), sunflower oil, minerals (dipotassium phosphate, calcium carbonate, tricalcium phosphate), sea salt), Water, Matcha Tea Powder, Ground Ginger, Turmeric. </t>
  </si>
  <si>
    <t>Chicken Stock (water, chicken, carrots, scallions (green tops only), celery root, parsnips, parsley, thyme, rosemary), Chicken, Carrots, Potatoes, Water, Basmati Rice, Parsley, Salt, Bay Leaf, Thyme, Rosemary, White Pepper. </t>
  </si>
  <si>
    <t>CATERING</t>
  </si>
  <si>
    <t>Buddha Bowl with Mint Vinaigrete</t>
  </si>
  <si>
    <t>Casablanca Salad</t>
  </si>
  <si>
    <t>Salmon with Dill</t>
  </si>
  <si>
    <t>Soba Noodle Salad</t>
  </si>
  <si>
    <t>Atlantic Cod with Teriyaki Sauce, Baby Bok Choy &amp; Rice</t>
  </si>
  <si>
    <t>Roasted Shrimp</t>
  </si>
  <si>
    <t>(Tofu)</t>
  </si>
  <si>
    <t>(Shrimp)</t>
  </si>
  <si>
    <t>(Chicken)</t>
  </si>
  <si>
    <t>(Beef)</t>
  </si>
  <si>
    <t>(Bolognese)</t>
  </si>
  <si>
    <t>(Pomodoro)</t>
  </si>
  <si>
    <t>(Veggie)</t>
  </si>
  <si>
    <t>(Lamb)</t>
  </si>
  <si>
    <t>(Tomato &amp; Herbs)</t>
  </si>
  <si>
    <t>(Bacon &amp; Cheese)</t>
  </si>
  <si>
    <t>(Pork)</t>
  </si>
  <si>
    <t>(Vegetable)</t>
  </si>
  <si>
    <t>(Turkey)</t>
  </si>
  <si>
    <t>(Steak)</t>
  </si>
  <si>
    <t>(Vegetarian)</t>
  </si>
  <si>
    <t>Caprese Sandwich (OLD NOT ACTIVE)</t>
  </si>
  <si>
    <t>Buddha bowl (OLD NOT ACTIVE)</t>
  </si>
  <si>
    <t>Truffled Mac &amp; Cheese (OLD NOT ACTIVE)</t>
  </si>
  <si>
    <t>Paella Valenciana (OLD NOT ACTIVE)</t>
  </si>
  <si>
    <t>Summer Vegetable Lasagna (OLD NOT ACTIVE)</t>
  </si>
  <si>
    <t>Thai Green Curry (OLD NOT ACTIVE)</t>
  </si>
  <si>
    <t>Pulled BBQ Chicken Sandwich (OLD NOT ACTIVE)</t>
  </si>
  <si>
    <t>Baked Lasagna Bolognese (OLD NOT ACTIVE)</t>
  </si>
  <si>
    <t>Creamy Pesto Rigatoni (OLD NOT ACTIVE)</t>
  </si>
  <si>
    <t>Three-Spice Turkey Chili (OLD NOT ACTIVE)</t>
  </si>
  <si>
    <t>Chicken &amp; Rice Soup (OLD NOT ACTIVE)</t>
  </si>
  <si>
    <t>New England Cod Chowder (OLD NOT ACTIVE)</t>
  </si>
  <si>
    <t>Carrot Ginger Soup (OLD NOT ACTIVE)</t>
  </si>
  <si>
    <t>Casablanca Bowl (OLD NOT ACTIVE)</t>
  </si>
  <si>
    <t>Original 'Super' Trail Mix (OLD NOT ACTIVE)</t>
  </si>
  <si>
    <t>Original Granola (OLD NOT ACTIVE)</t>
  </si>
  <si>
    <t>Turkey Meatballs (OLD NOT ACTIVE)</t>
  </si>
  <si>
    <t>Tortilla Soup (OLD NOT ACTIVE)</t>
  </si>
  <si>
    <t>Grilled Hanger Steak (OLD NOT ACTIVE)</t>
  </si>
  <si>
    <t>Grilled Jumbo Shrimp (OLD NOT ACTIVE)</t>
  </si>
  <si>
    <t>Chive Mashed Potatoes (OLD NOT ACTIVE)</t>
  </si>
  <si>
    <t>Green Beans with Toasted Almonds (OLD NOT ACTIVE)</t>
  </si>
  <si>
    <t>Roasted Carrots and Parsnips (OLD NOT ACTIVE)</t>
  </si>
  <si>
    <t>Modifier Labels</t>
  </si>
  <si>
    <t>Internal Name - MSD ONLY</t>
  </si>
  <si>
    <t>Internal DISH Name - FOR PRODUCTION (PICKSHEETS)</t>
  </si>
  <si>
    <t>Chicken, Quinoa, Tomatoes, Parsley, Lemon Juice, Extra Virgin Olive Oil, Lemon, Garlic-Infused Oil (non-GMO canola oil, natural garlic flavor), Scallions (green tops only), Za'atar Seasoning (sumac, za'atar, sesame seeds and spices), Mint, Salt, Sumac, Black Pepper, Lemon Peel.</t>
  </si>
  <si>
    <t xml:space="preserve">Edamame Soybeans, Soba Noodles (whole buckwheat flour), Water, Red Cabbage, Green Cabbage, Cucumber, Carrots, Cilantro, Peanut Butter (dry roasted peanuts, salt), Scallions (green tops only), Tamari Low Sodium Gluten Free Soy Sauce (water, soybeans, salt, sugar, alcohol, vinegar and lactic acid), Lime Juice, Sesame Oil, Ginger Juice. </t>
  </si>
  <si>
    <t>Freezer-Filler Bundle</t>
  </si>
  <si>
    <t>BUNDLE</t>
  </si>
  <si>
    <t>3-Day Bundle</t>
  </si>
  <si>
    <t>4-Day Bundle</t>
  </si>
  <si>
    <t>Brunch Bundle</t>
  </si>
  <si>
    <t xml:space="preserve">Tortilla Española  </t>
  </si>
  <si>
    <t>Frittata (Tomato, Goat Cheese, Spinach &amp; Herbs)</t>
  </si>
  <si>
    <t xml:space="preserve">Dragon Fruit  Smoothie - 8oz </t>
  </si>
  <si>
    <t>Vitality Shot: Blood Orange (Pair) Blood Orange, Apple Cider Vinegar, Ginger</t>
  </si>
  <si>
    <t xml:space="preserve">Roasted Turkey Dinner </t>
  </si>
  <si>
    <t xml:space="preserve">Sesame Ponzu Soba Noodles (Beef) </t>
  </si>
  <si>
    <t xml:space="preserve">Chicken &amp; Rice Soup </t>
  </si>
  <si>
    <t xml:space="preserve">Carrot Puree </t>
  </si>
  <si>
    <t xml:space="preserve">Roasted Broccoli, Carrots and Brussel Sprouts </t>
  </si>
  <si>
    <t xml:space="preserve">Hummus &amp; Carrots </t>
  </si>
  <si>
    <t xml:space="preserve">Green Beans </t>
  </si>
  <si>
    <t xml:space="preserve"> Cumin Roasted Carrots &amp; Parsnips </t>
  </si>
  <si>
    <t xml:space="preserve">Cumin Roasted Carrots &amp; Parsnips </t>
  </si>
  <si>
    <t xml:space="preserve">Tikka Masala (Chicken) </t>
  </si>
  <si>
    <t xml:space="preserve">Warm Autumn Salad </t>
  </si>
  <si>
    <t>Frittata (Bacon, Swiss Cheese &amp; Spinach)</t>
  </si>
  <si>
    <t xml:space="preserve">Pulled BBQ Chicken with Southern Dirty Rice </t>
  </si>
  <si>
    <t xml:space="preserve">Assorted Cheese Plate </t>
  </si>
  <si>
    <t xml:space="preserve">Jasmine can you please link to 4-day bundle </t>
  </si>
  <si>
    <t>For 3 great days, we've got you covered. This bundle includes some of our favorite breakfasts, lunches, dinners, snacks, sides, and drinks. Everything is freshly prepared and, of course, low FODMAP and gluten-free. 
Pair this with our 4-day bundle to enjoy Epicured all week long...
All bundles include a 5% discount! For nutritional details, please see the individual product pages below.</t>
  </si>
  <si>
    <t>For 4 great days, we've got you covered. This bundle includes some of our favorite breakfasts, lunches, dinners, snacks, sides, and drinks. Everything is freshly prepared and, of course, low FODMAP and gluten-free. 
Pair this with our 3-day bundle (link) to enjoy Epicured all week long...
All bundles include a 5% discount! For nutritional details, please see the individual product pages below.</t>
  </si>
  <si>
    <t>ITEMS PER BUNDLE</t>
  </si>
  <si>
    <t>(veggie)</t>
  </si>
  <si>
    <t>Stir fry</t>
  </si>
  <si>
    <t>Original Granola  (OLD NOT ACTIVE)</t>
  </si>
  <si>
    <t xml:space="preserve">Basil Pesto Spaghetti Squash  </t>
  </si>
  <si>
    <t>Thai Green Curry  (Chicken)</t>
  </si>
  <si>
    <t>Thai Green Curry  (Shrimp)</t>
  </si>
  <si>
    <t>Thai Green Curry  (Tofu)</t>
  </si>
  <si>
    <t>HALF TRAY</t>
  </si>
  <si>
    <t>Green Beans with Toasted Almonds (family style)</t>
  </si>
  <si>
    <t xml:space="preserve">Cole Slaw (family style) </t>
  </si>
  <si>
    <t>LARGE SIDE 24oz</t>
  </si>
  <si>
    <t xml:space="preserve">12 oz (1/6th of tray) </t>
  </si>
  <si>
    <t>1/6th of tray</t>
  </si>
  <si>
    <t>10 oz (1/6th of tray)</t>
  </si>
  <si>
    <t>Provençal Roast Beef (family style)</t>
  </si>
  <si>
    <t xml:space="preserve">Jumbo Lump Crab Cakes (family style) </t>
  </si>
  <si>
    <t xml:space="preserve">Classic Mac &amp; Cheese (family style) </t>
  </si>
  <si>
    <t xml:space="preserve">Truffled Mac &amp; Cheese (family style) </t>
  </si>
  <si>
    <t>Pulled BBQ Chicken (family style)</t>
  </si>
  <si>
    <t>Freezer-Friendly Baked Lasagna Bolognese (family style)</t>
  </si>
  <si>
    <t>Place the tray of mac and cheese with the lid on in the oven at 350 degrees F until internal temperature reaches 165 degrees F.</t>
  </si>
  <si>
    <t>Place crab cakes in a microwave safe dish and microwave until internal temperature reaches 165 degrees F.</t>
  </si>
  <si>
    <t>Carrots, Green Cabbage, Red Radish, Vegenaise (expeller-pressed canola oil, filtered water, brown rice syrup, apple cider vinegar, soy protein, sea salt, mustard flour, lemon juice concentrate), Lemon Juice, Dijon Mustard (water, mustard seeds, vinegar, salt, citric acid, sodium metabisulfite (used to protect quality)), 100% Pure Maple Syrup, Water, Apple Cider Vinegar (cider vinegar and sodium bisulfite as a preservative), Extra Virgin Olive Oil, Salt, White Pepper.</t>
  </si>
  <si>
    <t>Herb &amp; Olive Macaroni Salad (family style)</t>
  </si>
  <si>
    <t xml:space="preserve">
  This dish contains 2 grams of celery. According to Monash University, up to 10 grams of celery is low in FODMAPs and should be tolerated by most individuals with IBS.</t>
  </si>
  <si>
    <t>Our housemade coleslaw, family style! Enjoy 24oz of our dairy-free and low FODMAP coleslaw, perfect for sharing.</t>
  </si>
  <si>
    <t>Our housemade Herb &amp; Olive Macaroni Salad, family style! Enjoy 24oz of our dairy-free and low FODMAP coleslaw, perfect for sharing.</t>
  </si>
  <si>
    <t>Our Jumbo Lump Crab Cakes, family style! Enjoy a half tray of  jumbo lump crab cakes combined with classic Old Bay seasoning, Epicured's Worcestershire Sauce, scallions, parsley and gluten-free breadcrumbs, baked with a light and crispy outer crust.  Served with a creamy Lemon-Paprika Aioli and Coleslaw, perfect for sharing.</t>
  </si>
  <si>
    <t>Our Provençal Roast Beef, family style! Enjoy a half tray of our classic herb crusted roast beef served with Epicured's house-made macaroni salad, perfect for sharing.</t>
  </si>
  <si>
    <t>Our Green Beans with Toasted Almonds, family style! Enjoy 24oz of fresh green beans sautéed with crunchy, toasted almonds, perfect for sharing.</t>
  </si>
  <si>
    <t>3.5 oz</t>
  </si>
  <si>
    <t>5 oz</t>
  </si>
  <si>
    <t>Monash Disclosure: This dish contains 35 grams of green cabbage per serving. According to Monash University, up to 75 grams of green cabbage is low in FODMAPs and should be tolerated by most individuals with IBS. Up to 2 servings (7oz) of Coleslaw is low in FODMAPs.</t>
  </si>
  <si>
    <t>Monash Disclosure: This dish contains 10 grams of celery and 52 grams of  green cabbage. According to Monash University, up to 10 grams of celery and 75 grams of green cabbage is low in FODMAPs and should be tolerated by most individuals with IBS. Up to 2 crab cakes and 7oz of coleslaw is low in FODMAPs.</t>
  </si>
  <si>
    <t>Chicken-Pomodoro Lasagna (family style)</t>
  </si>
  <si>
    <t>Garden Vegetable Lasagna (family style)</t>
  </si>
  <si>
    <t>Sliced seasonal vegetables layered with cheddar cheese sauce, gluten-free lasagna noodles and fresh herbs, baked until golden brown with a crispy parmesan cheese crust. </t>
  </si>
  <si>
    <t>A quintessential Italian comfort food, featuring layers of rich, roasted chicken-pomodoro sauce, basil, melted mozzarella and brown rice pasta, topped with a layer of golden crusted parmesan. </t>
  </si>
  <si>
    <t>This dish contains 65 grams of Roma tomatoes. According to Monash University, up to 75 grams of Roma tomatoes are low in FODMAPs and should be tolerated by most individuals with IBS. Up to 1 serving (1/4 of lasagna or 10 oz) is low in FODMAPs. </t>
  </si>
  <si>
    <t>Country Cinnamon Oatmeal</t>
  </si>
  <si>
    <t xml:space="preserve">Tortilla Espanola  </t>
  </si>
  <si>
    <t>Turkey Meatballs (SIDE)</t>
  </si>
  <si>
    <t>Tortilla Soup (Chicken)</t>
  </si>
  <si>
    <t>SIDE_Turkey Meatballs</t>
  </si>
  <si>
    <t>Tortilla Soup  (Chicken)</t>
  </si>
  <si>
    <t>Tortilla Soup (Vegetable)</t>
  </si>
  <si>
    <t>ENTREE_Turkey Meatballs with Penne</t>
  </si>
  <si>
    <t>A simple &amp; classic snack.</t>
  </si>
  <si>
    <t xml:space="preserve">This dish contains 3 grams of tahini and 27 grams of chickpeas. According to Monash University, up to 20 grams of tahini and 42 grams of chickpeas are low in FODMAPs and should be tolerated by most individuals with IBS. </t>
  </si>
  <si>
    <t>2 Tablespoons (30 g)</t>
  </si>
  <si>
    <t>Peanuts, Pumpkin Seeds, Pecans, Walnuts, Shredded Coconut, Sunflower Seeds, Raisins, Almonds, Salt. </t>
  </si>
  <si>
    <t>This dish contains 1 gram of almonds, 2 grams of coconut and 2 grams of raisins per serving. According to Monash University, up to 12 grams of almonds, 64 grams of coconut, and 13 grams of raisins are low in FODMAPs and should be tolerated by most individuals with IBS. </t>
  </si>
  <si>
    <t>1 Bite (14 g)</t>
  </si>
  <si>
    <t>Gluten Free Rolled Oats, 100% Pure Maple Syrup, Peanut Butter (dry roasted peanuts, salt), Almond Butter (100% almonds), Dried Cranberries (cranberries, sugar, sunflower oil), Shredded Coconut, Almonds, Coconut Oil, Flaxseeds, Almond Extract (natural almond extract, water, alcohol), Vanilla Extract (water, alcohol, vanilla bean extractives). </t>
  </si>
  <si>
    <t>Gluten Free Rolled Oats, Peanut Butter (dry roasted peanuts, salt), 100% Pure Maple Syrup, Semi-Sweet Chocolate Chips (cane sugar, unsweetened chocolate, cocoa butter), Coconut Oil, Chia Seeds, Flaxseeds, Shredded Coconut, Vanilla Extract (water, alcohol, vanilla bean extractives), Salt. </t>
  </si>
  <si>
    <t>Gluten Free Rolled Oats, 100% Pure Maple Syrup, Almond Butter (100% almonds), Semi-Sweet Chocolate Chips (cane sugar, unsweetened chocolate, cocoa butter), Coconut Oil, Espresso Beans, Cacao Powder, Chia Seeds, Vanilla Extract (water, alcohol, vanilla bean extractives), Cinnamon, Coffee Extract (water, alcohol 35%, coffee extract), Salt. </t>
  </si>
  <si>
    <t>1 Container (178 g)</t>
  </si>
  <si>
    <t>Asian Chicken Salad</t>
  </si>
  <si>
    <t>with Choy Sum &amp; Brown Rice</t>
  </si>
  <si>
    <t xml:space="preserve">Garden Vegetable Lasagna  </t>
  </si>
  <si>
    <t>Garden Vegetable Lasagna</t>
  </si>
  <si>
    <t>16oz (470 g)</t>
  </si>
  <si>
    <t>Refreshing &amp; simple with three ingredients perfectly combined to satisfy.</t>
  </si>
  <si>
    <t xml:space="preserve">Rich and smooth cold brewed coffee blended with creamy almond milk.   </t>
  </si>
  <si>
    <t xml:space="preserve">Cold Brew Coffee, Almond Milk (water, almonds). </t>
  </si>
  <si>
    <t>1 bottle (450 g)</t>
  </si>
  <si>
    <t>Rich and smooth cold brewed coffee.</t>
  </si>
  <si>
    <t>Cold Brew Coffee.</t>
  </si>
  <si>
    <t xml:space="preserve">Chicken-Pomodoro Lasagna </t>
  </si>
  <si>
    <t>Peanuts &amp; Chiang Mai Sauce</t>
  </si>
  <si>
    <t>50 g (2 oz)</t>
  </si>
  <si>
    <t>Spicy</t>
  </si>
  <si>
    <t>Limeade</t>
  </si>
  <si>
    <t>Pulled BBQ Chicken Sliders</t>
  </si>
  <si>
    <t xml:space="preserve">with Coleslaw &amp; Pickles </t>
  </si>
  <si>
    <t>Chocolate Chip Cookies</t>
  </si>
  <si>
    <t>Caprese Pesto Salad Bowl with Chicken</t>
  </si>
  <si>
    <t>Caprese Pesto Salad Bowl (family style)</t>
  </si>
  <si>
    <t>A fresh &amp; colorful, Italian inspired dish made with tomatoes, mozzarella cheese, gluten-free pasta, arugula, parmesan, and our signature basil oil.</t>
  </si>
  <si>
    <t>This dish contains 75 grams of cherry tomatoes. According to Monash University, up to 75 grams of cherry tomatoes are low in FODMAPs and should be tolerated by most individuals with IBS. </t>
  </si>
  <si>
    <t>Power Breakfast Quinoa Bowl</t>
  </si>
  <si>
    <t>Our house made herbed quinoa topped with blanched kale, crunchy cabbage and red radish, roasted cherry tomatoes and a boiled egg. Served with our bright and flavorful herb vinaigrette. </t>
  </si>
  <si>
    <t>1 Container (315 g)</t>
  </si>
  <si>
    <t>Pulled chicken breast tossed with crunchy toasted almonds, fresh celery, peas and a tangy sesame vinaigrette. Served over brown rice and blanched choy sum.</t>
  </si>
  <si>
    <t>1 Bottle (450 g)</t>
  </si>
  <si>
    <t>Cool and refreshing limeade made with a touch of celery and parsley for an added boost of Vitamin C. </t>
  </si>
  <si>
    <t>Water, Lime Juice, Sugar, Celery, Parsley, Ginger, Basil. </t>
  </si>
  <si>
    <t>This dish contains 10 grams of celery. According to Monash University, up to 10 grams of celery is low in FODMAPs and should be tolerated by most individuals with IBS. </t>
  </si>
  <si>
    <t>1 Roll, 1/4 cup BBQ Chicken, 1/4 cup Coleslaw, 3 slices of pickles</t>
  </si>
  <si>
    <t>Gluten Free Ciabatta Roll (water, corn starch, corn four, rice four, psyllium seed husk (vegetable fiber), dextrose, modified cellulose, soy protein, sunflower oil, yeast, salt, apple fiber, tartaric acid, citric acid, calcium citrate, niacin, iron, thiamin, riboflavin), Chicken, Carrots, Green Cabbage, Cucumber, Red Radish, Water, Grape Juice (filtered water and 100% organic concord grape juice from concentrate), Vegenaise (expeller-pressed canola oil, filtered water, brown rice syrup, apple cider vinegar, soy protein, sea salt, mustard four, lemon juice concentrate), Apple Cider Vinegar (cider vinegar and sodium bisulfate as a preservative), Plum Tomatoes, Lemon Juice, Dijon Mustard (water, mustard seeds, vinegar, salt, citric acid, sodium metabisulfte (used to protect quality)), 100% Pure Maple Syrup, Red Bell Pepper, Butter (cream, natural favoring), Extra Virgin Olive Oil, Ginger Juice, Red Wine Vinegar (red wine vinegar and sodium bisulfite as a preservative), Salt, Garlic-Infused Oil (non-GMO canola oil, natural garlic flavor), Tomato Paste (tomatoes, naturally derived citric acid), White Pepper, Oregano, Paprika, Dill, Cinnamon, Ground Ginger, Ground Mustard, Black Pepper, Onion-Infused Oil (non-GMO canola oil, natural onion flavor), Coriander, Cloves.  </t>
  </si>
  <si>
    <t>Monash Disclosure: This dish contains 20 grams of green cabbage. According to Monash University, up to 75 grams of green cabbage is low in FODMAPs and should be tolerated by most individuals with IBS. </t>
  </si>
  <si>
    <t>Remove the coleslaw and the pickles from the tray. Slice the rolls in half and bake in the oven at 350 degrees F for about 3-5 minutes. Remove lid from BBQ chicken and heat in the microwave for about 2-3 minutes, or until internal temperature reaches 165 degrees F. Add BBQ chicken, coleslaw, and pickles to your roll and enjoy! </t>
  </si>
  <si>
    <t xml:space="preserve">Build your own BBQ Chicken Sliders! Our savory Pulled BBQ Chicken, gluten-free ciabatta rolls, our house-made coleslaw, and garlic-free dill pickles. </t>
  </si>
  <si>
    <t>1 Cookie</t>
  </si>
  <si>
    <t>Chocolate Chips (cane sugar, unsweetened chocolate, cocoa butter), Gluten Free Flour (sweet rice four, whole grain brown rice four, potato starch, whole grain sorghum four, tapioca four, xanthan gum), Butter (cream, natural favoring), Sugar, Brown Sugar, Eggs, Vanilla Extract (water, alcohol, vanilla bean extractives), Baking Powder, Salt. </t>
  </si>
  <si>
    <t>This dish contains 75 grams of cherry tomatoes per serving. According to Monash University, up to 75 grams of cherry tomatoes are low in FODMAPs and should be tolerated by most individuals with IBS. Up to 1 serving (376 grams / 1.5 cups) is low in FODMAPs.</t>
  </si>
  <si>
    <t>Made from-scratch in-house. Finally, a delicious low FODMAP and gluten-free cookie you can enjoy without a care in the world.</t>
  </si>
  <si>
    <t xml:space="preserve">
This dish contains 34 grams of red cabbage. According to Monash University, up to 75 grams of red cabbage is low in FODMAPs and should be tolerated by most individuals with IBS.</t>
  </si>
  <si>
    <t xml:space="preserve">Remove all lids and any plastic components. Microwave for 1-2 minutes or until internal temperature reaches 165 degrees F. Add components if included, and enjoy! </t>
  </si>
  <si>
    <t>Please don’t microwave the clear plastic. Transfer containers to the black tray and pop it in the microwave for 1-2 mins or until internal temperature reaches 165 degrees F and enjoy!</t>
  </si>
  <si>
    <t xml:space="preserve">Transfer contents of package to a microwave safe dish. Microwave for 1-2 minutes or until internal temperature reaches 165 degrees F and enjoy! </t>
  </si>
  <si>
    <t>CATEGORY</t>
  </si>
  <si>
    <t>BOWLS/SALADS</t>
  </si>
  <si>
    <t>Water, Gluten Free Elbow Noodles (corn four, rice four, mono and diglycerides), Cherry Tomatoes, Mozzarella Cheese (pasteurized milk, starter, vegetable rennet), Chicken, Arugula, Parmesan Cheese (pasteurized part-skim cow's milk, cheese cultures, salt, enzymes) powdered cellulose added to prevent caking, natamycin (a natural mold inhibitor)), Basil, Olive Oil, Parsley, Lemon Juice, Salt. </t>
  </si>
  <si>
    <t>Water, Gluten Free Elbow Noodles (corn four, rice four, mono and diglycerides), Cherry Tomatoes, Mozzarella Cheese (pasteurized milk, starter, vegetable rennet), Arugula, Parmesan Cheese (pasteurized part-skim cow's milk, cheese cultures, salt, enzymes) powdered cellulose added to prevent caking, natamycin (a natural mold inhibitor)), Basil, Olive Oil, Parsley, Lemon Juice, Salt. </t>
  </si>
  <si>
    <t>1 Bar (85 g)</t>
  </si>
  <si>
    <t>Gluten free rolled oats and raisins mixed with creamy almond butter, coconut oil, flax seeds and maple syrup, sprinkled with a touch of cinnamon and sea salt.</t>
  </si>
  <si>
    <t>Gluten Free Rolled Oats, 100% Pure Maple Syrup, Almond Butter (100% almonds), Raisins, Flax Seeds, Coconut Oil, Cinnamon, Vanilla Extract (water, alcohol, vanilla bean extractives), Salt. </t>
  </si>
  <si>
    <t>Gravy.</t>
  </si>
  <si>
    <t>10 g (1 oz)</t>
  </si>
  <si>
    <t>This dish contains 49 grams of red cabbage. According to Monash University, up to 75 grams of red cabbage is low in FODMAPs and should be tolerated by most individuals with IBS. </t>
  </si>
  <si>
    <t xml:space="preserve">50 g </t>
  </si>
  <si>
    <t>This dish contains 30 grams of canned chickpeas and 15 grams of red cabbage. According to Monash University, up to 42 grams of canned chickpeas and 75 grams of red cabbage are low in FODMAPs and should be tolerated by most individuals with IBS. </t>
  </si>
  <si>
    <t>Brown Rice, Chicken, Choy Sum, Scallions (green tops only), Peas, Sesame Oil, Rice Vinegar, Almonds, Parsley, Salt. </t>
  </si>
  <si>
    <t>This dish contains 6 grams of almonds and 11 grams of peas. According to Monash University, up to 12 grams of almonds and 15 grams of peas are low in FODMAPs and should be tolerated by most individuals with IBS. </t>
  </si>
  <si>
    <t>1 Container (382 g)</t>
  </si>
  <si>
    <t>1 Container (332 g)</t>
  </si>
  <si>
    <t>1/6th of tray (12 oz)</t>
  </si>
  <si>
    <t>1 Container (280 g)</t>
  </si>
  <si>
    <t>Lactose Free Fat Free Milk (fat free milk, lactase enzyme, Vitamin A palmitate, Vitamin D3), Water, Gluten Free Elbow Noodles (corn four, rice four, mono and diglycerides), Whole Milk Mozzarella Cheese (pasteurized milk, cheese cultures, salt, enzymes, potato starch, canola oil, cellulose powder added to prevent caking, natamycin (a natural mold inhibitor)), Cheddar Cheese (pasteurized milk, cheese culture, salt, enzymes, potato starch and powdered cellulose added to prevent caking), Parmesan Cheese (pasteurized part-skim milk, cheese cultures, salt, enzymes, powdered cellulose added to prevent caking, natamycin (a natural mold inhibitor)), Butter (cream, natural favoring), Potato Starch, Truffle Oil (olive oil, black truffle 5%, black truffle aroma), Salt, White Pepper, Paprika, Nutmeg, Thyme, Oregano. </t>
  </si>
  <si>
    <t>This dish contains 1 gram of truffle oil. According to Monash University, up to 5 grams of truffle oil is low in FODMAPs and should be tolerated by most individuals with IBS.</t>
  </si>
  <si>
    <t>Freezer-Friendly Favorites Bundle</t>
  </si>
  <si>
    <t>THAI GREEN CURRY (Chicken)</t>
  </si>
  <si>
    <t>THAI GREEN CURRY (Shrimp)</t>
  </si>
  <si>
    <t>THAI GREEN CURRY (Tofu)</t>
  </si>
  <si>
    <t>Vietnamese Rice Noodles</t>
  </si>
  <si>
    <t>Category</t>
  </si>
  <si>
    <t>Position</t>
  </si>
  <si>
    <t xml:space="preserve">Yam Wunsen </t>
  </si>
  <si>
    <t>This dish contains 5 grams of celery, 9 grams of zucchini and 10 grams of eggplant. According to Monash University, up to 10 grams of celery, 65 grams of zucchini and 75 grams of eggplant are low in FODMAPs and should be tolerated by most individuals with IBS. </t>
  </si>
  <si>
    <t>10oz (1/6th of tray)</t>
  </si>
  <si>
    <t>Lactose Free Fat Free Milk (fat free milk, lactase enzyme, Vitamin A palmitate, Vitamin D3), Water, Gluten Free Elbow Noodles (corn four, rice four, mono and diglycerides), Whole Milk Mozzarella Cheese (pasteurized milk, cheese cultures, salt, enzymes, potato starch, canola oil, cellulose powder added to prevent caking, natamycin (a natural mold inhibitor)), Cheddar Cheese (pasteurized milk, cheese culture, salt, enzymes, potato starch and powdered cellulose added to prevent caking), Parmesan Cheese (pasteurized part-skim milk, cheese cultures, salt, enzymes, powdered cellulose added to prevent caking, natamycin (a natural mold inhibitor)), Butter (cream, natural favoring), Potato Starch, Salt, White Pepper, Paprika, Nutmeg, Thyme, Oregano. </t>
  </si>
  <si>
    <t>Almond Milk (water, almonds), Coconut Milk (coconut extract 60%, water), 100% Pure Maple Syrup, Ginger Juice, Turmeric, Cardamom, Cinnamon, Black Pepper. </t>
  </si>
  <si>
    <t>STATUS</t>
  </si>
  <si>
    <t>INACTIVE</t>
  </si>
  <si>
    <t>ACTIVE</t>
  </si>
  <si>
    <t>Nut &amp; Seed Mix</t>
  </si>
  <si>
    <t>A refreshing medley of sweet summer strawberries, kiwi, blueberries, and grapes accompanied by a mixture of crunchy walnuts, pumpkin seeds, hemp seeds and chia seeds served over lactose-free yogurt.</t>
  </si>
  <si>
    <t>25 g (1 oz)</t>
  </si>
  <si>
    <t>Water, Non-GMO Extra Firm Tofu (water, organic soybeans, calcium sulfate, calcium chloride), Carrots, Rice Noodles (rice four), Zucchini, Sesame Oil, Garlic-Infused Olive Oil (olive oil, natural garlic flavor), Peanuts, Ginger, Basil, Lime Juice, Cilantro, Scallions (green tops only), Fish Sauce (anchovy extract, salt, sugar), Mint, Brown Sugar, Coriander, Red Chili Pepper Flakes, Turmeric, Paprika, White Pepper, Salt. </t>
  </si>
  <si>
    <t>Water, Shrimp (shrimp, water, salt, sodium carbonate and sodium citrate to retain moisture), Carrots, Rice Noodles (rice four), Zucchini, Sesame Oil, Garlic-Infused Olive Oil (olive oil, natural garlic flavor), Peanuts, Ginger, Basil, Lime Juice, Cilantro, Scallions (green tops only), Fish Sauce (anchovy extract, salt, sugar), Mint, Brown Sugar, Coriander, Red Chili Pepper Flakes, Turmeric, Paprika, White Pepper, Salt. </t>
  </si>
  <si>
    <t>200 g</t>
  </si>
  <si>
    <t>180 g</t>
  </si>
  <si>
    <t>20 g (1 oz)</t>
  </si>
  <si>
    <t>Bolognese Sauce &amp; Parmesan Cheese</t>
  </si>
  <si>
    <t>Basil Pomodoro Sauce &amp; Parmesan Cheese</t>
  </si>
  <si>
    <t xml:space="preserve">20 g (1 oz) </t>
  </si>
  <si>
    <t xml:space="preserve">Carrot Puree &amp; Goma-Dare Sauce </t>
  </si>
  <si>
    <t>Cheddar Cheese, Sour Cream, &amp; Pico de Gallo</t>
  </si>
  <si>
    <t>Non-GMO Extra Firm Tofu (water, organic soybeans, calcium sulfate, calcium chloride), Water, Quinoa, Red Bell Pepper, Tomatoes, Eggplant, Zucchini, Yellow Squash, Parsley, Carrots, Garlic-Infused Olive Oil (olive oil, natural garlic flavor), Celery, Ginger Juice, Salt, Potato Starch, Ras el Hanout (coriander, cumin, fennel, allspice, black pepper, cinnamon, anise, cardamom, ginger, nutmeg, turmeric), White Pepper.</t>
  </si>
  <si>
    <t>Jumbo Lump Crab Meat, Carrots, Green Cabbage, Egg Whites (guar gum, triethyl citrate (whipping aid)), Vegenaise (expeller-pressed canola oil, filtered water, brown rice syrup, apple cider vinegar, soy protein, sea salt, mustard four, lemon juice concentrate), Gluten Free Panko Breadcrumbs (rice meal, dextrose, canola oil, contains less than 2% of the following: sea salt, caramel color), Egg Yolks, Red Radish, Lemon, Kale, Celery, Lemon Juice, Scallions (green tops only), Dijon Mustard (water, mustard seeds, vinegar, salt, citric acid, sodium metabisulfite (used to protect quality)), Parsley, 100% Pure Maple Syrup, Water, Apple Cider Vinegar (cider vinegar and sodium bisulfite as a preservative), Olive Oil, Old Bay Seasoning (celery salt (salt, celery seed), spices (including red pepper and black pepper), paprika), Salt, Paprika, White Pepper. </t>
  </si>
  <si>
    <t xml:space="preserve">Peanuts </t>
  </si>
  <si>
    <t xml:space="preserve">
  This dish contains 2 grams of celery per serving. According to Monash University, up to 10 grams of celery is low in FODMAPs and should be tolerated by most individuals with IBS. </t>
  </si>
  <si>
    <t>Green Beans, Almonds, Garlic-Infused Olive Oil (olive oil, natural garlic flavor), Salt, White Pepper. </t>
  </si>
  <si>
    <t>This dish contains 60 grams of green beans and 4 grams of almonds per serving. According to Monash University, up to 75 grams of green beans and 12 grams of almonds are low in FODMAPs and should be tolerated by most individuals with IBS. This product contains 7 servings of green beans with almonds per container.</t>
  </si>
  <si>
    <t>Carrots, Water, Olive Oil, Salt. </t>
  </si>
  <si>
    <t>Roma Tomatoes, Beef, Water, Brown Rice Lasagna Noodles (brown rice, water), Mozzarella Cheese (pasteurized milk, cheese cultures, salt, enzymes, potato starch, canola oil, cellulose powder added to prevent caking, natamycin (a natural mold inhibitor)), Parmesan Cheese (pasteurized part-skim milk, cheese cultures, salt, enzymes, powdered cellulose added to prevent caking, natamycin (a natural mold inhibitor)), Garlic-Infused Olive Oil (olive oil, natural garlic flavor), Onion-Infused Olive Oil (olive oil, natural onion flavor), Parsley, Basil, Salt, Oregano, Thyme, Black Pepper. </t>
  </si>
  <si>
    <t>Water, Quinoa, Parsley, Garlic-Infused Olive Oil (olive oil, natural garlic flavor), Salt. </t>
  </si>
  <si>
    <t>Broccoli, Carrots, Brussels Sprouts, Garlic-Infused Olive Oil (olive oil, natural garlic flavor), Salt, White Pepper. </t>
  </si>
  <si>
    <t>Carrots, Parsnips, Olive Oil, Dill, Cumin, Salt, Coriander, Paprika. </t>
  </si>
  <si>
    <t>Chicken, Arborio Rice, Red Bell Pepper, Eggplant, Zucchini, Green Beans, Chicken Stock (water, chicken, carrots, scallions (green tops only), celery root, parsnips, parsley, thyme, rosemary), Scallions (green tops only), Tomatoes, Garlic-Infused Olive Oil (olive oil, natural garlic flavor), Parsley, Walnuts, Salt, Rosemary, Thyme, Saffron. </t>
  </si>
  <si>
    <t>1/4 cup (60 g)</t>
  </si>
  <si>
    <t>Carrots, Chicken, Water, Zucchini, Chicken Stock (water, chicken, carrots, scallions (green tops only), celery root, parsnips, parsley, thyme, rosemary), Basmati Rice, Garlic-Infused Olive Oil (olive oil, natural garlic flavor), Potato Starch, Oregano, Salt, Turmeric. </t>
  </si>
  <si>
    <t>Cheddar Cheese &amp; Tortilla Strips</t>
  </si>
  <si>
    <t>Parmesan Cheese</t>
  </si>
  <si>
    <t>Cheddar Cheese &amp; Sour Cream</t>
  </si>
  <si>
    <t>Chicken, Red Bell Pepper, Bean Sprouts, Carrots, Green Cabbage, Choy Sum, Oyster Mushrooms, Scallions (green tops only), Tamari Low Sodium Gluten Free Soy Sauce (water, soybeans, salt, sugar, alcohol, vinegar and lactic acid), Garlic-Infused Olive Oil (olive oil, natural garlic flavor), Black Beans (black beans, water, salt, calcium chloride, ferrous gluconate), Water, Ginger, Miso Paste (water, soybeans, rice, salt, alcohol), Sugar, Sesame Oil. </t>
  </si>
  <si>
    <t>Shrimp (shrimp, water, salt, sodium carbonate and sodium citrate to retain moisture), Red Bell Pepper, Bean Sprouts, Carrots, Green Cabbage, Choy Sum, Oyster Mushrooms, Scallions (green tops only), Tamari Low Sodium Gluten Free Soy Sauce (water, soybeans, salt, sugar, alcohol, vinegar and lactic acid), Garlic-Infused Olive Oil (olive oil, natural garlic flavor), Black Beans (black beans, water, salt, calcium chloride, ferrous gluconate), Water, Ginger, Miso Paste (water, soybeans, rice, salt, alcohol), Sugar, Sesame Oil, Turmeric, Paprika, White Pepper. </t>
  </si>
  <si>
    <t>Edamame Soybeans, Red Bell Pepper, Bean Sprouts, Carrots, Green Cabbage, Choy Sum, Oyster Mushrooms, Scallions (green tops only), Tamari Low Sodium Gluten Free Soy Sauce (water, soybeans, salt, sugar, alcohol, vinegar and lactic acid), Garlic-Infused Olive Oil (olive oil, natural garlic flavor), Black Beans (black beans, water, salt, calcium chloride, ferrous gluconate), Water, Ginger, Miso Paste (water, soybeans, rice, salt, alcohol), Sugar, Sesame Oil. </t>
  </si>
  <si>
    <t>Water, Quinoa, Eggs, Cherry Tomatoes, Kale, Red Cabbage, Olive Oil, Lemon Juice, Red Radish, Parsley, Chives, Garlic-Infused Olive Oil (olive oil, natural garlic flavor), Cilantro, Scallions (green tops only), Salt. </t>
  </si>
  <si>
    <t>Carrots, Water, Gluten Free Elbow Noodles (corn four, rice four, mono and diglycerides), Kalamata Olives (olives, water, salt, vinegar, olive oil), Vegenaise (expeller-pressed canola oil, filtered water, brown rice syrup, apple cider vinegar, soy protein, sea salt, mustard four, lemon juice concentrate), Dijon Mustard (water, mustard seeds, vinegar, salt, citric acid, sodium metabisulfite (used to protect quality)), Parsley, Scallions (green tops only), Garlic-Infused Olive Oil (olive oil, natural garlic flavor), Champagne Vinegar (white wine vinegar (contains sulfites)), Tomatoes, Thyme, Oregano, Rosemary, Black Pepper, Salt. </t>
  </si>
  <si>
    <t>Roma Tomatoes, Chicken, Water, Brown Rice Lasagna Noodles (brown rice, water), Tomatoes, Mozzarella Cheese (pasteurized milk, cheese cultures, salt, enzymes, potato starch, canola oil, cellulose powder added to prevent caking, natamycin (a natural mold inhibitor)), Parmesan Cheese (pasteurized part-skim milk, cheese cultures, salt, enzymes, powdered cellulose added to prevent caking, natamycin (a natural mold inhibitor)), Garlic-Infused Olive Oil (olive oil, natural garlic flavor), Onion-Infused Olive Oil (olive oil, natural onion flavor), Parsley, Basil, Salt, Oregano, Thyme, Black Pepper. </t>
  </si>
  <si>
    <t>Coco Berry Smoothie (8oz)</t>
  </si>
  <si>
    <t>(Turkey Meatballs)</t>
  </si>
  <si>
    <t>Teriyaki Don Buri</t>
  </si>
  <si>
    <t>Coconut Laksa</t>
  </si>
  <si>
    <t>Chicken Cacciatore</t>
  </si>
  <si>
    <t>Teriyaki Meatballs</t>
  </si>
  <si>
    <t>(Cod)</t>
  </si>
  <si>
    <t>60201.000.000.000.000.000.000</t>
  </si>
  <si>
    <t xml:space="preserve">Chicken Cacciatore </t>
  </si>
  <si>
    <t xml:space="preserve">ENTRÉE_Chicken Cacciatore </t>
  </si>
  <si>
    <t>60301.000.000.000.000.000.000</t>
  </si>
  <si>
    <t xml:space="preserve">Teriyaki Meatballs </t>
  </si>
  <si>
    <t xml:space="preserve">SIDE_Teriyaki Meatballs </t>
  </si>
  <si>
    <t>2501.000.000.000.000.000.000</t>
  </si>
  <si>
    <t>Coconut Laksa (Cod)</t>
  </si>
  <si>
    <t>ENTRÉE_Coconut Laksa (Cod)</t>
  </si>
  <si>
    <t>1104.000.000.000.000.000.000</t>
  </si>
  <si>
    <t>Teriyaki Don Buri (Turkey Meatballs)</t>
  </si>
  <si>
    <t>ENTRÉE_Teriyaki Don Buri (Turkey Meatballs)</t>
  </si>
  <si>
    <t>Remove all lids and any plastic components. Microwave for 2 minutes. If necessary, heat in 30 second intervals until internal temperature reaches 165 degrees F. Add components if included, and enjoy! </t>
  </si>
  <si>
    <t>Freshly caught cod simmered in a soul-satisfying coconut milk stew of chopped carrots, eggplant, squash, and blended spices, accompanied by basmati rice. </t>
  </si>
  <si>
    <t>Teriyaki glazed turkey meatballs served over a bed of fluffy basmati rice and blanched kale, then garnished with finely chopped scallions. </t>
  </si>
  <si>
    <t>Remove lid and plastic component containers, microwave with lid for 1-2 minutes or until internal temperature reaches 165 degrees F. Add components and enjoy! </t>
  </si>
  <si>
    <t>NEW THIS MONTH</t>
  </si>
  <si>
    <t>BEST SELLERS</t>
  </si>
  <si>
    <t>BUNDLES</t>
  </si>
  <si>
    <t>SOUPS</t>
  </si>
  <si>
    <t>ENTREES</t>
  </si>
  <si>
    <t>BOWLS &amp; SALADS</t>
  </si>
  <si>
    <t>SIDES</t>
  </si>
  <si>
    <t>SNACKS</t>
  </si>
  <si>
    <t>BEVERAGES</t>
  </si>
  <si>
    <t>row 1</t>
  </si>
  <si>
    <t>row 2</t>
  </si>
  <si>
    <t>row 3</t>
  </si>
  <si>
    <t xml:space="preserve">Atlantic Cod with Teriyaki Sauce, Baby Bok Choy &amp; Rice </t>
  </si>
  <si>
    <t xml:space="preserve">Sesame Crusted Salmon </t>
  </si>
  <si>
    <t xml:space="preserve">Jumbo Lump Crab Cakes </t>
  </si>
  <si>
    <t>Sunrise fruit Bowl</t>
  </si>
  <si>
    <t>row 4</t>
  </si>
  <si>
    <t xml:space="preserve">Chicken Paillard  </t>
  </si>
  <si>
    <t xml:space="preserve">Grilled Chicken Bruschetta </t>
  </si>
  <si>
    <t>TURKEY BURGER</t>
  </si>
  <si>
    <t>row 5</t>
  </si>
  <si>
    <t>row 6</t>
  </si>
  <si>
    <t>row 7</t>
  </si>
  <si>
    <t>row 8</t>
  </si>
  <si>
    <t>row 9</t>
  </si>
  <si>
    <t>row 10</t>
  </si>
  <si>
    <t>row 11</t>
  </si>
  <si>
    <t>row 12</t>
  </si>
  <si>
    <t>row 13</t>
  </si>
  <si>
    <t>row 14</t>
  </si>
  <si>
    <t>row 15</t>
  </si>
  <si>
    <t>row 16</t>
  </si>
  <si>
    <t>row 17</t>
  </si>
  <si>
    <t>row 18</t>
  </si>
  <si>
    <t>Classic Mac &amp; Cheese (family style)</t>
  </si>
  <si>
    <t xml:space="preserve">Family Style Bundle </t>
  </si>
  <si>
    <t>Frittata Muffins (Tomato &amp; Herbs)</t>
  </si>
  <si>
    <t>Frittata Muffins (Bacon &amp; Cheese)</t>
  </si>
  <si>
    <t xml:space="preserve"> Zucchini Spaghetti </t>
  </si>
  <si>
    <t>September Menu Bundle</t>
  </si>
  <si>
    <t>The Weekender Bundle</t>
  </si>
  <si>
    <t>Family  Bundle</t>
  </si>
  <si>
    <t>Sample the very latest from Chef Dani and the Epicured culinary team! Try two each of our brand new entrees: Chicken Cacciatore with Polenta, Teriyaki Donburi with Turkey Meatballs, and Coconut Laksa with Cod. All bundles include a 5% discount! For nutritional details, please see the individual product pages below.</t>
  </si>
  <si>
    <t>Take the weekend off and focus on you! With the new Weekender bundle, you get all your food for Saturday and Sunday, plus a beautiful complete Sunday dinner for the family. Schedule one in a Friday delivery to enjoy over the weekend, or schedule it earlier to take the stress out of your week! 
All bundles include a 5% discount! For nutritional details, please see the individual product pages below.</t>
  </si>
  <si>
    <t>Three of our tender turkey meatballs glazed with our house-made low FODMAP teriyaki sauce then garnished with sesame seeds and chopped scallions.</t>
  </si>
  <si>
    <t>Chicken, Chicken Stock (water, chicken, carrots, scallions (green tops only), celery root, parsnips, parsley, thyme, rosemary), Parsnips, Water, Red Bell Pepper, Basmati Rice, Garlic-Infused Olive Oil (olive oil, natural garlic flavor), Lemon Juice, Olive Oil, Rosemary, Gluten Free Soy Sauce (water, soybeans, salt, sugar, alcohol, vinegar and lactic acid), Butter (cream, natural flavoring), Sugar, Parsley, Salt, Potato Starch, Thyme, White Pepper. </t>
  </si>
  <si>
    <t>Coconut Milk (coconut extract 60%, water), Chicken, Water, Basmati Rice, Red Bell Pepper, Lime Juice, Ginger Juice, Eggplant, Basil, Zucchini, Yellow Squash, Scallions (green tops only), Cilantro, Garlic-Infused Olive Oil (olive oil, natural garlic flavor), Salt, Curry Powder (cumin, coriander, ginger, cardamom, nutmeg, cloves, cinnamon, black pepper, cayenne pepper, turmeric), Jalapeño Pepper, Cumin, White Pepper. </t>
  </si>
  <si>
    <t>Coconut Milk (coconut extract 60%, water), Shrimp (shrimp, water, salt, sodium carbonate and sodium citrate to retain moisture), Water, Basmati Rice, Red Bell Pepper, Lime Juice, Ginger Juice, Eggplant, Basil, Zucchini, Yellow Squash, Scallions (green tops only), Cilantro, Garlic-Infused Olive Oil (olive oil, natural garlic flavor), Salt, Curry Powder (cumin, coriander, ginger, cardamom, nutmeg, cloves, cinnamon, black pepper, cayenne pepper, turmeric), Jalapeño Pepper, Cumin, Turmeric, White Pepper, Paprika. </t>
  </si>
  <si>
    <t>Coconut Milk (coconut extract 60%, water), Non-GMO Extra Firm Tofu (water, organic soybeans, calcium sulfate, calcium chloride), Water, Basmati Rice, Red Bell Pepper, Lime Juice, Ginger Juice, Eggplant, Basil, Zucchini, Yellow Squash, Scallions (green tops only), Cilantro, Garlic-Infused Olive Oil (olive oil, natural garlic flavor), Salt, Curry Powder (cumin, coriander, ginger, cardamom, nutmeg, cloves, cinnamon, black pepper, cayenne pepper, turmeric), Jalapeño Pepper, Cumin, White Pepper. </t>
  </si>
  <si>
    <t>Red Bell Pepper, Brown Rice, Chicken, Black Beans (black beans, water, salt, calcium chloride, ferrous gluconate), Cucumber, Romaine Lettuce, Cherry Tomatoes, Red Radish, Cheddar Cheese (pasteurized milk, cheese culture, salt, enzymes, potato starch and powdered cellulose added to prevent caking), Lactose-Free Sour Cream (organic pasteurized cultured cream (milk), lactase enzyme, microbial enzyme, live and active cultures), Water, Cilantro, Garlic-Infused Olive Oil (olive oil, natural garlic flavor), Scallions (green tops only), Jalapeño Pepper, Cumin, Salt, Coriander, Black Pepper. </t>
  </si>
  <si>
    <t>Red Bell Pepper, Brown Rice, Carrots, Black Beans (black beans, water, salt, calcium chloride, ferrous gluconate), Cucumber, Romaine Lettuce, Cherry Tomatoes, Red Radish, Cheddar Cheese (pasteurized milk, cheese culture, salt, enzymes, potato starch and powdered cellulose added to prevent caking), Lactose-Free Sour Cream (organic pasteurized cultured cream (milk), lactase enzyme, microbial enzyme, live and active cultures), Cilantro. </t>
  </si>
  <si>
    <t>3 Family Dinners DONE! Enjoy trays of 3 of our best sellers: the Basked Lasagna Bolognese, Classic Mac &amp; Cheese, and Pulled BBQ Chicken. Each tray can serve 4-6. The Classic Mac and Lasagna freeze beautifully, but you won't have any left over anyway!
All bundles include a 5% discount! For nutritional details, please see the individual product pages below.</t>
  </si>
  <si>
    <t>Red Bell Pepper, Brown Rice, Beef, Black Beans (black beans, water, salt, calcium chloride, ferrous gluconate), Cucumber, Romaine Lettuce, Cherry Tomatoes, Red Radish, Cheddar Cheese (pasteurized milk, cheese culture, salt, enzymes, potato starch and powdered cellulose added to prevent caking), Lactose-Free Sour Cream (organic pasteurized cultured cream (milk), lactase enzyme, microbial enzyme, live and active cultures), Water, Cilantro, Garlic-Infused Olive Oil (olive oil, natural garlic flavor), Scallions (green tops only), Jalapeño Pepper, Cumin, Salt, Coriander, Black Pepper. </t>
  </si>
  <si>
    <t>Freezer Friendly Note</t>
  </si>
  <si>
    <t>Freezer Friendly Footer</t>
  </si>
  <si>
    <t>*This meal is Freezer-Friendly</t>
  </si>
  <si>
    <t>For freezer Friendly Items: We recommend freezing for no more than three months. Our new, sustainable polypropylene containers are designed to work well in freezers and are reusable.</t>
  </si>
  <si>
    <t>Chicken, Water, Carrots, Rice Noodles (rice four), Zucchini, Sesame Oil, Garlic-Infused Olive Oil (olive oil, natural garlic flavor), Peanuts, Ginger, Basil, Lime Juice, Cilantro, Scallions (green tops only), Fish Sauce (anchovy extract, salt, sugar), Mint, Brown Sugar, Coriander, Red Chili Pepper Flakes, Salt. </t>
  </si>
  <si>
    <t>Roasted lamb in a creamy, spiced tomato based sauce, with steamed basmati rice.</t>
  </si>
  <si>
    <t>Cod and mixed vegetables in a light and vibrant coconut milk and green curry sauce, simmered with cilantro and basil. Served with steamed basmati rice.</t>
  </si>
  <si>
    <t>Chicken and mixed vegetables in a light and vibrant coconut milk and green curry sauce, simmered with cilantro and basil. Served with steamed basmati rice. </t>
  </si>
  <si>
    <t>Shrimp and mixed vegetables in a light and vibrant coconut milk and green curry sauce, simmered with cilantro and basil. Served with steamed basmati rice. </t>
  </si>
  <si>
    <t>Tofu and mixed vegetables in a light and vibrant coconut milk and green curry sauce, simmered with cilantro and basil. Served with steamed basmati rice. </t>
  </si>
  <si>
    <t>Coconut Milk (coconut extract 60%, water), Cod Fish, Water, Basmati Rice, Red Bell Pepper, Lime Juice, Ginger Juice, Eggplant, Basil, Zucchini, Yellow Squash, Scallions (green tops only), Cilantro, Garlic-Infused Olive Oil (olive oil, natural garlic flavor), Salt, Curry Powder (cumin, coriander, ginger, cardamom, nutmeg, cloves, cinnamon, black pepper, cayenne pepper, turmeric), Jalapeño Pepper, Cumin, White Pepper. </t>
  </si>
  <si>
    <t>This dish contains 9 grams of eggplant, 9 grams of zucchini, and 130 grams of coconut milk. According to Monash University, up 75 grams of eggplant, 65 grams of zucchini, and 180 grams of coconut milk is low in FODMAPs and should be tolerated by most individuals with IBS. </t>
  </si>
  <si>
    <t>Thailand's classic rice noodles stir-fried with carrots, zucchini, scallions and chicken, in a savory handcrafted Chiang Mai sauce; served with chopped peanuts.</t>
  </si>
  <si>
    <t>Thailand’s classic rice noodles stir-fried with carrots, zucchini, scallions, and shrimp, in a savory handcrafted Chiang Mai sauce; served with chopped peanuts.
Note: Meal Components, Peanuts, must be crushed to be IBD Friendly</t>
  </si>
  <si>
    <t>Thailand's classic rice noodles stir-fried with carrots, zucchini, scallions, and tofu, in a savory handcrafted Chiang Mai sauce; served with chopped peanuts.</t>
  </si>
  <si>
    <t>Red Bell Pepper, Corn Tortillas (organic corn, water, lime juice), Eggplant, Zucchini, Yellow Squash, Cheddar Cheese (pasteurized milk, cheese culture, salt, enzymes, potato starch and powdered cellulose added to prevent caking), Tomatoes, Lactose-Free Sour Cream (organic pasteurized cultured cream (milk), lactase enzyme, microbial enzyme, live and active cultures), Garlic-Infused Olive Oil (olive oil, natural garlic flavor), Jalapeño Pepper, Lime Juice, Olive Oil, Cilantro, Scallions (green tops only), Black Pepper, Salt, White Pepper. </t>
  </si>
  <si>
    <t>Shrimp (shrimp, water, salt, sodium carbonate and sodium citrate to retain moisture), Corn Tortillas (organic corn, water, lime juice), Red Bell Pepper, Cheddar Cheese (pasteurized milk, cheese culture, salt, enzymes, potato starch and powdered cellulose added to prevent caking), Water, Tomatoes, Red Radish, Lactose-Free Sour Cream (organic pasteurized cultured cream (milk), lactase enzyme, microbial enzyme, live and active cultures), Scallions (green tops only), Jalapeño Pepper, Garlic-Infused Olive Oil (olive oil, natural garlic flavor), Cilantro, Lime Juice, Turmeric, Olive Oil, Black Pepper, Paprika, White Pepper, Cumin, Salt, Coriander. </t>
  </si>
  <si>
    <t>Chicken, Corn Tortillas (organic corn, water, lime juice), Red Bell Pepper, Cheddar Cheese (pasteurized milk, cheese culture, salt, enzymes, potato starch and powdered cellulose added to prevent caking), Water, Tomatoes, Red Radish, Lactose-Free Sour Cream (organic pasteurized cultured cream (milk), lactase enzyme, microbial enzyme, live and active cultures), Scallions (green tops only), Jalapeño Pepper, Garlic-Infused Olive Oil (olive oil, natural garlic flavor), Cilantro, Lime Juice, Olive Oil, Black Pepper, Cumin, Salt, Coriander. </t>
  </si>
  <si>
    <t>Beef, Corn Tortillas (organic corn, water, lime juice), Red Bell Pepper, Cheddar Cheese (pasteurized milk, cheese culture, salt, enzymes, potato starch and powdered cellulose added to prevent caking), Water, Tomatoes, Lactose-Free Sour Cream (organic pasteurized cultured cream (milk), lactase enzyme, microbial enzyme, live and active cultures), Red Radish, Scallions (green tops only), Jalapeño Pepper, Garlic-Infused Olive Oil (olive oil, natural garlic flavor), Cilantro, Lime Juice, Olive Oil, Black Pepper, Cumin, Salt, Coriander. </t>
  </si>
  <si>
    <t>October Bundle</t>
  </si>
  <si>
    <t>Sample the very latest from Chef Dani and the Epicured culinary team! Try one each of our brand new entrees: Chicken Pad Thai, Lamb Tikka Masala, and Cod Thai Green Curry. All bundles include a 5% discount! For nutritional details, please see the individual product pages below.</t>
  </si>
  <si>
    <t>Pad Thai (Chicken)</t>
  </si>
  <si>
    <t>Tikka Masala (Lamb)</t>
  </si>
  <si>
    <t>Thai Green Curry (Cod)</t>
  </si>
  <si>
    <t>Cocktail Party Bundle</t>
  </si>
  <si>
    <t>Limeade 8oz</t>
  </si>
  <si>
    <t>Bloody Mary Mix 8oz</t>
  </si>
  <si>
    <t>Blood Orange vitality shot</t>
  </si>
  <si>
    <t>Carrots and hummus</t>
  </si>
  <si>
    <t>Cheese Platter</t>
  </si>
  <si>
    <t>Oatmeal Raisin bar</t>
  </si>
  <si>
    <t xml:space="preserve">Food is social! Don’t let FODMAPS keep you from enjoying the perfect cocktail party. The Cocktail Party Bundle includes ingredients for 3 low FODMAP mocktails: The Breakfast for Dinner Bloody Mary, the Epicured Gimlet, and the Blood Orange Mimosa. Each cocktail is paired with the perfect Epicured snack: an earthy Hummus and Carrots to match the savory Bloody Mary, an Oatmeal Raisin Bar to bring out the sweetness of the Mimosa, and a Cheese Platter to compliment the Epicured Gimlet. 	</t>
  </si>
  <si>
    <t>N/A - NO FRONT END NEEDED</t>
  </si>
  <si>
    <t>PIH Vegetarian</t>
  </si>
  <si>
    <t>PIH Vegan</t>
  </si>
  <si>
    <t>PIH Omnivore</t>
  </si>
  <si>
    <t>PIH Pescatarian</t>
  </si>
  <si>
    <t>Country Cinnamon Oatmeal with Maple-Glazed Pecans</t>
  </si>
  <si>
    <t>Moroccan Tajine with Lamb</t>
  </si>
  <si>
    <t>Super' Trail Mix, 4oz</t>
  </si>
  <si>
    <t>Tortilla Española</t>
  </si>
  <si>
    <t>Mashed Sweet Potato</t>
  </si>
  <si>
    <t>Original Granola, 8oz</t>
  </si>
  <si>
    <t>Chicken Paillard</t>
  </si>
  <si>
    <t>Frittata with Tomato &amp; Herbs</t>
  </si>
  <si>
    <t>Pad Thai with Shrimp</t>
  </si>
  <si>
    <t>Roasted Broccoli, Carrots and Brussels Sprouts</t>
  </si>
  <si>
    <t>Dragon Fruit Smoothie, 8oz</t>
  </si>
  <si>
    <t>Hawker Lettuce Wraps with Chicken</t>
  </si>
  <si>
    <t>Coco Berry Smoothie, 8oz</t>
  </si>
  <si>
    <t>Tacos Especiales with Chicken</t>
  </si>
  <si>
    <t>Coconut Laksa (Shrimp)</t>
  </si>
  <si>
    <t>Chicken Cacciatore with Polenta</t>
  </si>
  <si>
    <t>Component ID 13</t>
  </si>
  <si>
    <t>Component Name 13</t>
  </si>
  <si>
    <t>Component ID 14</t>
  </si>
  <si>
    <t>Component Name 14</t>
  </si>
  <si>
    <t>Component ID 15</t>
  </si>
  <si>
    <t>Component Name 15</t>
  </si>
  <si>
    <t>Component ID 16</t>
  </si>
  <si>
    <t>Component Name 16</t>
  </si>
  <si>
    <t>Component ID 17</t>
  </si>
  <si>
    <t>Component Name 17</t>
  </si>
  <si>
    <t>Component ID 18</t>
  </si>
  <si>
    <t>Component Name 18</t>
  </si>
  <si>
    <t>Component ID 19</t>
  </si>
  <si>
    <t>Component Name 19</t>
  </si>
  <si>
    <t>Tofu Tikka Masala</t>
  </si>
  <si>
    <t>Moroccan Tajine with Tofu</t>
  </si>
  <si>
    <t>Grab &amp; Go Gazpacho</t>
  </si>
  <si>
    <t>Tofu Teriyaki Donburi</t>
  </si>
  <si>
    <t>Zucchini 'Spaghetti' Pomodoro</t>
  </si>
  <si>
    <t>Atlantic Cod</t>
  </si>
  <si>
    <t>Tacos Especiales with Veggies</t>
  </si>
  <si>
    <t>Pad Thai with Tofu</t>
  </si>
  <si>
    <t>Snacks Bundle</t>
  </si>
  <si>
    <t>Soups Bundle</t>
  </si>
  <si>
    <t>Roasted Kabocha Salad</t>
  </si>
  <si>
    <t>Stuffing</t>
  </si>
  <si>
    <t>Roasted Turkey with Gravy</t>
  </si>
  <si>
    <t>Roasted and spiced kabocha squash tossed with chopped kale, cherry tomatoes and bright, fresh herbs. Topped with extra virgin olive oil and toasted almonds.</t>
  </si>
  <si>
    <t>(holiday)</t>
  </si>
  <si>
    <t>Remove all lids and any plastic components. Microwave for 1-2 minutes or until internal temperature reaches 165 degrees F. Add components if included, and enjoy! </t>
  </si>
  <si>
    <t>All of your holiday favorites made low FODMAP! Roasted turkey with gravy, stuffing, rosemary whipped potatoes, green beans and a side of cranberry sauce.</t>
  </si>
  <si>
    <t>Dried Cranberries (cranberries, sugar, sunflower oil), Water, 100% Orange Juice, Lemon Juice, Ground Sage, Orange Peel, Cinnamon, Cloves. </t>
  </si>
  <si>
    <t>Turkey, Potatoes, Green Beans, Turkey Stock (water, chicken, turkey, carrots, scallions (green tops only), celery root, parsnips, parsley, thyme, rosemary), Lactose Free Milk (fat free milk, lactase enzyme, Vitamin A palmitate, Vitamin D3), Butter (cream, natural flavoring), Garlic-Infused Olive Oil (olive oil, natural garlic flavor), Potato Starch, Water, Salt, Rosemary, White Pepper. </t>
  </si>
  <si>
    <t>Turkey, Turkey Stock (water, chicken, turkey, carrots, scallions (green tops only), celery root, parsnips, parsley, thyme, rosemary), Water, Potato Starch.</t>
  </si>
  <si>
    <t>Turkey Stock (water, chicken, turkey, carrots, scallions (green tops only), celery root, parsnips, parsley, thyme, rosemary), Water, Potato Starch. </t>
  </si>
  <si>
    <t>Turkey, Potatoes, Turkey Stock (water, chicken, turkey, carrots, scallions (green tops only), celery root, parsnips, parsley, thyme, rosemary), Green Beans, Gluten Free Sourdough Bread (corn starch, water, sourdough (rice four, water), buckwheat four, rice four, rice syrup, psyllium seed husk (vegetable fiber), rice starch, sunflower oil, soy protein, sorghum four, modified cellulose, yeast, salt, sugar), Lactose-Free Milk (fat free milk, lactase enzyme, Vitamin A palmitate, Vitamin D3), Butter (cream, natural flavoring), Dried Cranberries (cranberries, sugar, sunflower oil), Water, Celery, 100% Orange Juice, Lemon Juice, Garlic-Infused Olive Oil (olive oil, natural garlic flavor), Scallions (green tops only), Salt, Rosemary, Potato Starch, White Pepper, Thyme, Sage, Orange Peel, Cinnamon, Cloves. </t>
  </si>
  <si>
    <t>Potatoes, Lactose-Free Milk (fat free milk, lactase enzyme, Vitamin A palmitate, Vitamin D3), Butter (cream, natural flavoring), Garlic-Infused Olive Oil (olive oil, natural garlic flavor), Salt, Rosemary, White Pepper. </t>
  </si>
  <si>
    <t>This dish contains 10 grams of almonds. According to Monash University, up to 12 grams of almonds are low in FODMAPs and should be tolerated by most individuals with IBS. </t>
  </si>
  <si>
    <t>This dish contains 8 grams of celery per serving. According to Monash University, up to 10 grams of celery per serving is low in FODMAPs and should be tolerated by most individuals with IBS. Up to 1 serving of stuffing is low in FODMAPs.  </t>
  </si>
  <si>
    <t>This dish contains 14 grams of dried cranberries per serving. According to Monash University, up to 15 grams of dried cranberries per serving are low in FODMAPs and should be tolerated by most individuals with IBS. Up to 1 serving of cranberry sauce is low in FODMAPs.</t>
  </si>
  <si>
    <t>This dish contains 7 grams of celery, 60 grams of green beans, and 12 grams of dried cranberries. According to Monash University, up to 10 grams of celery, 75 grams of green beans and 15 grams of dried cranberries are low in FODMAPs and should be tolerated by most individuals with IBS. </t>
  </si>
  <si>
    <t xml:space="preserve">LARGE SIDE 24oz_Stuffing </t>
  </si>
  <si>
    <t xml:space="preserve">LARGE SIDE 24oz_Rosemary Whipped Potatoes </t>
  </si>
  <si>
    <t xml:space="preserve">Green Beans with Toasted Almonds (family style) </t>
  </si>
  <si>
    <t xml:space="preserve">SIDE_Gravy </t>
  </si>
  <si>
    <t xml:space="preserve">SIDE_Cranberry-Orange Sauce </t>
  </si>
  <si>
    <t xml:space="preserve">SIDE_Roasted Turkey with Gravy </t>
  </si>
  <si>
    <t xml:space="preserve">Thankgiving Sides </t>
  </si>
  <si>
    <t>Pumpkin soup</t>
  </si>
  <si>
    <t>Turkey with Gravy</t>
  </si>
  <si>
    <t>Spinach &amp; Kale</t>
  </si>
  <si>
    <t>This hearty, house-made low FODMAP and gluten-free gravy pairs beautifully with turkey or whipped potatoes. Served in a 12oz container.</t>
  </si>
  <si>
    <t>Tender, slow-roasted turkey breast topped with our house-made gluten-free, low FODMAP turkey gravy. Served in a 24oz container.</t>
  </si>
  <si>
    <t>SIDE 12oz</t>
  </si>
  <si>
    <t>New This Month: November Bundle</t>
  </si>
  <si>
    <t>Roasted Kabocha Salad (chicken)</t>
  </si>
  <si>
    <t>Roasted Kabocha Salad (Veggie)</t>
  </si>
  <si>
    <t>Sunrise Fruit Smoothie</t>
  </si>
  <si>
    <t xml:space="preserve">Beef Stew </t>
  </si>
  <si>
    <t>with Rosemary Whipped Potatoes</t>
  </si>
  <si>
    <t>Braised Beef Brisket</t>
  </si>
  <si>
    <t>Potato Latkes</t>
  </si>
  <si>
    <t xml:space="preserve">Roasted Baby Carrots </t>
  </si>
  <si>
    <t>Lactose-Free Chive Sour Cream</t>
  </si>
  <si>
    <t>Coconut Yogurt (organic coconut milk (filtered water, organic coconut cream), organic cane sugar, rice starch, less than 2% of the following: natural flavor, calcium citrate, pectin, live and active cultures, vitamin D2, vitamin B12), Shredded Coconut, Raspberries, Strawberries, Blueberries, 100% Pure Maple Syrup, Gluten-Free Rolled Oats, Quinoa, Egg Whites (guar gum, triethyl citrate (whipping aid)), Dried Cranberries (cranberries, sugar, sunflower oil), Almonds, Flaxseeds, Coconut Oil, Chia Seeds, Vanilla Extract (water, alcohol, vanilla bean extractives), Puffed Rice (brown rice), Almond Extract (natural almond extract, water, alcohol), Cinnamon. </t>
  </si>
  <si>
    <t>Pineapple, Strawberries, Lactose-Free Plain Yogurt (pasteurized cultured low-fat milk, lactase enzyme, pectin, and live and active cultures), Grapes. </t>
  </si>
  <si>
    <t>Lactose-Free Sour Cream (organic pasteurized cultured cream (milk), lactase enzyme, microbial enzyme, live and active cultures), Chives. </t>
  </si>
  <si>
    <t>Spinach, Lemon Juice. </t>
  </si>
  <si>
    <t>This dish contains 30 grams of fennel, 40 grams of green beans and 30 grams of celery root. According to Monash University, up to 48 grams of fennel, 75 grams of green beans, and 75 grams of celery root are low in FODMAPs and should be tolerated by most individuals with IBS. </t>
  </si>
  <si>
    <t>Monash Disclosure: This dish contains 70 grams of pineapple. According to Monash University, up to 140 grams of pineapple is low in FODMAPs and should be tolerated by most individuals with IBS. </t>
  </si>
  <si>
    <t>Monash Disclosure: This dish contains 75 grams of raw spinach per serving. According to Monash University, up to 75 grams of raw spinach is low in FODMAPs and should be tolerated per meal by most individuals with IBS. This product contains 2 servings of spinach. </t>
  </si>
  <si>
    <t>Fall Favorites: Soups Bundle</t>
  </si>
  <si>
    <t>Fall Favorites: Soup Bundle</t>
  </si>
  <si>
    <t>Beef Stew</t>
  </si>
  <si>
    <t xml:space="preserve">New This Month: Hanukkah Bundle </t>
  </si>
  <si>
    <t>Brisket</t>
  </si>
  <si>
    <t>Latkes</t>
  </si>
  <si>
    <t>Roasted Baby Carrots</t>
  </si>
  <si>
    <t>Sauteed Spinach</t>
  </si>
  <si>
    <t>Strawberry Preserves</t>
  </si>
  <si>
    <t>Thanksgiving Holiday Special Bundle</t>
  </si>
  <si>
    <t>Baby Carrots, Garlic-Infused Olive Oil (olive oil, natural garlic flavor), Salt, Chives, White Pepper. </t>
  </si>
  <si>
    <t>Beef Stew with Rosemary Whipped Potatoes: We’ve stewed tender slow cooked beef, carrots, potatoes and celery root together in a rich and piquant sauce. Served with our rosemary whipped potatoes, it’s the perfect comfort food for chilly evenings.</t>
  </si>
  <si>
    <t>Creamy and belly-friendly lactose-free sour cream studded with aromatic fresh chopped chives.</t>
  </si>
  <si>
    <t>24oz of tender and irresistible slow roasted beef brisket. Pair with your favorite side, our hand made Potato Latkes, or enjoy on its own!</t>
  </si>
  <si>
    <t>A classic and refreshing blend of strawberries, pineapple, grapes, and lactose-free yogurt to get your morning off on the right foot.</t>
  </si>
  <si>
    <t>Warm up with our most popular soups, all in one box. They’re perfect for a quick wholesome lunch. For a heartier meal, pair with your favorite Epicured salad or side.  Our soups freeze beautifully, so you can stock your freezer with this bundle!</t>
  </si>
  <si>
    <t>Hummus 12 oz</t>
  </si>
  <si>
    <t xml:space="preserve">Strawberry Preserves </t>
  </si>
  <si>
    <t>Strawberries, Sugar.</t>
  </si>
  <si>
    <t xml:space="preserve">Strawberry Preserves: A long-time favorite, our homemade strawberry preserves bring a delightful sweetness to toast, bagels, latkes and more. </t>
  </si>
  <si>
    <t>Hanukkah Bundle with Sour Cream</t>
  </si>
  <si>
    <t>Hanukkah Bundle with Strawberry Preserves</t>
  </si>
  <si>
    <t xml:space="preserve">Every holiday table needs a great vegetable side. Elegantly presented roasted baby carrots with a touch of garlic-infused olive oil, seasoned simply with salt and white pepper. </t>
  </si>
  <si>
    <t>Holiday Platter</t>
  </si>
  <si>
    <t xml:space="preserve">A blend of sweet and savory, perfect for the holidays! Enjoy an assortment of crunchy ginger snaps, decadent brownies, and moist coffee cake coupled with our favorite low-FODMAP cheeses (Brie, Manchego &amp; Montery Jack) and Epicured's homemade crackers. Pair this with our Holiday Bundle for a festive dinner, or order alone for a weeknight treat. All bundles include a 5% discount! For nutritional details, please see the individual product pages below.	</t>
  </si>
  <si>
    <t>Chicken Tenders</t>
  </si>
  <si>
    <t>(Blueberry)</t>
  </si>
  <si>
    <t>with Macaroni and Cheese and Broccoli</t>
  </si>
  <si>
    <t>with Cinnamon and Blueberries</t>
  </si>
  <si>
    <t>(Pecans)</t>
  </si>
  <si>
    <t>Remove lid then microwave for 1-2 minutes or until heated throughout.</t>
  </si>
  <si>
    <t>Remove lid then microwave for 1-2 minutes or until internal temperature reaches 165 degrees F.</t>
  </si>
  <si>
    <t>Remove all lids and any plastic components. Microwave for 1-2 minutes or until internal temperature reaches 165 degrees F.</t>
  </si>
  <si>
    <t>Chicken, Chicken Stock (water, chicken, carrots, scallions (green tops only), celery root, parsnips, parsley, thyme, rosemary), Arborio Rice, Red Bell Pepper, Roma Tomatoes, Grape Juice (filtered water, grape juice concentrate, citric acid, ascorbic acid (vitamin c)), Water, Scallions (green tops only), Red Radish, Garlic-Infused Olive Oil (olive oil, natural garlic flavor), Onion-Infused Olive Oil (olive oil, natural onion flavor), Jalapeño Pepper, Cilantro, Celery, Butter (cream, natural flavoring), Ginger Juice, Black Pepper, Salt, Red Wine Vinegar (red wine vinegar and sodium bisulfite as a preservative), Cinnamon, Coriander, Cumin, Tomato Paste (tomatoes, naturally derived citric acid), Paprika, Ground Ginger, Ground Mustard, Cloves. </t>
  </si>
  <si>
    <t>Water, Oat Milk (filtered water, whole grain oats, salt), Gluten-Free Rolled Oats, Pecans, Sugar, Cinnamon, Nutmeg, Cloves. </t>
  </si>
  <si>
    <t>Chicken, Grape Juice (filtered water, grape juice concentrate, citric acid, ascorbic acid (vitamin c)), Water, Roma Tomatoes, Red Bell Pepper, Butter (cream, natural flavoring), Ginger Juice, Red Wine Vinegar (red wine vinegar and sodium bisulfite as a preservative), Garlic-Infused Olive Oil (olive oil, natural garlic flavor), Tomato Paste (tomatoes, naturally derived citric acid), Paprika, Cinnamon, Ground Ginger, Ground Mustard, Black Pepper, Salt, Onion-Infused Olive Oil (olive oil, natural onion flavor), Coriander, Cloves. </t>
  </si>
  <si>
    <t>Potatoes, Potato Starch, Scallions (green tops only), Garlic-Infused Olive Oil (olive oil, natural garlic flavor), Salt. </t>
  </si>
  <si>
    <t>Water, Oat Milk (filtered water, whole grain oats, salt), Gluten-Free Rolled Oats, Blueberries, Sugar, Cinnamon. </t>
  </si>
  <si>
    <t>Monash Disclosure: This dish contains 15 grams of pecans. According to Monash University, up to 20 grams of pecans are low in FODMAPs and should be tolerated by most individuals with IBS. </t>
  </si>
  <si>
    <t>Monash Disclosure: This dish contains 65 grams of broccoli. According to Monash University, up to 75 grams of broccoli is low in FODMAPs and should be tolerated by most individuals with IBS. </t>
  </si>
  <si>
    <t>Monash Disclosure: This dish contains 23 grams of blueberries. According to Monash University, up to 40 grams of blueberries are low in FODMAPs and should be tolerated by most individuals with IBS. </t>
  </si>
  <si>
    <t>Pecans</t>
  </si>
  <si>
    <t>Southeast Asian-inspired lettuce wraps featuring a savory combination of ground chicken, ginger, chilies and tamarind with crunchy chopped peanuts and fresh lime.
Note: Meal Components, Peanuts, must be crushed to be IBD Friendly.</t>
  </si>
  <si>
    <t xml:space="preserve">Classic Mexican dish of eggplant, zucchini and bell peppers with soft corn tortillas, pico de gallo, lactose-free sour cream and shredded sharp cheddar cheese.
Cheddar cheese, sour cream, and pico de gallo served on the side. </t>
  </si>
  <si>
    <t xml:space="preserve">Classic Mexican dish of roasted and seasoned shrimp with soft corn tortillas, pico de gallo, lactose-free sour cream and shredded sharp cheddar cheese.
Cheddar Cheese, Sour Cream, &amp; Pico de Gallo served on the side. </t>
  </si>
  <si>
    <t xml:space="preserve">Classic Mexican dish of roasted and seasoned chicken with soft corn tortillas, pico de gallo, lactose-free sour cream and shredded sharp cheddar cheese.
Cheddar Cheese, Sour Cream, &amp; Pico de Gallo served on the side. </t>
  </si>
  <si>
    <t xml:space="preserve">Classic Mexican dish of roasted and seasoned beef with soft corn tortillas, pico de gallo, lactose-free sour cream and shredded sharp cheddar cheese.
Cheddar Cheese, Sour Cream, &amp; Pico de Gallo served on the side. </t>
  </si>
  <si>
    <t xml:space="preserve">An earthy medley of roasted Japanese kabocha, broccoli, carrots, and seasoned lentls on a colorful bed of quinoa and kale; garnished with pumpkin seeds and dried cranberries. Served with Mint Vinaigrette.
Mint vinaigrette served on the side. </t>
  </si>
  <si>
    <t>Three tender meatballs, made with fresh herbs, spices and certified organic ground turkey, served in a hearty, slow-cooked basil pomodoro sauce.
Parmesan cheese served on the side.</t>
  </si>
  <si>
    <t xml:space="preserve">Curly kale, red cabbage, cucumbers, radishes, carrots, alfalfa sprouts, quinoa, sesame seeds &amp; spiced chickpeas with Mint Vinaigrette.
An earthy medley of roasted Japanese kabocha, broccoli, carrots, and seasoned lentls on a colorful bed of quinoa and kale; garnished with pumpkin seeds and dried cranberries. Served with Mint Vinaigrette.
Mint vinaigrette served on the side. </t>
  </si>
  <si>
    <t>Three of our tender turkey meatballs served over gluten-free penne pasta and topped with basil pomodoro sauce, served with broccoli and parmesan cheese.
Parmesan cheese served on the side.</t>
  </si>
  <si>
    <t xml:space="preserve">A fresh bed of spinach and arugula topped with sliced fennel, watermelon radishes, roasted celery root, baby purple potatoes, and blanched green beans. Served with creamy mint vinaigrette.
Mint vinaigrette served on the side. </t>
  </si>
  <si>
    <t>Homestyle Breakfast</t>
  </si>
  <si>
    <t>with Eggs, Turkey Sausage, and Latkes</t>
  </si>
  <si>
    <t xml:space="preserve">Hand made with shredded potatoes, green onions, garlic-infused olive oil and salt, these savory pancakes are as simple as they are delicious. Enjoy alone or with our lactose-free chive sour cream. </t>
  </si>
  <si>
    <t xml:space="preserve">Country rolled gluten-free oats in a creamy, cinnamon- brown sugar oat milk base, accompanied with bite-size chunks of maple-glazed pecans.  </t>
  </si>
  <si>
    <t xml:space="preserve">Homestyle Breakfast </t>
  </si>
  <si>
    <t>Chicken Tenders with Mac</t>
  </si>
  <si>
    <t>New This Month January Bundle</t>
  </si>
  <si>
    <t>Country Cinnamon Oatmeal (Blueberry)</t>
  </si>
  <si>
    <t>A hearty Mexican-inspired soup consisting of tomatoes slowly cooked with chicken, bell peppers, black beans, cilantro, chili powder and cumin. Accompanied by crispy Baked Tortilla Strips and shredded Cheddar Cheese.
Cheddar cheese served on the side.</t>
  </si>
  <si>
    <t>A hearty Mexican-inspired soup consisting of tomatoes slowly cooked with bell peppers, black beans, cilantro, chili powder and cumin. Accompanied by crispy Baked Tortilla Strips, and shredded Cheddar Cheese.
Cheddar cheese served on the side.</t>
  </si>
  <si>
    <t>...because who doesn’t need a little comfort food? Tender chicken breast dipped in our own gluten-free batter, served with a side of our creamy (but low lactose!) mac &amp; cheese and rounded out with a low FODMAP portion of fresh steamed broccoli.</t>
  </si>
  <si>
    <t>Start your morning with a warm, nourishing, vegan oatmeal, bursting with flavor from fresh blueberries and a hint of sugar and cinnamon.</t>
  </si>
  <si>
    <t>At breakfast time, are you Team Savory or Team Sweet? Lovers of a hearty savory breakfast will delight in every bite of our new Homestyle Breakfast. It features two cheddar &amp; chive egg muffins, protein-packed turkey sausages (with a little spice), and Chef Dani’s signature low FODMAP potato latkes.
PS: if you’re Team Sweet, check out our new Blueberry Oatmeal!</t>
  </si>
  <si>
    <t>Sample the very latest from Chef Dani and the Epicured culinary team! Try two each of our brand new dishes as well as our classic Tortilla Soups. All bundles include a 5% discount! For nutritional details, please see the individual product pages below.</t>
  </si>
  <si>
    <t>Country rolled gluten-free oats in a creamy, cinnamon- brown sugar coconut milk base, accompanied with bite-size chunks of maple-glazed pecans.</t>
  </si>
  <si>
    <t xml:space="preserve">Game Day Bundle </t>
  </si>
  <si>
    <t>Fiber Fueled Bundle</t>
  </si>
  <si>
    <t xml:space="preserve">It can be hard to get enough fiber and plant diversity when you’re eating low FODMAP. Never fear - we’ve hit your recommended daily intake of fiber (25-30g/day) with this plant-based bundle to help your tummy thrive in 2021! This bundle clocks in with over 40 plants to make sure your diet - and therefore your microbiome - are as diverse and healthy as can be. We should just call this the “Best Year Yet” bundle. All bundles include a 5% discount! For nutritional details, please see the individual product pages below.	</t>
  </si>
  <si>
    <t>Nachos Tray</t>
  </si>
  <si>
    <t>Chef's Favorites Bundle</t>
  </si>
  <si>
    <t>Tortilla Soup Veggie</t>
  </si>
  <si>
    <t>Oatmeal with Blueberries</t>
  </si>
  <si>
    <t>Oatmeal raisin bar</t>
  </si>
  <si>
    <t>Carrot ginger soup</t>
  </si>
  <si>
    <t>Dragonfruit Smoothie</t>
  </si>
  <si>
    <t>Cocoberry Smoothie</t>
  </si>
  <si>
    <t>Vitality Shot Turmeric (pair)</t>
  </si>
  <si>
    <t>Vitality Shot Blood Orange (pair)</t>
  </si>
  <si>
    <t>Tierra Salad (Tofu)</t>
  </si>
  <si>
    <t xml:space="preserve">Nachos Tray </t>
  </si>
  <si>
    <t>LARGE SIDE_24oz Carrots</t>
  </si>
  <si>
    <t>LARGE SIDE_24oz Lettuce</t>
  </si>
  <si>
    <t xml:space="preserve">Chicken Tenders Components </t>
  </si>
  <si>
    <t>Nachos Components</t>
  </si>
  <si>
    <t>Teriyaki Donburi (Tofu)</t>
  </si>
  <si>
    <t>Plant-Based Vegan Bundle</t>
  </si>
  <si>
    <t>Vegetarian Bundle</t>
  </si>
  <si>
    <t>x</t>
  </si>
  <si>
    <t>This vegan bundle will help you increase your plant diversity and make you feel your absolute best! You get 4 entrees, 2 soups, 2 sides, plus breakfast, smoothies, snacks, and vitality shots. You can enjoy these items however best it fits your schedule, but our culinary team has a few suggestions!
Have our Oatmeal Raisin Breakfast Bar, Oatmeal with Blueberries, or Cocoberry Smoothie for breakfast. The Warm Autumn Salad and Tierra Salad make great options for lunch while the Thai Green Curry and Teriyaki Donburi are perfect for dinner. Enjoy the Spinach and Kale Soup and Hummus and Carrots together for an extra meal or snack. Try pairing the Herbed Quinoa and Roasted Broccoli, Carrots and Brussels Sprouts to make your own grain bowl for a meal or snack. When you need a sweet, filling, pick-me-up grab an energy bite! Enjoy!</t>
  </si>
  <si>
    <t>These vegetarian favorites from Epicured are low FODMAP &amp; gluten-free: from our Classic Mac &amp; Cheese to our Tofu Tikka Masala and more. You can enjoy these items however best it fits your schedule, but our culinary team has a few suggestions!
Have our Oatmeal Raisin Breakfast Bar, Oatmeal with Blueberries or Cocoberry Smoothie for breakfast. For lunch, enjoy our Tortilla Soup or Classic Mac &amp; Cheese with a side of sauteed spinach for extra delicious nutrients. The Thai Green Curry and Tikka Masala are perfect for dinner. Pair the Carrot Ginger Soup and Herbed Quinoa together for an extra meal or snack. When you need a sweet, filling, pick-me-up grab an energy bite!</t>
  </si>
  <si>
    <t>Italian Wedding Soup</t>
  </si>
  <si>
    <t>Chicken &amp; Eggplant Parmesan</t>
  </si>
  <si>
    <t>Spring Salad</t>
  </si>
  <si>
    <t>with Orange Vinaigrette</t>
  </si>
  <si>
    <t>Orange Vinaigrette</t>
  </si>
  <si>
    <t>Sautéed Kale</t>
  </si>
  <si>
    <t>Non-GMO Extra Firm Tofu (water, organic soybeans, calcium sulfate, calcium chloride), Water, Basmati Rice, Kale, Gluten-Free Soy Sauce (water, soybeans, salt, sugar, alcohol, vinegar and lactic acid), Sugar, Scallions (green tops only), Sesame Oil, Garlic-Infused Olive Oil (olive oil, natural garlic flavor), Ginger Juice, Sesame Seeds. </t>
  </si>
  <si>
    <t>Chicken, Water, Basmati Rice, Kale, Gluten-Free Soy Sauce (water, soybeans, salt, sugar, alcohol, vinegar and lactic acid), Sugar, Scallions (green tops only), Sesame Oil, Garlic-Infused Olive Oil (olive oil, natural garlic flavor), Ginger Juice, Sesame Seeds. </t>
  </si>
  <si>
    <t>Beef, Water, Basmati Rice, Kale, Gluten-Free Soy Sauce (water, soybeans, salt, sugar, alcohol, vinegar and lactic acid), Sugar, Scallions (green tops only), Sesame Oil, Garlic-Infused Olive Oil (olive oil, natural garlic flavor), Ginger Juice, Sesame Seeds. </t>
  </si>
  <si>
    <t>Chicken, Carrots, Water, Basmati Rice, Tomatoes, Lactose-Free Plain Yogurt (pasteurized cultured low-fat milk, lactase enzyme, pectin, and live and active cultures), Coconut Milk (coconut extract 60%, water), Chives, Jalapeño Pepper, Butter (cream, natural flavoring), Garlic-Infused Olive Oil (olive oil, natural garlic flavor), Salt, Curry Powder, Sugar, Paprika, Cumin, Cinnamon, Ground Ginger, White Pepper, Chili Powder, Cayenne Pepper. </t>
  </si>
  <si>
    <t>Non-GMO Extra Firm Tofu (water, organic soybeans, calcium sulfate, calcium chloride), Carrots, Water, Tomatoes, Basmati Rice, Lactose-Free Plain Yogurt (pasteurized cultured low-fat milk, lactase enzyme, pectin, and live and active cultures), Coconut Milk (coconut extract 60%, water), Chives, Jalapeño Pepper, Butter (cream, natural flavoring), Sugar, Salt, Curry Powder, Paprika, Cumin, Cinnamon, Ground Ginger, White Pepper, Chili Powder, Cayenne Pepper. </t>
  </si>
  <si>
    <t>Salmon, Water, Wild Rice, Carrots, Watermelon Radishes, Arugula, Gluten-Free Soy Sauce (water, soybeans, salt, sugar, alcohol, vinegar and lactic acid), Sesame Seeds, Sugar, Olive Oil, Sesame Oil, Chives, Apple Cider Vinegar (unfiltered organic apple cider vinegar, water), White Pepper, Red Chili Pepper Flakes, Salt, Vanilla Extract (water, alcohol, vanilla bean extractives). </t>
  </si>
  <si>
    <t>Lactose-Free Milk (fat-free milk, lactase enzyme, Vitamin A palmitate, Vitamin D3), Carrots, Gluten-Free Lasagna Noodles (brown rice, water), Water, Zucchini, Turnips, Parmesan Cheese (pasteurized part-skim milk, cheese cultures, salt, enzymes, powdered cellulose added to prevent caking, natamycin (a natural mold inhibitor)), Fennel, Cheddar Cheese (pasteurized milk, cheese culture, salt, enzymes, potato starch and powdered cellulose added to prevent caking), Mozzarella Cheese (pasteurized milk, cheese cultures, salt, enzymes, potato starch, canola oil, cellulose powder added to prevent caking, natamycin (a natural mold inhibitor)), Parsnips, Basil, Scallions (green tops only), Garlic-Infused Olive Oil (olive oil, natural garlic flavor), Olive Oil, Potato Starch, Nutmeg, Parsley, Salt, White Pepper. </t>
  </si>
  <si>
    <t>Water, Kabocha Squash, Lactose-Free Milk (fat-free milk, lactase enzyme, Vitamin A palmitate, Vitamin D3), Carrots, Celery, Olive Oil, Salt, Sugar, Cinnamon, Nutmeg. </t>
  </si>
  <si>
    <t>Atlantic Cod, Bok Choy, Water, Basmati Rice, Gluten-Free Soy Sauce (water, soybeans, salt, sugar, alcohol, vinegar and lactic acid), Scallions (green tops only), Sugar, Sesame Oil, Garlic-Infused Olive Oil (olive oil, natural garlic flavor), Ginger Juice. </t>
  </si>
  <si>
    <t>Blood Orange Juice, Ginger Juice, Apple Cider Vinegar (unfiltered organic apple cider vinegar, water), Cayenne Pepper, Cinnamon. </t>
  </si>
  <si>
    <t>Lamb, Carrots, Water, Basmati Rice, Tomatoes, Lactose-Free Plain Yogurt (pasteurized cultured low-fat milk, lactase enzyme, pectin, and live and active cultures), Coconut Milk (coconut extract 60%, water), Chives, Jalapeño Pepper, Butter (cream, natural flavoring), Curry Powder, Salt, Garlic-Infused Olive Oil (olive oil, natural garlic flavor), Paprika, Cumin, Sugar, Cinnamon, Ground Ginger, White Pepper, Chili Powder, Cayenne Pepper. </t>
  </si>
  <si>
    <t>Water, Potatoes, Carrots, Beef, Lactose-Free Milk (fat-free milk, lactase enzyme, Vitamin A palmitate, Vitamin D3), Red Bell Pepper, Scallions (green tops only), Roma Tomatoes, Garlic-Infused Olive Oil (olive oil, natural garlic flavor), Butter (cream, natural flavoring), Celery Root, Tomatoes, Sugar, Red Wine Vinegar (red wine vinegar and sodium bisulfite as a preservative), Salt, Chives, Thyme, White Pepper, Rosemary, Paprika, Onion-Infused Olive Oil (olive oil, natural onion flavor), Coriander, Caraway Seeds, Basil, Oregano, Black Pepper. </t>
  </si>
  <si>
    <t>Tempeh (organic soybeans, filtered water, organic white distilled vinegar, tempeh culture), Kale, Cucumber, Spinach, Red Radish, Watercress, 100% Orange Juice, Olive Oil, Parsley, Garlic-Infused Olive Oil (olive oil, natural garlic flavor), Salt.</t>
  </si>
  <si>
    <t>Remove lid then microwave for 1-2 minutes or until internal temperature reaches 165 degrees F. </t>
  </si>
  <si>
    <t>(Tempeh)</t>
  </si>
  <si>
    <t>Mini, herbed turkey meatballs, leafy greens, carrots and rice, simmered in our house-made low FODMAP chicken stock. This comforting classic is high in vitamins A, C, and K, and is a good source of zinc, selenium, and calcium.</t>
  </si>
  <si>
    <t>Our Chicken &amp; Eggplant Parmesan has layers of chicken breast, breaded with gluten-free panko, with thinly sliced eggplant, our signature Basil Pomodoro Sauce, and mozzarella. It is then topped with parmesan cheese, baked to golden brown perfection, and served with a side of sautéed kale. This low FODMAP take on a comforting classic is filled with Vitamins A, C, and K, and is a great source of potassium, selenium, calcium, zinc, and fiber!</t>
  </si>
  <si>
    <t>This simple salad is made with a mix of leafy greens, cucumber, and radish and a simple vinaigrette of fresh orange juice and our cold pressed extra virgin olive oil. It's served with your choice of oven baked crispy chicken, shrimp or tempeh. This nutrient-dense salad is high in Vitamins A, C, E and K and is a good source of fiber, potassium ,calcium, magnesium, and iron!</t>
  </si>
  <si>
    <t xml:space="preserve">Italian Wedding </t>
  </si>
  <si>
    <t xml:space="preserve">Garden Veggie Lasagna </t>
  </si>
  <si>
    <t>NEW THIS MONTH - February Bundle</t>
  </si>
  <si>
    <t>Chicken &amp; Eggplant Parm</t>
  </si>
  <si>
    <t>New This Month February Bundle</t>
  </si>
  <si>
    <t>meal_id</t>
  </si>
  <si>
    <t>description</t>
  </si>
  <si>
    <t>category</t>
  </si>
  <si>
    <t>Food Weight (oz)</t>
  </si>
  <si>
    <t>Meal Level Packaging Weight (oz)</t>
  </si>
  <si>
    <t>Intermediate Packaging Weight (oz)</t>
  </si>
  <si>
    <t>Total (oz)</t>
  </si>
  <si>
    <t>Bento Box Percentage</t>
  </si>
  <si>
    <t>entree</t>
  </si>
  <si>
    <t>Cold Brew with Almond Milk, 16oz</t>
  </si>
  <si>
    <t>breakfast</t>
  </si>
  <si>
    <t>Cold Brew without Almond Milk, 16oz</t>
  </si>
  <si>
    <t>Grab a Go Gazpacho</t>
  </si>
  <si>
    <t>soup</t>
  </si>
  <si>
    <t>salad</t>
  </si>
  <si>
    <t xml:space="preserve">Homestyle Lemonade, 16oz </t>
  </si>
  <si>
    <t>beverage</t>
  </si>
  <si>
    <t xml:space="preserve">Power Breakfast Quinoa Bowl </t>
  </si>
  <si>
    <t xml:space="preserve">Limeade, 16oz </t>
  </si>
  <si>
    <t xml:space="preserve">Chocolate Chip Cookies </t>
  </si>
  <si>
    <t>snacks</t>
  </si>
  <si>
    <t>Country Cinnamon Oatmeal with Cinnamon and Blueberries</t>
  </si>
  <si>
    <t>Tortilla Soup, Chicken</t>
  </si>
  <si>
    <t>bundle</t>
  </si>
  <si>
    <t>Game Day Bundle</t>
  </si>
  <si>
    <t>Fiber-Fueled Bundle</t>
  </si>
  <si>
    <t>Green Salad Chicken</t>
  </si>
  <si>
    <t>Green Salad Shrimp</t>
  </si>
  <si>
    <t>Green Salad Tempeh</t>
  </si>
  <si>
    <t>February Bundle</t>
  </si>
  <si>
    <t>Food Weight (lbs)</t>
  </si>
  <si>
    <t>Represents weight of the food component of the SKU in pounds</t>
  </si>
  <si>
    <t>Meal Level Packaging Weight (lbs)</t>
  </si>
  <si>
    <t>Represents weight of the meal level packaging of the SKU in pounds</t>
  </si>
  <si>
    <t>Intermediate Packaging Weight (lbs)</t>
  </si>
  <si>
    <t>Represents weight of the intermediate level packaging of the SKU in pounds</t>
  </si>
  <si>
    <t>Total (lbs)</t>
  </si>
  <si>
    <t>Sum of the Food Weight, Meal Level Packaging Weight, and Intermediate Packaging Weight</t>
  </si>
  <si>
    <t>Represent the percentage of the bento box each SKU takes up (volume)</t>
  </si>
  <si>
    <t>Other Weights</t>
  </si>
  <si>
    <t>Small Box (16 x 12 x 11) (lbs)</t>
  </si>
  <si>
    <t>Weight of the small box in (lbs)</t>
  </si>
  <si>
    <t>Large Box (16 x 12 x 16) (lbs)</t>
  </si>
  <si>
    <t>Weight of the large box in (lbs)</t>
  </si>
  <si>
    <t>Divider (13.75 x 9.75) (lbs)</t>
  </si>
  <si>
    <t>Weight of the divider in (lbs)</t>
  </si>
  <si>
    <t>Ice Block</t>
  </si>
  <si>
    <t>4 pounds each, 2 in small box, 3 in large box</t>
  </si>
  <si>
    <t>Liners:</t>
  </si>
  <si>
    <t>0.95lbs per liner, each small &amp; large box has 2, adding up to 1.90 lbs of liners each</t>
  </si>
  <si>
    <t>Weight</t>
  </si>
  <si>
    <t>Liners</t>
  </si>
  <si>
    <t>&lt;- 2.3oz in SA of 128 cubic inch</t>
  </si>
  <si>
    <t>&lt;- oz to gram conversion</t>
  </si>
  <si>
    <t>&lt;- lb to gram conversion</t>
  </si>
  <si>
    <t>Roasted baby Carrots</t>
  </si>
  <si>
    <t xml:space="preserve">Lemon Coconut Energy Bites </t>
  </si>
  <si>
    <t>Three Spice Turkey Chili</t>
  </si>
  <si>
    <t>Roated Turkey with Gracy</t>
  </si>
  <si>
    <t>Frittata</t>
  </si>
  <si>
    <t>Grilled Shrimp</t>
  </si>
  <si>
    <t>Turkey Meatballs with Basil Pomodoro sauce</t>
  </si>
  <si>
    <t>This dish contains 29 grams of zucchini, 23 grams of fennel, and 29 grams of turnips per serving. According to Monash University, up to 65 grams of zucchini, 48 grams of fennel, and 75 grams of turnips are low in FODMAPs and should be tolerated by most individuals with IBS. Up to 1 serving (1/4 of lasagna or 12 oz) is low in FODMAPs.</t>
  </si>
  <si>
    <t xml:space="preserve">This dish contains 29 grams of zucchini, 23 grams of fennel, and 29 grams of turnips per serving. According to Monash University, up to 65 grams of zucchini, 48 grams of fennel, and 75 grams of turnips are low in FODMAPs and should be tolerated by most individuals with IBS. </t>
  </si>
  <si>
    <t>This dish contains 50 grams of eggplant. According to Monash University, up to 75 grams of eggplant is low in FODMAPs and should be tolerated by most individuals with IBS. </t>
  </si>
  <si>
    <t>Main section</t>
  </si>
  <si>
    <t>Sub section</t>
  </si>
  <si>
    <t>Entrée</t>
  </si>
  <si>
    <t>World Cuisine</t>
  </si>
  <si>
    <t>Pastas &amp; Lasagnas</t>
  </si>
  <si>
    <t>Core</t>
  </si>
  <si>
    <t>core</t>
  </si>
  <si>
    <t>Tacos &amp; Wraps</t>
  </si>
  <si>
    <t>seasonal</t>
  </si>
  <si>
    <t>Simply Prepared</t>
  </si>
  <si>
    <t>Salad</t>
  </si>
  <si>
    <t>Eggs</t>
  </si>
  <si>
    <t>Snacks &amp; Pantry</t>
  </si>
  <si>
    <t>Small Plates &amp; Puddings</t>
  </si>
  <si>
    <t>Yogurt &amp; Fruit</t>
  </si>
  <si>
    <t>Smoothies, Lattes &amp; Shots</t>
  </si>
  <si>
    <t>Smoothies</t>
  </si>
  <si>
    <t>Shots</t>
  </si>
  <si>
    <t>Sides</t>
  </si>
  <si>
    <t>Pantry</t>
  </si>
  <si>
    <t>Sweet Treats</t>
  </si>
  <si>
    <t>Bites &amp; Bars</t>
  </si>
  <si>
    <t>Oatmeal &amp; Pancakes</t>
  </si>
  <si>
    <t>Soups</t>
  </si>
  <si>
    <t>Lattes</t>
  </si>
  <si>
    <t>Seasonal</t>
  </si>
  <si>
    <t>Bundles</t>
  </si>
  <si>
    <t>Salads</t>
  </si>
  <si>
    <t>Bowls</t>
  </si>
  <si>
    <t>Cinnamon-Sugar Coffee Cakes (6 pack)</t>
  </si>
  <si>
    <t>Chocolate Fudge Brownie (6 pack)</t>
  </si>
  <si>
    <t>Core / Seasonal (not shown on menu)</t>
  </si>
  <si>
    <t xml:space="preserve">Remove all lids and any plastic components. Microwave for 1-2 minutes or until internal temperature reaches 165 degrees F.  Chef's tip: Reheat the latkes in the oven at 350 degrees F for 2-3 minutes for best results. </t>
  </si>
  <si>
    <t>The container is microwave safe but the chef recommends to reheat in the oven. Place in the oven at 350 degrees F for 2-3 minutes.</t>
  </si>
  <si>
    <t>Vegan Chili</t>
  </si>
  <si>
    <t>(Quinoa)</t>
  </si>
  <si>
    <t xml:space="preserve">Fish Tacos with Red Cabbage Slaw </t>
  </si>
  <si>
    <t>Red Cabbage Slaw, Lemon-Paprika Aioli, Pico de Gallo</t>
  </si>
  <si>
    <t>Comfort Bundle</t>
  </si>
  <si>
    <t>Tonnato Dressing &amp; Olive Oil</t>
  </si>
  <si>
    <t>Monash Disclosure: This dish contains 43 grams of red cabbage. According to Monash University, up to 75 grams of red cabbage is low in FODMAPs and should be tolerated by most individuals with IBS. </t>
  </si>
  <si>
    <t>Remove all lids and any plastic components. Microwave for 1-2 minutes or until heated throughout.</t>
  </si>
  <si>
    <t>Remove all lids and any plastic components. Microwave for 1-2 minutes. If necessary, heat in 30 second intervals until sufficiently warm. Add components if included, and enjoy!  </t>
  </si>
  <si>
    <t>Chef's Favorites</t>
  </si>
  <si>
    <t>Fiber Fueled</t>
  </si>
  <si>
    <t xml:space="preserve">Freezer Filler Bundle </t>
  </si>
  <si>
    <t xml:space="preserve">Freezer Friendly Favorites </t>
  </si>
  <si>
    <t>Fish Tacos</t>
  </si>
  <si>
    <t>Paella de la Huerta</t>
  </si>
  <si>
    <t>Turkey Meatballs with Penne &amp; Broccoli</t>
  </si>
  <si>
    <t>Remove the label and clear plastic lid. The black container is microwave safe and oven safe. The chef recommends to reheat in the oven at 325 degrees F for 5 minutes or until sufficiently warm. If you are reheating in the microwave, heat for 1-2 minutes or until sufficiently warm. </t>
  </si>
  <si>
    <t xml:space="preserve">Introducing a delicious, plant-based version of our all-time best-seller! Our new Vegan Chili is flavorful, aromatic, loaded with delicious vegetables, and has just a little spice. Choose your favorite plant-based protein (tempeh or quinoa) simmered with  tomatoes, carrots, lentils, chickpeas, sweet red and yellow peppers, and hints of cumin and paprika.
The Vegan Chili is full of creative ingredient swaps to keep it low FODMAP and belly-friendly. The garlicky flavor comes from our garlic-infused oil; the onion flavor comes from the tops of fresh scallions; it has limited quantities of lentils &amp; chickpeas, measured to the gram to ensure they’re low FODMAP. Our vegan chili is a good source of fiber, calcium, and iron, and it's high in vitamin A and vitamin C. </t>
  </si>
  <si>
    <t xml:space="preserve">Our fish tacos feature fresh, panko-crusted crispy cod, served on our organic, artisanal corn tortillas topped with a tangy red cabbage &amp; apple cider vinegar slaw and lemon paprika aioli. This dish is a great source of fiber, potassium, zinc, iron, magnesium and Vitamin K. </t>
  </si>
  <si>
    <t>Tonnato Dressing</t>
  </si>
  <si>
    <t>Olive Oil</t>
  </si>
  <si>
    <t>Mediterranean Salad (Veggie)</t>
  </si>
  <si>
    <t>Mediterranean Salad (Chicken)</t>
  </si>
  <si>
    <t>Mediterranean Salad (Beef)</t>
  </si>
  <si>
    <t>Vegan Chili (Tempeh)</t>
  </si>
  <si>
    <t>Vegan Chili (Quinoa)</t>
  </si>
  <si>
    <t xml:space="preserve">Fish Tacos with Red Cabbage Slaw  </t>
  </si>
  <si>
    <t xml:space="preserve">Comfort Bundle </t>
  </si>
  <si>
    <t xml:space="preserve">A box of classic comfort foods, with none of the discomfort! Cozy up with 3 days of your very favorite breakfasts, lunches, dinners, and snacks. </t>
  </si>
  <si>
    <t>Braised Brisket with Potato Kugel and Sauteed Spinach</t>
  </si>
  <si>
    <t>Matzoh Ball Soup</t>
  </si>
  <si>
    <t>Charoset</t>
  </si>
  <si>
    <t>Sweet Potatoes, 100% Pure Maple Syrup, Pineapple, Walnuts, Salt, Cinnamon. </t>
  </si>
  <si>
    <t>Remove lid then microwave for 1-2 minutes or until heated throughout. </t>
  </si>
  <si>
    <t>Monash Disclosure: This dish contains 75 grams of raw spinach. According to Monash University, up to 75 grams of raw spinach is low in FODMAPs and should be tolerated by most individuals with IBS. </t>
  </si>
  <si>
    <t>Monash Disclosure: This dish contains 2 grams of celery and 5 grams of fennel per serving. According to Monash University, up to 10 grams of celery and 48 grams of fennel are low in FODMAPs and should be tolerated by most individuals with IBS. This dish has 2 servings per container. </t>
  </si>
  <si>
    <t>Monash Disclosure: This dish contains 62 grams of sweet potatoes and 26 grams of pineapple per serving. According to Monash University, up to 75 grams of sweet potato and 140 grams of pineapple is low in FODMAPs and should be tolerated by most individuals with IBS. This dish has 2 servings per container. </t>
  </si>
  <si>
    <t>Beef Brisket, Potatoes, Spinach, Chicken Stock (water, chicken, carrots, scallions (green tops only), celery root, parsnips, parsley, thyme, rosemary), Egg Whites (guar gum, triethyl citrate (whipping aid)), Scallions (green tops only), Grape Juice (filtered water, grape juice concentrate, citric acid, ascorbic acid (vitamin c)), Carrots, Celery Root, Potato Starch, Egg Yolks, Garlic-Infused Olive Oil (olive oil, natural garlic flavor), Rosemary, Thyme, Salt, Caraway Seeds, White Pepper. </t>
  </si>
  <si>
    <t>Passover Bundle for 2</t>
  </si>
  <si>
    <t>Passover Bundle for 4</t>
  </si>
  <si>
    <t>This Greek-inspired dish is made with crisp, fresh romaine, endive, radicchio, cucumbers, tomatoes, chickpeas (in a low FODMAP serving size, of course!), feta cheese, and your choice of grilled steak, grilled chicken breast, or roasted vegetables. This nutritious salad comes with two beautiful dressing options. Tonnato, a tangy, umami-packed Mediterranean classic that you’ll want to put on everything. It’s as good for you as it is tasty, full of healthy fats from tuna and anchovies. And, for a simpler option, you’ll also receive a side of our cold-pressed, organic olive oil, specially imported from Spain by Chef Dani. Pick your favorite, blend them together, or, if you’re like us, put them on everything you can!</t>
  </si>
  <si>
    <t xml:space="preserve">Braised Brisket with Potato Kugel and Sauteed Spinach </t>
  </si>
  <si>
    <t xml:space="preserve">Matzoh Ball Soup </t>
  </si>
  <si>
    <t>Gefilet Fish</t>
  </si>
  <si>
    <t xml:space="preserve">Charoset </t>
  </si>
  <si>
    <t xml:space="preserve">Please see individual product pages. </t>
  </si>
  <si>
    <t>Lamb Loin with Persillade</t>
  </si>
  <si>
    <t>Almond-Mint Rice Pilaf</t>
  </si>
  <si>
    <t xml:space="preserve">Green Salad </t>
  </si>
  <si>
    <t>LARGE SIDE 16oz</t>
  </si>
  <si>
    <t>Green Salad</t>
  </si>
  <si>
    <t>Introducing our house-made gefilte fish, a low FODMAP take on the classic seder dish. This dish is inspired by Chef Dani's time living in Germany where he taught cooking classes by the sea and ate the local gefilte fish almost every day! Served in a 24oz. container as a side or appetizer for 2. Available for a limited time only.</t>
  </si>
  <si>
    <t xml:space="preserve">This beautiful Passover entrée includes our slow-cooked beef brisket, sautéed spinach, and a delicious side of potato kugel. Pairs beautifully with our charoset, gefilte fish, and matzoh ball soup, all available for a limited time on our Passover menu. Chag sameach, everyone! </t>
  </si>
  <si>
    <t>Introducing Epicured’s Charoset, our low FODMAP and gut-friendly take on the iconic seder dish. Unlike traditional charoset, which is full of high FODMAP ingredients like apples and honey, ours version is made with sweet potatoes, pineapple, maple syrup and walnuts. It’s the perfect addition to your seder. Chag sameach, everyone!  Served in a 12oz. container. Available for a limited time only.</t>
  </si>
  <si>
    <t>This beautiful spread of low FODMAP and gluten-free treats is sure to be the highlight of your Easter weekend! Enjoy it.</t>
  </si>
  <si>
    <t>Introducing the Epicured Passover Bundle, a collection of low FODMAP, gluten-free, and gut-friendly seder dishes! The bundle is portioned for parties of 2 or 4 and includes our one-of-a-kind low FODMAP Charoset, Chef Dani’s house-made Gefilte Fish, our Brisket &amp; Kugel entrees, and, of course, a beautiful gluten-free Matzoh Ball Soup. Passover is an iconic feast and a beautiful celebration of food. We are thrilled to bring it to life with our own special spin. Chag sameach, everyone! Available for a limited time only.</t>
  </si>
  <si>
    <t>PDF ATTACHED.</t>
  </si>
  <si>
    <t>Easter Dinner Bundle</t>
  </si>
  <si>
    <t>Easter Brunch Bundle</t>
  </si>
  <si>
    <t>Introducing the Epicured Easter Dinner Bundle, a collection of low FODMAP, gluten-free, and gut-friendly holiday dishes! The bundle is portioned for a dinner for 4 and includes our low FODMAP Herb-Crusted Lamb Loin with Mint Sauce (back by popular demand!), Almond-Mint Rice Pilaf, Green Salad, Italian Wedding Soup, Roasted Baby Carrots, Sauteed Spinach, and our fan favorite Brownies for dessert. Available for a limited time only.</t>
  </si>
  <si>
    <t>Chicken Stock (water, chicken, carrots, scallions (green tops only), celery root, parsnips, parsley, thyme, rosemary), Chicken, Gluten-Free Breadcrumbs (potato flakes, potato starch), Carrots, Potatoes, Egg Whites (guar gum, triethyl citrate (whipping aid)), Egg Yolks, Chicken Fat, Potato Starch, Salt, Parsley, Dill, White Pepper, Bay Leaf, Thyme, Rosemary. </t>
  </si>
  <si>
    <t>Montauk Crab Cakes</t>
  </si>
  <si>
    <t>Spaghetti Squash, Cherry Tomatoes, Zucchini, Arugula, Spinach, Garlic-Infused Olive Oil (olive oil, natural garlic flavor), Kalamata Olives (olives, water, salt, vinegar, olive oil), Parmesan Cheese (pasteurized part-skim cow's milk, cheese cultures, salt, enzymes) powdered cellulose added to prevent caking, natamycin (a natural mold inhibitor)), Basil, Pumpkin Seeds, Chives, Walnuts, Parsley, Salt, White Pepper. </t>
  </si>
  <si>
    <t>Turkey, Tomatoes, Lactose-Free Milk (fat-free milk, lactase enzyme, Vitamin A palmitate, Vitamin D3), Water, Tomato Paste (tomatoes, naturally derived citric acid), Scallions (green tops only), Puffed Rice (brown rice), Parmesan Cheese (pasteurized part-skim milk, cheese cultures, salt, enzymes, powdered cellulose added to prevent caking, natamycin (a natural mold inhibitor)), Parsley, Garlic-Infused Olive Oil (olive oil, natural garlic flavor), Onion-Infused Olive Oil (olive oil, natural onion flavor), Salt, Basil, Oregano, Thyme, Ground Oregano, Nutmeg, White Pepper, Black Pepper. </t>
  </si>
  <si>
    <t>Cherry Tomatoes, Water, Quinoa, Grapes, Garlic-Infused Olive Oil (olive oil, natural garlic flavor), Parsley, Parmesan Cheese (pasteurized part-skim cow's milk, cheese cultures, salt, enzymes) powdered cellulose added to prevent caking, natamycin (a natural mold inhibitor)), Almonds, Kale, Lemon Juice, Mint, Basil, Salt, White Pepper. </t>
  </si>
  <si>
    <t>Chicken, Cherry Tomatoes, Water, Quinoa, Grapes, Garlic-Infused Olive Oil (olive oil, natural garlic flavor), Parsley, Parmesan Cheese (pasteurized part-skim cow's milk, cheese cultures, salt, enzymes) powdered cellulose added to prevent caking, natamycin (a natural mold inhibitor)), Almonds, Kale, Lemon Juice, Mint, Basil, Salt, White Pepper. </t>
  </si>
  <si>
    <t>Turkey, Broccoli, Water, Tomatoes, Gluten-Free Penne Pasta (corn four, rice four, mono and diglycerides), Lactose-Free Milk (fat-free milk, lactase enzyme, Vitamin A palmitate, Vitamin D3), Parmesan Cheese (pasteurized part-skim milk, cheese cultures, salt, enzymes, powdered cellulose added to prevent caking, natamycin (a natural mold inhibitor)), Tomato Paste (tomatoes, naturally derived citric acid), Scallions (green tops only), Puffed Rice (brown rice), Parsley, Garlic-Infused Olive Oil (olive oil, natural garlic flavor), Onion-Infused Olive Oil (olive oil, natural onion flavor), Salt, Basil, Oregano, Thyme, Ground Oregano, Nutmeg, White Pepper, Black Pepper. </t>
  </si>
  <si>
    <t>Turkey, Water, Basmati Rice, Lactose-Free Milk (fat-free milk, lactase enzyme, Vitamin A palmitate, Vitamin D3), Kale, Gluten-Free Soy Sauce (water, soybeans, salt, sugar, alcohol, vinegar and lactic acid), Scallions (green tops only), Sugar, Tomato Paste (tomatoes, naturally derived citric acid), Puffed Rice (brown rice), Sesame Oil, Garlic-Infused Olive Oil (olive oil, natural garlic flavor), Parmesan Cheese (pasteurized part-skim milk, cheese cultures, salt, enzymes, powdered cellulose added to prevent caking, natamycin (a natural mold inhibitor)), Ginger Juice, Parsley, Sesame Seeds, Salt, Ground Oregano, Nutmeg, White Pepper. </t>
  </si>
  <si>
    <t>Turkey, Lactose-Free Milk (fat-free milk, lactase enzyme, Vitamin A palmitate, Vitamin D3), Gluten-Free Soy Sauce (water, soybeans, salt, sugar, alcohol, vinegar and lactic acid), Water, Scallions (green tops only), Sugar, Sesame Oil, Garlic-Infused Olive Oil (olive oil, natural garlic flavor), Tomato Paste (tomatoes, naturally derived citric acid), Puffed Rice (brown rice), Ginger Juice, Parmesan Cheese (pasteurized part-skim milk, cheese cultures, salt, enzymes, powdered cellulose added to prevent caking, natamycin (a natural mold inhibitor)), Parsley, Sesame Seeds, Salt, Ground Oregano, Nutmeg, White Pepper. </t>
  </si>
  <si>
    <t>Chicken Stock (water, chicken, carrots, scallions (green tops only), celery root, parsnips, parsley, thyme, rosemary), Turkey, Carrots, Lactose-Free Milk (fat-free milk, lactase enzyme, Vitamin A palmitate, Vitamin D3), Kale, Swiss Chard, Spinach, Arborio Rice, Water, Parmesan Cheese (pasteurized part-skim milk, cheese cultures, salt, enzymes, powdered cellulose added to prevent caking, natamycin (a natural mold inhibitor)), Garlic-Infused Olive Oil (olive oil, natural garlic flavor), Tomato Paste (tomatoes, naturally derived citric acid), Scallions (green tops only), Puffed Rice (brown rice), Salt, Parsley, Ground Oregano, Nutmeg, White Pepper. </t>
  </si>
  <si>
    <t>Chicken, Spaghetti Squash, Cherry Tomatoes, Zucchini, Arugula, Spinach, Garlic-Infused Olive Oil (olive oil, natural garlic flavor), Kalamata Olives (olives, water, salt, vinegar, olive oil), Parmesan Cheese (pasteurized part-skim cow's milk, cheese cultures, salt, enzymes) powdered cellulose added to prevent caking, natamycin (a natural mold inhibitor)), Basil, Pumpkin Seeds, Chives, Walnuts, Parsley, Salt, White Pepper. </t>
  </si>
  <si>
    <t xml:space="preserve">Basil Pesto </t>
  </si>
  <si>
    <t>Lime Wedge</t>
  </si>
  <si>
    <t>Pico de Gallo (2oz)</t>
  </si>
  <si>
    <t>Pico de gallo (2oz)</t>
  </si>
  <si>
    <t>Tomatoes, Cucumber, Red Bell Pepper, Water, Garlic-Infused Olive Oil (olive oil, natural garlic flavor), Sherry Vinegar, Scallions (green tops only), Salt, Black Pepper. </t>
  </si>
  <si>
    <t xml:space="preserve">New </t>
  </si>
  <si>
    <t>Casablanca Bowl</t>
  </si>
  <si>
    <t xml:space="preserve">Spring Bundle </t>
  </si>
  <si>
    <t>Coffee Cake Bakers Box</t>
  </si>
  <si>
    <t>Basil Pesto Spaghetti Squash  (Veggie)</t>
  </si>
  <si>
    <t xml:space="preserve">Montauk Crab Cakes </t>
  </si>
  <si>
    <t xml:space="preserve">​Grab &amp; Go Gazpacho </t>
  </si>
  <si>
    <t>Casablanca Salad (Veggie)</t>
  </si>
  <si>
    <t>Casablanca Salad (Chicken)</t>
  </si>
  <si>
    <t>Basil Pesto Spaghetti Squash  (Chicken)</t>
  </si>
  <si>
    <t xml:space="preserve">Spring Bundle  </t>
  </si>
  <si>
    <t>Get a taste of spring with our new dishes inspired by the warm months ahead. Perfect for picnics and anything al fresco.</t>
  </si>
  <si>
    <t>A beautiful bowl of spaghetti squash, roasted tomatoes, kalamata olives, and fresh greens, drizzled with our house-made pesto.</t>
  </si>
  <si>
    <t xml:space="preserve">In the summertime in Andalucia, Spain, Chef Dani would enjoy fresh gazpacho, sold on the roadside and served on-the-go over ice. Our “Grab &amp; Go” Gazpacho is inspired by this special treat. It’s made with tomatoes, a touch of aged sherry vinegar, and our special low FODMAP garlic-infused extra virgin olive oil. Best of all, this soup comes in a bottle to be enjoyed on-the-go. </t>
  </si>
  <si>
    <t xml:space="preserve">Savory and a little sweet, this vibrant Moroccan-Mediterranean bowl is filled with chopped kale, parsley, mint, basil, sliced almonds, grapes, quinoa, and low lactose parmesan: tossed with lemon juice and extra virgin olive oil. This dish is a perfect way to get your fiber fix, plus it’s loaded with vitamins C, E, B2, B3, and K. </t>
  </si>
  <si>
    <t>Our crab cakes are made from premium, delicate, delicious lump crab and feature a few of our own special gut-friendly tweaks: gluten-free breadcrumbs and scallions (low FODMAP green parts only!) They’re seasoned with fresh parsley and classic Old Bay and served with a side of coleslaw, lemon-paprika aioli, and smashed potatoes.</t>
  </si>
  <si>
    <t xml:space="preserve">Hawker Lettuce Wraps </t>
  </si>
  <si>
    <t>Pesto Spaghetti Squash Salad</t>
  </si>
  <si>
    <t>Tierra Salad (OLD NOT ACTIVE)</t>
  </si>
  <si>
    <t>Cucumber, Potatoes, Apple Cider Vinegar (unfiltered organic apple cider vinegar, water), Olive Oil, Garlic-Infused Olive Oil (olive oil, natural garlic flavor), Mustard Seed, Water, Salt, Parsley, Ground Ginger, White Pepper. </t>
  </si>
  <si>
    <t>Chicken, Spinach, Baby Purple Potatoes, Arugula, Green Beans, Fennel, Celery Root, Watermelon Radishes, Vegenaise (expeller-pressed canola oil, filtered water, brown rice syrup, apple cider vinegar, soy protein, sea salt, mustard four, lemon juice concentrate), Water, Olive Oil, Parsley, Apple Cider Vinegar (unfiltered organic apple cider vinegar, water), Scallions (green tops only), Mint, Sugar, Mustard Seed, Salt, Ground Ginger, White Pepper. </t>
  </si>
  <si>
    <t>Beef, Spinach, Baby Purple Potatoes, Arugula, Green Beans, Fennel, Celery Root, Watermelon Radishes, Vegenaise (expeller-pressed canola oil, filtered water, brown rice syrup, apple cider vinegar, soy protein, sea salt, mustard four, lemon juice concentrate), Water, Olive Oil, Parsley, Apple Cider Vinegar (unfiltered organic apple cider vinegar, water), Scallions (green tops only), Mint, Sugar, Mustard Seed, Salt, Ground Ginger, White Pepper. </t>
  </si>
  <si>
    <t>Non-GMO Extra Firm Tofu (water, organic soybeans, calcium sulfate, calcium chloride), Spinach, Baby Purple Potatoes, Arugula, Green Beans, Fennel, Celery Root, Watermelon Radishes, Vegenaise (expeller-pressed canola oil, filtered water, brown rice syrup, apple cider vinegar, soy protein, sea salt, mustard four, lemon juice concentrate), Water, Olive Oil, Parsley, Apple Cider Vinegar (unfiltered organic apple cider vinegar, water), Scallions (green tops only), Mint, Sugar, Mustard Seed, Salt, Ground Ginger, White Pepper. </t>
  </si>
  <si>
    <t>Our Pulled BBQ Chicken, family style! Enjoy 2 24oz containers of pulled chicken slow-cooked in Epicured's original sweet and smoky BBQ sauce, served with 2 24 oz containers of our Southern Dirty Rice, perfect for sharing.</t>
  </si>
  <si>
    <t xml:space="preserve">Our Classic Mac &amp; Cheese, family style! Enjoy 6 of our Classic Mac &amp; Cheese entrees, perfect for a group. </t>
  </si>
  <si>
    <t xml:space="preserve">Our Truffled Mac &amp; Cheese, family style! Enjoy 6 of our Truffled Mac &amp; Cheese entrees, perfect for a group. </t>
  </si>
  <si>
    <t>PfizerNutrimedy Bundle 1</t>
  </si>
  <si>
    <t>PfizerNutrimedy Bundle 2</t>
  </si>
  <si>
    <t xml:space="preserve">Coconut Milk (coconut extract 60%, water), Shrimp (shrimp, water, salt, sodium carbonate and sodium citrate to retain moisture), Water, Basmati Rice, Carrots, Yellow Squash, Eggplant, Scallions (green tops only), Ginger Juice, Ginger, Coconut Oil, Cilantro, Basil, Sesame Oil, Turmeric, Salt, Lime Juice, White Pepper, Paprika.
</t>
  </si>
  <si>
    <t>This dish contains 13 grams of eggplant, and 118 grams of coconut milk. According to Monash University, up to 75 grams of eggplant and 180 grams of coconut milk are low in FODMAPs and should be tolerated by most individuals with IBS.</t>
  </si>
  <si>
    <t>This dish contains 16 grams of green cabbage. According to Monash University, up to 75 grams of green cabbage is low in FODMAPs and should be tolerated by most individuals with IBS. </t>
  </si>
  <si>
    <t>This dish contains 14 grams of almond butter and 10 grams of raisins. According to Monash University, up to 20 grams of almond butter and 13 grams of raisins are low in FODMAPs and should be tolerated by most individuals with IBS. </t>
  </si>
  <si>
    <t>Coconut Milk (coconut extract 60%, water), Cod Fish, Water, Basmati Rice, Carrots, Yellow Squash, Eggplant, Scallions (green tops only), Ginger Juice, Ginger, Coconut Oil, Cilantro, Basil, Sesame Oil, Salt, Lime Juice, Turmeric, White Pepper. </t>
  </si>
  <si>
    <t>This dish contains 13 grams of eggplant, and 118 grams of coconut milk. According to Monash University, up to 75 grams of eggplant and 180 grams of coconut milk are low in FODMAPs and should be tolerated by most individuals with IBS. </t>
  </si>
  <si>
    <t xml:space="preserve">Mother's Day Dinner Bundle </t>
  </si>
  <si>
    <t>Penne with Bolognese</t>
  </si>
  <si>
    <t xml:space="preserve">Italian Wedding Soup </t>
  </si>
  <si>
    <t>Ground Chicken, Romaine Lettuce, Lime, Peanuts, Scallions (green tops only), Tamarind, Fish Sauce (anchovy extract, salt, sugar), Sugar, Cilantro, Ginger, Jalapeño Pepper, Garlic-Infused Olive Oil (olive oil, natural garlic flavor). </t>
  </si>
  <si>
    <r>
      <rPr>
        <sz val="11"/>
        <color rgb="FF0000FF"/>
        <rFont val="Arial"/>
        <family val="2"/>
      </rPr>
      <t>Celebrate all the Moms with our new "La Nonna" Bundle, a beautiful Italian feast for 4. Each item is, of course, gut-friendly, low FODMAP, and gluten-free so everyone can dine together for the holiday, regardless of restrictions! Enjoy our Italian Wedding Soup, Fresh Green Salad, Chicken &amp; Eggplant Parmesan, Gluten-Free Penne with house-made Bolognese Sauce, and our fan favorite Brownies for dessert.</t>
    </r>
    <r>
      <rPr>
        <i/>
        <sz val="11"/>
        <color rgb="FF0000FF"/>
        <rFont val="Arial"/>
        <family val="2"/>
      </rPr>
      <t xml:space="preserve">
Available for a limited time only.</t>
    </r>
  </si>
  <si>
    <t xml:space="preserve">Frittata </t>
  </si>
  <si>
    <t>(Kale &amp; Parmesan)</t>
  </si>
  <si>
    <t>Dragon Fruit  Smoothie (OLD NOT ACTIVE)</t>
  </si>
  <si>
    <t>(24 oz)</t>
  </si>
  <si>
    <t>(8 oz)</t>
  </si>
  <si>
    <t>( 8oz)</t>
  </si>
  <si>
    <t>(16 oz)</t>
  </si>
  <si>
    <t xml:space="preserve">Coco Berry Smoothie </t>
  </si>
  <si>
    <t>(Salmon)</t>
  </si>
  <si>
    <t>Lemon Rosemary Entrée</t>
  </si>
  <si>
    <t>Slow cooked, finley mashed sweet potato.</t>
  </si>
  <si>
    <t>This beautiful, wholesome, balanced dinner is inspired by traditional French countryside cuisine. Choose from a tender grilled chicken breast or salmon filet in a velvety lemon rosemary sauce. This gut-friendly dish is served with a colorful bell pepper rice pilaf and our slow-simmered parsnip purée.</t>
  </si>
  <si>
    <t>Tropical creamy coconut milk meets a power blend of sweet blueberries, strawberries, raspberries, and pineapple with pure maple syrup and fresh ginger juice.</t>
  </si>
  <si>
    <t>With our new Kale &amp; Parmesan Frittata, your breakfast table becomes a cafe table in Naples! This frittata is made with fluffy eggs, parmesan cheese (it’s low lactose!), chopped kale, and our savory homemade basil pomodoro sauce. Imagine the beautiful flavors of your favorite Neapolitan pizza (it’s Chef Dani’s favorite!), but for breakfast! And of course it’s low FODMAP and gluten-free like everything on our menu. Mangia!</t>
  </si>
  <si>
    <t>High protein and super flavorful, our bare turkey burger is served bun-less with fresh, crispy romaine for wrapping. The burger comes with a small side of our cucumber potato salad, a topping of red cabbage and apple cider vinegar slaw, and our house-made low FODMAP ketchup (because no burger is complete without it!).</t>
  </si>
  <si>
    <t>Turkey, Cucumber, Potatoes, Red Cabbage, Apple Cider Vinegar (unfiltered organic apple cider vinegar, water), Romaine Lettuce, Carrots, Water, Olive Oil, Ginger Juice, Garlic-Infused Olive Oil (olive oil, natural garlic flavor), Tomato Paste (tomatoes, naturally derived citric acid), Mustard Seed, Parsley, Salt, Cumin, Coriander, Ground Ginger, White Pepper. </t>
  </si>
  <si>
    <t>Egg Whites, Potatoes, Cherry Tomatoes, Spinach, Egg Yolks, Goat Cheese (pasteurized goat milk, salt, cheese cultures, microbial rennet), Scallions (green tops only), Parsley, Thyme.</t>
  </si>
  <si>
    <t>Salmon, Parsnips, Water, Chicken Stock (water, chicken, carrots, scallions (green tops only), celery root, parsnips, parsley, thyme, rosemary), Red Bell Pepper, Basmati Rice, Garlic-Infused Olive Oil (olive oil, natural garlic flavor), Lemon Juice, Olive Oil, Rosemary, Gluten-Free Soy Sauce (water, soybeans, salt, sugar, alcohol, vinegar and lactic acid), Butter (cream, natural flavoring), Sugar, Parsley, Salt, Potato Starch, Thyme, White Pepper. </t>
  </si>
  <si>
    <t>Egg Whites, Potatoes, Spinach, Egg Yolks, Bacon (pork, water, sea salt, less than 2% of the following: cane sugar, celery powder), Swiss Cheese (pasteurized milk, cheese culture, salt, enzymes, cellulose).</t>
  </si>
  <si>
    <t>Hemp Milk (hemp nut base (filtered water, hemp nut [shelled hemp seed]), vanilla extract, sunflower lecithin, tricalcium phosphate, gellan gum, sea salt, Vitamin A palmitate, Vitamin D2, riboflavin, Vitamin B12), Dragon Fruit, Strawberries, Raspberries, Blueberries, 100% Pure Maple Syrup, Coconut Milk (coconut milk (filtered water, coconut cream), vitamin and mineral blend (calcium carbonate, vitamin E acetate, vitamin A palmitate, vitamin D2, vitamin B12) dipotassium phosphate, sea salt, sunflower lecithin, locust bean gum, gellan gum, ascorbic acid (to protect freshness), natural flavor), Ginger Juice. </t>
  </si>
  <si>
    <t>Pineapple, Strawberries, Lactose-Free Plain Yogurt (pasteurized cultured low-fat milk, lactase enzyme, pectin, and live and active cultures), Grapes.</t>
  </si>
  <si>
    <t>Coconut Milk (coconut milk (filtered water, coconut cream), vitamin and mineral blend (calcium carbonate, vitamin E acetate, vitamin A palmitate, vitamin D2, vitamin B12) dipotassium phosphate, sea salt, sunflower lecithin, locust bean gum, gellan gum, ascorbic acid (to protect freshness), natural flavor), Strawberries, Raspberries, Blueberries, Pineapple, 100% Pure Maple Syrup, Shredded Coconut, Lemon Juice, Ginger Juice.</t>
  </si>
  <si>
    <t>Almond Milk (water, almonds), Coconut Milk (coconut extract 60%, water), 100% Pure Maple Syrup, Ginger Juice, Turmeric, Cardamom, Cinnamon, Black Pepper.</t>
  </si>
  <si>
    <t>Chicken, Chicken Stock (water, chicken, carrots, scallions (green tops only), celery root, parsnips, parsley, thyme, rosemary), Parsnips, Water, Red Bell Pepper, Basmati Rice, Garlic-Infused Olive Oil (olive oil, natural garlic flavor), Lemon Juice, Olive Oil, Rosemary, Gluten-Free Soy Sauce (water, soybeans, salt, sugar, alcohol, vinegar and lactic acid), Butter (cream, natural flavoring), Sugar, Parsley, Salt, Potato Starch, Thyme, White Pepper.</t>
  </si>
  <si>
    <t>Shake well and enjoy cold!</t>
  </si>
  <si>
    <t>Combination of turmeric, cardamom, cinnamon, black pepper and ginger with a creamy almond-coconut milk base.
This large 32oz latte contains four 8oz low FODMAP servings per container. That means you can enjoy up to 1/4 the bottle for a low FODMAP elimination phase-safe serving. Pour yourself some and save the rest for later!
For more information, check the ingredients tab.</t>
  </si>
  <si>
    <t>Tropical creamy coconut milk meets a power blend of sweet blueberries, strawberries, raspberries, and pineapple with pure maple syrup and cold pressed ginger juice.
This large 32oz smoothie contains four 8oz low FODMAP servings per container. That means you can enjoy up to 1/4 the bottle for a low FODMAP elimination phase-safe serving. Pour yourself some and save the rest for later!
For more information, check the ingredients tab.</t>
  </si>
  <si>
    <t>(32 oz)</t>
  </si>
  <si>
    <t>A classic and refreshing blend of strawberries, pineapple, grapes, and lactose-free yogurt to get your morning off on the right foot.
This large 32oz smoothie contains four 8oz low FODMAP servings per container. That means you can enjoy up to 1/4 the bottle for a low FODMAP elimination phase-safe serving. Pour yourself some and save the rest for later!
For more information, check the ingredients tab.</t>
  </si>
  <si>
    <t>This dish contains 17 grams of raspberries, 17 grams of blueberries, 7 grams of coconut milk and 69 grams of hemp milk per 8 oz serving. According to Monash University, up to 60 grams of raspberries, 40 grams of blueberries, 180 grams of coconut milk and 120 grams of hemp milk are low in FODMAPs and should be tolerated by most individuals with IBS. This bottle contains four 8 oz servings.</t>
  </si>
  <si>
    <t>This dish contains 72 grams of pineapple per 8oz  serving. According to Monash University, up to 140 grams of pineapple is low in FODMAPs and should be tolerated by most individuals with IBS. This bottle contains four 8 oz servings.</t>
  </si>
  <si>
    <t>This dish contains 50 grams of coconut milk and 170 grams of almond milk. According to Monash University, up to 180 grams of coconut milk and 240 grams of almond milk are low in FODMAPs and should be tolerated by most individuals with IBS.</t>
  </si>
  <si>
    <t xml:space="preserve">This dish contains 50 grams of coconut milk and 170 grams of almond milk per 8 oz serving. According to Monash University, up to 180 grams of coconut milk and 240 grams of almond milk are low in FODMAPs and should be tolerated by most individuals with IBS. This bottle contains four 8oz servings per container. </t>
  </si>
  <si>
    <t xml:space="preserve">This dish contains 29 grams of raspberries and 29 grams of blueberries per 8 oz serving. According to Monash University, up to 60 grams of raspberries and 40 grams of blueberries are low in FODMAPs and should be tolerated by most individuals with IBS. This bottle contains four 8oz servings per container. </t>
  </si>
  <si>
    <t>This dish contains 29 grams of raspberries and 29 grams of blueberries. According to Monash University, up to 60 grams of raspberries and 40 grams of blueberries are low in FODMAPs and should be tolerated by most individuals with IBS.</t>
  </si>
  <si>
    <t>Chicken, Romaine Lettuce, Cucumber, Cherry Tomatoes, Olive Oil, Radicchio, Belgian Endive, Chickpeas (organic chickpeas, water), Vegenaise (expeller-pressed canola oil, filtered water, brown rice syrup, apple cider vinegar, soy protein, sea salt, mustard four, lemon juice concentrate), Kalamata Olives (olives, water, salt, vinegar, olive oil), Feta Cheese (pasteurized sheep’s milk, pasteurized goat’s milk, natural sea salt, vegetarian rennet, lactic acid culture), Tuna (tuna, olive oil, salt), Capers (capers, water, vinegar, salt), Anchovies (anchovies, extra virgin olive oil, salt), Apple Cider Vinegar (unfiltered organic apple cider vinegar, water). </t>
  </si>
  <si>
    <t>Beef, Romaine Lettuce, Cucumber, Cherry Tomatoes, Olive Oil, Radicchio, Belgian Endive, Chickpeas (organic chickpeas, water), Vegenaise (expeller-pressed canola oil, filtered water, brown rice syrup, apple cider vinegar, soy protein, sea salt, mustard four, lemon juice concentrate), Kalamata Olives (olives, water, salt, vinegar, olive oil), Feta Cheese (pasteurized sheep’s milk, pasteurized goat’s milk, natural sea salt, vegetarian rennet, lactic acid culture), Tuna (tuna, olive oil, salt), Capers (capers, water, vinegar, salt), Anchovies (anchovies, extra virgin olive oil, salt), Apple Cider Vinegar (unfiltered organic apple cider vinegar, water). </t>
  </si>
  <si>
    <t>Romaine Lettuce, Cucumber, Cherry Tomatoes, Olive Oil, Eggplant, Zucchini, Red Bell Pepper, Radicchio, Belgian Endive, Chickpeas (organic chickpeas, water), Vegenaise (expeller-pressed canola oil, filtered water, brown rice syrup, apple cider vinegar, soy protein, sea salt, mustard four, lemon juice concentrate), Kalamata Olives (olives, water, salt, vinegar, olive oil), Feta Cheese (pasteurized sheep’s milk, pasteurized goat’s milk, natural sea salt, vegetarian rennet, lactic acid culture), Tuna (tuna, olive oil, salt), Capers (capers, water, vinegar, salt), Anchovies (anchovies, extra virgin olive oil, salt), Apple Cider Vinegar (unfiltered organic apple cider vinegar, water), Garlic-Infused Olive Oil (olive oil, natural garlic flavor), Salt, White Pepper. </t>
  </si>
  <si>
    <t>Tropical creamy coconut milk meets a power blend of sweet blueberries, strawberries, raspberries, and pineapple with pure maple syrup and cold pressed ginger juice.</t>
  </si>
  <si>
    <t>Tropical refreshing antioxidant blend of dragon fruit, raspberries, strawberries, blueberries, with creamy coconut milk, vanilla hemp milk, cold pressed ginger juice and maple syrup.</t>
  </si>
  <si>
    <t>Tropical refreshing antioxidant blend of dragon fruit, raspberries, strawberries, blueberries, with creamy coconut milk, vanilla hemp milk, cold pressed ginger juice and maple syrup.
This large 32oz smoothie contains four 8oz low FODMAP servings per container. That means you can enjoy up to 1/4 the bottle for a low FODMAP elimination phase-safe serving. Pour yourself some and save the rest for later!
For more information, check the ingredients tab.</t>
  </si>
  <si>
    <t xml:space="preserve">Parsnip Puree </t>
  </si>
  <si>
    <t xml:space="preserve">Turkey Burger </t>
  </si>
  <si>
    <t>Ground Chicken, Broccoli, Lactose-Free Milk (fat-free milk, lactase enzyme, Vitamin A palmitate, Vitamin D3), Water, Gluten-Free Elbow Noodles (corn four, rice four, mono and diglycerides), Mozzarella Cheese (pasteurized milk, cheese cultures, salt, enzymes, potato starch, canola oil, cellulose powder added to prevent caking, natamycin (a natural mold inhibitor)), Cheddar Cheese (pasteurized milk, cheese cultures, salt, enzymes), Garlic-Infused Olive Oil (olive oil, natural garlic flavor), Corn Tortllas (organic corn, water, lime juice), Gluten-Free Rolled Oats, Salt, Butter (cream, natural flavoring), Paprika, Potato Starch, White Pepper, Nutmeg, Thyme, Oregano. </t>
  </si>
  <si>
    <t>Frittata (Kale &amp; Parmesan)</t>
  </si>
  <si>
    <t>Dragon Fruit  Smoothie (8 oz)</t>
  </si>
  <si>
    <t>Dragon Fruit  Smoothie (32 oz)</t>
  </si>
  <si>
    <t>Sunrise Fruit Smoothie (32 oz)</t>
  </si>
  <si>
    <t>Coco Berry Smoothie  (32 oz)</t>
  </si>
  <si>
    <t>Turmeric Latte (32 oz)</t>
  </si>
  <si>
    <t>Mashed Sweet Potato  (24 oz)</t>
  </si>
  <si>
    <t>Lemon Rosemary Entrée (Chicken)</t>
  </si>
  <si>
    <t>Lemon Rosemary Entrée (Salmon)</t>
  </si>
  <si>
    <t>Water, Kabocha Squash, Quinoa, Lentils (organic lentils, water), Broccoli, Brussels Sprouts, Carrots, Kale, Vegenaise (expeller-pressed canola oil, filtered water, brown rice syrup, apple cider vinegar, soy protein, sea salt, mustard flour, lemon juice concentrate), Parsley, Olive Oil, Dried Cranberries (cranberries, sugar, sunflower oil), Pumpkin Seeds, Garlic-Infused Olive Oil (olive oil, natural garlic flavor), Apple Cider Vinegar (unfiltered organic apple cider vinegar, water), Mint, Sugar, Salt, Mustard Seed, White Pepper, Ground Ginger. </t>
  </si>
  <si>
    <t>Jumbo Lump Crab Meat, Fingerling Potatoes, Vegenaise (expeller-pressed canola oil, filtered water, brown rice syrup, apple cider vinegar, soy protein, sea salt, mustard flour, lemon juice concentrate), Egg Whites, Puffed Rice (brown rice), Egg Yolks, Carrots, Green Cabbage, Lemon, Kale, Lemon Juice, Scallions (green tops only), Red Radish, Parsley, Old Bay Seasoning (celery salt (salt, celery seed), spices (including red pepper and black pepper), paprika), 100% Pure Maple Syrup, Garlic-Infused Olive Oil (olive oil, natural garlic flavor), Apple Cider Vinegar (unfiltered organic apple cider vinegar, water), Olive Oil, Water, Paprika, Salt, Mustard Seed, White Pepper, Oregano, Ground Ginger. </t>
  </si>
  <si>
    <t>Tomatoes, Turkey, Water, Red Bell Pepper, Cheddar Cheese (pasteurized milk, cheese cultures, salt, enzymes), Lentils (organic lentils, water), Carrots, Chickpeas (organic chickpeas, water, salt), Tomato Paste (tomatoes, naturally derived citric acid), Scallions (green tops only), Jalapeño Pepper, Garlic-Infused Olive Oil (olive oil, natural garlic flavor), Paprika, Cumin, Salt, Oregano, Black Pepper, White Pepper. </t>
  </si>
  <si>
    <t>Carrots, Chickpeas (organic chickpeas, water, salt), Garlic-Infused Olive Oil (olive oil, natural garlic flavor), Tahini (sesame seeds), Lemon Juice, Water, Sesame Oil, Salt. </t>
  </si>
  <si>
    <t>Chickpeas (organic chickpeas, water, salt), Garlic-Infused Olive Oil (olive oil, natural garlic flavor), Tahini (sesame seeds), Lemon Juice, Water, Sesame Oil, Salt. </t>
  </si>
  <si>
    <t>Potatoes, Egg Whites, Egg Yolks, Roasted Red Peppers (red peppers, water, salt, sugar, citric acid, calcium chloride), Garlic-Infused Olive Oil (olive oil, natural garlic flavor), Manzanilla Olives (olives, water, salt, lactic acid), Salt. </t>
  </si>
  <si>
    <t>Water, Kale, Chickpeas (organic chickpeas, water, salt), Carrots, Cucumber, Quinoa, Alfalfa Sprouts, Red Cabbage, Red Radish, Vegenaise (expeller-pressed canola oil, filtered water, brown rice syrup, apple cider vinegar, soy protein, sea salt, mustard flour, lemon juice concentrate), Sesame Seeds, Olive Oil, Apple Cider Vinegar (unfiltered organic apple cider vinegar, water), Garlic-Infused Olive Oil (olive oil, natural garlic flavor), Mint, Parsley, Sugar, Flaxseeds, Mustard Seed, Salt, Ground Ginger, White Pepper.</t>
  </si>
  <si>
    <t>Chicken, Kale, Cucumber, Spinach, Red Radish, Watercress, 100% Orange Juice, Olive Oil, Garlic-Infused Olive Oil (olive oil, natural garlic flavor), Egg Whites, Corn Tortillas (organic corn, water, lime juice), Gluten-Free Rolled Oats, Salt, Egg Yolks, Paprika. </t>
  </si>
  <si>
    <t>Tomatoes, Tempeh (organic soybeans, filtered water, organic white distilled vinegar, tempeh culture), Water, Red Bell Pepper, Lentils (organic lentils, water), Carrots, Chickpeas (organic chickpeas, water, salt), Tomato Paste (tomatoes, naturally derived citric acid), Scallions (green tops only), Jalapeño Pepper, Garlic-Infused Olive Oil (olive oil, natural garlic flavor), Paprika, Cumin, Salt, Oregano, White Pepper. </t>
  </si>
  <si>
    <t>Tomatoes, Water, Red Bell Pepper, Quinoa, Lentils (organic lentils, water), Carrots, Chickpeas (organic chickpeas, water, salt), Tomato Paste (tomatoes, naturally derived citric acid), Scallions (green tops only), Jalapeño Pepper, Garlic-Infused Olive Oil (olive oil, natural garlic flavor), Paprika, Cumin, Salt, Oregano, White Pepper. </t>
  </si>
  <si>
    <t>Atlantic Cod, Corn Tortillas (organic corn, water, lime juice), Red Cabbage, Vegenaise (expeller-pressed canola oil, filtered water, brown rice syrup, apple cider vinegar, soy protein, sea salt, mustard flour, lemon juice concentrate), Tomatoes, Red Radish, Lime, Red Bell Pepper, Apple Cider Vinegar (unfiltered organic apple cider vinegar, water), Lemon Juice, Garlic-Infused Olive Oil (olive oil, natural garlic flavor), Egg Whites, Olive Oil, Cilantro, Parsley, Gluten-Free Rolled Oats, Jalapeño Pepper, Egg Yolks, Lime Juice, Scallions (green tops only), Paprika, Cumin, Salt, Coriander. </t>
  </si>
  <si>
    <t>Potatoes, Egg Whites, Turkey Sausage (turkey, water, cane sugar, salt, sage, black pepper, white pepper, ginger, red pepper, cayenne pepper, rosemary extract), Kale, Egg Yolks, Cheddar Cheese (pasteurized milk, cheese cultures, salt, enzymes), Potato Starch, Scallions (green tops only), Garlic-Infused Olive Oil (olive oil, natural garlic flavor), Chives, Salt, White Pepper. </t>
  </si>
  <si>
    <t>A family style side of our mashed sweet potatoes. Our pure mashed sweet potatoes are a delicious, nutrient dense side for any meal. A ½ cup serving of mashed sweet potatoes is high in Vitamins A and C, and has 2 grams of fiber. 
This product contains 7 low FODMAP servings per container. Enjoy 1/2 cup at an elimination phase safe low FODMAP quantity!</t>
  </si>
  <si>
    <t>This dish contains 75 grams of sweet potatoes per serving. According to Monash University, up to 75 grams (1/2 cup) of sweet potatoes are low in FODMAPs and should be tolerated per meal by most individuals with IBS. This product contains 7 low FODMAP servings of sweet potatoes per container. </t>
  </si>
  <si>
    <t>Harvest Salad</t>
  </si>
  <si>
    <t>Sea Bass with French Polynesian Pineapple Green Sauce</t>
  </si>
  <si>
    <t xml:space="preserve">This dish contains 9 grams of corn and 18 grams of pineapple. According to Monash University, up to 38 grams of corn and 140 grams of pineapple is low in FODMAPs and should be tolerated by most individuals with IBS. </t>
  </si>
  <si>
    <t>Remove all lids and any plastic components. Microwave for 2 minutes. If necessary, heat in 30 second intervals until internal temperature reaches 165 degrees F. Enjoy!</t>
  </si>
  <si>
    <t>This meal is inspired by a fusion of French cuisine and tropical, Polynesian ingredients. It combines fresh colorful vegetables, earthy wild rice, and a delicate sauce made from herbs and fruit juices, served with perfectly grilled sea bass. For Chef Dani, the freshness and bright colors reflect the beauty of French Polynesia.</t>
  </si>
  <si>
    <t>Falafel with Kale Sesame Salad</t>
  </si>
  <si>
    <t>Lasagna Alessandra</t>
  </si>
  <si>
    <t>Green Smoothie</t>
  </si>
  <si>
    <t xml:space="preserve">Popcorn Chicken </t>
  </si>
  <si>
    <t xml:space="preserve">Father's Day Bundle </t>
  </si>
  <si>
    <t>Water, 100% Orange Juice, Kiwi, Pineapple, Spinach, Lemon Juice, Ginger Juice, Parsley. </t>
  </si>
  <si>
    <t>N/A - PDF</t>
  </si>
  <si>
    <t xml:space="preserve">N/A - PDF </t>
  </si>
  <si>
    <t xml:space="preserve">A light vegetarian lasagna made with brown rice lasagna noodles, sliced zucchini, our house-made basil pomodoro sauce, mozzarella cheese, and basil, topped with parmesan cheese then baked to perfection. </t>
  </si>
  <si>
    <t>Remove all lids and any plastic components. Microwave for 2 minutes. If necessary, heat in 30 second intervals until sufficiently warm. Add components if included, and enjoy! </t>
  </si>
  <si>
    <t xml:space="preserve">This dish contains 44 grams of zucchini and 50 grams of cherry tomatoes. According to Monash University, up to 65 grams of zucchini and 75 grams of cherry tomatoes are low in FODMAPs and should be tolerated by most individuals with IBS. </t>
  </si>
  <si>
    <t xml:space="preserve">Sesame Dressing </t>
  </si>
  <si>
    <t>Mild Buffalo</t>
  </si>
  <si>
    <t>Maple Mustard</t>
  </si>
  <si>
    <t>Mild Buffalo Sauce</t>
  </si>
  <si>
    <t>Maple Mustard Sauce</t>
  </si>
  <si>
    <t>BBQ Chicken 16 oz</t>
  </si>
  <si>
    <t>Buffalo Chicken 16 oz</t>
  </si>
  <si>
    <t>Pickles 12 oz</t>
  </si>
  <si>
    <t xml:space="preserve">Cheddar Cheese 12 oz </t>
  </si>
  <si>
    <t xml:space="preserve">Cucumber Potato Salad 24 oz </t>
  </si>
  <si>
    <t>Kale, Cherry Tomatoes, Brown Rice, Chickpeas (organic chickpeas, water, salt), Carrots, Tahini (sesame seeds), Lemon Juice, Scallions (green tops only), Gluten-Free Flour (sweet rice flour, whole grain brown rice flour, potato starch, whole grain sorghum flour, tapioca flour, xanthan gum), Pumpkin Seeds, Garlic-Infused Olive Oil (olive oil, natural garlic flavor), Water, 100% Pure Maple Syrup, Parsley, Paprika, Salt, Sesame Oil, Ras el Hanout (coriander, cumin, fennel, allspice, black pepper, cinnamon, anise, cardamom, ginger, nutmeg, turmeric), Cumin. </t>
  </si>
  <si>
    <t xml:space="preserve">This dish contains 30 grams of chickpeas and 21 grams of tahini. According to Monash University, up to 42 grams of chickpeas and 30 grams of tahini are low in FODMAPs and should be tolerated by most individuals with IBS. </t>
  </si>
  <si>
    <t>This dish contains 1 gram of dried cranberries, 1 gram of fax seeds, 1 gram of almonds, 1 gram of almond butter and 1 gram of shredded coconut per serving. According to Monash University, up to 15 grams of dried cranberries, 15 grams of flaxseeds, 12 grams of almonds, 20 grams of almond butter, and 30 grams of shredded coconut are low in FODMAPs and should be tolerated by most individuals with IBS. Enjoy up to 3 energy bites for a low FODMAP elimination phase-safe serving.</t>
  </si>
  <si>
    <t>This dish contains 1 gram of flaxseeds and 1 gram of shredded coconut per serving. According to Monash University, up to 15 grams of flaxseeds and 30 grams of shredded coconut are low in FODMAPs and should be tolerated by most individuals with IBS. Enjoy up to 4 energy bites for a low FODMAP elimination phase-safe serving.</t>
  </si>
  <si>
    <t>This dish contains 2 grams of almond butter per serving. According to Monash University, up to 20 grams of almond butter is low in FODMAPs and should be tolerated by most individuals with IBS. Enjoy up to 4 energy bites for a low FODMAP elimination phase-safe serving.</t>
  </si>
  <si>
    <t>This dish contains 1 gram of shredded, dried coconut and 2 grams of almond butter per serving. According to Monash University, up to 30 grams of shredded dried coconut, and 20 grams of almond butter are low in FODMAPs and should be tolerated by most individuals with IBS. Enjoy up to 3 energy bites for a low FODMAP elimination phase-safe serving.</t>
  </si>
  <si>
    <t>Green Pineapple Sea Bass</t>
  </si>
  <si>
    <t>Sea Bass, Water, Spinach, Wild Rice, Fish Stock (water, cod, carrots, scallions (green tops only), celery root, parsnips, parsley, thyme, rosemary), Pineapple, Red Bell Pepper, 100% Orange Juice, Yellow Corn, Cilantro, Ginger, Garlic-Infused Olive Oil (olive oil, natural garlic flavor), Parsley, Thyme, Salt, White Pepper.</t>
  </si>
  <si>
    <t>Coleslaw 24 oz</t>
  </si>
  <si>
    <t xml:space="preserve">Sliced Steak and Peppers 16 oz </t>
  </si>
  <si>
    <t>LARGE BEVERAGE</t>
  </si>
  <si>
    <t xml:space="preserve">Ciabatta Rolls </t>
  </si>
  <si>
    <t>Ciabatta Rolls</t>
  </si>
  <si>
    <t>Mild Buffalo Sauce, Maple Mustard Sauce &amp; Coleslaw</t>
  </si>
  <si>
    <t>Energy Bites 8 Pack</t>
  </si>
  <si>
    <t>(Peanut Butter &amp; Chocolate )</t>
  </si>
  <si>
    <t>(Almond Cranberry)</t>
  </si>
  <si>
    <t>(Mocha Espresso)</t>
  </si>
  <si>
    <t>(Lemon Coconut)</t>
  </si>
  <si>
    <t>(Variety Pack)</t>
  </si>
  <si>
    <t>BOX</t>
  </si>
  <si>
    <t>Chicken &amp; Eggplant Parmigiana: Remove the label and clear plastic lid. Heat in the microwave for 1-2 minutes or until internal temperature reaches 165 degrees F. </t>
  </si>
  <si>
    <t>Lactose-Free Milk (fat-free milk, lactase enzyme, Vitamin A palmitate, Vitamin D3), Water, Gluten Free Elbow Noodles (corn flour, rice flour, mono and diglycerides), Mozzarella Cheese (pasteurized milk, cheese culture, salt, enzymes), Cheddar Cheese (pasteurized milk, cheese cultures, salt, enzymes), Parmesan Cheese (pasteurized part-skim milk, cheese cultures, salt, enzymes, powdered cellulose added to prevent caking, natamycin (a natural mold inhibitor)), Butter (cream, natural flavoring), Potato Starch, Salt, White Pepper, Paprika, Nutmeg, Thyme, Oregano. </t>
  </si>
  <si>
    <t>Lactose-Free Milk (fat-free milk, lactase enzyme, Vitamin A palmitate, Vitamin D3), Water, Gluten Free Elbow Noodles (corn flour, rice flour, mono and diglycerides), Mozzarella Cheese (pasteurized milk, cheese culture, salt, enzymes), Cheddar Cheese (pasteurized milk, cheese cultures, salt, enzymes), Parmesan Cheese (pasteurized part-skim milk, cheese cultures, salt, enzymes, powdered cellulose added to prevent caking, natamycin (a natural mold inhibitor)), Butter (cream, natural flavoring), Potato Starch, Truffle Oil (olive oil, black truffle 5%, black truffle aroma), Salt, White Pepper, Paprika, Nutmeg, Thyme, Oregano. </t>
  </si>
  <si>
    <t>Tomatoes, Beef, Water, Brown Rice Lasagna Noodles (brown rice, water), Mozzarella Cheese (pasteurized milk, cheese culture, salt, enzymes), Parmesan Cheese (pasteurized part-skim milk, cheese cultures, salt, enzymes, powdered cellulose added to prevent caking, natamycin (a natural mold inhibitor)), Garlic-Infused Olive Oil (olive oil, natural garlic flavor), Onion-Infused Olive Oil (olive oil, natural onion flavor), Parsley, Basil, Salt, Oregano, Thyme, Black Pepper. </t>
  </si>
  <si>
    <t>Lactose-Free Milk (fat-free milk, lactase enzyme, Vitamin A palmitate, Vitamin D3), Carrots, Brown Rice Lasagna Noodles (brown rice, water), Water, Zucchini, Turnips, Parmesan Cheese (pasteurized part-skim milk, cheese cultures, salt, enzymes, powdered cellulose added to prevent caking, natamycin (a natural mold inhibitor)), Fennel, Cheddar Cheese (pasteurized milk, cheese cultures, salt, enzymes), Mozzarella Cheese (pasteurized milk, cheese culture, salt, enzymes), Parsnips, Basil, Scallions (green tops only), Garlic-Infused Olive Oil (olive oil, natural garlic flavor), Olive Oil, Potato Starch, Nutmeg, Parsley, Salt, White Pepper. </t>
  </si>
  <si>
    <t>Mozzarella Cheese (pasteurized milk, cheese culture, salt, enzymes), Cherry Tomatoes, Brown Rice Lasagna Noodles (brown rice, water), Zucchini, Water, Tomatoes, Parmesan Cheese (pasteurized part-skim milk, cheese cultures, salt, enzymes, powdered cellulose added to prevent caking, natamycin (a natural mold inhibitor)), Basil, Nutritional Yeast, Garlic-Infused Olive Oil (olive oil, natural garlic flavor), Oregano, Onion-Infused Olive Oil (olive oil, natural onion flavor), Salt, Thyme, Black Pepper. </t>
  </si>
  <si>
    <t>Tomatoes, Chicken, Water, Brown Rice Lasagna Noodles (brown rice, water), Mozzarella Cheese (pasteurized milk, cheese culture, salt, enzymes), Parmesan Cheese (pasteurized part-skim milk, cheese cultures, salt, enzymes, powdered cellulose added to prevent caking, natamycin (a natural mold inhibitor)), Garlic-Infused Olive Oil (olive oil, natural garlic flavor), Onion-Infused Olive Oil (olive oil, natural onion flavor), Parsley, Basil, Salt, Oregano, Thyme, Black Pepper. </t>
  </si>
  <si>
    <t>Chicken &amp; Eggplant Parmigiana: Chicken, Tomatoes, Eggplant, Mozzarella Cheese (pasteurized milk, cheese culture, salt, enzymes), Water, Parmesan Cheese (pasteurized part-skim milk, cheese cultures, salt, enzymes, powdered cellulose added to prevent caking, natamycin (a natural mold inhibitor)), Garlic-Infused Olive Oil (olive oil, natural garlic flavor), Basil, Egg Whites, Corn Tortillas (organic corn, water, lime juice), Gluten Free Rolled Oats, Egg Yolks, Salt, Onion-Infused Olive Oil (olive oil, natural onion flavor), Oregano, Thyme, White Pepper, Black Pepper, Paprika. 
Sautéed Kale: Kale, Garlic-Infused Olive Oil (olive oil, natural garlic flavor), Lemon Juice, Salt.</t>
  </si>
  <si>
    <t>Egg Whites, Egg Yolks, Kale, Cherry Tomatoes, Mozzarella Cheese (pasteurized milk, cheese culture, salt, enzymes), Tomatoes, Parmesan Cheese (pasteurized part-skim milk, cheese cultures, salt, enzymes, powdered cellulose added to prevent caking, natamycin (a natural mold inhibitor)), Scallions (green tops only), Tomatoes, Water, Garlic-Infused Olive Oil (olive oil, natural garlic flavor), Onion-Infused Olive Oil (olive oil, natural onion flavor), Salt, White Pepper, Basil, Oregano, Thyme, Black Pepper. </t>
  </si>
  <si>
    <t xml:space="preserve">Lemon Rosemary Sauce </t>
  </si>
  <si>
    <t>Quesadilla</t>
  </si>
  <si>
    <t>(Chocolate)</t>
  </si>
  <si>
    <t>Veggie Burger</t>
  </si>
  <si>
    <t>Sauteed Peppers</t>
  </si>
  <si>
    <t>Summer Bundle</t>
  </si>
  <si>
    <t xml:space="preserve">Summer Bundle </t>
  </si>
  <si>
    <t xml:space="preserve">Sunrise Fruit Smoothie </t>
  </si>
  <si>
    <t>Multigrain Ciabatta Roll (water, sourdough (rice flour, water), corn starch, buckwheat flour, sunflower seeds, rice flour, flax seeds, caramelized sugar cane syrup, psyllium seed husk (vegetable fiber), rice starch, modified cellulose, apple juice concentrate, yeast, soy protein, sunflower oil, salt, corn flour, tartaric acid), Cherry Tomatoes, Oyster Mushrooms, Brown Rice, Gluten-Free Rolled Oats, Romaine Lettuce, Quinoa, Tomatoes, Tomato Paste (tomatoes, naturally derived citric acid), Walnuts, Carrots, Water, Parsley, Olive Oil, Lemon Juice, Gluten-Free Soy Sauce (water, soybeans, salt, sugar, alcohol, vinegar and lactic acid), Garlic-Infused Olive Oil (olive oil, natural garlic flavor), Apple Cider Vinegar (unfiltered organic apple cider vinegar, water), Flaxseeds, Ginger Juice, 100% Pure Maple Syrup, Scallions (green tops only), Nutritional Yeast, Salt, Mint, Thyme, Paprika, Coriander, Black Pepper. </t>
  </si>
  <si>
    <t>Sugar, Almond flour (almonds), Powdered Sugar, Lactose-Free Sour Cream (organic pasteurized cultured cream (milk), lactase enzyme, microbial enzyme, live and active cultures), Egg Whites, Semi-Sweet Chocolate Chips (cane sugar, unsweetened chocolate, cocoa butter), Butter (cream, natural flavoring), Cacao Powder, Water, Dried Egg Whites. </t>
  </si>
  <si>
    <t>Red Bell Pepper, Chicken, Lactose-Free Sour Cream (organic pasteurized cultured cream (milk), lactase enzyme, microbial enzyme, live and active cultures), Corn Tortillas (organic corn, water, lime juice), Cheddar Cheese (pasteurized milk, cheese cultures, salt, enzymes), Scallions (green tops only), Tomatoes, Lime, Water, Cilantro, Garlic-Infused Olive Oil (olive oil, natural garlic flavor), Red Radish, Olive Oil, Parsley, Jalapeño Pepper, Lime Juice, Cumin, Salt, Coriander, Black Pepper. </t>
  </si>
  <si>
    <t xml:space="preserve">Red Bell Pepper, Lactose-Free Sour Cream (organic pasteurized cultured cream (milk), lactase enzyme, microbial enzyme, live and active cultures), Corn Tortillas (organic corn, water, lime juice), Cheddar Cheese (pasteurized milk, cheese cultures, salt, enzymes), Black Beans (organic black beans, water, salt), Scallions (green tops only), Tomatoes, Lime, Water, Cilantro, Garlic-Infused Olive Oil (olive oil, natural garlic flavor), Red Radish, Olive Oil, Parsley, Jalapeño Pepper, Lime Juice, Cumin, Salt, Coriander, Black Pepper. </t>
  </si>
  <si>
    <t>Pico de Gallo, Lactose-Free Sour Cream, and Sauteed Peppers</t>
  </si>
  <si>
    <t xml:space="preserve">Ketchup &amp; Quinoa Salad </t>
  </si>
  <si>
    <t>Store in refrigeration. </t>
  </si>
  <si>
    <t>Low Sodium 
( ≤500 mg)</t>
  </si>
  <si>
    <t xml:space="preserve">This dish contains 25 grams of black beans. According to Monash University, up to 40 grams of black beans are low in FODMAPs and should be tolerated by most individuals with IBS. </t>
  </si>
  <si>
    <r>
      <t xml:space="preserve">This dish contains 25 grams of cherry tomatoes, 23 grams of oyster mushrooms, and 5 grams of flax seeds. According to Monash University, up to 75 grams of cherry tomatoes, 75 grams of oyster mushrooms, and 15 grams of flax seeds are low in FODMAPs and should be tolerated </t>
    </r>
    <r>
      <rPr>
        <sz val="12"/>
        <color rgb="FF000000"/>
        <rFont val="Calibri"/>
        <family val="2"/>
        <scheme val="minor"/>
      </rPr>
      <t xml:space="preserve">by most individuals with IBS. </t>
    </r>
  </si>
  <si>
    <t>Our plant-based burger is made with an elimination-phase safe amount of mushrooms for that rich, vegan umami you crave. It’s served on a multigrain, gluten-free Schar roll with cherry tomatoes, quinoa salad, and ketchup on the side for dipping. This dish is high in fiber, and is a good source of vitamins A, C, B12, Vitamin E, and potassium.</t>
  </si>
  <si>
    <t xml:space="preserve">Low FODMAP, Mexican-style! These corn tortillas come with your choice of shredded chicken breast or black beans, melted cheddar, sauteed red bell peppers, and lactose-free sour cream, served with a fresh wedge of lime and our house-made pico de gallo. A good source of fiber, vitamin E, folate, iron, calcium, and vitamin C. </t>
  </si>
  <si>
    <t>Summer Bundle, had me a blast! Get a taste of summer with our new dishes inspired by the warm months ahead. Perfect for picnics and anything al fresco.</t>
  </si>
  <si>
    <t>Pollo A La Azteca</t>
  </si>
  <si>
    <t>This delicious dish is rooted in Aztec tradition and brings together Mexican-inspired flavors with a fresh take on the classic taco. It features crisp romaine lettuce wraps with a succulent chicken and vegetable filing. It's a little sour, a little spicy, and full of flavor.</t>
  </si>
  <si>
    <t>Chicken, Romaine Lettuce, Red Bell Pepper, Scallions (green tops only), Lime Juice, Yellow Corn, Zucchini, Black Beans (organic black beans, water, salt), Cherry Tomatoes, Lime, Cucumber, Tomatillo, Cilantro, Basil, Salt, Garlic-Infused Olive Oil (olive oil, natural garlic flavor), Red Radish, Cacao Powder, White Pepper, Cumin.</t>
  </si>
  <si>
    <t>Keep refrigerated and enjoy at room temperature!</t>
  </si>
  <si>
    <t>Monash Disclosure: This dish contains 19 grams of corn, 19 grams of zucchini, and 19 grams of black beans. According to Monash University, up to 38 grams of corn, 65 grams of zucchini, and 40 grams of black beans are low in FODMAPs and should be tolerated by most individuals with IBS.</t>
  </si>
  <si>
    <t>Each macaron contains 4 grams of almond four and 2 grams of chocolate. According to Monash University, up to 24 grams of almond four and 30 grams of chocolate is low in FODMAPs and should be tolerated by most individuals with IBS. This package contains 7 macarons.</t>
  </si>
  <si>
    <t xml:space="preserve">These luxurious, house-made, chocolate macarons are filled with creamy chocolate ganache for blissful, worry-free indulgence. Who knew low FODMAP could taste this good? </t>
  </si>
  <si>
    <t>Macarons</t>
  </si>
  <si>
    <t xml:space="preserve">Quinoa Tabbouleh </t>
  </si>
  <si>
    <t>An invigorating blend of fresh greens and citrus. This green smoothie has spinach, ginger, lemon juice, kiwi,  pineapple, parsley, and cold pressed orange juice for a touch of sweetness. </t>
  </si>
  <si>
    <t xml:space="preserve">BIDMC / MichMed Omnivore </t>
  </si>
  <si>
    <t>(Tuesday)</t>
  </si>
  <si>
    <t>(Wednesday)</t>
  </si>
  <si>
    <t>(Friday)</t>
  </si>
  <si>
    <t>BIDMC / MichMed Vegetarian</t>
  </si>
  <si>
    <t xml:space="preserve">BIDMC / MichMed Freezer Omnivore  </t>
  </si>
  <si>
    <t xml:space="preserve">BIDMC / MichMed Freezer Vegetarian </t>
  </si>
  <si>
    <t>Nachos for 2</t>
  </si>
  <si>
    <t xml:space="preserve">Sour Cream (2oz) </t>
  </si>
  <si>
    <t>Chocolate Fudge Brownie Bites</t>
  </si>
  <si>
    <t xml:space="preserve">Taco Night Bundle </t>
  </si>
  <si>
    <t xml:space="preserve">Our Grilled Chicken Bruschetta is a simple, summery classic, with perfectly grilled chicken, a belly-friendly veggie bruschetta, fresh herbs, and our house-made gluten-free elbow pasta salad. </t>
  </si>
  <si>
    <t xml:space="preserve">Our Nacho Kit (for two) is everyone’s favorite finger food made FODMAP friendly. This deluxe kit comes with all of your favorite ingredients for perfectly loaded nachos: our house-made organic corn tortilla chips, our signature three-spice turkey chili, cheddar cheese, lactose-free sour cream, romaine lettuce hearts, scallion greens, and chopped cilantro for garnish. </t>
  </si>
  <si>
    <t>Our ever popular chocolate fudge brownies from our Bakers Box are now available for purchase on their own!! Rich and sinfully decadent, you’ll be shocked they’re both low FODMAP and gluten-free. Never choose between satisfying your sweet tooth and managing your symptoms again.</t>
  </si>
  <si>
    <t>Eat the rainbow with our tropical fruit cup! It combines low FODMAP berries with kiwi, papaya, pineapple, and dragonfruit for a tropical twist, all under a topping of crunchy oats. This is a light and refreshing summer breakfast, snack, or dessert, and a great source of fiber and vitamin C.</t>
  </si>
  <si>
    <t> Sugar, Unsalted Butter (pasteurized cream), Eggs, Chocolate, Corn Starch, White Rice Flour, Potato Starch, Pure Vanilla Extract (organic vanilla bean extractives in water, organic alcohol), Xanthan Gum.</t>
  </si>
  <si>
    <t>Corn Tortillas (organic corn, water, lime juice), Tomatoes, Turkey, Cheddar Cheese (pasteurized milk, cheese cultures, salt, enzymes), Water, Lactose-Free Sour Cream (organic pasteurized cultured cream (milk), lactase enzyme, microbial enzyme, live and active cultures), Red Bell Pepper, Scallions (green tops only), Romaine Lettuce, Lentils (organic lentils, water), Carrots, Chickpeas (organic chickpeas, water, salt), Tomato Paste (tomatoes, naturally derived citric acid), Cilantro, Jalapeño Pepper, Garlic-Infused Olive Oil (olive oil, natural garlic flavor), Paprika, Cumin, Salt, Oregano, Black Pepper, White Pepper. </t>
  </si>
  <si>
    <t>Strawberries, Hemp Milk (hemp nut base (filtered water, hemp nut [shelled hemp seed]), vanilla extract, sunflower lecithin, tricalcium phosphate, gellan gum, sea salt, Vitamin A palmitate, Vitamin D2, riboflavin, Vitamin B12), Kiwi, Grapes, Papaya, Pineapple, Dragon Fruit, Chia Seeds, Gluten-Free Rolled Oats, Raspberries, Blueberries, 100% Pure Maple Syrup, Coconut Milk (coconut milk (filtered water, coconut cream), vitamin and mineral blend (calcium carbonate, vitamin E acetate, vitamin A palmitate, vitamin D2, vitamin B12) dipotassium phosphate, sea salt, sunflower lecithin, locust bean gum, gellan gum, ascorbic acid (to protect freshness), natural flavor), Ginger Juice. </t>
  </si>
  <si>
    <t xml:space="preserve">Chef's Recommendation: Preheat your oven to 350 degrees F. Place your chips on a parchment lined baking sheet then top with the chili and cheddar cheese. Bake for 10 minutes. Remove from the oven then top with the rest of your toppings and enjoy! 
Microwave: Place your chips on a microwave safe plate then top with the chili and cheddar cheese. Microwave for 2 minutes or until the cheese has melted. Top with the rest of your toppings and enjoy! </t>
  </si>
  <si>
    <t>You can keep your brownies for up to one year in the freezer or 4 months in the refrigerator. They should always be wrapped to prevent them from drying out. We do not recommend storing your brownies on a counter or in a cupboard. </t>
  </si>
  <si>
    <t>Tropical Fruit Cup</t>
  </si>
  <si>
    <t>Cheddar Cheese 3 oz</t>
  </si>
  <si>
    <t>Lettuce</t>
  </si>
  <si>
    <t>Chicken Breast, Water, Cherry Tomatoes, Gluten-Free Pasta (organic white rice flour, organic quinoa flour), Red Bell Pepper, Yellow Squash, Garlic-Infused Olive Oil (olive oil, natural garlic flavor), Zucchini, Champagne Vinegar (white wine vinegar (contains sulfites)), Tomatoes, Olive Oil, Scallions (green tops only), Lemon Juice, Parsley, Oregano, Salt, Thyme, Rosemary, Black Pepper. </t>
  </si>
  <si>
    <t>This dish contains 6 grams of canned chickpeas and 7 grams of canned lentils per serving.  According to Monash University, up to 42 grams of canned chickpeas and 46 grams of canned lentils are low in FODMAPs and should be tolerated by most individuals with IBS.</t>
  </si>
  <si>
    <t>Each brownie bite contains 4 grams of dark chocolate. According to Monash University, up to 30 grams of dark chocolate is low in FODMAPs and should be tolerated by most individuals with IBS.</t>
  </si>
  <si>
    <t xml:space="preserve">This dish contains 15 grams of kiwi, 15 grams of pineapple, 2 grams of raspberries, and 2 grams of blueberries. According to Monash University, up to 150 grams of kiwi, 140 grams of pineapple, 60 grams of raspberries, and 40 grams of blueberries are low in FODMAPs and should be tolerated by most individuals with IBS. </t>
  </si>
  <si>
    <t xml:space="preserve">Taco Night </t>
  </si>
  <si>
    <t xml:space="preserve">Tropical Fruit Cup </t>
  </si>
  <si>
    <t xml:space="preserve">Get ready for a fun, gut-friendly gathering with our Taco night Bundle. Enjoy subtle spices and your favorite Mexican flavors without the terrible side effects that no one wants. This is a meat-eaters bundle that combines: Tacos Especiales Chicken, Tacos Especiales Shrimp, Tacos Especiales Steak, Fish Tacos, Chicken Quesadilla, Nachos for 2, and Chocolate Fudge Brownie Bites for dessert. </t>
  </si>
  <si>
    <t xml:space="preserve">Nachos </t>
  </si>
  <si>
    <t>Grilled Chicken Bruchetta</t>
  </si>
  <si>
    <t>Beth Israel Omivore Bundle Tuesday OLD NOT ACTIVE</t>
  </si>
  <si>
    <t>Beth Isreal Omnivore One Time Intro Bundle OLD NOT ACTIVE</t>
  </si>
  <si>
    <t>Beth Israel Omivore Bundle Wednesday OLD NOT ACTIVE</t>
  </si>
  <si>
    <t>Beth Israel Omivore Bundle Friday OLD NOT ACTIVE</t>
  </si>
  <si>
    <t>Beth Israel Vegetarian Bundle Tuesday OLD NOT ACTIVE</t>
  </si>
  <si>
    <t>Beth Isreal Vegetarian One-Time Intro Bundle OLD NOT ACTIVE</t>
  </si>
  <si>
    <t>Beth Israel Vegetarian Bundle Wednesday OLD NOT ACTIVE</t>
  </si>
  <si>
    <t>Beth Israel Vegetarian Bundle Friday OLD NOT ACTIVE</t>
  </si>
  <si>
    <t>Bundle components</t>
  </si>
  <si>
    <t xml:space="preserve">Cup of blackberries </t>
  </si>
  <si>
    <t>Side salad</t>
  </si>
  <si>
    <t xml:space="preserve">Greek Yogurt with Blueberries </t>
  </si>
  <si>
    <t xml:space="preserve">Sliced pear cup </t>
  </si>
  <si>
    <t xml:space="preserve">Oatmeal with Blackberries </t>
  </si>
  <si>
    <t xml:space="preserve">Side of peach with walnuts </t>
  </si>
  <si>
    <t xml:space="preserve">Side sliced apple </t>
  </si>
  <si>
    <t xml:space="preserve">Fruit Bowl </t>
  </si>
  <si>
    <t xml:space="preserve">Side of sliced apple with cheddar cheese </t>
  </si>
  <si>
    <t xml:space="preserve">Fruit and yogurt smoothie </t>
  </si>
  <si>
    <t xml:space="preserve">Hummus with Carrots &amp; Celery </t>
  </si>
  <si>
    <t xml:space="preserve">Side of sliced peach with cheddar cheese </t>
  </si>
  <si>
    <t xml:space="preserve">Oatmeal with Raspberries </t>
  </si>
  <si>
    <t xml:space="preserve">Side of sliced apple with walnuts </t>
  </si>
  <si>
    <t xml:space="preserve">Yogurt with Fruit and Granola </t>
  </si>
  <si>
    <t xml:space="preserve">Strawberry Mango Smoothie </t>
  </si>
  <si>
    <t xml:space="preserve">Chia Pudding with Blackberry preserves </t>
  </si>
  <si>
    <t xml:space="preserve">Mini Frittatas with breakfast potatoes </t>
  </si>
  <si>
    <t xml:space="preserve">Epicured Beef Stew </t>
  </si>
  <si>
    <t>Epicured Roasted Turkey Dinner</t>
  </si>
  <si>
    <t xml:space="preserve">Chicken Parmesan with a side of sauteed vegetables </t>
  </si>
  <si>
    <t>FODMAP Light Omnivore Week 1 &amp; 3</t>
  </si>
  <si>
    <t>FODMAP Light Omnivore Week 2 &amp; 4</t>
  </si>
  <si>
    <t xml:space="preserve">Dragonfruit Smoothie 16 oz </t>
  </si>
  <si>
    <t xml:space="preserve">Sliced pear with cheddar cheese </t>
  </si>
  <si>
    <t>Green beans with almonds &amp; herbed quinoa salad</t>
  </si>
  <si>
    <t>FODMAP Light Omnivore Dairy Free Week 1 &amp; 3</t>
  </si>
  <si>
    <t>FODMAP Light Omnivore Dairy Free Week 2 &amp; 4</t>
  </si>
  <si>
    <t xml:space="preserve">Tomato &amp; Herb Frittata dairy free </t>
  </si>
  <si>
    <t xml:space="preserve">Side apple with walnuts </t>
  </si>
  <si>
    <t xml:space="preserve">Dairy Free Fruit &amp; Yogurt Smoothie </t>
  </si>
  <si>
    <t>Mini Frittatas with hash browns and fruit salad</t>
  </si>
  <si>
    <t>Sliced peach with dairy free yogurt</t>
  </si>
  <si>
    <t>Dairy Free Bacon &amp; Spinach Frittata</t>
  </si>
  <si>
    <t xml:space="preserve">Boiled Eggs </t>
  </si>
  <si>
    <t xml:space="preserve">Oatmeal with Mixed Nuts </t>
  </si>
  <si>
    <t>Dairy Free Kale &amp; Tomato Frittata</t>
  </si>
  <si>
    <t xml:space="preserve">Chicken Tacos with Mango Salsa </t>
  </si>
  <si>
    <t xml:space="preserve">Penne with Lentil Bolognese &amp; Broccoli </t>
  </si>
  <si>
    <t xml:space="preserve">Sliced pear with walnuts </t>
  </si>
  <si>
    <t>FODMAP Light Vegetarian Week 1 &amp; 3</t>
  </si>
  <si>
    <t>FODMAP Light Vegetarian Week 2 &amp; 4</t>
  </si>
  <si>
    <t>FODMAP Light Vegetarian Dairy Free Week 1 &amp; 3</t>
  </si>
  <si>
    <t>FODMAP Light Vegetarian Dairy Free Week 2 &amp; 4</t>
  </si>
  <si>
    <t>Cheddar and chive mini frittatas with hashbrowns</t>
  </si>
  <si>
    <t xml:space="preserve">Lemon Rosemary Tofu </t>
  </si>
  <si>
    <t xml:space="preserve">Mac and Cheese with Broccoli </t>
  </si>
  <si>
    <t>Spinach and Swiss Cheese Frittata</t>
  </si>
  <si>
    <t xml:space="preserve">Chickpea Caccitore </t>
  </si>
  <si>
    <t>Tikka Masala with Chickpeas</t>
  </si>
  <si>
    <t xml:space="preserve">Hawer Lettuce Wraps with Tofu </t>
  </si>
  <si>
    <t>Chickpea Laksa</t>
  </si>
  <si>
    <t xml:space="preserve">Southern Dirty Rice with Tempeh </t>
  </si>
  <si>
    <t>Moroccan Tajine with Lentils</t>
  </si>
  <si>
    <t>Dairy Free mini frittatas with hashbrowns</t>
  </si>
  <si>
    <t xml:space="preserve">Chiapea Bruschetta with Arugula </t>
  </si>
  <si>
    <t xml:space="preserve">Sesame Crusted Tofu </t>
  </si>
  <si>
    <t xml:space="preserve">Quinoa Tabbouleh with Za'atar Lentils </t>
  </si>
  <si>
    <t>Chicken &amp; Rice Soup OLD NOT ACTIVE</t>
  </si>
  <si>
    <t>Low Saturated Fat
(≤5 G)</t>
  </si>
  <si>
    <t xml:space="preserve">Carbs ≤50 g </t>
  </si>
  <si>
    <t>Added Sugar ≤5 g</t>
  </si>
  <si>
    <t xml:space="preserve">GERD Friendly /Low Acid </t>
  </si>
  <si>
    <t xml:space="preserve">Turkey Chili 12 oz </t>
  </si>
  <si>
    <t>Turkey Meatloaf with Rosemary Whipped Potatoes &amp; Green Beans</t>
  </si>
  <si>
    <t>Mediterranean Sea Bass</t>
  </si>
  <si>
    <t>Potatoes, Turkey, Green Beans, Chicken Stock (water, chicken, carrots, scallions (green tops only), celery root, parsnips, parsley, thyme, rosemary), Lactose-Free Milk (fat-free milk, lactase enzyme, Vitamin A palmitate, Vitamin D3), Carrots, Celery Root, Red Bell Pepper, Puffed Rice (brown rice), Butter (cream, natural flavoring), Tomato Paste (tomatoes, naturally derived citric acid), Scallions (green tops only), Parsley, Water, Salt, Garlic-Infused Olive Oil (olive oil, natural garlic flavor), Brown Sugar, Gluten-Free Soy Sauce (water, soybeans, salt, sugar, alcohol, vinegar and lactic acid), Potato Starch, Apple Cider Vinegar (unfiltered organic apple cider vinegar, water), Rosemary, White Pepper, Oregano, Nutmeg. </t>
  </si>
  <si>
    <t>This dish contains 60 grams of green beans. According to Monash University, up to 75 grams of green beans are low in FODMAPs and should be tolerated by most individuals with IBS. </t>
  </si>
  <si>
    <t>Remove all lids and any plastic components. Microwave for 1-2 minutes. If necessary, heat in 30 second intervals until sufficiently warm. Add components if included, and enjoy!   </t>
  </si>
  <si>
    <t>A comforting homestyle classic, our savory turkey meatloaf is made with ground turkey, mixed vegetables and spices, and baked until golden brown, just like mom used to make. Served with our rosemary whipped potatoes and steamed green beans. </t>
  </si>
  <si>
    <t>Harvest Salad (OLD NOT ACTIVE)</t>
  </si>
  <si>
    <t>An earthy medley of roasted Japanese kabocha, broccoli, carrots, and seasoned lentls on a colorful bed of quinoa and kale; garnished with pumpkin seeds and dried cranberries. Served with Mint Vinaigrette.</t>
  </si>
  <si>
    <t>Turkey Meatloaf</t>
  </si>
  <si>
    <t>Chickpea Curry</t>
  </si>
  <si>
    <t>Carrots, Water, Olive Oil, Ginger Juice, Lemon Juice, Salt, White Pepper. </t>
  </si>
  <si>
    <t>Kabocha Squash, Kale, Water, Quinoa, Cherry Tomatoes, Scallions (green tops only), Olive Oil, Almonds, Mint, Parsley, Sugar, Apple Cider Vinegar (unfiltered organic apple cider vinegar, water), Salt, Cinnamon, Nutmeg, White Pepper. </t>
  </si>
  <si>
    <t>Kabocha Squash, Chicken Breast, Kale, Water, Quinoa, Cherry Tomatoes, Scallions (green tops only), Olive Oil, Almonds, Mint, Parsley, Sugar, Apple Cider Vinegar (unfiltered organic apple cider vinegar, water), Salt, Cinnamon, Nutmeg, White Pepper.</t>
  </si>
  <si>
    <t>Parsnips, Oat Milk (filtered water, whole grain oats, salt), Water, Carrots, Red Bell Pepper, Bok Choy, Wild Rice, Chickpeas (organic chickpeas, water, salt), 100% Orange Juice, Parsley, Mint, Basil, Scallions (green tops only), Chives, Olive Oil, Sesame Oil, Curry Powder (cumin, coriander, ginger, cardamom, nutmeg, cloves, cinnamon, black pepper, cayenne pepper, turmeric), Salt, White Pepper. </t>
  </si>
  <si>
    <t>Kabocha Salad</t>
  </si>
  <si>
    <t xml:space="preserve">Chickpea Curry </t>
  </si>
  <si>
    <t>A velvety blend of sweet carrots, olive oil,  cold pressed ginger and a touch of salt. </t>
  </si>
  <si>
    <t xml:space="preserve">This vegan curry is made with oat milk, chickpeas, parsnips, scallions, and red bell peppers. It's finished off with a splash of orange juice and a medley of fresh mint, basil, parsley, and chives for a bright, refreshing kick. The curry is served on a bed of wild rice, with sides of baby bok choy and steamed carrots. </t>
  </si>
  <si>
    <t>Lemon Rosemary Chicken OLD NOT ACTIVE</t>
  </si>
  <si>
    <t>DATE CREATED</t>
  </si>
  <si>
    <t>RETIRED</t>
  </si>
  <si>
    <t>Sunrise Fruit Bowl (OLD NOT ACTIVE)</t>
  </si>
  <si>
    <t>Pumpkin Loaf</t>
  </si>
  <si>
    <t xml:space="preserve">ACTIVE </t>
  </si>
  <si>
    <t xml:space="preserve">Thanksgiving Dinner </t>
  </si>
  <si>
    <t>Thanksgiving Sides</t>
  </si>
  <si>
    <t>Sugar, Pumpkin, Gluten-Free Flour (sweet rice flour, whole grain brown rice flour, potato starch, whole grain sorghum flour, tapioca flour, xanthan gum), Eggs, Olive Oil, Salt, Cinnamon, Baking Soda, Allspice, Nutmeg.</t>
  </si>
  <si>
    <t xml:space="preserve">Coconut Macaroons </t>
  </si>
  <si>
    <t>Low Total Fat
(≤15 G)</t>
  </si>
  <si>
    <t>GI-Friendly Holiday Bundle</t>
  </si>
  <si>
    <t>This beautiful collection of meals will make for a delicious and GI-friendly holiday gift. Enjoy 3 of our favorite dishes, inspired by 3 of Chef Dani’s favorite international cuisines. You’ll receive two each of the Pollo A La Azteca, Chicken Cacciatore with Polenta, and the Sea Bass with French Polynesian Pineapple Green Sauce.</t>
  </si>
  <si>
    <t>Macarons (Chocolate)</t>
  </si>
  <si>
    <t xml:space="preserve">LARGE SIDE 24oz_Braised Beef Brisket </t>
  </si>
  <si>
    <t xml:space="preserve">LARGE SIDE 24oz_Potato Latkes </t>
  </si>
  <si>
    <t xml:space="preserve">LARGE SIDE 24oz_Roasted Baby Carrots  </t>
  </si>
  <si>
    <t xml:space="preserve">LARGE SIDE 24oz_Sautéed Spinach </t>
  </si>
  <si>
    <t xml:space="preserve">Gefelte Fish </t>
  </si>
  <si>
    <t xml:space="preserve">Coconut Macaroons  </t>
  </si>
  <si>
    <t>A simple and seasonal soup made with roasted Japanese pumpkin, cinnamon, nutmeg and lactose-free milk.</t>
  </si>
  <si>
    <t>Our fan favorite stuffing is back for a limited time. This is our gluten-free and low FODMAP rendition of a holiday classic. Served in a 24oz container. </t>
  </si>
  <si>
    <t xml:space="preserve">Our new seasonal pumpkin loaf is made with pumpkin, gluten-free flour, olive oil and warm fall spices. Available for a limited time only. </t>
  </si>
  <si>
    <t xml:space="preserve">Turkey, Potatoes, Green Beans, Water, Gluten-Free Bread (water, sourdough (rice four, water), rice starch, corn starch, millet
four, psyllium seed husk (vegetable fiber), sugar, rice syrup, sunflower oil, salt, modified cellulose, yeast, soy protein, calcium citrate, niacin, iron, thiamin, riboflavin), Lactose Free Fat Free Milk (fat free milk, lactase enzyme, Vitamin A palmitate, Vitamin D3), Cranberries, Butter (cream, natural favoring), Celery Root, Celery, 100% Orange Juice, Carrots, Parsnips, 100% Pure Maple Syrup, Garlic-Infused Oil (non-GMO canola oil, natural garlic favor), Scallions (green tops only), Cornstarch, Salt, Rosemary, White Pepper, Thyme, Sage, Oregano, Orange Peel, Sugar, Cinnamon, Cloves, Ground Sage.
</t>
  </si>
  <si>
    <t>Gluten-Free Sourdough Bread (corn starch, water, sourdough (rice flour, water), buckwheat flour, rice flour, rice syrup, psyllium seed husk (vegetable fiber), rice starch, sunflower oil, soy protein, sorghum four, modified cellulose, yeast, salt, sugar), Turkey Stock (water, chicken, turkey, carrots, scallions (green tops only), celery root, parsnips, parsley, thyme, rosemary), Celery, Butter (cream, natural flavoring), Scallions (green tops only), Thyme, Rosemary, Sage, Salt. </t>
  </si>
  <si>
    <t>Beef, Brisket Jus ((chicken stock (water, chicken, carrots, scallions (green tops only), celery root, parsnips, parsley, thyme, rosemary), grape juice (filtered water, grape juice concentrate, citric acid, ascorbic acid (vitamin c)), carrots, celery root, scallions (green tops only), garlic-infused olive oil (olive oil, natural garlic flavor), rosemary, thyme, salt, caraway seeds, white pepper)). </t>
  </si>
  <si>
    <t>Shredded Coconut, Lactose-Free Milk (fat-free milk, lactase enzyme, Vitamin A palmitate, Vitamin D3), Sugar, Egg Whites, Egg Yolks, Vanilla Extract (water, alcohol, vanilla bean extractives), Salt.</t>
  </si>
  <si>
    <t>Monash Disclosure: This dish contains 14 grams of dried shredded coconut and 4 grams of dark chocolate per serving. According to Monash University, up to 30 grams of dried shredded coconut and 30 grams of dark chocolate are low in FODMAPs and should be tolerated by most individuals with IBS. This dish has 6 servings per container. </t>
  </si>
  <si>
    <t>You make the turkey, we’ve got the fixins’ covered! Enjoy gut-friendly and delicious Rosemary Mashed Potatoes, Gluten-free Stuffing,  Green Beans with Almonds, Cranberry Sauce, Gravy, and our house-made Pumpkin Loaf and Chocolate Macarons for dessert.</t>
  </si>
  <si>
    <t xml:space="preserve">Everything you need for a perfect, gut-friendly holiday feast everyone can enjoy! This bundle features Chef Dani’s house-made turkey with all the fixins’: Rosemary Mashed Potatoes, Gluten-free Stuffing, Green Beans with Almonds, Cranberry Sauce, and Gravy, and our Pumpkin Loaf and Chocolate Macarons for dessert. </t>
  </si>
  <si>
    <t xml:space="preserve">The Hanukkah party is on! This feast comes with our braised brisket, latkes with your choice of strawberry preserves or lactose-free sour cream, roasted carrots, sauteed spinach, hummus, gefilte fish, and coconut macaroons. Enjoy! </t>
  </si>
  <si>
    <t xml:space="preserve">Stuffing </t>
  </si>
  <si>
    <t xml:space="preserve">Gefilte Fish </t>
  </si>
  <si>
    <t>Chive Sour Cream</t>
  </si>
  <si>
    <t>Chocolate Macarons</t>
  </si>
  <si>
    <t>Gefilte Fish</t>
  </si>
  <si>
    <t>Atlantic Cod, Wild Atlantic Salmon, Gluten-Free Breadcrumbs (potato flakes, potato starch), Egg Whites, Carrots, Belgian Endive, Egg Yolks, Scallions (green tops only), Fennel, Garlic-Infused Olive Oil (olive oil, natural garlic flavor), Potato Starch, Parsley, Celery, Salt, White Pepper. </t>
  </si>
  <si>
    <t>Please enjoy room temperature</t>
  </si>
  <si>
    <t>Stock-smart and fill up your freezer with all your favorite low FODMAP and gluten-free delicacies. Enjoy four meals, three soups, energy bites in every variety, and tasty sides and smoothies. 
All bundles include a 5% discount! For nutritional details, please see the individual product pages below.</t>
  </si>
  <si>
    <t xml:space="preserve">Two delicious days of eating, curated for you by our own Chef Dani Chavez-Bello. Experience some of his favorite new items. </t>
  </si>
  <si>
    <t xml:space="preserve">Holiday Experience </t>
  </si>
  <si>
    <t>(Sea Bass)</t>
  </si>
  <si>
    <t>ACTIVE ROTATING ON</t>
  </si>
  <si>
    <t>Lobster Bisque</t>
  </si>
  <si>
    <t xml:space="preserve">Coulant au Chocolat </t>
  </si>
  <si>
    <t>Terrine of Dungeness Crab</t>
  </si>
  <si>
    <t>Black Sea Bass in Persillade with Almond-Mint Rice Pilaf</t>
  </si>
  <si>
    <t>Colorado Lamb Loin in Persillade with Almond-Mint Rice Pilaf</t>
  </si>
  <si>
    <t>Baby Carrots and Radicchio in Blood Orange Sauce</t>
  </si>
  <si>
    <t xml:space="preserve">Lobster Bisque </t>
  </si>
  <si>
    <t xml:space="preserve">Baby Carrots and Radicchio in Blood Orange Sauce </t>
  </si>
  <si>
    <t xml:space="preserve">Coulant au Chocolat  </t>
  </si>
  <si>
    <t xml:space="preserve">Terrine of Dungeness Crab </t>
  </si>
  <si>
    <t xml:space="preserve">Lobster Meat &amp; Chives </t>
  </si>
  <si>
    <t>Please download PDF to see nutritional information and ingredients.</t>
  </si>
  <si>
    <t>Make this Christmas &amp; New Year’s the most special you’ve ever had. Make it beautiful. Make it festive. Make it unforgettable.  
Chef Dani and the Epicured kitchen are proud to present The Epicured Holiday Experience: an intimate and one-of-a-kind fine dining experience, delivered to your door.
For this limited-time offer, our own Chef Dani Chavez-Bello (formerly of Bouley and El Bulli) is tapping into his Michelin-star pedigree to create a low FODMAP and gluten-free menu that will wow you and your guests. This feast is designed just for you but everyone will love it. Each order feeds one person. Wine pairings and step by step reheating and plating instructions will be included in your order. </t>
  </si>
  <si>
    <t>Water, Tomatoes, Chicken, Black Beans (organic black beans, water, salt), Corn Tortillas (organic corn, water, lime juice), Red Bell Pepper, Cheddar Cheese (pasteurized milk, cheese cultures, salt, enzymes), Scallions (green tops only), Corn, Cilantro, Garlic-Infused Olive Oil (olive oil, natural garlic flavor), Tomato Paste (tomatoes, naturally derived citric acid), Lime Juice, Cumin, Salt, Bay Leaf, Chili Powder.</t>
  </si>
  <si>
    <t>Water, Tomatoes, Black Beans (organic black beans, water, salt), Corn Tortillas (organic corn, water, lime juice), Red Bell Pepper, Cheddar Cheese (pasteurized milk, cheese cultures, salt, enzymes), Scallions (green tops only), Corn, Cilantro, Garlic-Infused Olive Oil (olive oil, natural garlic flavor), Tomato Paste (tomatoes, naturally derived citric acid), Lime Juice, Cumin, Salt, Bay Leaf, Chili Powder.</t>
  </si>
  <si>
    <t>Water, Chicken, Red Bell Pepper, Tomatoes, Quinoa, Carrots, Eggplant, Zucchini, Yellow Squash, Parsley, Garlic-Infused Olive Oil (olive oil, natural garlic flavor), Ras el Hanout (coriander, cumin, fennel, allspice, black pepper, cinnamon, anise, cardamom, ginger, nutmeg, turmeric), Celery, Ginger Juice, Salt, Potato Starch, White Pepper.</t>
  </si>
  <si>
    <t>Water, Lamb, Red Bell Pepper, Tomatoes, Quinoa, Carrots, Eggplant, Zucchini, Yellow Squash, Parsley, Garlic-Infused Olive Oil (olive oil, natural garlic flavor), Ras el Hanout (coriander, cumin, fennel, allspice, black pepper, cinnamon, anise, cardamom, ginger, nutmeg, turmeric), Celery, Ginger Juice, Salt, Potato Starch, White Pepper.</t>
  </si>
  <si>
    <t>Almond Milk (water, almonds), Kale, Spinach, Parsnips, Ginger Juice, Lemon Juice, Water, Olive Oil, Salt, Cardamom, Turmeric, Coriander.</t>
  </si>
  <si>
    <t>Monash Disclosure: This dish contains 8 grams of almond flour, 20 grams of grapes, and 20 grams of raspberries. According to Monash University, up to 24 grams of almond flour, 28 grams of grapes, and 60 grams of raspberries are low in FODMAPs and should be tolerated by most individuals with IBS.</t>
  </si>
  <si>
    <t>Monash Disclosure: This dish contains 20 grams of blueberries, 30 grams of strawberries, 20 grams of grapes and 40 grams of kiwi. According to Monash University, up to 40 grams of blueberries, 65 grams of strawberries, 28 grams of grapes and 150 grams of kiwi is low in FODMAPs and should be tolerated by most individuals with IBS.</t>
  </si>
  <si>
    <t>Lactose-Free Plain Yogurt (pasteurized cultured lowfat milk, lactase enzyme, pectin, and live and active cultures), Kiwi, Strawberries, Blueberries, Red Grapes, Walnuts, Pumpkin Seeds, Chia Seeds, Shelled Hemp Seeds.</t>
  </si>
  <si>
    <t xml:space="preserve">Moroccan Tagine </t>
  </si>
  <si>
    <t>Brie Cheese (pasteurized cow's milk, cheese cultures, salt, enzymes), Monterey Jack Cheese (pasteurized milk, cheese culture, salt, enzymes), Manchego Cheese (pasteurized sheep's milk, salt, cheese cultures, rennet, egg white lysozyme), Raspberries, Red Grapes, Water, Gluten-Free Flour (sweet rice flour, whole grain brown rice flour, potato starch, whole grain sorghum flour, tapioca flour, xanthan gum), Almond flour (almonds), Sugar, Salt, Herbs de Provence.</t>
  </si>
  <si>
    <t xml:space="preserve">
  This dish contains 32 grams of black beans and 10 grams of corn. According to Monash University, up to 40 grams of black beans and 38 grams of corn are low in FODMAPs and should be tolerated by most individuals with IBS</t>
  </si>
  <si>
    <t xml:space="preserve">
  This dish contains 40 grams of black beans and 13 grams of corn. According to Monash University, up to 40 grams of black beans and 38 grams of corn are low in FODMAPs and should be tolerated by most individuals with IBS.</t>
  </si>
  <si>
    <t>An assortment of Brie, Manchego and Monterey Jack cheese, served with red grapes, raspberry preserves, and Epicured's homemade crackers.</t>
  </si>
  <si>
    <t>A hearty Mexican-inspired soup consisting of tomatoes slowly cooked with pulled chicken breast, bell peppers, organic black beans, cilantro, chili powder and cumin. Accompanied by crispy baked tortilla strips and shredded cheddar cheese.
Cheddar cheese served on the side.</t>
  </si>
  <si>
    <t>A hearty Mexican-inspired soup consisting of tomatoes slowly cooked with bell peppers, organic black beans, cilantro, chili powder and cumin. Accompanied by crispy baked tortilla strips, and shredded cheddar cheese.
Cheddar cheese served on the side.</t>
  </si>
  <si>
    <t xml:space="preserve">Fresh spinach and kale simmered with a cardamom, coriander, and turmeric spice blend, combined with smooth almond milk and parsnip purée. </t>
  </si>
  <si>
    <t>Fork-tender Colorado lamb in a sweet and savory North African sauce, with slow-cooked tomatoes, bell peppers and Moroccan spices. Served with aromatic herbed quinoa and a medley of roasted zucchini, eggplant, red bell pepper and summer squash.</t>
  </si>
  <si>
    <t>Fork-tender organic tofu in a sweet and savory North African sauce, with slow-cooked tomatoes, bell peppers and Moroccan spices. Served with aromatic herbed quinoa and a medley of roasted zucchini, eggplant, red bell pepper and summer squash.</t>
  </si>
  <si>
    <t>Fork-tender chicken breast in a sweet and savory North African sauce, with slow-cooked tomatoes, bell peppers and Moroccan spices. Served with aromatic herbed quinoa and a medley of roasted zucchini, eggplant, red bell pepper and summer squash.</t>
  </si>
  <si>
    <t>Raspberry Preserves 1 oz</t>
  </si>
  <si>
    <t>End</t>
  </si>
  <si>
    <t>Meal Type (For Picksheets &amp; Cook Order)</t>
  </si>
  <si>
    <t>SS</t>
  </si>
  <si>
    <t>Epicured.com MSRP</t>
  </si>
  <si>
    <t>Amazon.com MSRP</t>
  </si>
  <si>
    <t>Effective as of (amazongo)</t>
  </si>
  <si>
    <t>Effective as of (agata)</t>
  </si>
  <si>
    <t>SKU Format</t>
  </si>
  <si>
    <t>Epicured.com Sku</t>
  </si>
  <si>
    <t>AmazonGo Sku</t>
  </si>
  <si>
    <t>Amazon.com Sku</t>
  </si>
  <si>
    <t>No</t>
  </si>
  <si>
    <t>Yes</t>
  </si>
  <si>
    <t>-</t>
  </si>
  <si>
    <t>MS</t>
  </si>
  <si>
    <t>SKU Type (SS, MS, BUNDLE, BULK)</t>
  </si>
  <si>
    <t>AmazonGo MSRP</t>
  </si>
  <si>
    <t xml:space="preserve">Valentines Bundle </t>
  </si>
  <si>
    <t>(double sea bass)</t>
  </si>
  <si>
    <t>(double lamb)</t>
  </si>
  <si>
    <t>(one lamb one bass)</t>
  </si>
  <si>
    <t>Coulants au Chocolat &amp; Strawberry Ganache Lollipops</t>
  </si>
  <si>
    <t xml:space="preserve">Green Salad  </t>
  </si>
  <si>
    <t xml:space="preserve">Black Sea Bass in Persillade with Almond-Mint Rice Pilaf </t>
  </si>
  <si>
    <t xml:space="preserve">Coulants au Chocolat &amp; Strawberry Ganache Lollipops </t>
  </si>
  <si>
    <t xml:space="preserve">Colorado Lamb Loin in Persillade with Almond-Mint Rice Pilaf </t>
  </si>
  <si>
    <t>BBQ Sauce 6 oz</t>
  </si>
  <si>
    <t>Ranch 6 oz</t>
  </si>
  <si>
    <t>Mild Buffalo 6 oz</t>
  </si>
  <si>
    <t>Carrot Sticks 16 oz</t>
  </si>
  <si>
    <t>Sour Cream 6 oz</t>
  </si>
  <si>
    <t>Scallions 6 oz</t>
  </si>
  <si>
    <t>Jalapenos 2 oz</t>
  </si>
  <si>
    <t>Effective as of (amazon.com)</t>
  </si>
  <si>
    <t>BULK</t>
  </si>
  <si>
    <t>This party pack features 2 game day classics: nachos and popcorn chicken. Our build-your-own-nacho kit comes with organic corn tortilla chips, our signature turkey chili, cheddar cheese, scallions, lactose-free sour cream, romaine lettuce, and a side of sliced jalapeños if you like an extra kick. Build your gut-friendly nachos however you like, then bake them to perfection. Our crowd favorite gluten-free crispy popcorn chicken comes with 3 of our house-made low FODMAP dipping sauces: BBQ, mild buffalo and ranch. 
Serves 4-6</t>
  </si>
  <si>
    <t>Please download PDF to see reheating information.</t>
  </si>
  <si>
    <t>waiting on JH</t>
  </si>
  <si>
    <t>Cost LUOM (gram)</t>
  </si>
  <si>
    <t>PUOM</t>
  </si>
  <si>
    <t>oz</t>
  </si>
  <si>
    <t xml:space="preserve">Wholesale Price </t>
  </si>
  <si>
    <t>MSRP</t>
  </si>
  <si>
    <t>Meal Name</t>
  </si>
  <si>
    <t>Popcorn Chicken Tray</t>
  </si>
  <si>
    <t xml:space="preserve">Popcorn Chicken Components </t>
  </si>
  <si>
    <t>SKU Format
 (single serving, multi serving or bulk)</t>
  </si>
  <si>
    <t>Entreé</t>
  </si>
  <si>
    <t>Snack</t>
  </si>
  <si>
    <t>Side</t>
  </si>
  <si>
    <t>Soup</t>
  </si>
  <si>
    <t xml:space="preserve">Side </t>
  </si>
  <si>
    <t>Dessert</t>
  </si>
  <si>
    <t>ASIN</t>
  </si>
  <si>
    <t>UPC</t>
  </si>
  <si>
    <t>B07GQ83GWQ</t>
  </si>
  <si>
    <t>B07GQ4JQBY</t>
  </si>
  <si>
    <t>B07GPTP3GS</t>
  </si>
  <si>
    <t>B07GPTNT7X</t>
  </si>
  <si>
    <t>B07GPTNXNH</t>
  </si>
  <si>
    <t>B07GQ61CGJ</t>
  </si>
  <si>
    <t>B083R2M2YB</t>
  </si>
  <si>
    <t>B07GQ26SXN</t>
  </si>
  <si>
    <t>B07GQVCVF7</t>
  </si>
  <si>
    <t>B09KNXSXJS</t>
  </si>
  <si>
    <t>B09KNYBT5B</t>
  </si>
  <si>
    <t>B07GPQQ515</t>
  </si>
  <si>
    <t>B084DD33JW</t>
  </si>
  <si>
    <t>B07TBKYNPB</t>
  </si>
  <si>
    <t>B07GQ6XX9C</t>
  </si>
  <si>
    <t>B084DDBFVR</t>
  </si>
  <si>
    <t>B07GQ2QF3K</t>
  </si>
  <si>
    <t>B07GQ49MJ8</t>
  </si>
  <si>
    <t>B084DCVYN9</t>
  </si>
  <si>
    <t>B083R2LJ49</t>
  </si>
  <si>
    <t>B084DDD9XL</t>
  </si>
  <si>
    <t>B07T8FN4M1</t>
  </si>
  <si>
    <t>B07GQ4JQBB</t>
  </si>
  <si>
    <t>B07GQ24C14</t>
  </si>
  <si>
    <t xml:space="preserve">Lemon Wedge </t>
  </si>
  <si>
    <t>Casablanca Bowl (Veggie)</t>
  </si>
  <si>
    <t xml:space="preserve">Coconut Yogurt Parfait </t>
  </si>
  <si>
    <t>Country Cinnamon Oatmeal  (Pecans)</t>
  </si>
  <si>
    <t xml:space="preserve">Sautéed Spinach </t>
  </si>
  <si>
    <t xml:space="preserve">Vegan Chili (Quinoa) </t>
  </si>
  <si>
    <t xml:space="preserve">Date Effective </t>
  </si>
  <si>
    <t>AmazonGO Wholesale Price</t>
  </si>
  <si>
    <t>Date Effective</t>
  </si>
  <si>
    <t xml:space="preserve">Amazon Wholesale Price </t>
  </si>
  <si>
    <t>Agata SKU</t>
  </si>
  <si>
    <t xml:space="preserve">Agata Wholesale Price </t>
  </si>
  <si>
    <t>Roasted Kabocha Squash</t>
  </si>
  <si>
    <t xml:space="preserve">Chicken Fricasse </t>
  </si>
  <si>
    <t>Popcorn Shrimp</t>
  </si>
  <si>
    <t>Popcorn Chicken / Shrimp</t>
  </si>
  <si>
    <t xml:space="preserve">  This dish contains 5 grams of celery, 18 grams of green beans and 8 grams of miso paste. According to Monash University, up to 10 grams of celery, 75 grams of green beans and 12 grams of miso paste  are low in FODMAPs and should be tolerated by most individuals with IBS.</t>
  </si>
  <si>
    <t xml:space="preserve">This dish contains 14 grams of green cabbage and 60 grams of broccoli. According to Monash University, up to 75 grams of green cabbage and 75 grams of broccoli  is low in FODMAPs and should be tolerated by most individuals with IBS. </t>
  </si>
  <si>
    <t>Ground Chicken, Fingerling Potatoes, Broccoli, Red Bell Pepper, Vegenaise (expeller-pressed canola oil, filtered water, brown rice syrup, apple cider vinegar, soy protein, sea salt, mustard flour, lemon juice concentrate), 100% Pure Maple Syrup, Carrots, Green Cabbage, Apple Cider Vinegar (unfiltered organic apple cider vinegar, water), Corn Tortillas (organic corn, water, lime juice), Gluten-Free Rolled Oats, Butter (cream, natural flavoring), Garlic-Infused Olive Oil (olive oil, natural garlic flavor), Red Radish, Olive Oil, Jalapeño Pepper, Water, Lemon Juice, Salt, Mustard Seed, Paprika, White Pepper, Oregano, Ground Ginger.</t>
  </si>
  <si>
    <t>Shrimp (shrimp, water, salt, sodium carbonate and sodium citrate to retain moisture), Fingerling Potatoes, Broccoli, Red Bell Pepper, Vegenaise (expeller-pressed canola oil, filtered water, brown rice syrup, apple cider vinegar, soy protein, sea salt, mustard flour, lemon juice concentrate), 100% Pure Maple Syrup, Carrots, Green Cabbage, Apple Cider Vinegar (unfiltered organic apple cider vinegar, water), Corn Tortillas (organic corn, water, lime juice), Gluten-Free Rolled Oats, Butter (cream, natural flavoring), Garlic-Infused Olive Oil (olive oil, natural garlic flavor), Red Radish, Olive Oil, Jalapeño Pepper, Water, Lemon Juice, Salt, Mustard Seed, Paprika, White Pepper, Oregano, Ground Ginger.</t>
  </si>
  <si>
    <t>Chicken Breast, Almond Milk (water, almonds), Brown Rice, Carrots, Quinoa, Green Beans, Oyster Mushrooms, Scallions (green tops only), Garlic-Infused Olive Oil (olive oil, natural garlic flavor), Potato Starch, Parsley, Coriander, Nutmeg, Salt.</t>
  </si>
  <si>
    <t>Chicken Stock (water, chicken, carrots, scallions (green tops only), celery root, parsnips, parsley, thyme, rosemary), Water, Carrots, Green Beans, Celery, Gluten-Free Pasta (corn flour, rice flour, mono and diglycerides), Tomato Paste (tomatoes, naturally derived citric acid), Parmesan Cheese (pasteurized part-skim milk, cheese cultures, salt, enzymes, powdered cellulose added to prevent caking, natamycin (a natural mold inhibitor)), Miso Paste (water, soybeans, rice, salt, alcohol), Parsley, Olive Oil, Oregano.</t>
  </si>
  <si>
    <t xml:space="preserve">A classic, homestyle Italian soup, featuring our made-from-scratch low FODMAP chicken stock and mixed seasonal vegetables. </t>
  </si>
  <si>
    <t>Are you Team Buffalo or Team Maple Mustard? Try them both and see for yourself! Save a few extra dips for the side of smashed potatoes.</t>
  </si>
  <si>
    <t xml:space="preserve">This dish contains 40 grams of green beans and 40 grams of oyster mushrooms. According to Monash University, up to 75 grams of green beans and 75 grams of osyter mushrooms  are low in FODMAPs and should be tolerated by most individuals with IBS. </t>
  </si>
  <si>
    <t xml:space="preserve">Our French-inspired braised chicken dish is a celebration of springtime. You’ll love this creamy dairy-free dish, which features a mix of seasonal spring vegetables including green beans, oyster mushrooms, scallion greens, and carrots simmered with nutmeg and coriander in almond milk. Served with a mixed brown rice and quinoa pilaf. This dish is a good source of fiber and iron. </t>
  </si>
  <si>
    <t>Potato Kugel</t>
  </si>
  <si>
    <t>Potatoes, Egg Whites, Scallions (green tops only), Potato Starch, Egg Yolks, Garlic-Infused Olive Oil (olive oil, natural garlic flavor), Salt, White Pepper.</t>
  </si>
  <si>
    <t>Water, Lamb, Broccoli, Gluten-Free Pasta (corn flour, rice flour, mono and diglycerides), Tomatoes, Parmesan Cheese (pasteurized part-skim milk, cheese cultures, salt, enzymes, powdered cellulose added to prevent caking, natamycin (a natural mold inhibitor)), Carrots, Salt, Garlic-Infused Olive Oil (olive oil, natural garlic flavor), Onion-Infused Olive Oil (olive oil, natural onion flavor), Mint, Basil, White Pepper, Cumin, Oregano, Thyme, Coriander, Black Pepper.</t>
  </si>
  <si>
    <t>This dish contains 75 grams of spaghetti squash, 40 grams of cherry tomatoes, and 57 grams of zucchini. According to Monash University, up to 75 grams of spaghetti squash, 45 grams of cherry tomatoes and 65 grams of zucchini is low in FODMAPs and should be tolerated by most individuals with IBS.</t>
  </si>
  <si>
    <t>This dish contains 24 grams of zucchini and 38 grams of cherry tomatoes. According to Monash University, up to 65 grams of zucchini and 45 grams of cherry tomatoes are low in FODMAPs and should be tolerated by most individuals with IBS.</t>
  </si>
  <si>
    <t>This dish contains 10 grams of almonds and 40 grams of cherry tomatoes. According to Monash University, up to 12 grams of almonds and 45 grams of cherry tomatoes are low in FODMAPs and should be tolerated by most individuals with IBS.</t>
  </si>
  <si>
    <t>This dish contains 35 grams of canned chickpeas, 30 grams of red bell pepper, and 50 grams of bok choy. According to Monash University, up to 42 grams of canned chickpeas, 43 grams of red bell pepper, and 75 grams of bok choy are low in FODMAPs and should be tolerated by most individuals with IBS.</t>
  </si>
  <si>
    <t>Chicken, Water, Kale, Tomatoes, Zucchini, Red Bell Pepper, Polenta, Kalamata Olives (olives, water, salt, vinegar, olive oil), Scallions (green tops only), Basil, Oregano, Salt, Garlic-Infused Olive Oil (olive oil, natural garlic flavor), Onion-Infused Olive Oil (olive oil, natural onion flavor), White Pepper, Thyme, Black Pepper.</t>
  </si>
  <si>
    <t>Sea Bass, Water, Kale, Tomatoes, Zucchini, Red Bell Pepper, Polenta, Kalamata Olives (olives, water, salt, vinegar, olive oil), Scallions (green tops only), Basil, Oregano, Garlic-Infused Olive Oil (olive oil, natural garlic flavor), Salt, Onion-Infused Olive Oil (olive oil, natural onion flavor), White Pepper, Thyme, Black Pepper.</t>
  </si>
  <si>
    <t>This dish contains 40 grams of zucchini, 30 grams of red bell pepper, and 23 grams of canned tomato. According to Monash University, up to 65 grams of zucchini, 43 grams of red bell pepper, and 100 grams of canned tomato is low in FODMAPs and should be tolerated by most individuals with IBS.</t>
  </si>
  <si>
    <t>This dish contains 19 grams of canned lentils, 16 grams of canned chickpeas, 35 grams of red bell pepper, and 90 grams of canned tomato. According to Monash University, up to 46 grams of canned lentils, 42 grams of canned chickpeas, 43 grams of red bell pepper, and 100 grams of canned tomato is low in FODMAPs and should be tolerated by most individuals with IBS.</t>
  </si>
  <si>
    <t>A rustic stew of chicken breast, red bell pepper, zucchini, and kalamata olives
simmered in an herbed tomato sauce served with polenta and
blanched kale.</t>
  </si>
  <si>
    <t>Our Mediterranean Sea Bass is a vitamin packed, regionally inspired stew served over classic corn polenta, with premium Spanish olive oil, tomatoes, kale, olives, zucchini and red bell peppers.</t>
  </si>
  <si>
    <t xml:space="preserve">This dish contains 30 grams of eggplant, 37 grams of red bell pepper, and 26 grams of zucchini. According to Monash University, up to 75
grams of eggplant, 43 grams of red bell pepper, and 65 grams of zucchini is low in FODMAPs and should be tolerated by most individuals with IBS. </t>
  </si>
  <si>
    <t>This dish contains 37 grams of red bell pepper. According to Monash University, up to 43 grams of red bell pepper is low in FODMAPs and should be tolerated by most individuals with IBS.</t>
  </si>
  <si>
    <t xml:space="preserve">Passover Bundle </t>
  </si>
  <si>
    <t xml:space="preserve">Braised Beef Brisket </t>
  </si>
  <si>
    <t xml:space="preserve">Lamb Ragu Pasta </t>
  </si>
  <si>
    <t>Buckwheat Pancakes with Strawberries and Brie</t>
  </si>
  <si>
    <t>Maple Syrup</t>
  </si>
  <si>
    <t xml:space="preserve">This dish contains 8 grams of blueberries and 30 grams of strawberries. According to Monash University, up to 40 grams of blueberries and 65 grams of strawberries are low in FODMAPs and should be tolerated by most individuals with IBS. </t>
  </si>
  <si>
    <t>Almond Milk (water, almonds), Gluten-Free Flour (sweet rice flour, whole grain brown rice flour, potato starch, whole grain sorghum flour, tapioca flour, xanthan gum), Strawberries, 100% Pure Maple Syrup, Eggs, Brie Cheese (pasteurized cow's milk, cheese cultures, salt, enzymes), Buckwheat Flour, Olive Oil, Blueberries, Sugar, Baking Powder, Vanilla Extract (water, alcohol, vanilla bean extractives), Salt.</t>
  </si>
  <si>
    <t xml:space="preserve">This dish contains 50 grams of broccoli. According to Monash University, up to 75 grams of broccoli is low in FODMAPs and should be tolerated by most individuals with IBS. </t>
  </si>
  <si>
    <t>Start a beautiful Passover dinner with our take on this classic soup. Chef Dani's gluten-free matzoh balls are simmered in our house-made low FODMAP chicken stock, with chopped carrots, potatoes, slow-cooked pulled chicken breast, and fresh herbs. Chag sameach, everyone! Available for a limited time only.</t>
  </si>
  <si>
    <t>Chef Dani’s homestyle lamb ragu is made by slowly simmering ground colorado lamb with chopped carrots, tomatoes, garlic-infused olive oil, and fresh herbs and spices. The ragu is served with a side of gluten-free penne pasta, steamed broccoli and freshly grated parmesan cheese. This dish is a good source of calcium, folate, and Vitamins A, C, B12, and K.</t>
  </si>
  <si>
    <t>Introducing the Epicured Passover Bundle, a collection of low FODMAP, gluten-free, and gut-friendly seder dishes! The bundle is portioned for parties of 4 and includes our one-of-a-kind low FODMAP Charoset, Chef Dani’s house-made Gefilte Fish, our Braised Brisket, Kugel, and Sauteed Spinach family style, and, of course, 4 portions of our beautiful gluten-free Matzoh Ball Soup. Passover is an iconic feast and a beautiful celebration of food. We are thrilled to bring it to life with our own special spin. Chag sameach, everyone! Available for a limited time only.</t>
  </si>
  <si>
    <t xml:space="preserve">This humble yet delicious and satisfying side dish is perfect for your passover celebration. Made simply with potatoes, green onions, eggs and garlic-infused olive oil. Pairs perfectly with our braised brisket, sauteed spinach, and charoset. </t>
  </si>
  <si>
    <t xml:space="preserve">Fresh spinach sautéed with a squeeze of lemon juice. This nutritious side is high in Vitamins A, K, &amp; C, and Folate. Our sauteed spinach is also a good source of iron and magnesium!  </t>
  </si>
  <si>
    <t>Our simple wild salmon flaked with sea salt and dill is low in saturated fat and high in protein, zinc, Vitamin B12, and omega 3 fatty acids. This nutritious protein is perfect to add on top of a salad or pair with our other sides.</t>
  </si>
  <si>
    <t>A beautiful gut-friendly dish that’s perfect for little kids and grown-up kids alike. Enjoy your choice of premium ground chicken breast or shrimp, breaded in herbed gluten-free breadcrumbs and baked to a golden crisp. Then pick your favorite of our house-made low FODMAP dipping sauces: Are you Team Buffalo or Team Maple Mustard? Try them both and see for yourself! Save a few extra dips for the side of smashed potatoes and broccoli. This dish is a good source of fiber, Vitamin A, Vitamin E, Vitamin C, and Iron.</t>
  </si>
  <si>
    <t>Start your morning off right with our new Buckwheat Pancakes with Strawberries and Brie! Made with a blend of organic buckwheat flour and gluten-free flour, almond milk, eggs and vanilla extract, then studded with plump fresh blueberries. Served with a side of fresh strawberries, creamy brie cheese, and 100% pure maple syrup from Vermont. These pancakes are a good source of fiber, Vitamin C and calcium.</t>
  </si>
  <si>
    <t>Grilled Salmon</t>
  </si>
  <si>
    <t>(Sesame Crusted)</t>
  </si>
  <si>
    <t xml:space="preserve">Vietnamese Rice Noodles </t>
  </si>
  <si>
    <t>Buckwheat Pancakes</t>
  </si>
  <si>
    <t>Tortilla Espanola</t>
  </si>
  <si>
    <t>Beef, Water, Carrots, Red Cabbage, Rice Noodles (rice, water), Lime, Sesame Oil, Scallions (green tops only), Cilantro, Ginger, Garlic-Infused Olive Oil (olive oil, natural garlic flavor), Lime Juice, Mint, Basil, Gluten-Free Soy Sauce (water, soybeans, salt, sugar, alcohol, vinegar and lactic acid), Fish Sauce (anchovy extract, salt, sugar), Brown Sugar, Coriander, Red Chili Pepper Flakes. </t>
  </si>
  <si>
    <t>Shrimp (shrimp, water, salt, sodium carbonate and sodium citrate to retain moisture), Water, Carrots, Red Cabbage, Rice Noodles (rice, water), Lime, Sesame Oil, Scallions (green tops only), Cilantro, Ginger, Garlic-Infused Olive Oil (olive oil, natural garlic flavor), Lime Juice, Mint, Basil, Gluten-Free Soy Sauce (water, soybeans, salt, sugar, alcohol, vinegar and lactic acid), Fish Sauce (anchovy extract, salt, sugar), Brown Sugar, Coriander, Turmeric, Red Chili Pepper Flakes, Paprika, White Pepper. </t>
  </si>
  <si>
    <t>Water, Carrots, Red Cabbage, Cucumber, Rice Noodles (rice, water), Lime, Sesame Oil, Scallions (green tops only), Cilantro, Ginger, Garlic-Infused Olive Oil (olive oil, natural garlic flavor), Lime Juice, Mint, Basil, Gluten-Free Soy Sauce (water, soybeans, salt, sugar, alcohol, vinegar and lactic acid), Fish Sauce (anchovy extract, salt, sugar), Brown Sugar, Coriander, Red Chili Pepper Flakes. </t>
  </si>
  <si>
    <t>Salmon, Water, Wild Rice, Carrots, Watermelon Radishes, Arugula, Gluten-Free Soy Sauce (water, soybeans, salt, sugar, alcohol, vinegar and lactic acid), Sugar, Olive Oil, Sesame Oil, Chives, Apple Cider Vinegar (unfiltered organic apple cider vinegar, water), White Pepper, Red Chili Pepper Flakes, Salt, Vanilla Extract (water, alcohol, vanilla bean extractives).</t>
  </si>
  <si>
    <t>(Simply Grilled)</t>
  </si>
  <si>
    <t>Shrimp (shrimp, water, salt, sodium carbonate and sodium citrate to retain moisture), Kale, Cucumber, Spinach, Red Radish, Watercress, 100% Orange Juice, Olive Oil, Salt, Turmeric, Paprika, White Pepper.</t>
  </si>
  <si>
    <t>Made from-scratch in-house, our coconut macaroons are the perfect low FODMAP treat.</t>
  </si>
  <si>
    <t>Wild Salmon prepared with a black sesame crust or simply grilled, over vanilla-marinated, mandolined watermelon radishes; accompanied by fluffy wild rice and Epicured’s velvety Carrot Purée. This dish is high in Vitamins A and B12 and Is a good source of Zinc, Iron, Magnesium, Fiber and Potassium.</t>
  </si>
  <si>
    <t xml:space="preserve">A Southeast Asian inspired cold noodle salad, tossed with fresh cucumbers and red cabbage, lime juice, fresh mint, cilantro, basil and green onion tops. This dish is a good source of Vitamins A, C, and K and fiber. </t>
  </si>
  <si>
    <t>Sea Bass with Roasted Fingerling Potatoes and Broccolini</t>
  </si>
  <si>
    <t>Sea Bass, Fingerling Potatoes, Broccolini, Cherry Tomatoes, Parmesan Cheese (pasteurized part-skim milk, cheese cultures, salt, enzymes, powdered cellulose added to prevent caking, natamycin (a natural mold inhibitor)), Kalamata Olives (olives, water, salt, vinegar, olive oil).</t>
  </si>
  <si>
    <t>Monash Disclosure: This dish contains 25 grams of cherry tomatoes and 50 grams of broccolini. According to Monash University, up to 45 grams of cherry tomatoes and 58 grams of broccolini are low in FODMAPs and should be tolerated by most individuals with IBS. </t>
  </si>
  <si>
    <t>This dish is inspired by Chef Dani’s trips to Marseille to eat the catch of the day at the port where the vegetables arrive fresh from Provence and the fish straight from the Mediterranean Sea. He pairs delicate black sea bass with the bold flavors of olive tapenade. Served with steamed broccolini and parmesan crusted, smashed fingerling potatoes. Garnished with cherry tomatoes for a pop of color and flavor. This dish is a good source of fiber, vitamins C &amp; B12, magnesium, zinc, and potassium. </t>
  </si>
  <si>
    <t xml:space="preserve">% Change </t>
  </si>
  <si>
    <t xml:space="preserve">Previous Price </t>
  </si>
  <si>
    <t>Hearty Colorado Lamb Ragu Pasta</t>
  </si>
  <si>
    <t xml:space="preserve">This dish contains 25 grams of canned chickpeas, 25 grams of radicchio, and 35 grams of cherry tomatoes. According to Monash University, up to 42 grams of canned chickpeas, 75 grams of radicchio, and 45 grams of cherry tomatoes are low in FODMAPs and should be tolerated by most individuals with IBS. </t>
  </si>
  <si>
    <t>Beef, Carrots, Water, Gluten-Free Pasta (corn flour, rice flour, mono and diglycerides), Kalamata Olives (olives, water, salt, vinegar, olive oil), Vegenaise (expeller-pressed canola oil, filtered water, brown rice syrup, apple cider vinegar, soy protein, sea salt, mustard flour, lemon juice concentrate), Garlic-Infused Olive Oil (olive oil, natural garlic flavor), Parsley, Scallions (green tops only), Champagne Vinegar (white wine vinegar (contains sulfites)), Tomatoes, Apple Cider Vinegar (unfiltered organic apple cider vinegar, water), Olive Oil, Mustard Seed, Salt, Oregano, Thyme, Dried Rosemary, Rosemary, Black Pepper, Ground Ginger, White Pepper.</t>
  </si>
  <si>
    <t>This dish contains 18 grams of canned pumpkin per serving. According to Monash University, up to 75 grams of canned pumpkin is low in FODMAPs and should be tolerated by most individuals with IBS. This dish has 8 servings per container.</t>
  </si>
  <si>
    <t>(12 bites)</t>
  </si>
  <si>
    <t>Caesar Salad</t>
  </si>
  <si>
    <t>Arepas</t>
  </si>
  <si>
    <t xml:space="preserve">BBQ Sauce </t>
  </si>
  <si>
    <t>Gallo Pinto</t>
  </si>
  <si>
    <t>Feta Cheese (1 oz)</t>
  </si>
  <si>
    <t>Caesar Dressing</t>
  </si>
  <si>
    <t>In the summertime in Andalucia, Spain, Chef Dani would enjoy fresh gazpacho, sold on the roadside and served on-the-go over ice. Our “Grab &amp; Go” Gazpacho is inspired by this special treat. It’s made with tomatoes, a touch of aged sherry vinegar, and our special low FODMAP garlic-infused extra virgin olive oil. Best of all, this soup comes in a bottle to be enjoyed on-the-go.</t>
  </si>
  <si>
    <t>Our Low FODMAP take on Caesar salad starts with baby romaine hearts, served with your choice of chicken breast, shrimp, or salmon, then topped with Parmesan cheese and served with a side of our house-made caesar dressing.  </t>
  </si>
  <si>
    <t xml:space="preserve">A classic dish derived from Spanish coastal city Valencia, made with mixed vegetables and fresh herbs simmered  with saffron and chicken thighs in our house made chicken stock. </t>
  </si>
  <si>
    <t>Tomatoes, Cucumber, Red Bell Pepper, Water, Garlic-Infused Olive Oil (olive oil, natural garlic flavor), Sherry Vinegar, Scallions (green tops only), Salt, Black Pepper.</t>
  </si>
  <si>
    <t>Grape Juice (filtered water, grape juice concentrate, citric acid, ascorbic acid (vitamin c)), Water, Tomatoes, Red Bell Pepper, Butter (cream, natural flavoring), Ginger Juice, Red Wine Vinegar (red wine vinegar and sodium bisulfite as a preservative), Garlic-Infused Olive Oil (olive oil, natural garlic flavor), Tomato Paste (tomatoes, naturally derived citric acid), Paprika, Cinnamon, Ground Ginger, Ground Mustard, Black Pepper, Salt, Onion-Infused Olive Oil (olive oil, natural onion flavor), Coriander, Cloves.</t>
  </si>
  <si>
    <t xml:space="preserve">
  This dish contains 3 grams of red bell pepper and 5 grams of canned tomatoes per serving. According to Monash University, up to 43 grams of red bell pepper and 100 grams of canned tomatoes are low in FODMAPs and should be tolerated by most individuals with IBS.</t>
  </si>
  <si>
    <t xml:space="preserve">
  This dish contains 38 grams of red bell pepper and 67 grams of roma tomatoes. According to Monash University, up to 43 grams of red bell pepper and 75 grams of roma tomatoes are low in FODMAPs and should be tolerated by most individuals with IBS.</t>
  </si>
  <si>
    <t>Romaine Lettuce, Chicken Breast, Parmesan Cheese (pasteurized part-skim milk, cheese cultures, salt, enzymes, powdered cellulose added to prevent caking, natamycin (a natural mold inhibitor)), Vegenaise (expeller-pressed canola oil, filtered water, brown rice syrup, apple cider vinegar, soy protein, sea salt, mustard flour, lemon juice concentrate), Olive Oil, Tuna (tuna, olive oil, salt), Oregano, Lemon Juice, Capers (capers, water, vinegar, salt), Anchovies (anchovies, extra virgin olive oil, salt), Apple Cider Vinegar (unfiltered organic apple cider vinegar, water).</t>
  </si>
  <si>
    <t>Romaine Lettuce, Shrimp (shrimp, water, salt, sodium carbonate and sodium citrate to retain moisture), Parmesan Cheese (pasteurized part-skim milk, cheese cultures, salt, enzymes, powdered cellulose added to prevent caking, natamycin (a natural mold inhibitor)), Vegenaise (expeller-pressed canola oil, filtered water, brown rice syrup, apple cider vinegar, soy protein, sea salt, mustard flour, lemon juice concentrate), Olive Oil, Tuna (tuna, olive oil, salt), Oregano, Lemon Juice, Capers (capers, water, vinegar, salt), Anchovies (anchovies, extra virgin olive oil, salt), Apple Cider Vinegar (unfiltered organic apple cider vinegar, water), Turmeric, Paprika, White Pepper.</t>
  </si>
  <si>
    <t>Romaine Lettuce, Salmon, Parmesan Cheese (pasteurized part-skim milk, cheese cultures, salt, enzymes, powdered cellulose added to prevent caking, natamycin (a natural mold inhibitor)), Vegenaise (expeller-pressed canola oil, filtered water, brown rice syrup, apple cider vinegar, soy protein, sea salt, mustard flour, lemon juice concentrate), Olive Oil, Tuna (tuna, olive oil, salt), Oregano, Lemon Juice, Capers (capers, water, vinegar, salt), Anchovies (anchovies, extra virgin olive oil, salt), Apple Cider Vinegar (unfiltered organic apple cider vinegar, water).</t>
  </si>
  <si>
    <t>Egg Whites, Cornmeal, Water, Egg Yolks, Feta Cheese (pasteurized sheep’s milk, pasteurized goat’s milk, natural sea salt, vegetarian rennet, lactic acid culture), Tomatoes, Red Bell Pepper, Black Beans (organic black beans, water, salt), Cheddar Cheese (pasteurized milk, cheese cultures, salt, enzymes), Cilantro, Chives, Garlic-Infused Olive Oil (olive oil, natural garlic flavor), Olive Oil, Salt, Cumin, White Pepper.</t>
  </si>
  <si>
    <t xml:space="preserve">
  This dish contains 14 grams of red bell pepper and 13 grams of canned black beans per serving. According to Monash University, up to 43 grams of red bell pepper and 40 grams of canned black beans are low in FODMAPs and should be tolerated by most individuals with IBS.</t>
  </si>
  <si>
    <t>Pico de Gallo, Gallo Pinto, &amp; Feta Cheese</t>
  </si>
  <si>
    <t xml:space="preserve">Shake well before using. Bottle is not microwave safe. </t>
  </si>
  <si>
    <t xml:space="preserve">Epicured's original sweet and smoky BBQ sauce. Perfect for summer grilling! Our BBQ Sauce can be used as a marinade or a sauce for your favorite foods to throw on the grill. </t>
  </si>
  <si>
    <t xml:space="preserve">
  This dish contains 29 grams of eggplant, 29 grams of zucchini, 22 grams of green beans and 35 grams of red bell pepper. According to
Monash University, up to 75 grams of eggplant, 65 grams of zucchini,  75 grams of green beans, and 43 grams of red bell pepper are low in FODMAPs and should be tolerated by most individuals with IBS.</t>
  </si>
  <si>
    <t xml:space="preserve">Arepas </t>
  </si>
  <si>
    <t>Our house made Arepas are a classic breakfast from Central and South America featuring ancient flavors and textures. They are made simply with just corn and water, served with cheddar and chive egg bites, Gallo Pinto, a combination of black beans, red bell peppers and cherry tomatoes, and crumbed feta cheese on the side.</t>
  </si>
  <si>
    <t xml:space="preserve">Sunrise Fruit Bowl </t>
  </si>
  <si>
    <t xml:space="preserve">Turmeric Latte (32 oz) </t>
  </si>
  <si>
    <t xml:space="preserve">Dragon Fruit  Smoothie  (32oz) </t>
  </si>
  <si>
    <t xml:space="preserve">Vanilla-Coconut Chia Pudding </t>
  </si>
  <si>
    <t xml:space="preserve">Strawberry-Rose Chia Pudding </t>
  </si>
  <si>
    <t>Gazpacho (8oz)</t>
  </si>
  <si>
    <t>`Gazpacho (8oz)</t>
  </si>
  <si>
    <t xml:space="preserve">Buffalo Meatballs </t>
  </si>
  <si>
    <t xml:space="preserve">Lemon-Tahini Dressing </t>
  </si>
  <si>
    <t>Carrots, Beef, Yellow Squash, Tomatoes, Zucchini, Red Bell Pepper, Parmesan Cheese (pasteurized part-skim milk, cheese cultures, salt, enzymes, powdered cellulose added to prevent caking, natamycin (a natural mold inhibitor)), Water, Parsley, Garlic-Infused Olive Oil (olive oil, natural garlic flavor), Onion-Infused Olive Oil (olive oil, natural onion flavor), Basil, Salt, Oregano, Thyme, Black Pepper.</t>
  </si>
  <si>
    <t>Carrots, Yellow Squash, Tomatoes, Zucchini, Red Bell Pepper, Parmesan Cheese (pasteurized part-skim milk, cheese cultures, salt, enzymes, powdered cellulose added to prevent caking, natamycin (a natural mold inhibitor)), Water, Parsley, Garlic-Infused Olive Oil (olive oil, natural garlic flavor), Onion-Infused Olive Oil (olive oil, natural onion flavor), Basil, Salt, Oregano, Thyme, Black Pepper.</t>
  </si>
  <si>
    <t>Carrots, Parsnips, Water, Quinoa, Sweet Potatoes, Kale, Buckwheat Groats, Lemon Juice, Olive Oil, Almond Butter (100% almonds), Tahini (sesame seeds), Dill, Mint, Cumin, Garlic-Infused Olive Oil (olive oil, natural garlic flavor), Sesame Oil, Salt, Coriander, Paprika.</t>
  </si>
  <si>
    <t>Turkey, Lactose-Free Milk (fat-free milk, lactase enzyme, Vitamin A palmitate, Vitamin D3), Red Bell Pepper, Apple Cider Vinegar (unfiltered organic apple cider vinegar, water), Tomato Paste (tomatoes, naturally derived citric acid), Scallions (green tops only), Puffed Rice (brown rice), Butter (cream, natural flavoring), Parmesan Cheese (pasteurized part-skim milk, cheese cultures, salt, enzymes, powdered cellulose added to prevent caking, natamycin (a natural mold inhibitor)), Parsley, Jalapeno Pepper, Salt, Ground Oregano, Nutmeg, White Pepper.</t>
  </si>
  <si>
    <t>This dish contains 42 grams of zucchini, 24 grams of red bell pepper, and 90 grams of canned tomato. According to Monash University, up to 65 grams of zucchini, 43 grams of red bell pepper, and 100 grams of canned tomato is low in FODMAPs and should be tolerated by most individuals with IBS.</t>
  </si>
  <si>
    <t>This dish contains 42 grams of zucchini, 24 grams of red bell pepper, and 98 grams of canned tomato. According to Monash University, up to 65 grams of zucchini, 43 grams of red bell pepper, and 100 grams of canned tomato is low in FODMAPs and should be tolerated by most individuals with IBS.</t>
  </si>
  <si>
    <t xml:space="preserve">
This dish contains 10 grams of almond butter, 10 grams of tahini and 30 grams of sweet potatoes. According to Monash University, up to 20 grams of almond butter, 30 grams of tahini and 75 grams of sweet potatoes are low in FODMAPs and should be tolerated by most individuals with IBS.</t>
  </si>
  <si>
    <t xml:space="preserve">
This dish contains 38 grams of red bell peppers. According to Monash University, up to 43 grams of red bell peppers are low in FODMAPs and should be tolerated by most individuals with IBS.</t>
  </si>
  <si>
    <t>Sweet and savory cumin roasted carrots and parsnips over a bed of aromatic spiced buckwheat, quinoa, and kale, accompanied by a bright citrus Lemon-Tahini Dressing.</t>
  </si>
  <si>
    <t>Our ever popular turkey meatballs simmered in our house-made mild buffalo sauce. Perfect as an appetizer or pair them with a few of our sides like basmati rice and sauteed spinach for the perfect meal.</t>
  </si>
  <si>
    <t xml:space="preserve">Julienned zucchini, summer squash, carrots, and bell peppers, accompanied by our savory house-made basil pomodoro sauce. Served with grated parmesean cheese on the side. </t>
  </si>
  <si>
    <t xml:space="preserve">Julienned zucchini, summer squash, carrots, and bell peppers, accompanied by our savory house-made bolognese sauce. Served with grated parmesean cheese on the side. </t>
  </si>
  <si>
    <t xml:space="preserve">Chef Dani's summers in Ibiza are what inspired this melon gazpacho. He takes traditional gazpacho and adds low FODMAP honeydew melon for a touch of sweetness. </t>
  </si>
  <si>
    <t>Cucumber, Honeydew Melon, Water, Tomatillo, Garlic-Infused Olive Oil (olive oil, natural garlic flavor), Sherry Wine Vinegar (contains naturally occurring sulfites), Scallions (green tops only), Salt, Black Pepper.</t>
  </si>
  <si>
    <t>Melon Gazpacho</t>
  </si>
  <si>
    <t>Tuna Niçoise Salad</t>
  </si>
  <si>
    <t xml:space="preserve">Dragon Fruit  Smoothie </t>
  </si>
  <si>
    <t>Roasted shrimp in a creamy, spiced tomato based sauce, with steamed basmati rice.</t>
  </si>
  <si>
    <t>A dish from the French Côte d'Azur, a classic salad made simply with olive oil poached tuna, fingerling potatoes, olives, boiled egg, baby romaine hearts, red bell pepper, hericot vert, and our house-made champagne vinaigrette. </t>
  </si>
  <si>
    <t>Shrimp (shrimp, water, salt, sodium carbonate and sodium citrate to retain moisture), Carrots, Water, Basmati Rice, Tomatoes, Lactose-Free Yogurt (pasteurized cultured low-fat milk, lactase enzyme, pectin, and live and active cultures), Coconut Milk (coconut extract 60%, water), Chives, Jalapeño Pepper, Butter (cream, natural flavoring), Turmeric, Sugar, Salt, Paprika, White Pepper, Curry Powder, Cumin, Cinnamon, Ground Ginger, Chili Powder, Cayenne Pepper.</t>
  </si>
  <si>
    <t>Tuna (tuna, olive oil, salt), Romaine Lettuce, Potatoes, Green Beans, Eggs, Cucumber, Red Bell Pepper, Garlic-Infused Olive Oil (olive oil, natural garlic flavor), Kalamata Olives (olives, water, salt, vinegar, olive oil), Champagne Vinegar (white wine vinegar (contains sulfites)), Tomatoes, Oregano, Thyme, Rosemary, Black Pepper, Salt.</t>
  </si>
  <si>
    <t xml:space="preserve">Champagne Vinaigrette </t>
  </si>
  <si>
    <t>TUNA NICOISE</t>
  </si>
  <si>
    <t>MELON Gaz</t>
  </si>
  <si>
    <t>Grab &amp; Go Gaz</t>
  </si>
  <si>
    <t>Champagne Vinaigrette</t>
  </si>
  <si>
    <t>PROBLEM</t>
  </si>
  <si>
    <t>Variance btw UPC and Renee File</t>
  </si>
  <si>
    <t>Flag</t>
  </si>
  <si>
    <t>Margin Calculation</t>
  </si>
  <si>
    <t>Renee's File (single sku tab)</t>
  </si>
  <si>
    <t>Renee's File Bulk Tab</t>
  </si>
  <si>
    <t>Why an extra digit</t>
  </si>
  <si>
    <t xml:space="preserve">does this exist in another doc? </t>
  </si>
  <si>
    <t>with Chiang Mai Sauce</t>
  </si>
  <si>
    <t>Long Island Duck a l'Orange</t>
  </si>
  <si>
    <t>with Potato Mille-Feuille &amp; Carmelized Baby Carrots</t>
  </si>
  <si>
    <t>Previous Agata MSRP</t>
  </si>
  <si>
    <t>8/31 double check</t>
  </si>
  <si>
    <t>Current Suggested
Agata MSRP</t>
  </si>
  <si>
    <t>(Half Portion- No Protein)</t>
  </si>
  <si>
    <t>(2 bite)</t>
  </si>
  <si>
    <t>Whole Brown (4 bites)</t>
  </si>
  <si>
    <t>Pastrami Sandwich</t>
  </si>
  <si>
    <t>Epicured Burrito</t>
  </si>
  <si>
    <t>Roasted Turkey Sandwich</t>
  </si>
  <si>
    <t>Chicken Wrap</t>
  </si>
  <si>
    <t>Beef Teriyaki Wrap</t>
  </si>
  <si>
    <t>Hawker Lettuce Wrap</t>
  </si>
  <si>
    <t>Sour Cream and Pico de Gallo</t>
  </si>
  <si>
    <t>Eggs, Chicken Breast, Potatoes, Romaine Lettuce, Scallions, Pickles, Vegenaise (expeller-pressed canola oil, filtered water, brown rice syrup, apple cider vinegar, soy protein, sea salt, mustard flour, lemon juice concentrate), Parsley, Apple Cider Vinegar (unfiltered organic apple cider vinegar, water), Black Pepper, Salt.</t>
  </si>
  <si>
    <t>Chicken &amp; Egg Salad Wrap</t>
  </si>
  <si>
    <t>Falafel Wrap</t>
  </si>
  <si>
    <t>Maple Mustard Sauce, Coleslaw</t>
  </si>
  <si>
    <t>Maple Mustard Sauce, Turkey Gravy</t>
  </si>
  <si>
    <t>Goma-dare sauce, Cheddar Cheese</t>
  </si>
  <si>
    <t>Lemon-Tahini Dressing, Cherry Tomatoes, Lime Wedge</t>
  </si>
  <si>
    <t>Gluten Free Ciabatta Roll (water, corn starch, corn flour, rice flour, psyllium seed husk (vegetable fiber), dextrose, modified cellulose, soy protein, sunflower oil, yeast, salt, apple fiber, tartaric acid, citric acid, calcium citrate, niacin, iron, thiamin, riboflavin), Beef, Monterey Jack Cheese (pasteurized milk, cheese culture, salt, enzymes), Cucumber, Vegenaise(expeller-pressed canola oil, filtered water, brown rice syrup, apple cider vinegar, soy protein, sea salt, mustard flour, lemon juice concentrate), 100% Pure Maple Syrup, Carrots, Green Cabbage, Apple Cider Vinegar (unfiltered organic apple cider vinegar, water), Water, Red Radish, Olive Oil, Black Pepper, Mustard Seed, Lemon Juice, Salt, Oregano, Dill, White Pepper, Ground Ginger.</t>
  </si>
  <si>
    <t xml:space="preserve">Corn Tortillas (corn masa flour, water, less than 2% of the following: cellulose gum, guar gum, enzymes, and propionic acid and benzoic acid (to maintain freshness)), Tempeh (organic soybeans, filtered water, organic white distilled vinegar, tempeh culture), Water, Brown Rice, Cheddar Cheese (pasteurized milk, cheese cultures, salt, enzymes), Manzanilla Olives (olives, water, salt, lactic acid), Lactose-Free Sour Cream (organic pasteurized cultured cream (milk), lactase enzyme, microbial enzyme, live and active cultures), Tomatoes, Olive Oil, Scallions, Red Bell Pepper, Garlic-Infused Olive Oil (olive oil, natural garlic flavor), Scallions (green tops only), Jalapeno Pepper, Cilantro, Cumin, Parsley, Salt, Black Pepper, Lime Juice, Coriander.
</t>
  </si>
  <si>
    <t>Gluten Free Ciabatta Roll (water, corn starch, corn flour, rice flour, psyllium seed husk (vegetable fiber), dextrose, modified cellulose, soy protein, sunflower oil, yeast, salt, apple fiber, tartaric acid, citric acid, calcium citrate, niacin, iron, thiamin, riboflavin), Turkey, Red Cabbage, Romaine Lettuce, Vegenaise (expeller-pressed canola oil, filtered water, brown rice syrup, apple cider vinegar, soy protein, sea salt, mustard flour, lemon juice concentrate), Chicken Stock (water, chicken, carrots, scallions (green tops only), celery root, parsnips, parsley, thyme, rosemary), 100% Pure Maple Syrup, Olive Oil, Tuna (tuna, olive oil, salt), Parmesan Cheese (pasteurized part-skim milk, cheese cultures, salt, enzymes, powdered cellulose added to prevent caking, natamycin (a natural mold inhibitor)), Lemon Juice, Apple Cider Vinegar (unfiltered organic apple cider vinegar, water), Capers (capers, water, vinegar, salt), Water, White Pepper, Mustard Seed, Anchovies (anchovies, extra virgin olive oil, salt), Potato Starch, Salt, Ground Ginger.</t>
  </si>
  <si>
    <t xml:space="preserve">Chicken Breast, Corn Tortillas (corn masa flour, water, less than 2% of the following: cellulose gum, guar gum, enzymes, and propionic acid and benzoic acid (to maintain freshness)), Romaine Lettuce, Cheddar Cheese (pasteurized milk, cheese cultures, salt, enzymes), pepper, piquillo, roasted, whole, Watermelon Radishes, Scallions, Vegenaise (expeller-pressed canola oil, filtered water, brown rice syrup, apple cider vinegar, soy protein, sea salt, mustard flour, lemon juice concentrate), Water, Olive Oil, Apple Cider Vinegar (unfiltered organic apple cider vinegar, water), Mint, Parsley, Sugar, Mustard Seed, Salt, Ground Ginger, White Pepper.
</t>
  </si>
  <si>
    <t xml:space="preserve">Beef, Corn Tortillas (corn masa flour, water, less than 2% of the following: cellulose gum, guar gum, enzymes, and propionic acid and benzoic acid (to maintain freshness)), Watercress, pepper, piquillo, roasted, whole, Scallions, Gluten-Free Soy Sauce (water, soybeans, salt, sugar, alcohol, vinegar and lactic acid), Sesame Seeds, Water, Sugar, Sesame Oil, Garlic-Infused Olive Oil (olive oil, natural garlic flavor), Ginger Juice.
</t>
  </si>
  <si>
    <t xml:space="preserve">Beef Brisket, Romaine Lettuce, Red Bell Pepper, Chicken Stock (water, chicken, carrots, scallions (green tops only), celery root, parsnips, parsley, thyme, rosemary), Watercress, Cilantro, Cheddar Cheese (pasteurized milk, cheese cultures, salt, enzymes), Gluten-Free Soy Sauce (water, soybeans, salt, sugar, alcohol, vinegar and lactic acid), Sugar, Scallions, Sesame Oil, Chives, Water, White Pepper, Potato Starch, Red Chili PepperFlakes.
</t>
  </si>
  <si>
    <t>Falafel (Brown Rice, Chickpeas (organic chickpeas, water, salt), Carrots, Scallions (green tops only), Gluten Free Flour (sweet rice flour, whole grain brown rice flour, potato starch, whole grain sorghum flour, tapioca flour, xanthan gum), Lemon Juice, Parsley, Garlic-Infused Olive Oil (olive oil, natural garlic flavor), Paprika, Ras el Hanout (coriander, cumin, fennel, allspice, black pepper, cinnamon, anise, cardamom, ginger, nutmeg, turmeric), Salt, Cumin), Corn Tortillas (corn masa flour, water, less than 2% of the following: cellulose gum, guar gum, enzymes, and propionic acid and benzoic acid (to maintain freshness)), Cherry Tomatoes, Romaine Lettuce, Watercress, Scallions, Brown Rice, Lime, Water, Almond Butter (100% almonds), Tahini (sesame seeds), Lemon Juice, Sesame Oil, Salt, Dill.</t>
  </si>
  <si>
    <t xml:space="preserve">Chicken, Corn Tortillas(corn masa flour, water, less than 2% of the following: cellulose gum, guar gum, enzymes, and propionic acid and benzoic acid (to maintain freshness)), Red Bell Pepper, Romaine Lettuce, Black Beans (organic black beans, water, salt), Tomatoes, Brown Rice, Cheddar Cheese (pasteurized milk, cheese cultures, salt, enzymes), Lactose-Free Sour Cream (organic pasteurized cultured cream (milk), lactase enzyme, microbial enzyme, live and active cultures), Olive Oil, Cilantro, Parsley, Jalapeno Pepper, Lime Juice, Scallions (green tops only), Zucchini, Cumin, Salt.
</t>
  </si>
  <si>
    <t>Indulge in the warm and comforting flavors of our gluten-free Pastrami Sandwich! Stacked high with savory pastrami, melted Monterey Jack cheese, and our signature maple mustard sauce, this sandwich will satisfy your cravings and warm your tummy after just one bite. And don't forget the pickles! Served with a refreshing side of coleslaw, this sandwich is the perfect lunchtime treat.</t>
  </si>
  <si>
    <t>Looking for a quick and delicious lunch on-the-go? Try our Chicken Egg Salad! Made with savory chicken, boiled potatoes, scallions, and pickles, and served over a bed of crunchy romaine lettuce, this salad is both satisfying and nutritious. It's the perfect lunchtime pick-me-up to help you power through the rest of your day.</t>
  </si>
  <si>
    <t>Take your taste buds on a flavor-filled adventure with our Tempeh Burrito! Packed with protein and bursting with bold flavors, this meatless burrito is filled with tempeh, brown rice, melted cheddar cheese, crunchy red peppers, olives, and scallions. Don't forget to dip it in our homemade pico de gallo and sour cream for a burst of flavor in every bite.</t>
  </si>
  <si>
    <t>Elevate your lunch game with our classic Roasted Turkey Sandwich! Made with gluten-free Schar rolls, our succulent roasted turkey and gravy, fresh romaine, and red cabbage, this sandwich is a true crowd-pleaser. And for an extra kick of flavor, dip it in our Epicured maple mustard sauce!</t>
  </si>
  <si>
    <t>Need a refreshing midday pick-me-up? Look no further than our Chicken Wrap! Wrapped in a Mission gluten-free wrap and filled with crunchy romaine lettuce, refreshing piquillo peppers, savory cheddar cheese, and chopped chicken, this wrap is the perfect lunchtime treat. Don't forget to dip it in our mint vinaigrette sauce to excite your taste buds!</t>
  </si>
  <si>
    <t>Who says you need bread to enjoy a delicious lunch? Our Beef Hawker is made with freshly seasoned beef, melted cheddar cheese, fresh red bell pepper, and scallions, all placed on a bed of fresh romaine lettuce. It's the perfect lunchtime treat for those looking for a satisfying and nutritious meal.</t>
  </si>
  <si>
    <t>Transport your taste buds to the Mediterranean with our refreshing Falafel Sandwich! Packed with flavorful falafels, watercress, fresh tomatoes, and our homemade lemon tahini sauce, this gluten-free wrap is both light and satisfying. Don't miss out on this delicious lunchtime option!</t>
  </si>
  <si>
    <t>Nourish your body and your taste buds with our Epicured Burrito! Our twist on the classic burrito, this dish is filled with pulled chicken, red bell pepper, black beans, zucchini slices, and brown rice, all wrapped up in a gluten-free tortilla. And don't forget to dip it in our homemade pico de gallo and sour cream for an added kick of flavor!</t>
  </si>
  <si>
    <t>Take your taste buds on a trip to Japan with our Beef Teriyaki Wrap! Made with a gluten-free wrap, teriyaki beef, brown rice, and fresh veggies, this wrap is packed with flavor and nutrition. And for an added burst of flavor, dip it in our teriyaki and sesame sauce!</t>
  </si>
  <si>
    <t>Beef Hawker</t>
  </si>
  <si>
    <t>Mint Vinaigrette (1 oz)</t>
  </si>
  <si>
    <t>Pico de Gallo (1 oz)</t>
  </si>
  <si>
    <t>Lemon Tahini Dressing (1 oz)</t>
  </si>
  <si>
    <t>Country Gravy (1 oz)</t>
  </si>
  <si>
    <t>Maple Mustard (1 oz)</t>
  </si>
  <si>
    <t>Coleslaw (1 oz)</t>
  </si>
  <si>
    <t>Maple Mustard (1oz)</t>
  </si>
  <si>
    <t>Pico de Gallo (1oz)</t>
  </si>
  <si>
    <t>Mint Vinaigrette (1oz)</t>
  </si>
  <si>
    <t xml:space="preserve"> Lemon-Tahini Dressing (1oz)</t>
  </si>
  <si>
    <t>Coleslaw (1oz)</t>
  </si>
  <si>
    <t>Country Gravy (1oz)</t>
  </si>
  <si>
    <t>Mocha Espresso Energy Bites_2 pack</t>
  </si>
  <si>
    <t xml:space="preserve">Coconut Milk (coconut extract, water), Banana, Apple Juice, 100% Pure Maple Syrup, Vanilla Extract 
</t>
  </si>
  <si>
    <t xml:space="preserve">Lasagna, Roma Tomatoes, Chicken, Whole Milk, Tomatoes, Mozzarella Cheese (pasteurized milk, cheese culture, salt, enzymes), Bacon (pork, water, sea salt, less than 2% of the following: cane sugar, celery powder), Water, Parmesan Cheese (pasteurized part-skim cow's milk, cheese cultures, salt, enzymes) powdered cellulose added to prevent caking, natamycin (a natural mold inhibitor)), Garlic-Infused Olive Oil (olive oil, natural garlic flavor), Onion-Infused Olive Oil (olive oil, natural onion flavor), Parsley, Basil, Salt, Oregano, Thyme, Black Pepper. </t>
  </si>
  <si>
    <t xml:space="preserve">Chicken, Water, Tomatoes, Basmati Rice, Yellow Onions, Yogurt, Coconut Milk (coconut extract 60%, water), Garlic, Chives, Grapeseed Oil, Butter (cream, natural flavoring), Sugar, Salt, Garam Masala. </t>
  </si>
  <si>
    <t xml:space="preserve">Chicken Thigh, Water, Sweet Corn, Red Bell Pepper, Zucchini, Green Beans, Chicken, Butter (cream, natural flavoring), Garlic-Infused Olive Oil (olive oil, natural garlic flavor), Scallions (green top only), Grapeseed Oil, Salt, Oregano, Carrots, Scallions (green tops only), Celery Root, Parsnips, Parsley, Thyme, Rosemary. </t>
  </si>
  <si>
    <t xml:space="preserve">Greek Yogurt (whole milk, live and active cultures), Walnuts, Semi-Sweet Chocolate Chips (cane sugar, unsweetened chocolate, cocoa butter), Coconut Flakes, Raisins, Craisins, Dried Figs, Pecans, Honey, Brown Sugar, 100% Pure Maple Syrup, Sugar, Cinnamon, Nutmeg, Cloves. </t>
  </si>
  <si>
    <t xml:space="preserve">Whole Milk, Banana, Peanut Butter, 100% Pure Maple Syrup, Cocoa Powder. </t>
  </si>
  <si>
    <t xml:space="preserve">Chicken, Coconut Milk (coconut extract 60%, water), Water, Yellow Onions, Jasmine Rice, Carrots, Eggplant, Yellow Squash, Ginger, Scallions (green top only), Garlic, Coconut Oil, Lime Juice, Basil, Cilantro, Sesame Oil, Curry Powder (cumin, coriander, ginger, cardamom, nutmeg, cloves, cinnamon, black pepper, cayenne pepper, turrmeric), Turmeric, Salt, White Pepper. </t>
  </si>
  <si>
    <t xml:space="preserve">Elbow Macaroni, Whole Milk, Chicken, Yellow Onions, Yellow Corn, Mozzarella Cheese (pasteurized milk, cheese culture, salt, enzymes), Parmesan Cheese (pasteurized part-skim milk, cheese cultures, salt, enzymes, powdered cellulose added to prevent caking, natamycin (a natural mold inhibitor)), Butter (cream, natural flavoring), Parsley, Garlic, Salt, Oregano, White Pepper, Black Pepper, Garlic-Infused Olive Oil (olive oil, natural garlic flavor). </t>
  </si>
  <si>
    <t xml:space="preserve">Water, Tomatoes, Beef, Potatoes, Red Bell Pepper, Cornstarch, Yellow Onions, Carrots, Red Wine Vinegar, Tomato Paste (tomatoes, naturally derived citric acid), Butter (cream, natural flavoring), Scallions (green top only), Jalapeno Pepper, Garlic, Salt. </t>
  </si>
  <si>
    <t xml:space="preserve">Beef, Water, Jasmine Rice, Avocado, Roasted Red Peppers (red peppers, water, salt, sugar, citric acid, calcium chloride), Yellow Corn, Black Beans (organic black beans, water, salt), Grapeseed Oil, Chicken, Cilantro, Tomato Paste (tomatoes, naturally derived citric acid), Lime Juice, Cumin Seeds, Carrots, Scallions (green tops only), Celery Root, Salt, Parsnips, Parsley, Thyme, Rosemary. </t>
  </si>
  <si>
    <t xml:space="preserve">Oreo Cookie, Peanut Butter (dry roasted peanuts, salt), 100% Pure Maple Syrup, Semi-Sweet Chocolate Chips (cane sugar, unsweetened chocolate, cocoa butter), Coconut Oil, Vanilla Extract (water, alcohol, vanilla bean extractives), Salt. </t>
  </si>
  <si>
    <t xml:space="preserve">Old Fashioned Oats, Potato Starch, Peanut Butter (dry roasted peanuts, salt), 100% Pure Maple Syrup, Semi-Sweet Chocolate Chips (cane sugar, unsweetened chocolate, cocoa butter), Whey Protein Powder (whey protein isolate, sunflower lecithin), Coconut Oil, Dried Chinese Dates, Vanilla Extract, Salt. </t>
  </si>
  <si>
    <t>Turkey, Spaghetti (semolina flour), Roma Tomatoes, Tomatoes, Whole Milk, Water, Brown Rice, Scallions (green top only), Tomato Paste (tomatoes, naturally derived citric acid), Parmesan Cheese (pasteurized part-skim milk, cheese cultures, salt, enzymes, powdered cellulose added to prevent caking, natamycin (a natural mold inhibitor)), Parsley, Olive Oil, Salt, Basil, Oregano, Thyme, Nutmeg, White Pepper, Black Pepper.</t>
  </si>
  <si>
    <t xml:space="preserve">Chicken, Water, Jasmine Rice, Lime Juice, Soy Sauce, Sesame Oil, Ginger Juice, Sugar, Garlic-Infused Olive Oil (olive oil, natural garlic flavor), Salt. </t>
  </si>
  <si>
    <t xml:space="preserve">Sweet Potatoes, Turkey Sausage (turkey, water, cane sugar, salt, sage, black pepper, white pepper, ginger, red pepper, cayenne pepper, rosemary extract), Egg Yolks, Kale, Egg Whites (guar gum, triethyl citrate (whipping aid)), Cheddar Cheese (pasteurized milk, cheese cultures, salt, enzymes), Chives, Garlic-Infused Olive Oil (olive oil, natural garlic flavor), Salt, White Pepper. </t>
  </si>
  <si>
    <t xml:space="preserve">Beef, Fingerling Potatoes, Yellow Onions, Water, Green Beans, Chicken, Butter (cream, natural flavoring), Rosemary, Grapeseed Oil, Parsley, Garlic, Salt, Ground Green Peppercorns, Black Pepper, Carrots, Scallions (green tops only), Celery Root, White Pepper, Parsnips, Thyme. </t>
  </si>
  <si>
    <t xml:space="preserve">Sweet Potato, Whole Milk, Chicken, Yellow Onions, Broccoli, Tomatoes, Parmesan Cheese (pasteurized part-skim milk, cheese cultures, salt, enzymes, powdered cellulose added to prevent caking, natamycin (a natural mold inhibitor)), Butter (cream, natural flavoring), Parsley, Garlic, Salt, Oregano, Black Pepper, Garlic-Infused Olive Oil (olive oil, natural garlic flavor). </t>
  </si>
  <si>
    <t xml:space="preserve">Tomatoes, Egg Noodles, Button Mushrooms, Beef, Water, Yellow Onions, Carrots, Parmesan Cheese (pasteurized part-skim milk, cheese cultures, salt, enzymes, powdered cellulose added to prevent caking, natamycin (a natural mold inhibitor)), Grapeseed Oil, Basil, Parsley, Garlic, Butter (cream, natural flavoring), Salt, White Pepper. </t>
  </si>
  <si>
    <t>Protein Balls (5 Pack)</t>
  </si>
  <si>
    <t>Omnivore Elimination Bundle (Cycle 1)</t>
  </si>
  <si>
    <t>Omnivore Elimination Bundle (Cycle 2)</t>
  </si>
  <si>
    <t>Omnivore Elimination Bundle (Cycle 3)</t>
  </si>
  <si>
    <t>Omnivore Elimination Bundle (Cycle 4)</t>
  </si>
  <si>
    <t>Pescatarian Elimination Bundle (Cycle 2)</t>
  </si>
  <si>
    <t>Pescatarian Elimination Bundle (Cycle 1)</t>
  </si>
  <si>
    <t>Pescatarian Elimination Bundle (Cycle 3)</t>
  </si>
  <si>
    <t>Pescatarian Elimination Bundle (Cycle 4)</t>
  </si>
  <si>
    <t>Vegetarian Elimination Bundle (Cycle 1)</t>
  </si>
  <si>
    <t>Vegetarian Elimination Bundle (Cycle 2)</t>
  </si>
  <si>
    <t>Vegan Elimination Bundle (Cycle 1)</t>
  </si>
  <si>
    <t>Vegan Elimination Bundle (Cycle 2)</t>
  </si>
  <si>
    <t>Omnivore Elimination Bundle (Cycle 1B)</t>
  </si>
  <si>
    <t>Omnivore Elimination Bundle (Cycle 2B)</t>
  </si>
  <si>
    <t>Omnivore Elimination Bundle (Cycle 3B)</t>
  </si>
  <si>
    <t>Omnivore Elimination Bundle (Cycle 4B)</t>
  </si>
  <si>
    <t>Omnivore Rx Sample Box</t>
  </si>
  <si>
    <t>Pescatarian Rx Sample Box</t>
  </si>
  <si>
    <t>Vegetarian Rx Sample Box</t>
  </si>
  <si>
    <t>Vegan Rx Sample Box</t>
  </si>
  <si>
    <t>Vegan Elimination Bundle (Cycle 1B)</t>
  </si>
  <si>
    <t>Vegan Elimination Bundle (Cycle 2B)</t>
  </si>
  <si>
    <t>Pescatarian Elimination Bundle (Cycle 1B)</t>
  </si>
  <si>
    <t>Pescatarian Elimination Bundle (Cycle 2B)</t>
  </si>
  <si>
    <t>Pescatarian Elimination Bundle (Cycle 3B)</t>
  </si>
  <si>
    <t>Pescatarian Elimination Bundle (Cycle 4B)</t>
  </si>
  <si>
    <t>Vegetarian Elimination Bundle (Cycle 1B)</t>
  </si>
  <si>
    <t>Vegetarian Elimination Bundle (Cycle 2B)</t>
  </si>
  <si>
    <t>Anagram Clinical Study Bundle (Menu 1)</t>
  </si>
  <si>
    <t>Anagram Clinical Study Bundle (Menu 2)</t>
  </si>
  <si>
    <t>Anagram Test Box</t>
  </si>
  <si>
    <t>Anagram Backup Box</t>
  </si>
  <si>
    <t>Buffalo Sauce</t>
  </si>
  <si>
    <t>Ketchup</t>
  </si>
  <si>
    <t xml:space="preserve">Cranberry Orange Sauce </t>
  </si>
  <si>
    <t>Cherry Tomato and Lime Wedge</t>
  </si>
  <si>
    <t>Basil Pomodoro Sauce</t>
  </si>
  <si>
    <t>Anagram Banana Coconut Smoothie</t>
  </si>
  <si>
    <t>Anagram Chicken Bacon Lasagna</t>
  </si>
  <si>
    <t>Anagram Chicken Garam Masala</t>
  </si>
  <si>
    <t>Anagram Chicken Primavera</t>
  </si>
  <si>
    <t>Anagram Chocolate Granola Breakfast</t>
  </si>
  <si>
    <t>Anagram Chocolate Peanut Butter Smoothie</t>
  </si>
  <si>
    <t>Anagram Coconut Curry</t>
  </si>
  <si>
    <t>Anagram Corn Casserole</t>
  </si>
  <si>
    <t>Anagram Goulash</t>
  </si>
  <si>
    <t>Anagram Mexican Steak</t>
  </si>
  <si>
    <t>Anagram Oreo Peanut Butter Energy Bites</t>
  </si>
  <si>
    <t>Anagram Peanut Butter &amp; Date Energy Bites</t>
  </si>
  <si>
    <t>Anagram Pomodoro Meatballs</t>
  </si>
  <si>
    <t>Anagram Sesame Ponzu Chicken</t>
  </si>
  <si>
    <t>Anagram American Breakfast</t>
  </si>
  <si>
    <t>Anagram Steak au Poivre</t>
  </si>
  <si>
    <t>Anagram Sweet Potato Casserole</t>
  </si>
  <si>
    <t>Anagram Tagliatelle with Mushroom Ragu</t>
  </si>
  <si>
    <t>Country Cinnamon Oatmeal, Maple-Glazed Pecans</t>
  </si>
  <si>
    <t>Caesar Salad, Chicken</t>
  </si>
  <si>
    <t>Pastrami Sandwich, Pastrami Sandwich</t>
  </si>
  <si>
    <t>Chicken Egg Salad Wrap, Chicken Egg Salad Wrap</t>
  </si>
  <si>
    <t>Sea Bass Potatoes and Broccolini</t>
  </si>
  <si>
    <t>Tacos Especiales, Shrimp</t>
  </si>
  <si>
    <t>Ceasar dressing</t>
  </si>
  <si>
    <t>Maple mustard sauce</t>
  </si>
  <si>
    <t>Sesame dressing</t>
  </si>
  <si>
    <t>Parmesan cheese</t>
  </si>
  <si>
    <t>Cheddar cheese</t>
  </si>
  <si>
    <t>sour cream</t>
  </si>
  <si>
    <t>Frittatas, Tomato &amp; Herb</t>
  </si>
  <si>
    <t>Spring Salad, Tempeh</t>
  </si>
  <si>
    <t>Chicken Burrito, Chicken Burrito</t>
  </si>
  <si>
    <t>Caesar Salad, Shrimp</t>
  </si>
  <si>
    <t>Beef Hawker Lettuce Wrap, Beef Hawker Lettuce Wrap</t>
  </si>
  <si>
    <t>Popcorn Bites, Shrimp</t>
  </si>
  <si>
    <t>Tikka Masala, Chicken</t>
  </si>
  <si>
    <t>Maple syrup</t>
  </si>
  <si>
    <t>Orange vinaigrette</t>
  </si>
  <si>
    <t>Sour cream</t>
  </si>
  <si>
    <t>Tonnato dressing</t>
  </si>
  <si>
    <t>Olive oil</t>
  </si>
  <si>
    <t>Goma-Dare Sauce</t>
  </si>
  <si>
    <t>Mild buffalo sauce</t>
  </si>
  <si>
    <t>Falafel Wrap, Falafel Wrap</t>
  </si>
  <si>
    <t>Caesar Salad, Salmon</t>
  </si>
  <si>
    <t>Spring Salad, Chicken</t>
  </si>
  <si>
    <t>Chicken &amp; Eggplant Parmigiana</t>
  </si>
  <si>
    <t>Moroccan Tajine, Chicken</t>
  </si>
  <si>
    <t>Tacos Especiales, Chicken</t>
  </si>
  <si>
    <t>Teriyaki Donburi, Turkey Meatballs</t>
  </si>
  <si>
    <t>Gallo pinto</t>
  </si>
  <si>
    <t>Feta cheese</t>
  </si>
  <si>
    <t>Lemon tahini dressing</t>
  </si>
  <si>
    <t>Cherry tomato &amp; lime wedge</t>
  </si>
  <si>
    <t>Caesar dressing</t>
  </si>
  <si>
    <t>Teriyaki sauce</t>
  </si>
  <si>
    <t>Frittatas, Bacon &amp; Cheese</t>
  </si>
  <si>
    <t>Tempeh Burrito, Tempeh Burrito</t>
  </si>
  <si>
    <t>Roasted Kabocha Salad, Vegetarian</t>
  </si>
  <si>
    <t>Popcorn Bites, Chicken</t>
  </si>
  <si>
    <t>Tikka Masala, Lamb</t>
  </si>
  <si>
    <t>Tacos Especiales, Beef</t>
  </si>
  <si>
    <t>Nut &amp; Seed mix</t>
  </si>
  <si>
    <t>Pico de gallo</t>
  </si>
  <si>
    <t>Spring Salad, Shrimp</t>
  </si>
  <si>
    <t>Zucchini 'Spaghetti', Pomodoro</t>
  </si>
  <si>
    <t>Fish Tacos with Red Cabbage Slaw</t>
  </si>
  <si>
    <t>Coconut Macaroons</t>
  </si>
  <si>
    <t>Champagne vinaigrette</t>
  </si>
  <si>
    <t>Basil Pomodoro sauce</t>
  </si>
  <si>
    <t>Red cabbage slaw</t>
  </si>
  <si>
    <t>Lemon paprika aioli</t>
  </si>
  <si>
    <t>Pico de gallo </t>
  </si>
  <si>
    <t>Frittatas, Kale &amp; Parmesean</t>
  </si>
  <si>
    <t>Thai Green Curry, Cod</t>
  </si>
  <si>
    <t>Tikka Masala, Shrimp</t>
  </si>
  <si>
    <t>Cherry tomato and lime wedge</t>
  </si>
  <si>
    <t>Basmati rice</t>
  </si>
  <si>
    <t>Mediterranean Salad with Vegetables, Veggie</t>
  </si>
  <si>
    <t>Mint vinaigrette</t>
  </si>
  <si>
    <t>Tierra Salad, Tofu</t>
  </si>
  <si>
    <t>Casablanca Bowl, Vegetarian</t>
  </si>
  <si>
    <t>Pesto Spaghetti Squash Salad, Vegetarian</t>
  </si>
  <si>
    <t>Grilled Salmon (Sesame Crusted)</t>
  </si>
  <si>
    <t>Teriyaki Donburi, Tofu</t>
  </si>
  <si>
    <t>herb vinaigrette</t>
  </si>
  <si>
    <t>pecans</t>
  </si>
  <si>
    <t>gallo pinto</t>
  </si>
  <si>
    <t>feta cheese</t>
  </si>
  <si>
    <t>mint vinaigrette</t>
  </si>
  <si>
    <t>sesame dressing</t>
  </si>
  <si>
    <t>basil pesto</t>
  </si>
  <si>
    <t>carrot puree</t>
  </si>
  <si>
    <t>goma-dare sauce</t>
  </si>
  <si>
    <t>teriyaki sauce</t>
  </si>
  <si>
    <t>mild buffalo sauce</t>
  </si>
  <si>
    <t>maple mustard sauce</t>
  </si>
  <si>
    <t>coleslaw</t>
  </si>
  <si>
    <t>Thai Green Curry, Tofu</t>
  </si>
  <si>
    <t>Moroccan Tajine, Tofu</t>
  </si>
  <si>
    <t>Tikka Masala, Tofu</t>
  </si>
  <si>
    <t>maple syrup</t>
  </si>
  <si>
    <t>basmati rice </t>
  </si>
  <si>
    <t>Country Cinnamon Oatmeal, Cinnamon and Blueberries</t>
  </si>
  <si>
    <t>Tacos Especiales, Vegetarian</t>
  </si>
  <si>
    <t>nut &amp; seed mix</t>
  </si>
  <si>
    <t>lemon-tahini dressing</t>
  </si>
  <si>
    <t>orange vinaigrette</t>
  </si>
  <si>
    <t>cheddar cheese</t>
  </si>
  <si>
    <t>pico de gallo</t>
  </si>
  <si>
    <t>parmesan cheese</t>
  </si>
  <si>
    <t>basil pomodoro sauce</t>
  </si>
  <si>
    <t>Peanut Butter &amp; Chocolate Energy Bites, Peanut Butter &amp; Chocolate Energy Bites</t>
  </si>
  <si>
    <t>cherry tomato &amp; lime wedge</t>
  </si>
  <si>
    <t>basmati rice</t>
  </si>
  <si>
    <t>Chicken Hawker Lettuce Wraps</t>
  </si>
  <si>
    <t>Chicken Fricassee</t>
  </si>
  <si>
    <t>Mediterranean Salad with Vegetables, Chicken</t>
  </si>
  <si>
    <t>Tierra Salad, Steak</t>
  </si>
  <si>
    <t>Thai Green Curry, Chicken</t>
  </si>
  <si>
    <t>Coconut Laksa, Shrimp</t>
  </si>
  <si>
    <t>Nut &amp; seed mix</t>
  </si>
  <si>
    <t>Roasted Kabocha Salad, Chicken</t>
  </si>
  <si>
    <t>Pad Thai, Chicken</t>
  </si>
  <si>
    <t>Vietnamese Rice Noodles, Shrimp</t>
  </si>
  <si>
    <t>Herb vinaigrette</t>
  </si>
  <si>
    <t>Basil pesto</t>
  </si>
  <si>
    <t>Casablanca Bowl, Chicken</t>
  </si>
  <si>
    <t>Pesto Spaghetti Squash Salad, Chicken</t>
  </si>
  <si>
    <t>Thai Green Curry, Shrimp</t>
  </si>
  <si>
    <t>Coconut Laksa, Cod</t>
  </si>
  <si>
    <t>Turkey Meatballs with Penne</t>
  </si>
  <si>
    <t>Pad Thai, Shrimp</t>
  </si>
  <si>
    <t>Almond &amp; Cranberry Energy Bites, Almond &amp; Cranberry Energy Bites</t>
  </si>
  <si>
    <t>Atlantic Cod, Atlantic Cod</t>
  </si>
  <si>
    <t>Dragon Fruit Smoothie, 8 oz</t>
  </si>
  <si>
    <t>Sea Bass with Pineapple Green Sauce</t>
  </si>
  <si>
    <t>mint vinaigrette </t>
  </si>
  <si>
    <t>tonnato dressing</t>
  </si>
  <si>
    <t>olive oil</t>
  </si>
  <si>
    <t>Anagram Chicken Bacon Lasagna, Chicken Bacon Lasagna</t>
  </si>
  <si>
    <t>Anagram Chocolate Granola Breakfast, Chocolate Granola Breakfast</t>
  </si>
  <si>
    <t>Anagram Oreo Peanut Butter Energy Bites, Oreo Peanut Butter Energy Bites</t>
  </si>
  <si>
    <t>Anagram Pomodoro Meatballs, Pomodoro Meatballs</t>
  </si>
  <si>
    <t>Anagram Basmati Rice</t>
  </si>
  <si>
    <t>Anagram Corn Casserole, Corn Casserole</t>
  </si>
  <si>
    <t>Anagram Peanut Butter &amp; Date Nutrition Bar, Peanut Butter &amp; Date Energy Bites</t>
  </si>
  <si>
    <t>Anagram American Breakfast (Sausage and Egg), Sausage &amp; Egg</t>
  </si>
  <si>
    <t>Anagram Tagliatelle with Mushroom Ragu, Tagliatelle with Mushroom Ragu</t>
  </si>
  <si>
    <t>Anagram Chocolate Fudge Brownie Bites</t>
  </si>
  <si>
    <t>Anagram Herbed Quinoa</t>
  </si>
  <si>
    <t>Coco Berry Smoothie, 8 oz</t>
  </si>
  <si>
    <t>Green Smoothie, 8 oz</t>
  </si>
  <si>
    <t>Lemon-tahini dressing</t>
  </si>
  <si>
    <t>Boiled Eggs</t>
  </si>
  <si>
    <t>Elimination Program Vegetarian Tasting Box</t>
  </si>
  <si>
    <t>Elimination Program Omnivore Tasting Box</t>
  </si>
  <si>
    <t>Elimination Program Pescatarian Tasting Box</t>
  </si>
  <si>
    <t>Elimination Program Vegan Tasting Box</t>
  </si>
  <si>
    <t xml:space="preserve">Pulled BBQ Chicken    </t>
  </si>
  <si>
    <t>Caesar Salad (Shrimp)</t>
  </si>
  <si>
    <t>Gluten Free</t>
  </si>
  <si>
    <t>Anagram Chicken Bacon Lasagna, Gluten Free</t>
  </si>
  <si>
    <t>Anagram Oreo Peanut Butter Energy Bites, Gluten Free</t>
  </si>
  <si>
    <t>Anagram Pomodoro Meatballs, Gluten Free</t>
  </si>
  <si>
    <t>Anagram Tagliatelle with Mushroom Ragu, Gluten Free</t>
  </si>
  <si>
    <t>Anagram Corn Casserole, Gluten Free</t>
  </si>
  <si>
    <t>Loaded Mashed Potatoes</t>
  </si>
  <si>
    <t>Omnivore Courtesy Box</t>
  </si>
  <si>
    <t>Vegetarian Courtesy Box</t>
  </si>
  <si>
    <t>Vegan Courtesy Box</t>
  </si>
  <si>
    <t>Pescatarian Courtesy Box</t>
  </si>
  <si>
    <t>Black Friday Bundle</t>
  </si>
  <si>
    <t>Cyber Monday Bundle</t>
  </si>
  <si>
    <t>6-pack</t>
  </si>
  <si>
    <t>Raspberry Coffee Cake</t>
  </si>
  <si>
    <t>Variety Coffee Cake</t>
  </si>
  <si>
    <t>Cinnamon Coffee Cake</t>
  </si>
  <si>
    <t>Chocolate Coffee Cake</t>
  </si>
  <si>
    <t>Chicken Bacon Lasagna</t>
  </si>
  <si>
    <t>Magret with Lavender</t>
  </si>
  <si>
    <t>Holiday Experience Bundle: Magret with Lavender</t>
  </si>
  <si>
    <t>X2</t>
  </si>
  <si>
    <t>Holiday Experience  (Sea Bass)</t>
  </si>
  <si>
    <t>Holiday Experience Bundle (Magret with Lavender)</t>
  </si>
  <si>
    <t>Pickles (2 oz)</t>
  </si>
  <si>
    <t>Anagram Dried Mango</t>
  </si>
  <si>
    <t>Anagram Lasagna</t>
  </si>
  <si>
    <t>Anagram Tagliatelle</t>
  </si>
  <si>
    <t>4 Pack</t>
  </si>
  <si>
    <t>Anagram Almond and Cranberry Energy Bites</t>
  </si>
  <si>
    <t>Anagram Quinoa</t>
  </si>
  <si>
    <t>Anagram Chocolate Fudge Brownie Bites (4 bites)</t>
  </si>
  <si>
    <t>(4 bites)</t>
  </si>
  <si>
    <t>Cod and Chorizo Stew</t>
  </si>
  <si>
    <t>Moroccan Spiced Chicken</t>
  </si>
  <si>
    <t>Yogurt Day 1</t>
  </si>
  <si>
    <t>Yogurt Day 2</t>
  </si>
  <si>
    <t>Yogurt Day 3</t>
  </si>
  <si>
    <t>Orange Juice Day 1</t>
  </si>
  <si>
    <t>Orange Juice Day 2</t>
  </si>
  <si>
    <t>Orange Juice Day 3</t>
  </si>
  <si>
    <t>Mints Day 1</t>
  </si>
  <si>
    <t>Mints Day 2</t>
  </si>
  <si>
    <t>Mints Day 3</t>
  </si>
  <si>
    <t>Celery Day 1</t>
  </si>
  <si>
    <t>Celery Day 2</t>
  </si>
  <si>
    <t>Celery Day 3</t>
  </si>
  <si>
    <t>Brioche Bun Day 1</t>
  </si>
  <si>
    <t>Brioche Bun Day 2</t>
  </si>
  <si>
    <t>Brioche Bun Day 3</t>
  </si>
  <si>
    <t>Chopped Garlic Day 1</t>
  </si>
  <si>
    <t>Chopped Garlic Day 2</t>
  </si>
  <si>
    <t>Chopped Garlic Day 3</t>
  </si>
  <si>
    <t>Chopped Onion Day 1</t>
  </si>
  <si>
    <t>Chopped Onion Day 2</t>
  </si>
  <si>
    <t>Chopped Onion Day 3</t>
  </si>
  <si>
    <t>Chickpeas Day 1</t>
  </si>
  <si>
    <t>Chickpeas Day 2</t>
  </si>
  <si>
    <t>Chickpeas Day 3</t>
  </si>
  <si>
    <t>Reintroduction Program</t>
  </si>
  <si>
    <t>Empanadas with Chipotle Slaw</t>
  </si>
  <si>
    <t>Pulled Beef over Rice &amp; Beans</t>
  </si>
  <si>
    <t>Anagram Allergen (Menu 1)</t>
  </si>
  <si>
    <t>Anagram Allergen (Menu 2)</t>
  </si>
  <si>
    <t>Anagram Mac &amp; Cheese</t>
  </si>
  <si>
    <t>Chocolate Coffee Cake Individual</t>
  </si>
  <si>
    <t>Raspberry Coffee Cake Individual</t>
  </si>
  <si>
    <t>Ginger Snaps (2X)</t>
  </si>
  <si>
    <t>Arroz con Pollo</t>
  </si>
  <si>
    <t>Individual</t>
  </si>
  <si>
    <t>2X</t>
  </si>
  <si>
    <t>Ginger Snaps</t>
  </si>
  <si>
    <t>Chicken</t>
  </si>
  <si>
    <t>Chicken and Beef</t>
  </si>
  <si>
    <t>Gluten Free Allergen</t>
  </si>
  <si>
    <t>Anagram Corn Casserole Gluten Free Allergen</t>
  </si>
  <si>
    <t>SKU Name</t>
  </si>
  <si>
    <t>PRICE</t>
  </si>
  <si>
    <r>
      <t xml:space="preserve">SKU Type </t>
    </r>
    <r>
      <rPr>
        <sz val="9"/>
        <color theme="1"/>
        <rFont val="Calibri"/>
        <family val="2"/>
        <scheme val="minor"/>
      </rPr>
      <t>(SS, MS, BUNDLE, BULK)</t>
    </r>
  </si>
  <si>
    <r>
      <t xml:space="preserve">STATUS </t>
    </r>
    <r>
      <rPr>
        <sz val="9"/>
        <color theme="1"/>
        <rFont val="Calibri"/>
        <family val="2"/>
        <scheme val="minor"/>
      </rPr>
      <t>(ACTIVE / INACTIVE)</t>
    </r>
  </si>
  <si>
    <t>Baked Ziti with Pesto Sauce and Grilled Shrimp</t>
  </si>
  <si>
    <t>Mini Chocolate Cakes</t>
  </si>
  <si>
    <t>Banana Pudding</t>
  </si>
  <si>
    <t>Chopped Caesar Salad</t>
  </si>
  <si>
    <t>Chopped Spring Salad</t>
  </si>
  <si>
    <t>Fish Cakes with Tartar Sauce</t>
  </si>
  <si>
    <t>Fresh Fruit Cup</t>
  </si>
  <si>
    <t>Green Beans &amp; Almonds</t>
  </si>
  <si>
    <t>Macaroni Salad with Beets</t>
  </si>
  <si>
    <t>Mini Coffee Cake</t>
  </si>
  <si>
    <t>Rice Pudding</t>
  </si>
  <si>
    <t>Roasted Broccoli</t>
  </si>
  <si>
    <t>Teriyaki Chicken</t>
  </si>
  <si>
    <t>Turkey Meatballs with Tomato Sauce</t>
  </si>
  <si>
    <t>Breaded Fish Filet</t>
  </si>
  <si>
    <t>Brown Rice</t>
  </si>
  <si>
    <t>Chicken Tacos (Taco Shells Optional)</t>
  </si>
  <si>
    <t>Chili with Cheddar Cheese</t>
  </si>
  <si>
    <t>Chocolate Pudding</t>
  </si>
  <si>
    <t>Peanut Butter Chocolate Chip bites</t>
  </si>
  <si>
    <t>Potato Salad</t>
  </si>
  <si>
    <t xml:space="preserve">Slow Cooked Roast Beef </t>
  </si>
  <si>
    <t xml:space="preserve">Spaghetti and Turkey Meatballs, with Tomato, Mushroom and Veggie Sauce </t>
  </si>
  <si>
    <t>Apple Sauce with Raisins and Cinnamon</t>
  </si>
  <si>
    <t>Caramelized Bananas</t>
  </si>
  <si>
    <t>Chicken Parmesan</t>
  </si>
  <si>
    <t>Creamy Spinach</t>
  </si>
  <si>
    <t>Lasagna Bolognese</t>
  </si>
  <si>
    <t>Maple Glazed Ham</t>
  </si>
  <si>
    <t>Mashed Sweet Potatoes</t>
  </si>
  <si>
    <t>Roasted Carrots, Broccoli, &amp; Brussels Sprouts</t>
  </si>
  <si>
    <t>Spaghetti with Tomato, Garlic and Bacon Sauce</t>
  </si>
  <si>
    <t>Vegetable Stew</t>
  </si>
  <si>
    <t>Broccoli Casserole with Ground Beef</t>
  </si>
  <si>
    <t>Egg Frittata with Bacon &amp; Cheese</t>
  </si>
  <si>
    <t>Lemon Energy Bites</t>
  </si>
  <si>
    <t>Rosemary Potatoes &amp; Green Beans</t>
  </si>
  <si>
    <t>Rosemary Roasted Potatoes</t>
  </si>
  <si>
    <t>Chicken and Rice soup</t>
  </si>
  <si>
    <t>Chicken Stracciatella soup</t>
  </si>
  <si>
    <t>Chicken Noodle soup</t>
  </si>
  <si>
    <t>Italian Wedding soup</t>
  </si>
  <si>
    <t>Minestrone soup</t>
  </si>
  <si>
    <t>Mushroom and Barley soup</t>
  </si>
  <si>
    <t>Borscht soup</t>
  </si>
  <si>
    <t>Heavenly Cauliflower soup</t>
  </si>
  <si>
    <t>Lentil soup</t>
  </si>
  <si>
    <t>Carrot Ginger soup</t>
  </si>
  <si>
    <t>Fallon 24 oz</t>
  </si>
  <si>
    <t>Fallon Tub</t>
  </si>
  <si>
    <t>Penne with Meat Sauce</t>
  </si>
  <si>
    <t>Plain Falafel with Sesame</t>
  </si>
  <si>
    <t>Ginger Glazed Mahi Mahi</t>
  </si>
  <si>
    <t>Side of Tofu</t>
  </si>
  <si>
    <t>Mothers Day Brunch Bundle</t>
  </si>
  <si>
    <t>Rice with Green Peas</t>
  </si>
  <si>
    <t>Primavera Rice</t>
  </si>
  <si>
    <t>Strawberry and Vanilla Pudding</t>
  </si>
  <si>
    <t>Salmon Protein Bowl</t>
  </si>
  <si>
    <t>Smoked Pork Chop</t>
  </si>
  <si>
    <t>Cream of Chicken Soup</t>
  </si>
  <si>
    <t xml:space="preserve">Lasagna Alessandra </t>
  </si>
  <si>
    <t>Side Bacon</t>
  </si>
  <si>
    <t>Half Tray</t>
  </si>
  <si>
    <t>Side of Bacon</t>
  </si>
  <si>
    <t>Macaroni Primavera</t>
  </si>
  <si>
    <t>Broccoli &amp; Spinach Soup</t>
  </si>
  <si>
    <t>Vanilla Pudding</t>
  </si>
  <si>
    <t>Chicken Bone Broth</t>
  </si>
  <si>
    <t>Beef Ossobuco</t>
  </si>
  <si>
    <t>Mashed Potatoes</t>
  </si>
  <si>
    <t>Chicken Stew A La Vodka</t>
  </si>
  <si>
    <t xml:space="preserve">Roasted Baby Carrots  </t>
  </si>
  <si>
    <t>Cheesecake</t>
  </si>
  <si>
    <t>Tomato Soup with Cheddar</t>
  </si>
  <si>
    <t>Rob Smoothie</t>
  </si>
  <si>
    <t>Teriyaki Stir Fry</t>
  </si>
  <si>
    <t>Spinach Lasagna</t>
  </si>
  <si>
    <t>New England Roll</t>
  </si>
  <si>
    <t>Shrimp Summer Bowl</t>
  </si>
  <si>
    <t>Mushroom Chicken</t>
  </si>
  <si>
    <t>Corn Chowder</t>
  </si>
  <si>
    <t>90010L</t>
  </si>
  <si>
    <t>90011L</t>
  </si>
  <si>
    <t>90020L</t>
  </si>
  <si>
    <t>90023L</t>
  </si>
  <si>
    <t>90040L</t>
  </si>
  <si>
    <t>90041L</t>
  </si>
  <si>
    <t>90050L</t>
  </si>
  <si>
    <t>90051L</t>
  </si>
  <si>
    <t>90060L</t>
  </si>
  <si>
    <t>90061L</t>
  </si>
  <si>
    <t>90070L</t>
  </si>
  <si>
    <t>90071L</t>
  </si>
  <si>
    <t>90090L</t>
  </si>
  <si>
    <t>90093L</t>
  </si>
  <si>
    <t>90100L</t>
  </si>
  <si>
    <t>90103L</t>
  </si>
  <si>
    <t>90120L</t>
  </si>
  <si>
    <t>90121L</t>
  </si>
  <si>
    <t>90130L</t>
  </si>
  <si>
    <t>90131L</t>
  </si>
  <si>
    <t>90140L</t>
  </si>
  <si>
    <t>90141L</t>
  </si>
  <si>
    <t>90150L</t>
  </si>
  <si>
    <t>90152L</t>
  </si>
  <si>
    <t>90151L</t>
  </si>
  <si>
    <t>90160L</t>
  </si>
  <si>
    <t>90161L</t>
  </si>
  <si>
    <t>90162L</t>
  </si>
  <si>
    <t>90163L</t>
  </si>
  <si>
    <t>90170L</t>
  </si>
  <si>
    <t>90171L</t>
  </si>
  <si>
    <t>90180L</t>
  </si>
  <si>
    <t>90181L</t>
  </si>
  <si>
    <t>90190L</t>
  </si>
  <si>
    <t>90191L</t>
  </si>
  <si>
    <t>90200L</t>
  </si>
  <si>
    <t>90201L</t>
  </si>
  <si>
    <t>90210L</t>
  </si>
  <si>
    <t>90211L</t>
  </si>
  <si>
    <t>90220L</t>
  </si>
  <si>
    <t>90221L</t>
  </si>
  <si>
    <t>90230L</t>
  </si>
  <si>
    <t>90231L</t>
  </si>
  <si>
    <t>90240L</t>
  </si>
  <si>
    <t>90241L</t>
  </si>
  <si>
    <t>90250L</t>
  </si>
  <si>
    <t>90251L</t>
  </si>
  <si>
    <t>90280L</t>
  </si>
  <si>
    <t>90281L</t>
  </si>
  <si>
    <t>90290L</t>
  </si>
  <si>
    <t>90291L</t>
  </si>
  <si>
    <t>90310L</t>
  </si>
  <si>
    <t>90311L</t>
  </si>
  <si>
    <t>90320L</t>
  </si>
  <si>
    <t>90321L</t>
  </si>
  <si>
    <t>90330L</t>
  </si>
  <si>
    <t>90331L</t>
  </si>
  <si>
    <t>90332L</t>
  </si>
  <si>
    <t>90333L</t>
  </si>
  <si>
    <t>90340L</t>
  </si>
  <si>
    <t>90341L</t>
  </si>
  <si>
    <t>90350L</t>
  </si>
  <si>
    <t>90351L</t>
  </si>
  <si>
    <t>90380L</t>
  </si>
  <si>
    <t>90383L</t>
  </si>
  <si>
    <t>90390L</t>
  </si>
  <si>
    <t>90391L</t>
  </si>
  <si>
    <t>90400L</t>
  </si>
  <si>
    <t>90403L</t>
  </si>
  <si>
    <t>90420L</t>
  </si>
  <si>
    <t>90421L</t>
  </si>
  <si>
    <t>90430L</t>
  </si>
  <si>
    <t>90431L</t>
  </si>
  <si>
    <t>90450L</t>
  </si>
  <si>
    <t>90451L</t>
  </si>
  <si>
    <t>90460L</t>
  </si>
  <si>
    <t>90461L</t>
  </si>
  <si>
    <t>90470L</t>
  </si>
  <si>
    <t>90471L</t>
  </si>
  <si>
    <t>90490L</t>
  </si>
  <si>
    <t>90491L</t>
  </si>
  <si>
    <t>90500L</t>
  </si>
  <si>
    <t>90503L</t>
  </si>
  <si>
    <t>90510L</t>
  </si>
  <si>
    <t>90511L</t>
  </si>
  <si>
    <t>90530L</t>
  </si>
  <si>
    <t>90531L</t>
  </si>
  <si>
    <t>90540L</t>
  </si>
  <si>
    <t>90541L</t>
  </si>
  <si>
    <t>90560L</t>
  </si>
  <si>
    <t>90562L</t>
  </si>
  <si>
    <t>90570L</t>
  </si>
  <si>
    <t>90571L</t>
  </si>
  <si>
    <t>90580L</t>
  </si>
  <si>
    <t>90581L</t>
  </si>
  <si>
    <t>90590L</t>
  </si>
  <si>
    <t>90591L</t>
  </si>
  <si>
    <t>90620L</t>
  </si>
  <si>
    <t>90623L</t>
  </si>
  <si>
    <t>90630L</t>
  </si>
  <si>
    <t>90631L</t>
  </si>
  <si>
    <t>90640L</t>
  </si>
  <si>
    <t>90641L</t>
  </si>
  <si>
    <t>90650L</t>
  </si>
  <si>
    <t>90651L</t>
  </si>
  <si>
    <t>90660L</t>
  </si>
  <si>
    <t>90661L</t>
  </si>
  <si>
    <t>90670L</t>
  </si>
  <si>
    <t>90671L</t>
  </si>
  <si>
    <t>90680L</t>
  </si>
  <si>
    <t>90683L</t>
  </si>
  <si>
    <t>90690L</t>
  </si>
  <si>
    <t>90691L</t>
  </si>
  <si>
    <t>90692L</t>
  </si>
  <si>
    <t>90700L</t>
  </si>
  <si>
    <t>90701L</t>
  </si>
  <si>
    <t>90730L</t>
  </si>
  <si>
    <t>90731L</t>
  </si>
  <si>
    <t>90770L</t>
  </si>
  <si>
    <t>90771L</t>
  </si>
  <si>
    <t>90780L</t>
  </si>
  <si>
    <t>90783L</t>
  </si>
  <si>
    <t>90790L</t>
  </si>
  <si>
    <t>90791L</t>
  </si>
  <si>
    <t>90810L</t>
  </si>
  <si>
    <t>90811L</t>
  </si>
  <si>
    <t>90820L</t>
  </si>
  <si>
    <t>90821L</t>
  </si>
  <si>
    <t>90830L</t>
  </si>
  <si>
    <t>90833L</t>
  </si>
  <si>
    <t>90840L</t>
  </si>
  <si>
    <t>90842L</t>
  </si>
  <si>
    <t>90841L</t>
  </si>
  <si>
    <t>90880L</t>
  </si>
  <si>
    <t>90881L</t>
  </si>
  <si>
    <t>90890L</t>
  </si>
  <si>
    <t>90891L</t>
  </si>
  <si>
    <t>90920L</t>
  </si>
  <si>
    <t>90922L</t>
  </si>
  <si>
    <t>90940L</t>
  </si>
  <si>
    <t>90941L</t>
  </si>
  <si>
    <t>90950L</t>
  </si>
  <si>
    <t>90951L</t>
  </si>
  <si>
    <t>90960L</t>
  </si>
  <si>
    <t>90961L</t>
  </si>
  <si>
    <t>90970L</t>
  </si>
  <si>
    <t>90971L</t>
  </si>
  <si>
    <t>90980L</t>
  </si>
  <si>
    <t>90981L</t>
  </si>
  <si>
    <t>90990L</t>
  </si>
  <si>
    <t>90991L</t>
  </si>
  <si>
    <t>91010L</t>
  </si>
  <si>
    <t>91011L</t>
  </si>
  <si>
    <t>91020L</t>
  </si>
  <si>
    <t>91021L</t>
  </si>
  <si>
    <t>91030L</t>
  </si>
  <si>
    <t>91031L</t>
  </si>
  <si>
    <t>91040L</t>
  </si>
  <si>
    <t>91041L</t>
  </si>
  <si>
    <t>91050L</t>
  </si>
  <si>
    <t>91051L</t>
  </si>
  <si>
    <t>91060L</t>
  </si>
  <si>
    <t>91061L</t>
  </si>
  <si>
    <t>91070L</t>
  </si>
  <si>
    <t>91071L</t>
  </si>
  <si>
    <t>91080L</t>
  </si>
  <si>
    <t>91081L</t>
  </si>
  <si>
    <t>91090L</t>
  </si>
  <si>
    <t>91091L</t>
  </si>
  <si>
    <t>91120L</t>
  </si>
  <si>
    <t>91121L</t>
  </si>
  <si>
    <t>91130L</t>
  </si>
  <si>
    <t>91131L</t>
  </si>
  <si>
    <t>90010S</t>
  </si>
  <si>
    <t>90011S</t>
  </si>
  <si>
    <t>90020S</t>
  </si>
  <si>
    <t>90023S</t>
  </si>
  <si>
    <t>90040S</t>
  </si>
  <si>
    <t>90041S</t>
  </si>
  <si>
    <t>90050S</t>
  </si>
  <si>
    <t>90051S</t>
  </si>
  <si>
    <t>90060S</t>
  </si>
  <si>
    <t>90061S</t>
  </si>
  <si>
    <t>90070S</t>
  </si>
  <si>
    <t>90071S</t>
  </si>
  <si>
    <t>90090S</t>
  </si>
  <si>
    <t>90093S</t>
  </si>
  <si>
    <t>90100S</t>
  </si>
  <si>
    <t>90103S</t>
  </si>
  <si>
    <t>90120S</t>
  </si>
  <si>
    <t>90121S</t>
  </si>
  <si>
    <t>90130S</t>
  </si>
  <si>
    <t>90131S</t>
  </si>
  <si>
    <t>90140S</t>
  </si>
  <si>
    <t>90141S</t>
  </si>
  <si>
    <t>90150S</t>
  </si>
  <si>
    <t>90152S</t>
  </si>
  <si>
    <t>90151S</t>
  </si>
  <si>
    <t>90160S</t>
  </si>
  <si>
    <t>90161S</t>
  </si>
  <si>
    <t>90162S</t>
  </si>
  <si>
    <t>90163S</t>
  </si>
  <si>
    <t>90170S</t>
  </si>
  <si>
    <t>90171S</t>
  </si>
  <si>
    <t>90180S</t>
  </si>
  <si>
    <t>90181S</t>
  </si>
  <si>
    <t>90190S</t>
  </si>
  <si>
    <t>90191S</t>
  </si>
  <si>
    <t>90200S</t>
  </si>
  <si>
    <t>90201S</t>
  </si>
  <si>
    <t>90210S</t>
  </si>
  <si>
    <t>90211S</t>
  </si>
  <si>
    <t>90220S</t>
  </si>
  <si>
    <t>90221S</t>
  </si>
  <si>
    <t>90230S</t>
  </si>
  <si>
    <t>90231S</t>
  </si>
  <si>
    <t>90240S</t>
  </si>
  <si>
    <t>90241S</t>
  </si>
  <si>
    <t>90250S</t>
  </si>
  <si>
    <t>90251S</t>
  </si>
  <si>
    <t>90280S</t>
  </si>
  <si>
    <t>90281S</t>
  </si>
  <si>
    <t>90290S</t>
  </si>
  <si>
    <t>90291S</t>
  </si>
  <si>
    <t>90310S</t>
  </si>
  <si>
    <t>90311S</t>
  </si>
  <si>
    <t>90320S</t>
  </si>
  <si>
    <t>90321S</t>
  </si>
  <si>
    <t>90330S</t>
  </si>
  <si>
    <t>90331S</t>
  </si>
  <si>
    <t>90332S</t>
  </si>
  <si>
    <t>90333S</t>
  </si>
  <si>
    <t>90340S</t>
  </si>
  <si>
    <t>90341S</t>
  </si>
  <si>
    <t>90350S</t>
  </si>
  <si>
    <t>90351S</t>
  </si>
  <si>
    <t>90380S</t>
  </si>
  <si>
    <t>90383S</t>
  </si>
  <si>
    <t>90390S</t>
  </si>
  <si>
    <t>90391S</t>
  </si>
  <si>
    <t>90400S</t>
  </si>
  <si>
    <t>90403S</t>
  </si>
  <si>
    <t>90420S</t>
  </si>
  <si>
    <t>90421S</t>
  </si>
  <si>
    <t>90430S</t>
  </si>
  <si>
    <t>90431S</t>
  </si>
  <si>
    <t>90450S</t>
  </si>
  <si>
    <t>90451S</t>
  </si>
  <si>
    <t>90460S</t>
  </si>
  <si>
    <t>90461S</t>
  </si>
  <si>
    <t>90470S</t>
  </si>
  <si>
    <t>90471S</t>
  </si>
  <si>
    <t>90490S</t>
  </si>
  <si>
    <t>90491S</t>
  </si>
  <si>
    <t>90500S</t>
  </si>
  <si>
    <t>90503S</t>
  </si>
  <si>
    <t>90510S</t>
  </si>
  <si>
    <t>90511S</t>
  </si>
  <si>
    <t>90530S</t>
  </si>
  <si>
    <t>90531S</t>
  </si>
  <si>
    <t>90540S</t>
  </si>
  <si>
    <t>90541S</t>
  </si>
  <si>
    <t>90560S</t>
  </si>
  <si>
    <t>90562S</t>
  </si>
  <si>
    <t>90570S</t>
  </si>
  <si>
    <t>90571S</t>
  </si>
  <si>
    <t>90580S</t>
  </si>
  <si>
    <t>90581S</t>
  </si>
  <si>
    <t>90590S</t>
  </si>
  <si>
    <t>90591S</t>
  </si>
  <si>
    <t>90620S</t>
  </si>
  <si>
    <t>90623S</t>
  </si>
  <si>
    <t>90630S</t>
  </si>
  <si>
    <t>90631S</t>
  </si>
  <si>
    <t>90640S</t>
  </si>
  <si>
    <t>90641S</t>
  </si>
  <si>
    <t>90650S</t>
  </si>
  <si>
    <t>90651S</t>
  </si>
  <si>
    <t>90660S</t>
  </si>
  <si>
    <t>90661S</t>
  </si>
  <si>
    <t>90670S</t>
  </si>
  <si>
    <t>90671S</t>
  </si>
  <si>
    <t>90680S</t>
  </si>
  <si>
    <t>90683S</t>
  </si>
  <si>
    <t>90690S</t>
  </si>
  <si>
    <t>90691S</t>
  </si>
  <si>
    <t>90692S</t>
  </si>
  <si>
    <t>90700S</t>
  </si>
  <si>
    <t>90701S</t>
  </si>
  <si>
    <t>90730S</t>
  </si>
  <si>
    <t>90731S</t>
  </si>
  <si>
    <t>90770S</t>
  </si>
  <si>
    <t>90771S</t>
  </si>
  <si>
    <t>90780S</t>
  </si>
  <si>
    <t>90783S</t>
  </si>
  <si>
    <t>90790S</t>
  </si>
  <si>
    <t>90791S</t>
  </si>
  <si>
    <t>90810S</t>
  </si>
  <si>
    <t>90811S</t>
  </si>
  <si>
    <t>90820S</t>
  </si>
  <si>
    <t>90821S</t>
  </si>
  <si>
    <t>90830S</t>
  </si>
  <si>
    <t>90833S</t>
  </si>
  <si>
    <t>90840S</t>
  </si>
  <si>
    <t>90842S</t>
  </si>
  <si>
    <t>90841S</t>
  </si>
  <si>
    <t>90880S</t>
  </si>
  <si>
    <t>90881S</t>
  </si>
  <si>
    <t>90890S</t>
  </si>
  <si>
    <t>90891S</t>
  </si>
  <si>
    <t>90920S</t>
  </si>
  <si>
    <t>90922S</t>
  </si>
  <si>
    <t>90940S</t>
  </si>
  <si>
    <t>90941S</t>
  </si>
  <si>
    <t>90950S</t>
  </si>
  <si>
    <t>90951S</t>
  </si>
  <si>
    <t>90960S</t>
  </si>
  <si>
    <t>90961S</t>
  </si>
  <si>
    <t>90970S</t>
  </si>
  <si>
    <t>90971S</t>
  </si>
  <si>
    <t>90980S</t>
  </si>
  <si>
    <t>90981S</t>
  </si>
  <si>
    <t>90990S</t>
  </si>
  <si>
    <t>90991S</t>
  </si>
  <si>
    <t>91010S</t>
  </si>
  <si>
    <t>91011S</t>
  </si>
  <si>
    <t>91020S</t>
  </si>
  <si>
    <t>91021S</t>
  </si>
  <si>
    <t>91030S</t>
  </si>
  <si>
    <t>91031S</t>
  </si>
  <si>
    <t>91040S</t>
  </si>
  <si>
    <t>91041S</t>
  </si>
  <si>
    <t>91050S</t>
  </si>
  <si>
    <t>91051S</t>
  </si>
  <si>
    <t>91060S</t>
  </si>
  <si>
    <t>91061S</t>
  </si>
  <si>
    <t>91070S</t>
  </si>
  <si>
    <t>91071S</t>
  </si>
  <si>
    <t>91080S</t>
  </si>
  <si>
    <t>91081S</t>
  </si>
  <si>
    <t>91090S</t>
  </si>
  <si>
    <t>91091S</t>
  </si>
  <si>
    <t>91120S</t>
  </si>
  <si>
    <t>91121S</t>
  </si>
  <si>
    <t>91130S</t>
  </si>
  <si>
    <t>91131S</t>
  </si>
  <si>
    <t>90010Wc</t>
  </si>
  <si>
    <t>90011Wc</t>
  </si>
  <si>
    <t>90020Wc</t>
  </si>
  <si>
    <t>90023Wc</t>
  </si>
  <si>
    <t>90040Wc</t>
  </si>
  <si>
    <t>90041Wc</t>
  </si>
  <si>
    <t>90050Wc</t>
  </si>
  <si>
    <t>90051Wc</t>
  </si>
  <si>
    <t>90060Wc</t>
  </si>
  <si>
    <t>90061Wc</t>
  </si>
  <si>
    <t>90070Wc</t>
  </si>
  <si>
    <t>90071Wc</t>
  </si>
  <si>
    <t>90090Wc</t>
  </si>
  <si>
    <t>90093Wc</t>
  </si>
  <si>
    <t>90100Wc</t>
  </si>
  <si>
    <t>90103Wc</t>
  </si>
  <si>
    <t>90120Wc</t>
  </si>
  <si>
    <t>90121Wc</t>
  </si>
  <si>
    <t>90130Wc</t>
  </si>
  <si>
    <t>90131Wc</t>
  </si>
  <si>
    <t>90140Wc</t>
  </si>
  <si>
    <t>90141Wc</t>
  </si>
  <si>
    <t>90150Wc</t>
  </si>
  <si>
    <t>90152Wc</t>
  </si>
  <si>
    <t>90151Wc</t>
  </si>
  <si>
    <t>90160Wc</t>
  </si>
  <si>
    <t>90161Wc</t>
  </si>
  <si>
    <t>90162Wc</t>
  </si>
  <si>
    <t>90163Wc</t>
  </si>
  <si>
    <t>90170Wc</t>
  </si>
  <si>
    <t>90171Wc</t>
  </si>
  <si>
    <t>90180Wc</t>
  </si>
  <si>
    <t>90181Wc</t>
  </si>
  <si>
    <t>90190Wc</t>
  </si>
  <si>
    <t>90191Wc</t>
  </si>
  <si>
    <t>90200Wc</t>
  </si>
  <si>
    <t>90201Wc</t>
  </si>
  <si>
    <t>90210Wc</t>
  </si>
  <si>
    <t>90211Wc</t>
  </si>
  <si>
    <t>90220Wc</t>
  </si>
  <si>
    <t>90221Wc</t>
  </si>
  <si>
    <t>90230Wc</t>
  </si>
  <si>
    <t>90231Wc</t>
  </si>
  <si>
    <t>90240Wc</t>
  </si>
  <si>
    <t>90241Wc</t>
  </si>
  <si>
    <t>90250Wc</t>
  </si>
  <si>
    <t>90251Wc</t>
  </si>
  <si>
    <t>90280Wc</t>
  </si>
  <si>
    <t>90281Wc</t>
  </si>
  <si>
    <t>90290Wc</t>
  </si>
  <si>
    <t>90291Wc</t>
  </si>
  <si>
    <t>90310Wc</t>
  </si>
  <si>
    <t>90311Wc</t>
  </si>
  <si>
    <t>90320Wc</t>
  </si>
  <si>
    <t>90321Wc</t>
  </si>
  <si>
    <t>90330Wc</t>
  </si>
  <si>
    <t>90331Wc</t>
  </si>
  <si>
    <t>90332Wc</t>
  </si>
  <si>
    <t>90333Wc</t>
  </si>
  <si>
    <t>90340Wc</t>
  </si>
  <si>
    <t>90341Wc</t>
  </si>
  <si>
    <t>90350Wc</t>
  </si>
  <si>
    <t>90351Wc</t>
  </si>
  <si>
    <t>90380Wc</t>
  </si>
  <si>
    <t>90383Wc</t>
  </si>
  <si>
    <t>90390Wc</t>
  </si>
  <si>
    <t>90391Wc</t>
  </si>
  <si>
    <t>90400Wc</t>
  </si>
  <si>
    <t>90403Wc</t>
  </si>
  <si>
    <t>90420Wc</t>
  </si>
  <si>
    <t>90421Wc</t>
  </si>
  <si>
    <t>90430Wc</t>
  </si>
  <si>
    <t>90431Wc</t>
  </si>
  <si>
    <t>90450Wc</t>
  </si>
  <si>
    <t>90451Wc</t>
  </si>
  <si>
    <t>90460Wc</t>
  </si>
  <si>
    <t>90461Wc</t>
  </si>
  <si>
    <t>90470Wc</t>
  </si>
  <si>
    <t>90471Wc</t>
  </si>
  <si>
    <t>90490Wc</t>
  </si>
  <si>
    <t>90491Wc</t>
  </si>
  <si>
    <t>90500Wc</t>
  </si>
  <si>
    <t>90503Wc</t>
  </si>
  <si>
    <t>90510Wc</t>
  </si>
  <si>
    <t>90511Wc</t>
  </si>
  <si>
    <t>90530Wc</t>
  </si>
  <si>
    <t>90531Wc</t>
  </si>
  <si>
    <t>90540Wc</t>
  </si>
  <si>
    <t>90541Wc</t>
  </si>
  <si>
    <t>90560Wc</t>
  </si>
  <si>
    <t>90562Wc</t>
  </si>
  <si>
    <t>90570Wc</t>
  </si>
  <si>
    <t>90571Wc</t>
  </si>
  <si>
    <t>90580Wc</t>
  </si>
  <si>
    <t>90581Wc</t>
  </si>
  <si>
    <t>90590Wc</t>
  </si>
  <si>
    <t>90591Wc</t>
  </si>
  <si>
    <t>90620Wc</t>
  </si>
  <si>
    <t>90623Wc</t>
  </si>
  <si>
    <t>90630Wc</t>
  </si>
  <si>
    <t>90631Wc</t>
  </si>
  <si>
    <t>90640Wc</t>
  </si>
  <si>
    <t>90641Wc</t>
  </si>
  <si>
    <t>90650Wc</t>
  </si>
  <si>
    <t>90651Wc</t>
  </si>
  <si>
    <t>90660Wc</t>
  </si>
  <si>
    <t>90661Wc</t>
  </si>
  <si>
    <t>90670Wc</t>
  </si>
  <si>
    <t>90671Wc</t>
  </si>
  <si>
    <t>90680Wc</t>
  </si>
  <si>
    <t>90683Wc</t>
  </si>
  <si>
    <t>90690Wc</t>
  </si>
  <si>
    <t>90691Wc</t>
  </si>
  <si>
    <t>90692Wc</t>
  </si>
  <si>
    <t>90700Wc</t>
  </si>
  <si>
    <t>90701Wc</t>
  </si>
  <si>
    <t>90730Wc</t>
  </si>
  <si>
    <t>90731Wc</t>
  </si>
  <si>
    <t>90770Wc</t>
  </si>
  <si>
    <t>90771Wc</t>
  </si>
  <si>
    <t>90780Wc</t>
  </si>
  <si>
    <t>90783Wc</t>
  </si>
  <si>
    <t>90790Wc</t>
  </si>
  <si>
    <t>90791Wc</t>
  </si>
  <si>
    <t>90810Wc</t>
  </si>
  <si>
    <t>90811Wc</t>
  </si>
  <si>
    <t>90820Wc</t>
  </si>
  <si>
    <t>90821Wc</t>
  </si>
  <si>
    <t>90830Wc</t>
  </si>
  <si>
    <t>90833Wc</t>
  </si>
  <si>
    <t>90840Wc</t>
  </si>
  <si>
    <t>90842Wc</t>
  </si>
  <si>
    <t>90841Wc</t>
  </si>
  <si>
    <t>90880Wc</t>
  </si>
  <si>
    <t>90881Wc</t>
  </si>
  <si>
    <t>90890Wc</t>
  </si>
  <si>
    <t>90891Wc</t>
  </si>
  <si>
    <t>90920Wc</t>
  </si>
  <si>
    <t>90922Wc</t>
  </si>
  <si>
    <t>90940Wc</t>
  </si>
  <si>
    <t>90941Wc</t>
  </si>
  <si>
    <t>90950Wc</t>
  </si>
  <si>
    <t>90951Wc</t>
  </si>
  <si>
    <t>90960Wc</t>
  </si>
  <si>
    <t>90961Wc</t>
  </si>
  <si>
    <t>90970Wc</t>
  </si>
  <si>
    <t>90971Wc</t>
  </si>
  <si>
    <t>90980Wc</t>
  </si>
  <si>
    <t>90981Wc</t>
  </si>
  <si>
    <t>90990Wc</t>
  </si>
  <si>
    <t>90991Wc</t>
  </si>
  <si>
    <t>91010Wc</t>
  </si>
  <si>
    <t>91011Wc</t>
  </si>
  <si>
    <t>91020Wc</t>
  </si>
  <si>
    <t>91021Wc</t>
  </si>
  <si>
    <t>91030Wc</t>
  </si>
  <si>
    <t>91031Wc</t>
  </si>
  <si>
    <t>91040Wc</t>
  </si>
  <si>
    <t>91041Wc</t>
  </si>
  <si>
    <t>91050Wc</t>
  </si>
  <si>
    <t>91051Wc</t>
  </si>
  <si>
    <t>91060Wc</t>
  </si>
  <si>
    <t>91061Wc</t>
  </si>
  <si>
    <t>91070Wc</t>
  </si>
  <si>
    <t>91071Wc</t>
  </si>
  <si>
    <t>91080Wc</t>
  </si>
  <si>
    <t>91081Wc</t>
  </si>
  <si>
    <t>91090Wc</t>
  </si>
  <si>
    <t>91091Wc</t>
  </si>
  <si>
    <t>91120Wc</t>
  </si>
  <si>
    <t>91121Wc</t>
  </si>
  <si>
    <t>91130Wc</t>
  </si>
  <si>
    <t>91131Wc</t>
  </si>
  <si>
    <t>90010Wb</t>
  </si>
  <si>
    <t>90011Wb</t>
  </si>
  <si>
    <t>90020Wb</t>
  </si>
  <si>
    <t>90023Wb</t>
  </si>
  <si>
    <t>90040Wb</t>
  </si>
  <si>
    <t>90041Wb</t>
  </si>
  <si>
    <t>90050Wb</t>
  </si>
  <si>
    <t>90051Wb</t>
  </si>
  <si>
    <t>90060Wb</t>
  </si>
  <si>
    <t>90061Wb</t>
  </si>
  <si>
    <t>90070Wb</t>
  </si>
  <si>
    <t>90071Wb</t>
  </si>
  <si>
    <t>90090Wb</t>
  </si>
  <si>
    <t>90093Wb</t>
  </si>
  <si>
    <t>90100Wb</t>
  </si>
  <si>
    <t>90103Wb</t>
  </si>
  <si>
    <t>90120Wb</t>
  </si>
  <si>
    <t>90121Wb</t>
  </si>
  <si>
    <t>90130Wb</t>
  </si>
  <si>
    <t>90131Wb</t>
  </si>
  <si>
    <t>90140Wb</t>
  </si>
  <si>
    <t>90141Wb</t>
  </si>
  <si>
    <t>90150Wb</t>
  </si>
  <si>
    <t>90152Wb</t>
  </si>
  <si>
    <t>90151Wb</t>
  </si>
  <si>
    <t>90160Wb</t>
  </si>
  <si>
    <t>90161Wb</t>
  </si>
  <si>
    <t>90162Wb</t>
  </si>
  <si>
    <t>90163Wb</t>
  </si>
  <si>
    <t>90170Wb</t>
  </si>
  <si>
    <t>90171Wb</t>
  </si>
  <si>
    <t>90180Wb</t>
  </si>
  <si>
    <t>90181Wb</t>
  </si>
  <si>
    <t>90190Wb</t>
  </si>
  <si>
    <t>90191Wb</t>
  </si>
  <si>
    <t>90200Wb</t>
  </si>
  <si>
    <t>90201Wb</t>
  </si>
  <si>
    <t>90210Wb</t>
  </si>
  <si>
    <t>90211Wb</t>
  </si>
  <si>
    <t>90220Wb</t>
  </si>
  <si>
    <t>90221Wb</t>
  </si>
  <si>
    <t>90230Wb</t>
  </si>
  <si>
    <t>90231Wb</t>
  </si>
  <si>
    <t>90240Wb</t>
  </si>
  <si>
    <t>90241Wb</t>
  </si>
  <si>
    <t>90250Wb</t>
  </si>
  <si>
    <t>90251Wb</t>
  </si>
  <si>
    <t>90280Wb</t>
  </si>
  <si>
    <t>90281Wb</t>
  </si>
  <si>
    <t>90290Wb</t>
  </si>
  <si>
    <t>90291Wb</t>
  </si>
  <si>
    <t>90310Wb</t>
  </si>
  <si>
    <t>90311Wb</t>
  </si>
  <si>
    <t>90320Wb</t>
  </si>
  <si>
    <t>90321Wb</t>
  </si>
  <si>
    <t>90330Wb</t>
  </si>
  <si>
    <t>90331Wb</t>
  </si>
  <si>
    <t>90332Wb</t>
  </si>
  <si>
    <t>90333Wb</t>
  </si>
  <si>
    <t>90340Wb</t>
  </si>
  <si>
    <t>90341Wb</t>
  </si>
  <si>
    <t>90350Wb</t>
  </si>
  <si>
    <t>90351Wb</t>
  </si>
  <si>
    <t>90380Wb</t>
  </si>
  <si>
    <t>90383Wb</t>
  </si>
  <si>
    <t>90390Wb</t>
  </si>
  <si>
    <t>90391Wb</t>
  </si>
  <si>
    <t>90400Wb</t>
  </si>
  <si>
    <t>90403Wb</t>
  </si>
  <si>
    <t>90420Wb</t>
  </si>
  <si>
    <t>90421Wb</t>
  </si>
  <si>
    <t>90430Wb</t>
  </si>
  <si>
    <t>90431Wb</t>
  </si>
  <si>
    <t>90450Wb</t>
  </si>
  <si>
    <t>90451Wb</t>
  </si>
  <si>
    <t>90460Wb</t>
  </si>
  <si>
    <t>90461Wb</t>
  </si>
  <si>
    <t>90470Wb</t>
  </si>
  <si>
    <t>90471Wb</t>
  </si>
  <si>
    <t>90490Wb</t>
  </si>
  <si>
    <t>90491Wb</t>
  </si>
  <si>
    <t>90500Wb</t>
  </si>
  <si>
    <t>90503Wb</t>
  </si>
  <si>
    <t>90510Wb</t>
  </si>
  <si>
    <t>90511Wb</t>
  </si>
  <si>
    <t>90530Wb</t>
  </si>
  <si>
    <t>90531Wb</t>
  </si>
  <si>
    <t>90540Wb</t>
  </si>
  <si>
    <t>90541Wb</t>
  </si>
  <si>
    <t>90560Wb</t>
  </si>
  <si>
    <t>90562Wb</t>
  </si>
  <si>
    <t>90570Wb</t>
  </si>
  <si>
    <t>90571Wb</t>
  </si>
  <si>
    <t>90580Wb</t>
  </si>
  <si>
    <t>90581Wb</t>
  </si>
  <si>
    <t>90590Wb</t>
  </si>
  <si>
    <t>90591Wb</t>
  </si>
  <si>
    <t>90620Wb</t>
  </si>
  <si>
    <t>90623Wb</t>
  </si>
  <si>
    <t>90630Wb</t>
  </si>
  <si>
    <t>90631Wb</t>
  </si>
  <si>
    <t>90640Wb</t>
  </si>
  <si>
    <t>90641Wb</t>
  </si>
  <si>
    <t>90650Wb</t>
  </si>
  <si>
    <t>90651Wb</t>
  </si>
  <si>
    <t>90660Wb</t>
  </si>
  <si>
    <t>90661Wb</t>
  </si>
  <si>
    <t>90670Wb</t>
  </si>
  <si>
    <t>90671Wb</t>
  </si>
  <si>
    <t>90680Wb</t>
  </si>
  <si>
    <t>90683Wb</t>
  </si>
  <si>
    <t>90690Wb</t>
  </si>
  <si>
    <t>90691Wb</t>
  </si>
  <si>
    <t>90692Wb</t>
  </si>
  <si>
    <t>90700Wb</t>
  </si>
  <si>
    <t>90701Wb</t>
  </si>
  <si>
    <t>90730Wb</t>
  </si>
  <si>
    <t>90731Wb</t>
  </si>
  <si>
    <t>90770Wb</t>
  </si>
  <si>
    <t>90771Wb</t>
  </si>
  <si>
    <t>90780Wb</t>
  </si>
  <si>
    <t>90783Wb</t>
  </si>
  <si>
    <t>90790Wb</t>
  </si>
  <si>
    <t>90791Wb</t>
  </si>
  <si>
    <t>90810Wb</t>
  </si>
  <si>
    <t>90811Wb</t>
  </si>
  <si>
    <t>90820Wb</t>
  </si>
  <si>
    <t>90821Wb</t>
  </si>
  <si>
    <t>90830Wb</t>
  </si>
  <si>
    <t>90833Wb</t>
  </si>
  <si>
    <t>90840Wb</t>
  </si>
  <si>
    <t>90842Wb</t>
  </si>
  <si>
    <t>90841Wb</t>
  </si>
  <si>
    <t>90880Wb</t>
  </si>
  <si>
    <t>90881Wb</t>
  </si>
  <si>
    <t>90890Wb</t>
  </si>
  <si>
    <t>90891Wb</t>
  </si>
  <si>
    <t>90920Wb</t>
  </si>
  <si>
    <t>90922Wb</t>
  </si>
  <si>
    <t>90940Wb</t>
  </si>
  <si>
    <t>90941Wb</t>
  </si>
  <si>
    <t>90950Wb</t>
  </si>
  <si>
    <t>90951Wb</t>
  </si>
  <si>
    <t>90960Wb</t>
  </si>
  <si>
    <t>90961Wb</t>
  </si>
  <si>
    <t>90970Wb</t>
  </si>
  <si>
    <t>90971Wb</t>
  </si>
  <si>
    <t>90980Wb</t>
  </si>
  <si>
    <t>90981Wb</t>
  </si>
  <si>
    <t>90990Wb</t>
  </si>
  <si>
    <t>90991Wb</t>
  </si>
  <si>
    <t>91010Wb</t>
  </si>
  <si>
    <t>91011Wb</t>
  </si>
  <si>
    <t>91020Wb</t>
  </si>
  <si>
    <t>91021Wb</t>
  </si>
  <si>
    <t>91030Wb</t>
  </si>
  <si>
    <t>91031Wb</t>
  </si>
  <si>
    <t>91040Wb</t>
  </si>
  <si>
    <t>91041Wb</t>
  </si>
  <si>
    <t>91050Wb</t>
  </si>
  <si>
    <t>91051Wb</t>
  </si>
  <si>
    <t>91060Wb</t>
  </si>
  <si>
    <t>91061Wb</t>
  </si>
  <si>
    <t>91070Wb</t>
  </si>
  <si>
    <t>91071Wb</t>
  </si>
  <si>
    <t>91080Wb</t>
  </si>
  <si>
    <t>91081Wb</t>
  </si>
  <si>
    <t>91090Wb</t>
  </si>
  <si>
    <t>91091Wb</t>
  </si>
  <si>
    <t>91120Wb</t>
  </si>
  <si>
    <t>91121Wb</t>
  </si>
  <si>
    <t>91130Wb</t>
  </si>
  <si>
    <t>91131Wb</t>
  </si>
  <si>
    <t>90010D</t>
  </si>
  <si>
    <t>90011D</t>
  </si>
  <si>
    <t>90020D</t>
  </si>
  <si>
    <t>90023D</t>
  </si>
  <si>
    <t>90040D</t>
  </si>
  <si>
    <t>90041D</t>
  </si>
  <si>
    <t>90050D</t>
  </si>
  <si>
    <t>90051D</t>
  </si>
  <si>
    <t>90060D</t>
  </si>
  <si>
    <t>90061D</t>
  </si>
  <si>
    <t>90070D</t>
  </si>
  <si>
    <t>90071D</t>
  </si>
  <si>
    <t>90090D</t>
  </si>
  <si>
    <t>90093D</t>
  </si>
  <si>
    <t>90100D</t>
  </si>
  <si>
    <t>90103D</t>
  </si>
  <si>
    <t>90120D</t>
  </si>
  <si>
    <t>90121D</t>
  </si>
  <si>
    <t>90130D</t>
  </si>
  <si>
    <t>90131D</t>
  </si>
  <si>
    <t>90140D</t>
  </si>
  <si>
    <t>90141D</t>
  </si>
  <si>
    <t>90150D</t>
  </si>
  <si>
    <t>90152D</t>
  </si>
  <si>
    <t>90151D</t>
  </si>
  <si>
    <t>90160D</t>
  </si>
  <si>
    <t>90161D</t>
  </si>
  <si>
    <t>90162D</t>
  </si>
  <si>
    <t>90163D</t>
  </si>
  <si>
    <t>90170D</t>
  </si>
  <si>
    <t>90171D</t>
  </si>
  <si>
    <t>90180D</t>
  </si>
  <si>
    <t>90181D</t>
  </si>
  <si>
    <t>90190D</t>
  </si>
  <si>
    <t>90191D</t>
  </si>
  <si>
    <t>90200D</t>
  </si>
  <si>
    <t>90201D</t>
  </si>
  <si>
    <t>90210D</t>
  </si>
  <si>
    <t>90211D</t>
  </si>
  <si>
    <t>90220D</t>
  </si>
  <si>
    <t>90221D</t>
  </si>
  <si>
    <t>90230D</t>
  </si>
  <si>
    <t>90231D</t>
  </si>
  <si>
    <t>90240D</t>
  </si>
  <si>
    <t>90241D</t>
  </si>
  <si>
    <t>90250D</t>
  </si>
  <si>
    <t>90251D</t>
  </si>
  <si>
    <t>90280D</t>
  </si>
  <si>
    <t>90281D</t>
  </si>
  <si>
    <t>90290D</t>
  </si>
  <si>
    <t>90291D</t>
  </si>
  <si>
    <t>90310D</t>
  </si>
  <si>
    <t>90311D</t>
  </si>
  <si>
    <t>90320D</t>
  </si>
  <si>
    <t>90321D</t>
  </si>
  <si>
    <t>90330D</t>
  </si>
  <si>
    <t>90331D</t>
  </si>
  <si>
    <t>90332D</t>
  </si>
  <si>
    <t>90333D</t>
  </si>
  <si>
    <t>90340D</t>
  </si>
  <si>
    <t>90341D</t>
  </si>
  <si>
    <t>90350D</t>
  </si>
  <si>
    <t>90351D</t>
  </si>
  <si>
    <t>90380D</t>
  </si>
  <si>
    <t>90383D</t>
  </si>
  <si>
    <t>90390D</t>
  </si>
  <si>
    <t>90391D</t>
  </si>
  <si>
    <t>90400D</t>
  </si>
  <si>
    <t>90403D</t>
  </si>
  <si>
    <t>90420D</t>
  </si>
  <si>
    <t>90421D</t>
  </si>
  <si>
    <t>90430D</t>
  </si>
  <si>
    <t>90431D</t>
  </si>
  <si>
    <t>90450D</t>
  </si>
  <si>
    <t>90451D</t>
  </si>
  <si>
    <t>90460D</t>
  </si>
  <si>
    <t>90461D</t>
  </si>
  <si>
    <t>90470D</t>
  </si>
  <si>
    <t>90471D</t>
  </si>
  <si>
    <t>90490D</t>
  </si>
  <si>
    <t>90491D</t>
  </si>
  <si>
    <t>90500D</t>
  </si>
  <si>
    <t>90503D</t>
  </si>
  <si>
    <t>90510D</t>
  </si>
  <si>
    <t>90511D</t>
  </si>
  <si>
    <t>90530D</t>
  </si>
  <si>
    <t>90531D</t>
  </si>
  <si>
    <t>90540D</t>
  </si>
  <si>
    <t>90541D</t>
  </si>
  <si>
    <t>90560D</t>
  </si>
  <si>
    <t>90562D</t>
  </si>
  <si>
    <t>90570D</t>
  </si>
  <si>
    <t>90571D</t>
  </si>
  <si>
    <t>90580D</t>
  </si>
  <si>
    <t>90581D</t>
  </si>
  <si>
    <t>90590D</t>
  </si>
  <si>
    <t>90591D</t>
  </si>
  <si>
    <t>90620D</t>
  </si>
  <si>
    <t>90623D</t>
  </si>
  <si>
    <t>90630D</t>
  </si>
  <si>
    <t>90631D</t>
  </si>
  <si>
    <t>90640D</t>
  </si>
  <si>
    <t>90641D</t>
  </si>
  <si>
    <t>90650D</t>
  </si>
  <si>
    <t>90651D</t>
  </si>
  <si>
    <t>90660D</t>
  </si>
  <si>
    <t>90661D</t>
  </si>
  <si>
    <t>90670D</t>
  </si>
  <si>
    <t>90671D</t>
  </si>
  <si>
    <t>90680D</t>
  </si>
  <si>
    <t>90683D</t>
  </si>
  <si>
    <t>90690D</t>
  </si>
  <si>
    <t>90691D</t>
  </si>
  <si>
    <t>90692D</t>
  </si>
  <si>
    <t>90700D</t>
  </si>
  <si>
    <t>90701D</t>
  </si>
  <si>
    <t>90730D</t>
  </si>
  <si>
    <t>90731D</t>
  </si>
  <si>
    <t>90770D</t>
  </si>
  <si>
    <t>90771D</t>
  </si>
  <si>
    <t>90780D</t>
  </si>
  <si>
    <t>90783D</t>
  </si>
  <si>
    <t>90790D</t>
  </si>
  <si>
    <t>90791D</t>
  </si>
  <si>
    <t>90810D</t>
  </si>
  <si>
    <t>90811D</t>
  </si>
  <si>
    <t>90820D</t>
  </si>
  <si>
    <t>90821D</t>
  </si>
  <si>
    <t>90830D</t>
  </si>
  <si>
    <t>90833D</t>
  </si>
  <si>
    <t>90840D</t>
  </si>
  <si>
    <t>90842D</t>
  </si>
  <si>
    <t>90841D</t>
  </si>
  <si>
    <t>90880D</t>
  </si>
  <si>
    <t>90881D</t>
  </si>
  <si>
    <t>90890D</t>
  </si>
  <si>
    <t>90891D</t>
  </si>
  <si>
    <t>90920D</t>
  </si>
  <si>
    <t>90922D</t>
  </si>
  <si>
    <t>90940D</t>
  </si>
  <si>
    <t>90941D</t>
  </si>
  <si>
    <t>90950D</t>
  </si>
  <si>
    <t>90951D</t>
  </si>
  <si>
    <t>90960D</t>
  </si>
  <si>
    <t>90961D</t>
  </si>
  <si>
    <t>90970D</t>
  </si>
  <si>
    <t>90971D</t>
  </si>
  <si>
    <t>90980D</t>
  </si>
  <si>
    <t>90981D</t>
  </si>
  <si>
    <t>90990D</t>
  </si>
  <si>
    <t>90991D</t>
  </si>
  <si>
    <t>91010D</t>
  </si>
  <si>
    <t>91011D</t>
  </si>
  <si>
    <t>91020D</t>
  </si>
  <si>
    <t>91021D</t>
  </si>
  <si>
    <t>91030D</t>
  </si>
  <si>
    <t>91031D</t>
  </si>
  <si>
    <t>91040D</t>
  </si>
  <si>
    <t>91041D</t>
  </si>
  <si>
    <t>91050D</t>
  </si>
  <si>
    <t>91051D</t>
  </si>
  <si>
    <t>91060D</t>
  </si>
  <si>
    <t>91061D</t>
  </si>
  <si>
    <t>91070D</t>
  </si>
  <si>
    <t>91071D</t>
  </si>
  <si>
    <t>91080D</t>
  </si>
  <si>
    <t>91081D</t>
  </si>
  <si>
    <t>91090D</t>
  </si>
  <si>
    <t>91091D</t>
  </si>
  <si>
    <t>91120D</t>
  </si>
  <si>
    <t>91121D</t>
  </si>
  <si>
    <t>91130D</t>
  </si>
  <si>
    <t>91131D</t>
  </si>
  <si>
    <t>Egg Cup</t>
  </si>
  <si>
    <t>Roasted Cauliflower</t>
  </si>
  <si>
    <t>Tilapia with Herb Sauce</t>
  </si>
  <si>
    <t>90202L</t>
  </si>
  <si>
    <t>90202S</t>
  </si>
  <si>
    <t>90202Wc</t>
  </si>
  <si>
    <t>90202Wb</t>
  </si>
  <si>
    <t>90202D</t>
  </si>
  <si>
    <t>Roasted Brussel Sprouts</t>
  </si>
  <si>
    <t>90642L</t>
  </si>
  <si>
    <t>90642S</t>
  </si>
  <si>
    <t>90642Wc</t>
  </si>
  <si>
    <t>90642Wb</t>
  </si>
  <si>
    <t>90642D</t>
  </si>
  <si>
    <t>Vietnamese Sea Bass</t>
  </si>
  <si>
    <t>Vegetable and Fish Stew</t>
  </si>
  <si>
    <t>Chef's Salad</t>
  </si>
  <si>
    <t>Roast Pork with Pineapple</t>
  </si>
  <si>
    <t>Chopped Wedge Salad</t>
  </si>
  <si>
    <t>91140L</t>
  </si>
  <si>
    <t>91140S</t>
  </si>
  <si>
    <t>91140Wc</t>
  </si>
  <si>
    <t>91140Wb</t>
  </si>
  <si>
    <t>91141L</t>
  </si>
  <si>
    <t>91141S</t>
  </si>
  <si>
    <t>91141Wc</t>
  </si>
  <si>
    <t>91141Wb</t>
  </si>
  <si>
    <t>91141D</t>
  </si>
  <si>
    <t>91140D</t>
  </si>
  <si>
    <t>91150L</t>
  </si>
  <si>
    <t>91151L</t>
  </si>
  <si>
    <t>91150S</t>
  </si>
  <si>
    <t>91151S</t>
  </si>
  <si>
    <t>91150Wc</t>
  </si>
  <si>
    <t>91151Wc</t>
  </si>
  <si>
    <t>91150Wb</t>
  </si>
  <si>
    <t>91151Wb</t>
  </si>
  <si>
    <t>91150D</t>
  </si>
  <si>
    <t>91151D</t>
  </si>
  <si>
    <t>91160L</t>
  </si>
  <si>
    <t>91161L</t>
  </si>
  <si>
    <t>91160S</t>
  </si>
  <si>
    <t>91161S</t>
  </si>
  <si>
    <t>91160Wc</t>
  </si>
  <si>
    <t>91161Wc</t>
  </si>
  <si>
    <t>91160Wb</t>
  </si>
  <si>
    <t>91161Wb</t>
  </si>
  <si>
    <t>91160D</t>
  </si>
  <si>
    <t>91161D</t>
  </si>
  <si>
    <t>91170L</t>
  </si>
  <si>
    <t>91171L</t>
  </si>
  <si>
    <t>91170S</t>
  </si>
  <si>
    <t>91171S</t>
  </si>
  <si>
    <t>91170Wc</t>
  </si>
  <si>
    <t>91171Wc</t>
  </si>
  <si>
    <t>91170Wb</t>
  </si>
  <si>
    <t>91171Wb</t>
  </si>
  <si>
    <t>91170D</t>
  </si>
  <si>
    <t>91171D</t>
  </si>
  <si>
    <t>91180L</t>
  </si>
  <si>
    <t>91181L</t>
  </si>
  <si>
    <t>91180S</t>
  </si>
  <si>
    <t>91181S</t>
  </si>
  <si>
    <t>91180Wc</t>
  </si>
  <si>
    <t>91181Wc</t>
  </si>
  <si>
    <t>91180Wb</t>
  </si>
  <si>
    <t>91181Wb</t>
  </si>
  <si>
    <t>91180D</t>
  </si>
  <si>
    <t>91181D</t>
  </si>
  <si>
    <t>Ginger and Scallions (2 oz)</t>
  </si>
  <si>
    <t>Salsa Verde (2 oz)</t>
  </si>
  <si>
    <t>Meatloaf</t>
  </si>
  <si>
    <t>4th of July Omnivore Cookout Bundle</t>
  </si>
  <si>
    <t>4th of July Vegetarian Cookout Bundle</t>
  </si>
  <si>
    <t>Pulled Barbeque Chicken Sliders</t>
  </si>
  <si>
    <t>Barbeque Sauce</t>
  </si>
  <si>
    <t>Classic Mac and Cheese</t>
  </si>
  <si>
    <t>Grab and Go Gazpacho</t>
  </si>
  <si>
    <t>Tempeh Burrito</t>
  </si>
  <si>
    <t>91190L</t>
  </si>
  <si>
    <t>91191L</t>
  </si>
  <si>
    <t>91190S</t>
  </si>
  <si>
    <t>91191S</t>
  </si>
  <si>
    <t>91190Wc</t>
  </si>
  <si>
    <t>91191Wc</t>
  </si>
  <si>
    <t>91190Wb</t>
  </si>
  <si>
    <t>91191Wb</t>
  </si>
  <si>
    <t>91190D</t>
  </si>
  <si>
    <t>91191D</t>
  </si>
  <si>
    <t>91200L</t>
  </si>
  <si>
    <t>91201L</t>
  </si>
  <si>
    <t>91200S</t>
  </si>
  <si>
    <t>91201S</t>
  </si>
  <si>
    <t>91200Wc</t>
  </si>
  <si>
    <t>91201Wc</t>
  </si>
  <si>
    <t>91200Wb</t>
  </si>
  <si>
    <t>91201Wb</t>
  </si>
  <si>
    <t>91200D</t>
  </si>
  <si>
    <t>91201D</t>
  </si>
  <si>
    <t>Roast Beef in Tomato Sauce</t>
  </si>
  <si>
    <t>Chopped Mediterranean Salad</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</si>
</sst>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8">
    <numFmt numFmtId="8" formatCode="&quot;$&quot;#,##0.00_);[Red]\(&quot;$&quot;#,##0.00\)"/>
    <numFmt numFmtId="44" formatCode="_(&quot;$&quot;* #,##0.00_);_(&quot;$&quot;* \(#,##0.00\);_(&quot;$&quot;* &quot;-&quot;??_);_(@_)"/>
    <numFmt numFmtId="43" formatCode="_(* #,##0.00_);_(* \(#,##0.00\);_(* &quot;-&quot;??_);_(@_)"/>
    <numFmt numFmtId="164" formatCode="[$-409]mmm\-yy;@"/>
    <numFmt numFmtId="165" formatCode="0.0%"/>
    <numFmt numFmtId="166" formatCode="0.000"/>
    <numFmt numFmtId="167" formatCode="&quot;$&quot;#,##0.00"/>
    <numFmt numFmtId="168" formatCode="0_);\(0\)"/>
  </numFmts>
  <fonts count="63">
    <font>
      <sz val="12"/>
      <color theme="1"/>
      <name val="Calibri"/>
      <family val="2"/>
      <scheme val="minor"/>
    </font>
    <font>
      <sz val="12"/>
      <color theme="1"/>
      <name val="Calibri"/>
      <family val="2"/>
      <scheme val="minor"/>
    </font>
    <font>
      <sz val="12"/>
      <color theme="1"/>
      <name val="Calibri"/>
      <family val="2"/>
      <scheme val="minor"/>
    </font>
    <font>
      <sz val="12"/>
      <color theme="0"/>
      <name val="Calibri"/>
      <family val="2"/>
      <scheme val="minor"/>
    </font>
    <font>
      <u/>
      <sz val="12"/>
      <color theme="10"/>
      <name val="Calibri"/>
      <family val="2"/>
      <scheme val="minor"/>
    </font>
    <font>
      <u/>
      <sz val="12"/>
      <color theme="11"/>
      <name val="Calibri"/>
      <family val="2"/>
      <scheme val="minor"/>
    </font>
    <font>
      <b/>
      <sz val="12"/>
      <color theme="0"/>
      <name val="Calibri"/>
      <family val="2"/>
      <scheme val="minor"/>
    </font>
    <font>
      <sz val="12"/>
      <color rgb="FF0000FF"/>
      <name val="Calibri"/>
      <family val="2"/>
      <scheme val="minor"/>
    </font>
    <font>
      <sz val="12"/>
      <color theme="3"/>
      <name val="Calibri"/>
      <family val="2"/>
      <scheme val="minor"/>
    </font>
    <font>
      <sz val="12"/>
      <name val="Calibri"/>
      <family val="2"/>
      <scheme val="minor"/>
    </font>
    <font>
      <sz val="12"/>
      <color rgb="FF00B050"/>
      <name val="Calibri"/>
      <family val="2"/>
      <scheme val="minor"/>
    </font>
    <font>
      <i/>
      <sz val="12"/>
      <color rgb="FF0000FF"/>
      <name val="Calibri"/>
      <family val="2"/>
      <scheme val="minor"/>
    </font>
    <font>
      <b/>
      <sz val="12"/>
      <color rgb="FF0000FF"/>
      <name val="Calibri"/>
      <family val="2"/>
      <scheme val="minor"/>
    </font>
    <font>
      <sz val="12"/>
      <color rgb="FF000000"/>
      <name val="Calibri"/>
      <family val="2"/>
      <scheme val="minor"/>
    </font>
    <font>
      <b/>
      <u/>
      <sz val="12"/>
      <color theme="1"/>
      <name val="Calibri"/>
      <family val="2"/>
      <scheme val="minor"/>
    </font>
    <font>
      <sz val="12"/>
      <color rgb="FF3366FF"/>
      <name val="Calibri"/>
      <family val="2"/>
      <scheme val="minor"/>
    </font>
    <font>
      <sz val="12"/>
      <color theme="9"/>
      <name val="Calibri"/>
      <family val="2"/>
      <scheme val="minor"/>
    </font>
    <font>
      <sz val="12"/>
      <color rgb="FF0000FF"/>
      <name val="Calibri"/>
      <family val="2"/>
    </font>
    <font>
      <sz val="12"/>
      <color theme="1"/>
      <name val="Calibri"/>
      <family val="2"/>
    </font>
    <font>
      <b/>
      <sz val="10"/>
      <color rgb="FF000000"/>
      <name val="Calibri"/>
      <family val="2"/>
    </font>
    <font>
      <sz val="10"/>
      <color rgb="FF000000"/>
      <name val="Calibri"/>
      <family val="2"/>
    </font>
    <font>
      <sz val="12"/>
      <color rgb="FFFF0000"/>
      <name val="Calibri"/>
      <family val="2"/>
      <scheme val="minor"/>
    </font>
    <font>
      <b/>
      <sz val="12"/>
      <color rgb="FF0000FF"/>
      <name val="Calibri "/>
    </font>
    <font>
      <sz val="12"/>
      <color rgb="FF0000FF"/>
      <name val="Calibri "/>
    </font>
    <font>
      <sz val="12"/>
      <color theme="1"/>
      <name val="Calibri "/>
    </font>
    <font>
      <sz val="12"/>
      <color rgb="FF0432FF"/>
      <name val="Calibri"/>
      <family val="2"/>
      <scheme val="minor"/>
    </font>
    <font>
      <b/>
      <sz val="12"/>
      <color theme="1"/>
      <name val="Calibri"/>
      <family val="2"/>
      <scheme val="minor"/>
    </font>
    <font>
      <sz val="8"/>
      <name val="Calibri"/>
      <family val="2"/>
      <scheme val="minor"/>
    </font>
    <font>
      <b/>
      <sz val="12"/>
      <color theme="0"/>
      <name val="Calibri"/>
      <family val="2"/>
    </font>
    <font>
      <sz val="11"/>
      <color rgb="FF0000FF"/>
      <name val="Calibri"/>
      <family val="2"/>
    </font>
    <font>
      <sz val="11"/>
      <color rgb="FF000000"/>
      <name val="Arial"/>
      <family val="2"/>
    </font>
    <font>
      <b/>
      <sz val="12"/>
      <color theme="0"/>
      <name val="Calibri "/>
    </font>
    <font>
      <b/>
      <sz val="11"/>
      <color rgb="FF0000FF"/>
      <name val="Calibri"/>
      <family val="2"/>
    </font>
    <font>
      <b/>
      <sz val="11"/>
      <color theme="0"/>
      <name val="Calibri"/>
      <family val="2"/>
    </font>
    <font>
      <b/>
      <sz val="11"/>
      <color rgb="FF000000"/>
      <name val="Arial"/>
      <family val="2"/>
    </font>
    <font>
      <b/>
      <sz val="12"/>
      <color rgb="FF000000"/>
      <name val="Calibri"/>
      <family val="2"/>
      <scheme val="minor"/>
    </font>
    <font>
      <sz val="11"/>
      <color rgb="FF0000FF"/>
      <name val="Calibri (Body)"/>
    </font>
    <font>
      <sz val="12"/>
      <color rgb="FF0000FF"/>
      <name val="Calibri (Body)"/>
    </font>
    <font>
      <b/>
      <sz val="11"/>
      <color rgb="FF0000FF"/>
      <name val="Calibri"/>
      <family val="2"/>
      <scheme val="minor"/>
    </font>
    <font>
      <sz val="11"/>
      <color rgb="FF0000FF"/>
      <name val="Calibri"/>
      <family val="2"/>
      <scheme val="minor"/>
    </font>
    <font>
      <b/>
      <sz val="11"/>
      <color rgb="FF0000FF"/>
      <name val="Calibri (Body)"/>
    </font>
    <font>
      <b/>
      <sz val="12"/>
      <color rgb="FF0000FF"/>
      <name val="Calibri (Body)"/>
    </font>
    <font>
      <sz val="12"/>
      <name val="Calibri (Body)"/>
    </font>
    <font>
      <sz val="11"/>
      <name val="Calibri (Body)"/>
    </font>
    <font>
      <sz val="12"/>
      <color theme="1"/>
      <name val="Calibri (Body)"/>
    </font>
    <font>
      <b/>
      <sz val="12"/>
      <color rgb="FF0000FF"/>
      <name val="Calibri"/>
      <family val="2"/>
    </font>
    <font>
      <sz val="12"/>
      <color rgb="FFFF0000"/>
      <name val="Calibri"/>
      <family val="2"/>
    </font>
    <font>
      <sz val="12"/>
      <color rgb="FFFF0000"/>
      <name val="Calibri (Body)"/>
    </font>
    <font>
      <sz val="10"/>
      <color rgb="FF0000FF"/>
      <name val="Calibri"/>
      <family val="2"/>
    </font>
    <font>
      <sz val="12"/>
      <color rgb="FF0000FF"/>
      <name val="Calibri"/>
      <family val="2"/>
      <scheme val="minor"/>
    </font>
    <font>
      <i/>
      <sz val="11"/>
      <color rgb="FF0000FF"/>
      <name val="Arial"/>
      <family val="2"/>
    </font>
    <font>
      <sz val="11"/>
      <color rgb="FF0000FF"/>
      <name val="Arial"/>
      <family val="2"/>
    </font>
    <font>
      <sz val="12"/>
      <color rgb="FF000000"/>
      <name val="Arial"/>
      <family val="2"/>
    </font>
    <font>
      <sz val="11.5"/>
      <color rgb="FF0000FF"/>
      <name val="Arial"/>
      <family val="2"/>
    </font>
    <font>
      <b/>
      <sz val="12"/>
      <color theme="1"/>
      <name val="Calibri"/>
      <family val="2"/>
    </font>
    <font>
      <b/>
      <sz val="12"/>
      <color theme="1"/>
      <name val="Calibri (Body)"/>
    </font>
    <font>
      <b/>
      <i/>
      <sz val="12"/>
      <color theme="1"/>
      <name val="Calibri"/>
      <family val="2"/>
    </font>
    <font>
      <i/>
      <sz val="12"/>
      <color rgb="FF0000FF"/>
      <name val="Calibri (Body)"/>
    </font>
    <font>
      <sz val="10"/>
      <color rgb="FF000000"/>
      <name val="Tahoma"/>
      <family val="2"/>
    </font>
    <font>
      <b/>
      <sz val="10"/>
      <color rgb="FF000000"/>
      <name val="Tahoma"/>
      <family val="2"/>
    </font>
    <font>
      <sz val="12"/>
      <color rgb="FF0000FF"/>
      <name val="Calibri"/>
      <family val="2"/>
      <scheme val="minor"/>
    </font>
    <font>
      <sz val="12"/>
      <color rgb="FF0000FF"/>
      <name val="Calibri"/>
      <family val="2"/>
      <scheme val="minor"/>
    </font>
    <font>
      <sz val="9"/>
      <color theme="1"/>
      <name val="Calibri"/>
      <family val="2"/>
      <scheme val="minor"/>
    </font>
  </fonts>
  <fills count="26">
    <fill>
      <patternFill patternType="none"/>
    </fill>
    <fill>
      <patternFill patternType="gray125"/>
    </fill>
    <fill>
      <patternFill patternType="solid">
        <fgColor theme="3"/>
        <bgColor indexed="64"/>
      </patternFill>
    </fill>
    <fill>
      <patternFill patternType="solid">
        <fgColor theme="0" tint="-4.9989318521683403E-2"/>
        <bgColor indexed="64"/>
      </patternFill>
    </fill>
    <fill>
      <patternFill patternType="solid">
        <fgColor rgb="FFFF0000"/>
        <bgColor indexed="64"/>
      </patternFill>
    </fill>
    <fill>
      <patternFill patternType="solid">
        <fgColor theme="4" tint="0.79998168889431442"/>
        <bgColor indexed="64"/>
      </patternFill>
    </fill>
    <fill>
      <patternFill patternType="solid">
        <fgColor theme="2"/>
        <bgColor indexed="64"/>
      </patternFill>
    </fill>
    <fill>
      <patternFill patternType="solid">
        <fgColor theme="6" tint="0.79998168889431442"/>
        <bgColor indexed="64"/>
      </patternFill>
    </fill>
    <fill>
      <patternFill patternType="solid">
        <fgColor theme="9" tint="0.79998168889431442"/>
        <bgColor indexed="64"/>
      </patternFill>
    </fill>
    <fill>
      <patternFill patternType="solid">
        <fgColor theme="0" tint="-0.14999847407452621"/>
        <bgColor indexed="64"/>
      </patternFill>
    </fill>
    <fill>
      <patternFill patternType="solid">
        <fgColor theme="5" tint="0.79998168889431442"/>
        <bgColor indexed="64"/>
      </patternFill>
    </fill>
    <fill>
      <patternFill patternType="solid">
        <fgColor rgb="FFFFFF00"/>
        <bgColor indexed="64"/>
      </patternFill>
    </fill>
    <fill>
      <patternFill patternType="solid">
        <fgColor rgb="FFD9D9D9"/>
        <bgColor rgb="FF000000"/>
      </patternFill>
    </fill>
    <fill>
      <patternFill patternType="solid">
        <fgColor rgb="FFFCE4D6"/>
        <bgColor rgb="FF000000"/>
      </patternFill>
    </fill>
    <fill>
      <patternFill patternType="solid">
        <fgColor rgb="FFD9E1F2"/>
        <bgColor rgb="FF000000"/>
      </patternFill>
    </fill>
    <fill>
      <patternFill patternType="solid">
        <fgColor rgb="FFE2EFDA"/>
        <bgColor rgb="FF000000"/>
      </patternFill>
    </fill>
    <fill>
      <patternFill patternType="solid">
        <fgColor rgb="FFFFC000"/>
        <bgColor indexed="64"/>
      </patternFill>
    </fill>
    <fill>
      <patternFill patternType="solid">
        <fgColor theme="9" tint="0.59999389629810485"/>
        <bgColor indexed="64"/>
      </patternFill>
    </fill>
    <fill>
      <patternFill patternType="solid">
        <fgColor theme="2" tint="-0.499984740745262"/>
        <bgColor indexed="64"/>
      </patternFill>
    </fill>
    <fill>
      <patternFill patternType="solid">
        <fgColor theme="6" tint="0.39997558519241921"/>
        <bgColor indexed="64"/>
      </patternFill>
    </fill>
    <fill>
      <patternFill patternType="solid">
        <fgColor theme="4" tint="-0.249977111117893"/>
        <bgColor indexed="64"/>
      </patternFill>
    </fill>
    <fill>
      <patternFill patternType="solid">
        <fgColor rgb="FF92D050"/>
        <bgColor indexed="64"/>
      </patternFill>
    </fill>
    <fill>
      <patternFill patternType="solid">
        <fgColor rgb="FF0070C0"/>
        <bgColor indexed="64"/>
      </patternFill>
    </fill>
    <fill>
      <patternFill patternType="solid">
        <fgColor theme="7" tint="0.79998168889431442"/>
        <bgColor indexed="64"/>
      </patternFill>
    </fill>
    <fill>
      <patternFill patternType="solid">
        <fgColor theme="1" tint="0.249977111117893"/>
        <bgColor indexed="64"/>
      </patternFill>
    </fill>
    <fill>
      <patternFill patternType="solid">
        <fgColor theme="2" tint="-9.9978637043366805E-2"/>
        <bgColor indexed="64"/>
      </patternFill>
    </fill>
  </fills>
  <borders count="18">
    <border>
      <left/>
      <right/>
      <top/>
      <bottom/>
      <diagonal/>
    </border>
    <border>
      <left style="thin">
        <color auto="1"/>
      </left>
      <right style="thin">
        <color auto="1"/>
      </right>
      <top style="thin">
        <color auto="1"/>
      </top>
      <bottom style="thin">
        <color auto="1"/>
      </bottom>
      <diagonal/>
    </border>
    <border>
      <left style="thin">
        <color theme="2" tint="-0.499984740745262"/>
      </left>
      <right style="thin">
        <color theme="2" tint="-0.499984740745262"/>
      </right>
      <top style="thin">
        <color theme="2" tint="-0.499984740745262"/>
      </top>
      <bottom style="thin">
        <color theme="2" tint="-0.499984740745262"/>
      </bottom>
      <diagonal/>
    </border>
    <border>
      <left/>
      <right style="thin">
        <color auto="1"/>
      </right>
      <top style="thin">
        <color auto="1"/>
      </top>
      <bottom style="thin">
        <color auto="1"/>
      </bottom>
      <diagonal/>
    </border>
    <border>
      <left style="thin">
        <color auto="1"/>
      </left>
      <right style="thin">
        <color auto="1"/>
      </right>
      <top/>
      <bottom style="thin">
        <color auto="1"/>
      </bottom>
      <diagonal/>
    </border>
    <border>
      <left/>
      <right style="thin">
        <color auto="1"/>
      </right>
      <top/>
      <bottom style="thin">
        <color auto="1"/>
      </bottom>
      <diagonal/>
    </border>
    <border>
      <left style="thin">
        <color theme="0"/>
      </left>
      <right/>
      <top/>
      <bottom/>
      <diagonal/>
    </border>
    <border>
      <left/>
      <right style="thin">
        <color theme="0"/>
      </right>
      <top/>
      <bottom/>
      <diagonal/>
    </border>
    <border>
      <left style="thin">
        <color theme="0" tint="-0.34998626667073579"/>
      </left>
      <right style="thin">
        <color theme="0" tint="-0.34998626667073579"/>
      </right>
      <top style="thin">
        <color theme="0" tint="-0.34998626667073579"/>
      </top>
      <bottom style="thin">
        <color theme="0" tint="-0.34998626667073579"/>
      </bottom>
      <diagonal/>
    </border>
    <border>
      <left style="thin">
        <color theme="0" tint="-0.34998626667073579"/>
      </left>
      <right/>
      <top/>
      <bottom/>
      <diagonal/>
    </border>
    <border>
      <left style="thin">
        <color auto="1"/>
      </left>
      <right/>
      <top style="thin">
        <color auto="1"/>
      </top>
      <bottom style="thin">
        <color auto="1"/>
      </bottom>
      <diagonal/>
    </border>
    <border>
      <left/>
      <right/>
      <top style="thin">
        <color auto="1"/>
      </top>
      <bottom style="thin">
        <color auto="1"/>
      </bottom>
      <diagonal/>
    </border>
    <border>
      <left style="thin">
        <color auto="1"/>
      </left>
      <right style="thin">
        <color auto="1"/>
      </right>
      <top style="thin">
        <color auto="1"/>
      </top>
      <bottom/>
      <diagonal/>
    </border>
    <border>
      <left style="thin">
        <color auto="1"/>
      </left>
      <right style="thin">
        <color auto="1"/>
      </right>
      <top/>
      <bottom/>
      <diagonal/>
    </border>
    <border>
      <left/>
      <right style="thin">
        <color auto="1"/>
      </right>
      <top/>
      <bottom/>
      <diagonal/>
    </border>
    <border>
      <left style="medium">
        <color indexed="64"/>
      </left>
      <right style="medium">
        <color indexed="64"/>
      </right>
      <top style="medium">
        <color indexed="64"/>
      </top>
      <bottom style="medium">
        <color indexed="64"/>
      </bottom>
      <diagonal/>
    </border>
    <border>
      <left/>
      <right style="thin">
        <color auto="1"/>
      </right>
      <top style="thin">
        <color auto="1"/>
      </top>
      <bottom/>
      <diagonal/>
    </border>
    <border>
      <left style="thin">
        <color theme="0" tint="-0.34998626667073579"/>
      </left>
      <right style="thin">
        <color theme="0" tint="-0.34998626667073579"/>
      </right>
      <top style="thin">
        <color theme="0" tint="-0.34998626667073579"/>
      </top>
      <bottom/>
      <diagonal/>
    </border>
  </borders>
  <cellStyleXfs count="418">
    <xf numFmtId="0" fontId="0" fillId="0" borderId="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9" fontId="2" fillId="0" borderId="0" applyFon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43" fontId="1" fillId="0" borderId="0" applyFon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44" fontId="1" fillId="0" borderId="0" applyFon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cellStyleXfs>
  <cellXfs count="452">
    <xf numFmtId="0" fontId="0" fillId="0" borderId="0" xfId="0"/>
    <xf numFmtId="0" fontId="0" fillId="0" borderId="0" xfId="0" applyAlignment="1">
      <alignment horizontal="center"/>
    </xf>
    <xf numFmtId="0" fontId="0" fillId="0" borderId="0" xfId="0" applyAlignment="1">
      <alignment horizontal="left"/>
    </xf>
    <xf numFmtId="0" fontId="6" fillId="2" borderId="0" xfId="0" applyFont="1" applyFill="1" applyAlignment="1">
      <alignment horizontal="center"/>
    </xf>
    <xf numFmtId="0" fontId="6" fillId="2" borderId="0" xfId="0" applyFont="1" applyFill="1"/>
    <xf numFmtId="0" fontId="7" fillId="0" borderId="0" xfId="0" applyFont="1"/>
    <xf numFmtId="0" fontId="7" fillId="0" borderId="0" xfId="0" applyFont="1" applyAlignment="1">
      <alignment horizontal="center"/>
    </xf>
    <xf numFmtId="0" fontId="7" fillId="0" borderId="0" xfId="0" applyFont="1" applyAlignment="1">
      <alignment horizontal="center" vertical="center"/>
    </xf>
    <xf numFmtId="0" fontId="0" fillId="0" borderId="0" xfId="0" applyAlignment="1">
      <alignment horizontal="left" vertical="center"/>
    </xf>
    <xf numFmtId="0" fontId="0" fillId="0" borderId="0" xfId="0" applyAlignment="1">
      <alignment horizontal="center" vertical="center"/>
    </xf>
    <xf numFmtId="0" fontId="0" fillId="0" borderId="0" xfId="0" applyAlignment="1">
      <alignment vertical="center"/>
    </xf>
    <xf numFmtId="9" fontId="7" fillId="0" borderId="0" xfId="0" applyNumberFormat="1" applyFont="1" applyAlignment="1">
      <alignment horizontal="center"/>
    </xf>
    <xf numFmtId="9" fontId="7" fillId="0" borderId="0" xfId="7" applyFont="1" applyAlignment="1">
      <alignment horizontal="center"/>
    </xf>
    <xf numFmtId="0" fontId="0" fillId="0" borderId="1" xfId="0" applyBorder="1" applyAlignment="1">
      <alignment vertical="center"/>
    </xf>
    <xf numFmtId="0" fontId="6" fillId="2" borderId="1" xfId="0" applyFont="1" applyFill="1" applyBorder="1" applyAlignment="1">
      <alignment horizontal="center" vertical="center"/>
    </xf>
    <xf numFmtId="0" fontId="6" fillId="2" borderId="1" xfId="0" applyFont="1" applyFill="1" applyBorder="1" applyAlignment="1">
      <alignment vertical="center"/>
    </xf>
    <xf numFmtId="16" fontId="6" fillId="2" borderId="1" xfId="0" applyNumberFormat="1" applyFont="1" applyFill="1" applyBorder="1" applyAlignment="1">
      <alignment horizontal="center" vertical="center"/>
    </xf>
    <xf numFmtId="0" fontId="8" fillId="0" borderId="1" xfId="0" applyFont="1" applyBorder="1" applyAlignment="1">
      <alignment horizontal="center" vertical="center"/>
    </xf>
    <xf numFmtId="0" fontId="0" fillId="3" borderId="1" xfId="0" applyFill="1" applyBorder="1" applyAlignment="1">
      <alignment vertical="center"/>
    </xf>
    <xf numFmtId="0" fontId="0" fillId="4" borderId="1" xfId="0" applyFill="1" applyBorder="1" applyAlignment="1">
      <alignment vertical="center"/>
    </xf>
    <xf numFmtId="0" fontId="8" fillId="4" borderId="1" xfId="0" applyFont="1" applyFill="1" applyBorder="1" applyAlignment="1">
      <alignment horizontal="center" vertical="center"/>
    </xf>
    <xf numFmtId="0" fontId="8" fillId="3" borderId="1" xfId="0" applyFont="1" applyFill="1" applyBorder="1" applyAlignment="1">
      <alignment horizontal="center" vertical="center"/>
    </xf>
    <xf numFmtId="0" fontId="0" fillId="0" borderId="1" xfId="0" applyBorder="1" applyAlignment="1">
      <alignment horizontal="center" vertical="center"/>
    </xf>
    <xf numFmtId="0" fontId="0" fillId="4" borderId="1" xfId="0" applyFill="1" applyBorder="1" applyAlignment="1">
      <alignment horizontal="center" vertical="center"/>
    </xf>
    <xf numFmtId="0" fontId="0" fillId="3" borderId="1" xfId="0" applyFill="1" applyBorder="1" applyAlignment="1">
      <alignment horizontal="center" vertical="center"/>
    </xf>
    <xf numFmtId="0" fontId="0" fillId="5" borderId="1" xfId="0" applyFill="1" applyBorder="1" applyAlignment="1">
      <alignment vertical="center"/>
    </xf>
    <xf numFmtId="0" fontId="8" fillId="5" borderId="1" xfId="0" applyFont="1" applyFill="1" applyBorder="1" applyAlignment="1">
      <alignment horizontal="center" vertical="center"/>
    </xf>
    <xf numFmtId="0" fontId="0" fillId="5" borderId="1" xfId="0" applyFill="1" applyBorder="1" applyAlignment="1">
      <alignment horizontal="center" vertical="center"/>
    </xf>
    <xf numFmtId="0" fontId="7" fillId="0" borderId="0" xfId="0" applyFont="1" applyAlignment="1">
      <alignment vertical="center"/>
    </xf>
    <xf numFmtId="164" fontId="6" fillId="2" borderId="1" xfId="0" applyNumberFormat="1" applyFont="1" applyFill="1" applyBorder="1" applyAlignment="1">
      <alignment horizontal="center" vertical="center"/>
    </xf>
    <xf numFmtId="0" fontId="9" fillId="3" borderId="1" xfId="0" applyFont="1" applyFill="1" applyBorder="1" applyAlignment="1">
      <alignment horizontal="center" vertical="center"/>
    </xf>
    <xf numFmtId="0" fontId="9" fillId="4" borderId="1" xfId="0" applyFont="1" applyFill="1" applyBorder="1" applyAlignment="1">
      <alignment vertical="center"/>
    </xf>
    <xf numFmtId="0" fontId="9" fillId="4" borderId="1" xfId="0" applyFont="1" applyFill="1" applyBorder="1" applyAlignment="1">
      <alignment horizontal="center" vertical="center"/>
    </xf>
    <xf numFmtId="0" fontId="9" fillId="0" borderId="1" xfId="0" applyFont="1" applyBorder="1" applyAlignment="1">
      <alignment horizontal="center" vertical="center"/>
    </xf>
    <xf numFmtId="0" fontId="9" fillId="5" borderId="1" xfId="0" applyFont="1" applyFill="1" applyBorder="1" applyAlignment="1">
      <alignment horizontal="center" vertical="center"/>
    </xf>
    <xf numFmtId="0" fontId="0" fillId="8" borderId="1" xfId="0" applyFill="1" applyBorder="1" applyAlignment="1">
      <alignment vertical="center"/>
    </xf>
    <xf numFmtId="0" fontId="8" fillId="8" borderId="1" xfId="0" applyFont="1" applyFill="1" applyBorder="1" applyAlignment="1">
      <alignment horizontal="center" vertical="center"/>
    </xf>
    <xf numFmtId="0" fontId="9" fillId="8" borderId="1" xfId="0" applyFont="1" applyFill="1" applyBorder="1" applyAlignment="1">
      <alignment horizontal="center" vertical="center"/>
    </xf>
    <xf numFmtId="0" fontId="0" fillId="9" borderId="1" xfId="0" applyFill="1" applyBorder="1" applyAlignment="1">
      <alignment vertical="center"/>
    </xf>
    <xf numFmtId="0" fontId="0" fillId="9" borderId="1" xfId="0" applyFill="1" applyBorder="1" applyAlignment="1">
      <alignment horizontal="center" vertical="center"/>
    </xf>
    <xf numFmtId="0" fontId="9" fillId="9" borderId="1" xfId="0" applyFont="1" applyFill="1" applyBorder="1" applyAlignment="1">
      <alignment horizontal="center" vertical="center"/>
    </xf>
    <xf numFmtId="0" fontId="0" fillId="10" borderId="1" xfId="0" applyFill="1" applyBorder="1" applyAlignment="1">
      <alignment vertical="center"/>
    </xf>
    <xf numFmtId="0" fontId="0" fillId="10" borderId="1" xfId="0" applyFill="1" applyBorder="1" applyAlignment="1">
      <alignment horizontal="center" vertical="center"/>
    </xf>
    <xf numFmtId="0" fontId="0" fillId="8" borderId="1" xfId="0" applyFill="1" applyBorder="1" applyAlignment="1">
      <alignment horizontal="center" vertical="center"/>
    </xf>
    <xf numFmtId="0" fontId="9" fillId="11" borderId="1" xfId="0" applyFont="1" applyFill="1" applyBorder="1" applyAlignment="1">
      <alignment horizontal="center" vertical="center"/>
    </xf>
    <xf numFmtId="0" fontId="9" fillId="10" borderId="1" xfId="0" applyFont="1" applyFill="1" applyBorder="1" applyAlignment="1">
      <alignment vertical="center"/>
    </xf>
    <xf numFmtId="0" fontId="9" fillId="10" borderId="1" xfId="0" applyFont="1" applyFill="1" applyBorder="1" applyAlignment="1">
      <alignment horizontal="center" vertical="center"/>
    </xf>
    <xf numFmtId="0" fontId="13" fillId="12" borderId="1" xfId="0" applyFont="1" applyFill="1" applyBorder="1" applyAlignment="1">
      <alignment vertical="center"/>
    </xf>
    <xf numFmtId="0" fontId="13" fillId="12" borderId="3" xfId="0" applyFont="1" applyFill="1" applyBorder="1" applyAlignment="1">
      <alignment vertical="center"/>
    </xf>
    <xf numFmtId="0" fontId="9" fillId="12" borderId="3" xfId="0" applyFont="1" applyFill="1" applyBorder="1" applyAlignment="1">
      <alignment horizontal="center" vertical="center"/>
    </xf>
    <xf numFmtId="0" fontId="13" fillId="0" borderId="4" xfId="0" applyFont="1" applyBorder="1" applyAlignment="1">
      <alignment vertical="center"/>
    </xf>
    <xf numFmtId="0" fontId="13" fillId="0" borderId="5" xfId="0" applyFont="1" applyBorder="1" applyAlignment="1">
      <alignment vertical="center"/>
    </xf>
    <xf numFmtId="0" fontId="9" fillId="0" borderId="5" xfId="0" applyFont="1" applyBorder="1" applyAlignment="1">
      <alignment horizontal="center" vertical="center"/>
    </xf>
    <xf numFmtId="0" fontId="13" fillId="12" borderId="4" xfId="0" applyFont="1" applyFill="1" applyBorder="1" applyAlignment="1">
      <alignment vertical="center"/>
    </xf>
    <xf numFmtId="0" fontId="13" fillId="12" borderId="5" xfId="0" applyFont="1" applyFill="1" applyBorder="1" applyAlignment="1">
      <alignment vertical="center"/>
    </xf>
    <xf numFmtId="0" fontId="9" fillId="12" borderId="5" xfId="0" applyFont="1" applyFill="1" applyBorder="1" applyAlignment="1">
      <alignment horizontal="center" vertical="center"/>
    </xf>
    <xf numFmtId="0" fontId="13" fillId="12" borderId="5" xfId="0" applyFont="1" applyFill="1" applyBorder="1" applyAlignment="1">
      <alignment horizontal="center" vertical="center"/>
    </xf>
    <xf numFmtId="0" fontId="13" fillId="0" borderId="5" xfId="0" applyFont="1" applyBorder="1" applyAlignment="1">
      <alignment horizontal="center" vertical="center"/>
    </xf>
    <xf numFmtId="0" fontId="13" fillId="13" borderId="4" xfId="0" applyFont="1" applyFill="1" applyBorder="1" applyAlignment="1">
      <alignment vertical="center"/>
    </xf>
    <xf numFmtId="0" fontId="13" fillId="13" borderId="5" xfId="0" applyFont="1" applyFill="1" applyBorder="1" applyAlignment="1">
      <alignment vertical="center"/>
    </xf>
    <xf numFmtId="0" fontId="13" fillId="13" borderId="5" xfId="0" applyFont="1" applyFill="1" applyBorder="1" applyAlignment="1">
      <alignment horizontal="center" vertical="center"/>
    </xf>
    <xf numFmtId="0" fontId="13" fillId="14" borderId="4" xfId="0" applyFont="1" applyFill="1" applyBorder="1" applyAlignment="1">
      <alignment vertical="center"/>
    </xf>
    <xf numFmtId="0" fontId="13" fillId="14" borderId="5" xfId="0" applyFont="1" applyFill="1" applyBorder="1" applyAlignment="1">
      <alignment vertical="center"/>
    </xf>
    <xf numFmtId="0" fontId="13" fillId="14" borderId="5" xfId="0" applyFont="1" applyFill="1" applyBorder="1" applyAlignment="1">
      <alignment horizontal="center" vertical="center"/>
    </xf>
    <xf numFmtId="0" fontId="9" fillId="13" borderId="4" xfId="0" applyFont="1" applyFill="1" applyBorder="1" applyAlignment="1">
      <alignment vertical="center"/>
    </xf>
    <xf numFmtId="0" fontId="9" fillId="13" borderId="5" xfId="0" applyFont="1" applyFill="1" applyBorder="1" applyAlignment="1">
      <alignment vertical="center"/>
    </xf>
    <xf numFmtId="0" fontId="9" fillId="13" borderId="5" xfId="0" applyFont="1" applyFill="1" applyBorder="1" applyAlignment="1">
      <alignment horizontal="center" vertical="center"/>
    </xf>
    <xf numFmtId="0" fontId="13" fillId="15" borderId="4" xfId="0" applyFont="1" applyFill="1" applyBorder="1" applyAlignment="1">
      <alignment vertical="center"/>
    </xf>
    <xf numFmtId="0" fontId="13" fillId="15" borderId="5" xfId="0" applyFont="1" applyFill="1" applyBorder="1" applyAlignment="1">
      <alignment vertical="center"/>
    </xf>
    <xf numFmtId="0" fontId="13" fillId="15" borderId="5" xfId="0" applyFont="1" applyFill="1" applyBorder="1" applyAlignment="1">
      <alignment horizontal="center" vertical="center"/>
    </xf>
    <xf numFmtId="0" fontId="9" fillId="0" borderId="1" xfId="0" applyFont="1" applyBorder="1" applyAlignment="1">
      <alignment horizontal="right"/>
    </xf>
    <xf numFmtId="0" fontId="9" fillId="0" borderId="1" xfId="0" applyFont="1" applyBorder="1"/>
    <xf numFmtId="0" fontId="9" fillId="0" borderId="3" xfId="0" applyFont="1" applyBorder="1" applyAlignment="1">
      <alignment horizontal="center" vertical="center"/>
    </xf>
    <xf numFmtId="0" fontId="7" fillId="0" borderId="0" xfId="0" applyFont="1" applyAlignment="1">
      <alignment horizontal="left"/>
    </xf>
    <xf numFmtId="0" fontId="7" fillId="11" borderId="0" xfId="0" applyFont="1" applyFill="1" applyAlignment="1">
      <alignment horizontal="left"/>
    </xf>
    <xf numFmtId="0" fontId="0" fillId="6" borderId="1" xfId="0" applyFill="1" applyBorder="1" applyAlignment="1">
      <alignment vertical="center"/>
    </xf>
    <xf numFmtId="0" fontId="0" fillId="6" borderId="1" xfId="0" applyFill="1" applyBorder="1" applyAlignment="1">
      <alignment horizontal="center" vertical="center"/>
    </xf>
    <xf numFmtId="0" fontId="8" fillId="16" borderId="1" xfId="0" applyFont="1" applyFill="1" applyBorder="1" applyAlignment="1">
      <alignment horizontal="center" vertical="center"/>
    </xf>
    <xf numFmtId="0" fontId="0" fillId="17" borderId="1" xfId="0" applyFill="1" applyBorder="1" applyAlignment="1">
      <alignment vertical="center"/>
    </xf>
    <xf numFmtId="0" fontId="8" fillId="17" borderId="1" xfId="0" applyFont="1" applyFill="1" applyBorder="1" applyAlignment="1">
      <alignment horizontal="center" vertical="center"/>
    </xf>
    <xf numFmtId="0" fontId="9" fillId="17" borderId="1" xfId="0" applyFont="1" applyFill="1" applyBorder="1" applyAlignment="1">
      <alignment horizontal="center" vertical="center"/>
    </xf>
    <xf numFmtId="0" fontId="7" fillId="11" borderId="0" xfId="0" applyFont="1" applyFill="1"/>
    <xf numFmtId="0" fontId="6" fillId="18" borderId="0" xfId="0" applyFont="1" applyFill="1" applyAlignment="1">
      <alignment horizontal="center"/>
    </xf>
    <xf numFmtId="0" fontId="6" fillId="18" borderId="0" xfId="0" applyFont="1" applyFill="1"/>
    <xf numFmtId="0" fontId="7" fillId="11" borderId="0" xfId="0" applyFont="1" applyFill="1" applyAlignment="1">
      <alignment horizontal="center"/>
    </xf>
    <xf numFmtId="0" fontId="0" fillId="11" borderId="0" xfId="0" applyFill="1"/>
    <xf numFmtId="0" fontId="0" fillId="11" borderId="1" xfId="0" applyFill="1" applyBorder="1" applyAlignment="1">
      <alignment vertical="center"/>
    </xf>
    <xf numFmtId="0" fontId="7" fillId="11" borderId="0" xfId="0" applyFont="1" applyFill="1" applyAlignment="1">
      <alignment horizontal="right"/>
    </xf>
    <xf numFmtId="0" fontId="9" fillId="11" borderId="1" xfId="0" applyFont="1" applyFill="1" applyBorder="1"/>
    <xf numFmtId="0" fontId="14" fillId="19" borderId="2" xfId="0" applyFont="1" applyFill="1" applyBorder="1"/>
    <xf numFmtId="0" fontId="0" fillId="7" borderId="2" xfId="0" applyFill="1" applyBorder="1"/>
    <xf numFmtId="0" fontId="6" fillId="20" borderId="0" xfId="0" applyFont="1" applyFill="1" applyAlignment="1">
      <alignment vertical="center"/>
    </xf>
    <xf numFmtId="0" fontId="0" fillId="0" borderId="0" xfId="0" applyAlignment="1">
      <alignment horizontal="center" wrapText="1"/>
    </xf>
    <xf numFmtId="0" fontId="0" fillId="0" borderId="0" xfId="0" applyAlignment="1">
      <alignment wrapText="1"/>
    </xf>
    <xf numFmtId="0" fontId="6" fillId="2" borderId="0" xfId="0" applyFont="1" applyFill="1" applyAlignment="1">
      <alignment horizontal="center" wrapText="1"/>
    </xf>
    <xf numFmtId="0" fontId="6" fillId="2" borderId="0" xfId="0" applyFont="1" applyFill="1" applyAlignment="1">
      <alignment wrapText="1"/>
    </xf>
    <xf numFmtId="0" fontId="7" fillId="0" borderId="0" xfId="0" applyFont="1" applyAlignment="1">
      <alignment horizontal="center" wrapText="1"/>
    </xf>
    <xf numFmtId="9" fontId="7" fillId="0" borderId="0" xfId="7" applyFont="1" applyAlignment="1">
      <alignment horizontal="center" wrapText="1"/>
    </xf>
    <xf numFmtId="0" fontId="15" fillId="0" borderId="0" xfId="0" applyFont="1" applyAlignment="1">
      <alignment horizontal="center" wrapText="1"/>
    </xf>
    <xf numFmtId="9" fontId="15" fillId="0" borderId="0" xfId="7" applyFont="1" applyFill="1" applyAlignment="1">
      <alignment horizontal="center" wrapText="1"/>
    </xf>
    <xf numFmtId="9" fontId="0" fillId="0" borderId="0" xfId="7" applyFont="1" applyAlignment="1">
      <alignment wrapText="1"/>
    </xf>
    <xf numFmtId="9" fontId="7" fillId="0" borderId="0" xfId="7" applyFont="1" applyFill="1" applyAlignment="1">
      <alignment horizontal="center" wrapText="1"/>
    </xf>
    <xf numFmtId="9" fontId="7" fillId="0" borderId="0" xfId="0" applyNumberFormat="1" applyFont="1" applyAlignment="1">
      <alignment horizontal="center" wrapText="1"/>
    </xf>
    <xf numFmtId="0" fontId="7" fillId="0" borderId="0" xfId="0" applyFont="1" applyAlignment="1">
      <alignment wrapText="1"/>
    </xf>
    <xf numFmtId="0" fontId="21" fillId="0" borderId="0" xfId="0" applyFont="1" applyAlignment="1">
      <alignment horizontal="center" wrapText="1"/>
    </xf>
    <xf numFmtId="0" fontId="12" fillId="0" borderId="0" xfId="0" applyFont="1" applyAlignment="1">
      <alignment horizontal="center"/>
    </xf>
    <xf numFmtId="0" fontId="23" fillId="0" borderId="0" xfId="0" applyFont="1" applyAlignment="1">
      <alignment horizontal="left"/>
    </xf>
    <xf numFmtId="9" fontId="6" fillId="2" borderId="0" xfId="7" applyFont="1" applyFill="1" applyAlignment="1">
      <alignment horizontal="center" wrapText="1"/>
    </xf>
    <xf numFmtId="0" fontId="7" fillId="0" borderId="0" xfId="0" applyFont="1" applyAlignment="1">
      <alignment horizontal="center" vertical="center" wrapText="1"/>
    </xf>
    <xf numFmtId="9" fontId="7" fillId="0" borderId="0" xfId="7" applyFont="1" applyAlignment="1">
      <alignment horizontal="center" vertical="center" wrapText="1"/>
    </xf>
    <xf numFmtId="0" fontId="0" fillId="11" borderId="0" xfId="0" applyFill="1" applyAlignment="1">
      <alignment horizontal="center"/>
    </xf>
    <xf numFmtId="9" fontId="7" fillId="11" borderId="0" xfId="0" applyNumberFormat="1" applyFont="1" applyFill="1" applyAlignment="1">
      <alignment horizontal="center"/>
    </xf>
    <xf numFmtId="0" fontId="0" fillId="11" borderId="0" xfId="0" applyFill="1" applyAlignment="1">
      <alignment horizontal="center" wrapText="1"/>
    </xf>
    <xf numFmtId="0" fontId="0" fillId="11" borderId="0" xfId="0" applyFill="1" applyAlignment="1">
      <alignment wrapText="1"/>
    </xf>
    <xf numFmtId="0" fontId="7" fillId="11" borderId="0" xfId="0" applyFont="1" applyFill="1" applyAlignment="1">
      <alignment horizontal="center" wrapText="1"/>
    </xf>
    <xf numFmtId="9" fontId="7" fillId="11" borderId="0" xfId="7" applyFont="1" applyFill="1" applyAlignment="1">
      <alignment horizontal="center" wrapText="1"/>
    </xf>
    <xf numFmtId="0" fontId="25" fillId="0" borderId="0" xfId="0" applyFont="1" applyAlignment="1">
      <alignment wrapText="1"/>
    </xf>
    <xf numFmtId="9" fontId="25" fillId="0" borderId="0" xfId="7" applyFont="1" applyAlignment="1">
      <alignment wrapText="1"/>
    </xf>
    <xf numFmtId="0" fontId="6" fillId="2" borderId="0" xfId="0" applyFont="1" applyFill="1" applyAlignment="1">
      <alignment horizontal="center" vertical="center" wrapText="1"/>
    </xf>
    <xf numFmtId="0" fontId="7" fillId="11" borderId="0" xfId="0" applyFont="1" applyFill="1" applyAlignment="1">
      <alignment horizontal="center" vertical="center" wrapText="1"/>
    </xf>
    <xf numFmtId="9" fontId="7" fillId="11" borderId="0" xfId="7" applyFont="1" applyFill="1" applyAlignment="1">
      <alignment horizontal="center" vertical="center" wrapText="1"/>
    </xf>
    <xf numFmtId="0" fontId="0" fillId="0" borderId="0" xfId="0" applyAlignment="1">
      <alignment vertical="center" wrapText="1"/>
    </xf>
    <xf numFmtId="9" fontId="21" fillId="0" borderId="0" xfId="7" applyFont="1" applyFill="1" applyAlignment="1">
      <alignment horizontal="center" wrapText="1"/>
    </xf>
    <xf numFmtId="9" fontId="21" fillId="0" borderId="0" xfId="7" applyFont="1" applyAlignment="1">
      <alignment horizontal="center" wrapText="1"/>
    </xf>
    <xf numFmtId="0" fontId="13" fillId="0" borderId="0" xfId="0" applyFont="1" applyAlignment="1">
      <alignment wrapText="1"/>
    </xf>
    <xf numFmtId="0" fontId="13" fillId="0" borderId="0" xfId="0" applyFont="1" applyAlignment="1">
      <alignment horizontal="center" wrapText="1"/>
    </xf>
    <xf numFmtId="0" fontId="21" fillId="0" borderId="0" xfId="0" applyFont="1" applyAlignment="1">
      <alignment wrapText="1"/>
    </xf>
    <xf numFmtId="9" fontId="21" fillId="0" borderId="0" xfId="0" applyNumberFormat="1" applyFont="1" applyAlignment="1">
      <alignment horizontal="center" wrapText="1"/>
    </xf>
    <xf numFmtId="0" fontId="21" fillId="0" borderId="0" xfId="0" applyFont="1" applyAlignment="1">
      <alignment horizontal="center"/>
    </xf>
    <xf numFmtId="9" fontId="21" fillId="0" borderId="0" xfId="0" applyNumberFormat="1" applyFont="1" applyAlignment="1">
      <alignment horizontal="center"/>
    </xf>
    <xf numFmtId="0" fontId="9" fillId="0" borderId="0" xfId="0" applyFont="1" applyAlignment="1">
      <alignment horizontal="center" wrapText="1"/>
    </xf>
    <xf numFmtId="0" fontId="9" fillId="0" borderId="0" xfId="0" applyFont="1" applyAlignment="1">
      <alignment wrapText="1"/>
    </xf>
    <xf numFmtId="9" fontId="9" fillId="0" borderId="0" xfId="7" applyFont="1" applyFill="1" applyAlignment="1">
      <alignment wrapText="1"/>
    </xf>
    <xf numFmtId="0" fontId="0" fillId="0" borderId="0" xfId="0" applyAlignment="1">
      <alignment horizontal="center" vertical="center" wrapText="1"/>
    </xf>
    <xf numFmtId="0" fontId="25" fillId="0" borderId="0" xfId="0" applyFont="1" applyAlignment="1">
      <alignment horizontal="center" vertical="center" wrapText="1"/>
    </xf>
    <xf numFmtId="9" fontId="25" fillId="0" borderId="0" xfId="7" applyFont="1" applyFill="1" applyAlignment="1">
      <alignment horizontal="center" vertical="center" wrapText="1"/>
    </xf>
    <xf numFmtId="0" fontId="0" fillId="0" borderId="0" xfId="0" applyAlignment="1">
      <alignment horizontal="left" vertical="center" wrapText="1"/>
    </xf>
    <xf numFmtId="0" fontId="25" fillId="0" borderId="0" xfId="0" applyFont="1" applyAlignment="1">
      <alignment horizontal="center" wrapText="1"/>
    </xf>
    <xf numFmtId="9" fontId="25" fillId="0" borderId="0" xfId="7" applyFont="1" applyFill="1" applyAlignment="1">
      <alignment horizontal="center" wrapText="1"/>
    </xf>
    <xf numFmtId="9" fontId="7" fillId="0" borderId="0" xfId="7" applyFont="1" applyFill="1" applyAlignment="1">
      <alignment horizontal="center" vertical="center" wrapText="1"/>
    </xf>
    <xf numFmtId="0" fontId="0" fillId="11" borderId="0" xfId="0" applyFill="1" applyAlignment="1">
      <alignment horizontal="left" vertical="center" wrapText="1"/>
    </xf>
    <xf numFmtId="9" fontId="7" fillId="11" borderId="0" xfId="7" applyFont="1" applyFill="1" applyAlignment="1">
      <alignment horizontal="center"/>
    </xf>
    <xf numFmtId="9" fontId="0" fillId="11" borderId="0" xfId="7" applyFont="1" applyFill="1" applyAlignment="1">
      <alignment horizontal="center"/>
    </xf>
    <xf numFmtId="1" fontId="7" fillId="11" borderId="0" xfId="0" applyNumberFormat="1" applyFont="1" applyFill="1" applyAlignment="1">
      <alignment horizontal="center" wrapText="1"/>
    </xf>
    <xf numFmtId="0" fontId="0" fillId="0" borderId="8" xfId="0" applyBorder="1" applyAlignment="1">
      <alignment horizontal="center" wrapText="1"/>
    </xf>
    <xf numFmtId="0" fontId="7" fillId="0" borderId="8" xfId="0" applyFont="1" applyBorder="1" applyAlignment="1">
      <alignment wrapText="1"/>
    </xf>
    <xf numFmtId="49" fontId="0" fillId="0" borderId="0" xfId="0" applyNumberFormat="1" applyAlignment="1">
      <alignment wrapText="1"/>
    </xf>
    <xf numFmtId="0" fontId="7" fillId="0" borderId="8" xfId="0" applyFont="1" applyBorder="1" applyAlignment="1">
      <alignment horizontal="center" wrapText="1"/>
    </xf>
    <xf numFmtId="0" fontId="6" fillId="20" borderId="8" xfId="0" applyFont="1" applyFill="1" applyBorder="1" applyAlignment="1">
      <alignment horizontal="center" wrapText="1"/>
    </xf>
    <xf numFmtId="0" fontId="7" fillId="11" borderId="0" xfId="0" applyFont="1" applyFill="1" applyAlignment="1">
      <alignment horizontal="center" vertical="center"/>
    </xf>
    <xf numFmtId="9" fontId="7" fillId="0" borderId="0" xfId="7" applyFont="1" applyFill="1" applyAlignment="1">
      <alignment horizontal="center"/>
    </xf>
    <xf numFmtId="0" fontId="7" fillId="0" borderId="9" xfId="0" applyFont="1" applyBorder="1" applyAlignment="1">
      <alignment wrapText="1"/>
    </xf>
    <xf numFmtId="0" fontId="7" fillId="0" borderId="0" xfId="46" applyNumberFormat="1" applyFont="1" applyFill="1" applyAlignment="1">
      <alignment horizontal="center" wrapText="1"/>
    </xf>
    <xf numFmtId="1" fontId="7" fillId="0" borderId="0" xfId="0" applyNumberFormat="1" applyFont="1" applyAlignment="1">
      <alignment horizontal="center" wrapText="1"/>
    </xf>
    <xf numFmtId="9" fontId="9" fillId="0" borderId="0" xfId="7" applyFont="1" applyFill="1" applyAlignment="1">
      <alignment horizontal="center" wrapText="1"/>
    </xf>
    <xf numFmtId="165" fontId="15" fillId="0" borderId="0" xfId="7" applyNumberFormat="1" applyFont="1" applyFill="1" applyAlignment="1">
      <alignment horizontal="center" wrapText="1"/>
    </xf>
    <xf numFmtId="9" fontId="0" fillId="0" borderId="0" xfId="7" applyFont="1" applyFill="1" applyAlignment="1">
      <alignment wrapText="1"/>
    </xf>
    <xf numFmtId="9" fontId="0" fillId="0" borderId="0" xfId="7" applyFont="1" applyAlignment="1">
      <alignment horizontal="center" wrapText="1"/>
    </xf>
    <xf numFmtId="0" fontId="28" fillId="2" borderId="0" xfId="0" applyFont="1" applyFill="1" applyAlignment="1">
      <alignment horizontal="center" wrapText="1"/>
    </xf>
    <xf numFmtId="0" fontId="18" fillId="0" borderId="0" xfId="0" applyFont="1" applyAlignment="1">
      <alignment horizontal="center" wrapText="1"/>
    </xf>
    <xf numFmtId="9" fontId="0" fillId="0" borderId="0" xfId="7" applyFont="1" applyAlignment="1">
      <alignment horizontal="center"/>
    </xf>
    <xf numFmtId="0" fontId="0" fillId="0" borderId="1" xfId="0" applyBorder="1" applyAlignment="1">
      <alignment horizontal="left" wrapText="1"/>
    </xf>
    <xf numFmtId="0" fontId="0" fillId="0" borderId="1" xfId="0" applyBorder="1" applyAlignment="1">
      <alignment wrapText="1"/>
    </xf>
    <xf numFmtId="0" fontId="6" fillId="2" borderId="1" xfId="0" applyFont="1" applyFill="1" applyBorder="1" applyAlignment="1">
      <alignment horizontal="center" wrapText="1"/>
    </xf>
    <xf numFmtId="0" fontId="22" fillId="6" borderId="1" xfId="0" applyFont="1" applyFill="1" applyBorder="1" applyAlignment="1">
      <alignment horizontal="center"/>
    </xf>
    <xf numFmtId="0" fontId="0" fillId="0" borderId="1" xfId="0" applyBorder="1" applyAlignment="1">
      <alignment horizontal="center" wrapText="1"/>
    </xf>
    <xf numFmtId="0" fontId="9" fillId="0" borderId="1" xfId="0" applyFont="1" applyBorder="1" applyAlignment="1">
      <alignment horizontal="left" wrapText="1"/>
    </xf>
    <xf numFmtId="0" fontId="23" fillId="0" borderId="1" xfId="0" applyFont="1" applyBorder="1" applyAlignment="1">
      <alignment horizontal="center"/>
    </xf>
    <xf numFmtId="0" fontId="0" fillId="0" borderId="1" xfId="0" applyBorder="1"/>
    <xf numFmtId="0" fontId="7" fillId="0" borderId="1" xfId="0" applyFont="1" applyBorder="1" applyAlignment="1">
      <alignment horizontal="center"/>
    </xf>
    <xf numFmtId="0" fontId="7" fillId="0" borderId="1" xfId="0" applyFont="1" applyBorder="1"/>
    <xf numFmtId="0" fontId="10" fillId="0" borderId="1" xfId="0" applyFont="1" applyBorder="1" applyAlignment="1">
      <alignment wrapText="1"/>
    </xf>
    <xf numFmtId="0" fontId="10" fillId="0" borderId="1" xfId="0" applyFont="1" applyBorder="1" applyAlignment="1">
      <alignment horizontal="left" wrapText="1"/>
    </xf>
    <xf numFmtId="0" fontId="21" fillId="0" borderId="1" xfId="0" applyFont="1" applyBorder="1"/>
    <xf numFmtId="0" fontId="16" fillId="0" borderId="1" xfId="0" applyFont="1" applyBorder="1" applyAlignment="1">
      <alignment horizontal="left" wrapText="1"/>
    </xf>
    <xf numFmtId="0" fontId="24" fillId="0" borderId="1" xfId="0" applyFont="1" applyBorder="1" applyAlignment="1">
      <alignment horizontal="center"/>
    </xf>
    <xf numFmtId="0" fontId="0" fillId="0" borderId="1" xfId="0" applyBorder="1" applyAlignment="1">
      <alignment horizontal="center"/>
    </xf>
    <xf numFmtId="0" fontId="23" fillId="0" borderId="1" xfId="0" applyFont="1" applyBorder="1"/>
    <xf numFmtId="0" fontId="9" fillId="0" borderId="0" xfId="0" applyFont="1" applyAlignment="1">
      <alignment horizontal="left" wrapText="1"/>
    </xf>
    <xf numFmtId="0" fontId="3" fillId="2" borderId="1" xfId="0" applyFont="1" applyFill="1" applyBorder="1" applyAlignment="1">
      <alignment horizontal="center" wrapText="1"/>
    </xf>
    <xf numFmtId="0" fontId="18" fillId="0" borderId="0" xfId="0" applyFont="1" applyAlignment="1">
      <alignment horizontal="left" vertical="top" wrapText="1"/>
    </xf>
    <xf numFmtId="0" fontId="13" fillId="0" borderId="0" xfId="0" applyFont="1" applyAlignment="1">
      <alignment horizontal="left" vertical="top" wrapText="1"/>
    </xf>
    <xf numFmtId="0" fontId="13" fillId="0" borderId="1" xfId="0" applyFont="1" applyBorder="1" applyAlignment="1">
      <alignment horizontal="left" vertical="top" wrapText="1"/>
    </xf>
    <xf numFmtId="0" fontId="18" fillId="0" borderId="1" xfId="0" applyFont="1" applyBorder="1" applyAlignment="1">
      <alignment horizontal="left" vertical="top" wrapText="1"/>
    </xf>
    <xf numFmtId="0" fontId="7" fillId="0" borderId="0" xfId="0" applyFont="1" applyAlignment="1">
      <alignment horizontal="left" wrapText="1"/>
    </xf>
    <xf numFmtId="0" fontId="23" fillId="0" borderId="0" xfId="0" applyFont="1"/>
    <xf numFmtId="0" fontId="23" fillId="0" borderId="0" xfId="0" applyFont="1" applyAlignment="1">
      <alignment horizontal="center"/>
    </xf>
    <xf numFmtId="0" fontId="6" fillId="20" borderId="0" xfId="0" applyFont="1" applyFill="1" applyAlignment="1">
      <alignment horizontal="center" wrapText="1"/>
    </xf>
    <xf numFmtId="0" fontId="0" fillId="11" borderId="8" xfId="0" applyFill="1" applyBorder="1" applyAlignment="1">
      <alignment horizontal="center" wrapText="1"/>
    </xf>
    <xf numFmtId="0" fontId="6" fillId="20" borderId="0" xfId="0" applyFont="1" applyFill="1" applyAlignment="1">
      <alignment horizontal="center" vertical="center"/>
    </xf>
    <xf numFmtId="0" fontId="6" fillId="20" borderId="6" xfId="0" applyFont="1" applyFill="1" applyBorder="1" applyAlignment="1">
      <alignment horizontal="center" vertical="center"/>
    </xf>
    <xf numFmtId="0" fontId="6" fillId="20" borderId="0" xfId="0" applyFont="1" applyFill="1" applyAlignment="1">
      <alignment vertical="center" wrapText="1"/>
    </xf>
    <xf numFmtId="9" fontId="13" fillId="0" borderId="0" xfId="0" applyNumberFormat="1" applyFont="1" applyAlignment="1">
      <alignment horizontal="center" wrapText="1"/>
    </xf>
    <xf numFmtId="0" fontId="6" fillId="6" borderId="0" xfId="0" applyFont="1" applyFill="1" applyAlignment="1">
      <alignment horizontal="center"/>
    </xf>
    <xf numFmtId="9" fontId="0" fillId="0" borderId="0" xfId="7" applyFont="1" applyFill="1" applyAlignment="1">
      <alignment horizontal="center" wrapText="1"/>
    </xf>
    <xf numFmtId="0" fontId="31" fillId="22" borderId="0" xfId="0" applyFont="1" applyFill="1" applyAlignment="1">
      <alignment horizontal="center"/>
    </xf>
    <xf numFmtId="0" fontId="3" fillId="2" borderId="0" xfId="0" applyFont="1" applyFill="1" applyAlignment="1">
      <alignment wrapText="1"/>
    </xf>
    <xf numFmtId="0" fontId="0" fillId="0" borderId="0" xfId="0" applyAlignment="1">
      <alignment horizontal="left" wrapText="1"/>
    </xf>
    <xf numFmtId="0" fontId="18" fillId="0" borderId="0" xfId="0" applyFont="1" applyAlignment="1">
      <alignment horizontal="left" wrapText="1"/>
    </xf>
    <xf numFmtId="0" fontId="17" fillId="0" borderId="0" xfId="0" applyFont="1" applyAlignment="1">
      <alignment horizontal="left" wrapText="1"/>
    </xf>
    <xf numFmtId="0" fontId="6" fillId="22" borderId="0" xfId="0" applyFont="1" applyFill="1" applyAlignment="1">
      <alignment wrapText="1"/>
    </xf>
    <xf numFmtId="0" fontId="6" fillId="2" borderId="0" xfId="0" applyFont="1" applyFill="1" applyAlignment="1">
      <alignment horizontal="left"/>
    </xf>
    <xf numFmtId="0" fontId="29" fillId="0" borderId="0" xfId="0" applyFont="1" applyAlignment="1">
      <alignment horizontal="center"/>
    </xf>
    <xf numFmtId="0" fontId="32" fillId="6" borderId="0" xfId="0" applyFont="1" applyFill="1" applyAlignment="1">
      <alignment horizontal="center"/>
    </xf>
    <xf numFmtId="0" fontId="32" fillId="11" borderId="0" xfId="0" applyFont="1" applyFill="1" applyAlignment="1">
      <alignment horizontal="center"/>
    </xf>
    <xf numFmtId="0" fontId="32" fillId="21" borderId="0" xfId="0" applyFont="1" applyFill="1" applyAlignment="1">
      <alignment horizontal="center"/>
    </xf>
    <xf numFmtId="0" fontId="32" fillId="11" borderId="0" xfId="0" applyFont="1" applyFill="1" applyAlignment="1">
      <alignment horizontal="center" wrapText="1"/>
    </xf>
    <xf numFmtId="0" fontId="29" fillId="0" borderId="0" xfId="0" applyFont="1" applyAlignment="1">
      <alignment horizontal="center" wrapText="1"/>
    </xf>
    <xf numFmtId="0" fontId="33" fillId="22" borderId="0" xfId="0" applyFont="1" applyFill="1" applyAlignment="1">
      <alignment horizontal="center"/>
    </xf>
    <xf numFmtId="0" fontId="34" fillId="0" borderId="0" xfId="0" applyFont="1" applyAlignment="1">
      <alignment horizontal="center"/>
    </xf>
    <xf numFmtId="0" fontId="26" fillId="0" borderId="0" xfId="0" applyFont="1" applyAlignment="1">
      <alignment horizontal="center" wrapText="1"/>
    </xf>
    <xf numFmtId="0" fontId="26" fillId="11" borderId="0" xfId="0" applyFont="1" applyFill="1" applyAlignment="1">
      <alignment wrapText="1"/>
    </xf>
    <xf numFmtId="0" fontId="29" fillId="11" borderId="0" xfId="0" applyFont="1" applyFill="1" applyAlignment="1">
      <alignment horizontal="center"/>
    </xf>
    <xf numFmtId="0" fontId="32" fillId="0" borderId="0" xfId="0" applyFont="1" applyAlignment="1">
      <alignment horizontal="center" wrapText="1"/>
    </xf>
    <xf numFmtId="0" fontId="37" fillId="0" borderId="0" xfId="0" applyFont="1" applyAlignment="1">
      <alignment horizontal="center"/>
    </xf>
    <xf numFmtId="0" fontId="0" fillId="0" borderId="4" xfId="0" applyBorder="1" applyAlignment="1">
      <alignment horizontal="center" wrapText="1"/>
    </xf>
    <xf numFmtId="0" fontId="9" fillId="0" borderId="4" xfId="0" applyFont="1" applyBorder="1" applyAlignment="1">
      <alignment horizontal="left" wrapText="1"/>
    </xf>
    <xf numFmtId="0" fontId="23" fillId="0" borderId="4" xfId="0" applyFont="1" applyBorder="1" applyAlignment="1">
      <alignment horizontal="center"/>
    </xf>
    <xf numFmtId="0" fontId="0" fillId="0" borderId="4" xfId="0" applyBorder="1"/>
    <xf numFmtId="0" fontId="0" fillId="0" borderId="4" xfId="0" applyBorder="1" applyAlignment="1">
      <alignment wrapText="1"/>
    </xf>
    <xf numFmtId="0" fontId="10" fillId="0" borderId="4" xfId="0" applyFont="1" applyBorder="1" applyAlignment="1">
      <alignment wrapText="1"/>
    </xf>
    <xf numFmtId="0" fontId="10" fillId="0" borderId="4" xfId="0" applyFont="1" applyBorder="1" applyAlignment="1">
      <alignment horizontal="left" wrapText="1"/>
    </xf>
    <xf numFmtId="0" fontId="0" fillId="0" borderId="4" xfId="0" applyBorder="1" applyAlignment="1">
      <alignment horizontal="left" wrapText="1"/>
    </xf>
    <xf numFmtId="0" fontId="7" fillId="0" borderId="4" xfId="0" applyFont="1" applyBorder="1" applyAlignment="1">
      <alignment horizontal="center"/>
    </xf>
    <xf numFmtId="0" fontId="7" fillId="0" borderId="4" xfId="0" applyFont="1" applyBorder="1"/>
    <xf numFmtId="0" fontId="31" fillId="22" borderId="1" xfId="0" applyFont="1" applyFill="1" applyBorder="1" applyAlignment="1">
      <alignment horizontal="center"/>
    </xf>
    <xf numFmtId="0" fontId="7" fillId="0" borderId="1" xfId="0" applyFont="1" applyBorder="1" applyAlignment="1">
      <alignment horizontal="left" wrapText="1"/>
    </xf>
    <xf numFmtId="0" fontId="9" fillId="0" borderId="1" xfId="0" applyFont="1" applyBorder="1" applyAlignment="1">
      <alignment horizontal="center" wrapText="1"/>
    </xf>
    <xf numFmtId="0" fontId="29" fillId="23" borderId="0" xfId="0" applyFont="1" applyFill="1" applyAlignment="1">
      <alignment horizontal="center"/>
    </xf>
    <xf numFmtId="0" fontId="36" fillId="23" borderId="0" xfId="0" applyFont="1" applyFill="1" applyAlignment="1">
      <alignment horizontal="center"/>
    </xf>
    <xf numFmtId="0" fontId="32" fillId="23" borderId="0" xfId="0" applyFont="1" applyFill="1" applyAlignment="1">
      <alignment horizontal="center" wrapText="1"/>
    </xf>
    <xf numFmtId="0" fontId="0" fillId="23" borderId="0" xfId="0" applyFill="1" applyAlignment="1">
      <alignment horizontal="center"/>
    </xf>
    <xf numFmtId="9" fontId="0" fillId="0" borderId="1" xfId="7" applyFont="1" applyBorder="1" applyAlignment="1">
      <alignment horizontal="center"/>
    </xf>
    <xf numFmtId="9" fontId="0" fillId="0" borderId="1" xfId="7" applyFont="1" applyBorder="1" applyAlignment="1">
      <alignment horizontal="center" vertical="center"/>
    </xf>
    <xf numFmtId="0" fontId="0" fillId="8" borderId="1" xfId="0" applyFill="1" applyBorder="1" applyAlignment="1">
      <alignment horizontal="center"/>
    </xf>
    <xf numFmtId="9" fontId="0" fillId="8" borderId="1" xfId="7" applyFont="1" applyFill="1" applyBorder="1" applyAlignment="1">
      <alignment horizontal="center"/>
    </xf>
    <xf numFmtId="0" fontId="0" fillId="8" borderId="1" xfId="0" applyFill="1" applyBorder="1"/>
    <xf numFmtId="0" fontId="0" fillId="0" borderId="1" xfId="0" applyBorder="1" applyAlignment="1">
      <alignment horizontal="left" vertical="center"/>
    </xf>
    <xf numFmtId="0" fontId="37" fillId="0" borderId="0" xfId="0" applyFont="1" applyAlignment="1">
      <alignment horizontal="left" wrapText="1"/>
    </xf>
    <xf numFmtId="0" fontId="7" fillId="0" borderId="0" xfId="0" applyFont="1" applyAlignment="1">
      <alignment horizontal="left" vertical="center" wrapText="1"/>
    </xf>
    <xf numFmtId="0" fontId="9" fillId="0" borderId="3" xfId="0" applyFont="1" applyBorder="1" applyAlignment="1">
      <alignment horizontal="left" wrapText="1"/>
    </xf>
    <xf numFmtId="9" fontId="0" fillId="0" borderId="1" xfId="7" applyFont="1" applyFill="1" applyBorder="1" applyAlignment="1">
      <alignment horizontal="center" wrapText="1"/>
    </xf>
    <xf numFmtId="0" fontId="0" fillId="0" borderId="1" xfId="0" applyBorder="1" applyAlignment="1">
      <alignment horizontal="left"/>
    </xf>
    <xf numFmtId="0" fontId="38" fillId="0" borderId="0" xfId="0" applyFont="1" applyAlignment="1">
      <alignment horizontal="center" wrapText="1"/>
    </xf>
    <xf numFmtId="0" fontId="26" fillId="8" borderId="1" xfId="0" applyFont="1" applyFill="1" applyBorder="1" applyAlignment="1">
      <alignment horizontal="center"/>
    </xf>
    <xf numFmtId="9" fontId="6" fillId="2" borderId="1" xfId="7" applyFont="1" applyFill="1" applyBorder="1" applyAlignment="1">
      <alignment horizontal="center" wrapText="1"/>
    </xf>
    <xf numFmtId="0" fontId="7" fillId="0" borderId="1" xfId="0" applyFont="1" applyBorder="1" applyAlignment="1">
      <alignment horizontal="center" wrapText="1"/>
    </xf>
    <xf numFmtId="9" fontId="7" fillId="0" borderId="1" xfId="7" applyFont="1" applyFill="1" applyBorder="1" applyAlignment="1">
      <alignment horizontal="center" wrapText="1"/>
    </xf>
    <xf numFmtId="0" fontId="7" fillId="11" borderId="1" xfId="0" applyFont="1" applyFill="1" applyBorder="1" applyAlignment="1">
      <alignment horizontal="center"/>
    </xf>
    <xf numFmtId="0" fontId="0" fillId="11" borderId="1" xfId="0" applyFill="1" applyBorder="1" applyAlignment="1">
      <alignment horizontal="center" wrapText="1"/>
    </xf>
    <xf numFmtId="9" fontId="7" fillId="11" borderId="1" xfId="7" applyFont="1" applyFill="1" applyBorder="1" applyAlignment="1">
      <alignment horizontal="center"/>
    </xf>
    <xf numFmtId="0" fontId="0" fillId="11" borderId="1" xfId="0" applyFill="1" applyBorder="1"/>
    <xf numFmtId="9" fontId="7" fillId="0" borderId="1" xfId="7" applyFont="1" applyFill="1" applyBorder="1" applyAlignment="1">
      <alignment horizontal="center"/>
    </xf>
    <xf numFmtId="9" fontId="26" fillId="8" borderId="1" xfId="7" applyFont="1" applyFill="1" applyBorder="1" applyAlignment="1">
      <alignment horizontal="center"/>
    </xf>
    <xf numFmtId="0" fontId="26" fillId="8" borderId="1" xfId="0" applyFont="1" applyFill="1" applyBorder="1"/>
    <xf numFmtId="0" fontId="26" fillId="8" borderId="1" xfId="0" applyFont="1" applyFill="1" applyBorder="1" applyAlignment="1">
      <alignment horizontal="center" wrapText="1"/>
    </xf>
    <xf numFmtId="9" fontId="26" fillId="8" borderId="1" xfId="7" applyFont="1" applyFill="1" applyBorder="1" applyAlignment="1">
      <alignment horizontal="center" wrapText="1"/>
    </xf>
    <xf numFmtId="9" fontId="7" fillId="0" borderId="1" xfId="7" applyFont="1" applyBorder="1" applyAlignment="1">
      <alignment horizontal="center"/>
    </xf>
    <xf numFmtId="0" fontId="7" fillId="0" borderId="1" xfId="0" applyFont="1" applyBorder="1" applyAlignment="1">
      <alignment horizontal="left"/>
    </xf>
    <xf numFmtId="9" fontId="7" fillId="0" borderId="1" xfId="7" applyFont="1" applyBorder="1" applyAlignment="1">
      <alignment horizontal="center" wrapText="1"/>
    </xf>
    <xf numFmtId="9" fontId="7" fillId="0" borderId="1" xfId="0" applyNumberFormat="1" applyFont="1" applyBorder="1" applyAlignment="1">
      <alignment horizontal="center" wrapText="1"/>
    </xf>
    <xf numFmtId="0" fontId="0" fillId="11" borderId="1" xfId="0" applyFill="1" applyBorder="1" applyAlignment="1">
      <alignment horizontal="center"/>
    </xf>
    <xf numFmtId="0" fontId="7" fillId="11" borderId="1" xfId="0" applyFont="1" applyFill="1" applyBorder="1" applyAlignment="1">
      <alignment horizontal="center" vertical="center"/>
    </xf>
    <xf numFmtId="9" fontId="7" fillId="11" borderId="1" xfId="7" applyFont="1" applyFill="1" applyBorder="1" applyAlignment="1">
      <alignment horizontal="center" vertical="center"/>
    </xf>
    <xf numFmtId="0" fontId="7" fillId="0" borderId="1" xfId="0" applyFont="1" applyBorder="1" applyAlignment="1">
      <alignment horizontal="center" vertical="center"/>
    </xf>
    <xf numFmtId="9" fontId="7" fillId="0" borderId="1" xfId="7" applyFont="1" applyBorder="1" applyAlignment="1">
      <alignment horizontal="center" vertical="center"/>
    </xf>
    <xf numFmtId="0" fontId="35" fillId="8" borderId="1" xfId="0" applyFont="1" applyFill="1" applyBorder="1"/>
    <xf numFmtId="9" fontId="0" fillId="0" borderId="1" xfId="7" applyFont="1" applyFill="1" applyBorder="1" applyAlignment="1">
      <alignment horizontal="center"/>
    </xf>
    <xf numFmtId="0" fontId="0" fillId="0" borderId="1" xfId="0" applyBorder="1" applyAlignment="1">
      <alignment horizontal="left" vertical="center" wrapText="1"/>
    </xf>
    <xf numFmtId="0" fontId="0" fillId="0" borderId="1" xfId="0" applyBorder="1" applyAlignment="1">
      <alignment horizontal="center" vertical="center" wrapText="1"/>
    </xf>
    <xf numFmtId="9" fontId="0" fillId="0" borderId="1" xfId="7" applyFont="1" applyFill="1" applyBorder="1" applyAlignment="1">
      <alignment horizontal="center" vertical="center" wrapText="1"/>
    </xf>
    <xf numFmtId="0" fontId="32" fillId="0" borderId="0" xfId="0" applyFont="1" applyAlignment="1">
      <alignment horizontal="center"/>
    </xf>
    <xf numFmtId="0" fontId="29" fillId="0" borderId="0" xfId="0" applyFont="1" applyAlignment="1">
      <alignment horizontal="center" vertical="center" wrapText="1"/>
    </xf>
    <xf numFmtId="0" fontId="29" fillId="0" borderId="0" xfId="0" applyFont="1" applyAlignment="1">
      <alignment horizontal="center" vertical="center"/>
    </xf>
    <xf numFmtId="0" fontId="36" fillId="0" borderId="0" xfId="0" applyFont="1" applyAlignment="1">
      <alignment horizontal="center"/>
    </xf>
    <xf numFmtId="49" fontId="7" fillId="0" borderId="0" xfId="0" applyNumberFormat="1" applyFont="1" applyAlignment="1">
      <alignment wrapText="1"/>
    </xf>
    <xf numFmtId="0" fontId="0" fillId="11" borderId="0" xfId="0" applyFill="1" applyAlignment="1">
      <alignment horizontal="left" wrapText="1"/>
    </xf>
    <xf numFmtId="0" fontId="41" fillId="6" borderId="0" xfId="0" applyFont="1" applyFill="1" applyAlignment="1">
      <alignment horizontal="center"/>
    </xf>
    <xf numFmtId="0" fontId="0" fillId="0" borderId="12" xfId="0" applyBorder="1" applyAlignment="1">
      <alignment horizontal="center" wrapText="1"/>
    </xf>
    <xf numFmtId="0" fontId="0" fillId="0" borderId="12" xfId="0" applyBorder="1" applyAlignment="1">
      <alignment horizontal="left" wrapText="1"/>
    </xf>
    <xf numFmtId="0" fontId="23" fillId="0" borderId="12" xfId="0" applyFont="1" applyBorder="1" applyAlignment="1">
      <alignment horizontal="center"/>
    </xf>
    <xf numFmtId="0" fontId="0" fillId="0" borderId="12" xfId="0" applyBorder="1"/>
    <xf numFmtId="0" fontId="0" fillId="0" borderId="12" xfId="0" applyBorder="1" applyAlignment="1">
      <alignment wrapText="1"/>
    </xf>
    <xf numFmtId="0" fontId="9" fillId="0" borderId="12" xfId="0" applyFont="1" applyBorder="1" applyAlignment="1">
      <alignment horizontal="left" wrapText="1"/>
    </xf>
    <xf numFmtId="0" fontId="7" fillId="0" borderId="12" xfId="0" applyFont="1" applyBorder="1"/>
    <xf numFmtId="0" fontId="10" fillId="0" borderId="12" xfId="0" applyFont="1" applyBorder="1" applyAlignment="1">
      <alignment wrapText="1"/>
    </xf>
    <xf numFmtId="0" fontId="0" fillId="0" borderId="13" xfId="0" applyBorder="1" applyAlignment="1">
      <alignment horizontal="center" wrapText="1"/>
    </xf>
    <xf numFmtId="0" fontId="9" fillId="0" borderId="13" xfId="0" applyFont="1" applyBorder="1" applyAlignment="1">
      <alignment horizontal="left" wrapText="1"/>
    </xf>
    <xf numFmtId="0" fontId="23" fillId="0" borderId="13" xfId="0" applyFont="1" applyBorder="1" applyAlignment="1">
      <alignment horizontal="center"/>
    </xf>
    <xf numFmtId="0" fontId="0" fillId="0" borderId="13" xfId="0" applyBorder="1"/>
    <xf numFmtId="0" fontId="10" fillId="0" borderId="13" xfId="0" applyFont="1" applyBorder="1" applyAlignment="1">
      <alignment horizontal="left" wrapText="1"/>
    </xf>
    <xf numFmtId="0" fontId="18" fillId="0" borderId="12" xfId="0" applyFont="1" applyBorder="1" applyAlignment="1">
      <alignment horizontal="left" vertical="top" wrapText="1"/>
    </xf>
    <xf numFmtId="0" fontId="21" fillId="0" borderId="12" xfId="0" applyFont="1" applyBorder="1"/>
    <xf numFmtId="0" fontId="10" fillId="0" borderId="12" xfId="0" applyFont="1" applyBorder="1" applyAlignment="1">
      <alignment horizontal="left" wrapText="1"/>
    </xf>
    <xf numFmtId="0" fontId="24" fillId="0" borderId="12" xfId="0" applyFont="1" applyBorder="1" applyAlignment="1">
      <alignment horizontal="center"/>
    </xf>
    <xf numFmtId="0" fontId="0" fillId="0" borderId="13" xfId="0" applyBorder="1" applyAlignment="1">
      <alignment horizontal="left" wrapText="1"/>
    </xf>
    <xf numFmtId="0" fontId="24" fillId="0" borderId="13" xfId="0" applyFont="1" applyBorder="1" applyAlignment="1">
      <alignment horizontal="center"/>
    </xf>
    <xf numFmtId="0" fontId="0" fillId="0" borderId="13" xfId="0" applyBorder="1" applyAlignment="1">
      <alignment wrapText="1"/>
    </xf>
    <xf numFmtId="0" fontId="7" fillId="0" borderId="12" xfId="0" applyFont="1" applyBorder="1" applyAlignment="1">
      <alignment horizontal="center"/>
    </xf>
    <xf numFmtId="0" fontId="0" fillId="0" borderId="12" xfId="0" applyBorder="1" applyAlignment="1">
      <alignment horizontal="center"/>
    </xf>
    <xf numFmtId="0" fontId="13" fillId="0" borderId="12" xfId="0" applyFont="1" applyBorder="1" applyAlignment="1">
      <alignment horizontal="left" vertical="top" wrapText="1"/>
    </xf>
    <xf numFmtId="0" fontId="10" fillId="0" borderId="13" xfId="0" applyFont="1" applyBorder="1" applyAlignment="1">
      <alignment wrapText="1"/>
    </xf>
    <xf numFmtId="0" fontId="7" fillId="0" borderId="13" xfId="0" applyFont="1" applyBorder="1" applyAlignment="1">
      <alignment horizontal="center"/>
    </xf>
    <xf numFmtId="0" fontId="7" fillId="0" borderId="13" xfId="0" applyFont="1" applyBorder="1"/>
    <xf numFmtId="0" fontId="0" fillId="0" borderId="4" xfId="0" applyBorder="1" applyAlignment="1">
      <alignment horizontal="center"/>
    </xf>
    <xf numFmtId="0" fontId="0" fillId="0" borderId="13" xfId="0" applyBorder="1" applyAlignment="1">
      <alignment horizontal="center"/>
    </xf>
    <xf numFmtId="0" fontId="7" fillId="0" borderId="4" xfId="0" applyFont="1" applyBorder="1" applyAlignment="1">
      <alignment horizontal="left" wrapText="1"/>
    </xf>
    <xf numFmtId="0" fontId="9" fillId="0" borderId="14" xfId="0" applyFont="1" applyBorder="1" applyAlignment="1">
      <alignment horizontal="left" wrapText="1"/>
    </xf>
    <xf numFmtId="0" fontId="44" fillId="0" borderId="0" xfId="0" applyFont="1" applyAlignment="1">
      <alignment horizontal="left" wrapText="1"/>
    </xf>
    <xf numFmtId="0" fontId="37" fillId="0" borderId="0" xfId="0" applyFont="1" applyAlignment="1">
      <alignment horizontal="center" wrapText="1"/>
    </xf>
    <xf numFmtId="0" fontId="45" fillId="6" borderId="0" xfId="0" applyFont="1" applyFill="1" applyAlignment="1">
      <alignment horizontal="center"/>
    </xf>
    <xf numFmtId="0" fontId="17" fillId="0" borderId="0" xfId="0" applyFont="1" applyAlignment="1">
      <alignment horizontal="center"/>
    </xf>
    <xf numFmtId="0" fontId="18" fillId="0" borderId="0" xfId="0" applyFont="1" applyAlignment="1">
      <alignment horizontal="center"/>
    </xf>
    <xf numFmtId="0" fontId="17" fillId="0" borderId="0" xfId="0" applyFont="1" applyAlignment="1">
      <alignment horizontal="center" wrapText="1"/>
    </xf>
    <xf numFmtId="0" fontId="17" fillId="0" borderId="0" xfId="0" applyFont="1" applyAlignment="1">
      <alignment horizontal="center" vertical="center" wrapText="1"/>
    </xf>
    <xf numFmtId="0" fontId="17" fillId="0" borderId="0" xfId="0" applyFont="1" applyAlignment="1">
      <alignment horizontal="center" vertical="center"/>
    </xf>
    <xf numFmtId="0" fontId="46" fillId="0" borderId="0" xfId="0" applyFont="1" applyAlignment="1">
      <alignment horizontal="center"/>
    </xf>
    <xf numFmtId="0" fontId="47" fillId="0" borderId="0" xfId="0" applyFont="1" applyAlignment="1">
      <alignment horizontal="center"/>
    </xf>
    <xf numFmtId="0" fontId="13" fillId="0" borderId="0" xfId="0" applyFont="1"/>
    <xf numFmtId="0" fontId="29" fillId="0" borderId="1" xfId="0" applyFont="1" applyBorder="1" applyAlignment="1">
      <alignment horizontal="center"/>
    </xf>
    <xf numFmtId="0" fontId="39" fillId="0" borderId="1" xfId="0" applyFont="1" applyBorder="1" applyAlignment="1">
      <alignment horizontal="center"/>
    </xf>
    <xf numFmtId="0" fontId="13" fillId="0" borderId="1" xfId="0" applyFont="1" applyBorder="1" applyAlignment="1">
      <alignment horizontal="center" wrapText="1"/>
    </xf>
    <xf numFmtId="0" fontId="29" fillId="0" borderId="12" xfId="0" applyFont="1" applyBorder="1" applyAlignment="1">
      <alignment horizontal="center"/>
    </xf>
    <xf numFmtId="0" fontId="29" fillId="0" borderId="4" xfId="0" applyFont="1" applyBorder="1" applyAlignment="1">
      <alignment horizontal="center"/>
    </xf>
    <xf numFmtId="0" fontId="0" fillId="0" borderId="15" xfId="0" applyBorder="1"/>
    <xf numFmtId="0" fontId="37" fillId="11" borderId="0" xfId="0" applyFont="1" applyFill="1" applyAlignment="1">
      <alignment horizontal="left" wrapText="1"/>
    </xf>
    <xf numFmtId="0" fontId="37" fillId="0" borderId="1" xfId="0" applyFont="1" applyBorder="1" applyAlignment="1">
      <alignment horizontal="center" vertical="center"/>
    </xf>
    <xf numFmtId="0" fontId="37" fillId="0" borderId="1" xfId="0" applyFont="1" applyBorder="1" applyAlignment="1">
      <alignment horizontal="center" wrapText="1"/>
    </xf>
    <xf numFmtId="0" fontId="39" fillId="0" borderId="0" xfId="0" applyFont="1" applyAlignment="1">
      <alignment horizontal="center"/>
    </xf>
    <xf numFmtId="0" fontId="17" fillId="0" borderId="1" xfId="0" applyFont="1" applyBorder="1" applyAlignment="1">
      <alignment horizontal="center" vertical="center"/>
    </xf>
    <xf numFmtId="0" fontId="42" fillId="0" borderId="0" xfId="0" applyFont="1" applyAlignment="1">
      <alignment horizontal="center"/>
    </xf>
    <xf numFmtId="0" fontId="42" fillId="0" borderId="0" xfId="0" applyFont="1"/>
    <xf numFmtId="0" fontId="38" fillId="0" borderId="0" xfId="0" applyFont="1" applyAlignment="1">
      <alignment horizontal="center"/>
    </xf>
    <xf numFmtId="0" fontId="26" fillId="0" borderId="0" xfId="0" applyFont="1"/>
    <xf numFmtId="0" fontId="12" fillId="11" borderId="0" xfId="0" applyFont="1" applyFill="1" applyAlignment="1">
      <alignment horizontal="center"/>
    </xf>
    <xf numFmtId="0" fontId="38" fillId="11" borderId="0" xfId="0" applyFont="1" applyFill="1" applyAlignment="1">
      <alignment horizontal="center"/>
    </xf>
    <xf numFmtId="0" fontId="29" fillId="0" borderId="1" xfId="0" applyFont="1" applyBorder="1" applyAlignment="1">
      <alignment horizontal="center" wrapText="1"/>
    </xf>
    <xf numFmtId="0" fontId="37" fillId="0" borderId="0" xfId="0" applyFont="1" applyAlignment="1">
      <alignment wrapText="1"/>
    </xf>
    <xf numFmtId="0" fontId="37" fillId="11" borderId="1" xfId="0" applyFont="1" applyFill="1" applyBorder="1" applyAlignment="1">
      <alignment horizontal="center" vertical="center"/>
    </xf>
    <xf numFmtId="0" fontId="17" fillId="11" borderId="1" xfId="0" applyFont="1" applyFill="1" applyBorder="1" applyAlignment="1">
      <alignment horizontal="center" vertical="center"/>
    </xf>
    <xf numFmtId="0" fontId="29" fillId="0" borderId="13" xfId="0" applyFont="1" applyBorder="1" applyAlignment="1">
      <alignment horizontal="center"/>
    </xf>
    <xf numFmtId="0" fontId="29" fillId="11" borderId="1" xfId="0" applyFont="1" applyFill="1" applyBorder="1" applyAlignment="1">
      <alignment horizontal="center"/>
    </xf>
    <xf numFmtId="0" fontId="48" fillId="0" borderId="0" xfId="0" applyFont="1" applyAlignment="1">
      <alignment horizontal="center"/>
    </xf>
    <xf numFmtId="0" fontId="7" fillId="11" borderId="0" xfId="0" applyFont="1" applyFill="1" applyAlignment="1">
      <alignment horizontal="left" wrapText="1"/>
    </xf>
    <xf numFmtId="0" fontId="40" fillId="0" borderId="1" xfId="0" applyFont="1" applyBorder="1" applyAlignment="1">
      <alignment horizontal="center"/>
    </xf>
    <xf numFmtId="0" fontId="18" fillId="11" borderId="0" xfId="0" applyFont="1" applyFill="1" applyAlignment="1">
      <alignment horizontal="left" wrapText="1"/>
    </xf>
    <xf numFmtId="0" fontId="49" fillId="0" borderId="0" xfId="0" applyFont="1" applyAlignment="1">
      <alignment horizontal="center"/>
    </xf>
    <xf numFmtId="0" fontId="13" fillId="0" borderId="0" xfId="0" applyFont="1" applyAlignment="1">
      <alignment horizontal="center"/>
    </xf>
    <xf numFmtId="0" fontId="13" fillId="0" borderId="0" xfId="0" applyFont="1" applyAlignment="1">
      <alignment horizontal="center" vertical="center"/>
    </xf>
    <xf numFmtId="0" fontId="29" fillId="11" borderId="13" xfId="0" applyFont="1" applyFill="1" applyBorder="1" applyAlignment="1">
      <alignment horizontal="center"/>
    </xf>
    <xf numFmtId="166" fontId="0" fillId="0" borderId="0" xfId="0" applyNumberFormat="1"/>
    <xf numFmtId="9" fontId="0" fillId="0" borderId="0" xfId="0" applyNumberFormat="1"/>
    <xf numFmtId="0" fontId="7" fillId="0" borderId="1" xfId="0" applyFont="1" applyBorder="1" applyAlignment="1">
      <alignment horizontal="center" vertical="center" wrapText="1"/>
    </xf>
    <xf numFmtId="0" fontId="39" fillId="0" borderId="1" xfId="0" applyFont="1" applyBorder="1" applyAlignment="1">
      <alignment horizontal="center" wrapText="1"/>
    </xf>
    <xf numFmtId="0" fontId="39" fillId="0" borderId="1" xfId="0" applyFont="1" applyBorder="1" applyAlignment="1">
      <alignment horizontal="center" vertical="center" wrapText="1"/>
    </xf>
    <xf numFmtId="0" fontId="29" fillId="0" borderId="1" xfId="0" applyFont="1" applyBorder="1" applyAlignment="1">
      <alignment horizontal="center" vertical="center" wrapText="1"/>
    </xf>
    <xf numFmtId="0" fontId="0" fillId="0" borderId="10" xfId="0" applyBorder="1" applyAlignment="1">
      <alignment wrapText="1"/>
    </xf>
    <xf numFmtId="0" fontId="45" fillId="6" borderId="0" xfId="0" applyFont="1" applyFill="1" applyAlignment="1">
      <alignment horizontal="center" wrapText="1"/>
    </xf>
    <xf numFmtId="0" fontId="30" fillId="0" borderId="0" xfId="0" applyFont="1" applyAlignment="1">
      <alignment wrapText="1"/>
    </xf>
    <xf numFmtId="0" fontId="17" fillId="11" borderId="0" xfId="0" applyFont="1" applyFill="1" applyAlignment="1">
      <alignment horizontal="left" wrapText="1"/>
    </xf>
    <xf numFmtId="0" fontId="30" fillId="11" borderId="0" xfId="0" applyFont="1" applyFill="1" applyAlignment="1">
      <alignment wrapText="1"/>
    </xf>
    <xf numFmtId="0" fontId="50" fillId="0" borderId="0" xfId="0" applyFont="1" applyAlignment="1">
      <alignment wrapText="1"/>
    </xf>
    <xf numFmtId="0" fontId="52" fillId="0" borderId="0" xfId="0" applyFont="1"/>
    <xf numFmtId="0" fontId="0" fillId="11" borderId="1" xfId="0" applyFill="1" applyBorder="1" applyAlignment="1">
      <alignment horizontal="center" vertical="center"/>
    </xf>
    <xf numFmtId="0" fontId="18" fillId="11" borderId="0" xfId="0" applyFont="1" applyFill="1" applyAlignment="1">
      <alignment horizontal="center" wrapText="1"/>
    </xf>
    <xf numFmtId="0" fontId="7" fillId="11" borderId="1" xfId="0" applyFont="1" applyFill="1" applyBorder="1" applyAlignment="1">
      <alignment horizontal="left" wrapText="1"/>
    </xf>
    <xf numFmtId="0" fontId="9" fillId="11" borderId="1" xfId="0" applyFont="1" applyFill="1" applyBorder="1" applyAlignment="1">
      <alignment horizontal="left" wrapText="1"/>
    </xf>
    <xf numFmtId="0" fontId="0" fillId="11" borderId="1" xfId="0" applyFill="1" applyBorder="1" applyAlignment="1">
      <alignment wrapText="1"/>
    </xf>
    <xf numFmtId="0" fontId="6" fillId="20" borderId="7" xfId="0" applyFont="1" applyFill="1" applyBorder="1" applyAlignment="1">
      <alignment horizontal="center" vertical="center" wrapText="1"/>
    </xf>
    <xf numFmtId="0" fontId="53" fillId="0" borderId="0" xfId="0" applyFont="1" applyAlignment="1">
      <alignment wrapText="1"/>
    </xf>
    <xf numFmtId="0" fontId="7" fillId="0" borderId="3" xfId="0" applyFont="1" applyBorder="1" applyAlignment="1">
      <alignment horizontal="left" wrapText="1"/>
    </xf>
    <xf numFmtId="0" fontId="6" fillId="20" borderId="6" xfId="0" applyFont="1" applyFill="1" applyBorder="1" applyAlignment="1">
      <alignment horizontal="center" vertical="center" wrapText="1"/>
    </xf>
    <xf numFmtId="0" fontId="6" fillId="20" borderId="0" xfId="0" applyFont="1" applyFill="1" applyAlignment="1">
      <alignment horizontal="center" vertical="center" wrapText="1"/>
    </xf>
    <xf numFmtId="0" fontId="29" fillId="0" borderId="13" xfId="0" applyFont="1" applyBorder="1" applyAlignment="1">
      <alignment horizontal="center" vertical="center" wrapText="1"/>
    </xf>
    <xf numFmtId="14" fontId="7" fillId="0" borderId="0" xfId="0" applyNumberFormat="1" applyFont="1" applyAlignment="1">
      <alignment horizontal="center"/>
    </xf>
    <xf numFmtId="0" fontId="37" fillId="0" borderId="0" xfId="0" applyFont="1" applyAlignment="1">
      <alignment horizontal="center" vertical="center"/>
    </xf>
    <xf numFmtId="0" fontId="37" fillId="0" borderId="0" xfId="0" applyFont="1" applyAlignment="1">
      <alignment vertical="center"/>
    </xf>
    <xf numFmtId="0" fontId="54" fillId="6" borderId="0" xfId="0" applyFont="1" applyFill="1" applyAlignment="1">
      <alignment horizontal="center"/>
    </xf>
    <xf numFmtId="0" fontId="44" fillId="0" borderId="0" xfId="0" applyFont="1" applyAlignment="1">
      <alignment horizontal="center"/>
    </xf>
    <xf numFmtId="0" fontId="55" fillId="6" borderId="0" xfId="0" applyFont="1" applyFill="1" applyAlignment="1">
      <alignment horizontal="center"/>
    </xf>
    <xf numFmtId="0" fontId="54" fillId="6" borderId="0" xfId="0" applyFont="1" applyFill="1" applyAlignment="1">
      <alignment horizontal="center" wrapText="1"/>
    </xf>
    <xf numFmtId="0" fontId="56" fillId="6" borderId="0" xfId="0" applyFont="1" applyFill="1" applyAlignment="1">
      <alignment horizontal="center"/>
    </xf>
    <xf numFmtId="0" fontId="57" fillId="0" borderId="0" xfId="0" applyFont="1" applyAlignment="1">
      <alignment horizontal="center"/>
    </xf>
    <xf numFmtId="0" fontId="0" fillId="0" borderId="0" xfId="0" applyAlignment="1">
      <alignment horizontal="right" vertical="center"/>
    </xf>
    <xf numFmtId="0" fontId="0" fillId="24" borderId="0" xfId="0" applyFill="1" applyAlignment="1">
      <alignment vertical="center"/>
    </xf>
    <xf numFmtId="0" fontId="54" fillId="10" borderId="0" xfId="0" applyFont="1" applyFill="1" applyAlignment="1">
      <alignment horizontal="center" wrapText="1"/>
    </xf>
    <xf numFmtId="0" fontId="7" fillId="0" borderId="0" xfId="0" applyFont="1" applyAlignment="1">
      <alignment horizontal="right" vertical="center"/>
    </xf>
    <xf numFmtId="0" fontId="7" fillId="24" borderId="0" xfId="0" applyFont="1" applyFill="1" applyAlignment="1">
      <alignment vertical="center"/>
    </xf>
    <xf numFmtId="14" fontId="0" fillId="0" borderId="0" xfId="0" applyNumberFormat="1" applyAlignment="1">
      <alignment horizontal="right" vertical="center"/>
    </xf>
    <xf numFmtId="14" fontId="0" fillId="24" borderId="0" xfId="0" applyNumberFormat="1" applyFill="1" applyAlignment="1">
      <alignment vertical="center"/>
    </xf>
    <xf numFmtId="0" fontId="7" fillId="24" borderId="0" xfId="0" applyFont="1" applyFill="1" applyAlignment="1">
      <alignment horizontal="center" vertical="center"/>
    </xf>
    <xf numFmtId="8" fontId="7" fillId="0" borderId="0" xfId="0" applyNumberFormat="1" applyFont="1" applyAlignment="1">
      <alignment horizontal="center" vertical="center"/>
    </xf>
    <xf numFmtId="167" fontId="7" fillId="0" borderId="0" xfId="0" applyNumberFormat="1" applyFont="1" applyAlignment="1">
      <alignment horizontal="center" vertical="center"/>
    </xf>
    <xf numFmtId="0" fontId="60" fillId="0" borderId="0" xfId="0" applyFont="1" applyAlignment="1">
      <alignment horizontal="center"/>
    </xf>
    <xf numFmtId="0" fontId="26" fillId="6" borderId="0" xfId="0" applyFont="1" applyFill="1" applyAlignment="1">
      <alignment horizontal="center" vertical="center" wrapText="1"/>
    </xf>
    <xf numFmtId="167" fontId="0" fillId="0" borderId="0" xfId="0" applyNumberFormat="1" applyAlignment="1">
      <alignment horizontal="center"/>
    </xf>
    <xf numFmtId="0" fontId="26" fillId="25" borderId="0" xfId="0" applyFont="1" applyFill="1" applyAlignment="1">
      <alignment horizontal="center" vertical="center" wrapText="1"/>
    </xf>
    <xf numFmtId="0" fontId="26" fillId="25" borderId="0" xfId="0" applyFont="1" applyFill="1" applyAlignment="1">
      <alignment horizontal="center" vertical="center"/>
    </xf>
    <xf numFmtId="0" fontId="51" fillId="0" borderId="0" xfId="0" applyFont="1" applyAlignment="1">
      <alignment horizontal="left"/>
    </xf>
    <xf numFmtId="0" fontId="51" fillId="0" borderId="0" xfId="0" applyFont="1" applyAlignment="1">
      <alignment horizontal="center"/>
    </xf>
    <xf numFmtId="0" fontId="7" fillId="0" borderId="0" xfId="0" applyFont="1" applyAlignment="1">
      <alignment horizontal="left" vertical="center"/>
    </xf>
    <xf numFmtId="14" fontId="7" fillId="0" borderId="0" xfId="0" applyNumberFormat="1" applyFont="1" applyAlignment="1">
      <alignment horizontal="center" vertical="center"/>
    </xf>
    <xf numFmtId="167" fontId="26" fillId="6" borderId="0" xfId="0" applyNumberFormat="1" applyFont="1" applyFill="1" applyAlignment="1">
      <alignment horizontal="center" vertical="center" wrapText="1"/>
    </xf>
    <xf numFmtId="14" fontId="26" fillId="6" borderId="0" xfId="0" applyNumberFormat="1" applyFont="1" applyFill="1" applyAlignment="1">
      <alignment horizontal="center" vertical="center" wrapText="1"/>
    </xf>
    <xf numFmtId="0" fontId="0" fillId="6" borderId="0" xfId="0" applyFill="1" applyAlignment="1">
      <alignment horizontal="center" vertical="center" wrapText="1"/>
    </xf>
    <xf numFmtId="167" fontId="0" fillId="0" borderId="0" xfId="0" applyNumberFormat="1" applyAlignment="1">
      <alignment horizontal="center" vertical="center"/>
    </xf>
    <xf numFmtId="0" fontId="0" fillId="24" borderId="0" xfId="0" applyFill="1" applyAlignment="1">
      <alignment horizontal="center" vertical="center"/>
    </xf>
    <xf numFmtId="167" fontId="7" fillId="0" borderId="0" xfId="405" applyNumberFormat="1" applyFont="1" applyAlignment="1">
      <alignment horizontal="center"/>
    </xf>
    <xf numFmtId="167" fontId="7" fillId="0" borderId="0" xfId="405" applyNumberFormat="1" applyFont="1" applyFill="1" applyAlignment="1">
      <alignment horizontal="center"/>
    </xf>
    <xf numFmtId="14" fontId="0" fillId="0" borderId="0" xfId="0" applyNumberFormat="1" applyAlignment="1">
      <alignment horizontal="center" vertical="center"/>
    </xf>
    <xf numFmtId="14" fontId="0" fillId="24" borderId="0" xfId="0" applyNumberFormat="1" applyFill="1" applyAlignment="1">
      <alignment horizontal="center" vertical="center"/>
    </xf>
    <xf numFmtId="1" fontId="7" fillId="0" borderId="0" xfId="0" applyNumberFormat="1" applyFont="1" applyAlignment="1">
      <alignment horizontal="center" vertical="center"/>
    </xf>
    <xf numFmtId="1" fontId="7" fillId="0" borderId="0" xfId="0" applyNumberFormat="1" applyFont="1" applyAlignment="1">
      <alignment horizontal="center"/>
    </xf>
    <xf numFmtId="0" fontId="0" fillId="0" borderId="17" xfId="0" applyBorder="1" applyAlignment="1">
      <alignment horizontal="center" wrapText="1"/>
    </xf>
    <xf numFmtId="0" fontId="0" fillId="11" borderId="0" xfId="0" applyFill="1" applyAlignment="1">
      <alignment horizontal="center" vertical="center"/>
    </xf>
    <xf numFmtId="0" fontId="7" fillId="0" borderId="0" xfId="0" applyFont="1" applyAlignment="1">
      <alignment vertical="center" wrapText="1"/>
    </xf>
    <xf numFmtId="0" fontId="36" fillId="0" borderId="1" xfId="0" applyFont="1" applyBorder="1" applyAlignment="1">
      <alignment horizontal="center" wrapText="1"/>
    </xf>
    <xf numFmtId="0" fontId="36" fillId="0" borderId="1" xfId="0" applyFont="1" applyBorder="1" applyAlignment="1">
      <alignment horizontal="center" vertical="center" wrapText="1"/>
    </xf>
    <xf numFmtId="0" fontId="36" fillId="0" borderId="1" xfId="0" applyFont="1" applyBorder="1" applyAlignment="1">
      <alignment horizontal="center"/>
    </xf>
    <xf numFmtId="0" fontId="37" fillId="0" borderId="1" xfId="0" applyFont="1" applyBorder="1" applyAlignment="1">
      <alignment horizontal="center"/>
    </xf>
    <xf numFmtId="0" fontId="61" fillId="0" borderId="0" xfId="0" applyFont="1" applyAlignment="1">
      <alignment horizontal="center"/>
    </xf>
    <xf numFmtId="1" fontId="0" fillId="0" borderId="0" xfId="0" applyNumberFormat="1" applyAlignment="1">
      <alignment vertical="center"/>
    </xf>
    <xf numFmtId="168" fontId="0" fillId="0" borderId="0" xfId="46" applyNumberFormat="1" applyFont="1" applyFill="1" applyAlignment="1">
      <alignment horizontal="center" vertical="center"/>
    </xf>
    <xf numFmtId="10" fontId="7" fillId="0" borderId="0" xfId="7" applyNumberFormat="1" applyFont="1" applyAlignment="1">
      <alignment horizontal="center" vertical="center"/>
    </xf>
    <xf numFmtId="14" fontId="0" fillId="0" borderId="0" xfId="405" applyNumberFormat="1" applyFont="1" applyAlignment="1">
      <alignment vertical="center"/>
    </xf>
    <xf numFmtId="9" fontId="0" fillId="0" borderId="0" xfId="7" applyFont="1" applyFill="1" applyAlignment="1">
      <alignment horizontal="center" vertical="center"/>
    </xf>
    <xf numFmtId="168" fontId="0" fillId="0" borderId="0" xfId="46" applyNumberFormat="1" applyFont="1" applyAlignment="1">
      <alignment vertical="center"/>
    </xf>
    <xf numFmtId="167" fontId="7" fillId="0" borderId="0" xfId="0" applyNumberFormat="1" applyFont="1" applyAlignment="1">
      <alignment vertical="center"/>
    </xf>
    <xf numFmtId="44" fontId="0" fillId="0" borderId="0" xfId="405" applyFont="1" applyAlignment="1">
      <alignment vertical="center"/>
    </xf>
    <xf numFmtId="0" fontId="26" fillId="8" borderId="0" xfId="0" applyFont="1" applyFill="1" applyAlignment="1">
      <alignment horizontal="center" vertical="center" wrapText="1"/>
    </xf>
    <xf numFmtId="167" fontId="26" fillId="8" borderId="0" xfId="0" applyNumberFormat="1" applyFont="1" applyFill="1" applyAlignment="1">
      <alignment horizontal="center" vertical="center" wrapText="1"/>
    </xf>
    <xf numFmtId="0" fontId="7" fillId="23" borderId="0" xfId="0" applyFont="1" applyFill="1" applyAlignment="1">
      <alignment vertical="center"/>
    </xf>
    <xf numFmtId="14" fontId="0" fillId="0" borderId="0" xfId="0" applyNumberFormat="1" applyAlignment="1">
      <alignment horizontal="center"/>
    </xf>
    <xf numFmtId="0" fontId="0" fillId="0" borderId="0" xfId="0" applyAlignment="1">
      <alignment vertical="top" wrapText="1"/>
    </xf>
    <xf numFmtId="14" fontId="54" fillId="6" borderId="0" xfId="0" applyNumberFormat="1" applyFont="1" applyFill="1" applyAlignment="1">
      <alignment horizontal="center"/>
    </xf>
    <xf numFmtId="0" fontId="26" fillId="8" borderId="1" xfId="0" applyFont="1" applyFill="1" applyBorder="1" applyAlignment="1">
      <alignment horizontal="center"/>
    </xf>
    <xf numFmtId="0" fontId="26" fillId="8" borderId="10" xfId="0" applyFont="1" applyFill="1" applyBorder="1" applyAlignment="1">
      <alignment horizontal="center"/>
    </xf>
    <xf numFmtId="0" fontId="26" fillId="8" borderId="11" xfId="0" applyFont="1" applyFill="1" applyBorder="1" applyAlignment="1">
      <alignment horizontal="center"/>
    </xf>
    <xf numFmtId="0" fontId="26" fillId="8" borderId="3" xfId="0" applyFont="1" applyFill="1" applyBorder="1" applyAlignment="1">
      <alignment horizontal="center"/>
    </xf>
    <xf numFmtId="0" fontId="0" fillId="0" borderId="1" xfId="0" applyBorder="1" applyAlignment="1">
      <alignment horizontal="center"/>
    </xf>
    <xf numFmtId="0" fontId="26" fillId="0" borderId="1" xfId="0" applyFont="1" applyBorder="1" applyAlignment="1">
      <alignment horizontal="center" wrapText="1"/>
    </xf>
    <xf numFmtId="0" fontId="0" fillId="4" borderId="1" xfId="0" applyFill="1" applyBorder="1" applyAlignment="1">
      <alignment horizontal="center"/>
    </xf>
    <xf numFmtId="0" fontId="26" fillId="11" borderId="1" xfId="0" applyFont="1" applyFill="1" applyBorder="1" applyAlignment="1">
      <alignment horizontal="center"/>
    </xf>
    <xf numFmtId="0" fontId="26" fillId="0" borderId="1" xfId="0" applyFont="1" applyBorder="1" applyAlignment="1">
      <alignment horizontal="center"/>
    </xf>
    <xf numFmtId="0" fontId="0" fillId="11" borderId="16" xfId="0" applyFill="1" applyBorder="1" applyAlignment="1">
      <alignment horizontal="center"/>
    </xf>
    <xf numFmtId="0" fontId="0" fillId="11" borderId="5" xfId="0" applyFill="1" applyBorder="1" applyAlignment="1">
      <alignment horizontal="center"/>
    </xf>
    <xf numFmtId="0" fontId="35" fillId="0" borderId="0" xfId="0" applyFont="1" applyAlignment="1">
      <alignment horizontal="center"/>
    </xf>
    <xf numFmtId="0" fontId="26" fillId="0" borderId="1" xfId="0" applyFont="1" applyBorder="1" applyAlignment="1">
      <alignment horizontal="center" vertical="center"/>
    </xf>
    <xf numFmtId="0" fontId="26" fillId="0" borderId="0" xfId="0" applyFont="1" applyAlignment="1">
      <alignment horizontal="center"/>
    </xf>
    <xf numFmtId="0" fontId="37" fillId="11" borderId="1" xfId="0" applyFont="1" applyFill="1" applyBorder="1" applyAlignment="1">
      <alignment horizontal="center" vertical="center" wrapText="1"/>
    </xf>
    <xf numFmtId="0" fontId="43" fillId="6" borderId="1" xfId="0" applyFont="1" applyFill="1" applyBorder="1" applyAlignment="1">
      <alignment horizontal="center" vertical="center"/>
    </xf>
    <xf numFmtId="0" fontId="0" fillId="11" borderId="1" xfId="0" applyFill="1" applyBorder="1" applyAlignment="1">
      <alignment horizontal="center" vertical="center"/>
    </xf>
  </cellXfs>
  <cellStyles count="418">
    <cellStyle name="Comma" xfId="46" builtinId="3"/>
    <cellStyle name="Currency" xfId="405" builtinId="4"/>
    <cellStyle name="Followed Hyperlink" xfId="364" builtinId="9" hidden="1"/>
    <cellStyle name="Followed Hyperlink" xfId="348" builtinId="9" hidden="1"/>
    <cellStyle name="Followed Hyperlink" xfId="332" builtinId="9" hidden="1"/>
    <cellStyle name="Followed Hyperlink" xfId="17" builtinId="9" hidden="1"/>
    <cellStyle name="Followed Hyperlink" xfId="64" builtinId="9" hidden="1"/>
    <cellStyle name="Followed Hyperlink" xfId="45" builtinId="9" hidden="1"/>
    <cellStyle name="Followed Hyperlink" xfId="25" builtinId="9" hidden="1"/>
    <cellStyle name="Followed Hyperlink" xfId="96" builtinId="9" hidden="1"/>
    <cellStyle name="Followed Hyperlink" xfId="128" builtinId="9" hidden="1"/>
    <cellStyle name="Followed Hyperlink" xfId="160" builtinId="9" hidden="1"/>
    <cellStyle name="Followed Hyperlink" xfId="192" builtinId="9" hidden="1"/>
    <cellStyle name="Followed Hyperlink" xfId="224" builtinId="9" hidden="1"/>
    <cellStyle name="Followed Hyperlink" xfId="256" builtinId="9" hidden="1"/>
    <cellStyle name="Followed Hyperlink" xfId="288" builtinId="9" hidden="1"/>
    <cellStyle name="Followed Hyperlink" xfId="320" builtinId="9" hidden="1"/>
    <cellStyle name="Followed Hyperlink" xfId="310" builtinId="9" hidden="1"/>
    <cellStyle name="Followed Hyperlink" xfId="278" builtinId="9" hidden="1"/>
    <cellStyle name="Followed Hyperlink" xfId="246" builtinId="9" hidden="1"/>
    <cellStyle name="Followed Hyperlink" xfId="214" builtinId="9" hidden="1"/>
    <cellStyle name="Followed Hyperlink" xfId="118" builtinId="9" hidden="1"/>
    <cellStyle name="Followed Hyperlink" xfId="138" builtinId="9" hidden="1"/>
    <cellStyle name="Followed Hyperlink" xfId="162" builtinId="9" hidden="1"/>
    <cellStyle name="Followed Hyperlink" xfId="182" builtinId="9" hidden="1"/>
    <cellStyle name="Followed Hyperlink" xfId="174" builtinId="9" hidden="1"/>
    <cellStyle name="Followed Hyperlink" xfId="110" builtinId="9" hidden="1"/>
    <cellStyle name="Followed Hyperlink" xfId="102" builtinId="9" hidden="1"/>
    <cellStyle name="Followed Hyperlink" xfId="82" builtinId="9" hidden="1"/>
    <cellStyle name="Followed Hyperlink" xfId="74" builtinId="9" hidden="1"/>
    <cellStyle name="Followed Hyperlink" xfId="106" builtinId="9" hidden="1"/>
    <cellStyle name="Followed Hyperlink" xfId="86" builtinId="9" hidden="1"/>
    <cellStyle name="Followed Hyperlink" xfId="158" builtinId="9" hidden="1"/>
    <cellStyle name="Followed Hyperlink" xfId="186" builtinId="9" hidden="1"/>
    <cellStyle name="Followed Hyperlink" xfId="166" builtinId="9" hidden="1"/>
    <cellStyle name="Followed Hyperlink" xfId="146" builtinId="9" hidden="1"/>
    <cellStyle name="Followed Hyperlink" xfId="122" builtinId="9" hidden="1"/>
    <cellStyle name="Followed Hyperlink" xfId="206" builtinId="9" hidden="1"/>
    <cellStyle name="Followed Hyperlink" xfId="238" builtinId="9" hidden="1"/>
    <cellStyle name="Followed Hyperlink" xfId="270" builtinId="9" hidden="1"/>
    <cellStyle name="Followed Hyperlink" xfId="302" builtinId="9" hidden="1"/>
    <cellStyle name="Followed Hyperlink" xfId="328" builtinId="9" hidden="1"/>
    <cellStyle name="Followed Hyperlink" xfId="296" builtinId="9" hidden="1"/>
    <cellStyle name="Followed Hyperlink" xfId="264" builtinId="9" hidden="1"/>
    <cellStyle name="Followed Hyperlink" xfId="232" builtinId="9" hidden="1"/>
    <cellStyle name="Followed Hyperlink" xfId="200" builtinId="9" hidden="1"/>
    <cellStyle name="Followed Hyperlink" xfId="168" builtinId="9" hidden="1"/>
    <cellStyle name="Followed Hyperlink" xfId="136" builtinId="9" hidden="1"/>
    <cellStyle name="Followed Hyperlink" xfId="104" builtinId="9" hidden="1"/>
    <cellStyle name="Followed Hyperlink" xfId="72" builtinId="9" hidden="1"/>
    <cellStyle name="Followed Hyperlink" xfId="41" builtinId="9" hidden="1"/>
    <cellStyle name="Followed Hyperlink" xfId="62" builtinId="9" hidden="1"/>
    <cellStyle name="Followed Hyperlink" xfId="11" builtinId="9" hidden="1"/>
    <cellStyle name="Followed Hyperlink" xfId="4" builtinId="9" hidden="1"/>
    <cellStyle name="Followed Hyperlink" xfId="344" builtinId="9" hidden="1"/>
    <cellStyle name="Followed Hyperlink" xfId="360" builtinId="9" hidden="1"/>
    <cellStyle name="Followed Hyperlink" xfId="376" builtinId="9" hidden="1"/>
    <cellStyle name="Followed Hyperlink" xfId="392" builtinId="9" hidden="1"/>
    <cellStyle name="Followed Hyperlink" xfId="409" builtinId="9" hidden="1"/>
    <cellStyle name="Followed Hyperlink" xfId="407" builtinId="9" hidden="1"/>
    <cellStyle name="Followed Hyperlink" xfId="390" builtinId="9" hidden="1"/>
    <cellStyle name="Followed Hyperlink" xfId="374" builtinId="9" hidden="1"/>
    <cellStyle name="Followed Hyperlink" xfId="358" builtinId="9" hidden="1"/>
    <cellStyle name="Followed Hyperlink" xfId="342" builtinId="9" hidden="1"/>
    <cellStyle name="Followed Hyperlink" xfId="9" builtinId="9" hidden="1"/>
    <cellStyle name="Followed Hyperlink" xfId="23" builtinId="9" hidden="1"/>
    <cellStyle name="Followed Hyperlink" xfId="60" builtinId="9" hidden="1"/>
    <cellStyle name="Followed Hyperlink" xfId="37" builtinId="9" hidden="1"/>
    <cellStyle name="Followed Hyperlink" xfId="76" builtinId="9" hidden="1"/>
    <cellStyle name="Followed Hyperlink" xfId="108" builtinId="9" hidden="1"/>
    <cellStyle name="Followed Hyperlink" xfId="140" builtinId="9" hidden="1"/>
    <cellStyle name="Followed Hyperlink" xfId="172" builtinId="9" hidden="1"/>
    <cellStyle name="Followed Hyperlink" xfId="204" builtinId="9" hidden="1"/>
    <cellStyle name="Followed Hyperlink" xfId="298" builtinId="9" hidden="1"/>
    <cellStyle name="Followed Hyperlink" xfId="322" builtinId="9" hidden="1"/>
    <cellStyle name="Followed Hyperlink" xfId="324" builtinId="9" hidden="1"/>
    <cellStyle name="Followed Hyperlink" xfId="300" builtinId="9" hidden="1"/>
    <cellStyle name="Followed Hyperlink" xfId="276" builtinId="9" hidden="1"/>
    <cellStyle name="Followed Hyperlink" xfId="260" builtinId="9" hidden="1"/>
    <cellStyle name="Followed Hyperlink" xfId="236" builtinId="9" hidden="1"/>
    <cellStyle name="Followed Hyperlink" xfId="212" builtinId="9" hidden="1"/>
    <cellStyle name="Followed Hyperlink" xfId="252" builtinId="9" hidden="1"/>
    <cellStyle name="Followed Hyperlink" xfId="316" builtinId="9" hidden="1"/>
    <cellStyle name="Followed Hyperlink" xfId="282" builtinId="9" hidden="1"/>
    <cellStyle name="Followed Hyperlink" xfId="242" builtinId="9" hidden="1"/>
    <cellStyle name="Followed Hyperlink" xfId="266" builtinId="9" hidden="1"/>
    <cellStyle name="Followed Hyperlink" xfId="250" builtinId="9" hidden="1"/>
    <cellStyle name="Followed Hyperlink" xfId="226" builtinId="9" hidden="1"/>
    <cellStyle name="Followed Hyperlink" xfId="202" builtinId="9" hidden="1"/>
    <cellStyle name="Followed Hyperlink" xfId="417" builtinId="9" hidden="1"/>
    <cellStyle name="Followed Hyperlink" xfId="210" builtinId="9" hidden="1"/>
    <cellStyle name="Followed Hyperlink" xfId="218" builtinId="9" hidden="1"/>
    <cellStyle name="Followed Hyperlink" xfId="274" builtinId="9" hidden="1"/>
    <cellStyle name="Followed Hyperlink" xfId="258" builtinId="9" hidden="1"/>
    <cellStyle name="Followed Hyperlink" xfId="234" builtinId="9" hidden="1"/>
    <cellStyle name="Followed Hyperlink" xfId="314" builtinId="9" hidden="1"/>
    <cellStyle name="Followed Hyperlink" xfId="284" builtinId="9" hidden="1"/>
    <cellStyle name="Followed Hyperlink" xfId="220" builtinId="9" hidden="1"/>
    <cellStyle name="Followed Hyperlink" xfId="228" builtinId="9" hidden="1"/>
    <cellStyle name="Followed Hyperlink" xfId="244" builtinId="9" hidden="1"/>
    <cellStyle name="Followed Hyperlink" xfId="268" builtinId="9" hidden="1"/>
    <cellStyle name="Followed Hyperlink" xfId="292" builtinId="9" hidden="1"/>
    <cellStyle name="Followed Hyperlink" xfId="308" builtinId="9" hidden="1"/>
    <cellStyle name="Followed Hyperlink" xfId="330" builtinId="9" hidden="1"/>
    <cellStyle name="Followed Hyperlink" xfId="306" builtinId="9" hidden="1"/>
    <cellStyle name="Followed Hyperlink" xfId="290" builtinId="9" hidden="1"/>
    <cellStyle name="Followed Hyperlink" xfId="188" builtinId="9" hidden="1"/>
    <cellStyle name="Followed Hyperlink" xfId="156" builtinId="9" hidden="1"/>
    <cellStyle name="Followed Hyperlink" xfId="124" builtinId="9" hidden="1"/>
    <cellStyle name="Followed Hyperlink" xfId="92" builtinId="9" hidden="1"/>
    <cellStyle name="Followed Hyperlink" xfId="27" builtinId="9" hidden="1"/>
    <cellStyle name="Followed Hyperlink" xfId="50" builtinId="9" hidden="1"/>
    <cellStyle name="Followed Hyperlink" xfId="56" builtinId="9" hidden="1"/>
    <cellStyle name="Followed Hyperlink" xfId="19" builtinId="9" hidden="1"/>
    <cellStyle name="Followed Hyperlink" xfId="334" builtinId="9" hidden="1"/>
    <cellStyle name="Followed Hyperlink" xfId="350" builtinId="9" hidden="1"/>
    <cellStyle name="Followed Hyperlink" xfId="366" builtinId="9" hidden="1"/>
    <cellStyle name="Followed Hyperlink" xfId="382" builtinId="9" hidden="1"/>
    <cellStyle name="Followed Hyperlink" xfId="398" builtinId="9" hidden="1"/>
    <cellStyle name="Followed Hyperlink" xfId="415" builtinId="9" hidden="1"/>
    <cellStyle name="Followed Hyperlink" xfId="400" builtinId="9" hidden="1"/>
    <cellStyle name="Followed Hyperlink" xfId="384" builtinId="9" hidden="1"/>
    <cellStyle name="Followed Hyperlink" xfId="368" builtinId="9" hidden="1"/>
    <cellStyle name="Followed Hyperlink" xfId="352" builtinId="9" hidden="1"/>
    <cellStyle name="Followed Hyperlink" xfId="336" builtinId="9" hidden="1"/>
    <cellStyle name="Followed Hyperlink" xfId="21" builtinId="9" hidden="1"/>
    <cellStyle name="Followed Hyperlink" xfId="48" builtinId="9" hidden="1"/>
    <cellStyle name="Followed Hyperlink" xfId="52" builtinId="9" hidden="1"/>
    <cellStyle name="Followed Hyperlink" xfId="29" builtinId="9" hidden="1"/>
    <cellStyle name="Followed Hyperlink" xfId="88" builtinId="9" hidden="1"/>
    <cellStyle name="Followed Hyperlink" xfId="120" builtinId="9" hidden="1"/>
    <cellStyle name="Followed Hyperlink" xfId="152" builtinId="9" hidden="1"/>
    <cellStyle name="Followed Hyperlink" xfId="184" builtinId="9" hidden="1"/>
    <cellStyle name="Followed Hyperlink" xfId="216" builtinId="9" hidden="1"/>
    <cellStyle name="Followed Hyperlink" xfId="248" builtinId="9" hidden="1"/>
    <cellStyle name="Followed Hyperlink" xfId="280" builtinId="9" hidden="1"/>
    <cellStyle name="Followed Hyperlink" xfId="312" builtinId="9" hidden="1"/>
    <cellStyle name="Followed Hyperlink" xfId="318" builtinId="9" hidden="1"/>
    <cellStyle name="Followed Hyperlink" xfId="286" builtinId="9" hidden="1"/>
    <cellStyle name="Followed Hyperlink" xfId="254" builtinId="9" hidden="1"/>
    <cellStyle name="Followed Hyperlink" xfId="222" builtinId="9" hidden="1"/>
    <cellStyle name="Followed Hyperlink" xfId="114" builtinId="9" hidden="1"/>
    <cellStyle name="Followed Hyperlink" xfId="134" builtinId="9" hidden="1"/>
    <cellStyle name="Followed Hyperlink" xfId="154" builtinId="9" hidden="1"/>
    <cellStyle name="Followed Hyperlink" xfId="178" builtinId="9" hidden="1"/>
    <cellStyle name="Followed Hyperlink" xfId="190" builtinId="9" hidden="1"/>
    <cellStyle name="Followed Hyperlink" xfId="126" builtinId="9" hidden="1"/>
    <cellStyle name="Followed Hyperlink" xfId="98" builtinId="9" hidden="1"/>
    <cellStyle name="Followed Hyperlink" xfId="78" builtinId="9" hidden="1"/>
    <cellStyle name="Followed Hyperlink" xfId="70" builtinId="9" hidden="1"/>
    <cellStyle name="Followed Hyperlink" xfId="94" builtinId="9" hidden="1"/>
    <cellStyle name="Followed Hyperlink" xfId="90" builtinId="9" hidden="1"/>
    <cellStyle name="Followed Hyperlink" xfId="142" builtinId="9" hidden="1"/>
    <cellStyle name="Followed Hyperlink" xfId="194" builtinId="9" hidden="1"/>
    <cellStyle name="Followed Hyperlink" xfId="170" builtinId="9" hidden="1"/>
    <cellStyle name="Followed Hyperlink" xfId="150" builtinId="9" hidden="1"/>
    <cellStyle name="Followed Hyperlink" xfId="130" builtinId="9" hidden="1"/>
    <cellStyle name="Followed Hyperlink" xfId="198" builtinId="9" hidden="1"/>
    <cellStyle name="Followed Hyperlink" xfId="230" builtinId="9" hidden="1"/>
    <cellStyle name="Followed Hyperlink" xfId="262" builtinId="9" hidden="1"/>
    <cellStyle name="Followed Hyperlink" xfId="294" builtinId="9" hidden="1"/>
    <cellStyle name="Followed Hyperlink" xfId="326" builtinId="9" hidden="1"/>
    <cellStyle name="Followed Hyperlink" xfId="304" builtinId="9" hidden="1"/>
    <cellStyle name="Followed Hyperlink" xfId="272" builtinId="9" hidden="1"/>
    <cellStyle name="Followed Hyperlink" xfId="240" builtinId="9" hidden="1"/>
    <cellStyle name="Followed Hyperlink" xfId="208" builtinId="9" hidden="1"/>
    <cellStyle name="Followed Hyperlink" xfId="176" builtinId="9" hidden="1"/>
    <cellStyle name="Followed Hyperlink" xfId="144" builtinId="9" hidden="1"/>
    <cellStyle name="Followed Hyperlink" xfId="112" builtinId="9" hidden="1"/>
    <cellStyle name="Followed Hyperlink" xfId="80" builtinId="9" hidden="1"/>
    <cellStyle name="Followed Hyperlink" xfId="35" builtinId="9" hidden="1"/>
    <cellStyle name="Followed Hyperlink" xfId="58" builtinId="9" hidden="1"/>
    <cellStyle name="Followed Hyperlink" xfId="31" builtinId="9" hidden="1"/>
    <cellStyle name="Followed Hyperlink" xfId="6" builtinId="9" hidden="1"/>
    <cellStyle name="Followed Hyperlink" xfId="340" builtinId="9" hidden="1"/>
    <cellStyle name="Followed Hyperlink" xfId="356" builtinId="9" hidden="1"/>
    <cellStyle name="Followed Hyperlink" xfId="372" builtinId="9" hidden="1"/>
    <cellStyle name="Followed Hyperlink" xfId="54" builtinId="9" hidden="1"/>
    <cellStyle name="Followed Hyperlink" xfId="66" builtinId="9" hidden="1"/>
    <cellStyle name="Followed Hyperlink" xfId="39" builtinId="9" hidden="1"/>
    <cellStyle name="Followed Hyperlink" xfId="15" builtinId="9" hidden="1"/>
    <cellStyle name="Followed Hyperlink" xfId="2" builtinId="9" hidden="1"/>
    <cellStyle name="Followed Hyperlink" xfId="338" builtinId="9" hidden="1"/>
    <cellStyle name="Followed Hyperlink" xfId="354" builtinId="9" hidden="1"/>
    <cellStyle name="Followed Hyperlink" xfId="362" builtinId="9" hidden="1"/>
    <cellStyle name="Followed Hyperlink" xfId="370" builtinId="9" hidden="1"/>
    <cellStyle name="Followed Hyperlink" xfId="386" builtinId="9" hidden="1"/>
    <cellStyle name="Followed Hyperlink" xfId="394" builtinId="9" hidden="1"/>
    <cellStyle name="Followed Hyperlink" xfId="402" builtinId="9" hidden="1"/>
    <cellStyle name="Followed Hyperlink" xfId="413" builtinId="9" hidden="1"/>
    <cellStyle name="Followed Hyperlink" xfId="404" builtinId="9" hidden="1"/>
    <cellStyle name="Followed Hyperlink" xfId="396" builtinId="9" hidden="1"/>
    <cellStyle name="Followed Hyperlink" xfId="380" builtinId="9" hidden="1"/>
    <cellStyle name="Followed Hyperlink" xfId="388" builtinId="9" hidden="1"/>
    <cellStyle name="Followed Hyperlink" xfId="411" builtinId="9" hidden="1"/>
    <cellStyle name="Followed Hyperlink" xfId="378" builtinId="9" hidden="1"/>
    <cellStyle name="Followed Hyperlink" xfId="346" builtinId="9" hidden="1"/>
    <cellStyle name="Followed Hyperlink" xfId="13" builtinId="9" hidden="1"/>
    <cellStyle name="Followed Hyperlink" xfId="43" builtinId="9" hidden="1"/>
    <cellStyle name="Followed Hyperlink" xfId="132" builtinId="9" hidden="1"/>
    <cellStyle name="Followed Hyperlink" xfId="116" builtinId="9" hidden="1"/>
    <cellStyle name="Followed Hyperlink" xfId="84" builtinId="9" hidden="1"/>
    <cellStyle name="Followed Hyperlink" xfId="68" builtinId="9" hidden="1"/>
    <cellStyle name="Followed Hyperlink" xfId="33" builtinId="9" hidden="1"/>
    <cellStyle name="Followed Hyperlink" xfId="100" builtinId="9" hidden="1"/>
    <cellStyle name="Followed Hyperlink" xfId="164" builtinId="9" hidden="1"/>
    <cellStyle name="Followed Hyperlink" xfId="148" builtinId="9" hidden="1"/>
    <cellStyle name="Followed Hyperlink" xfId="180" builtinId="9" hidden="1"/>
    <cellStyle name="Followed Hyperlink" xfId="196" builtinId="9" hidden="1"/>
    <cellStyle name="Hyperlink" xfId="159" builtinId="8" hidden="1"/>
    <cellStyle name="Hyperlink" xfId="161" builtinId="8" hidden="1"/>
    <cellStyle name="Hyperlink" xfId="167" builtinId="8" hidden="1"/>
    <cellStyle name="Hyperlink" xfId="175" builtinId="8" hidden="1"/>
    <cellStyle name="Hyperlink" xfId="177" builtinId="8" hidden="1"/>
    <cellStyle name="Hyperlink" xfId="145" builtinId="8" hidden="1"/>
    <cellStyle name="Hyperlink" xfId="151" builtinId="8" hidden="1"/>
    <cellStyle name="Hyperlink" xfId="141" builtinId="8" hidden="1"/>
    <cellStyle name="Hyperlink" xfId="143" builtinId="8" hidden="1"/>
    <cellStyle name="Hyperlink" xfId="153" builtinId="8" hidden="1"/>
    <cellStyle name="Hyperlink" xfId="165" builtinId="8" hidden="1"/>
    <cellStyle name="Hyperlink" xfId="169" builtinId="8" hidden="1"/>
    <cellStyle name="Hyperlink" xfId="221" builtinId="8" hidden="1"/>
    <cellStyle name="Hyperlink" xfId="209" builtinId="8" hidden="1"/>
    <cellStyle name="Hyperlink" xfId="197" builtinId="8" hidden="1"/>
    <cellStyle name="Hyperlink" xfId="249" builtinId="8" hidden="1"/>
    <cellStyle name="Hyperlink" xfId="315" builtinId="8" hidden="1"/>
    <cellStyle name="Hyperlink" xfId="291" builtinId="8" hidden="1"/>
    <cellStyle name="Hyperlink" xfId="319" builtinId="8" hidden="1"/>
    <cellStyle name="Hyperlink" xfId="305" builtinId="8" hidden="1"/>
    <cellStyle name="Hyperlink" xfId="295" builtinId="8" hidden="1"/>
    <cellStyle name="Hyperlink" xfId="269" builtinId="8" hidden="1"/>
    <cellStyle name="Hyperlink" xfId="257" builtinId="8" hidden="1"/>
    <cellStyle name="Hyperlink" xfId="245" builtinId="8" hidden="1"/>
    <cellStyle name="Hyperlink" xfId="187" builtinId="8" hidden="1"/>
    <cellStyle name="Hyperlink" xfId="81" builtinId="8" hidden="1"/>
    <cellStyle name="Hyperlink" xfId="117" builtinId="8" hidden="1"/>
    <cellStyle name="Hyperlink" xfId="20" builtinId="8" hidden="1"/>
    <cellStyle name="Hyperlink" xfId="343" builtinId="8" hidden="1"/>
    <cellStyle name="Hyperlink" xfId="375" builtinId="8" hidden="1"/>
    <cellStyle name="Hyperlink" xfId="406" builtinId="8" hidden="1"/>
    <cellStyle name="Hyperlink" xfId="395" builtinId="8" hidden="1"/>
    <cellStyle name="Hyperlink" xfId="385" builtinId="8" hidden="1"/>
    <cellStyle name="Hyperlink" xfId="133" builtinId="8" hidden="1"/>
    <cellStyle name="Hyperlink" xfId="123" builtinId="8" hidden="1"/>
    <cellStyle name="Hyperlink" xfId="107" builtinId="8" hidden="1"/>
    <cellStyle name="Hyperlink" xfId="59" builtinId="8" hidden="1"/>
    <cellStyle name="Hyperlink" xfId="28" builtinId="8" hidden="1"/>
    <cellStyle name="Hyperlink" xfId="34" builtinId="8" hidden="1"/>
    <cellStyle name="Hyperlink" xfId="38" builtinId="8" hidden="1"/>
    <cellStyle name="Hyperlink" xfId="44" builtinId="8" hidden="1"/>
    <cellStyle name="Hyperlink" xfId="47" builtinId="8" hidden="1"/>
    <cellStyle name="Hyperlink" xfId="53" builtinId="8" hidden="1"/>
    <cellStyle name="Hyperlink" xfId="57" builtinId="8" hidden="1"/>
    <cellStyle name="Hyperlink" xfId="14" builtinId="8" hidden="1"/>
    <cellStyle name="Hyperlink" xfId="18" builtinId="8" hidden="1"/>
    <cellStyle name="Hyperlink" xfId="22" builtinId="8" hidden="1"/>
    <cellStyle name="Hyperlink" xfId="24" builtinId="8" hidden="1"/>
    <cellStyle name="Hyperlink" xfId="12" builtinId="8" hidden="1"/>
    <cellStyle name="Hyperlink" xfId="3" builtinId="8" hidden="1"/>
    <cellStyle name="Hyperlink" xfId="1" builtinId="8" hidden="1"/>
    <cellStyle name="Hyperlink" xfId="333" builtinId="8" hidden="1"/>
    <cellStyle name="Hyperlink" xfId="337" builtinId="8" hidden="1"/>
    <cellStyle name="Hyperlink" xfId="339" builtinId="8" hidden="1"/>
    <cellStyle name="Hyperlink" xfId="347" builtinId="8" hidden="1"/>
    <cellStyle name="Hyperlink" xfId="349" builtinId="8" hidden="1"/>
    <cellStyle name="Hyperlink" xfId="353" builtinId="8" hidden="1"/>
    <cellStyle name="Hyperlink" xfId="357" builtinId="8" hidden="1"/>
    <cellStyle name="Hyperlink" xfId="361" builtinId="8" hidden="1"/>
    <cellStyle name="Hyperlink" xfId="365" builtinId="8" hidden="1"/>
    <cellStyle name="Hyperlink" xfId="371" builtinId="8" hidden="1"/>
    <cellStyle name="Hyperlink" xfId="373" builtinId="8" hidden="1"/>
    <cellStyle name="Hyperlink" xfId="377" builtinId="8" hidden="1"/>
    <cellStyle name="Hyperlink" xfId="363" builtinId="8" hidden="1"/>
    <cellStyle name="Hyperlink" xfId="341" builtinId="8" hidden="1"/>
    <cellStyle name="Hyperlink" xfId="10" builtinId="8" hidden="1"/>
    <cellStyle name="Hyperlink" xfId="30" builtinId="8" hidden="1"/>
    <cellStyle name="Hyperlink" xfId="129" builtinId="8" hidden="1"/>
    <cellStyle name="Hyperlink" xfId="73" builtinId="8" hidden="1"/>
    <cellStyle name="Hyperlink" xfId="79" builtinId="8" hidden="1"/>
    <cellStyle name="Hyperlink" xfId="83" builtinId="8" hidden="1"/>
    <cellStyle name="Hyperlink" xfId="85" builtinId="8" hidden="1"/>
    <cellStyle name="Hyperlink" xfId="93" builtinId="8" hidden="1"/>
    <cellStyle name="Hyperlink" xfId="95" builtinId="8" hidden="1"/>
    <cellStyle name="Hyperlink" xfId="97" builtinId="8" hidden="1"/>
    <cellStyle name="Hyperlink" xfId="105" builtinId="8" hidden="1"/>
    <cellStyle name="Hyperlink" xfId="111" builtinId="8" hidden="1"/>
    <cellStyle name="Hyperlink" xfId="113" builtinId="8" hidden="1"/>
    <cellStyle name="Hyperlink" xfId="119" builtinId="8" hidden="1"/>
    <cellStyle name="Hyperlink" xfId="121" builtinId="8" hidden="1"/>
    <cellStyle name="Hyperlink" xfId="125" builtinId="8" hidden="1"/>
    <cellStyle name="Hyperlink" xfId="179" builtinId="8" hidden="1"/>
    <cellStyle name="Hyperlink" xfId="171" builtinId="8" hidden="1"/>
    <cellStyle name="Hyperlink" xfId="163" builtinId="8" hidden="1"/>
    <cellStyle name="Hyperlink" xfId="61" builtinId="8" hidden="1"/>
    <cellStyle name="Hyperlink" xfId="65" builtinId="8" hidden="1"/>
    <cellStyle name="Hyperlink" xfId="67" builtinId="8" hidden="1"/>
    <cellStyle name="Hyperlink" xfId="147" builtinId="8" hidden="1"/>
    <cellStyle name="Hyperlink" xfId="227" builtinId="8" hidden="1"/>
    <cellStyle name="Hyperlink" xfId="211" builtinId="8" hidden="1"/>
    <cellStyle name="Hyperlink" xfId="195" builtinId="8" hidden="1"/>
    <cellStyle name="Hyperlink" xfId="243" builtinId="8" hidden="1"/>
    <cellStyle name="Hyperlink" xfId="235" builtinId="8" hidden="1"/>
    <cellStyle name="Hyperlink" xfId="416" builtinId="8" hidden="1"/>
    <cellStyle name="Hyperlink" xfId="259" builtinId="8" hidden="1"/>
    <cellStyle name="Hyperlink" xfId="203" builtinId="8" hidden="1"/>
    <cellStyle name="Hyperlink" xfId="69" builtinId="8" hidden="1"/>
    <cellStyle name="Hyperlink" xfId="139" builtinId="8" hidden="1"/>
    <cellStyle name="Hyperlink" xfId="103" builtinId="8" hidden="1"/>
    <cellStyle name="Hyperlink" xfId="115" builtinId="8" hidden="1"/>
    <cellStyle name="Hyperlink" xfId="101" builtinId="8" hidden="1"/>
    <cellStyle name="Hyperlink" xfId="87" builtinId="8" hidden="1"/>
    <cellStyle name="Hyperlink" xfId="77" builtinId="8" hidden="1"/>
    <cellStyle name="Hyperlink" xfId="55" builtinId="8" hidden="1"/>
    <cellStyle name="Hyperlink" xfId="379" builtinId="8" hidden="1"/>
    <cellStyle name="Hyperlink" xfId="369" builtinId="8" hidden="1"/>
    <cellStyle name="Hyperlink" xfId="355" builtinId="8" hidden="1"/>
    <cellStyle name="Hyperlink" xfId="345" builtinId="8" hidden="1"/>
    <cellStyle name="Hyperlink" xfId="331" builtinId="8" hidden="1"/>
    <cellStyle name="Hyperlink" xfId="26" builtinId="8" hidden="1"/>
    <cellStyle name="Hyperlink" xfId="16" builtinId="8" hidden="1"/>
    <cellStyle name="Hyperlink" xfId="49" builtinId="8" hidden="1"/>
    <cellStyle name="Hyperlink" xfId="36" builtinId="8" hidden="1"/>
    <cellStyle name="Hyperlink" xfId="91" builtinId="8" hidden="1"/>
    <cellStyle name="Hyperlink" xfId="131" builtinId="8" hidden="1"/>
    <cellStyle name="Hyperlink" xfId="408" builtinId="8" hidden="1"/>
    <cellStyle name="Hyperlink" xfId="32" builtinId="8" hidden="1"/>
    <cellStyle name="Hyperlink" xfId="233" builtinId="8" hidden="1"/>
    <cellStyle name="Hyperlink" xfId="281" builtinId="8" hidden="1"/>
    <cellStyle name="Hyperlink" xfId="329" builtinId="8" hidden="1"/>
    <cellStyle name="Hyperlink" xfId="185" builtinId="8" hidden="1"/>
    <cellStyle name="Hyperlink" xfId="157" builtinId="8" hidden="1"/>
    <cellStyle name="Hyperlink" xfId="137" builtinId="8" hidden="1"/>
    <cellStyle name="Hyperlink" xfId="149" builtinId="8" hidden="1"/>
    <cellStyle name="Hyperlink" xfId="173" builtinId="8" hidden="1"/>
    <cellStyle name="Hyperlink" xfId="207" builtinId="8" hidden="1"/>
    <cellStyle name="Hyperlink" xfId="239" builtinId="8" hidden="1"/>
    <cellStyle name="Hyperlink" xfId="241" builtinId="8" hidden="1"/>
    <cellStyle name="Hyperlink" xfId="247" builtinId="8" hidden="1"/>
    <cellStyle name="Hyperlink" xfId="253" builtinId="8" hidden="1"/>
    <cellStyle name="Hyperlink" xfId="255" builtinId="8" hidden="1"/>
    <cellStyle name="Hyperlink" xfId="261" builtinId="8" hidden="1"/>
    <cellStyle name="Hyperlink" xfId="265" builtinId="8" hidden="1"/>
    <cellStyle name="Hyperlink" xfId="273" builtinId="8" hidden="1"/>
    <cellStyle name="Hyperlink" xfId="277" builtinId="8" hidden="1"/>
    <cellStyle name="Hyperlink" xfId="279" builtinId="8" hidden="1"/>
    <cellStyle name="Hyperlink" xfId="285" builtinId="8" hidden="1"/>
    <cellStyle name="Hyperlink" xfId="287" builtinId="8" hidden="1"/>
    <cellStyle name="Hyperlink" xfId="289" builtinId="8" hidden="1"/>
    <cellStyle name="Hyperlink" xfId="301" builtinId="8" hidden="1"/>
    <cellStyle name="Hyperlink" xfId="303" builtinId="8" hidden="1"/>
    <cellStyle name="Hyperlink" xfId="309" builtinId="8" hidden="1"/>
    <cellStyle name="Hyperlink" xfId="311" builtinId="8" hidden="1"/>
    <cellStyle name="Hyperlink" xfId="317" builtinId="8" hidden="1"/>
    <cellStyle name="Hyperlink" xfId="321" builtinId="8" hidden="1"/>
    <cellStyle name="Hyperlink" xfId="325" builtinId="8" hidden="1"/>
    <cellStyle name="Hyperlink" xfId="323" builtinId="8" hidden="1"/>
    <cellStyle name="Hyperlink" xfId="307" builtinId="8" hidden="1"/>
    <cellStyle name="Hyperlink" xfId="299" builtinId="8" hidden="1"/>
    <cellStyle name="Hyperlink" xfId="283" builtinId="8" hidden="1"/>
    <cellStyle name="Hyperlink" xfId="275" builtinId="8" hidden="1"/>
    <cellStyle name="Hyperlink" xfId="267" builtinId="8" hidden="1"/>
    <cellStyle name="Hyperlink" xfId="313" builtinId="8" hidden="1"/>
    <cellStyle name="Hyperlink" xfId="271" builtinId="8" hidden="1"/>
    <cellStyle name="Hyperlink" xfId="229" builtinId="8" hidden="1"/>
    <cellStyle name="Hyperlink" xfId="181" builtinId="8" hidden="1"/>
    <cellStyle name="Hyperlink" xfId="183" builtinId="8" hidden="1"/>
    <cellStyle name="Hyperlink" xfId="189" builtinId="8" hidden="1"/>
    <cellStyle name="Hyperlink" xfId="191" builtinId="8" hidden="1"/>
    <cellStyle name="Hyperlink" xfId="193" builtinId="8" hidden="1"/>
    <cellStyle name="Hyperlink" xfId="201" builtinId="8" hidden="1"/>
    <cellStyle name="Hyperlink" xfId="205" builtinId="8" hidden="1"/>
    <cellStyle name="Hyperlink" xfId="213" builtinId="8" hidden="1"/>
    <cellStyle name="Hyperlink" xfId="215" builtinId="8" hidden="1"/>
    <cellStyle name="Hyperlink" xfId="217" builtinId="8" hidden="1"/>
    <cellStyle name="Hyperlink" xfId="223" builtinId="8" hidden="1"/>
    <cellStyle name="Hyperlink" xfId="225" builtinId="8" hidden="1"/>
    <cellStyle name="Hyperlink" xfId="199" builtinId="8" hidden="1"/>
    <cellStyle name="Hyperlink" xfId="293" builtinId="8" hidden="1"/>
    <cellStyle name="Hyperlink" xfId="327" builtinId="8" hidden="1"/>
    <cellStyle name="Hyperlink" xfId="297" builtinId="8" hidden="1"/>
    <cellStyle name="Hyperlink" xfId="263" builtinId="8" hidden="1"/>
    <cellStyle name="Hyperlink" xfId="335" builtinId="8" hidden="1"/>
    <cellStyle name="Hyperlink" xfId="5" builtinId="8" hidden="1"/>
    <cellStyle name="Hyperlink" xfId="8" builtinId="8" hidden="1"/>
    <cellStyle name="Hyperlink" xfId="42" builtinId="8" hidden="1"/>
    <cellStyle name="Hyperlink" xfId="51" builtinId="8" hidden="1"/>
    <cellStyle name="Hyperlink" xfId="40" builtinId="8" hidden="1"/>
    <cellStyle name="Hyperlink" xfId="75" builtinId="8" hidden="1"/>
    <cellStyle name="Hyperlink" xfId="135" builtinId="8" hidden="1"/>
    <cellStyle name="Hyperlink" xfId="127" builtinId="8" hidden="1"/>
    <cellStyle name="Hyperlink" xfId="99" builtinId="8" hidden="1"/>
    <cellStyle name="Hyperlink" xfId="89" builtinId="8" hidden="1"/>
    <cellStyle name="Hyperlink" xfId="71" builtinId="8" hidden="1"/>
    <cellStyle name="Hyperlink" xfId="63" builtinId="8" hidden="1"/>
    <cellStyle name="Hyperlink" xfId="155" builtinId="8" hidden="1"/>
    <cellStyle name="Hyperlink" xfId="219" builtinId="8" hidden="1"/>
    <cellStyle name="Hyperlink" xfId="251" builtinId="8" hidden="1"/>
    <cellStyle name="Hyperlink" xfId="231" builtinId="8" hidden="1"/>
    <cellStyle name="Hyperlink" xfId="237" builtinId="8" hidden="1"/>
    <cellStyle name="Hyperlink" xfId="109" builtinId="8" hidden="1"/>
    <cellStyle name="Hyperlink" xfId="410" builtinId="8" hidden="1"/>
    <cellStyle name="Hyperlink" xfId="412" builtinId="8" hidden="1"/>
    <cellStyle name="Hyperlink" xfId="399" builtinId="8" hidden="1"/>
    <cellStyle name="Hyperlink" xfId="391" builtinId="8" hidden="1"/>
    <cellStyle name="Hyperlink" xfId="383" builtinId="8" hidden="1"/>
    <cellStyle name="Hyperlink" xfId="367" builtinId="8" hidden="1"/>
    <cellStyle name="Hyperlink" xfId="359" builtinId="8" hidden="1"/>
    <cellStyle name="Hyperlink" xfId="351" builtinId="8" hidden="1"/>
    <cellStyle name="Hyperlink" xfId="414" builtinId="8" hidden="1"/>
    <cellStyle name="Hyperlink" xfId="393" builtinId="8" hidden="1"/>
    <cellStyle name="Hyperlink" xfId="397" builtinId="8" hidden="1"/>
    <cellStyle name="Hyperlink" xfId="401" builtinId="8" hidden="1"/>
    <cellStyle name="Hyperlink" xfId="403" builtinId="8" hidden="1"/>
    <cellStyle name="Hyperlink" xfId="387" builtinId="8" hidden="1"/>
    <cellStyle name="Hyperlink" xfId="389" builtinId="8" hidden="1"/>
    <cellStyle name="Hyperlink" xfId="381" builtinId="8" hidden="1"/>
    <cellStyle name="Normal" xfId="0" builtinId="0"/>
    <cellStyle name="Percent" xfId="7" builtinId="5"/>
  </cellStyles>
  <dxfs count="0"/>
  <tableStyles count="0" defaultTableStyle="TableStyleMedium9" defaultPivotStyle="PivotStyleMedium7"/>
  <colors>
    <mruColors>
      <color rgb="FF0000FF"/>
      <color rgb="FFEE2C55"/>
      <color rgb="FF4400C4"/>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 Type="http://schemas.openxmlformats.org/officeDocument/2006/relationships/worksheet" Target="worksheets/sheet3.xml"/><Relationship Id="rId21" Type="http://schemas.openxmlformats.org/officeDocument/2006/relationships/worksheet" Target="worksheets/sheet2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calcChain" Target="calcChain.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externalLink" Target="externalLinks/externalLink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sharedStrings" Target="sharedStrings.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externalLink" Target="externalLinks/externalLink1.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theme" Target="theme/theme1.xml"/><Relationship Id="rId8" Type="http://schemas.openxmlformats.org/officeDocument/2006/relationships/worksheet" Target="worksheets/sheet8.xml"/></Relationships>
</file>

<file path=xl/externalLinks/_rels/externalLink1.xml.rels><?xml version="1.0" encoding="UTF-8" standalone="yes"?>
<Relationships xmlns="http://schemas.openxmlformats.org/package/2006/relationships"><Relationship Id="rId2" Type="http://schemas.microsoft.com/office/2019/04/relationships/externalLinkLongPath" Target="/Users/richardbennett/Dropbox%20(EPICURED)/%5bInternal%20Planning%5d%20Agata%20and%20Valentina/Rich%20Working%20Files%20for%20Agata/Relationship%20Reboot%20August%202022/(Publication%20Copy)%20Epicured%20Fall%20Winter%20Packaged%20Poduct%20File%20v5%20083122.xlsx?546BF311" TargetMode="External"/><Relationship Id="rId1" Type="http://schemas.openxmlformats.org/officeDocument/2006/relationships/externalLinkPath" Target="file:///\\546BF311\(Publication%20Copy)%20Epicured%20Fall%20Winter%20Packaged%20Poduct%20File%20v5%20083122.xlsx"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Users/richardbennett/Dropbox%20(EPICURED)/%5bInternal%20Planning%5d%20Agata%20and%20Valentina/Rich%20Working%20Files%20for%20Agata/Relationship%20Reboot%20August%202022/(Internal%20Use%20Only)%20Bulk%20Sku%20list%20for%20Renee%20to%20populate%20v1%20083122%20(1).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ToPublish Fri+Mon Package Batch"/>
    </sheetNames>
    <sheetDataSet>
      <sheetData sheetId="0" refreshError="1"/>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Sheet1"/>
    </sheetNames>
    <sheetDataSet>
      <sheetData sheetId="0" refreshError="1"/>
    </sheetDataSet>
  </externalBook>
</externalLink>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a:ea typeface=""/>
        <a:cs typeface=""/>
        <a:font script="Jpan" typeface="Yu Gothic Light"/>
        <a:font script="Hang" typeface="맑은 고딕"/>
        <a:font script="Hans" typeface="DengXian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Yu Gothic"/>
        <a:font script="Hang" typeface="맑은 고딕"/>
        <a:font script="Hans" typeface="DengXian"/>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2.xml.rels><?xml version="1.0" encoding="UTF-8" standalone="yes"?>
<Relationships xmlns="http://schemas.openxmlformats.org/package/2006/relationships"><Relationship Id="rId2" Type="http://schemas.openxmlformats.org/officeDocument/2006/relationships/comments" Target="../comments1.xml"/><Relationship Id="rId1" Type="http://schemas.openxmlformats.org/officeDocument/2006/relationships/vmlDrawing" Target="../drawings/vmlDrawing1.vml"/></Relationships>
</file>

<file path=xl/worksheets/_rels/sheet4.xml.rels><?xml version="1.0" encoding="UTF-8" standalone="yes"?>
<Relationships xmlns="http://schemas.openxmlformats.org/package/2006/relationships"><Relationship Id="rId2" Type="http://schemas.openxmlformats.org/officeDocument/2006/relationships/comments" Target="../comments2.xml"/><Relationship Id="rId1" Type="http://schemas.openxmlformats.org/officeDocument/2006/relationships/vmlDrawing" Target="../drawings/vmlDrawing2.vml"/></Relationships>
</file>

<file path=xl/worksheets/_rels/sheet7.xml.rels><?xml version="1.0" encoding="UTF-8" standalone="yes"?>
<Relationships xmlns="http://schemas.openxmlformats.org/package/2006/relationships"><Relationship Id="rId2" Type="http://schemas.openxmlformats.org/officeDocument/2006/relationships/comments" Target="../comments3.xml"/><Relationship Id="rId1" Type="http://schemas.openxmlformats.org/officeDocument/2006/relationships/vmlDrawing" Target="../drawings/vmlDrawing3.vml"/></Relationships>
</file>

<file path=xl/worksheets/_rels/sheet10.xml.rels><?xml version="1.0" encoding="UTF-8" standalone="yes"?>
<Relationships xmlns="http://schemas.openxmlformats.org/package/2006/relationships"><Relationship Id="rId2" Type="http://schemas.openxmlformats.org/officeDocument/2006/relationships/comments" Target="../comments4.xml"/><Relationship Id="rId1" Type="http://schemas.openxmlformats.org/officeDocument/2006/relationships/vmlDrawing" Target="../drawings/vmlDrawing4.vml"/></Relationships>
</file>

<file path=xl/worksheets/_rels/sheet15.xml.rels><?xml version="1.0" encoding="UTF-8" standalone="yes"?>
<Relationships xmlns="http://schemas.openxmlformats.org/package/2006/relationships"><Relationship Id="rId2" Type="http://schemas.openxmlformats.org/officeDocument/2006/relationships/comments" Target="../comments5.xml"/><Relationship Id="rId1" Type="http://schemas.openxmlformats.org/officeDocument/2006/relationships/vmlDrawing" Target="../drawings/vmlDrawing5.v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77A2FD1-16FA-40C1-BA20-023999E565C9}">
  <dimension ref="A1:G1322"/>
  <sheetViews>
    <sheetView zoomScale="55" zoomScaleNormal="55" workbookViewId="0">
      <pane ySplit="1" topLeftCell="A136" activePane="bottomLeft" state="frozen"/>
      <selection pane="bottomLeft" activeCell="C157" sqref="C157"/>
    </sheetView>
  </sheetViews>
  <sheetFormatPr defaultColWidth="16.796875" defaultRowHeight="15.6"/>
  <cols>
    <col min="3" max="3" width="57.69921875" bestFit="1" customWidth="1"/>
  </cols>
  <sheetData>
    <row r="1" spans="1:7" ht="27.6">
      <c r="A1" s="433" t="s">
        <v>1</v>
      </c>
      <c r="B1" s="433" t="s">
        <v>2</v>
      </c>
      <c r="C1" s="433" t="s">
        <v>2640</v>
      </c>
      <c r="D1" s="433" t="s">
        <v>6</v>
      </c>
      <c r="E1" s="433" t="s">
        <v>2642</v>
      </c>
      <c r="F1" s="433" t="s">
        <v>2643</v>
      </c>
      <c r="G1" s="433" t="s">
        <v>2641</v>
      </c>
    </row>
    <row r="2" spans="1:7">
      <c r="A2">
        <f>'Main Meals'!B2</f>
        <v>1000</v>
      </c>
      <c r="B2">
        <f>'Main Meals'!C2</f>
        <v>1001</v>
      </c>
      <c r="C2" t="str">
        <f>'Main Meals'!D2</f>
        <v>Pad Thai (Tofu)</v>
      </c>
      <c r="D2" t="str">
        <f>'Main Meals'!K2</f>
        <v>ENTRÉE</v>
      </c>
      <c r="E2" t="str">
        <f>'Main Meals'!L2</f>
        <v>SS</v>
      </c>
      <c r="F2" t="str">
        <f>'Main Meals'!I2</f>
        <v xml:space="preserve">ACTIVE </v>
      </c>
      <c r="G2">
        <f>'Retail Pricing'!L2</f>
        <v>14.15</v>
      </c>
    </row>
    <row r="3" spans="1:7">
      <c r="A3">
        <f>'Main Meals'!B3</f>
        <v>1000</v>
      </c>
      <c r="B3">
        <f>'Main Meals'!C3</f>
        <v>1002</v>
      </c>
      <c r="C3" t="str">
        <f>'Main Meals'!D3</f>
        <v>Pad Thai (Shrimp)</v>
      </c>
      <c r="D3" t="str">
        <f>'Main Meals'!K3</f>
        <v>ENTRÉE</v>
      </c>
      <c r="E3" t="str">
        <f>'Main Meals'!L3</f>
        <v>SS</v>
      </c>
      <c r="F3" t="str">
        <f>'Main Meals'!I3</f>
        <v xml:space="preserve">ACTIVE </v>
      </c>
      <c r="G3">
        <f>'Retail Pricing'!L3</f>
        <v>16.149899999999999</v>
      </c>
    </row>
    <row r="4" spans="1:7">
      <c r="A4">
        <f>'Main Meals'!B4</f>
        <v>1100</v>
      </c>
      <c r="B4">
        <f>'Main Meals'!C4</f>
        <v>1101</v>
      </c>
      <c r="C4" t="str">
        <f>'Main Meals'!D4</f>
        <v>Teriyaki Donburi  (Tofu)</v>
      </c>
      <c r="D4" t="str">
        <f>'Main Meals'!K4</f>
        <v>ENTRÉE</v>
      </c>
      <c r="E4" t="str">
        <f>'Main Meals'!L4</f>
        <v>SS</v>
      </c>
      <c r="F4" t="str">
        <f>'Main Meals'!I4</f>
        <v xml:space="preserve">ACTIVE </v>
      </c>
      <c r="G4">
        <f>'Retail Pricing'!L4</f>
        <v>15.15</v>
      </c>
    </row>
    <row r="5" spans="1:7">
      <c r="A5">
        <f>'Main Meals'!B5</f>
        <v>1100</v>
      </c>
      <c r="B5">
        <f>'Main Meals'!C5</f>
        <v>1102</v>
      </c>
      <c r="C5" t="str">
        <f>'Main Meals'!D5</f>
        <v>Teriyaki Donburi  (Chicken)</v>
      </c>
      <c r="D5" t="str">
        <f>'Main Meals'!K5</f>
        <v>ENTRÉE</v>
      </c>
      <c r="E5" t="str">
        <f>'Main Meals'!L5</f>
        <v>SS</v>
      </c>
      <c r="F5" t="str">
        <f>'Main Meals'!I5</f>
        <v xml:space="preserve">ACTIVE </v>
      </c>
      <c r="G5">
        <f>'Retail Pricing'!L5</f>
        <v>16.07</v>
      </c>
    </row>
    <row r="6" spans="1:7">
      <c r="A6">
        <f>'Main Meals'!B6</f>
        <v>1100</v>
      </c>
      <c r="B6">
        <f>'Main Meals'!C6</f>
        <v>1103</v>
      </c>
      <c r="C6" t="str">
        <f>'Main Meals'!D6</f>
        <v>Teriyaki Donburi  (Beef)</v>
      </c>
      <c r="D6" t="str">
        <f>'Main Meals'!K6</f>
        <v>ENTRÉE</v>
      </c>
      <c r="E6" t="str">
        <f>'Main Meals'!L6</f>
        <v>SS</v>
      </c>
      <c r="F6" t="str">
        <f>'Main Meals'!I6</f>
        <v xml:space="preserve">ACTIVE </v>
      </c>
      <c r="G6">
        <f>'Retail Pricing'!L6</f>
        <v>18.889499999999998</v>
      </c>
    </row>
    <row r="7" spans="1:7">
      <c r="A7">
        <f>'Main Meals'!B7</f>
        <v>1200</v>
      </c>
      <c r="B7">
        <f>'Main Meals'!C7</f>
        <v>1201</v>
      </c>
      <c r="C7" t="str">
        <f>'Main Meals'!D7</f>
        <v>Zucchini 'Spaghetti' Bolognese  (Bolognese)</v>
      </c>
      <c r="D7" t="str">
        <f>'Main Meals'!K7</f>
        <v>ENTRÉE</v>
      </c>
      <c r="E7" t="str">
        <f>'Main Meals'!L7</f>
        <v>SS</v>
      </c>
      <c r="F7" t="str">
        <f>'Main Meals'!I7</f>
        <v xml:space="preserve">ACTIVE </v>
      </c>
      <c r="G7">
        <f>'Retail Pricing'!L7</f>
        <v>16.5</v>
      </c>
    </row>
    <row r="8" spans="1:7">
      <c r="A8">
        <f>'Main Meals'!B8</f>
        <v>1200</v>
      </c>
      <c r="B8">
        <f>'Main Meals'!C8</f>
        <v>1202</v>
      </c>
      <c r="C8" t="str">
        <f>'Main Meals'!D8</f>
        <v>Zucchini 'Spaghetti' Pomodoro  (Pomodoro)</v>
      </c>
      <c r="D8" t="str">
        <f>'Main Meals'!K8</f>
        <v>ENTRÉE</v>
      </c>
      <c r="E8" t="str">
        <f>'Main Meals'!L8</f>
        <v>SS</v>
      </c>
      <c r="F8" t="str">
        <f>'Main Meals'!I8</f>
        <v>INACTIVE</v>
      </c>
      <c r="G8">
        <f>'Retail Pricing'!L8</f>
        <v>14.99</v>
      </c>
    </row>
    <row r="9" spans="1:7">
      <c r="A9">
        <f>'Main Meals'!B9</f>
        <v>1300</v>
      </c>
      <c r="B9">
        <f>'Main Meals'!C9</f>
        <v>1300</v>
      </c>
      <c r="C9" t="str">
        <f>'Main Meals'!D9</f>
        <v xml:space="preserve">Caprese Sandwich (OLD NOT ACTIVE) </v>
      </c>
      <c r="D9" t="str">
        <f>'Main Meals'!K9</f>
        <v>ENTRÉE</v>
      </c>
      <c r="E9" t="str">
        <f>'Main Meals'!L9</f>
        <v>SS</v>
      </c>
      <c r="F9" t="str">
        <f>'Main Meals'!I9</f>
        <v>RETIRED</v>
      </c>
      <c r="G9" t="str">
        <f>'Retail Pricing'!L9</f>
        <v>-</v>
      </c>
    </row>
    <row r="10" spans="1:7">
      <c r="A10">
        <f>'Main Meals'!B10</f>
        <v>1400</v>
      </c>
      <c r="B10">
        <f>'Main Meals'!C10</f>
        <v>1400</v>
      </c>
      <c r="C10" t="str">
        <f>'Main Meals'!D10</f>
        <v xml:space="preserve">Buddha bowl (OLD NOT ACTIVE) </v>
      </c>
      <c r="D10" t="str">
        <f>'Main Meals'!K10</f>
        <v>BOWL</v>
      </c>
      <c r="E10" t="str">
        <f>'Main Meals'!L10</f>
        <v>SS</v>
      </c>
      <c r="F10" t="str">
        <f>'Main Meals'!I10</f>
        <v>RETIRED</v>
      </c>
      <c r="G10">
        <f>'Retail Pricing'!L10</f>
        <v>13.99</v>
      </c>
    </row>
    <row r="11" spans="1:7">
      <c r="A11">
        <f>'Main Meals'!B11</f>
        <v>1500</v>
      </c>
      <c r="B11">
        <f>'Main Meals'!C11</f>
        <v>1500</v>
      </c>
      <c r="C11" t="str">
        <f>'Main Meals'!D11</f>
        <v xml:space="preserve">Tuna Nicoise Sandwich </v>
      </c>
      <c r="D11" t="str">
        <f>'Main Meals'!K11</f>
        <v>ENTRÉE</v>
      </c>
      <c r="E11" t="str">
        <f>'Main Meals'!L11</f>
        <v>SS</v>
      </c>
      <c r="F11" t="str">
        <f>'Main Meals'!I11</f>
        <v>RETIRED</v>
      </c>
      <c r="G11" t="str">
        <f>'Retail Pricing'!L11</f>
        <v>-</v>
      </c>
    </row>
    <row r="12" spans="1:7">
      <c r="A12">
        <f>'Main Meals'!B12</f>
        <v>1600</v>
      </c>
      <c r="B12">
        <f>'Main Meals'!C12</f>
        <v>1601</v>
      </c>
      <c r="C12" t="str">
        <f>'Main Meals'!D12</f>
        <v>Tikka Masala  (Tofu)</v>
      </c>
      <c r="D12" t="str">
        <f>'Main Meals'!K12</f>
        <v>ENTRÉE</v>
      </c>
      <c r="E12" t="str">
        <f>'Main Meals'!L12</f>
        <v>SS</v>
      </c>
      <c r="F12" t="str">
        <f>'Main Meals'!I12</f>
        <v xml:space="preserve">ACTIVE </v>
      </c>
      <c r="G12">
        <f>'Retail Pricing'!L12</f>
        <v>16.149899999999999</v>
      </c>
    </row>
    <row r="13" spans="1:7">
      <c r="A13">
        <f>'Main Meals'!B13</f>
        <v>1600</v>
      </c>
      <c r="B13">
        <f>'Main Meals'!C13</f>
        <v>1602</v>
      </c>
      <c r="C13" t="str">
        <f>'Main Meals'!D13</f>
        <v>Tikka Masala  (Chicken)</v>
      </c>
      <c r="D13" t="str">
        <f>'Main Meals'!K13</f>
        <v>ENTRÉE</v>
      </c>
      <c r="E13" t="str">
        <f>'Main Meals'!L13</f>
        <v>SS</v>
      </c>
      <c r="F13" t="str">
        <f>'Main Meals'!I13</f>
        <v xml:space="preserve">ACTIVE </v>
      </c>
      <c r="G13">
        <f>'Retail Pricing'!L13</f>
        <v>16.079999999999998</v>
      </c>
    </row>
    <row r="14" spans="1:7">
      <c r="A14">
        <f>'Main Meals'!B14</f>
        <v>1700</v>
      </c>
      <c r="B14">
        <f>'Main Meals'!C14</f>
        <v>1700</v>
      </c>
      <c r="C14" t="str">
        <f>'Main Meals'!D14</f>
        <v xml:space="preserve">Mediterranean Beef Salad  </v>
      </c>
      <c r="D14" t="str">
        <f>'Main Meals'!K14</f>
        <v>SALAD</v>
      </c>
      <c r="E14" t="str">
        <f>'Main Meals'!L14</f>
        <v>SS</v>
      </c>
      <c r="F14" t="str">
        <f>'Main Meals'!I14</f>
        <v>RETIRED</v>
      </c>
      <c r="G14">
        <f>'Retail Pricing'!L14</f>
        <v>14.99</v>
      </c>
    </row>
    <row r="15" spans="1:7">
      <c r="A15">
        <f>'Main Meals'!B15</f>
        <v>1800</v>
      </c>
      <c r="B15">
        <f>'Main Meals'!C15</f>
        <v>1801</v>
      </c>
      <c r="C15" t="str">
        <f>'Main Meals'!D15</f>
        <v>Tacos Especiales (Veggie)</v>
      </c>
      <c r="D15" t="str">
        <f>'Main Meals'!K15</f>
        <v>ENTRÉE</v>
      </c>
      <c r="E15" t="str">
        <f>'Main Meals'!L15</f>
        <v>SS</v>
      </c>
      <c r="F15" t="str">
        <f>'Main Meals'!I15</f>
        <v xml:space="preserve">ACTIVE </v>
      </c>
      <c r="G15">
        <f>'Retail Pricing'!L15</f>
        <v>13.39</v>
      </c>
    </row>
    <row r="16" spans="1:7">
      <c r="A16">
        <f>'Main Meals'!B16</f>
        <v>1800</v>
      </c>
      <c r="B16">
        <f>'Main Meals'!C16</f>
        <v>1802</v>
      </c>
      <c r="C16" t="str">
        <f>'Main Meals'!D16</f>
        <v>Tacos Especiales (Shrimp)</v>
      </c>
      <c r="D16" t="str">
        <f>'Main Meals'!K16</f>
        <v>ENTRÉE</v>
      </c>
      <c r="E16" t="str">
        <f>'Main Meals'!L16</f>
        <v>SS</v>
      </c>
      <c r="F16" t="str">
        <f>'Main Meals'!I16</f>
        <v xml:space="preserve">ACTIVE </v>
      </c>
      <c r="G16">
        <f>'Retail Pricing'!L16</f>
        <v>16.149999999999999</v>
      </c>
    </row>
    <row r="17" spans="1:7">
      <c r="A17">
        <f>'Main Meals'!B17</f>
        <v>1800</v>
      </c>
      <c r="B17">
        <f>'Main Meals'!C17</f>
        <v>1803</v>
      </c>
      <c r="C17" t="str">
        <f>'Main Meals'!D17</f>
        <v>Tacos Especiales (Chicken)</v>
      </c>
      <c r="D17" t="str">
        <f>'Main Meals'!K17</f>
        <v>ENTRÉE</v>
      </c>
      <c r="E17" t="str">
        <f>'Main Meals'!L17</f>
        <v>SS</v>
      </c>
      <c r="F17" t="str">
        <f>'Main Meals'!I17</f>
        <v xml:space="preserve">ACTIVE </v>
      </c>
      <c r="G17">
        <f>'Retail Pricing'!L17</f>
        <v>15.04</v>
      </c>
    </row>
    <row r="18" spans="1:7">
      <c r="A18">
        <f>'Main Meals'!B18</f>
        <v>1800</v>
      </c>
      <c r="B18">
        <f>'Main Meals'!C18</f>
        <v>1804</v>
      </c>
      <c r="C18" t="str">
        <f>'Main Meals'!D18</f>
        <v>Tacos Especiales (Beef)</v>
      </c>
      <c r="D18" t="str">
        <f>'Main Meals'!K18</f>
        <v>ENTRÉE</v>
      </c>
      <c r="E18" t="str">
        <f>'Main Meals'!L18</f>
        <v>SS</v>
      </c>
      <c r="F18" t="str">
        <f>'Main Meals'!I18</f>
        <v xml:space="preserve">ACTIVE </v>
      </c>
      <c r="G18">
        <f>'Retail Pricing'!L18</f>
        <v>17.850000000000001</v>
      </c>
    </row>
    <row r="19" spans="1:7">
      <c r="A19">
        <f>'Main Meals'!B19</f>
        <v>1900</v>
      </c>
      <c r="B19">
        <f>'Main Meals'!C19</f>
        <v>1901</v>
      </c>
      <c r="C19" t="str">
        <f>'Main Meals'!D19</f>
        <v>Grilled Kebabs  (Veggie)</v>
      </c>
      <c r="D19" t="str">
        <f>'Main Meals'!K19</f>
        <v>ENTRÉE</v>
      </c>
      <c r="E19" t="str">
        <f>'Main Meals'!L19</f>
        <v>SS</v>
      </c>
      <c r="F19" t="str">
        <f>'Main Meals'!I19</f>
        <v>INACTIVE</v>
      </c>
      <c r="G19">
        <f>'Retail Pricing'!L19</f>
        <v>12.99</v>
      </c>
    </row>
    <row r="20" spans="1:7">
      <c r="A20">
        <f>'Main Meals'!B20</f>
        <v>1900</v>
      </c>
      <c r="B20">
        <f>'Main Meals'!C20</f>
        <v>1902</v>
      </c>
      <c r="C20" t="str">
        <f>'Main Meals'!D20</f>
        <v>Grilled Kebabs  (Shrimp)</v>
      </c>
      <c r="D20" t="str">
        <f>'Main Meals'!K20</f>
        <v>ENTRÉE</v>
      </c>
      <c r="E20" t="str">
        <f>'Main Meals'!L20</f>
        <v>SS</v>
      </c>
      <c r="F20" t="str">
        <f>'Main Meals'!I20</f>
        <v>INACTIVE</v>
      </c>
      <c r="G20">
        <f>'Retail Pricing'!L20</f>
        <v>15.99</v>
      </c>
    </row>
    <row r="21" spans="1:7">
      <c r="A21">
        <f>'Main Meals'!B21</f>
        <v>1900</v>
      </c>
      <c r="B21">
        <f>'Main Meals'!C21</f>
        <v>1903</v>
      </c>
      <c r="C21" t="str">
        <f>'Main Meals'!D21</f>
        <v>Grilled Kebabs  (Chicken)</v>
      </c>
      <c r="D21" t="str">
        <f>'Main Meals'!K21</f>
        <v>ENTRÉE</v>
      </c>
      <c r="E21" t="str">
        <f>'Main Meals'!L21</f>
        <v>SS</v>
      </c>
      <c r="F21" t="str">
        <f>'Main Meals'!I21</f>
        <v>INACTIVE</v>
      </c>
      <c r="G21">
        <f>'Retail Pricing'!L21</f>
        <v>14.99</v>
      </c>
    </row>
    <row r="22" spans="1:7">
      <c r="A22">
        <f>'Main Meals'!B22</f>
        <v>1900</v>
      </c>
      <c r="B22">
        <f>'Main Meals'!C22</f>
        <v>1904</v>
      </c>
      <c r="C22" t="str">
        <f>'Main Meals'!D22</f>
        <v>Grilled Kebabs  (Beef)</v>
      </c>
      <c r="D22" t="str">
        <f>'Main Meals'!K22</f>
        <v>ENTRÉE</v>
      </c>
      <c r="E22" t="str">
        <f>'Main Meals'!L22</f>
        <v>SS</v>
      </c>
      <c r="F22" t="str">
        <f>'Main Meals'!I22</f>
        <v>INACTIVE</v>
      </c>
      <c r="G22">
        <f>'Retail Pricing'!L22</f>
        <v>16.989999999999998</v>
      </c>
    </row>
    <row r="23" spans="1:7">
      <c r="A23">
        <f>'Main Meals'!B23</f>
        <v>2000</v>
      </c>
      <c r="B23">
        <f>'Main Meals'!C23</f>
        <v>2000</v>
      </c>
      <c r="C23" t="str">
        <f>'Main Meals'!D23</f>
        <v>Grilled Salmon (Sesame Crusted)</v>
      </c>
      <c r="D23" t="str">
        <f>'Main Meals'!K23</f>
        <v>ENTRÉE</v>
      </c>
      <c r="E23" t="str">
        <f>'Main Meals'!L23</f>
        <v>SS</v>
      </c>
      <c r="F23" t="str">
        <f>'Main Meals'!I23</f>
        <v xml:space="preserve">ACTIVE </v>
      </c>
      <c r="G23">
        <f>'Retail Pricing'!L23</f>
        <v>23.794649999999997</v>
      </c>
    </row>
    <row r="24" spans="1:7">
      <c r="A24">
        <f>'Main Meals'!B24</f>
        <v>2100</v>
      </c>
      <c r="B24">
        <f>'Main Meals'!C24</f>
        <v>2100</v>
      </c>
      <c r="C24" t="str">
        <f>'Main Meals'!D24</f>
        <v xml:space="preserve">Truffled Mac &amp; Cheese (OLD NOT ACTIVE) </v>
      </c>
      <c r="D24" t="str">
        <f>'Main Meals'!K24</f>
        <v>ENTRÉE</v>
      </c>
      <c r="E24" t="str">
        <f>'Main Meals'!L24</f>
        <v>SS</v>
      </c>
      <c r="F24" t="str">
        <f>'Main Meals'!I24</f>
        <v>RETIRED</v>
      </c>
      <c r="G24">
        <f>'Retail Pricing'!L24</f>
        <v>13.99</v>
      </c>
    </row>
    <row r="25" spans="1:7">
      <c r="A25">
        <f>'Main Meals'!B25</f>
        <v>2200</v>
      </c>
      <c r="B25">
        <f>'Main Meals'!C25</f>
        <v>2200</v>
      </c>
      <c r="C25" t="str">
        <f>'Main Meals'!D25</f>
        <v xml:space="preserve">Ginger Pork  </v>
      </c>
      <c r="D25" t="str">
        <f>'Main Meals'!K25</f>
        <v>ENTRÉE</v>
      </c>
      <c r="E25" t="str">
        <f>'Main Meals'!L25</f>
        <v>SS</v>
      </c>
      <c r="F25" t="str">
        <f>'Main Meals'!I25</f>
        <v>INACTIVE</v>
      </c>
      <c r="G25">
        <f>'Retail Pricing'!L25</f>
        <v>16.989999999999998</v>
      </c>
    </row>
    <row r="26" spans="1:7">
      <c r="A26">
        <f>'Main Meals'!B26</f>
        <v>2300</v>
      </c>
      <c r="B26">
        <f>'Main Meals'!C26</f>
        <v>2300</v>
      </c>
      <c r="C26" t="str">
        <f>'Main Meals'!D26</f>
        <v xml:space="preserve">Lemon Rosemary Chicken OLD NOT ACTIVE </v>
      </c>
      <c r="D26" t="str">
        <f>'Main Meals'!K26</f>
        <v>ENTRÉE</v>
      </c>
      <c r="E26" t="str">
        <f>'Main Meals'!L26</f>
        <v>SS</v>
      </c>
      <c r="F26" t="str">
        <f>'Main Meals'!I26</f>
        <v>RETIRED</v>
      </c>
      <c r="G26">
        <f>'Retail Pricing'!L26</f>
        <v>16.989999999999998</v>
      </c>
    </row>
    <row r="27" spans="1:7">
      <c r="A27">
        <f>'Main Meals'!B27</f>
        <v>2400</v>
      </c>
      <c r="B27">
        <f>'Main Meals'!C27</f>
        <v>2400</v>
      </c>
      <c r="C27" t="str">
        <f>'Main Meals'!D27</f>
        <v xml:space="preserve">Beef Tataki  </v>
      </c>
      <c r="D27" t="str">
        <f>'Main Meals'!K27</f>
        <v>ENTRÉE</v>
      </c>
      <c r="E27" t="str">
        <f>'Main Meals'!L27</f>
        <v>SS</v>
      </c>
      <c r="F27" t="str">
        <f>'Main Meals'!I27</f>
        <v>INACTIVE</v>
      </c>
      <c r="G27">
        <f>'Retail Pricing'!L27</f>
        <v>16.989999999999998</v>
      </c>
    </row>
    <row r="28" spans="1:7">
      <c r="A28">
        <f>'Main Meals'!B28</f>
        <v>2500</v>
      </c>
      <c r="B28">
        <f>'Main Meals'!C28</f>
        <v>2500</v>
      </c>
      <c r="C28" t="str">
        <f>'Main Meals'!D28</f>
        <v>Coconut Laksa (Shrimp)</v>
      </c>
      <c r="D28" t="str">
        <f>'Main Meals'!K28</f>
        <v>ENTRÉE</v>
      </c>
      <c r="E28" t="str">
        <f>'Main Meals'!L28</f>
        <v>SS</v>
      </c>
      <c r="F28" t="str">
        <f>'Main Meals'!I28</f>
        <v xml:space="preserve">ACTIVE </v>
      </c>
      <c r="G28">
        <f>'Retail Pricing'!L28</f>
        <v>17.190000000000001</v>
      </c>
    </row>
    <row r="29" spans="1:7">
      <c r="A29">
        <f>'Main Meals'!B29</f>
        <v>2600</v>
      </c>
      <c r="B29">
        <f>'Main Meals'!C29</f>
        <v>2601</v>
      </c>
      <c r="C29" t="str">
        <f>'Main Meals'!D29</f>
        <v>Paella Valenciana (OLD NOT ACTIVE) (Veggie)</v>
      </c>
      <c r="D29" t="str">
        <f>'Main Meals'!K29</f>
        <v>ENTRÉE</v>
      </c>
      <c r="E29" t="str">
        <f>'Main Meals'!L29</f>
        <v>SS</v>
      </c>
      <c r="F29" t="str">
        <f>'Main Meals'!I29</f>
        <v>RETIRED</v>
      </c>
      <c r="G29">
        <f>'Retail Pricing'!L29</f>
        <v>14.99</v>
      </c>
    </row>
    <row r="30" spans="1:7">
      <c r="A30">
        <f>'Main Meals'!B30</f>
        <v>2600</v>
      </c>
      <c r="B30">
        <f>'Main Meals'!C30</f>
        <v>2602</v>
      </c>
      <c r="C30" t="str">
        <f>'Main Meals'!D30</f>
        <v>Paella Valenciana (OLD NOT ACTIVE) (Chicken)</v>
      </c>
      <c r="D30" t="str">
        <f>'Main Meals'!K30</f>
        <v>ENTRÉE</v>
      </c>
      <c r="E30" t="str">
        <f>'Main Meals'!L30</f>
        <v>SS</v>
      </c>
      <c r="F30" t="str">
        <f>'Main Meals'!I30</f>
        <v>RETIRED</v>
      </c>
      <c r="G30">
        <f>'Retail Pricing'!L30</f>
        <v>15.99</v>
      </c>
    </row>
    <row r="31" spans="1:7">
      <c r="A31">
        <f>'Main Meals'!B31</f>
        <v>2600</v>
      </c>
      <c r="B31">
        <f>'Main Meals'!C31</f>
        <v>2603</v>
      </c>
      <c r="C31" t="str">
        <f>'Main Meals'!D31</f>
        <v>Paella Valenciana (OLD NOT ACTIVE) (Beef)</v>
      </c>
      <c r="D31" t="str">
        <f>'Main Meals'!K31</f>
        <v>ENTRÉE</v>
      </c>
      <c r="E31" t="str">
        <f>'Main Meals'!L31</f>
        <v>SS</v>
      </c>
      <c r="F31" t="str">
        <f>'Main Meals'!I31</f>
        <v>RETIRED</v>
      </c>
      <c r="G31" t="str">
        <f>'Retail Pricing'!L31</f>
        <v>-</v>
      </c>
    </row>
    <row r="32" spans="1:7">
      <c r="A32">
        <f>'Main Meals'!B32</f>
        <v>2700</v>
      </c>
      <c r="B32">
        <f>'Main Meals'!C32</f>
        <v>2701</v>
      </c>
      <c r="C32" t="str">
        <f>'Main Meals'!D32</f>
        <v>Moroccan Tajine (Veggie)</v>
      </c>
      <c r="D32" t="str">
        <f>'Main Meals'!K32</f>
        <v>ENTRÉE</v>
      </c>
      <c r="E32" t="str">
        <f>'Main Meals'!L32</f>
        <v>SS</v>
      </c>
      <c r="F32" t="str">
        <f>'Main Meals'!I32</f>
        <v>INACTIVE</v>
      </c>
      <c r="G32">
        <f>'Retail Pricing'!L32</f>
        <v>15.99</v>
      </c>
    </row>
    <row r="33" spans="1:7">
      <c r="A33">
        <f>'Main Meals'!B33</f>
        <v>2700</v>
      </c>
      <c r="B33">
        <f>'Main Meals'!C33</f>
        <v>2702</v>
      </c>
      <c r="C33" t="str">
        <f>'Main Meals'!D33</f>
        <v>Moroccan Tajine (Chicken)</v>
      </c>
      <c r="D33" t="str">
        <f>'Main Meals'!K33</f>
        <v>ENTRÉE</v>
      </c>
      <c r="E33" t="str">
        <f>'Main Meals'!L33</f>
        <v>SS</v>
      </c>
      <c r="F33" t="str">
        <f>'Main Meals'!I33</f>
        <v>INACTIVE</v>
      </c>
      <c r="G33">
        <f>'Retail Pricing'!L33</f>
        <v>17.989999999999998</v>
      </c>
    </row>
    <row r="34" spans="1:7">
      <c r="A34">
        <f>'Main Meals'!B34</f>
        <v>2700</v>
      </c>
      <c r="B34">
        <f>'Main Meals'!C34</f>
        <v>2703</v>
      </c>
      <c r="C34" t="str">
        <f>'Main Meals'!D34</f>
        <v>Moroccan Tajine (Lamb)</v>
      </c>
      <c r="D34" t="str">
        <f>'Main Meals'!K34</f>
        <v>ENTRÉE</v>
      </c>
      <c r="E34" t="str">
        <f>'Main Meals'!L34</f>
        <v>SS</v>
      </c>
      <c r="F34" t="str">
        <f>'Main Meals'!I34</f>
        <v>INACTIVE</v>
      </c>
      <c r="G34">
        <f>'Retail Pricing'!L34</f>
        <v>20.99</v>
      </c>
    </row>
    <row r="35" spans="1:7">
      <c r="A35">
        <f>'Main Meals'!B35</f>
        <v>2800</v>
      </c>
      <c r="B35">
        <f>'Main Meals'!C35</f>
        <v>2800</v>
      </c>
      <c r="C35" t="str">
        <f>'Main Meals'!D35</f>
        <v xml:space="preserve">Summer Vegetable Lasagna (OLD NOT ACTIVE) </v>
      </c>
      <c r="D35" t="str">
        <f>'Main Meals'!K35</f>
        <v>ENTRÉE</v>
      </c>
      <c r="E35" t="str">
        <f>'Main Meals'!L35</f>
        <v>SS</v>
      </c>
      <c r="F35" t="str">
        <f>'Main Meals'!I35</f>
        <v>RETIRED</v>
      </c>
      <c r="G35">
        <f>'Retail Pricing'!L35</f>
        <v>14.99</v>
      </c>
    </row>
    <row r="36" spans="1:7">
      <c r="A36">
        <f>'Main Meals'!B36</f>
        <v>2900</v>
      </c>
      <c r="B36">
        <f>'Main Meals'!C36</f>
        <v>2900</v>
      </c>
      <c r="C36" t="str">
        <f>'Main Meals'!D36</f>
        <v>Pesto Spaghetti Squash Salad (Veggie)</v>
      </c>
      <c r="D36" t="str">
        <f>'Main Meals'!K36</f>
        <v>SALAD</v>
      </c>
      <c r="E36" t="str">
        <f>'Main Meals'!L36</f>
        <v>SS</v>
      </c>
      <c r="F36" t="str">
        <f>'Main Meals'!I36</f>
        <v xml:space="preserve">ACTIVE </v>
      </c>
      <c r="G36">
        <f>'Retail Pricing'!L36</f>
        <v>13.39</v>
      </c>
    </row>
    <row r="37" spans="1:7">
      <c r="A37">
        <f>'Main Meals'!B37</f>
        <v>3000</v>
      </c>
      <c r="B37">
        <f>'Main Meals'!C37</f>
        <v>3000</v>
      </c>
      <c r="C37" t="str">
        <f>'Main Meals'!D37</f>
        <v xml:space="preserve">Beef Goulash </v>
      </c>
      <c r="D37" t="str">
        <f>'Main Meals'!K37</f>
        <v>ENTRÉE</v>
      </c>
      <c r="E37" t="str">
        <f>'Main Meals'!L37</f>
        <v>SS</v>
      </c>
      <c r="F37" t="str">
        <f>'Main Meals'!I37</f>
        <v>RETIRED</v>
      </c>
      <c r="G37">
        <f>'Retail Pricing'!L37</f>
        <v>16.989999999999998</v>
      </c>
    </row>
    <row r="38" spans="1:7">
      <c r="A38">
        <f>'Main Meals'!B38</f>
        <v>3100</v>
      </c>
      <c r="B38">
        <f>'Main Meals'!C38</f>
        <v>3100</v>
      </c>
      <c r="C38" t="str">
        <f>'Main Meals'!D38</f>
        <v xml:space="preserve">Harvest Salad (OLD NOT ACTIVE) </v>
      </c>
      <c r="D38" t="str">
        <f>'Main Meals'!K38</f>
        <v>SALAD</v>
      </c>
      <c r="E38" t="str">
        <f>'Main Meals'!L38</f>
        <v>SS</v>
      </c>
      <c r="F38" t="str">
        <f>'Main Meals'!I38</f>
        <v>RETIRED</v>
      </c>
      <c r="G38">
        <f>'Retail Pricing'!L38</f>
        <v>14.99</v>
      </c>
    </row>
    <row r="39" spans="1:7">
      <c r="A39">
        <f>'Main Meals'!B39</f>
        <v>3200</v>
      </c>
      <c r="B39">
        <f>'Main Meals'!C39</f>
        <v>3200</v>
      </c>
      <c r="C39" t="str">
        <f>'Main Meals'!D39</f>
        <v xml:space="preserve">Green Quinoa Bowl </v>
      </c>
      <c r="D39" t="str">
        <f>'Main Meals'!K39</f>
        <v>BOWL</v>
      </c>
      <c r="E39" t="str">
        <f>'Main Meals'!L39</f>
        <v>SS</v>
      </c>
      <c r="F39" t="str">
        <f>'Main Meals'!I39</f>
        <v>RETIRED</v>
      </c>
      <c r="G39">
        <f>'Retail Pricing'!L39</f>
        <v>13.99</v>
      </c>
    </row>
    <row r="40" spans="1:7">
      <c r="A40">
        <f>'Main Meals'!B40</f>
        <v>3300</v>
      </c>
      <c r="B40">
        <f>'Main Meals'!C40</f>
        <v>3301</v>
      </c>
      <c r="C40" t="str">
        <f>'Main Meals'!D40</f>
        <v>Thai Green Curry (OLD NOT ACTIVE) (Chicken)</v>
      </c>
      <c r="D40" t="str">
        <f>'Main Meals'!K40</f>
        <v>ENTRÉE</v>
      </c>
      <c r="E40" t="str">
        <f>'Main Meals'!L40</f>
        <v>SS</v>
      </c>
      <c r="F40" t="str">
        <f>'Main Meals'!I40</f>
        <v>RETIRED</v>
      </c>
      <c r="G40">
        <f>'Retail Pricing'!L40</f>
        <v>14.99</v>
      </c>
    </row>
    <row r="41" spans="1:7">
      <c r="A41">
        <f>'Main Meals'!B41</f>
        <v>3300</v>
      </c>
      <c r="B41">
        <f>'Main Meals'!C41</f>
        <v>3302</v>
      </c>
      <c r="C41" t="str">
        <f>'Main Meals'!D41</f>
        <v>Thai Green Curry (OLD NOT ACTIVE) (Veggie)</v>
      </c>
      <c r="D41" t="str">
        <f>'Main Meals'!K41</f>
        <v>ENTRÉE</v>
      </c>
      <c r="E41" t="str">
        <f>'Main Meals'!L41</f>
        <v>SS</v>
      </c>
      <c r="F41" t="str">
        <f>'Main Meals'!I41</f>
        <v>RETIRED</v>
      </c>
      <c r="G41">
        <f>'Retail Pricing'!L41</f>
        <v>13.99</v>
      </c>
    </row>
    <row r="42" spans="1:7">
      <c r="A42">
        <f>'Main Meals'!B42</f>
        <v>3300</v>
      </c>
      <c r="B42">
        <f>'Main Meals'!C42</f>
        <v>3303</v>
      </c>
      <c r="C42" t="str">
        <f>'Main Meals'!D42</f>
        <v>Thai Green Curry (OLD NOT ACTIVE) (Tofu)</v>
      </c>
      <c r="D42" t="str">
        <f>'Main Meals'!K42</f>
        <v>ENTRÉE</v>
      </c>
      <c r="E42" t="str">
        <f>'Main Meals'!L42</f>
        <v>SS</v>
      </c>
      <c r="F42" t="str">
        <f>'Main Meals'!I42</f>
        <v>RETIRED</v>
      </c>
      <c r="G42">
        <f>'Retail Pricing'!L42</f>
        <v>15.99</v>
      </c>
    </row>
    <row r="43" spans="1:7">
      <c r="A43">
        <f>'Main Meals'!B43</f>
        <v>3300</v>
      </c>
      <c r="B43">
        <f>'Main Meals'!C43</f>
        <v>3304</v>
      </c>
      <c r="C43" t="str">
        <f>'Main Meals'!D43</f>
        <v>Thai Green Curry (OLD NOT ACTIVE) (Shrimp)</v>
      </c>
      <c r="D43" t="str">
        <f>'Main Meals'!K43</f>
        <v>ENTRÉE</v>
      </c>
      <c r="E43" t="str">
        <f>'Main Meals'!L43</f>
        <v>SS</v>
      </c>
      <c r="F43" t="str">
        <f>'Main Meals'!I43</f>
        <v>RETIRED</v>
      </c>
      <c r="G43">
        <f>'Retail Pricing'!L43</f>
        <v>16.989999999999998</v>
      </c>
    </row>
    <row r="44" spans="1:7">
      <c r="A44">
        <f>'Main Meals'!B44</f>
        <v>3400</v>
      </c>
      <c r="B44">
        <f>'Main Meals'!C44</f>
        <v>3400</v>
      </c>
      <c r="C44" t="str">
        <f>'Main Meals'!D44</f>
        <v xml:space="preserve">Pulled BBQ Chicken Sandwich (OLD NOT ACTIVE) </v>
      </c>
      <c r="D44" t="str">
        <f>'Main Meals'!K44</f>
        <v>ENTRÉE</v>
      </c>
      <c r="E44" t="str">
        <f>'Main Meals'!L44</f>
        <v>SS</v>
      </c>
      <c r="F44" t="str">
        <f>'Main Meals'!I44</f>
        <v>RETIRED</v>
      </c>
      <c r="G44">
        <f>'Retail Pricing'!L44</f>
        <v>14.99</v>
      </c>
    </row>
    <row r="45" spans="1:7">
      <c r="A45">
        <f>'Main Meals'!B45</f>
        <v>3500</v>
      </c>
      <c r="B45">
        <f>'Main Meals'!C45</f>
        <v>3500</v>
      </c>
      <c r="C45" t="str">
        <f>'Main Meals'!D45</f>
        <v xml:space="preserve">Baked Lasagna Bolognese (OLD NOT ACTIVE) </v>
      </c>
      <c r="D45" t="str">
        <f>'Main Meals'!K45</f>
        <v>ENTRÉE</v>
      </c>
      <c r="E45" t="str">
        <f>'Main Meals'!L45</f>
        <v>SS</v>
      </c>
      <c r="F45" t="str">
        <f>'Main Meals'!I45</f>
        <v>RETIRED</v>
      </c>
      <c r="G45">
        <f>'Retail Pricing'!L45</f>
        <v>15.99</v>
      </c>
    </row>
    <row r="46" spans="1:7">
      <c r="A46">
        <f>'Main Meals'!B46</f>
        <v>3600</v>
      </c>
      <c r="B46">
        <f>'Main Meals'!C46</f>
        <v>3600</v>
      </c>
      <c r="C46" t="str">
        <f>'Main Meals'!D46</f>
        <v xml:space="preserve">Creamy Pesto Rigatoni (OLD NOT ACTIVE) </v>
      </c>
      <c r="D46" t="str">
        <f>'Main Meals'!K46</f>
        <v>ENTRÉE</v>
      </c>
      <c r="E46" t="str">
        <f>'Main Meals'!L46</f>
        <v>SS</v>
      </c>
      <c r="F46" t="str">
        <f>'Main Meals'!I46</f>
        <v>RETIRED</v>
      </c>
      <c r="G46">
        <f>'Retail Pricing'!L46</f>
        <v>14</v>
      </c>
    </row>
    <row r="47" spans="1:7">
      <c r="A47">
        <f>'Main Meals'!B47</f>
        <v>3700</v>
      </c>
      <c r="B47">
        <f>'Main Meals'!C47</f>
        <v>3700</v>
      </c>
      <c r="C47" t="str">
        <f>'Main Meals'!D47</f>
        <v xml:space="preserve">Three-Spice Turkey Chili (OLD NOT ACTIVE) </v>
      </c>
      <c r="D47" t="str">
        <f>'Main Meals'!K47</f>
        <v>SOUP</v>
      </c>
      <c r="E47" t="str">
        <f>'Main Meals'!L47</f>
        <v>SS</v>
      </c>
      <c r="F47" t="str">
        <f>'Main Meals'!I47</f>
        <v>RETIRED</v>
      </c>
      <c r="G47">
        <f>'Retail Pricing'!L47</f>
        <v>11.99</v>
      </c>
    </row>
    <row r="48" spans="1:7">
      <c r="A48">
        <f>'Main Meals'!B48</f>
        <v>3800</v>
      </c>
      <c r="B48">
        <f>'Main Meals'!C48</f>
        <v>3800</v>
      </c>
      <c r="C48" t="str">
        <f>'Main Meals'!D48</f>
        <v xml:space="preserve">Chicken &amp; Rice Soup (OLD NOT ACTIVE) </v>
      </c>
      <c r="D48" t="str">
        <f>'Main Meals'!K48</f>
        <v>SOUP</v>
      </c>
      <c r="E48" t="str">
        <f>'Main Meals'!L48</f>
        <v>SS</v>
      </c>
      <c r="F48" t="str">
        <f>'Main Meals'!I48</f>
        <v>RETIRED</v>
      </c>
      <c r="G48">
        <f>'Retail Pricing'!L48</f>
        <v>10.99</v>
      </c>
    </row>
    <row r="49" spans="1:7">
      <c r="A49">
        <f>'Main Meals'!B49</f>
        <v>3900</v>
      </c>
      <c r="B49">
        <f>'Main Meals'!C49</f>
        <v>3900</v>
      </c>
      <c r="C49" t="str">
        <f>'Main Meals'!D49</f>
        <v xml:space="preserve">New England Cod Chowder (OLD NOT ACTIVE) </v>
      </c>
      <c r="D49" t="str">
        <f>'Main Meals'!K49</f>
        <v>SOUP</v>
      </c>
      <c r="E49" t="str">
        <f>'Main Meals'!L49</f>
        <v>SS</v>
      </c>
      <c r="F49" t="str">
        <f>'Main Meals'!I49</f>
        <v>RETIRED</v>
      </c>
      <c r="G49">
        <f>'Retail Pricing'!L49</f>
        <v>10.99</v>
      </c>
    </row>
    <row r="50" spans="1:7">
      <c r="A50">
        <f>'Main Meals'!B50</f>
        <v>4000</v>
      </c>
      <c r="B50">
        <f>'Main Meals'!C50</f>
        <v>4000</v>
      </c>
      <c r="C50" t="str">
        <f>'Main Meals'!D50</f>
        <v xml:space="preserve">Carrot Ginger Soup (OLD NOT ACTIVE) </v>
      </c>
      <c r="D50" t="str">
        <f>'Main Meals'!K50</f>
        <v>SOUP</v>
      </c>
      <c r="E50" t="str">
        <f>'Main Meals'!L50</f>
        <v>SS</v>
      </c>
      <c r="F50" t="str">
        <f>'Main Meals'!I50</f>
        <v>RETIRED</v>
      </c>
      <c r="G50">
        <f>'Retail Pricing'!L50</f>
        <v>9.99</v>
      </c>
    </row>
    <row r="51" spans="1:7">
      <c r="A51">
        <f>'Main Meals'!B51</f>
        <v>4100</v>
      </c>
      <c r="B51">
        <f>'Main Meals'!C51</f>
        <v>4101</v>
      </c>
      <c r="C51" t="str">
        <f>'Main Meals'!D51</f>
        <v>Sesame Ponzu Soba Noodles (Veggie)</v>
      </c>
      <c r="D51" t="str">
        <f>'Main Meals'!K51</f>
        <v>ENTRÉE</v>
      </c>
      <c r="E51" t="str">
        <f>'Main Meals'!L51</f>
        <v>SS</v>
      </c>
      <c r="F51" t="str">
        <f>'Main Meals'!I51</f>
        <v>INACTIVE</v>
      </c>
      <c r="G51">
        <f>'Retail Pricing'!L51</f>
        <v>14.99</v>
      </c>
    </row>
    <row r="52" spans="1:7">
      <c r="A52">
        <f>'Main Meals'!B52</f>
        <v>4100</v>
      </c>
      <c r="B52">
        <f>'Main Meals'!C52</f>
        <v>4102</v>
      </c>
      <c r="C52" t="str">
        <f>'Main Meals'!D52</f>
        <v>Sesame Ponzu Soba Noodles (Tofu)</v>
      </c>
      <c r="D52" t="str">
        <f>'Main Meals'!K52</f>
        <v>ENTRÉE</v>
      </c>
      <c r="E52" t="str">
        <f>'Main Meals'!L52</f>
        <v>SS</v>
      </c>
      <c r="F52" t="str">
        <f>'Main Meals'!I52</f>
        <v>INACTIVE</v>
      </c>
      <c r="G52">
        <f>'Retail Pricing'!L52</f>
        <v>15.99</v>
      </c>
    </row>
    <row r="53" spans="1:7">
      <c r="A53">
        <f>'Main Meals'!B53</f>
        <v>4100</v>
      </c>
      <c r="B53">
        <f>'Main Meals'!C53</f>
        <v>4103</v>
      </c>
      <c r="C53" t="str">
        <f>'Main Meals'!D53</f>
        <v>Sesame Ponzu Soba Noodles (Shrimp)</v>
      </c>
      <c r="D53" t="str">
        <f>'Main Meals'!K53</f>
        <v>ENTRÉE</v>
      </c>
      <c r="E53" t="str">
        <f>'Main Meals'!L53</f>
        <v>SS</v>
      </c>
      <c r="F53" t="str">
        <f>'Main Meals'!I53</f>
        <v>INACTIVE</v>
      </c>
      <c r="G53">
        <f>'Retail Pricing'!L53</f>
        <v>17.989999999999998</v>
      </c>
    </row>
    <row r="54" spans="1:7">
      <c r="A54">
        <f>'Main Meals'!B54</f>
        <v>4100</v>
      </c>
      <c r="B54">
        <f>'Main Meals'!C54</f>
        <v>4104</v>
      </c>
      <c r="C54" t="str">
        <f>'Main Meals'!D54</f>
        <v>Sesame Ponzu Soba Noodles (Beef)</v>
      </c>
      <c r="D54" t="str">
        <f>'Main Meals'!K54</f>
        <v>ENTRÉE</v>
      </c>
      <c r="E54" t="str">
        <f>'Main Meals'!L54</f>
        <v>SS</v>
      </c>
      <c r="F54" t="str">
        <f>'Main Meals'!I54</f>
        <v>INACTIVE</v>
      </c>
      <c r="G54">
        <f>'Retail Pricing'!L54</f>
        <v>16.989999999999998</v>
      </c>
    </row>
    <row r="55" spans="1:7">
      <c r="A55">
        <f>'Main Meals'!B55</f>
        <v>4200</v>
      </c>
      <c r="B55">
        <f>'Main Meals'!C55</f>
        <v>4200</v>
      </c>
      <c r="C55" t="str">
        <f>'Main Meals'!D55</f>
        <v>Roasted Lamb (Lamb)</v>
      </c>
      <c r="D55" t="str">
        <f>'Main Meals'!K55</f>
        <v>ENTRÉE</v>
      </c>
      <c r="E55" t="str">
        <f>'Main Meals'!L55</f>
        <v>SS</v>
      </c>
      <c r="F55" t="str">
        <f>'Main Meals'!I55</f>
        <v>INACTIVE</v>
      </c>
      <c r="G55">
        <f>'Retail Pricing'!L55</f>
        <v>20.99</v>
      </c>
    </row>
    <row r="56" spans="1:7">
      <c r="A56">
        <f>'Main Meals'!B56</f>
        <v>4300</v>
      </c>
      <c r="B56">
        <f>'Main Meals'!C56</f>
        <v>4300</v>
      </c>
      <c r="C56" t="str">
        <f>'Main Meals'!D56</f>
        <v xml:space="preserve">Tierra Salad (OLD NOT ACTIVE) </v>
      </c>
      <c r="D56" t="str">
        <f>'Main Meals'!K56</f>
        <v>SALAD</v>
      </c>
      <c r="E56" t="str">
        <f>'Main Meals'!L56</f>
        <v>SS</v>
      </c>
      <c r="F56" t="str">
        <f>'Main Meals'!I56</f>
        <v>RETIRED</v>
      </c>
      <c r="G56">
        <f>'Retail Pricing'!L56</f>
        <v>14.99</v>
      </c>
    </row>
    <row r="57" spans="1:7">
      <c r="A57">
        <f>'Main Meals'!B57</f>
        <v>4400</v>
      </c>
      <c r="B57">
        <f>'Main Meals'!C57</f>
        <v>4401</v>
      </c>
      <c r="C57" t="str">
        <f>'Main Meals'!D57</f>
        <v>Alambre (Tofu)</v>
      </c>
      <c r="D57" t="str">
        <f>'Main Meals'!K57</f>
        <v>ENTRÉE</v>
      </c>
      <c r="E57" t="str">
        <f>'Main Meals'!L57</f>
        <v>SS</v>
      </c>
      <c r="F57" t="str">
        <f>'Main Meals'!I57</f>
        <v>INACTIVE</v>
      </c>
      <c r="G57">
        <f>'Retail Pricing'!L57</f>
        <v>12.99</v>
      </c>
    </row>
    <row r="58" spans="1:7">
      <c r="A58">
        <f>'Main Meals'!B58</f>
        <v>4400</v>
      </c>
      <c r="B58">
        <f>'Main Meals'!C58</f>
        <v>4402</v>
      </c>
      <c r="C58" t="str">
        <f>'Main Meals'!D58</f>
        <v>Alambre (Chicken)</v>
      </c>
      <c r="D58" t="str">
        <f>'Main Meals'!K58</f>
        <v>ENTRÉE</v>
      </c>
      <c r="E58" t="str">
        <f>'Main Meals'!L58</f>
        <v>SS</v>
      </c>
      <c r="F58" t="str">
        <f>'Main Meals'!I58</f>
        <v>INACTIVE</v>
      </c>
      <c r="G58">
        <f>'Retail Pricing'!L58</f>
        <v>13.99</v>
      </c>
    </row>
    <row r="59" spans="1:7">
      <c r="A59">
        <f>'Main Meals'!B59</f>
        <v>4400</v>
      </c>
      <c r="B59">
        <f>'Main Meals'!C59</f>
        <v>4403</v>
      </c>
      <c r="C59" t="str">
        <f>'Main Meals'!D59</f>
        <v>Alambre (Beef)</v>
      </c>
      <c r="D59" t="str">
        <f>'Main Meals'!K59</f>
        <v>ENTRÉE</v>
      </c>
      <c r="E59" t="str">
        <f>'Main Meals'!L59</f>
        <v>SS</v>
      </c>
      <c r="F59" t="str">
        <f>'Main Meals'!I59</f>
        <v>INACTIVE</v>
      </c>
      <c r="G59">
        <f>'Retail Pricing'!L59</f>
        <v>15.99</v>
      </c>
    </row>
    <row r="60" spans="1:7">
      <c r="A60">
        <f>'Main Meals'!B60</f>
        <v>4500</v>
      </c>
      <c r="B60">
        <f>'Main Meals'!C60</f>
        <v>4501</v>
      </c>
      <c r="C60" t="str">
        <f>'Main Meals'!D60</f>
        <v>Casablanca Bowl (OLD NOT ACTIVE) (Veggie)</v>
      </c>
      <c r="D60" t="str">
        <f>'Main Meals'!K60</f>
        <v>SALAD</v>
      </c>
      <c r="E60" t="str">
        <f>'Main Meals'!L60</f>
        <v>SS</v>
      </c>
      <c r="F60" t="str">
        <f>'Main Meals'!I60</f>
        <v>RETIRED</v>
      </c>
      <c r="G60">
        <f>'Retail Pricing'!L60</f>
        <v>14.99</v>
      </c>
    </row>
    <row r="61" spans="1:7">
      <c r="A61">
        <f>'Main Meals'!B61</f>
        <v>4500</v>
      </c>
      <c r="B61">
        <f>'Main Meals'!C61</f>
        <v>4502</v>
      </c>
      <c r="C61" t="str">
        <f>'Main Meals'!D61</f>
        <v>Casablanca Bowl (OLD NOT ACTIVE) (Chicken)</v>
      </c>
      <c r="D61" t="str">
        <f>'Main Meals'!K61</f>
        <v>SALAD</v>
      </c>
      <c r="E61" t="str">
        <f>'Main Meals'!L61</f>
        <v>SS</v>
      </c>
      <c r="F61" t="str">
        <f>'Main Meals'!I61</f>
        <v>RETIRED</v>
      </c>
      <c r="G61">
        <f>'Retail Pricing'!L61</f>
        <v>16.989999999999998</v>
      </c>
    </row>
    <row r="62" spans="1:7">
      <c r="A62">
        <f>'Main Meals'!B62</f>
        <v>4600</v>
      </c>
      <c r="B62">
        <f>'Main Meals'!C62</f>
        <v>4601</v>
      </c>
      <c r="C62" t="str">
        <f>'Main Meals'!D62</f>
        <v>Mediterranean Salad (Veggie)</v>
      </c>
      <c r="D62" t="str">
        <f>'Main Meals'!K62</f>
        <v>SALAD</v>
      </c>
      <c r="E62" t="str">
        <f>'Main Meals'!L62</f>
        <v>SS</v>
      </c>
      <c r="F62" t="str">
        <f>'Main Meals'!I62</f>
        <v xml:space="preserve">ACTIVE </v>
      </c>
      <c r="G62">
        <f>'Retail Pricing'!L62</f>
        <v>11.35</v>
      </c>
    </row>
    <row r="63" spans="1:7">
      <c r="A63">
        <f>'Main Meals'!B63</f>
        <v>4600</v>
      </c>
      <c r="B63">
        <f>'Main Meals'!C63</f>
        <v>4602</v>
      </c>
      <c r="C63" t="str">
        <f>'Main Meals'!D63</f>
        <v>Mediterranean Salad (Chicken)</v>
      </c>
      <c r="D63" t="str">
        <f>'Main Meals'!K63</f>
        <v>SALAD</v>
      </c>
      <c r="E63" t="str">
        <f>'Main Meals'!L63</f>
        <v>SS</v>
      </c>
      <c r="F63" t="str">
        <f>'Main Meals'!I63</f>
        <v xml:space="preserve">ACTIVE </v>
      </c>
      <c r="G63">
        <f>'Retail Pricing'!L63</f>
        <v>12.589500000000001</v>
      </c>
    </row>
    <row r="64" spans="1:7">
      <c r="A64">
        <f>'Main Meals'!B64</f>
        <v>4600</v>
      </c>
      <c r="B64">
        <f>'Main Meals'!C64</f>
        <v>4603</v>
      </c>
      <c r="C64" t="str">
        <f>'Main Meals'!D64</f>
        <v>Mediterranean Salad (Beef)</v>
      </c>
      <c r="D64" t="str">
        <f>'Main Meals'!K64</f>
        <v>SALAD</v>
      </c>
      <c r="E64" t="str">
        <f>'Main Meals'!L64</f>
        <v>SS</v>
      </c>
      <c r="F64" t="str">
        <f>'Main Meals'!I64</f>
        <v xml:space="preserve">ACTIVE </v>
      </c>
      <c r="G64">
        <f>'Retail Pricing'!L64</f>
        <v>13.65</v>
      </c>
    </row>
    <row r="65" spans="1:7">
      <c r="A65">
        <f>'Main Meals'!B65</f>
        <v>4700</v>
      </c>
      <c r="B65">
        <f>'Main Meals'!C65</f>
        <v>4701</v>
      </c>
      <c r="C65" t="str">
        <f>'Main Meals'!D65</f>
        <v>Frittata (Tomato &amp; Herbs)</v>
      </c>
      <c r="D65" t="str">
        <f>'Main Meals'!K65</f>
        <v>BREAKFAST</v>
      </c>
      <c r="E65" t="str">
        <f>'Main Meals'!L65</f>
        <v>SS</v>
      </c>
      <c r="F65" t="str">
        <f>'Main Meals'!I65</f>
        <v xml:space="preserve">ACTIVE </v>
      </c>
      <c r="G65">
        <f>'Retail Pricing'!L65</f>
        <v>9.3000000000000007</v>
      </c>
    </row>
    <row r="66" spans="1:7">
      <c r="A66">
        <f>'Main Meals'!B66</f>
        <v>4700</v>
      </c>
      <c r="B66">
        <f>'Main Meals'!C66</f>
        <v>4702</v>
      </c>
      <c r="C66" t="str">
        <f>'Main Meals'!D66</f>
        <v>Frittata  (Bacon &amp; Cheese)</v>
      </c>
      <c r="D66" t="str">
        <f>'Main Meals'!K66</f>
        <v>BREAKFAST</v>
      </c>
      <c r="E66" t="str">
        <f>'Main Meals'!L66</f>
        <v>SS</v>
      </c>
      <c r="F66" t="str">
        <f>'Main Meals'!I66</f>
        <v xml:space="preserve">ACTIVE </v>
      </c>
      <c r="G66">
        <f>'Retail Pricing'!L66</f>
        <v>9.3000000000000007</v>
      </c>
    </row>
    <row r="67" spans="1:7">
      <c r="A67">
        <f>'Main Meals'!B67</f>
        <v>4800</v>
      </c>
      <c r="B67">
        <f>'Main Meals'!C67</f>
        <v>4800</v>
      </c>
      <c r="C67" t="str">
        <f>'Main Meals'!D67</f>
        <v xml:space="preserve">Vanilla Coconut Chia Seed Pudding </v>
      </c>
      <c r="D67" t="str">
        <f>'Main Meals'!K67</f>
        <v>BREAKFAST</v>
      </c>
      <c r="E67" t="str">
        <f>'Main Meals'!L67</f>
        <v>SS</v>
      </c>
      <c r="F67" t="str">
        <f>'Main Meals'!I67</f>
        <v xml:space="preserve">ACTIVE </v>
      </c>
      <c r="G67">
        <f>'Retail Pricing'!L67</f>
        <v>8.25</v>
      </c>
    </row>
    <row r="68" spans="1:7">
      <c r="A68">
        <f>'Main Meals'!B68</f>
        <v>4900</v>
      </c>
      <c r="B68">
        <f>'Main Meals'!C68</f>
        <v>4900</v>
      </c>
      <c r="C68" t="str">
        <f>'Main Meals'!D68</f>
        <v xml:space="preserve">Sunrise Fruit Bowl (OLD NOT ACTIVE) </v>
      </c>
      <c r="D68" t="str">
        <f>'Main Meals'!K68</f>
        <v>BREAKFAST</v>
      </c>
      <c r="E68" t="str">
        <f>'Main Meals'!L68</f>
        <v>SS</v>
      </c>
      <c r="F68" t="str">
        <f>'Main Meals'!I68</f>
        <v>RETIRED</v>
      </c>
      <c r="G68">
        <f>'Retail Pricing'!L68</f>
        <v>13.99</v>
      </c>
    </row>
    <row r="69" spans="1:7">
      <c r="A69">
        <f>'Main Meals'!B69</f>
        <v>5000</v>
      </c>
      <c r="B69">
        <f>'Main Meals'!C69</f>
        <v>5001</v>
      </c>
      <c r="C69" t="str">
        <f>'Main Meals'!D69</f>
        <v xml:space="preserve">Dragon Fruit  Smoothie (OLD NOT ACTIVE) </v>
      </c>
      <c r="D69" t="str">
        <f>'Main Meals'!K69</f>
        <v>BEVERAGE</v>
      </c>
      <c r="E69" t="str">
        <f>'Main Meals'!L69</f>
        <v>SS</v>
      </c>
      <c r="F69" t="str">
        <f>'Main Meals'!I69</f>
        <v>RETIRED</v>
      </c>
      <c r="G69">
        <f>'Retail Pricing'!L69</f>
        <v>5.99</v>
      </c>
    </row>
    <row r="70" spans="1:7">
      <c r="A70">
        <f>'Main Meals'!B70</f>
        <v>5000</v>
      </c>
      <c r="B70">
        <f>'Main Meals'!C70</f>
        <v>5002</v>
      </c>
      <c r="C70" t="str">
        <f>'Main Meals'!D70</f>
        <v>Dragon Fruit  Smoothie  (16 oz)</v>
      </c>
      <c r="D70" t="str">
        <f>'Main Meals'!K70</f>
        <v>BEVERAGE</v>
      </c>
      <c r="E70" t="str">
        <f>'Main Meals'!L70</f>
        <v>SS</v>
      </c>
      <c r="F70" t="str">
        <f>'Main Meals'!I70</f>
        <v>ACTIVE ROTATING ON</v>
      </c>
      <c r="G70">
        <f>'Retail Pricing'!L70</f>
        <v>10.99</v>
      </c>
    </row>
    <row r="71" spans="1:7">
      <c r="A71">
        <f>'Main Meals'!B71</f>
        <v>5100</v>
      </c>
      <c r="B71">
        <f>'Main Meals'!C71</f>
        <v>5101</v>
      </c>
      <c r="C71" t="str">
        <f>'Main Meals'!D71</f>
        <v xml:space="preserve">Vitality Shot: Turmeric </v>
      </c>
      <c r="D71" t="str">
        <f>'Main Meals'!K71</f>
        <v>BEVERAGE</v>
      </c>
      <c r="E71" t="str">
        <f>'Main Meals'!L71</f>
        <v>SS</v>
      </c>
      <c r="F71" t="str">
        <f>'Main Meals'!I71</f>
        <v>RETIRED</v>
      </c>
      <c r="G71">
        <f>'Retail Pricing'!L71</f>
        <v>3.99</v>
      </c>
    </row>
    <row r="72" spans="1:7">
      <c r="A72">
        <f>'Main Meals'!B72</f>
        <v>5100</v>
      </c>
      <c r="B72">
        <f>'Main Meals'!C72</f>
        <v>5102</v>
      </c>
      <c r="C72" t="str">
        <f>'Main Meals'!D72</f>
        <v xml:space="preserve">Vitality Shot: Turmeric (Pair) </v>
      </c>
      <c r="D72" t="str">
        <f>'Main Meals'!K72</f>
        <v>BEVERAGE</v>
      </c>
      <c r="E72" t="str">
        <f>'Main Meals'!L72</f>
        <v>SS</v>
      </c>
      <c r="F72" t="str">
        <f>'Main Meals'!I72</f>
        <v>RETIRED</v>
      </c>
      <c r="G72">
        <f>'Retail Pricing'!L72</f>
        <v>5.99</v>
      </c>
    </row>
    <row r="73" spans="1:7">
      <c r="A73">
        <f>'Main Meals'!B73</f>
        <v>5100</v>
      </c>
      <c r="B73">
        <f>'Main Meals'!C73</f>
        <v>5103</v>
      </c>
      <c r="C73" t="str">
        <f>'Main Meals'!D73</f>
        <v xml:space="preserve">Vitality Shot: Turmeric (5-Pack) </v>
      </c>
      <c r="D73" t="str">
        <f>'Main Meals'!K73</f>
        <v>BEVERAGE</v>
      </c>
      <c r="E73" t="str">
        <f>'Main Meals'!L73</f>
        <v>SS</v>
      </c>
      <c r="F73" t="str">
        <f>'Main Meals'!I73</f>
        <v>RETIRED</v>
      </c>
      <c r="G73" t="str">
        <f>'Retail Pricing'!L73</f>
        <v>-</v>
      </c>
    </row>
    <row r="74" spans="1:7">
      <c r="A74">
        <f>'Main Meals'!B74</f>
        <v>5200</v>
      </c>
      <c r="B74">
        <f>'Main Meals'!C74</f>
        <v>5200</v>
      </c>
      <c r="C74" t="str">
        <f>'Main Meals'!D74</f>
        <v xml:space="preserve">Montauk Crab Cakes </v>
      </c>
      <c r="D74" t="str">
        <f>'Main Meals'!K74</f>
        <v>ENTRÉE</v>
      </c>
      <c r="E74" t="str">
        <f>'Main Meals'!L74</f>
        <v>SS</v>
      </c>
      <c r="F74" t="str">
        <f>'Main Meals'!I74</f>
        <v>INACTIVE</v>
      </c>
      <c r="G74">
        <f>'Retail Pricing'!L74</f>
        <v>16.989999999999998</v>
      </c>
    </row>
    <row r="75" spans="1:7">
      <c r="A75">
        <f>'Main Meals'!B75</f>
        <v>5300</v>
      </c>
      <c r="B75">
        <f>'Main Meals'!C75</f>
        <v>5301</v>
      </c>
      <c r="C75" t="str">
        <f>'Main Meals'!D75</f>
        <v>Hawker Lettuce Wraps (Chicken)</v>
      </c>
      <c r="D75" t="str">
        <f>'Main Meals'!K75</f>
        <v>ENTRÉE</v>
      </c>
      <c r="E75" t="str">
        <f>'Main Meals'!L75</f>
        <v>SS</v>
      </c>
      <c r="F75" t="str">
        <f>'Main Meals'!I75</f>
        <v xml:space="preserve">ACTIVE </v>
      </c>
      <c r="G75">
        <f>'Retail Pricing'!L75</f>
        <v>13.45</v>
      </c>
    </row>
    <row r="76" spans="1:7">
      <c r="A76">
        <f>'Main Meals'!B76</f>
        <v>5300</v>
      </c>
      <c r="B76">
        <f>'Main Meals'!C76</f>
        <v>5302</v>
      </c>
      <c r="C76" t="str">
        <f>'Main Meals'!D76</f>
        <v>Hawker Lettuce Wraps (Pork)</v>
      </c>
      <c r="D76" t="str">
        <f>'Main Meals'!K76</f>
        <v>ENTRÉE</v>
      </c>
      <c r="E76" t="str">
        <f>'Main Meals'!L76</f>
        <v>SS</v>
      </c>
      <c r="F76" t="str">
        <f>'Main Meals'!I76</f>
        <v>RETIRED</v>
      </c>
      <c r="G76">
        <f>'Retail Pricing'!L76</f>
        <v>13.99</v>
      </c>
    </row>
    <row r="77" spans="1:7">
      <c r="A77">
        <f>'Main Meals'!B77</f>
        <v>5400</v>
      </c>
      <c r="B77">
        <f>'Main Meals'!C77</f>
        <v>5401</v>
      </c>
      <c r="C77" t="str">
        <f>'Main Meals'!D77</f>
        <v xml:space="preserve">Vitality Shot: Cayenne </v>
      </c>
      <c r="D77" t="str">
        <f>'Main Meals'!K77</f>
        <v>BEVERAGE</v>
      </c>
      <c r="E77" t="str">
        <f>'Main Meals'!L77</f>
        <v>SS</v>
      </c>
      <c r="F77" t="str">
        <f>'Main Meals'!I77</f>
        <v>RETIRED</v>
      </c>
      <c r="G77">
        <f>'Retail Pricing'!L77</f>
        <v>3.99</v>
      </c>
    </row>
    <row r="78" spans="1:7">
      <c r="A78">
        <f>'Main Meals'!B78</f>
        <v>5400</v>
      </c>
      <c r="B78">
        <f>'Main Meals'!C78</f>
        <v>5402</v>
      </c>
      <c r="C78" t="str">
        <f>'Main Meals'!D78</f>
        <v xml:space="preserve">Vitality Shot: Cayenne (Pair) </v>
      </c>
      <c r="D78" t="str">
        <f>'Main Meals'!K78</f>
        <v>BEVERAGE</v>
      </c>
      <c r="E78" t="str">
        <f>'Main Meals'!L78</f>
        <v>MS</v>
      </c>
      <c r="F78" t="str">
        <f>'Main Meals'!I78</f>
        <v>RETIRED</v>
      </c>
      <c r="G78">
        <f>'Retail Pricing'!L78</f>
        <v>5.99</v>
      </c>
    </row>
    <row r="79" spans="1:7">
      <c r="A79">
        <f>'Main Meals'!B79</f>
        <v>5400</v>
      </c>
      <c r="B79">
        <f>'Main Meals'!C79</f>
        <v>5403</v>
      </c>
      <c r="C79" t="str">
        <f>'Main Meals'!D79</f>
        <v xml:space="preserve">Vitality Shot: Cayenne (5-Pack) </v>
      </c>
      <c r="D79" t="str">
        <f>'Main Meals'!K79</f>
        <v>BEVERAGE</v>
      </c>
      <c r="E79" t="str">
        <f>'Main Meals'!L79</f>
        <v>MS</v>
      </c>
      <c r="F79" t="str">
        <f>'Main Meals'!I79</f>
        <v>RETIRED</v>
      </c>
      <c r="G79" t="str">
        <f>'Retail Pricing'!L79</f>
        <v>-</v>
      </c>
    </row>
    <row r="80" spans="1:7">
      <c r="A80">
        <f>'Main Meals'!B80</f>
        <v>5500</v>
      </c>
      <c r="B80">
        <f>'Main Meals'!C80</f>
        <v>5500</v>
      </c>
      <c r="C80" t="str">
        <f>'Main Meals'!D80</f>
        <v xml:space="preserve">Pulled BBQ Chicken    </v>
      </c>
      <c r="D80" t="str">
        <f>'Main Meals'!K80</f>
        <v>ENTRÉE</v>
      </c>
      <c r="E80" t="str">
        <f>'Main Meals'!L80</f>
        <v>SS</v>
      </c>
      <c r="F80" t="str">
        <f>'Main Meals'!I80</f>
        <v xml:space="preserve">ACTIVE </v>
      </c>
      <c r="G80">
        <f>'Retail Pricing'!L80</f>
        <v>13.41</v>
      </c>
    </row>
    <row r="81" spans="1:7">
      <c r="A81">
        <f>'Main Meals'!B81</f>
        <v>5600</v>
      </c>
      <c r="B81">
        <f>'Main Meals'!C81</f>
        <v>5603</v>
      </c>
      <c r="C81" t="str">
        <f>'Main Meals'!D81</f>
        <v>Coco Berry Smoothie  ( 8oz)</v>
      </c>
      <c r="D81" t="str">
        <f>'Main Meals'!K81</f>
        <v>BEVERAGE</v>
      </c>
      <c r="E81" t="str">
        <f>'Main Meals'!L81</f>
        <v>SS</v>
      </c>
      <c r="F81" t="str">
        <f>'Main Meals'!I81</f>
        <v xml:space="preserve">ACTIVE </v>
      </c>
      <c r="G81">
        <f>'Retail Pricing'!L81</f>
        <v>6.19</v>
      </c>
    </row>
    <row r="82" spans="1:7">
      <c r="A82">
        <f>'Main Meals'!B82</f>
        <v>5600</v>
      </c>
      <c r="B82">
        <f>'Main Meals'!C82</f>
        <v>5602</v>
      </c>
      <c r="C82" t="str">
        <f>'Main Meals'!D82</f>
        <v>Coco Berry Smoothie  (16 oz)</v>
      </c>
      <c r="D82" t="str">
        <f>'Main Meals'!K82</f>
        <v>BEVERAGE</v>
      </c>
      <c r="E82" t="str">
        <f>'Main Meals'!L82</f>
        <v>SS</v>
      </c>
      <c r="F82" t="str">
        <f>'Main Meals'!I82</f>
        <v>ACTIVE ROTATING ON</v>
      </c>
      <c r="G82">
        <f>'Retail Pricing'!L82</f>
        <v>10.99</v>
      </c>
    </row>
    <row r="83" spans="1:7">
      <c r="A83">
        <f>'Main Meals'!B83</f>
        <v>5700</v>
      </c>
      <c r="B83">
        <f>'Main Meals'!C83</f>
        <v>5701</v>
      </c>
      <c r="C83" t="str">
        <f>'Main Meals'!D83</f>
        <v xml:space="preserve">Roasted Turkey with Gravy </v>
      </c>
      <c r="D83" t="str">
        <f>'Main Meals'!K83</f>
        <v>LARGE SIDE 24oz</v>
      </c>
      <c r="E83" t="str">
        <f>'Main Meals'!L83</f>
        <v>MS</v>
      </c>
      <c r="F83" t="str">
        <f>'Main Meals'!I83</f>
        <v xml:space="preserve">ACTIVE </v>
      </c>
      <c r="G83">
        <f>'Retail Pricing'!L83</f>
        <v>17.989999999999998</v>
      </c>
    </row>
    <row r="84" spans="1:7">
      <c r="A84">
        <f>'Main Meals'!B84</f>
        <v>5800</v>
      </c>
      <c r="B84">
        <f>'Main Meals'!C84</f>
        <v>5800</v>
      </c>
      <c r="C84" t="str">
        <f>'Main Meals'!D84</f>
        <v xml:space="preserve">Rosemary Whipped Potatoes </v>
      </c>
      <c r="D84" t="str">
        <f>'Main Meals'!K84</f>
        <v>SIDE</v>
      </c>
      <c r="E84" t="str">
        <f>'Main Meals'!L84</f>
        <v>SS</v>
      </c>
      <c r="F84" t="str">
        <f>'Main Meals'!I84</f>
        <v xml:space="preserve">ACTIVE </v>
      </c>
      <c r="G84">
        <f>'Retail Pricing'!L84</f>
        <v>4.1500000000000004</v>
      </c>
    </row>
    <row r="85" spans="1:7">
      <c r="A85">
        <f>'Main Meals'!B85</f>
        <v>5900</v>
      </c>
      <c r="B85">
        <f>'Main Meals'!C85</f>
        <v>5900</v>
      </c>
      <c r="C85" t="str">
        <f>'Main Meals'!D85</f>
        <v xml:space="preserve">Gravy </v>
      </c>
      <c r="D85" t="str">
        <f>'Main Meals'!K85</f>
        <v>SIDE 12oz</v>
      </c>
      <c r="E85" t="str">
        <f>'Main Meals'!L85</f>
        <v>MS</v>
      </c>
      <c r="F85" t="str">
        <f>'Main Meals'!I85</f>
        <v xml:space="preserve">ACTIVE </v>
      </c>
      <c r="G85">
        <f>'Retail Pricing'!L85</f>
        <v>3.99</v>
      </c>
    </row>
    <row r="86" spans="1:7">
      <c r="A86">
        <f>'Main Meals'!B86</f>
        <v>6000</v>
      </c>
      <c r="B86">
        <f>'Main Meals'!C86</f>
        <v>6000</v>
      </c>
      <c r="C86" t="str">
        <f>'Main Meals'!D86</f>
        <v xml:space="preserve">Cranberry-Orange Sauce </v>
      </c>
      <c r="D86" t="str">
        <f>'Main Meals'!K86</f>
        <v>SIDE 12oz</v>
      </c>
      <c r="E86" t="str">
        <f>'Main Meals'!L86</f>
        <v>MS</v>
      </c>
      <c r="F86" t="str">
        <f>'Main Meals'!I86</f>
        <v xml:space="preserve">ACTIVE </v>
      </c>
      <c r="G86">
        <f>'Retail Pricing'!L86</f>
        <v>5.99</v>
      </c>
    </row>
    <row r="87" spans="1:7">
      <c r="A87">
        <f>'Main Meals'!B87</f>
        <v>6100</v>
      </c>
      <c r="B87">
        <f>'Main Meals'!C87</f>
        <v>6100</v>
      </c>
      <c r="C87" t="str">
        <f>'Main Meals'!D87</f>
        <v xml:space="preserve">Green Beans with Toasted Almonds </v>
      </c>
      <c r="D87" t="str">
        <f>'Main Meals'!K87</f>
        <v>SIDE</v>
      </c>
      <c r="E87" t="str">
        <f>'Main Meals'!L87</f>
        <v>SS</v>
      </c>
      <c r="F87" t="str">
        <f>'Main Meals'!I87</f>
        <v xml:space="preserve">ACTIVE </v>
      </c>
      <c r="G87">
        <f>'Retail Pricing'!L87</f>
        <v>4.1500000000000004</v>
      </c>
    </row>
    <row r="88" spans="1:7">
      <c r="A88">
        <f>'Main Meals'!B88</f>
        <v>6200</v>
      </c>
      <c r="B88">
        <f>'Main Meals'!C88</f>
        <v>6200</v>
      </c>
      <c r="C88" t="str">
        <f>'Main Meals'!D88</f>
        <v xml:space="preserve">Carrot Puree </v>
      </c>
      <c r="D88" t="str">
        <f>'Main Meals'!K88</f>
        <v>SIDE</v>
      </c>
      <c r="E88" t="str">
        <f>'Main Meals'!L88</f>
        <v>SS</v>
      </c>
      <c r="F88" t="str">
        <f>'Main Meals'!I88</f>
        <v>INACTIVE</v>
      </c>
      <c r="G88">
        <f>'Retail Pricing'!L88</f>
        <v>3.99</v>
      </c>
    </row>
    <row r="89" spans="1:7">
      <c r="A89">
        <f>'Main Meals'!B89</f>
        <v>6300</v>
      </c>
      <c r="B89">
        <f>'Main Meals'!C89</f>
        <v>6300</v>
      </c>
      <c r="C89" t="str">
        <f>'Main Meals'!D89</f>
        <v xml:space="preserve">Wine Braised Brisket </v>
      </c>
      <c r="D89" t="str">
        <f>'Main Meals'!K89</f>
        <v>ENTRÉE</v>
      </c>
      <c r="E89" t="str">
        <f>'Main Meals'!L89</f>
        <v>SS</v>
      </c>
      <c r="F89" t="str">
        <f>'Main Meals'!I89</f>
        <v>RETIRED</v>
      </c>
      <c r="G89">
        <f>'Retail Pricing'!L89</f>
        <v>16.989999999999998</v>
      </c>
    </row>
    <row r="90" spans="1:7">
      <c r="A90">
        <f>'Main Meals'!B90</f>
        <v>6400</v>
      </c>
      <c r="B90">
        <f>'Main Meals'!C90</f>
        <v>6400</v>
      </c>
      <c r="C90" t="str">
        <f>'Main Meals'!D90</f>
        <v xml:space="preserve">Maple-Glazed Ham </v>
      </c>
      <c r="D90" t="str">
        <f>'Main Meals'!K90</f>
        <v>ENTRÉE</v>
      </c>
      <c r="E90" t="str">
        <f>'Main Meals'!L90</f>
        <v>SS</v>
      </c>
      <c r="F90" t="str">
        <f>'Main Meals'!I90</f>
        <v>RETIRED</v>
      </c>
      <c r="G90">
        <f>'Retail Pricing'!L90</f>
        <v>16.989999999999998</v>
      </c>
    </row>
    <row r="91" spans="1:7">
      <c r="A91">
        <f>'Main Meals'!B91</f>
        <v>6500</v>
      </c>
      <c r="B91">
        <f>'Main Meals'!C91</f>
        <v>6500</v>
      </c>
      <c r="C91" t="str">
        <f>'Main Meals'!D91</f>
        <v xml:space="preserve">Bloody Mary Mix </v>
      </c>
      <c r="D91" t="str">
        <f>'Main Meals'!K91</f>
        <v>BEVERAGE</v>
      </c>
      <c r="E91" t="str">
        <f>'Main Meals'!L91</f>
        <v>SS</v>
      </c>
      <c r="F91" t="str">
        <f>'Main Meals'!I91</f>
        <v>RETIRED</v>
      </c>
      <c r="G91">
        <f>'Retail Pricing'!L91</f>
        <v>9.99</v>
      </c>
    </row>
    <row r="92" spans="1:7">
      <c r="A92">
        <f>'Main Meals'!B92</f>
        <v>6600</v>
      </c>
      <c r="B92">
        <f>'Main Meals'!C92</f>
        <v>6600</v>
      </c>
      <c r="C92" t="str">
        <f>'Main Meals'!D92</f>
        <v xml:space="preserve">Coconut Yogurt Parfait </v>
      </c>
      <c r="D92" t="str">
        <f>'Main Meals'!K92</f>
        <v>BREAKFAST</v>
      </c>
      <c r="E92" t="str">
        <f>'Main Meals'!L92</f>
        <v>SS</v>
      </c>
      <c r="F92" t="str">
        <f>'Main Meals'!I92</f>
        <v xml:space="preserve">ACTIVE </v>
      </c>
      <c r="G92">
        <f>'Retail Pricing'!L92</f>
        <v>10.2897</v>
      </c>
    </row>
    <row r="93" spans="1:7">
      <c r="A93">
        <f>'Main Meals'!B93</f>
        <v>6700</v>
      </c>
      <c r="B93">
        <f>'Main Meals'!C93</f>
        <v>6701</v>
      </c>
      <c r="C93" t="str">
        <f>'Main Meals'!D93</f>
        <v xml:space="preserve">Original 'Super' Trail Mix (OLD NOT ACTIVE) </v>
      </c>
      <c r="D93" t="str">
        <f>'Main Meals'!K93</f>
        <v>SNACK</v>
      </c>
      <c r="E93" t="str">
        <f>'Main Meals'!L93</f>
        <v>MS</v>
      </c>
      <c r="F93" t="str">
        <f>'Main Meals'!I93</f>
        <v>RETIRED</v>
      </c>
      <c r="G93">
        <f>'Retail Pricing'!L93</f>
        <v>6.99</v>
      </c>
    </row>
    <row r="94" spans="1:7">
      <c r="A94">
        <f>'Main Meals'!B94</f>
        <v>6700</v>
      </c>
      <c r="B94">
        <f>'Main Meals'!C94</f>
        <v>6702</v>
      </c>
      <c r="C94" t="str">
        <f>'Main Meals'!D94</f>
        <v xml:space="preserve">Original 'Super' Trail Mix (OLD NOT ACTIVE) </v>
      </c>
      <c r="D94" t="str">
        <f>'Main Meals'!K94</f>
        <v>SNACK</v>
      </c>
      <c r="E94" t="str">
        <f>'Main Meals'!L94</f>
        <v>MS</v>
      </c>
      <c r="F94" t="str">
        <f>'Main Meals'!I94</f>
        <v>RETIRED</v>
      </c>
      <c r="G94">
        <f>'Retail Pricing'!L94</f>
        <v>5</v>
      </c>
    </row>
    <row r="95" spans="1:7">
      <c r="A95">
        <f>'Main Meals'!B95</f>
        <v>6700</v>
      </c>
      <c r="B95">
        <f>'Main Meals'!C95</f>
        <v>6703</v>
      </c>
      <c r="C95" t="str">
        <f>'Main Meals'!D95</f>
        <v xml:space="preserve">Original 'Super' Trail Mix </v>
      </c>
      <c r="D95" t="str">
        <f>'Main Meals'!K95</f>
        <v>SNACK</v>
      </c>
      <c r="E95" t="str">
        <f>'Main Meals'!L95</f>
        <v>MS</v>
      </c>
      <c r="F95" t="str">
        <f>'Main Meals'!I95</f>
        <v>RETIRED</v>
      </c>
      <c r="G95">
        <f>'Retail Pricing'!L95</f>
        <v>3.99</v>
      </c>
    </row>
    <row r="96" spans="1:7">
      <c r="A96">
        <f>'Main Meals'!B96</f>
        <v>6800</v>
      </c>
      <c r="B96">
        <f>'Main Meals'!C96</f>
        <v>6801</v>
      </c>
      <c r="C96" t="str">
        <f>'Main Meals'!D96</f>
        <v xml:space="preserve">Original Granola  (OLD NOT ACTIVE) </v>
      </c>
      <c r="D96" t="str">
        <f>'Main Meals'!K96</f>
        <v>SNACK</v>
      </c>
      <c r="E96" t="str">
        <f>'Main Meals'!L96</f>
        <v>MS</v>
      </c>
      <c r="F96" t="str">
        <f>'Main Meals'!I96</f>
        <v>RETIRED</v>
      </c>
      <c r="G96">
        <f>'Retail Pricing'!L96</f>
        <v>6.99</v>
      </c>
    </row>
    <row r="97" spans="1:7">
      <c r="A97">
        <f>'Main Meals'!B97</f>
        <v>6800</v>
      </c>
      <c r="B97">
        <f>'Main Meals'!C97</f>
        <v>6802</v>
      </c>
      <c r="C97" t="str">
        <f>'Main Meals'!D97</f>
        <v xml:space="preserve">Original Granola (OLD NOT ACTIVE) </v>
      </c>
      <c r="D97" t="str">
        <f>'Main Meals'!K97</f>
        <v>SNACK</v>
      </c>
      <c r="E97" t="str">
        <f>'Main Meals'!L97</f>
        <v>MS</v>
      </c>
      <c r="F97" t="str">
        <f>'Main Meals'!I97</f>
        <v>RETIRED</v>
      </c>
      <c r="G97">
        <f>'Retail Pricing'!L97</f>
        <v>5</v>
      </c>
    </row>
    <row r="98" spans="1:7">
      <c r="A98">
        <f>'Main Meals'!B98</f>
        <v>6800</v>
      </c>
      <c r="B98">
        <f>'Main Meals'!C98</f>
        <v>6803</v>
      </c>
      <c r="C98" t="str">
        <f>'Main Meals'!D98</f>
        <v xml:space="preserve">Original Granola </v>
      </c>
      <c r="D98" t="str">
        <f>'Main Meals'!K98</f>
        <v>SNACK</v>
      </c>
      <c r="E98" t="str">
        <f>'Main Meals'!L98</f>
        <v>MS</v>
      </c>
      <c r="F98" t="str">
        <f>'Main Meals'!I98</f>
        <v>INACTIVE</v>
      </c>
      <c r="G98">
        <f>'Retail Pricing'!L98</f>
        <v>6.99</v>
      </c>
    </row>
    <row r="99" spans="1:7">
      <c r="A99">
        <f>'Main Meals'!B99</f>
        <v>6900</v>
      </c>
      <c r="B99">
        <f>'Main Meals'!C99</f>
        <v>6901</v>
      </c>
      <c r="C99" t="str">
        <f>'Main Meals'!D99</f>
        <v>Brownie Bites (2 bite)</v>
      </c>
      <c r="D99" t="str">
        <f>'Main Meals'!K99</f>
        <v>SNACK</v>
      </c>
      <c r="E99" t="str">
        <f>'Main Meals'!L99</f>
        <v>MS</v>
      </c>
      <c r="F99" t="str">
        <f>'Main Meals'!I99</f>
        <v>ACTIVE</v>
      </c>
      <c r="G99">
        <f>'Retail Pricing'!L99</f>
        <v>2.5</v>
      </c>
    </row>
    <row r="100" spans="1:7">
      <c r="A100">
        <f>'Main Meals'!B100</f>
        <v>7000</v>
      </c>
      <c r="B100">
        <f>'Main Meals'!C100</f>
        <v>7001</v>
      </c>
      <c r="C100" t="str">
        <f>'Main Meals'!D100</f>
        <v xml:space="preserve">Cinnamon-Sugar Coffee Cakes </v>
      </c>
      <c r="D100" t="str">
        <f>'Main Meals'!K100</f>
        <v>SNACK</v>
      </c>
      <c r="E100" t="str">
        <f>'Main Meals'!L100</f>
        <v>SS</v>
      </c>
      <c r="F100" t="str">
        <f>'Main Meals'!I100</f>
        <v>INACTIVE</v>
      </c>
      <c r="G100" t="str">
        <f>'Retail Pricing'!L100</f>
        <v>-</v>
      </c>
    </row>
    <row r="101" spans="1:7">
      <c r="A101">
        <f>'Main Meals'!B101</f>
        <v>7000</v>
      </c>
      <c r="B101">
        <f>'Main Meals'!C101</f>
        <v>7002</v>
      </c>
      <c r="C101" t="str">
        <f>'Main Meals'!D101</f>
        <v xml:space="preserve">Cinnamon-Sugar Coffee Cakes </v>
      </c>
      <c r="D101" t="str">
        <f>'Main Meals'!K101</f>
        <v>SNACK</v>
      </c>
      <c r="E101" t="str">
        <f>'Main Meals'!L101</f>
        <v>SS</v>
      </c>
      <c r="F101" t="str">
        <f>'Main Meals'!I101</f>
        <v>INACTIVE</v>
      </c>
      <c r="G101" t="str">
        <f>'Retail Pricing'!L101</f>
        <v>-</v>
      </c>
    </row>
    <row r="102" spans="1:7">
      <c r="A102">
        <f>'Main Meals'!B102</f>
        <v>7100</v>
      </c>
      <c r="B102">
        <f>'Main Meals'!C102</f>
        <v>7101</v>
      </c>
      <c r="C102" t="str">
        <f>'Main Meals'!D102</f>
        <v xml:space="preserve">Turkey Meatballs (OLD NOT ACTIVE) </v>
      </c>
      <c r="D102" t="str">
        <f>'Main Meals'!K102</f>
        <v>SIDE</v>
      </c>
      <c r="E102" t="str">
        <f>'Main Meals'!L102</f>
        <v>SS</v>
      </c>
      <c r="F102" t="str">
        <f>'Main Meals'!I102</f>
        <v>RETIRED</v>
      </c>
      <c r="G102">
        <f>'Retail Pricing'!L102</f>
        <v>12.99</v>
      </c>
    </row>
    <row r="103" spans="1:7">
      <c r="A103">
        <f>'Main Meals'!B103</f>
        <v>7100</v>
      </c>
      <c r="B103">
        <f>'Main Meals'!C103</f>
        <v>7102</v>
      </c>
      <c r="C103" t="str">
        <f>'Main Meals'!D103</f>
        <v xml:space="preserve">Turkey Meatballs  </v>
      </c>
      <c r="D103" t="str">
        <f>'Main Meals'!K103</f>
        <v>SIDE</v>
      </c>
      <c r="E103" t="str">
        <f>'Main Meals'!L103</f>
        <v>SS</v>
      </c>
      <c r="F103" t="str">
        <f>'Main Meals'!I103</f>
        <v xml:space="preserve">ACTIVE </v>
      </c>
      <c r="G103">
        <f>'Retail Pricing'!L103</f>
        <v>11.39</v>
      </c>
    </row>
    <row r="104" spans="1:7">
      <c r="A104">
        <f>'Main Meals'!B104</f>
        <v>7200</v>
      </c>
      <c r="B104">
        <f>'Main Meals'!C104</f>
        <v>7202</v>
      </c>
      <c r="C104" t="str">
        <f>'Main Meals'!D104</f>
        <v>Tortilla Soup (OLD NOT ACTIVE) (Chicken)</v>
      </c>
      <c r="D104" t="str">
        <f>'Main Meals'!K104</f>
        <v>SOUP</v>
      </c>
      <c r="E104" t="str">
        <f>'Main Meals'!L104</f>
        <v>SS</v>
      </c>
      <c r="F104" t="str">
        <f>'Main Meals'!I104</f>
        <v>RETIRED</v>
      </c>
      <c r="G104">
        <f>'Retail Pricing'!L104</f>
        <v>11.99</v>
      </c>
    </row>
    <row r="105" spans="1:7">
      <c r="A105">
        <f>'Main Meals'!B105</f>
        <v>7200</v>
      </c>
      <c r="B105">
        <f>'Main Meals'!C105</f>
        <v>7201</v>
      </c>
      <c r="C105" t="str">
        <f>'Main Meals'!D105</f>
        <v>Tortilla Soup (OLD NOT ACTIVE) (Vegetable)</v>
      </c>
      <c r="D105" t="str">
        <f>'Main Meals'!K105</f>
        <v>SOUP</v>
      </c>
      <c r="E105" t="str">
        <f>'Main Meals'!L105</f>
        <v>SS</v>
      </c>
      <c r="F105" t="str">
        <f>'Main Meals'!I105</f>
        <v>RETIRED</v>
      </c>
      <c r="G105">
        <f>'Retail Pricing'!L105</f>
        <v>10.99</v>
      </c>
    </row>
    <row r="106" spans="1:7">
      <c r="A106">
        <f>'Main Meals'!B106</f>
        <v>7300</v>
      </c>
      <c r="B106">
        <f>'Main Meals'!C106</f>
        <v>7301</v>
      </c>
      <c r="C106" t="str">
        <f>'Main Meals'!D106</f>
        <v xml:space="preserve">Almond &amp; Cranberry Energy Bites </v>
      </c>
      <c r="D106" t="str">
        <f>'Main Meals'!K106</f>
        <v>SNACK</v>
      </c>
      <c r="E106" t="str">
        <f>'Main Meals'!L106</f>
        <v>MS</v>
      </c>
      <c r="F106" t="str">
        <f>'Main Meals'!I106</f>
        <v xml:space="preserve">ACTIVE </v>
      </c>
      <c r="G106">
        <f>'Retail Pricing'!L106</f>
        <v>5.99</v>
      </c>
    </row>
    <row r="107" spans="1:7">
      <c r="A107">
        <f>'Main Meals'!B107</f>
        <v>7400</v>
      </c>
      <c r="B107">
        <f>'Main Meals'!C107</f>
        <v>7401</v>
      </c>
      <c r="C107" t="str">
        <f>'Main Meals'!D107</f>
        <v xml:space="preserve">Peanut Butter &amp; Chocolate Energy Bites </v>
      </c>
      <c r="D107" t="str">
        <f>'Main Meals'!K107</f>
        <v>SNACK</v>
      </c>
      <c r="E107" t="str">
        <f>'Main Meals'!L107</f>
        <v>MS</v>
      </c>
      <c r="F107" t="str">
        <f>'Main Meals'!I107</f>
        <v xml:space="preserve">ACTIVE </v>
      </c>
      <c r="G107">
        <f>'Retail Pricing'!L107</f>
        <v>5.99</v>
      </c>
    </row>
    <row r="108" spans="1:7">
      <c r="A108">
        <f>'Main Meals'!B108</f>
        <v>7500</v>
      </c>
      <c r="B108">
        <f>'Main Meals'!C108</f>
        <v>7500</v>
      </c>
      <c r="C108" t="str">
        <f>'Main Meals'!D108</f>
        <v>Country Cinnamon Oatmeal  (Pecans)</v>
      </c>
      <c r="D108" t="str">
        <f>'Main Meals'!K108</f>
        <v>BREAKFAST</v>
      </c>
      <c r="E108" t="str">
        <f>'Main Meals'!L108</f>
        <v>SS</v>
      </c>
      <c r="F108" t="str">
        <f>'Main Meals'!I108</f>
        <v xml:space="preserve">ACTIVE </v>
      </c>
      <c r="G108">
        <f>'Retail Pricing'!L108</f>
        <v>7.25</v>
      </c>
    </row>
    <row r="109" spans="1:7">
      <c r="A109">
        <f>'Main Meals'!B109</f>
        <v>7600</v>
      </c>
      <c r="B109">
        <f>'Main Meals'!C109</f>
        <v>7600</v>
      </c>
      <c r="C109" t="str">
        <f>'Main Meals'!D109</f>
        <v xml:space="preserve">Baked Lasagna Bolognese </v>
      </c>
      <c r="D109" t="str">
        <f>'Main Meals'!K109</f>
        <v>ENTRÉE</v>
      </c>
      <c r="E109" t="str">
        <f>'Main Meals'!L109</f>
        <v>SS</v>
      </c>
      <c r="F109" t="str">
        <f>'Main Meals'!I109</f>
        <v xml:space="preserve">ACTIVE </v>
      </c>
      <c r="G109">
        <f>'Retail Pricing'!L109</f>
        <v>14.07</v>
      </c>
    </row>
    <row r="110" spans="1:7">
      <c r="A110">
        <f>'Main Meals'!B110</f>
        <v>7700</v>
      </c>
      <c r="B110">
        <f>'Main Meals'!C110</f>
        <v>7700</v>
      </c>
      <c r="C110" t="str">
        <f>'Main Meals'!D110</f>
        <v xml:space="preserve">Truffled Mac &amp; Cheese </v>
      </c>
      <c r="D110" t="str">
        <f>'Main Meals'!K110</f>
        <v>ENTRÉE</v>
      </c>
      <c r="E110" t="str">
        <f>'Main Meals'!L110</f>
        <v>SS</v>
      </c>
      <c r="F110" t="str">
        <f>'Main Meals'!I110</f>
        <v>INACTIVE</v>
      </c>
      <c r="G110">
        <f>'Retail Pricing'!L110</f>
        <v>11.99</v>
      </c>
    </row>
    <row r="111" spans="1:7">
      <c r="A111">
        <f>'Main Meals'!B111</f>
        <v>7800</v>
      </c>
      <c r="B111">
        <f>'Main Meals'!C111</f>
        <v>7800</v>
      </c>
      <c r="C111" t="str">
        <f>'Main Meals'!D111</f>
        <v xml:space="preserve">Three-Spice Turkey Chili </v>
      </c>
      <c r="D111" t="str">
        <f>'Main Meals'!K111</f>
        <v>SOUP</v>
      </c>
      <c r="E111" t="str">
        <f>'Main Meals'!L111</f>
        <v>SS</v>
      </c>
      <c r="F111" t="str">
        <f>'Main Meals'!I111</f>
        <v xml:space="preserve">ACTIVE </v>
      </c>
      <c r="G111">
        <f>'Retail Pricing'!L111</f>
        <v>11.32</v>
      </c>
    </row>
    <row r="112" spans="1:7">
      <c r="A112">
        <f>'Main Meals'!B112</f>
        <v>7900</v>
      </c>
      <c r="B112">
        <f>'Main Meals'!C112</f>
        <v>7901</v>
      </c>
      <c r="C112" t="str">
        <f>'Main Meals'!D112</f>
        <v xml:space="preserve">Chicken &amp; Rice Soup OLD NOT ACTIVE </v>
      </c>
      <c r="D112" t="str">
        <f>'Main Meals'!K112</f>
        <v>SOUP</v>
      </c>
      <c r="E112" t="str">
        <f>'Main Meals'!L112</f>
        <v>SS</v>
      </c>
      <c r="F112" t="str">
        <f>'Main Meals'!I112</f>
        <v>RETIRED</v>
      </c>
      <c r="G112" t="str">
        <f>'Retail Pricing'!L112</f>
        <v>-</v>
      </c>
    </row>
    <row r="113" spans="1:7">
      <c r="A113">
        <f>'Main Meals'!B113</f>
        <v>8000</v>
      </c>
      <c r="B113">
        <f>'Main Meals'!C113</f>
        <v>8000</v>
      </c>
      <c r="C113" t="str">
        <f>'Main Meals'!D113</f>
        <v xml:space="preserve">Carrot Ginger Soup </v>
      </c>
      <c r="D113" t="str">
        <f>'Main Meals'!K113</f>
        <v>SOUP</v>
      </c>
      <c r="E113" t="str">
        <f>'Main Meals'!L113</f>
        <v>SS</v>
      </c>
      <c r="F113" t="str">
        <f>'Main Meals'!I113</f>
        <v xml:space="preserve">ACTIVE </v>
      </c>
      <c r="G113">
        <f>'Retail Pricing'!L113</f>
        <v>7.25</v>
      </c>
    </row>
    <row r="114" spans="1:7">
      <c r="A114">
        <f>'Main Meals'!B114</f>
        <v>8100</v>
      </c>
      <c r="B114">
        <f>'Main Meals'!C114</f>
        <v>8101</v>
      </c>
      <c r="C114" t="str">
        <f>'Main Meals'!D114</f>
        <v xml:space="preserve">Chive Mashed Potatoes </v>
      </c>
      <c r="D114" t="str">
        <f>'Main Meals'!K114</f>
        <v>SIDE</v>
      </c>
      <c r="E114" t="str">
        <f>'Main Meals'!L114</f>
        <v>SS</v>
      </c>
      <c r="F114" t="str">
        <f>'Main Meals'!I114</f>
        <v>RETIRED</v>
      </c>
      <c r="G114" t="str">
        <f>'Retail Pricing'!L114</f>
        <v>-</v>
      </c>
    </row>
    <row r="115" spans="1:7">
      <c r="A115">
        <f>'Main Meals'!B115</f>
        <v>8200</v>
      </c>
      <c r="B115">
        <f>'Main Meals'!C115</f>
        <v>8202</v>
      </c>
      <c r="C115" t="str">
        <f>'Main Meals'!D115</f>
        <v xml:space="preserve">Grilled Chicken Breast </v>
      </c>
      <c r="D115" t="str">
        <f>'Main Meals'!K115</f>
        <v>SIDE</v>
      </c>
      <c r="E115" t="str">
        <f>'Main Meals'!L115</f>
        <v>SS</v>
      </c>
      <c r="F115" t="str">
        <f>'Main Meals'!I115</f>
        <v>INACTIVE</v>
      </c>
      <c r="G115">
        <f>'Retail Pricing'!L115</f>
        <v>4.99</v>
      </c>
    </row>
    <row r="116" spans="1:7">
      <c r="A116">
        <f>'Main Meals'!B116</f>
        <v>8300</v>
      </c>
      <c r="B116">
        <f>'Main Meals'!C116</f>
        <v>8301</v>
      </c>
      <c r="C116" t="str">
        <f>'Main Meals'!D116</f>
        <v xml:space="preserve">Grilled Hanger Steak (OLD NOT ACTIVE) </v>
      </c>
      <c r="D116" t="str">
        <f>'Main Meals'!K116</f>
        <v>SIDE</v>
      </c>
      <c r="E116" t="str">
        <f>'Main Meals'!L116</f>
        <v>SS</v>
      </c>
      <c r="F116" t="str">
        <f>'Main Meals'!I116</f>
        <v>RETIRED</v>
      </c>
      <c r="G116" t="str">
        <f>'Retail Pricing'!L116</f>
        <v>-</v>
      </c>
    </row>
    <row r="117" spans="1:7">
      <c r="A117">
        <f>'Main Meals'!B117</f>
        <v>8400</v>
      </c>
      <c r="B117">
        <f>'Main Meals'!C117</f>
        <v>8401</v>
      </c>
      <c r="C117" t="str">
        <f>'Main Meals'!D117</f>
        <v xml:space="preserve">Grilled Jumbo Shrimp (OLD NOT ACTIVE) </v>
      </c>
      <c r="D117" t="str">
        <f>'Main Meals'!K117</f>
        <v>SIDE</v>
      </c>
      <c r="E117" t="str">
        <f>'Main Meals'!L117</f>
        <v>SS</v>
      </c>
      <c r="F117" t="str">
        <f>'Main Meals'!I117</f>
        <v>RETIRED</v>
      </c>
      <c r="G117" t="str">
        <f>'Retail Pricing'!L117</f>
        <v>-</v>
      </c>
    </row>
    <row r="118" spans="1:7">
      <c r="A118">
        <f>'Main Meals'!B118</f>
        <v>8500</v>
      </c>
      <c r="B118">
        <f>'Main Meals'!C118</f>
        <v>8501</v>
      </c>
      <c r="C118" t="str">
        <f>'Main Meals'!D118</f>
        <v xml:space="preserve">Jasmine Rice </v>
      </c>
      <c r="D118" t="str">
        <f>'Main Meals'!K118</f>
        <v>SIDE</v>
      </c>
      <c r="E118" t="str">
        <f>'Main Meals'!L118</f>
        <v>SS</v>
      </c>
      <c r="F118" t="str">
        <f>'Main Meals'!I118</f>
        <v>RETIRED</v>
      </c>
      <c r="G118" t="str">
        <f>'Retail Pricing'!L118</f>
        <v>-</v>
      </c>
    </row>
    <row r="119" spans="1:7">
      <c r="A119">
        <f>'Main Meals'!B119</f>
        <v>8600</v>
      </c>
      <c r="B119">
        <f>'Main Meals'!C119</f>
        <v>8601</v>
      </c>
      <c r="C119" t="str">
        <f>'Main Meals'!D119</f>
        <v xml:space="preserve">Herbed Quinoa </v>
      </c>
      <c r="D119" t="str">
        <f>'Main Meals'!K119</f>
        <v>SIDE</v>
      </c>
      <c r="E119" t="str">
        <f>'Main Meals'!L119</f>
        <v>SS</v>
      </c>
      <c r="F119" t="str">
        <f>'Main Meals'!I119</f>
        <v xml:space="preserve">ACTIVE </v>
      </c>
      <c r="G119">
        <f>'Retail Pricing'!L119</f>
        <v>4.1500000000000004</v>
      </c>
    </row>
    <row r="120" spans="1:7">
      <c r="A120">
        <f>'Main Meals'!B120</f>
        <v>8700</v>
      </c>
      <c r="B120">
        <f>'Main Meals'!C120</f>
        <v>8701</v>
      </c>
      <c r="C120" t="str">
        <f>'Main Meals'!D120</f>
        <v xml:space="preserve">Herbed Roasted Potatoes </v>
      </c>
      <c r="D120" t="str">
        <f>'Main Meals'!K120</f>
        <v>SIDE</v>
      </c>
      <c r="E120" t="str">
        <f>'Main Meals'!L120</f>
        <v>SS</v>
      </c>
      <c r="F120" t="str">
        <f>'Main Meals'!I120</f>
        <v>INACTIVE</v>
      </c>
      <c r="G120" t="str">
        <f>'Retail Pricing'!L120</f>
        <v>-</v>
      </c>
    </row>
    <row r="121" spans="1:7">
      <c r="A121">
        <f>'Main Meals'!B121</f>
        <v>8800</v>
      </c>
      <c r="B121">
        <f>'Main Meals'!C121</f>
        <v>8801</v>
      </c>
      <c r="C121" t="str">
        <f>'Main Meals'!D121</f>
        <v xml:space="preserve">Chive Mashed Potatoes (OLD NOT ACTIVE) </v>
      </c>
      <c r="D121" t="str">
        <f>'Main Meals'!K121</f>
        <v>SIDE</v>
      </c>
      <c r="E121" t="str">
        <f>'Main Meals'!L121</f>
        <v>SS</v>
      </c>
      <c r="F121" t="str">
        <f>'Main Meals'!I121</f>
        <v>RETIRED</v>
      </c>
      <c r="G121" t="str">
        <f>'Retail Pricing'!L121</f>
        <v>-</v>
      </c>
    </row>
    <row r="122" spans="1:7">
      <c r="A122">
        <f>'Main Meals'!B122</f>
        <v>9900</v>
      </c>
      <c r="B122">
        <f>'Main Meals'!C122</f>
        <v>9901</v>
      </c>
      <c r="C122" t="str">
        <f>'Main Meals'!D122</f>
        <v xml:space="preserve">Green Beans with Toasted Almonds (OLD NOT ACTIVE) </v>
      </c>
      <c r="D122" t="str">
        <f>'Main Meals'!K122</f>
        <v>SIDE</v>
      </c>
      <c r="E122" t="str">
        <f>'Main Meals'!L122</f>
        <v>SS</v>
      </c>
      <c r="F122" t="str">
        <f>'Main Meals'!I122</f>
        <v>RETIRED</v>
      </c>
      <c r="G122" t="str">
        <f>'Retail Pricing'!L122</f>
        <v>-</v>
      </c>
    </row>
    <row r="123" spans="1:7">
      <c r="A123">
        <f>'Main Meals'!B123</f>
        <v>10000</v>
      </c>
      <c r="B123">
        <f>'Main Meals'!C123</f>
        <v>10001</v>
      </c>
      <c r="C123" t="str">
        <f>'Main Meals'!D123</f>
        <v xml:space="preserve">Roasted Peppers, Eggplant and Zucchini </v>
      </c>
      <c r="D123" t="str">
        <f>'Main Meals'!K123</f>
        <v>SIDE</v>
      </c>
      <c r="E123" t="str">
        <f>'Main Meals'!L123</f>
        <v>SS</v>
      </c>
      <c r="F123" t="str">
        <f>'Main Meals'!I123</f>
        <v xml:space="preserve">ACTIVE </v>
      </c>
      <c r="G123">
        <f>'Retail Pricing'!L123</f>
        <v>5.25</v>
      </c>
    </row>
    <row r="124" spans="1:7">
      <c r="A124">
        <f>'Main Meals'!B124</f>
        <v>10100</v>
      </c>
      <c r="B124">
        <f>'Main Meals'!C124</f>
        <v>10101</v>
      </c>
      <c r="C124" t="str">
        <f>'Main Meals'!D124</f>
        <v xml:space="preserve">Roasted Carrots and Parsnips (OLD NOT ACTIVE) </v>
      </c>
      <c r="D124" t="str">
        <f>'Main Meals'!K124</f>
        <v>SIDE</v>
      </c>
      <c r="E124" t="str">
        <f>'Main Meals'!L124</f>
        <v>SS</v>
      </c>
      <c r="F124" t="str">
        <f>'Main Meals'!I124</f>
        <v>RETIRED</v>
      </c>
      <c r="G124" t="str">
        <f>'Retail Pricing'!L124</f>
        <v>-</v>
      </c>
    </row>
    <row r="125" spans="1:7">
      <c r="A125">
        <f>'Main Meals'!B125</f>
        <v>10200</v>
      </c>
      <c r="B125">
        <f>'Main Meals'!C125</f>
        <v>10201</v>
      </c>
      <c r="C125" t="str">
        <f>'Main Meals'!D125</f>
        <v xml:space="preserve">Roasted Broccoli, Carrots and Brussel Sprouts </v>
      </c>
      <c r="D125" t="str">
        <f>'Main Meals'!K125</f>
        <v>SIDE</v>
      </c>
      <c r="E125" t="str">
        <f>'Main Meals'!L125</f>
        <v>MS</v>
      </c>
      <c r="F125" t="str">
        <f>'Main Meals'!I125</f>
        <v>INACTIVE</v>
      </c>
      <c r="G125">
        <f>'Retail Pricing'!L125</f>
        <v>4.99</v>
      </c>
    </row>
    <row r="126" spans="1:7">
      <c r="A126">
        <f>'Main Meals'!B126</f>
        <v>10300</v>
      </c>
      <c r="B126">
        <f>'Main Meals'!C126</f>
        <v>10301</v>
      </c>
      <c r="C126" t="str">
        <f>'Main Meals'!D126</f>
        <v xml:space="preserve">Lamb With Mint Pesto </v>
      </c>
      <c r="D126" t="str">
        <f>'Main Meals'!K126</f>
        <v>SIDE</v>
      </c>
      <c r="E126" t="str">
        <f>'Main Meals'!L126</f>
        <v>SS</v>
      </c>
      <c r="F126" t="str">
        <f>'Main Meals'!I126</f>
        <v>INACTIVE</v>
      </c>
      <c r="G126" t="str">
        <f>'Retail Pricing'!L126</f>
        <v>-</v>
      </c>
    </row>
    <row r="127" spans="1:7">
      <c r="A127">
        <f>'Main Meals'!B127</f>
        <v>10400</v>
      </c>
      <c r="B127">
        <f>'Main Meals'!C127</f>
        <v>10400</v>
      </c>
      <c r="C127" t="str">
        <f>'Main Meals'!D127</f>
        <v xml:space="preserve">Cumin Roasted Carrots &amp; Parsnips </v>
      </c>
      <c r="D127" t="str">
        <f>'Main Meals'!K127</f>
        <v>SIDE</v>
      </c>
      <c r="E127" t="str">
        <f>'Main Meals'!L127</f>
        <v>SS</v>
      </c>
      <c r="F127" t="str">
        <f>'Main Meals'!I127</f>
        <v xml:space="preserve">ACTIVE </v>
      </c>
      <c r="G127">
        <f>'Retail Pricing'!L127</f>
        <v>4.1500000000000004</v>
      </c>
    </row>
    <row r="128" spans="1:7">
      <c r="A128">
        <f>'Main Meals'!B128</f>
        <v>10500</v>
      </c>
      <c r="B128">
        <f>'Main Meals'!C128</f>
        <v>10501</v>
      </c>
      <c r="C128" t="str">
        <f>'Main Meals'!D128</f>
        <v xml:space="preserve">Quinoa Tabbouleh </v>
      </c>
      <c r="D128" t="str">
        <f>'Main Meals'!K128</f>
        <v>SIDE</v>
      </c>
      <c r="E128" t="str">
        <f>'Main Meals'!L128</f>
        <v>SS</v>
      </c>
      <c r="F128" t="str">
        <f>'Main Meals'!I128</f>
        <v>INACTIVE</v>
      </c>
      <c r="G128" t="str">
        <f>'Retail Pricing'!L128</f>
        <v>-</v>
      </c>
    </row>
    <row r="129" spans="1:7">
      <c r="A129">
        <f>'Main Meals'!B129</f>
        <v>10600</v>
      </c>
      <c r="B129">
        <f>'Main Meals'!C129</f>
        <v>10601</v>
      </c>
      <c r="C129" t="str">
        <f>'Main Meals'!D129</f>
        <v xml:space="preserve">Zaatar Chicken </v>
      </c>
      <c r="D129" t="str">
        <f>'Main Meals'!K129</f>
        <v>SIDE</v>
      </c>
      <c r="E129" t="str">
        <f>'Main Meals'!L129</f>
        <v>SS</v>
      </c>
      <c r="F129" t="str">
        <f>'Main Meals'!I129</f>
        <v>INACTIVE</v>
      </c>
      <c r="G129" t="str">
        <f>'Retail Pricing'!L129</f>
        <v>-</v>
      </c>
    </row>
    <row r="130" spans="1:7">
      <c r="A130">
        <f>'Main Meals'!B130</f>
        <v>10700</v>
      </c>
      <c r="B130">
        <f>'Main Meals'!C130</f>
        <v>10701</v>
      </c>
      <c r="C130" t="str">
        <f>'Main Meals'!D130</f>
        <v xml:space="preserve">Buckwheat Bowl </v>
      </c>
      <c r="D130" t="str">
        <f>'Main Meals'!K130</f>
        <v>BOWL</v>
      </c>
      <c r="E130" t="str">
        <f>'Main Meals'!L130</f>
        <v>SS</v>
      </c>
      <c r="F130" t="str">
        <f>'Main Meals'!I130</f>
        <v>INACTIVE</v>
      </c>
      <c r="G130">
        <f>'Retail Pricing'!L130</f>
        <v>14.99</v>
      </c>
    </row>
    <row r="131" spans="1:7">
      <c r="A131">
        <f>'Main Meals'!B131</f>
        <v>10800</v>
      </c>
      <c r="B131">
        <f>'Main Meals'!C131</f>
        <v>10801</v>
      </c>
      <c r="C131" t="str">
        <f>'Main Meals'!D131</f>
        <v xml:space="preserve">Zaatar Chicken </v>
      </c>
      <c r="D131" t="str">
        <f>'Main Meals'!K131</f>
        <v>ENTRÉE</v>
      </c>
      <c r="E131" t="str">
        <f>'Main Meals'!L131</f>
        <v>SS</v>
      </c>
      <c r="F131" t="str">
        <f>'Main Meals'!I131</f>
        <v>INACTIVE</v>
      </c>
      <c r="G131" t="str">
        <f>'Retail Pricing'!L131</f>
        <v>-</v>
      </c>
    </row>
    <row r="132" spans="1:7">
      <c r="A132">
        <f>'Main Meals'!B132</f>
        <v>10900</v>
      </c>
      <c r="B132">
        <f>'Main Meals'!C132</f>
        <v>10901</v>
      </c>
      <c r="C132" t="str">
        <f>'Main Meals'!D132</f>
        <v xml:space="preserve">Cold Brew with Almond Milk </v>
      </c>
      <c r="D132" t="str">
        <f>'Main Meals'!K132</f>
        <v>BEVERAGE</v>
      </c>
      <c r="E132" t="str">
        <f>'Main Meals'!L132</f>
        <v>SS</v>
      </c>
      <c r="F132" t="str">
        <f>'Main Meals'!I132</f>
        <v>RETIRED</v>
      </c>
      <c r="G132" t="str">
        <f>'Retail Pricing'!L132</f>
        <v>-</v>
      </c>
    </row>
    <row r="133" spans="1:7">
      <c r="A133">
        <f>'Main Meals'!B133</f>
        <v>10900</v>
      </c>
      <c r="B133">
        <f>'Main Meals'!C133</f>
        <v>10902</v>
      </c>
      <c r="C133" t="str">
        <f>'Main Meals'!D133</f>
        <v xml:space="preserve">Cold Brew with Almond Milk </v>
      </c>
      <c r="D133" t="str">
        <f>'Main Meals'!K133</f>
        <v>BEVERAGE</v>
      </c>
      <c r="E133" t="str">
        <f>'Main Meals'!L133</f>
        <v>SS</v>
      </c>
      <c r="F133" t="str">
        <f>'Main Meals'!I133</f>
        <v>RETIRED</v>
      </c>
      <c r="G133" t="str">
        <f>'Retail Pricing'!L133</f>
        <v>-</v>
      </c>
    </row>
    <row r="134" spans="1:7">
      <c r="A134">
        <f>'Main Meals'!B134</f>
        <v>11000</v>
      </c>
      <c r="B134">
        <f>'Main Meals'!C134</f>
        <v>11001</v>
      </c>
      <c r="C134" t="str">
        <f>'Main Meals'!D134</f>
        <v xml:space="preserve">​Grab &amp; Go Gazpacho </v>
      </c>
      <c r="D134" t="str">
        <f>'Main Meals'!K134</f>
        <v>SOUP</v>
      </c>
      <c r="E134" t="str">
        <f>'Main Meals'!L134</f>
        <v>SS</v>
      </c>
      <c r="F134" t="str">
        <f>'Main Meals'!I134</f>
        <v>INACTIVE</v>
      </c>
      <c r="G134">
        <f>'Retail Pricing'!L134</f>
        <v>5.99</v>
      </c>
    </row>
    <row r="135" spans="1:7">
      <c r="A135">
        <f>'Main Meals'!B135</f>
        <v>11100</v>
      </c>
      <c r="B135">
        <f>'Main Meals'!C135</f>
        <v>11100</v>
      </c>
      <c r="C135" t="str">
        <f>'Main Meals'!D135</f>
        <v xml:space="preserve">Strawberry-Rose Chia Seed Pudding </v>
      </c>
      <c r="D135" t="str">
        <f>'Main Meals'!K135</f>
        <v>BREAKFAST</v>
      </c>
      <c r="E135" t="str">
        <f>'Main Meals'!L135</f>
        <v>SS</v>
      </c>
      <c r="F135" t="str">
        <f>'Main Meals'!I135</f>
        <v xml:space="preserve">ACTIVE </v>
      </c>
      <c r="G135">
        <f>'Retail Pricing'!L135</f>
        <v>8.25</v>
      </c>
    </row>
    <row r="136" spans="1:7">
      <c r="A136">
        <f>'Main Meals'!B136</f>
        <v>11200</v>
      </c>
      <c r="B136">
        <f>'Main Meals'!C136</f>
        <v>11201</v>
      </c>
      <c r="C136" t="str">
        <f>'Main Meals'!D136</f>
        <v xml:space="preserve">Cacao Almond Smoothie </v>
      </c>
      <c r="D136" t="str">
        <f>'Main Meals'!K136</f>
        <v>BEVERAGE</v>
      </c>
      <c r="E136" t="str">
        <f>'Main Meals'!L136</f>
        <v>SS</v>
      </c>
      <c r="F136" t="str">
        <f>'Main Meals'!I136</f>
        <v>RETIRED</v>
      </c>
      <c r="G136">
        <f>'Retail Pricing'!L136</f>
        <v>4.99</v>
      </c>
    </row>
    <row r="137" spans="1:7">
      <c r="A137">
        <f>'Main Meals'!B137</f>
        <v>11200</v>
      </c>
      <c r="B137">
        <f>'Main Meals'!C137</f>
        <v>11202</v>
      </c>
      <c r="C137" t="str">
        <f>'Main Meals'!D137</f>
        <v xml:space="preserve">Cacao Almond Smoothie </v>
      </c>
      <c r="D137" t="str">
        <f>'Main Meals'!K137</f>
        <v>BEVERAGE</v>
      </c>
      <c r="E137" t="str">
        <f>'Main Meals'!L137</f>
        <v>SS</v>
      </c>
      <c r="F137" t="str">
        <f>'Main Meals'!I137</f>
        <v>RETIRED</v>
      </c>
      <c r="G137">
        <f>'Retail Pricing'!L137</f>
        <v>9.99</v>
      </c>
    </row>
    <row r="138" spans="1:7">
      <c r="A138">
        <f>'Main Meals'!B138</f>
        <v>11300</v>
      </c>
      <c r="B138">
        <f>'Main Meals'!C138</f>
        <v>11301</v>
      </c>
      <c r="C138" t="str">
        <f>'Main Meals'!D138</f>
        <v xml:space="preserve">Caprese Pesto Salad Bowl </v>
      </c>
      <c r="D138" t="str">
        <f>'Main Meals'!K138</f>
        <v>BOWL</v>
      </c>
      <c r="E138" t="str">
        <f>'Main Meals'!L138</f>
        <v>SS</v>
      </c>
      <c r="F138" t="str">
        <f>'Main Meals'!I138</f>
        <v xml:space="preserve">ACTIVE </v>
      </c>
      <c r="G138">
        <f>'Retail Pricing'!L138</f>
        <v>14.45</v>
      </c>
    </row>
    <row r="139" spans="1:7">
      <c r="A139">
        <f>'Main Meals'!B139</f>
        <v>11400</v>
      </c>
      <c r="B139">
        <f>'Main Meals'!C139</f>
        <v>11400</v>
      </c>
      <c r="C139" t="str">
        <f>'Main Meals'!D139</f>
        <v xml:space="preserve">Grilled Chicken Bruschetta </v>
      </c>
      <c r="D139" t="str">
        <f>'Main Meals'!K139</f>
        <v>ENTRÉE</v>
      </c>
      <c r="E139" t="str">
        <f>'Main Meals'!L139</f>
        <v>SS</v>
      </c>
      <c r="F139" t="str">
        <f>'Main Meals'!I139</f>
        <v xml:space="preserve">ACTIVE </v>
      </c>
      <c r="G139">
        <f>'Retail Pricing'!L139</f>
        <v>16.04</v>
      </c>
    </row>
    <row r="140" spans="1:7">
      <c r="A140">
        <f>'Main Meals'!B140</f>
        <v>11500</v>
      </c>
      <c r="B140">
        <f>'Main Meals'!C140</f>
        <v>11501</v>
      </c>
      <c r="C140" t="str">
        <f>'Main Meals'!D140</f>
        <v xml:space="preserve">Orzo Salad </v>
      </c>
      <c r="D140" t="str">
        <f>'Main Meals'!K140</f>
        <v>SIDE</v>
      </c>
      <c r="E140" t="str">
        <f>'Main Meals'!L140</f>
        <v>SS</v>
      </c>
      <c r="F140" t="str">
        <f>'Main Meals'!I140</f>
        <v>RETIRED</v>
      </c>
      <c r="G140" t="str">
        <f>'Retail Pricing'!L140</f>
        <v>-</v>
      </c>
    </row>
    <row r="141" spans="1:7">
      <c r="A141">
        <f>'Main Meals'!B141</f>
        <v>11600</v>
      </c>
      <c r="B141">
        <f>'Main Meals'!C141</f>
        <v>11601</v>
      </c>
      <c r="C141" t="str">
        <f>'Main Meals'!D141</f>
        <v xml:space="preserve">Creamy Pesto Rigatoni </v>
      </c>
      <c r="D141" t="str">
        <f>'Main Meals'!K141</f>
        <v>ENTRÉE</v>
      </c>
      <c r="E141" t="str">
        <f>'Main Meals'!L141</f>
        <v>SS</v>
      </c>
      <c r="F141" t="str">
        <f>'Main Meals'!I141</f>
        <v>RETIRED</v>
      </c>
      <c r="G141" t="str">
        <f>'Retail Pricing'!L141</f>
        <v>-</v>
      </c>
    </row>
    <row r="142" spans="1:7">
      <c r="A142">
        <f>'Main Meals'!B142</f>
        <v>11700</v>
      </c>
      <c r="B142">
        <f>'Main Meals'!C142</f>
        <v>11701</v>
      </c>
      <c r="C142" t="str">
        <f>'Main Meals'!D142</f>
        <v>Paella Valenciana (Veggie)</v>
      </c>
      <c r="D142" t="str">
        <f>'Main Meals'!K142</f>
        <v>ENTRÉE</v>
      </c>
      <c r="E142" t="str">
        <f>'Main Meals'!L142</f>
        <v>SS</v>
      </c>
      <c r="F142" t="str">
        <f>'Main Meals'!I142</f>
        <v>RETIRED</v>
      </c>
      <c r="G142">
        <f>'Retail Pricing'!L142</f>
        <v>12.99</v>
      </c>
    </row>
    <row r="143" spans="1:7">
      <c r="A143">
        <f>'Main Meals'!B143</f>
        <v>11700</v>
      </c>
      <c r="B143">
        <f>'Main Meals'!C143</f>
        <v>11702</v>
      </c>
      <c r="C143" t="str">
        <f>'Main Meals'!D143</f>
        <v>Paella De La Huerta (Chicken)</v>
      </c>
      <c r="D143" t="str">
        <f>'Main Meals'!K143</f>
        <v>ENTRÉE</v>
      </c>
      <c r="E143" t="str">
        <f>'Main Meals'!L143</f>
        <v>SS</v>
      </c>
      <c r="F143" t="str">
        <f>'Main Meals'!I143</f>
        <v>ACTIVE</v>
      </c>
      <c r="G143">
        <f>'Retail Pricing'!L143</f>
        <v>14.99</v>
      </c>
    </row>
    <row r="144" spans="1:7">
      <c r="A144">
        <f>'Main Meals'!B144</f>
        <v>11800</v>
      </c>
      <c r="B144">
        <f>'Main Meals'!C144</f>
        <v>11801</v>
      </c>
      <c r="C144" t="str">
        <f>'Main Meals'!D144</f>
        <v xml:space="preserve">Garden Vegetable Lasagna  </v>
      </c>
      <c r="D144" t="str">
        <f>'Main Meals'!K144</f>
        <v>ENTRÉE</v>
      </c>
      <c r="E144" t="str">
        <f>'Main Meals'!L144</f>
        <v>SS</v>
      </c>
      <c r="F144" t="str">
        <f>'Main Meals'!I144</f>
        <v>INACTIVE</v>
      </c>
      <c r="G144">
        <f>'Retail Pricing'!L144</f>
        <v>12.99</v>
      </c>
    </row>
    <row r="145" spans="1:7">
      <c r="A145">
        <f>'Main Meals'!B145</f>
        <v>11900</v>
      </c>
      <c r="B145">
        <f>'Main Meals'!C145</f>
        <v>11901</v>
      </c>
      <c r="C145" t="str">
        <f>'Main Meals'!D145</f>
        <v xml:space="preserve">New England Cod Chowder </v>
      </c>
      <c r="D145" t="str">
        <f>'Main Meals'!K145</f>
        <v>SOUP</v>
      </c>
      <c r="E145" t="str">
        <f>'Main Meals'!L145</f>
        <v>SS</v>
      </c>
      <c r="F145" t="str">
        <f>'Main Meals'!I145</f>
        <v>INACTIVE</v>
      </c>
      <c r="G145" t="str">
        <f>'Retail Pricing'!L145</f>
        <v>-</v>
      </c>
    </row>
    <row r="146" spans="1:7">
      <c r="A146">
        <f>'Main Meals'!B146</f>
        <v>12000</v>
      </c>
      <c r="B146">
        <f>'Main Meals'!C146</f>
        <v>12001</v>
      </c>
      <c r="C146" t="str">
        <f>'Main Meals'!D146</f>
        <v xml:space="preserve">Thyme Lemonade </v>
      </c>
      <c r="D146" t="str">
        <f>'Main Meals'!K146</f>
        <v>BEVERAGE</v>
      </c>
      <c r="E146" t="str">
        <f>'Main Meals'!L146</f>
        <v>SS</v>
      </c>
      <c r="F146" t="str">
        <f>'Main Meals'!I146</f>
        <v>RETIRED</v>
      </c>
      <c r="G146" t="str">
        <f>'Retail Pricing'!L146</f>
        <v>-</v>
      </c>
    </row>
    <row r="147" spans="1:7">
      <c r="A147">
        <f>'Main Meals'!B147</f>
        <v>12100</v>
      </c>
      <c r="B147">
        <f>'Main Meals'!C147</f>
        <v>12100</v>
      </c>
      <c r="C147" t="str">
        <f>'Main Meals'!D147</f>
        <v xml:space="preserve">Homestyle Lemonade </v>
      </c>
      <c r="D147" t="str">
        <f>'Main Meals'!K147</f>
        <v>BEVERAGE</v>
      </c>
      <c r="E147" t="str">
        <f>'Main Meals'!L147</f>
        <v>SS</v>
      </c>
      <c r="F147" t="str">
        <f>'Main Meals'!I147</f>
        <v>RETIRED</v>
      </c>
      <c r="G147">
        <f>'Retail Pricing'!L147</f>
        <v>3.99</v>
      </c>
    </row>
    <row r="148" spans="1:7">
      <c r="A148">
        <f>'Main Meals'!B148</f>
        <v>12200</v>
      </c>
      <c r="B148">
        <f>'Main Meals'!C148</f>
        <v>12201</v>
      </c>
      <c r="C148" t="str">
        <f>'Main Meals'!D148</f>
        <v xml:space="preserve">Mint Green Iced Tea </v>
      </c>
      <c r="D148" t="str">
        <f>'Main Meals'!K148</f>
        <v>BEVERAGE</v>
      </c>
      <c r="E148" t="str">
        <f>'Main Meals'!L148</f>
        <v>SS</v>
      </c>
      <c r="F148" t="str">
        <f>'Main Meals'!I148</f>
        <v>RETIRED</v>
      </c>
      <c r="G148" t="str">
        <f>'Retail Pricing'!L148</f>
        <v>-</v>
      </c>
    </row>
    <row r="149" spans="1:7">
      <c r="A149">
        <f>'Main Meals'!B149</f>
        <v>12300</v>
      </c>
      <c r="B149">
        <f>'Main Meals'!C149</f>
        <v>12300</v>
      </c>
      <c r="C149" t="str">
        <f>'Main Meals'!D149</f>
        <v xml:space="preserve">Half &amp; Half  </v>
      </c>
      <c r="D149" t="str">
        <f>'Main Meals'!K149</f>
        <v>BEVERAGE</v>
      </c>
      <c r="E149" t="str">
        <f>'Main Meals'!L149</f>
        <v>SS</v>
      </c>
      <c r="F149" t="str">
        <f>'Main Meals'!I149</f>
        <v>RETIRED</v>
      </c>
      <c r="G149">
        <f>'Retail Pricing'!L149</f>
        <v>3.99</v>
      </c>
    </row>
    <row r="150" spans="1:7">
      <c r="A150">
        <f>'Main Meals'!B150</f>
        <v>12400</v>
      </c>
      <c r="B150">
        <f>'Main Meals'!C150</f>
        <v>12400</v>
      </c>
      <c r="C150" t="str">
        <f>'Main Meals'!D150</f>
        <v xml:space="preserve">Mocha Espresso Energy Bites </v>
      </c>
      <c r="D150" t="str">
        <f>'Main Meals'!K150</f>
        <v>SNACK</v>
      </c>
      <c r="E150" t="str">
        <f>'Main Meals'!L150</f>
        <v>MS</v>
      </c>
      <c r="F150" t="str">
        <f>'Main Meals'!I150</f>
        <v xml:space="preserve">ACTIVE </v>
      </c>
      <c r="G150">
        <f>'Retail Pricing'!L150</f>
        <v>5.99</v>
      </c>
    </row>
    <row r="151" spans="1:7">
      <c r="A151">
        <f>'Main Meals'!B151</f>
        <v>12500</v>
      </c>
      <c r="B151">
        <f>'Main Meals'!C151</f>
        <v>12500</v>
      </c>
      <c r="C151" t="str">
        <f>'Main Meals'!D151</f>
        <v xml:space="preserve">Hummus &amp; Carrots </v>
      </c>
      <c r="D151" t="str">
        <f>'Main Meals'!K151</f>
        <v>SIDE</v>
      </c>
      <c r="E151" t="str">
        <f>'Main Meals'!L151</f>
        <v>SS</v>
      </c>
      <c r="F151" t="str">
        <f>'Main Meals'!I151</f>
        <v xml:space="preserve">ACTIVE </v>
      </c>
      <c r="G151">
        <f>'Retail Pricing'!L151</f>
        <v>4.1500000000000004</v>
      </c>
    </row>
    <row r="152" spans="1:7">
      <c r="A152">
        <f>'Main Meals'!B152</f>
        <v>12600</v>
      </c>
      <c r="B152">
        <f>'Main Meals'!C152</f>
        <v>12601</v>
      </c>
      <c r="C152" t="str">
        <f>'Main Meals'!D152</f>
        <v xml:space="preserve">Grilled Steak </v>
      </c>
      <c r="D152" t="str">
        <f>'Main Meals'!K152</f>
        <v>SIDE</v>
      </c>
      <c r="E152" t="str">
        <f>'Main Meals'!L152</f>
        <v>SS</v>
      </c>
      <c r="F152" t="str">
        <f>'Main Meals'!I152</f>
        <v>INACTIVE</v>
      </c>
      <c r="G152" t="str">
        <f>'Retail Pricing'!L152</f>
        <v>-</v>
      </c>
    </row>
    <row r="153" spans="1:7">
      <c r="A153">
        <f>'Main Meals'!B153</f>
        <v>12700</v>
      </c>
      <c r="B153">
        <f>'Main Meals'!C153</f>
        <v>12701</v>
      </c>
      <c r="C153" t="str">
        <f>'Main Meals'!D153</f>
        <v xml:space="preserve">Case of water bottles </v>
      </c>
      <c r="D153" t="str">
        <f>'Main Meals'!K153</f>
        <v>CATERING</v>
      </c>
      <c r="E153" t="str">
        <f>'Main Meals'!L153</f>
        <v>MS</v>
      </c>
      <c r="F153" t="str">
        <f>'Main Meals'!I153</f>
        <v>INACTIVE</v>
      </c>
      <c r="G153" t="str">
        <f>'Retail Pricing'!L153</f>
        <v>-</v>
      </c>
    </row>
    <row r="154" spans="1:7">
      <c r="A154">
        <f>'Main Meals'!B154</f>
        <v>12800</v>
      </c>
      <c r="B154">
        <f>'Main Meals'!C154</f>
        <v>12800</v>
      </c>
      <c r="C154" t="str">
        <f>'Main Meals'!D154</f>
        <v xml:space="preserve">Classic Mac &amp; Cheese </v>
      </c>
      <c r="D154" t="str">
        <f>'Main Meals'!K154</f>
        <v>ENTRÉE</v>
      </c>
      <c r="E154" t="str">
        <f>'Main Meals'!L154</f>
        <v>SS</v>
      </c>
      <c r="F154" t="str">
        <f>'Main Meals'!I154</f>
        <v xml:space="preserve">ACTIVE </v>
      </c>
      <c r="G154">
        <f>'Retail Pricing'!L154</f>
        <v>10.2897</v>
      </c>
    </row>
    <row r="155" spans="1:7">
      <c r="A155">
        <f>'Main Meals'!B155</f>
        <v>12900</v>
      </c>
      <c r="B155">
        <f>'Main Meals'!C155</f>
        <v>12900</v>
      </c>
      <c r="C155" t="str">
        <f>'Main Meals'!D155</f>
        <v xml:space="preserve">Basmati Rice </v>
      </c>
      <c r="D155" t="str">
        <f>'Main Meals'!K155</f>
        <v>SIDE</v>
      </c>
      <c r="E155" t="str">
        <f>'Main Meals'!L155</f>
        <v>SS</v>
      </c>
      <c r="F155" t="str">
        <f>'Main Meals'!I155</f>
        <v xml:space="preserve">ACTIVE </v>
      </c>
      <c r="G155">
        <f>'Retail Pricing'!L155</f>
        <v>4.1500000000000004</v>
      </c>
    </row>
    <row r="156" spans="1:7">
      <c r="A156">
        <f>'Main Meals'!B156</f>
        <v>13000</v>
      </c>
      <c r="B156">
        <f>'Main Meals'!C156</f>
        <v>13000</v>
      </c>
      <c r="C156" t="str">
        <f>'Main Meals'!D156</f>
        <v xml:space="preserve">Pulled BBQ Chicken </v>
      </c>
      <c r="D156" t="str">
        <f>'Main Meals'!K156</f>
        <v>SIDE</v>
      </c>
      <c r="E156" t="str">
        <f>'Main Meals'!L156</f>
        <v>SS</v>
      </c>
      <c r="F156" t="str">
        <f>'Main Meals'!I156</f>
        <v xml:space="preserve">ACTIVE </v>
      </c>
      <c r="G156">
        <f>'Retail Pricing'!L156</f>
        <v>5.41</v>
      </c>
    </row>
    <row r="157" spans="1:7">
      <c r="A157">
        <f>'Main Meals'!B157</f>
        <v>13100</v>
      </c>
      <c r="B157">
        <f>'Main Meals'!C157</f>
        <v>13101</v>
      </c>
      <c r="C157" t="str">
        <f>'Main Meals'!D157</f>
        <v xml:space="preserve">Parsnip Puree </v>
      </c>
      <c r="D157" t="str">
        <f>'Main Meals'!K157</f>
        <v>SIDE</v>
      </c>
      <c r="E157" t="str">
        <f>'Main Meals'!L157</f>
        <v>SS</v>
      </c>
      <c r="F157" t="str">
        <f>'Main Meals'!I157</f>
        <v>INACTIVE</v>
      </c>
      <c r="G157" t="str">
        <f>'Retail Pricing'!L157</f>
        <v>-</v>
      </c>
    </row>
    <row r="158" spans="1:7">
      <c r="A158">
        <f>'Main Meals'!B158</f>
        <v>13200</v>
      </c>
      <c r="B158">
        <f>'Main Meals'!C158</f>
        <v>13201</v>
      </c>
      <c r="C158" t="str">
        <f>'Main Meals'!D158</f>
        <v xml:space="preserve">Wild Rice </v>
      </c>
      <c r="D158" t="str">
        <f>'Main Meals'!K158</f>
        <v>SIDE</v>
      </c>
      <c r="E158" t="str">
        <f>'Main Meals'!L158</f>
        <v>SS</v>
      </c>
      <c r="F158" t="str">
        <f>'Main Meals'!I158</f>
        <v>INACTIVE</v>
      </c>
      <c r="G158" t="str">
        <f>'Retail Pricing'!L158</f>
        <v>-</v>
      </c>
    </row>
    <row r="159" spans="1:7">
      <c r="A159">
        <f>'Main Meals'!B159</f>
        <v>13300</v>
      </c>
      <c r="B159">
        <f>'Main Meals'!C159</f>
        <v>13300</v>
      </c>
      <c r="C159" t="str">
        <f>'Main Meals'!D159</f>
        <v xml:space="preserve">Hummus   </v>
      </c>
      <c r="D159" t="str">
        <f>'Main Meals'!K159</f>
        <v>SIDE</v>
      </c>
      <c r="E159" t="str">
        <f>'Main Meals'!L159</f>
        <v>MS</v>
      </c>
      <c r="F159" t="str">
        <f>'Main Meals'!I159</f>
        <v xml:space="preserve">ACTIVE </v>
      </c>
      <c r="G159">
        <f>'Retail Pricing'!L159</f>
        <v>6.99</v>
      </c>
    </row>
    <row r="160" spans="1:7">
      <c r="A160">
        <f>'Main Meals'!B160</f>
        <v>13400</v>
      </c>
      <c r="B160">
        <f>'Main Meals'!C160</f>
        <v>13401</v>
      </c>
      <c r="C160" t="str">
        <f>'Main Meals'!D160</f>
        <v xml:space="preserve">Grilled Steak </v>
      </c>
      <c r="D160" t="str">
        <f>'Main Meals'!K160</f>
        <v>ENTRÉE</v>
      </c>
      <c r="E160" t="str">
        <f>'Main Meals'!L160</f>
        <v>SS</v>
      </c>
      <c r="F160" t="str">
        <f>'Main Meals'!I160</f>
        <v>INACTIVE</v>
      </c>
      <c r="G160">
        <f>'Retail Pricing'!L160</f>
        <v>17.989999999999998</v>
      </c>
    </row>
    <row r="161" spans="1:7">
      <c r="A161">
        <f>'Main Meals'!B161</f>
        <v>13500</v>
      </c>
      <c r="B161">
        <f>'Main Meals'!C161</f>
        <v>13501</v>
      </c>
      <c r="C161" t="str">
        <f>'Main Meals'!D161</f>
        <v xml:space="preserve">Sautéed Spinach </v>
      </c>
      <c r="D161" t="str">
        <f>'Main Meals'!K161</f>
        <v>SIDE</v>
      </c>
      <c r="E161" t="str">
        <f>'Main Meals'!L161</f>
        <v>MS</v>
      </c>
      <c r="F161" t="str">
        <f>'Main Meals'!I161</f>
        <v xml:space="preserve">ACTIVE </v>
      </c>
      <c r="G161">
        <f>'Retail Pricing'!L161</f>
        <v>4.99</v>
      </c>
    </row>
    <row r="162" spans="1:7">
      <c r="A162">
        <f>'Main Meals'!B162</f>
        <v>13600</v>
      </c>
      <c r="B162">
        <f>'Main Meals'!C162</f>
        <v>13601</v>
      </c>
      <c r="C162" t="str">
        <f>'Main Meals'!D162</f>
        <v xml:space="preserve">Roasted Lamb </v>
      </c>
      <c r="D162" t="str">
        <f>'Main Meals'!K162</f>
        <v>SIDE</v>
      </c>
      <c r="E162" t="str">
        <f>'Main Meals'!L162</f>
        <v>SS</v>
      </c>
      <c r="F162" t="str">
        <f>'Main Meals'!I162</f>
        <v>INACTIVE</v>
      </c>
      <c r="G162" t="str">
        <f>'Retail Pricing'!L162</f>
        <v>-</v>
      </c>
    </row>
    <row r="163" spans="1:7">
      <c r="A163">
        <f>'Main Meals'!B163</f>
        <v>13700</v>
      </c>
      <c r="B163">
        <f>'Main Meals'!C163</f>
        <v>13701</v>
      </c>
      <c r="C163" t="str">
        <f>'Main Meals'!D163</f>
        <v xml:space="preserve">Ratatouille </v>
      </c>
      <c r="D163" t="str">
        <f>'Main Meals'!K163</f>
        <v>SIDE</v>
      </c>
      <c r="E163" t="str">
        <f>'Main Meals'!L163</f>
        <v>SS</v>
      </c>
      <c r="F163" t="str">
        <f>'Main Meals'!I163</f>
        <v>INACTIVE</v>
      </c>
      <c r="G163" t="str">
        <f>'Retail Pricing'!L163</f>
        <v>-</v>
      </c>
    </row>
    <row r="164" spans="1:7">
      <c r="A164">
        <f>'Main Meals'!B164</f>
        <v>13800</v>
      </c>
      <c r="B164">
        <f>'Main Meals'!C164</f>
        <v>13801</v>
      </c>
      <c r="C164" t="str">
        <f>'Main Meals'!D164</f>
        <v xml:space="preserve">Matcha Latte </v>
      </c>
      <c r="D164" t="str">
        <f>'Main Meals'!K164</f>
        <v>BEVERAGE</v>
      </c>
      <c r="E164" t="str">
        <f>'Main Meals'!L164</f>
        <v>SS</v>
      </c>
      <c r="F164" t="str">
        <f>'Main Meals'!I164</f>
        <v>RETIRED</v>
      </c>
      <c r="G164">
        <f>'Retail Pricing'!L164</f>
        <v>4.99</v>
      </c>
    </row>
    <row r="165" spans="1:7">
      <c r="A165">
        <f>'Main Meals'!B165</f>
        <v>13900</v>
      </c>
      <c r="B165">
        <f>'Main Meals'!C165</f>
        <v>13901</v>
      </c>
      <c r="C165" t="str">
        <f>'Main Meals'!D165</f>
        <v xml:space="preserve">Turmeric Latte </v>
      </c>
      <c r="D165" t="str">
        <f>'Main Meals'!K165</f>
        <v>BEVERAGE</v>
      </c>
      <c r="E165" t="str">
        <f>'Main Meals'!L165</f>
        <v>SS</v>
      </c>
      <c r="F165" t="str">
        <f>'Main Meals'!I165</f>
        <v xml:space="preserve">ACTIVE </v>
      </c>
      <c r="G165">
        <f>'Retail Pricing'!L165</f>
        <v>5.15</v>
      </c>
    </row>
    <row r="166" spans="1:7">
      <c r="A166">
        <f>'Main Meals'!B166</f>
        <v>14000</v>
      </c>
      <c r="B166">
        <f>'Main Meals'!C166</f>
        <v>14001</v>
      </c>
      <c r="C166" t="str">
        <f>'Main Meals'!D166</f>
        <v xml:space="preserve">Mashed Sweet Potato  </v>
      </c>
      <c r="D166" t="str">
        <f>'Main Meals'!K166</f>
        <v>SIDE</v>
      </c>
      <c r="E166" t="str">
        <f>'Main Meals'!L166</f>
        <v>MS</v>
      </c>
      <c r="F166" t="str">
        <f>'Main Meals'!I166</f>
        <v xml:space="preserve">ACTIVE </v>
      </c>
      <c r="G166">
        <f>'Retail Pricing'!L166</f>
        <v>3.99</v>
      </c>
    </row>
    <row r="167" spans="1:7">
      <c r="A167">
        <f>'Main Meals'!B167</f>
        <v>7300</v>
      </c>
      <c r="B167">
        <f>'Main Meals'!C167</f>
        <v>7302</v>
      </c>
      <c r="C167" t="str">
        <f>'Main Meals'!D167</f>
        <v xml:space="preserve">Almond &amp; Cranberry Energy Bites_2 pack </v>
      </c>
      <c r="D167" t="str">
        <f>'Main Meals'!K167</f>
        <v>SNACK</v>
      </c>
      <c r="E167" t="str">
        <f>'Main Meals'!L167</f>
        <v>SS</v>
      </c>
      <c r="F167" t="str">
        <f>'Main Meals'!I167</f>
        <v>INACTIVE</v>
      </c>
      <c r="G167" t="str">
        <f>'Retail Pricing'!L167</f>
        <v>-</v>
      </c>
    </row>
    <row r="168" spans="1:7">
      <c r="A168">
        <f>'Main Meals'!B168</f>
        <v>7400</v>
      </c>
      <c r="B168">
        <f>'Main Meals'!C168</f>
        <v>7402</v>
      </c>
      <c r="C168" t="str">
        <f>'Main Meals'!D168</f>
        <v xml:space="preserve">Peanut Butter &amp; Chocolate Energy Bites_2 pack </v>
      </c>
      <c r="D168" t="str">
        <f>'Main Meals'!K168</f>
        <v>SNACK</v>
      </c>
      <c r="E168" t="str">
        <f>'Main Meals'!L168</f>
        <v>SS</v>
      </c>
      <c r="F168" t="str">
        <f>'Main Meals'!I168</f>
        <v>INACTIVE</v>
      </c>
      <c r="G168" t="str">
        <f>'Retail Pricing'!L168</f>
        <v>-</v>
      </c>
    </row>
    <row r="169" spans="1:7">
      <c r="A169">
        <f>'Main Meals'!B169</f>
        <v>12400</v>
      </c>
      <c r="B169">
        <f>'Main Meals'!C169</f>
        <v>12402</v>
      </c>
      <c r="C169" t="str">
        <f>'Main Meals'!D169</f>
        <v>Mocha Espresso Energy Bites_2 pack</v>
      </c>
      <c r="D169" t="str">
        <f>'Main Meals'!K169</f>
        <v>SNACK</v>
      </c>
      <c r="E169" t="str">
        <f>'Main Meals'!L169</f>
        <v>SS</v>
      </c>
      <c r="F169" t="str">
        <f>'Main Meals'!I169</f>
        <v xml:space="preserve">ACTIVE </v>
      </c>
      <c r="G169">
        <f>'Retail Pricing'!L169</f>
        <v>0</v>
      </c>
    </row>
    <row r="170" spans="1:7">
      <c r="A170">
        <f>'Main Meals'!B170</f>
        <v>14100</v>
      </c>
      <c r="B170">
        <f>'Main Meals'!C170</f>
        <v>14101</v>
      </c>
      <c r="C170" t="str">
        <f>'Main Meals'!D170</f>
        <v xml:space="preserve">Rotisserie Chicken </v>
      </c>
      <c r="D170" t="str">
        <f>'Main Meals'!K170</f>
        <v>ENTRÉE</v>
      </c>
      <c r="E170" t="str">
        <f>'Main Meals'!L170</f>
        <v>MS</v>
      </c>
      <c r="F170" t="str">
        <f>'Main Meals'!I170</f>
        <v>RETIRED</v>
      </c>
      <c r="G170">
        <f>'Retail Pricing'!L170</f>
        <v>23.99</v>
      </c>
    </row>
    <row r="171" spans="1:7">
      <c r="A171">
        <f>'Main Meals'!B171</f>
        <v>15100</v>
      </c>
      <c r="B171">
        <f>'Main Meals'!C171</f>
        <v>15101</v>
      </c>
      <c r="C171" t="str">
        <f>'Main Meals'!D171</f>
        <v xml:space="preserve">Bare Turkey Burger </v>
      </c>
      <c r="D171" t="str">
        <f>'Main Meals'!K171</f>
        <v>ENTRÉE</v>
      </c>
      <c r="E171" t="str">
        <f>'Main Meals'!L171</f>
        <v>SS</v>
      </c>
      <c r="F171" t="str">
        <f>'Main Meals'!I171</f>
        <v>INACTIVE</v>
      </c>
      <c r="G171">
        <f>'Retail Pricing'!L171</f>
        <v>13.99</v>
      </c>
    </row>
    <row r="172" spans="1:7">
      <c r="A172">
        <f>'Main Meals'!B172</f>
        <v>16100</v>
      </c>
      <c r="B172">
        <f>'Main Meals'!C172</f>
        <v>16101</v>
      </c>
      <c r="C172" t="str">
        <f>'Main Meals'!D172</f>
        <v xml:space="preserve">Cucumber Potato Salad </v>
      </c>
      <c r="D172" t="str">
        <f>'Main Meals'!K172</f>
        <v>SIDE</v>
      </c>
      <c r="E172" t="str">
        <f>'Main Meals'!L172</f>
        <v>SS</v>
      </c>
      <c r="F172" t="str">
        <f>'Main Meals'!I172</f>
        <v xml:space="preserve">ACTIVE </v>
      </c>
      <c r="G172">
        <f>'Retail Pricing'!L172</f>
        <v>4.1500000000000004</v>
      </c>
    </row>
    <row r="173" spans="1:7">
      <c r="A173">
        <f>'Main Meals'!B173</f>
        <v>17100</v>
      </c>
      <c r="B173">
        <f>'Main Meals'!C173</f>
        <v>17101</v>
      </c>
      <c r="C173" t="str">
        <f>'Main Meals'!D173</f>
        <v xml:space="preserve">Orange Cocoa Chia Seed Pudding  </v>
      </c>
      <c r="D173" t="str">
        <f>'Main Meals'!K173</f>
        <v>SNACK</v>
      </c>
      <c r="E173" t="str">
        <f>'Main Meals'!L173</f>
        <v>SS</v>
      </c>
      <c r="F173" t="str">
        <f>'Main Meals'!I173</f>
        <v>INACTIVE</v>
      </c>
      <c r="G173">
        <f>'Retail Pricing'!L173</f>
        <v>7.99</v>
      </c>
    </row>
    <row r="174" spans="1:7">
      <c r="A174">
        <f>'Main Meals'!B174</f>
        <v>18100</v>
      </c>
      <c r="B174">
        <f>'Main Meals'!C174</f>
        <v>18101</v>
      </c>
      <c r="C174" t="str">
        <f>'Main Meals'!D174</f>
        <v xml:space="preserve">Lemon Coconut Energy Bites </v>
      </c>
      <c r="D174" t="str">
        <f>'Main Meals'!K174</f>
        <v>SNACK</v>
      </c>
      <c r="E174" t="str">
        <f>'Main Meals'!L174</f>
        <v>MS</v>
      </c>
      <c r="F174" t="str">
        <f>'Main Meals'!I174</f>
        <v xml:space="preserve">ACTIVE </v>
      </c>
      <c r="G174">
        <f>'Retail Pricing'!L174</f>
        <v>5.99</v>
      </c>
    </row>
    <row r="175" spans="1:7">
      <c r="A175">
        <f>'Main Meals'!B175</f>
        <v>19100</v>
      </c>
      <c r="B175">
        <f>'Main Meals'!C175</f>
        <v>19101</v>
      </c>
      <c r="C175" t="str">
        <f>'Main Meals'!D175</f>
        <v xml:space="preserve">Provençal Roast Beef  </v>
      </c>
      <c r="D175" t="str">
        <f>'Main Meals'!K175</f>
        <v>ENTRÉE</v>
      </c>
      <c r="E175" t="str">
        <f>'Main Meals'!L175</f>
        <v>SS</v>
      </c>
      <c r="F175" t="str">
        <f>'Main Meals'!I175</f>
        <v xml:space="preserve">ACTIVE </v>
      </c>
      <c r="G175">
        <f>'Retail Pricing'!L175</f>
        <v>16.7895</v>
      </c>
    </row>
    <row r="176" spans="1:7">
      <c r="A176">
        <f>'Main Meals'!B176</f>
        <v>20100</v>
      </c>
      <c r="B176">
        <f>'Main Meals'!C176</f>
        <v>20101</v>
      </c>
      <c r="C176" t="str">
        <f>'Main Meals'!D176</f>
        <v xml:space="preserve">Assorted Cheese Plate </v>
      </c>
      <c r="D176" t="str">
        <f>'Main Meals'!K176</f>
        <v>SNACK</v>
      </c>
      <c r="E176" t="str">
        <f>'Main Meals'!L176</f>
        <v>SS</v>
      </c>
      <c r="F176" t="str">
        <f>'Main Meals'!I176</f>
        <v xml:space="preserve">ACTIVE </v>
      </c>
      <c r="G176">
        <f>'Retail Pricing'!L176</f>
        <v>9.2899999999999991</v>
      </c>
    </row>
    <row r="177" spans="1:7">
      <c r="A177">
        <f>'Main Meals'!B177</f>
        <v>20200</v>
      </c>
      <c r="B177">
        <f>'Main Meals'!C177</f>
        <v>20201</v>
      </c>
      <c r="C177" t="str">
        <f>'Main Meals'!D177</f>
        <v xml:space="preserve">Tortilla Española  </v>
      </c>
      <c r="D177" t="str">
        <f>'Main Meals'!K177</f>
        <v>BREAKFAST</v>
      </c>
      <c r="E177" t="str">
        <f>'Main Meals'!L177</f>
        <v>SS</v>
      </c>
      <c r="F177" t="str">
        <f>'Main Meals'!I177</f>
        <v xml:space="preserve">ACTIVE </v>
      </c>
      <c r="G177">
        <f>'Retail Pricing'!L177</f>
        <v>8.25</v>
      </c>
    </row>
    <row r="178" spans="1:7">
      <c r="A178">
        <f>'Main Meals'!B178</f>
        <v>18100</v>
      </c>
      <c r="B178">
        <f>'Main Meals'!C178</f>
        <v>18102</v>
      </c>
      <c r="C178" t="str">
        <f>'Main Meals'!D178</f>
        <v xml:space="preserve">Lemon Coconut Energy Bites </v>
      </c>
      <c r="D178" t="str">
        <f>'Main Meals'!K178</f>
        <v>SNACK</v>
      </c>
      <c r="E178" t="str">
        <f>'Main Meals'!L178</f>
        <v>MS</v>
      </c>
      <c r="F178" t="str">
        <f>'Main Meals'!I178</f>
        <v xml:space="preserve">ACTIVE </v>
      </c>
      <c r="G178">
        <f>'Retail Pricing'!L178</f>
        <v>1.5</v>
      </c>
    </row>
    <row r="179" spans="1:7">
      <c r="A179">
        <f>'Main Meals'!B179</f>
        <v>1400</v>
      </c>
      <c r="B179">
        <f>'Main Meals'!C179</f>
        <v>1401</v>
      </c>
      <c r="C179" t="str">
        <f>'Main Meals'!D179</f>
        <v xml:space="preserve">Buddha Bowl with Mint Vinaigrete </v>
      </c>
      <c r="D179" t="str">
        <f>'Main Meals'!K179</f>
        <v>BOWL</v>
      </c>
      <c r="E179" t="str">
        <f>'Main Meals'!L179</f>
        <v>SS</v>
      </c>
      <c r="F179" t="str">
        <f>'Main Meals'!I179</f>
        <v xml:space="preserve">ACTIVE </v>
      </c>
      <c r="G179">
        <f>'Retail Pricing'!L179</f>
        <v>15.45</v>
      </c>
    </row>
    <row r="180" spans="1:7">
      <c r="A180">
        <f>'Main Meals'!B180</f>
        <v>4500</v>
      </c>
      <c r="B180">
        <f>'Main Meals'!C180</f>
        <v>4503</v>
      </c>
      <c r="C180" t="str">
        <f>'Main Meals'!D180</f>
        <v>Casablanca Bowl (Veggie)</v>
      </c>
      <c r="D180" t="str">
        <f>'Main Meals'!K180</f>
        <v>SALAD</v>
      </c>
      <c r="E180" t="str">
        <f>'Main Meals'!L180</f>
        <v>SS</v>
      </c>
      <c r="F180" t="str">
        <f>'Main Meals'!I180</f>
        <v xml:space="preserve">ACTIVE </v>
      </c>
      <c r="G180">
        <f>'Retail Pricing'!L180</f>
        <v>13.39</v>
      </c>
    </row>
    <row r="181" spans="1:7">
      <c r="A181">
        <f>'Main Meals'!B181</f>
        <v>4500</v>
      </c>
      <c r="B181">
        <f>'Main Meals'!C181</f>
        <v>4504</v>
      </c>
      <c r="C181" t="str">
        <f>'Main Meals'!D181</f>
        <v>Casablanca Bowl (Chicken)</v>
      </c>
      <c r="D181" t="str">
        <f>'Main Meals'!K181</f>
        <v>SALAD</v>
      </c>
      <c r="E181" t="str">
        <f>'Main Meals'!L181</f>
        <v>SS</v>
      </c>
      <c r="F181" t="str">
        <f>'Main Meals'!I181</f>
        <v xml:space="preserve">ACTIVE </v>
      </c>
      <c r="G181">
        <f>'Retail Pricing'!L181</f>
        <v>14.03</v>
      </c>
    </row>
    <row r="182" spans="1:7">
      <c r="A182">
        <f>'Main Meals'!B182</f>
        <v>20300</v>
      </c>
      <c r="B182">
        <f>'Main Meals'!C182</f>
        <v>20301</v>
      </c>
      <c r="C182" t="str">
        <f>'Main Meals'!D182</f>
        <v>Chocolate Fudge Brownie Whole Brown (4 bites)</v>
      </c>
      <c r="D182" t="str">
        <f>'Main Meals'!K182</f>
        <v>SNACK</v>
      </c>
      <c r="E182" t="str">
        <f>'Main Meals'!L182</f>
        <v>MS</v>
      </c>
      <c r="F182" t="str">
        <f>'Main Meals'!I182</f>
        <v xml:space="preserve">ACTIVE </v>
      </c>
      <c r="G182">
        <f>'Retail Pricing'!L182</f>
        <v>0</v>
      </c>
    </row>
    <row r="183" spans="1:7">
      <c r="A183">
        <f>'Main Meals'!B183</f>
        <v>20400</v>
      </c>
      <c r="B183">
        <f>'Main Meals'!C183</f>
        <v>20401</v>
      </c>
      <c r="C183" t="str">
        <f>'Main Meals'!D183</f>
        <v xml:space="preserve">Ginger Snaps (Large) </v>
      </c>
      <c r="D183" t="str">
        <f>'Main Meals'!K183</f>
        <v>SNACK</v>
      </c>
      <c r="E183" t="str">
        <f>'Main Meals'!L183</f>
        <v>MS</v>
      </c>
      <c r="F183" t="str">
        <f>'Main Meals'!I183</f>
        <v>INACTIVE</v>
      </c>
      <c r="G183">
        <f>'Retail Pricing'!L183</f>
        <v>12.99</v>
      </c>
    </row>
    <row r="184" spans="1:7">
      <c r="A184">
        <f>'Main Meals'!B184</f>
        <v>20400</v>
      </c>
      <c r="B184">
        <f>'Main Meals'!C184</f>
        <v>20402</v>
      </c>
      <c r="C184" t="str">
        <f>'Main Meals'!D184</f>
        <v xml:space="preserve">Ginger Snaps (Small) </v>
      </c>
      <c r="D184" t="str">
        <f>'Main Meals'!K184</f>
        <v>SNACK</v>
      </c>
      <c r="E184" t="str">
        <f>'Main Meals'!L184</f>
        <v>SS</v>
      </c>
      <c r="F184" t="str">
        <f>'Main Meals'!I184</f>
        <v>INACTIVE</v>
      </c>
      <c r="G184" t="str">
        <f>'Retail Pricing'!L184</f>
        <v>-</v>
      </c>
    </row>
    <row r="185" spans="1:7">
      <c r="A185">
        <f>'Main Meals'!B185</f>
        <v>20500</v>
      </c>
      <c r="B185">
        <f>'Main Meals'!C185</f>
        <v>20501</v>
      </c>
      <c r="C185" t="str">
        <f>'Main Meals'!D185</f>
        <v xml:space="preserve">Banana Bread </v>
      </c>
      <c r="D185" t="str">
        <f>'Main Meals'!K185</f>
        <v>SNACK</v>
      </c>
      <c r="E185" t="str">
        <f>'Main Meals'!L185</f>
        <v>MS</v>
      </c>
      <c r="F185" t="str">
        <f>'Main Meals'!I185</f>
        <v>INACTIVE</v>
      </c>
      <c r="G185" t="str">
        <f>'Retail Pricing'!L185</f>
        <v>-</v>
      </c>
    </row>
    <row r="186" spans="1:7">
      <c r="A186">
        <f>'Main Meals'!B186</f>
        <v>20500</v>
      </c>
      <c r="B186">
        <f>'Main Meals'!C186</f>
        <v>20502</v>
      </c>
      <c r="C186" t="str">
        <f>'Main Meals'!D186</f>
        <v xml:space="preserve">Banana Bread </v>
      </c>
      <c r="D186" t="str">
        <f>'Main Meals'!K186</f>
        <v>SNACK</v>
      </c>
      <c r="E186" t="str">
        <f>'Main Meals'!L186</f>
        <v>MS</v>
      </c>
      <c r="F186" t="str">
        <f>'Main Meals'!I186</f>
        <v>INACTIVE</v>
      </c>
      <c r="G186" t="str">
        <f>'Retail Pricing'!L186</f>
        <v>-</v>
      </c>
    </row>
    <row r="187" spans="1:7">
      <c r="A187">
        <f>'Main Meals'!B187</f>
        <v>20600</v>
      </c>
      <c r="B187">
        <f>'Main Meals'!C187</f>
        <v>20601</v>
      </c>
      <c r="C187" t="str">
        <f>'Main Meals'!D187</f>
        <v xml:space="preserve">Cinnamon-Sugar Coffee Cakes (Snack Size) </v>
      </c>
      <c r="D187" t="str">
        <f>'Main Meals'!K187</f>
        <v>SNACK</v>
      </c>
      <c r="E187" t="str">
        <f>'Main Meals'!L187</f>
        <v>SS</v>
      </c>
      <c r="F187" t="str">
        <f>'Main Meals'!I187</f>
        <v xml:space="preserve">ACTIVE </v>
      </c>
      <c r="G187">
        <f>'Retail Pricing'!L187</f>
        <v>5.49</v>
      </c>
    </row>
    <row r="188" spans="1:7">
      <c r="A188">
        <f>'Main Meals'!B188</f>
        <v>20600</v>
      </c>
      <c r="B188">
        <f>'Main Meals'!C188</f>
        <v>20602</v>
      </c>
      <c r="C188" t="str">
        <f>'Main Meals'!D188</f>
        <v xml:space="preserve">Cinnamon-Sugar Coffee Cakes (Bite Size) </v>
      </c>
      <c r="D188" t="str">
        <f>'Main Meals'!K188</f>
        <v>SNACK</v>
      </c>
      <c r="E188" t="str">
        <f>'Main Meals'!L188</f>
        <v>SS</v>
      </c>
      <c r="F188" t="str">
        <f>'Main Meals'!I188</f>
        <v>INACTIVE</v>
      </c>
      <c r="G188" t="str">
        <f>'Retail Pricing'!L188</f>
        <v>-</v>
      </c>
    </row>
    <row r="189" spans="1:7">
      <c r="A189">
        <f>'Main Meals'!B189</f>
        <v>20600</v>
      </c>
      <c r="B189">
        <f>'Main Meals'!C189</f>
        <v>20603</v>
      </c>
      <c r="C189" t="str">
        <f>'Main Meals'!D189</f>
        <v xml:space="preserve">Cinnamon-Sugar Coffee Cakes (4 pack) </v>
      </c>
      <c r="D189" t="str">
        <f>'Main Meals'!K189</f>
        <v>SNACK</v>
      </c>
      <c r="E189" t="str">
        <f>'Main Meals'!L189</f>
        <v>MS</v>
      </c>
      <c r="F189" t="str">
        <f>'Main Meals'!I189</f>
        <v>INACTIVE</v>
      </c>
      <c r="G189" t="str">
        <f>'Retail Pricing'!L189</f>
        <v>-</v>
      </c>
    </row>
    <row r="190" spans="1:7">
      <c r="A190">
        <f>'Main Meals'!B190</f>
        <v>20700</v>
      </c>
      <c r="B190">
        <f>'Main Meals'!C190</f>
        <v>20701</v>
      </c>
      <c r="C190" t="str">
        <f>'Main Meals'!D190</f>
        <v xml:space="preserve">Coffee Cake Bakers Box  </v>
      </c>
      <c r="D190" t="str">
        <f>'Main Meals'!K190</f>
        <v>SNACK</v>
      </c>
      <c r="E190" t="str">
        <f>'Main Meals'!L190</f>
        <v>MS</v>
      </c>
      <c r="F190" t="str">
        <f>'Main Meals'!I190</f>
        <v xml:space="preserve">ACTIVE </v>
      </c>
      <c r="G190">
        <f>'Retail Pricing'!L190</f>
        <v>19.989999999999998</v>
      </c>
    </row>
    <row r="191" spans="1:7">
      <c r="A191">
        <f>'Main Meals'!B191</f>
        <v>20700</v>
      </c>
      <c r="B191">
        <f>'Main Meals'!C191</f>
        <v>20702</v>
      </c>
      <c r="C191" t="str">
        <f>'Main Meals'!D191</f>
        <v xml:space="preserve">Ginger Snaps Bakers Box </v>
      </c>
      <c r="D191" t="str">
        <f>'Main Meals'!K191</f>
        <v>SNACK</v>
      </c>
      <c r="E191" t="str">
        <f>'Main Meals'!L191</f>
        <v>MS</v>
      </c>
      <c r="F191" t="str">
        <f>'Main Meals'!I191</f>
        <v xml:space="preserve">ACTIVE </v>
      </c>
      <c r="G191">
        <f>'Retail Pricing'!L191</f>
        <v>17.989999999999998</v>
      </c>
    </row>
    <row r="192" spans="1:7">
      <c r="A192">
        <f>'Main Meals'!B192</f>
        <v>20900</v>
      </c>
      <c r="B192">
        <f>'Main Meals'!C192</f>
        <v>20901</v>
      </c>
      <c r="C192" t="str">
        <f>'Main Meals'!D192</f>
        <v>Signature Bone Broth Chicken and Beef</v>
      </c>
      <c r="D192" t="str">
        <f>'Main Meals'!K192</f>
        <v>SOUP</v>
      </c>
      <c r="E192" t="str">
        <f>'Main Meals'!L192</f>
        <v>SS</v>
      </c>
      <c r="F192" t="str">
        <f>'Main Meals'!I192</f>
        <v>INACTIVE</v>
      </c>
      <c r="G192">
        <f>'Retail Pricing'!L192</f>
        <v>6.99</v>
      </c>
    </row>
    <row r="193" spans="1:7">
      <c r="A193">
        <f>'Main Meals'!B193</f>
        <v>20900</v>
      </c>
      <c r="B193">
        <f>'Main Meals'!C193</f>
        <v>20902</v>
      </c>
      <c r="C193" t="str">
        <f>'Main Meals'!D193</f>
        <v>Signature Bone Broth Chicken</v>
      </c>
      <c r="D193" t="str">
        <f>'Main Meals'!K193</f>
        <v>SOUP</v>
      </c>
      <c r="E193" t="str">
        <f>'Main Meals'!L193</f>
        <v>SS</v>
      </c>
      <c r="F193" t="str">
        <f>'Main Meals'!I193</f>
        <v>INACTIVE</v>
      </c>
      <c r="G193">
        <f>'Retail Pricing'!L193</f>
        <v>6.99</v>
      </c>
    </row>
    <row r="194" spans="1:7">
      <c r="A194">
        <f>'Main Meals'!B194</f>
        <v>30100</v>
      </c>
      <c r="B194">
        <f>'Main Meals'!C194</f>
        <v>30101</v>
      </c>
      <c r="C194" t="str">
        <f>'Main Meals'!D194</f>
        <v xml:space="preserve">Chicken Paillard  </v>
      </c>
      <c r="D194" t="str">
        <f>'Main Meals'!K194</f>
        <v>ENTRÉE</v>
      </c>
      <c r="E194" t="str">
        <f>'Main Meals'!L194</f>
        <v>SS</v>
      </c>
      <c r="F194" t="str">
        <f>'Main Meals'!I194</f>
        <v xml:space="preserve">ACTIVE </v>
      </c>
      <c r="G194">
        <f>'Retail Pricing'!L194</f>
        <v>16.55</v>
      </c>
    </row>
    <row r="195" spans="1:7">
      <c r="A195">
        <f>'Main Meals'!B195</f>
        <v>30200</v>
      </c>
      <c r="B195">
        <f>'Main Meals'!C195</f>
        <v>30201</v>
      </c>
      <c r="C195" t="str">
        <f>'Main Meals'!D195</f>
        <v xml:space="preserve">Chicken &amp; Rice Soup </v>
      </c>
      <c r="D195" t="str">
        <f>'Main Meals'!K195</f>
        <v>SOUP</v>
      </c>
      <c r="E195" t="str">
        <f>'Main Meals'!L195</f>
        <v>SS</v>
      </c>
      <c r="F195" t="str">
        <f>'Main Meals'!I195</f>
        <v xml:space="preserve">ACTIVE </v>
      </c>
      <c r="G195">
        <f>'Retail Pricing'!L195</f>
        <v>8.16</v>
      </c>
    </row>
    <row r="196" spans="1:7">
      <c r="A196">
        <f>'Main Meals'!B196</f>
        <v>30300</v>
      </c>
      <c r="B196">
        <f>'Main Meals'!C196</f>
        <v>30301</v>
      </c>
      <c r="C196" t="str">
        <f>'Main Meals'!D196</f>
        <v xml:space="preserve">Vitality Shot: Energize </v>
      </c>
      <c r="D196" t="str">
        <f>'Main Meals'!K196</f>
        <v>BEVERAGE</v>
      </c>
      <c r="E196" t="str">
        <f>'Main Meals'!L196</f>
        <v>SS</v>
      </c>
      <c r="F196" t="str">
        <f>'Main Meals'!I196</f>
        <v>RETIRED</v>
      </c>
      <c r="G196">
        <f>'Retail Pricing'!L196</f>
        <v>3.99</v>
      </c>
    </row>
    <row r="197" spans="1:7">
      <c r="A197">
        <f>'Main Meals'!B197</f>
        <v>30300</v>
      </c>
      <c r="B197">
        <f>'Main Meals'!C197</f>
        <v>30302</v>
      </c>
      <c r="C197" t="str">
        <f>'Main Meals'!D197</f>
        <v xml:space="preserve">Vitality Shot: Energize (Pair) </v>
      </c>
      <c r="D197" t="str">
        <f>'Main Meals'!K197</f>
        <v>BEVERAGE</v>
      </c>
      <c r="E197" t="str">
        <f>'Main Meals'!L197</f>
        <v>MS</v>
      </c>
      <c r="F197" t="str">
        <f>'Main Meals'!I197</f>
        <v>RETIRED</v>
      </c>
      <c r="G197">
        <f>'Retail Pricing'!L197</f>
        <v>5.99</v>
      </c>
    </row>
    <row r="198" spans="1:7">
      <c r="A198">
        <f>'Main Meals'!B198</f>
        <v>30400</v>
      </c>
      <c r="B198">
        <f>'Main Meals'!C198</f>
        <v>30401</v>
      </c>
      <c r="C198" t="str">
        <f>'Main Meals'!D198</f>
        <v xml:space="preserve">Pumpkin Soup </v>
      </c>
      <c r="D198" t="str">
        <f>'Main Meals'!K198</f>
        <v>SOUP</v>
      </c>
      <c r="E198" t="str">
        <f>'Main Meals'!L198</f>
        <v>SS</v>
      </c>
      <c r="F198" t="str">
        <f>'Main Meals'!I198</f>
        <v>ACTIVE</v>
      </c>
      <c r="G198">
        <f>'Retail Pricing'!L198</f>
        <v>7.25</v>
      </c>
    </row>
    <row r="199" spans="1:7">
      <c r="A199">
        <f>'Main Meals'!B199</f>
        <v>30500</v>
      </c>
      <c r="B199">
        <f>'Main Meals'!C199</f>
        <v>30501</v>
      </c>
      <c r="C199" t="str">
        <f>'Main Meals'!D199</f>
        <v xml:space="preserve">Thanksgiving Special </v>
      </c>
      <c r="D199" t="str">
        <f>'Main Meals'!K199</f>
        <v>ENTRÉE</v>
      </c>
      <c r="E199" t="str">
        <f>'Main Meals'!L199</f>
        <v>SS</v>
      </c>
      <c r="F199" t="str">
        <f>'Main Meals'!I199</f>
        <v>ACTIVE</v>
      </c>
      <c r="G199">
        <f>'Retail Pricing'!L199</f>
        <v>17.55</v>
      </c>
    </row>
    <row r="200" spans="1:7">
      <c r="A200">
        <f>'Main Meals'!B200</f>
        <v>30600</v>
      </c>
      <c r="B200">
        <f>'Main Meals'!C200</f>
        <v>30601</v>
      </c>
      <c r="C200" t="str">
        <f>'Main Meals'!D200</f>
        <v>Tortilla Soup (Chicken)</v>
      </c>
      <c r="D200" t="str">
        <f>'Main Meals'!K200</f>
        <v>SOUP</v>
      </c>
      <c r="E200" t="str">
        <f>'Main Meals'!L200</f>
        <v>SS</v>
      </c>
      <c r="F200" t="str">
        <f>'Main Meals'!I200</f>
        <v>ACTIVE</v>
      </c>
      <c r="G200">
        <f>'Retail Pricing'!L200</f>
        <v>8.18</v>
      </c>
    </row>
    <row r="201" spans="1:7">
      <c r="A201">
        <f>'Main Meals'!B201</f>
        <v>30600</v>
      </c>
      <c r="B201">
        <f>'Main Meals'!C201</f>
        <v>30602</v>
      </c>
      <c r="C201" t="str">
        <f>'Main Meals'!D201</f>
        <v>Tortilla Soup (Vegetable)</v>
      </c>
      <c r="D201" t="str">
        <f>'Main Meals'!K201</f>
        <v>SOUP</v>
      </c>
      <c r="E201" t="str">
        <f>'Main Meals'!L201</f>
        <v>SS</v>
      </c>
      <c r="F201" t="str">
        <f>'Main Meals'!I201</f>
        <v>ACTIVE</v>
      </c>
      <c r="G201">
        <f>'Retail Pricing'!L201</f>
        <v>7.25</v>
      </c>
    </row>
    <row r="202" spans="1:7">
      <c r="A202">
        <f>'Main Meals'!B202</f>
        <v>30700</v>
      </c>
      <c r="B202">
        <f>'Main Meals'!C202</f>
        <v>30701</v>
      </c>
      <c r="C202" t="str">
        <f>'Main Meals'!D202</f>
        <v>Grilled Chicken Penne (Chicken)</v>
      </c>
      <c r="D202" t="str">
        <f>'Main Meals'!K202</f>
        <v>ENTRÉE</v>
      </c>
      <c r="E202" t="str">
        <f>'Main Meals'!L202</f>
        <v>SS</v>
      </c>
      <c r="F202" t="str">
        <f>'Main Meals'!I202</f>
        <v>INACTIVE</v>
      </c>
      <c r="G202">
        <f>'Retail Pricing'!L202</f>
        <v>15.99</v>
      </c>
    </row>
    <row r="203" spans="1:7">
      <c r="A203">
        <f>'Main Meals'!B203</f>
        <v>30800</v>
      </c>
      <c r="B203">
        <f>'Main Meals'!C203</f>
        <v>30801</v>
      </c>
      <c r="C203" t="str">
        <f>'Main Meals'!D203</f>
        <v xml:space="preserve">Turkey Meatballs with Penne, Broccoli and Basil Pomodoro Sauce </v>
      </c>
      <c r="D203" t="str">
        <f>'Main Meals'!K203</f>
        <v>ENTRÉE</v>
      </c>
      <c r="E203" t="str">
        <f>'Main Meals'!L203</f>
        <v>SS</v>
      </c>
      <c r="F203" t="str">
        <f>'Main Meals'!I203</f>
        <v xml:space="preserve">ACTIVE </v>
      </c>
      <c r="G203">
        <f>'Retail Pricing'!L203</f>
        <v>16.39</v>
      </c>
    </row>
    <row r="204" spans="1:7">
      <c r="A204">
        <f>'Main Meals'!B204</f>
        <v>30900</v>
      </c>
      <c r="B204">
        <f>'Main Meals'!C204</f>
        <v>30901</v>
      </c>
      <c r="C204" t="str">
        <f>'Main Meals'!D204</f>
        <v xml:space="preserve">Salmon with Dill </v>
      </c>
      <c r="D204" t="str">
        <f>'Main Meals'!K204</f>
        <v>SIDE</v>
      </c>
      <c r="E204" t="str">
        <f>'Main Meals'!L204</f>
        <v>SS</v>
      </c>
      <c r="F204" t="str">
        <f>'Main Meals'!I204</f>
        <v xml:space="preserve">ACTIVE </v>
      </c>
      <c r="G204">
        <f>'Retail Pricing'!L204</f>
        <v>8.2899999999999991</v>
      </c>
    </row>
    <row r="205" spans="1:7">
      <c r="A205">
        <f>'Main Meals'!B205</f>
        <v>40000</v>
      </c>
      <c r="B205">
        <f>'Main Meals'!C205</f>
        <v>40001</v>
      </c>
      <c r="C205" t="str">
        <f>'Main Meals'!D205</f>
        <v xml:space="preserve">Soba Noodle Salad </v>
      </c>
      <c r="D205" t="str">
        <f>'Main Meals'!K205</f>
        <v>SALAD</v>
      </c>
      <c r="E205" t="str">
        <f>'Main Meals'!L205</f>
        <v>SS</v>
      </c>
      <c r="F205" t="str">
        <f>'Main Meals'!I205</f>
        <v>INACTIVE</v>
      </c>
      <c r="G205">
        <f>'Retail Pricing'!L205</f>
        <v>13.99</v>
      </c>
    </row>
    <row r="206" spans="1:7">
      <c r="A206">
        <f>'Main Meals'!B206</f>
        <v>40100</v>
      </c>
      <c r="B206">
        <f>'Main Meals'!C206</f>
        <v>40101</v>
      </c>
      <c r="C206" t="str">
        <f>'Main Meals'!D206</f>
        <v xml:space="preserve">Atlantic Cod with Teriyaki Sauce, Baby Bok Choy &amp; Rice </v>
      </c>
      <c r="D206" t="str">
        <f>'Main Meals'!K206</f>
        <v>ENTRÉE</v>
      </c>
      <c r="E206" t="str">
        <f>'Main Meals'!L206</f>
        <v>SS</v>
      </c>
      <c r="F206" t="str">
        <f>'Main Meals'!I206</f>
        <v>ACTIVE</v>
      </c>
      <c r="G206">
        <f>'Retail Pricing'!L206</f>
        <v>18.388500000000001</v>
      </c>
    </row>
    <row r="207" spans="1:7">
      <c r="A207">
        <f>'Main Meals'!B207</f>
        <v>40200</v>
      </c>
      <c r="B207">
        <f>'Main Meals'!C207</f>
        <v>40201</v>
      </c>
      <c r="C207" t="str">
        <f>'Main Meals'!D207</f>
        <v xml:space="preserve">Roasted Shrimp </v>
      </c>
      <c r="D207" t="str">
        <f>'Main Meals'!K207</f>
        <v>SIDE</v>
      </c>
      <c r="E207" t="str">
        <f>'Main Meals'!L207</f>
        <v>SS</v>
      </c>
      <c r="F207" t="str">
        <f>'Main Meals'!I207</f>
        <v xml:space="preserve">ACTIVE </v>
      </c>
      <c r="G207">
        <f>'Retail Pricing'!L207</f>
        <v>7.09</v>
      </c>
    </row>
    <row r="208" spans="1:7">
      <c r="A208">
        <f>'Main Meals'!B208</f>
        <v>40300</v>
      </c>
      <c r="B208">
        <f>'Main Meals'!C208</f>
        <v>40301</v>
      </c>
      <c r="C208" t="str">
        <f>'Main Meals'!D208</f>
        <v xml:space="preserve">Minestrone Soup </v>
      </c>
      <c r="D208" t="str">
        <f>'Main Meals'!K208</f>
        <v>SOUP</v>
      </c>
      <c r="E208" t="str">
        <f>'Main Meals'!L208</f>
        <v>SS</v>
      </c>
      <c r="F208" t="str">
        <f>'Main Meals'!I208</f>
        <v>ACTIVE</v>
      </c>
      <c r="G208">
        <f>'Retail Pricing'!L208</f>
        <v>8.25</v>
      </c>
    </row>
    <row r="209" spans="1:7">
      <c r="A209">
        <f>'Main Meals'!B209</f>
        <v>3300</v>
      </c>
      <c r="B209">
        <f>'Main Meals'!C209</f>
        <v>3305</v>
      </c>
      <c r="C209" t="str">
        <f>'Main Meals'!D209</f>
        <v>Thai Green Curry  (Chicken)</v>
      </c>
      <c r="D209" t="str">
        <f>'Main Meals'!K209</f>
        <v>ENTRÉE</v>
      </c>
      <c r="E209" t="str">
        <f>'Main Meals'!L209</f>
        <v>SS</v>
      </c>
      <c r="F209" t="str">
        <f>'Main Meals'!I209</f>
        <v xml:space="preserve">ACTIVE </v>
      </c>
      <c r="G209">
        <f>'Retail Pricing'!L209</f>
        <v>15.04</v>
      </c>
    </row>
    <row r="210" spans="1:7">
      <c r="A210">
        <f>'Main Meals'!B210</f>
        <v>3300</v>
      </c>
      <c r="B210">
        <f>'Main Meals'!C210</f>
        <v>3306</v>
      </c>
      <c r="C210" t="str">
        <f>'Main Meals'!D210</f>
        <v>Thai Green Curry  (Shrimp)</v>
      </c>
      <c r="D210" t="str">
        <f>'Main Meals'!K210</f>
        <v>ENTRÉE</v>
      </c>
      <c r="E210" t="str">
        <f>'Main Meals'!L210</f>
        <v>SS</v>
      </c>
      <c r="F210" t="str">
        <f>'Main Meals'!I210</f>
        <v xml:space="preserve">ACTIVE </v>
      </c>
      <c r="G210">
        <f>'Retail Pricing'!L210</f>
        <v>16.149899999999999</v>
      </c>
    </row>
    <row r="211" spans="1:7">
      <c r="A211">
        <f>'Main Meals'!B211</f>
        <v>3300</v>
      </c>
      <c r="B211">
        <f>'Main Meals'!C211</f>
        <v>3307</v>
      </c>
      <c r="C211" t="str">
        <f>'Main Meals'!D211</f>
        <v>Thai Green Curry  (Tofu)</v>
      </c>
      <c r="D211" t="str">
        <f>'Main Meals'!K211</f>
        <v>ENTRÉE</v>
      </c>
      <c r="E211" t="str">
        <f>'Main Meals'!L211</f>
        <v>SS</v>
      </c>
      <c r="F211" t="str">
        <f>'Main Meals'!I211</f>
        <v xml:space="preserve">ACTIVE </v>
      </c>
      <c r="G211">
        <f>'Retail Pricing'!L211</f>
        <v>14.15</v>
      </c>
    </row>
    <row r="212" spans="1:7">
      <c r="A212">
        <f>'Main Meals'!B212</f>
        <v>2700</v>
      </c>
      <c r="B212">
        <f>'Main Meals'!C212</f>
        <v>2704</v>
      </c>
      <c r="C212" t="str">
        <f>'Main Meals'!D212</f>
        <v>Moroccan Tajine (Chicken)</v>
      </c>
      <c r="D212" t="str">
        <f>'Main Meals'!K212</f>
        <v>ENTRÉE</v>
      </c>
      <c r="E212" t="str">
        <f>'Main Meals'!L212</f>
        <v>SS</v>
      </c>
      <c r="F212" t="str">
        <f>'Main Meals'!I212</f>
        <v>ACTIVE</v>
      </c>
      <c r="G212">
        <f>'Retail Pricing'!L212</f>
        <v>16.059999999999999</v>
      </c>
    </row>
    <row r="213" spans="1:7">
      <c r="A213">
        <f>'Main Meals'!B213</f>
        <v>2700</v>
      </c>
      <c r="B213">
        <f>'Main Meals'!C213</f>
        <v>2705</v>
      </c>
      <c r="C213" t="str">
        <f>'Main Meals'!D213</f>
        <v>Moroccan Tajine (Lamb)</v>
      </c>
      <c r="D213" t="str">
        <f>'Main Meals'!K213</f>
        <v>ENTRÉE</v>
      </c>
      <c r="E213" t="str">
        <f>'Main Meals'!L213</f>
        <v>SS</v>
      </c>
      <c r="F213" t="str">
        <f>'Main Meals'!I213</f>
        <v>ACTIVE</v>
      </c>
      <c r="G213">
        <f>'Retail Pricing'!L213</f>
        <v>18.889499999999998</v>
      </c>
    </row>
    <row r="214" spans="1:7">
      <c r="A214">
        <f>'Main Meals'!B214</f>
        <v>2700</v>
      </c>
      <c r="B214">
        <f>'Main Meals'!C214</f>
        <v>2706</v>
      </c>
      <c r="C214" t="str">
        <f>'Main Meals'!D214</f>
        <v>Moroccan Tajine (Tofu)</v>
      </c>
      <c r="D214" t="str">
        <f>'Main Meals'!K214</f>
        <v>ENTRÉE</v>
      </c>
      <c r="E214" t="str">
        <f>'Main Meals'!L214</f>
        <v>SS</v>
      </c>
      <c r="F214" t="str">
        <f>'Main Meals'!I214</f>
        <v>ACTIVE</v>
      </c>
      <c r="G214">
        <f>'Retail Pricing'!L214</f>
        <v>15.15</v>
      </c>
    </row>
    <row r="215" spans="1:7">
      <c r="A215">
        <f>'Main Meals'!B215</f>
        <v>40400</v>
      </c>
      <c r="B215">
        <f>'Main Meals'!C215</f>
        <v>40401</v>
      </c>
      <c r="C215" t="str">
        <f>'Main Meals'!D215</f>
        <v xml:space="preserve">Spinach &amp; Kale Soup </v>
      </c>
      <c r="D215" t="str">
        <f>'Main Meals'!K215</f>
        <v>SOUP</v>
      </c>
      <c r="E215" t="str">
        <f>'Main Meals'!L215</f>
        <v>SS</v>
      </c>
      <c r="F215" t="str">
        <f>'Main Meals'!I215</f>
        <v>ACTIVE</v>
      </c>
      <c r="G215">
        <f>'Retail Pricing'!L215</f>
        <v>6.19</v>
      </c>
    </row>
    <row r="216" spans="1:7">
      <c r="A216">
        <f>'Main Meals'!B216</f>
        <v>40500</v>
      </c>
      <c r="B216">
        <f>'Main Meals'!C216</f>
        <v>40501</v>
      </c>
      <c r="C216" t="str">
        <f>'Main Meals'!D216</f>
        <v>Roasted Turkey Dinner (Turkey)</v>
      </c>
      <c r="D216" t="str">
        <f>'Main Meals'!K216</f>
        <v>ENTRÉE</v>
      </c>
      <c r="E216" t="str">
        <f>'Main Meals'!L216</f>
        <v>SS</v>
      </c>
      <c r="F216" t="str">
        <f>'Main Meals'!I216</f>
        <v>ACTIVE</v>
      </c>
      <c r="G216">
        <f>'Retail Pricing'!L216</f>
        <v>15.68</v>
      </c>
    </row>
    <row r="217" spans="1:7">
      <c r="A217">
        <f>'Main Meals'!B217</f>
        <v>40600</v>
      </c>
      <c r="B217">
        <f>'Main Meals'!C217</f>
        <v>40601</v>
      </c>
      <c r="C217" t="str">
        <f>'Main Meals'!D217</f>
        <v>Burrito Bowl (Chicken)</v>
      </c>
      <c r="D217" t="str">
        <f>'Main Meals'!K217</f>
        <v>BOWL</v>
      </c>
      <c r="E217" t="str">
        <f>'Main Meals'!L217</f>
        <v>SS</v>
      </c>
      <c r="F217" t="str">
        <f>'Main Meals'!I217</f>
        <v>INACTIVE</v>
      </c>
      <c r="G217">
        <f>'Retail Pricing'!L217</f>
        <v>13.99</v>
      </c>
    </row>
    <row r="218" spans="1:7">
      <c r="A218">
        <f>'Main Meals'!B218</f>
        <v>40600</v>
      </c>
      <c r="B218">
        <f>'Main Meals'!C218</f>
        <v>40602</v>
      </c>
      <c r="C218" t="str">
        <f>'Main Meals'!D218</f>
        <v>Burrito Bowl (Steak)</v>
      </c>
      <c r="D218" t="str">
        <f>'Main Meals'!K218</f>
        <v>BOWL</v>
      </c>
      <c r="E218" t="str">
        <f>'Main Meals'!L218</f>
        <v>SS</v>
      </c>
      <c r="F218" t="str">
        <f>'Main Meals'!I218</f>
        <v>INACTIVE</v>
      </c>
      <c r="G218">
        <f>'Retail Pricing'!L218</f>
        <v>14.99</v>
      </c>
    </row>
    <row r="219" spans="1:7">
      <c r="A219">
        <f>'Main Meals'!B219</f>
        <v>40600</v>
      </c>
      <c r="B219">
        <f>'Main Meals'!C219</f>
        <v>40603</v>
      </c>
      <c r="C219" t="str">
        <f>'Main Meals'!D219</f>
        <v>Burrito Bowl (Vegetarian)</v>
      </c>
      <c r="D219" t="str">
        <f>'Main Meals'!K219</f>
        <v>BOWL</v>
      </c>
      <c r="E219" t="str">
        <f>'Main Meals'!L219</f>
        <v>SS</v>
      </c>
      <c r="F219" t="str">
        <f>'Main Meals'!I219</f>
        <v>INACTIVE</v>
      </c>
      <c r="G219">
        <f>'Retail Pricing'!L219</f>
        <v>12.99</v>
      </c>
    </row>
    <row r="220" spans="1:7">
      <c r="A220">
        <f>'Main Meals'!B220</f>
        <v>40700</v>
      </c>
      <c r="B220">
        <f>'Main Meals'!C220</f>
        <v>40701</v>
      </c>
      <c r="C220" t="str">
        <f>'Main Meals'!D220</f>
        <v>Stir fry (Chicken)</v>
      </c>
      <c r="D220" t="str">
        <f>'Main Meals'!K220</f>
        <v>ENTRÉE</v>
      </c>
      <c r="E220" t="str">
        <f>'Main Meals'!L220</f>
        <v>SS</v>
      </c>
      <c r="F220" t="str">
        <f>'Main Meals'!I220</f>
        <v>INACTIVE</v>
      </c>
      <c r="G220">
        <f>'Retail Pricing'!L220</f>
        <v>13.99</v>
      </c>
    </row>
    <row r="221" spans="1:7">
      <c r="A221">
        <f>'Main Meals'!B221</f>
        <v>40700</v>
      </c>
      <c r="B221">
        <f>'Main Meals'!C221</f>
        <v>40702</v>
      </c>
      <c r="C221" t="str">
        <f>'Main Meals'!D221</f>
        <v>Stir fry (Shrimp)</v>
      </c>
      <c r="D221" t="str">
        <f>'Main Meals'!K221</f>
        <v>ENTRÉE</v>
      </c>
      <c r="E221" t="str">
        <f>'Main Meals'!L221</f>
        <v>SS</v>
      </c>
      <c r="F221" t="str">
        <f>'Main Meals'!I221</f>
        <v>INACTIVE</v>
      </c>
      <c r="G221">
        <f>'Retail Pricing'!L221</f>
        <v>14.99</v>
      </c>
    </row>
    <row r="222" spans="1:7">
      <c r="A222">
        <f>'Main Meals'!B222</f>
        <v>40700</v>
      </c>
      <c r="B222">
        <f>'Main Meals'!C222</f>
        <v>40703</v>
      </c>
      <c r="C222" t="str">
        <f>'Main Meals'!D222</f>
        <v>Stir fry (veggie)</v>
      </c>
      <c r="D222" t="str">
        <f>'Main Meals'!K222</f>
        <v>ENTRÉE</v>
      </c>
      <c r="E222" t="str">
        <f>'Main Meals'!L222</f>
        <v>SS</v>
      </c>
      <c r="F222" t="str">
        <f>'Main Meals'!I222</f>
        <v>INACTIVE</v>
      </c>
      <c r="G222">
        <f>'Retail Pricing'!L222</f>
        <v>12.99</v>
      </c>
    </row>
    <row r="223" spans="1:7">
      <c r="A223">
        <f>'Main Meals'!B223</f>
        <v>40800</v>
      </c>
      <c r="B223">
        <f>'Main Meals'!C223</f>
        <v>40801</v>
      </c>
      <c r="C223" t="str">
        <f>'Main Meals'!D223</f>
        <v xml:space="preserve">Freezer-Friendly Favorites Bundle </v>
      </c>
      <c r="D223" t="str">
        <f>'Main Meals'!K223</f>
        <v>BUNDLE</v>
      </c>
      <c r="E223" t="str">
        <f>'Main Meals'!L223</f>
        <v>BUNDLE</v>
      </c>
      <c r="F223" t="str">
        <f>'Main Meals'!I223</f>
        <v xml:space="preserve">ACTIVE </v>
      </c>
      <c r="G223">
        <f>'Retail Pricing'!L223</f>
        <v>94.12</v>
      </c>
    </row>
    <row r="224" spans="1:7">
      <c r="A224">
        <f>'Main Meals'!B224</f>
        <v>40800</v>
      </c>
      <c r="B224">
        <f>'Main Meals'!C224</f>
        <v>40802</v>
      </c>
      <c r="C224" t="str">
        <f>'Main Meals'!D224</f>
        <v xml:space="preserve">Vegetarian Bundle </v>
      </c>
      <c r="D224" t="str">
        <f>'Main Meals'!K224</f>
        <v>BUNDLE</v>
      </c>
      <c r="E224" t="str">
        <f>'Main Meals'!L224</f>
        <v>BUNDLE</v>
      </c>
      <c r="F224" t="str">
        <f>'Main Meals'!I224</f>
        <v xml:space="preserve">ACTIVE </v>
      </c>
      <c r="G224">
        <f>'Retail Pricing'!L224</f>
        <v>74.97</v>
      </c>
    </row>
    <row r="225" spans="1:7">
      <c r="A225">
        <f>'Main Meals'!B225</f>
        <v>40800</v>
      </c>
      <c r="B225">
        <f>'Main Meals'!C225</f>
        <v>40803</v>
      </c>
      <c r="C225" t="str">
        <f>'Main Meals'!D225</f>
        <v xml:space="preserve">Plant-Based Vegan Bundle </v>
      </c>
      <c r="D225" t="str">
        <f>'Main Meals'!K225</f>
        <v>BUNDLE</v>
      </c>
      <c r="E225" t="str">
        <f>'Main Meals'!L225</f>
        <v>BUNDLE</v>
      </c>
      <c r="F225" t="str">
        <f>'Main Meals'!I225</f>
        <v xml:space="preserve">ACTIVE </v>
      </c>
      <c r="G225">
        <f>'Retail Pricing'!L225</f>
        <v>115.29</v>
      </c>
    </row>
    <row r="226" spans="1:7">
      <c r="A226">
        <f>'Main Meals'!B226</f>
        <v>40800</v>
      </c>
      <c r="B226">
        <f>'Main Meals'!C226</f>
        <v>40804</v>
      </c>
      <c r="C226" t="str">
        <f>'Main Meals'!D226</f>
        <v xml:space="preserve">Freezer-Friendly "Better Belly” Bundle </v>
      </c>
      <c r="D226" t="str">
        <f>'Main Meals'!K226</f>
        <v>BUNDLE</v>
      </c>
      <c r="E226" t="str">
        <f>'Main Meals'!L226</f>
        <v>BUNDLE</v>
      </c>
      <c r="F226" t="str">
        <f>'Main Meals'!I226</f>
        <v xml:space="preserve">ACTIVE </v>
      </c>
      <c r="G226">
        <f>'Retail Pricing'!L226</f>
        <v>90.12</v>
      </c>
    </row>
    <row r="227" spans="1:7">
      <c r="A227">
        <f>'Main Meals'!B227</f>
        <v>7600</v>
      </c>
      <c r="B227">
        <f>'Main Meals'!C227</f>
        <v>7602</v>
      </c>
      <c r="C227" t="str">
        <f>'Main Meals'!D227</f>
        <v xml:space="preserve">Freezer-Friendly Baked Lasagna Bolognese (family style) </v>
      </c>
      <c r="D227" t="str">
        <f>'Main Meals'!K227</f>
        <v>ENTRÉE</v>
      </c>
      <c r="E227" t="str">
        <f>'Main Meals'!L227</f>
        <v>MS</v>
      </c>
      <c r="F227" t="str">
        <f>'Main Meals'!I227</f>
        <v>INACTIVE</v>
      </c>
      <c r="G227" t="str">
        <f>'Retail Pricing'!L227</f>
        <v>-</v>
      </c>
    </row>
    <row r="228" spans="1:7">
      <c r="A228">
        <f>'Main Meals'!B228</f>
        <v>40900</v>
      </c>
      <c r="B228">
        <f>'Main Meals'!C228</f>
        <v>40901</v>
      </c>
      <c r="C228" t="str">
        <f>'Main Meals'!D228</f>
        <v xml:space="preserve">Power Breakfast Quinoa Bowl </v>
      </c>
      <c r="D228" t="str">
        <f>'Main Meals'!K228</f>
        <v>BREAKFAST</v>
      </c>
      <c r="E228" t="str">
        <f>'Main Meals'!L228</f>
        <v>SS</v>
      </c>
      <c r="F228" t="str">
        <f>'Main Meals'!I228</f>
        <v xml:space="preserve">ACTIVE </v>
      </c>
      <c r="G228">
        <f>'Retail Pricing'!L228</f>
        <v>9.15</v>
      </c>
    </row>
    <row r="229" spans="1:7">
      <c r="A229">
        <f>'Main Meals'!B229</f>
        <v>50000</v>
      </c>
      <c r="B229">
        <f>'Main Meals'!C229</f>
        <v>50001</v>
      </c>
      <c r="C229" t="str">
        <f>'Main Meals'!D229</f>
        <v xml:space="preserve">Rice Pudding  </v>
      </c>
      <c r="D229" t="str">
        <f>'Main Meals'!K229</f>
        <v>SNACK</v>
      </c>
      <c r="E229" t="str">
        <f>'Main Meals'!L229</f>
        <v>SS</v>
      </c>
      <c r="F229" t="str">
        <f>'Main Meals'!I229</f>
        <v>INACTIVE</v>
      </c>
      <c r="G229">
        <f>'Retail Pricing'!L229</f>
        <v>5.25</v>
      </c>
    </row>
    <row r="230" spans="1:7">
      <c r="A230">
        <f>'Main Meals'!B230</f>
        <v>50100</v>
      </c>
      <c r="B230">
        <f>'Main Meals'!C230</f>
        <v>50101</v>
      </c>
      <c r="C230" t="str">
        <f>'Main Meals'!D230</f>
        <v xml:space="preserve">Oatmeal Raisin Breakfast Bar </v>
      </c>
      <c r="D230" t="str">
        <f>'Main Meals'!K230</f>
        <v>BREAKFAST</v>
      </c>
      <c r="E230" t="str">
        <f>'Main Meals'!L230</f>
        <v>SS</v>
      </c>
      <c r="F230" t="str">
        <f>'Main Meals'!I230</f>
        <v>RETIRED</v>
      </c>
      <c r="G230">
        <f>'Retail Pricing'!L230</f>
        <v>4.99</v>
      </c>
    </row>
    <row r="231" spans="1:7">
      <c r="A231">
        <f>'Main Meals'!B231</f>
        <v>50200</v>
      </c>
      <c r="B231">
        <f>'Main Meals'!C231</f>
        <v>50201</v>
      </c>
      <c r="C231" t="str">
        <f>'Main Meals'!D231</f>
        <v xml:space="preserve">Vitality Shot: Blood Orange </v>
      </c>
      <c r="D231" t="str">
        <f>'Main Meals'!K231</f>
        <v>BEVERAGE</v>
      </c>
      <c r="E231" t="str">
        <f>'Main Meals'!L231</f>
        <v>SS</v>
      </c>
      <c r="F231" t="str">
        <f>'Main Meals'!I231</f>
        <v>RETIRED</v>
      </c>
      <c r="G231">
        <f>'Retail Pricing'!L231</f>
        <v>3.99</v>
      </c>
    </row>
    <row r="232" spans="1:7">
      <c r="A232">
        <f>'Main Meals'!B232</f>
        <v>50200</v>
      </c>
      <c r="B232">
        <f>'Main Meals'!C232</f>
        <v>50202</v>
      </c>
      <c r="C232" t="str">
        <f>'Main Meals'!D232</f>
        <v xml:space="preserve">Vitality Shot: Blood Orange (Pair) </v>
      </c>
      <c r="D232" t="str">
        <f>'Main Meals'!K232</f>
        <v>BEVERAGE</v>
      </c>
      <c r="E232" t="str">
        <f>'Main Meals'!L232</f>
        <v>MS</v>
      </c>
      <c r="F232" t="str">
        <f>'Main Meals'!I232</f>
        <v>RETIRED</v>
      </c>
      <c r="G232">
        <f>'Retail Pricing'!L232</f>
        <v>5.99</v>
      </c>
    </row>
    <row r="233" spans="1:7">
      <c r="A233">
        <f>'Main Meals'!B233</f>
        <v>50300</v>
      </c>
      <c r="B233">
        <f>'Main Meals'!C233</f>
        <v>50301</v>
      </c>
      <c r="C233" t="str">
        <f>'Main Meals'!D233</f>
        <v xml:space="preserve">Crackers </v>
      </c>
      <c r="D233" t="str">
        <f>'Main Meals'!K233</f>
        <v>SNACK</v>
      </c>
      <c r="E233" t="str">
        <f>'Main Meals'!L233</f>
        <v>MS</v>
      </c>
      <c r="F233" t="str">
        <f>'Main Meals'!I233</f>
        <v>INACTIVE</v>
      </c>
      <c r="G233" t="str">
        <f>'Retail Pricing'!L233</f>
        <v>-</v>
      </c>
    </row>
    <row r="234" spans="1:7">
      <c r="A234">
        <f>'Main Meals'!B234</f>
        <v>40800</v>
      </c>
      <c r="B234">
        <f>'Main Meals'!C234</f>
        <v>40805</v>
      </c>
      <c r="C234" t="str">
        <f>'Main Meals'!D234</f>
        <v>Freezer-Filler Bundle</v>
      </c>
      <c r="D234" t="str">
        <f>'Main Meals'!K234</f>
        <v>BUNDLE</v>
      </c>
      <c r="E234" t="str">
        <f>'Main Meals'!L234</f>
        <v>BUNDLE</v>
      </c>
      <c r="F234" t="str">
        <f>'Main Meals'!I234</f>
        <v>ACTIVE</v>
      </c>
      <c r="G234">
        <f>'Retail Pricing'!L234</f>
        <v>121.4</v>
      </c>
    </row>
    <row r="235" spans="1:7">
      <c r="A235">
        <f>'Main Meals'!B235</f>
        <v>40800</v>
      </c>
      <c r="B235">
        <f>'Main Meals'!C235</f>
        <v>40806</v>
      </c>
      <c r="C235" t="str">
        <f>'Main Meals'!D235</f>
        <v>3-Day Bundle</v>
      </c>
      <c r="D235" t="str">
        <f>'Main Meals'!K235</f>
        <v>BUNDLE</v>
      </c>
      <c r="E235" t="str">
        <f>'Main Meals'!L235</f>
        <v>BUNDLE</v>
      </c>
      <c r="F235" t="str">
        <f>'Main Meals'!I235</f>
        <v xml:space="preserve">ACTIVE </v>
      </c>
      <c r="G235">
        <f>'Retail Pricing'!L235</f>
        <v>148.46</v>
      </c>
    </row>
    <row r="236" spans="1:7">
      <c r="A236">
        <f>'Main Meals'!B236</f>
        <v>40800</v>
      </c>
      <c r="B236">
        <f>'Main Meals'!C236</f>
        <v>40807</v>
      </c>
      <c r="C236" t="str">
        <f>'Main Meals'!D236</f>
        <v>4-Day Bundle</v>
      </c>
      <c r="D236" t="str">
        <f>'Main Meals'!K236</f>
        <v>BUNDLE</v>
      </c>
      <c r="E236" t="str">
        <f>'Main Meals'!L236</f>
        <v>BUNDLE</v>
      </c>
      <c r="F236" t="str">
        <f>'Main Meals'!I236</f>
        <v xml:space="preserve">ACTIVE </v>
      </c>
      <c r="G236">
        <f>'Retail Pricing'!L236</f>
        <v>208.51</v>
      </c>
    </row>
    <row r="237" spans="1:7">
      <c r="A237">
        <f>'Main Meals'!B237</f>
        <v>40800</v>
      </c>
      <c r="B237">
        <f>'Main Meals'!C237</f>
        <v>40808</v>
      </c>
      <c r="C237" t="str">
        <f>'Main Meals'!D237</f>
        <v>Brunch Bundle</v>
      </c>
      <c r="D237" t="str">
        <f>'Main Meals'!K237</f>
        <v>BUNDLE</v>
      </c>
      <c r="E237" t="str">
        <f>'Main Meals'!L237</f>
        <v>BUNDLE</v>
      </c>
      <c r="F237" t="str">
        <f>'Main Meals'!I237</f>
        <v xml:space="preserve">ACTIVE </v>
      </c>
      <c r="G237">
        <f>'Retail Pricing'!L237</f>
        <v>143.21</v>
      </c>
    </row>
    <row r="238" spans="1:7">
      <c r="A238">
        <f>'Main Meals'!B238</f>
        <v>5500</v>
      </c>
      <c r="B238">
        <f>'Main Meals'!C238</f>
        <v>5502</v>
      </c>
      <c r="C238" t="str">
        <f>'Main Meals'!D238</f>
        <v>Pulled BBQ Chicken (family style)</v>
      </c>
      <c r="D238" t="str">
        <f>'Main Meals'!K238</f>
        <v>HALF TRAY</v>
      </c>
      <c r="E238" t="str">
        <f>'Main Meals'!L238</f>
        <v>MS</v>
      </c>
      <c r="F238" t="str">
        <f>'Main Meals'!I238</f>
        <v xml:space="preserve">ACTIVE </v>
      </c>
      <c r="G238">
        <f>'Retail Pricing'!L238</f>
        <v>58.99</v>
      </c>
    </row>
    <row r="239" spans="1:7">
      <c r="A239">
        <f>'Main Meals'!B239</f>
        <v>7700</v>
      </c>
      <c r="B239">
        <f>'Main Meals'!C239</f>
        <v>7702</v>
      </c>
      <c r="C239" t="str">
        <f>'Main Meals'!D239</f>
        <v xml:space="preserve">Truffled Mac &amp; Cheese (family style)  </v>
      </c>
      <c r="D239" t="str">
        <f>'Main Meals'!K239</f>
        <v>HALF TRAY</v>
      </c>
      <c r="E239" t="str">
        <f>'Main Meals'!L239</f>
        <v>MS</v>
      </c>
      <c r="F239" t="str">
        <f>'Main Meals'!I239</f>
        <v>INACTIVE</v>
      </c>
      <c r="G239" t="str">
        <f>'Retail Pricing'!L239</f>
        <v>-</v>
      </c>
    </row>
    <row r="240" spans="1:7">
      <c r="A240">
        <f>'Main Meals'!B240</f>
        <v>12800</v>
      </c>
      <c r="B240">
        <f>'Main Meals'!C240</f>
        <v>12802</v>
      </c>
      <c r="C240" t="str">
        <f>'Main Meals'!D240</f>
        <v xml:space="preserve">Classic Mac &amp; Cheese (family style)  </v>
      </c>
      <c r="D240" t="str">
        <f>'Main Meals'!K240</f>
        <v>HALF TRAY</v>
      </c>
      <c r="E240" t="str">
        <f>'Main Meals'!L240</f>
        <v>MS</v>
      </c>
      <c r="F240" t="str">
        <f>'Main Meals'!I240</f>
        <v xml:space="preserve">ACTIVE </v>
      </c>
      <c r="G240" t="str">
        <f>'Retail Pricing'!L240</f>
        <v>-</v>
      </c>
    </row>
    <row r="241" spans="1:7">
      <c r="A241">
        <f>'Main Meals'!B241</f>
        <v>5200</v>
      </c>
      <c r="B241">
        <f>'Main Meals'!C241</f>
        <v>5202</v>
      </c>
      <c r="C241" t="str">
        <f>'Main Meals'!D241</f>
        <v xml:space="preserve">Jumbo Lump Crab Cakes (family style)  </v>
      </c>
      <c r="D241" t="str">
        <f>'Main Meals'!K241</f>
        <v>HALF TRAY</v>
      </c>
      <c r="E241" t="str">
        <f>'Main Meals'!L241</f>
        <v>MS</v>
      </c>
      <c r="F241" t="str">
        <f>'Main Meals'!I241</f>
        <v>INACTIVE</v>
      </c>
      <c r="G241" t="str">
        <f>'Retail Pricing'!L241</f>
        <v>-</v>
      </c>
    </row>
    <row r="242" spans="1:7">
      <c r="A242">
        <f>'Main Meals'!B242</f>
        <v>19100</v>
      </c>
      <c r="B242">
        <f>'Main Meals'!C242</f>
        <v>19102</v>
      </c>
      <c r="C242" t="str">
        <f>'Main Meals'!D242</f>
        <v xml:space="preserve">Provençal Roast Beef (family style) </v>
      </c>
      <c r="D242" t="str">
        <f>'Main Meals'!K242</f>
        <v>HALF TRAY</v>
      </c>
      <c r="E242" t="str">
        <f>'Main Meals'!L242</f>
        <v>MS</v>
      </c>
      <c r="F242" t="str">
        <f>'Main Meals'!I242</f>
        <v>INACTIVE</v>
      </c>
      <c r="G242" t="str">
        <f>'Retail Pricing'!L242</f>
        <v>-</v>
      </c>
    </row>
    <row r="243" spans="1:7">
      <c r="A243">
        <f>'Main Meals'!B243</f>
        <v>6100</v>
      </c>
      <c r="B243">
        <f>'Main Meals'!C243</f>
        <v>6102</v>
      </c>
      <c r="C243" t="str">
        <f>'Main Meals'!D243</f>
        <v xml:space="preserve">Green Beans with Toasted Almonds (family style) </v>
      </c>
      <c r="D243" t="str">
        <f>'Main Meals'!K243</f>
        <v>LARGE SIDE 24oz</v>
      </c>
      <c r="E243" t="str">
        <f>'Main Meals'!L243</f>
        <v>MS</v>
      </c>
      <c r="F243" t="str">
        <f>'Main Meals'!I243</f>
        <v xml:space="preserve">ACTIVE </v>
      </c>
      <c r="G243">
        <f>'Retail Pricing'!L243</f>
        <v>12.99</v>
      </c>
    </row>
    <row r="244" spans="1:7">
      <c r="A244">
        <f>'Main Meals'!B244</f>
        <v>50400</v>
      </c>
      <c r="B244">
        <f>'Main Meals'!C244</f>
        <v>50402</v>
      </c>
      <c r="C244" t="str">
        <f>'Main Meals'!D244</f>
        <v xml:space="preserve">Cole Slaw (family style)  </v>
      </c>
      <c r="D244" t="str">
        <f>'Main Meals'!K244</f>
        <v>LARGE SIDE 24oz</v>
      </c>
      <c r="E244" t="str">
        <f>'Main Meals'!L244</f>
        <v>MS</v>
      </c>
      <c r="F244" t="str">
        <f>'Main Meals'!I244</f>
        <v>INACTIVE</v>
      </c>
      <c r="G244">
        <f>'Retail Pricing'!L244</f>
        <v>15.99</v>
      </c>
    </row>
    <row r="245" spans="1:7">
      <c r="A245">
        <f>'Main Meals'!B245</f>
        <v>50500</v>
      </c>
      <c r="B245">
        <f>'Main Meals'!C245</f>
        <v>50502</v>
      </c>
      <c r="C245" t="str">
        <f>'Main Meals'!D245</f>
        <v xml:space="preserve">Herb &amp; Olive Macaroni Salad (family style) </v>
      </c>
      <c r="D245" t="str">
        <f>'Main Meals'!K245</f>
        <v>LARGE SIDE 24oz</v>
      </c>
      <c r="E245" t="str">
        <f>'Main Meals'!L245</f>
        <v>MS</v>
      </c>
      <c r="F245" t="str">
        <f>'Main Meals'!I245</f>
        <v>INACTIVE</v>
      </c>
      <c r="G245">
        <f>'Retail Pricing'!L245</f>
        <v>15.99</v>
      </c>
    </row>
    <row r="246" spans="1:7">
      <c r="A246">
        <f>'Main Meals'!B246</f>
        <v>50600</v>
      </c>
      <c r="B246">
        <f>'Main Meals'!C246</f>
        <v>50601</v>
      </c>
      <c r="C246" t="str">
        <f>'Main Meals'!D246</f>
        <v xml:space="preserve">Chicken-Pomodoro Lasagna (family style) </v>
      </c>
      <c r="D246" t="str">
        <f>'Main Meals'!K246</f>
        <v>HALF TRAY</v>
      </c>
      <c r="E246" t="str">
        <f>'Main Meals'!L246</f>
        <v>MS</v>
      </c>
      <c r="F246" t="str">
        <f>'Main Meals'!I246</f>
        <v xml:space="preserve">ACTIVE </v>
      </c>
      <c r="G246">
        <f>'Retail Pricing'!L246</f>
        <v>13.99</v>
      </c>
    </row>
    <row r="247" spans="1:7">
      <c r="A247">
        <f>'Main Meals'!B247</f>
        <v>11800</v>
      </c>
      <c r="B247">
        <f>'Main Meals'!C247</f>
        <v>11802</v>
      </c>
      <c r="C247" t="str">
        <f>'Main Meals'!D247</f>
        <v xml:space="preserve">Garden Vegetable Lasagna (family style) </v>
      </c>
      <c r="D247" t="str">
        <f>'Main Meals'!K247</f>
        <v>HALF TRAY</v>
      </c>
      <c r="E247" t="str">
        <f>'Main Meals'!L247</f>
        <v>MS</v>
      </c>
      <c r="F247" t="str">
        <f>'Main Meals'!I247</f>
        <v>INACTIVE</v>
      </c>
      <c r="G247" t="str">
        <f>'Retail Pricing'!L247</f>
        <v>-</v>
      </c>
    </row>
    <row r="248" spans="1:7">
      <c r="A248">
        <f>'Main Meals'!B248</f>
        <v>50700</v>
      </c>
      <c r="B248">
        <f>'Main Meals'!C248</f>
        <v>50701</v>
      </c>
      <c r="C248" t="str">
        <f>'Main Meals'!D248</f>
        <v>Asian Chicken Salad</v>
      </c>
      <c r="D248" t="str">
        <f>'Main Meals'!K248</f>
        <v>SALAD</v>
      </c>
      <c r="E248" t="str">
        <f>'Main Meals'!L248</f>
        <v>SS</v>
      </c>
      <c r="F248" t="str">
        <f>'Main Meals'!I248</f>
        <v>INACTIVE</v>
      </c>
      <c r="G248">
        <f>'Retail Pricing'!L248</f>
        <v>14.99</v>
      </c>
    </row>
    <row r="249" spans="1:7">
      <c r="A249">
        <f>'Main Meals'!B249</f>
        <v>10900</v>
      </c>
      <c r="B249">
        <f>'Main Meals'!C249</f>
        <v>10903</v>
      </c>
      <c r="C249" t="str">
        <f>'Main Meals'!D249</f>
        <v xml:space="preserve">Cold Brew  </v>
      </c>
      <c r="D249" t="str">
        <f>'Main Meals'!K249</f>
        <v>BEVERAGE</v>
      </c>
      <c r="E249" t="str">
        <f>'Main Meals'!L249</f>
        <v>SS</v>
      </c>
      <c r="F249" t="str">
        <f>'Main Meals'!I249</f>
        <v>RETIRED</v>
      </c>
      <c r="G249" t="str">
        <f>'Retail Pricing'!L249</f>
        <v>-</v>
      </c>
    </row>
    <row r="250" spans="1:7">
      <c r="A250">
        <f>'Main Meals'!B250</f>
        <v>50600</v>
      </c>
      <c r="B250">
        <f>'Main Meals'!C250</f>
        <v>50602</v>
      </c>
      <c r="C250" t="str">
        <f>'Main Meals'!D250</f>
        <v xml:space="preserve">Chicken-Pomodoro Lasagna  </v>
      </c>
      <c r="D250" t="str">
        <f>'Main Meals'!K250</f>
        <v>ENTRÉE</v>
      </c>
      <c r="E250" t="str">
        <f>'Main Meals'!L250</f>
        <v>SS</v>
      </c>
      <c r="F250" t="str">
        <f>'Main Meals'!I250</f>
        <v>INACTIVE</v>
      </c>
      <c r="G250">
        <f>'Retail Pricing'!L250</f>
        <v>14.18</v>
      </c>
    </row>
    <row r="251" spans="1:7">
      <c r="A251">
        <f>'Main Meals'!B251</f>
        <v>50800</v>
      </c>
      <c r="B251">
        <f>'Main Meals'!C251</f>
        <v>50801</v>
      </c>
      <c r="C251" t="str">
        <f>'Main Meals'!D251</f>
        <v xml:space="preserve">Limeade </v>
      </c>
      <c r="D251" t="str">
        <f>'Main Meals'!K251</f>
        <v>BEVERAGE</v>
      </c>
      <c r="E251" t="str">
        <f>'Main Meals'!L251</f>
        <v>SS</v>
      </c>
      <c r="F251" t="str">
        <f>'Main Meals'!I251</f>
        <v>RETIRED</v>
      </c>
      <c r="G251">
        <f>'Retail Pricing'!L251</f>
        <v>4.99</v>
      </c>
    </row>
    <row r="252" spans="1:7">
      <c r="A252">
        <f>'Main Meals'!B252</f>
        <v>50900</v>
      </c>
      <c r="B252">
        <f>'Main Meals'!C252</f>
        <v>50901</v>
      </c>
      <c r="C252" t="str">
        <f>'Main Meals'!D252</f>
        <v xml:space="preserve">Pulled BBQ Chicken Sliders </v>
      </c>
      <c r="D252" t="str">
        <f>'Main Meals'!K252</f>
        <v>HALF TRAY</v>
      </c>
      <c r="E252" t="str">
        <f>'Main Meals'!L252</f>
        <v>MS</v>
      </c>
      <c r="F252" t="str">
        <f>'Main Meals'!I252</f>
        <v>INACTIVE</v>
      </c>
      <c r="G252">
        <f>'Retail Pricing'!L252</f>
        <v>21.99</v>
      </c>
    </row>
    <row r="253" spans="1:7">
      <c r="A253">
        <f>'Main Meals'!B253</f>
        <v>60000</v>
      </c>
      <c r="B253">
        <f>'Main Meals'!C253</f>
        <v>60001</v>
      </c>
      <c r="C253" t="str">
        <f>'Main Meals'!D253</f>
        <v xml:space="preserve">Chocolate Chip Cookies </v>
      </c>
      <c r="D253" t="str">
        <f>'Main Meals'!K253</f>
        <v>LARGE SIDE 24oz</v>
      </c>
      <c r="E253" t="str">
        <f>'Main Meals'!L253</f>
        <v>MS</v>
      </c>
      <c r="F253" t="str">
        <f>'Main Meals'!I253</f>
        <v xml:space="preserve">ACTIVE </v>
      </c>
      <c r="G253">
        <f>'Retail Pricing'!L253</f>
        <v>9.0399999999999991</v>
      </c>
    </row>
    <row r="254" spans="1:7">
      <c r="A254">
        <f>'Main Meals'!B254</f>
        <v>11300</v>
      </c>
      <c r="B254">
        <f>'Main Meals'!C254</f>
        <v>11302</v>
      </c>
      <c r="C254" t="str">
        <f>'Main Meals'!D254</f>
        <v xml:space="preserve">Caprese Pesto Salad Bowl with Chicken </v>
      </c>
      <c r="D254" t="str">
        <f>'Main Meals'!K254</f>
        <v>BOWL</v>
      </c>
      <c r="E254" t="str">
        <f>'Main Meals'!L254</f>
        <v>SS</v>
      </c>
      <c r="F254" t="str">
        <f>'Main Meals'!I254</f>
        <v xml:space="preserve">ACTIVE </v>
      </c>
      <c r="G254" t="str">
        <f>'Retail Pricing'!L254</f>
        <v>-</v>
      </c>
    </row>
    <row r="255" spans="1:7">
      <c r="A255">
        <f>'Main Meals'!B255</f>
        <v>11300</v>
      </c>
      <c r="B255">
        <f>'Main Meals'!C255</f>
        <v>11303</v>
      </c>
      <c r="C255" t="str">
        <f>'Main Meals'!D255</f>
        <v xml:space="preserve">Caprese Pesto Salad Bowl (family style) </v>
      </c>
      <c r="D255" t="str">
        <f>'Main Meals'!K255</f>
        <v>BOWL</v>
      </c>
      <c r="E255" t="str">
        <f>'Main Meals'!L255</f>
        <v>SS</v>
      </c>
      <c r="F255" t="str">
        <f>'Main Meals'!I255</f>
        <v xml:space="preserve">ACTIVE </v>
      </c>
      <c r="G255" t="str">
        <f>'Retail Pricing'!L255</f>
        <v>-</v>
      </c>
    </row>
    <row r="256" spans="1:7">
      <c r="A256">
        <f>'Main Meals'!B256</f>
        <v>60100</v>
      </c>
      <c r="B256">
        <f>'Main Meals'!C256</f>
        <v>60101</v>
      </c>
      <c r="C256" t="str">
        <f>'Main Meals'!D256</f>
        <v>Vietnamese Rice Noodles (Beef)</v>
      </c>
      <c r="D256" t="str">
        <f>'Main Meals'!K256</f>
        <v>ENTRÉE</v>
      </c>
      <c r="E256" t="str">
        <f>'Main Meals'!L256</f>
        <v>SS</v>
      </c>
      <c r="F256" t="str">
        <f>'Main Meals'!I256</f>
        <v>ACTIVE</v>
      </c>
      <c r="G256">
        <f>'Retail Pricing'!L256</f>
        <v>17.850000000000001</v>
      </c>
    </row>
    <row r="257" spans="1:7">
      <c r="A257">
        <f>'Main Meals'!B257</f>
        <v>60100</v>
      </c>
      <c r="B257">
        <f>'Main Meals'!C257</f>
        <v>60102</v>
      </c>
      <c r="C257" t="str">
        <f>'Main Meals'!D257</f>
        <v>Vietnamese Rice Noodles (Shrimp)</v>
      </c>
      <c r="D257" t="str">
        <f>'Main Meals'!K257</f>
        <v>ENTRÉE</v>
      </c>
      <c r="E257" t="str">
        <f>'Main Meals'!L257</f>
        <v>SS</v>
      </c>
      <c r="F257" t="str">
        <f>'Main Meals'!I257</f>
        <v>ACTIVE</v>
      </c>
      <c r="G257">
        <f>'Retail Pricing'!L257</f>
        <v>18.190000000000001</v>
      </c>
    </row>
    <row r="258" spans="1:7">
      <c r="A258">
        <f>'Main Meals'!B258</f>
        <v>60100</v>
      </c>
      <c r="B258">
        <f>'Main Meals'!C258</f>
        <v>60103</v>
      </c>
      <c r="C258" t="str">
        <f>'Main Meals'!D258</f>
        <v>Vietnamese Rice Noodles (Veggie)</v>
      </c>
      <c r="D258" t="str">
        <f>'Main Meals'!K258</f>
        <v>ENTRÉE</v>
      </c>
      <c r="E258" t="str">
        <f>'Main Meals'!L258</f>
        <v>SS</v>
      </c>
      <c r="F258" t="str">
        <f>'Main Meals'!I258</f>
        <v>ACTIVE</v>
      </c>
      <c r="G258">
        <f>'Retail Pricing'!L258</f>
        <v>15.45</v>
      </c>
    </row>
    <row r="259" spans="1:7">
      <c r="A259">
        <f>'Main Meals'!B259</f>
        <v>4900</v>
      </c>
      <c r="B259">
        <f>'Main Meals'!C259</f>
        <v>4901</v>
      </c>
      <c r="C259" t="str">
        <f>'Main Meals'!D259</f>
        <v xml:space="preserve">Sunrise Fruit Bowl </v>
      </c>
      <c r="D259" t="str">
        <f>'Main Meals'!K259</f>
        <v>BREAKFAST</v>
      </c>
      <c r="E259" t="str">
        <f>'Main Meals'!L259</f>
        <v>SS</v>
      </c>
      <c r="F259" t="str">
        <f>'Main Meals'!I259</f>
        <v xml:space="preserve">ACTIVE </v>
      </c>
      <c r="G259">
        <f>'Retail Pricing'!L259</f>
        <v>14.45</v>
      </c>
    </row>
    <row r="260" spans="1:7">
      <c r="A260">
        <f>'Main Meals'!B260</f>
        <v>60200</v>
      </c>
      <c r="B260">
        <f>'Main Meals'!C260</f>
        <v>60201</v>
      </c>
      <c r="C260" t="str">
        <f>'Main Meals'!D260</f>
        <v xml:space="preserve">Chicken Cacciatore </v>
      </c>
      <c r="D260" t="str">
        <f>'Main Meals'!K260</f>
        <v>ENTRÉE</v>
      </c>
      <c r="E260" t="str">
        <f>'Main Meals'!L260</f>
        <v>SS</v>
      </c>
      <c r="F260" t="str">
        <f>'Main Meals'!I260</f>
        <v xml:space="preserve">ACTIVE </v>
      </c>
      <c r="G260">
        <f>'Retail Pricing'!L260</f>
        <v>15.09</v>
      </c>
    </row>
    <row r="261" spans="1:7">
      <c r="A261">
        <f>'Main Meals'!B261</f>
        <v>60300</v>
      </c>
      <c r="B261">
        <f>'Main Meals'!C261</f>
        <v>60301</v>
      </c>
      <c r="C261" t="str">
        <f>'Main Meals'!D261</f>
        <v xml:space="preserve">Teriyaki Meatballs </v>
      </c>
      <c r="D261" t="str">
        <f>'Main Meals'!K261</f>
        <v>SIDE</v>
      </c>
      <c r="E261" t="str">
        <f>'Main Meals'!L261</f>
        <v>SS</v>
      </c>
      <c r="F261" t="str">
        <f>'Main Meals'!I261</f>
        <v xml:space="preserve">ACTIVE </v>
      </c>
      <c r="G261">
        <f>'Retail Pricing'!L261</f>
        <v>10.39</v>
      </c>
    </row>
    <row r="262" spans="1:7">
      <c r="A262">
        <f>'Main Meals'!B262</f>
        <v>2500</v>
      </c>
      <c r="B262">
        <f>'Main Meals'!C262</f>
        <v>2501</v>
      </c>
      <c r="C262" t="str">
        <f>'Main Meals'!D262</f>
        <v>Coconut Laksa (Cod)</v>
      </c>
      <c r="D262" t="str">
        <f>'Main Meals'!K262</f>
        <v>ENTRÉE</v>
      </c>
      <c r="E262" t="str">
        <f>'Main Meals'!L262</f>
        <v>SS</v>
      </c>
      <c r="F262" t="str">
        <f>'Main Meals'!I262</f>
        <v xml:space="preserve">ACTIVE </v>
      </c>
      <c r="G262">
        <f>'Retail Pricing'!L262</f>
        <v>17.739999999999998</v>
      </c>
    </row>
    <row r="263" spans="1:7">
      <c r="A263">
        <f>'Main Meals'!B263</f>
        <v>1100</v>
      </c>
      <c r="B263">
        <f>'Main Meals'!C263</f>
        <v>1104</v>
      </c>
      <c r="C263" t="str">
        <f>'Main Meals'!D263</f>
        <v>Teriyaki Don Buri (Turkey Meatballs)</v>
      </c>
      <c r="D263" t="str">
        <f>'Main Meals'!K263</f>
        <v>ENTRÉE</v>
      </c>
      <c r="E263" t="str">
        <f>'Main Meals'!L263</f>
        <v>SS</v>
      </c>
      <c r="F263" t="str">
        <f>'Main Meals'!I263</f>
        <v xml:space="preserve">ACTIVE </v>
      </c>
      <c r="G263">
        <f>'Retail Pricing'!L263</f>
        <v>15.39</v>
      </c>
    </row>
    <row r="264" spans="1:7">
      <c r="A264">
        <f>'Main Meals'!B264</f>
        <v>40800</v>
      </c>
      <c r="B264">
        <f>'Main Meals'!C264</f>
        <v>40809</v>
      </c>
      <c r="C264" t="str">
        <f>'Main Meals'!D264</f>
        <v xml:space="preserve">September Menu Bundle </v>
      </c>
      <c r="D264" t="str">
        <f>'Main Meals'!K264</f>
        <v>BUNDLE</v>
      </c>
      <c r="E264" t="str">
        <f>'Main Meals'!L264</f>
        <v>BUNDLE</v>
      </c>
      <c r="F264" t="str">
        <f>'Main Meals'!I264</f>
        <v>INACTIVE</v>
      </c>
      <c r="G264" t="str">
        <f>'Retail Pricing'!L264</f>
        <v>-</v>
      </c>
    </row>
    <row r="265" spans="1:7">
      <c r="A265">
        <f>'Main Meals'!B265</f>
        <v>40800</v>
      </c>
      <c r="B265">
        <f>'Main Meals'!C265</f>
        <v>40810</v>
      </c>
      <c r="C265" t="str">
        <f>'Main Meals'!D265</f>
        <v xml:space="preserve">The Weekender Bundle </v>
      </c>
      <c r="D265" t="str">
        <f>'Main Meals'!K265</f>
        <v>BUNDLE</v>
      </c>
      <c r="E265" t="str">
        <f>'Main Meals'!L265</f>
        <v>BUNDLE</v>
      </c>
      <c r="F265" t="str">
        <f>'Main Meals'!I265</f>
        <v>INACTIVE</v>
      </c>
      <c r="G265" t="str">
        <f>'Retail Pricing'!L265</f>
        <v>-</v>
      </c>
    </row>
    <row r="266" spans="1:7">
      <c r="A266">
        <f>'Main Meals'!B266</f>
        <v>40800</v>
      </c>
      <c r="B266">
        <f>'Main Meals'!C266</f>
        <v>40811</v>
      </c>
      <c r="C266" t="str">
        <f>'Main Meals'!D266</f>
        <v xml:space="preserve">Family  Bundle </v>
      </c>
      <c r="D266" t="str">
        <f>'Main Meals'!K266</f>
        <v>BUNDLE</v>
      </c>
      <c r="E266" t="str">
        <f>'Main Meals'!L266</f>
        <v>BUNDLE</v>
      </c>
      <c r="F266" t="str">
        <f>'Main Meals'!I266</f>
        <v>INACTIVE</v>
      </c>
      <c r="G266" t="str">
        <f>'Retail Pricing'!L266</f>
        <v>-</v>
      </c>
    </row>
    <row r="267" spans="1:7">
      <c r="A267">
        <f>'Main Meals'!B267</f>
        <v>1000</v>
      </c>
      <c r="B267">
        <f>'Main Meals'!C267</f>
        <v>1003</v>
      </c>
      <c r="C267" t="str">
        <f>'Main Meals'!D267</f>
        <v>Pad Thai (Chicken)</v>
      </c>
      <c r="D267" t="str">
        <f>'Main Meals'!K267</f>
        <v>ENTRÉE</v>
      </c>
      <c r="E267" t="str">
        <f>'Main Meals'!L267</f>
        <v>SS</v>
      </c>
      <c r="F267" t="str">
        <f>'Main Meals'!I267</f>
        <v xml:space="preserve">ACTIVE </v>
      </c>
      <c r="G267">
        <f>'Retail Pricing'!L267</f>
        <v>15.06</v>
      </c>
    </row>
    <row r="268" spans="1:7">
      <c r="A268">
        <f>'Main Meals'!B268</f>
        <v>1600</v>
      </c>
      <c r="B268">
        <f>'Main Meals'!C268</f>
        <v>1603</v>
      </c>
      <c r="C268" t="str">
        <f>'Main Meals'!D268</f>
        <v>Tikka Masala  (Lamb)</v>
      </c>
      <c r="D268" t="str">
        <f>'Main Meals'!K268</f>
        <v>ENTRÉE</v>
      </c>
      <c r="E268" t="str">
        <f>'Main Meals'!L268</f>
        <v>SS</v>
      </c>
      <c r="F268" t="str">
        <f>'Main Meals'!I268</f>
        <v xml:space="preserve">ACTIVE </v>
      </c>
      <c r="G268">
        <f>'Retail Pricing'!L268</f>
        <v>18.889499999999998</v>
      </c>
    </row>
    <row r="269" spans="1:7">
      <c r="A269">
        <f>'Main Meals'!B269</f>
        <v>3300</v>
      </c>
      <c r="B269">
        <f>'Main Meals'!C269</f>
        <v>3308</v>
      </c>
      <c r="C269" t="str">
        <f>'Main Meals'!D269</f>
        <v>Thai Green Curry  (Cod)</v>
      </c>
      <c r="D269" t="str">
        <f>'Main Meals'!K269</f>
        <v>ENTRÉE</v>
      </c>
      <c r="E269" t="str">
        <f>'Main Meals'!L269</f>
        <v>SS</v>
      </c>
      <c r="F269" t="str">
        <f>'Main Meals'!I269</f>
        <v xml:space="preserve">ACTIVE </v>
      </c>
      <c r="G269">
        <f>'Retail Pricing'!L269</f>
        <v>16.739999999999998</v>
      </c>
    </row>
    <row r="270" spans="1:7">
      <c r="A270">
        <f>'Main Meals'!B270</f>
        <v>40800</v>
      </c>
      <c r="B270">
        <f>'Main Meals'!C270</f>
        <v>40812</v>
      </c>
      <c r="C270" t="str">
        <f>'Main Meals'!D270</f>
        <v xml:space="preserve">October Bundle </v>
      </c>
      <c r="D270" t="str">
        <f>'Main Meals'!K270</f>
        <v>BUNDLE</v>
      </c>
      <c r="E270" t="str">
        <f>'Main Meals'!L270</f>
        <v>BUNDLE</v>
      </c>
      <c r="F270" t="str">
        <f>'Main Meals'!I270</f>
        <v>INACTIVE</v>
      </c>
      <c r="G270" t="str">
        <f>'Retail Pricing'!L270</f>
        <v>-</v>
      </c>
    </row>
    <row r="271" spans="1:7">
      <c r="A271">
        <f>'Main Meals'!B271</f>
        <v>40800</v>
      </c>
      <c r="B271">
        <f>'Main Meals'!C271</f>
        <v>40813</v>
      </c>
      <c r="C271" t="str">
        <f>'Main Meals'!D271</f>
        <v xml:space="preserve">Cocktail Party Bundle </v>
      </c>
      <c r="D271" t="str">
        <f>'Main Meals'!K271</f>
        <v>BUNDLE</v>
      </c>
      <c r="E271" t="str">
        <f>'Main Meals'!L271</f>
        <v>BUNDLE</v>
      </c>
      <c r="F271" t="str">
        <f>'Main Meals'!I271</f>
        <v>INACTIVE</v>
      </c>
      <c r="G271" t="str">
        <f>'Retail Pricing'!L271</f>
        <v>-</v>
      </c>
    </row>
    <row r="272" spans="1:7">
      <c r="A272">
        <f>'Main Meals'!B272</f>
        <v>40800</v>
      </c>
      <c r="B272">
        <f>'Main Meals'!C272</f>
        <v>40814</v>
      </c>
      <c r="C272" t="str">
        <f>'Main Meals'!D272</f>
        <v xml:space="preserve">Beth Israel Omivore Bundle Tuesday OLD NOT ACTIVE </v>
      </c>
      <c r="D272" t="str">
        <f>'Main Meals'!K272</f>
        <v>BUNDLE</v>
      </c>
      <c r="E272" t="str">
        <f>'Main Meals'!L272</f>
        <v>BUNDLE</v>
      </c>
      <c r="F272" t="str">
        <f>'Main Meals'!I272</f>
        <v>RETIRED</v>
      </c>
      <c r="G272" t="str">
        <f>'Retail Pricing'!L272</f>
        <v>-</v>
      </c>
    </row>
    <row r="273" spans="1:7">
      <c r="A273">
        <f>'Main Meals'!B273</f>
        <v>40800</v>
      </c>
      <c r="B273">
        <f>'Main Meals'!C273</f>
        <v>40815</v>
      </c>
      <c r="C273" t="str">
        <f>'Main Meals'!D273</f>
        <v xml:space="preserve">Beth Isreal Omnivore One Time Intro Bundle OLD NOT ACTIVE </v>
      </c>
      <c r="D273" t="str">
        <f>'Main Meals'!K273</f>
        <v>BUNDLE</v>
      </c>
      <c r="E273" t="str">
        <f>'Main Meals'!L273</f>
        <v>BUNDLE</v>
      </c>
      <c r="F273" t="str">
        <f>'Main Meals'!I273</f>
        <v>RETIRED</v>
      </c>
      <c r="G273" t="str">
        <f>'Retail Pricing'!L273</f>
        <v>-</v>
      </c>
    </row>
    <row r="274" spans="1:7">
      <c r="A274">
        <f>'Main Meals'!B274</f>
        <v>40800</v>
      </c>
      <c r="B274">
        <f>'Main Meals'!C274</f>
        <v>40816</v>
      </c>
      <c r="C274" t="str">
        <f>'Main Meals'!D274</f>
        <v xml:space="preserve">Beth Israel Omivore Bundle Wednesday OLD NOT ACTIVE </v>
      </c>
      <c r="D274" t="str">
        <f>'Main Meals'!K274</f>
        <v>BUNDLE</v>
      </c>
      <c r="E274" t="str">
        <f>'Main Meals'!L274</f>
        <v>BUNDLE</v>
      </c>
      <c r="F274" t="str">
        <f>'Main Meals'!I274</f>
        <v>RETIRED</v>
      </c>
      <c r="G274" t="str">
        <f>'Retail Pricing'!L274</f>
        <v>-</v>
      </c>
    </row>
    <row r="275" spans="1:7">
      <c r="A275">
        <f>'Main Meals'!B275</f>
        <v>40800</v>
      </c>
      <c r="B275">
        <f>'Main Meals'!C275</f>
        <v>40817</v>
      </c>
      <c r="C275" t="str">
        <f>'Main Meals'!D275</f>
        <v xml:space="preserve">Beth Israel Omivore Bundle Friday OLD NOT ACTIVE </v>
      </c>
      <c r="D275" t="str">
        <f>'Main Meals'!K275</f>
        <v>BUNDLE</v>
      </c>
      <c r="E275" t="str">
        <f>'Main Meals'!L275</f>
        <v>BUNDLE</v>
      </c>
      <c r="F275" t="str">
        <f>'Main Meals'!I275</f>
        <v>RETIRED</v>
      </c>
      <c r="G275" t="str">
        <f>'Retail Pricing'!L275</f>
        <v>-</v>
      </c>
    </row>
    <row r="276" spans="1:7">
      <c r="A276">
        <f>'Main Meals'!B276</f>
        <v>40800</v>
      </c>
      <c r="B276">
        <f>'Main Meals'!C276</f>
        <v>40818</v>
      </c>
      <c r="C276" t="str">
        <f>'Main Meals'!D276</f>
        <v xml:space="preserve">Beth Israel Vegetarian Bundle Tuesday OLD NOT ACTIVE </v>
      </c>
      <c r="D276" t="str">
        <f>'Main Meals'!K276</f>
        <v>BUNDLE</v>
      </c>
      <c r="E276" t="str">
        <f>'Main Meals'!L276</f>
        <v>BUNDLE</v>
      </c>
      <c r="F276" t="str">
        <f>'Main Meals'!I276</f>
        <v>RETIRED</v>
      </c>
      <c r="G276" t="str">
        <f>'Retail Pricing'!L276</f>
        <v>-</v>
      </c>
    </row>
    <row r="277" spans="1:7">
      <c r="A277">
        <f>'Main Meals'!B277</f>
        <v>40800</v>
      </c>
      <c r="B277">
        <f>'Main Meals'!C277</f>
        <v>40819</v>
      </c>
      <c r="C277" t="str">
        <f>'Main Meals'!D277</f>
        <v xml:space="preserve">Beth Isreal Vegetarian One-Time Intro Bundle OLD NOT ACTIVE </v>
      </c>
      <c r="D277" t="str">
        <f>'Main Meals'!K277</f>
        <v>BUNDLE</v>
      </c>
      <c r="E277" t="str">
        <f>'Main Meals'!L277</f>
        <v>BUNDLE</v>
      </c>
      <c r="F277" t="str">
        <f>'Main Meals'!I277</f>
        <v>RETIRED</v>
      </c>
      <c r="G277" t="str">
        <f>'Retail Pricing'!L277</f>
        <v>-</v>
      </c>
    </row>
    <row r="278" spans="1:7">
      <c r="A278">
        <f>'Main Meals'!B278</f>
        <v>40800</v>
      </c>
      <c r="B278">
        <f>'Main Meals'!C278</f>
        <v>40820</v>
      </c>
      <c r="C278" t="str">
        <f>'Main Meals'!D278</f>
        <v xml:space="preserve">Beth Israel Vegetarian Bundle Wednesday OLD NOT ACTIVE </v>
      </c>
      <c r="D278" t="str">
        <f>'Main Meals'!K278</f>
        <v>BUNDLE</v>
      </c>
      <c r="E278" t="str">
        <f>'Main Meals'!L278</f>
        <v>BUNDLE</v>
      </c>
      <c r="F278" t="str">
        <f>'Main Meals'!I278</f>
        <v>RETIRED</v>
      </c>
      <c r="G278" t="str">
        <f>'Retail Pricing'!L278</f>
        <v>-</v>
      </c>
    </row>
    <row r="279" spans="1:7">
      <c r="A279">
        <f>'Main Meals'!B279</f>
        <v>40800</v>
      </c>
      <c r="B279">
        <f>'Main Meals'!C279</f>
        <v>40821</v>
      </c>
      <c r="C279" t="str">
        <f>'Main Meals'!D279</f>
        <v xml:space="preserve">Beth Israel Vegetarian Bundle Friday OLD NOT ACTIVE </v>
      </c>
      <c r="D279" t="str">
        <f>'Main Meals'!K279</f>
        <v>BUNDLE</v>
      </c>
      <c r="E279" t="str">
        <f>'Main Meals'!L279</f>
        <v>BUNDLE</v>
      </c>
      <c r="F279" t="str">
        <f>'Main Meals'!I279</f>
        <v>RETIRED</v>
      </c>
      <c r="G279" t="str">
        <f>'Retail Pricing'!L279</f>
        <v>-</v>
      </c>
    </row>
    <row r="280" spans="1:7">
      <c r="A280">
        <f>'Main Meals'!B280</f>
        <v>40800</v>
      </c>
      <c r="B280">
        <f>'Main Meals'!C280</f>
        <v>40822</v>
      </c>
      <c r="C280" t="str">
        <f>'Main Meals'!D280</f>
        <v xml:space="preserve">PIH Vegetarian </v>
      </c>
      <c r="D280" t="str">
        <f>'Main Meals'!K280</f>
        <v>BUNDLE</v>
      </c>
      <c r="E280" t="str">
        <f>'Main Meals'!L280</f>
        <v>BUNDLE</v>
      </c>
      <c r="F280" t="str">
        <f>'Main Meals'!I280</f>
        <v xml:space="preserve">ACTIVE </v>
      </c>
      <c r="G280" t="str">
        <f>'Retail Pricing'!L280</f>
        <v>-</v>
      </c>
    </row>
    <row r="281" spans="1:7">
      <c r="A281">
        <f>'Main Meals'!B281</f>
        <v>40800</v>
      </c>
      <c r="B281">
        <f>'Main Meals'!C281</f>
        <v>40823</v>
      </c>
      <c r="C281" t="str">
        <f>'Main Meals'!D281</f>
        <v xml:space="preserve">PIH Vegan </v>
      </c>
      <c r="D281" t="str">
        <f>'Main Meals'!K281</f>
        <v>BUNDLE</v>
      </c>
      <c r="E281" t="str">
        <f>'Main Meals'!L281</f>
        <v>BUNDLE</v>
      </c>
      <c r="F281" t="str">
        <f>'Main Meals'!I281</f>
        <v xml:space="preserve">ACTIVE </v>
      </c>
      <c r="G281" t="str">
        <f>'Retail Pricing'!L281</f>
        <v>-</v>
      </c>
    </row>
    <row r="282" spans="1:7">
      <c r="A282">
        <f>'Main Meals'!B282</f>
        <v>40800</v>
      </c>
      <c r="B282">
        <f>'Main Meals'!C282</f>
        <v>40824</v>
      </c>
      <c r="C282" t="str">
        <f>'Main Meals'!D282</f>
        <v xml:space="preserve">PIH Omnivore </v>
      </c>
      <c r="D282" t="str">
        <f>'Main Meals'!K282</f>
        <v>BUNDLE</v>
      </c>
      <c r="E282" t="str">
        <f>'Main Meals'!L282</f>
        <v>BUNDLE</v>
      </c>
      <c r="F282" t="str">
        <f>'Main Meals'!I282</f>
        <v xml:space="preserve">ACTIVE </v>
      </c>
      <c r="G282" t="str">
        <f>'Retail Pricing'!L282</f>
        <v>-</v>
      </c>
    </row>
    <row r="283" spans="1:7">
      <c r="A283">
        <f>'Main Meals'!B283</f>
        <v>40800</v>
      </c>
      <c r="B283">
        <f>'Main Meals'!C283</f>
        <v>40825</v>
      </c>
      <c r="C283" t="str">
        <f>'Main Meals'!D283</f>
        <v xml:space="preserve">PIH Pescatarian </v>
      </c>
      <c r="D283" t="str">
        <f>'Main Meals'!K283</f>
        <v>BUNDLE</v>
      </c>
      <c r="E283" t="str">
        <f>'Main Meals'!L283</f>
        <v>BUNDLE</v>
      </c>
      <c r="F283" t="str">
        <f>'Main Meals'!I283</f>
        <v xml:space="preserve">ACTIVE </v>
      </c>
      <c r="G283" t="str">
        <f>'Retail Pricing'!L283</f>
        <v>-</v>
      </c>
    </row>
    <row r="284" spans="1:7">
      <c r="A284">
        <f>'Main Meals'!B284</f>
        <v>40800</v>
      </c>
      <c r="B284">
        <f>'Main Meals'!C284</f>
        <v>40826</v>
      </c>
      <c r="C284" t="str">
        <f>'Main Meals'!D284</f>
        <v xml:space="preserve">Snacks Bundle </v>
      </c>
      <c r="D284" t="str">
        <f>'Main Meals'!K284</f>
        <v>BUNDLE</v>
      </c>
      <c r="E284" t="str">
        <f>'Main Meals'!L284</f>
        <v>BUNDLE</v>
      </c>
      <c r="F284" t="str">
        <f>'Main Meals'!I284</f>
        <v>INACTIVE</v>
      </c>
      <c r="G284" t="str">
        <f>'Retail Pricing'!L284</f>
        <v>-</v>
      </c>
    </row>
    <row r="285" spans="1:7">
      <c r="A285">
        <f>'Main Meals'!B285</f>
        <v>40800</v>
      </c>
      <c r="B285">
        <f>'Main Meals'!C285</f>
        <v>40827</v>
      </c>
      <c r="C285" t="str">
        <f>'Main Meals'!D285</f>
        <v xml:space="preserve">Soups Bundle </v>
      </c>
      <c r="D285" t="str">
        <f>'Main Meals'!K285</f>
        <v>BUNDLE</v>
      </c>
      <c r="E285" t="str">
        <f>'Main Meals'!L285</f>
        <v>BUNDLE</v>
      </c>
      <c r="F285" t="str">
        <f>'Main Meals'!I285</f>
        <v>INACTIVE</v>
      </c>
      <c r="G285" t="str">
        <f>'Retail Pricing'!L285</f>
        <v>-</v>
      </c>
    </row>
    <row r="286" spans="1:7">
      <c r="A286">
        <f>'Main Meals'!B286</f>
        <v>60400</v>
      </c>
      <c r="B286">
        <f>'Main Meals'!C286</f>
        <v>60401</v>
      </c>
      <c r="C286" t="str">
        <f>'Main Meals'!D286</f>
        <v>Roasted Kabocha Salad (veggie)</v>
      </c>
      <c r="D286" t="str">
        <f>'Main Meals'!K286</f>
        <v>SALAD</v>
      </c>
      <c r="E286" t="str">
        <f>'Main Meals'!L286</f>
        <v>SS</v>
      </c>
      <c r="F286" t="str">
        <f>'Main Meals'!I286</f>
        <v xml:space="preserve">ACTIVE </v>
      </c>
      <c r="G286">
        <f>'Retail Pricing'!L286</f>
        <v>14.45</v>
      </c>
    </row>
    <row r="287" spans="1:7">
      <c r="A287">
        <f>'Main Meals'!B287</f>
        <v>60400</v>
      </c>
      <c r="B287">
        <f>'Main Meals'!C287</f>
        <v>60402</v>
      </c>
      <c r="C287" t="str">
        <f>'Main Meals'!D287</f>
        <v>Roasted Kabocha Salad (Chicken)</v>
      </c>
      <c r="D287" t="str">
        <f>'Main Meals'!K287</f>
        <v>SALAD</v>
      </c>
      <c r="E287" t="str">
        <f>'Main Meals'!L287</f>
        <v>SS</v>
      </c>
      <c r="F287" t="str">
        <f>'Main Meals'!I287</f>
        <v xml:space="preserve">ACTIVE </v>
      </c>
      <c r="G287">
        <f>'Retail Pricing'!L287</f>
        <v>15.75</v>
      </c>
    </row>
    <row r="288" spans="1:7">
      <c r="A288">
        <f>'Main Meals'!B288</f>
        <v>60500</v>
      </c>
      <c r="B288">
        <f>'Main Meals'!C288</f>
        <v>60501</v>
      </c>
      <c r="C288" t="str">
        <f>'Main Meals'!D288</f>
        <v xml:space="preserve">Stuffing </v>
      </c>
      <c r="D288" t="str">
        <f>'Main Meals'!K288</f>
        <v>LARGE SIDE 24oz</v>
      </c>
      <c r="E288" t="str">
        <f>'Main Meals'!L288</f>
        <v>MS</v>
      </c>
      <c r="F288" t="str">
        <f>'Main Meals'!I288</f>
        <v>INACTIVE</v>
      </c>
      <c r="G288">
        <f>'Retail Pricing'!L288</f>
        <v>18.989999999999998</v>
      </c>
    </row>
    <row r="289" spans="1:7">
      <c r="A289">
        <f>'Main Meals'!B289</f>
        <v>5800</v>
      </c>
      <c r="B289">
        <f>'Main Meals'!C289</f>
        <v>5801</v>
      </c>
      <c r="C289" t="str">
        <f>'Main Meals'!D289</f>
        <v xml:space="preserve">Rosemary Whipped Potatoes </v>
      </c>
      <c r="D289" t="str">
        <f>'Main Meals'!K289</f>
        <v>LARGE SIDE 24oz</v>
      </c>
      <c r="E289" t="str">
        <f>'Main Meals'!L289</f>
        <v>MS</v>
      </c>
      <c r="F289" t="str">
        <f>'Main Meals'!I289</f>
        <v xml:space="preserve">ACTIVE </v>
      </c>
      <c r="G289">
        <f>'Retail Pricing'!L289</f>
        <v>9.99</v>
      </c>
    </row>
    <row r="290" spans="1:7">
      <c r="A290">
        <f>'Main Meals'!B290</f>
        <v>40500</v>
      </c>
      <c r="B290">
        <f>'Main Meals'!C290</f>
        <v>40502</v>
      </c>
      <c r="C290" t="str">
        <f>'Main Meals'!D290</f>
        <v>Roasted Turkey Dinner (holiday)</v>
      </c>
      <c r="D290" t="str">
        <f>'Main Meals'!K290</f>
        <v>ENTRÉE</v>
      </c>
      <c r="E290" t="str">
        <f>'Main Meals'!L290</f>
        <v>SS</v>
      </c>
      <c r="F290" t="str">
        <f>'Main Meals'!I290</f>
        <v>INACTIVE</v>
      </c>
      <c r="G290" t="str">
        <f>'Retail Pricing'!L290</f>
        <v>-</v>
      </c>
    </row>
    <row r="291" spans="1:7">
      <c r="A291">
        <f>'Main Meals'!B291</f>
        <v>40800</v>
      </c>
      <c r="B291">
        <f>'Main Meals'!C291</f>
        <v>40828</v>
      </c>
      <c r="C291" t="str">
        <f>'Main Meals'!D291</f>
        <v xml:space="preserve">Thanksgiving Sides </v>
      </c>
      <c r="D291" t="str">
        <f>'Main Meals'!K291</f>
        <v>BUNDLE</v>
      </c>
      <c r="E291" t="str">
        <f>'Main Meals'!L291</f>
        <v>BUNDLE</v>
      </c>
      <c r="F291" t="str">
        <f>'Main Meals'!I291</f>
        <v>INACTIVE</v>
      </c>
      <c r="G291" t="str">
        <f>'Retail Pricing'!L291</f>
        <v>-</v>
      </c>
    </row>
    <row r="292" spans="1:7">
      <c r="A292">
        <f>'Main Meals'!B292</f>
        <v>40800</v>
      </c>
      <c r="B292">
        <f>'Main Meals'!C292</f>
        <v>40829</v>
      </c>
      <c r="C292" t="str">
        <f>'Main Meals'!D292</f>
        <v xml:space="preserve">Thanksgiving Dinner  </v>
      </c>
      <c r="D292" t="str">
        <f>'Main Meals'!K292</f>
        <v>BUNDLE</v>
      </c>
      <c r="E292" t="str">
        <f>'Main Meals'!L292</f>
        <v>BUNDLE</v>
      </c>
      <c r="F292" t="str">
        <f>'Main Meals'!I292</f>
        <v>INACTIVE</v>
      </c>
      <c r="G292" t="str">
        <f>'Retail Pricing'!L292</f>
        <v>-</v>
      </c>
    </row>
    <row r="293" spans="1:7">
      <c r="A293">
        <f>'Main Meals'!B293</f>
        <v>40800</v>
      </c>
      <c r="B293">
        <f>'Main Meals'!C293</f>
        <v>40830</v>
      </c>
      <c r="C293" t="str">
        <f>'Main Meals'!D293</f>
        <v xml:space="preserve">New This Month: November Bundle </v>
      </c>
      <c r="D293" t="str">
        <f>'Main Meals'!K293</f>
        <v>BUNDLE</v>
      </c>
      <c r="E293" t="str">
        <f>'Main Meals'!L293</f>
        <v>BUNDLE</v>
      </c>
      <c r="F293" t="str">
        <f>'Main Meals'!I293</f>
        <v>INACTIVE</v>
      </c>
      <c r="G293" t="str">
        <f>'Retail Pricing'!L293</f>
        <v>-</v>
      </c>
    </row>
    <row r="294" spans="1:7">
      <c r="A294">
        <f>'Main Meals'!B294</f>
        <v>4300</v>
      </c>
      <c r="B294">
        <f>'Main Meals'!C294</f>
        <v>4301</v>
      </c>
      <c r="C294" t="str">
        <f>'Main Meals'!D294</f>
        <v>Tierra Salad (Chicken)</v>
      </c>
      <c r="D294" t="str">
        <f>'Main Meals'!K294</f>
        <v>SALAD</v>
      </c>
      <c r="E294" t="str">
        <f>'Main Meals'!L294</f>
        <v>SS</v>
      </c>
      <c r="F294" t="str">
        <f>'Main Meals'!I294</f>
        <v>ACTIVE</v>
      </c>
      <c r="G294">
        <f>'Retail Pricing'!L294</f>
        <v>15.75</v>
      </c>
    </row>
    <row r="295" spans="1:7">
      <c r="A295">
        <f>'Main Meals'!B295</f>
        <v>4300</v>
      </c>
      <c r="B295">
        <f>'Main Meals'!C295</f>
        <v>4302</v>
      </c>
      <c r="C295" t="str">
        <f>'Main Meals'!D295</f>
        <v>Tierra Salad (Steak)</v>
      </c>
      <c r="D295" t="str">
        <f>'Main Meals'!K295</f>
        <v>SALAD</v>
      </c>
      <c r="E295" t="str">
        <f>'Main Meals'!L295</f>
        <v>SS</v>
      </c>
      <c r="F295" t="str">
        <f>'Main Meals'!I295</f>
        <v>ACTIVE</v>
      </c>
      <c r="G295">
        <f>'Retail Pricing'!L295</f>
        <v>17.55</v>
      </c>
    </row>
    <row r="296" spans="1:7">
      <c r="A296">
        <f>'Main Meals'!B296</f>
        <v>4300</v>
      </c>
      <c r="B296">
        <f>'Main Meals'!C296</f>
        <v>4303</v>
      </c>
      <c r="C296" t="str">
        <f>'Main Meals'!D296</f>
        <v>Tierra Salad (Tofu)</v>
      </c>
      <c r="D296" t="str">
        <f>'Main Meals'!K296</f>
        <v>SALAD</v>
      </c>
      <c r="E296" t="str">
        <f>'Main Meals'!L296</f>
        <v>SS</v>
      </c>
      <c r="F296" t="str">
        <f>'Main Meals'!I296</f>
        <v>ACTIVE</v>
      </c>
      <c r="G296">
        <f>'Retail Pricing'!L296</f>
        <v>14.15</v>
      </c>
    </row>
    <row r="297" spans="1:7">
      <c r="A297">
        <f>'Main Meals'!B297</f>
        <v>60600</v>
      </c>
      <c r="B297">
        <f>'Main Meals'!C297</f>
        <v>60601</v>
      </c>
      <c r="C297" t="str">
        <f>'Main Meals'!D297</f>
        <v xml:space="preserve">Beef Stew  </v>
      </c>
      <c r="D297" t="str">
        <f>'Main Meals'!K297</f>
        <v>ENTRÉE</v>
      </c>
      <c r="E297" t="str">
        <f>'Main Meals'!L297</f>
        <v>SS</v>
      </c>
      <c r="F297" t="str">
        <f>'Main Meals'!I297</f>
        <v xml:space="preserve">ACTIVE </v>
      </c>
      <c r="G297">
        <f>'Retail Pricing'!L297</f>
        <v>15.75</v>
      </c>
    </row>
    <row r="298" spans="1:7">
      <c r="A298">
        <f>'Main Meals'!B298</f>
        <v>60700</v>
      </c>
      <c r="B298">
        <f>'Main Meals'!C298</f>
        <v>60701</v>
      </c>
      <c r="C298" t="str">
        <f>'Main Meals'!D298</f>
        <v>Sunrise Fruit Smoothie (8 oz)</v>
      </c>
      <c r="D298" t="str">
        <f>'Main Meals'!K298</f>
        <v>BREAKFAST</v>
      </c>
      <c r="E298" t="str">
        <f>'Main Meals'!L298</f>
        <v>SS</v>
      </c>
      <c r="F298" t="str">
        <f>'Main Meals'!I298</f>
        <v>INACTIVE</v>
      </c>
      <c r="G298">
        <f>'Retail Pricing'!L298</f>
        <v>4.99</v>
      </c>
    </row>
    <row r="299" spans="1:7">
      <c r="A299">
        <f>'Main Meals'!B299</f>
        <v>60800</v>
      </c>
      <c r="B299">
        <f>'Main Meals'!C299</f>
        <v>60801</v>
      </c>
      <c r="C299" t="str">
        <f>'Main Meals'!D299</f>
        <v xml:space="preserve">Braised Beef Brisket </v>
      </c>
      <c r="D299" t="str">
        <f>'Main Meals'!K299</f>
        <v>LARGE SIDE 24oz</v>
      </c>
      <c r="E299" t="str">
        <f>'Main Meals'!L299</f>
        <v>MS</v>
      </c>
      <c r="F299" t="str">
        <f>'Main Meals'!I299</f>
        <v>ACTIVE</v>
      </c>
      <c r="G299">
        <f>'Retail Pricing'!L299</f>
        <v>19.989999999999998</v>
      </c>
    </row>
    <row r="300" spans="1:7">
      <c r="A300">
        <f>'Main Meals'!B300</f>
        <v>60900</v>
      </c>
      <c r="B300">
        <f>'Main Meals'!C300</f>
        <v>60901</v>
      </c>
      <c r="C300" t="str">
        <f>'Main Meals'!D300</f>
        <v xml:space="preserve">Potato Latkes </v>
      </c>
      <c r="D300" t="str">
        <f>'Main Meals'!K300</f>
        <v>LARGE SIDE 24oz</v>
      </c>
      <c r="E300" t="str">
        <f>'Main Meals'!L300</f>
        <v>MS</v>
      </c>
      <c r="F300" t="str">
        <f>'Main Meals'!I300</f>
        <v xml:space="preserve">ACTIVE </v>
      </c>
      <c r="G300">
        <f>'Retail Pricing'!L300</f>
        <v>4.99</v>
      </c>
    </row>
    <row r="301" spans="1:7">
      <c r="A301">
        <f>'Main Meals'!B301</f>
        <v>70000</v>
      </c>
      <c r="B301">
        <f>'Main Meals'!C301</f>
        <v>70001</v>
      </c>
      <c r="C301" t="str">
        <f>'Main Meals'!D301</f>
        <v xml:space="preserve">Roasted Baby Carrots  </v>
      </c>
      <c r="D301" t="str">
        <f>'Main Meals'!K301</f>
        <v>LARGE SIDE 24oz</v>
      </c>
      <c r="E301" t="str">
        <f>'Main Meals'!L301</f>
        <v>MS</v>
      </c>
      <c r="F301" t="str">
        <f>'Main Meals'!I301</f>
        <v xml:space="preserve">ACTIVE </v>
      </c>
      <c r="G301">
        <f>'Retail Pricing'!L301</f>
        <v>4.99</v>
      </c>
    </row>
    <row r="302" spans="1:7">
      <c r="A302">
        <f>'Main Meals'!B302</f>
        <v>70100</v>
      </c>
      <c r="B302">
        <f>'Main Meals'!C302</f>
        <v>70101</v>
      </c>
      <c r="C302" t="str">
        <f>'Main Meals'!D302</f>
        <v xml:space="preserve">Lactose-Free Chive Sour Cream </v>
      </c>
      <c r="D302" t="str">
        <f>'Main Meals'!K302</f>
        <v>SIDE 12oz</v>
      </c>
      <c r="E302" t="str">
        <f>'Main Meals'!L302</f>
        <v>MS</v>
      </c>
      <c r="F302" t="str">
        <f>'Main Meals'!I302</f>
        <v>ACTIVE</v>
      </c>
      <c r="G302">
        <f>'Retail Pricing'!L302</f>
        <v>6.99</v>
      </c>
    </row>
    <row r="303" spans="1:7">
      <c r="A303">
        <f>'Main Meals'!B303</f>
        <v>13500</v>
      </c>
      <c r="B303">
        <f>'Main Meals'!C303</f>
        <v>13502</v>
      </c>
      <c r="C303" t="str">
        <f>'Main Meals'!D303</f>
        <v xml:space="preserve">Sautéed Spinach </v>
      </c>
      <c r="D303" t="str">
        <f>'Main Meals'!K303</f>
        <v>LARGE SIDE 24oz</v>
      </c>
      <c r="E303" t="str">
        <f>'Main Meals'!L303</f>
        <v>MS</v>
      </c>
      <c r="F303" t="str">
        <f>'Main Meals'!I303</f>
        <v xml:space="preserve">ACTIVE </v>
      </c>
      <c r="G303">
        <f>'Retail Pricing'!L303</f>
        <v>7.99</v>
      </c>
    </row>
    <row r="304" spans="1:7">
      <c r="A304">
        <f>'Main Meals'!B304</f>
        <v>40800</v>
      </c>
      <c r="B304">
        <f>'Main Meals'!C304</f>
        <v>40832</v>
      </c>
      <c r="C304" t="str">
        <f>'Main Meals'!D304</f>
        <v xml:space="preserve">Hanukkah Bundle with Sour Cream </v>
      </c>
      <c r="D304" t="str">
        <f>'Main Meals'!K304</f>
        <v>BUNDLE</v>
      </c>
      <c r="E304" t="str">
        <f>'Main Meals'!L304</f>
        <v>BUNDLE</v>
      </c>
      <c r="F304" t="str">
        <f>'Main Meals'!I304</f>
        <v>INACTIVE</v>
      </c>
      <c r="G304" t="str">
        <f>'Retail Pricing'!L304</f>
        <v>-</v>
      </c>
    </row>
    <row r="305" spans="1:7">
      <c r="A305">
        <f>'Main Meals'!B305</f>
        <v>40800</v>
      </c>
      <c r="B305">
        <f>'Main Meals'!C305</f>
        <v>40831</v>
      </c>
      <c r="C305" t="str">
        <f>'Main Meals'!D305</f>
        <v xml:space="preserve">Hanukkah Bundle with Strawberry Preserves </v>
      </c>
      <c r="D305" t="str">
        <f>'Main Meals'!K305</f>
        <v>BUNDLE</v>
      </c>
      <c r="E305" t="str">
        <f>'Main Meals'!L305</f>
        <v>BUNDLE</v>
      </c>
      <c r="F305" t="str">
        <f>'Main Meals'!I305</f>
        <v>INACTIVE</v>
      </c>
      <c r="G305" t="str">
        <f>'Retail Pricing'!L305</f>
        <v>-</v>
      </c>
    </row>
    <row r="306" spans="1:7">
      <c r="A306">
        <f>'Main Meals'!B306</f>
        <v>40800</v>
      </c>
      <c r="B306">
        <f>'Main Meals'!C306</f>
        <v>40833</v>
      </c>
      <c r="C306" t="str">
        <f>'Main Meals'!D306</f>
        <v>Fall Favorites: Soups Bundle</v>
      </c>
      <c r="D306" t="str">
        <f>'Main Meals'!K306</f>
        <v>BUNDLE</v>
      </c>
      <c r="E306" t="str">
        <f>'Main Meals'!L306</f>
        <v>BUNDLE</v>
      </c>
      <c r="F306" t="str">
        <f>'Main Meals'!I306</f>
        <v>INACTIVE</v>
      </c>
      <c r="G306" t="str">
        <f>'Retail Pricing'!L306</f>
        <v>-</v>
      </c>
    </row>
    <row r="307" spans="1:7">
      <c r="A307">
        <f>'Main Meals'!B307</f>
        <v>70200</v>
      </c>
      <c r="B307">
        <f>'Main Meals'!C307</f>
        <v>70201</v>
      </c>
      <c r="C307" t="str">
        <f>'Main Meals'!D307</f>
        <v xml:space="preserve">Strawberry Preserves </v>
      </c>
      <c r="D307" t="str">
        <f>'Main Meals'!K307</f>
        <v>SIDE 12oz</v>
      </c>
      <c r="E307" t="str">
        <f>'Main Meals'!L307</f>
        <v>MS</v>
      </c>
      <c r="F307" t="str">
        <f>'Main Meals'!I307</f>
        <v xml:space="preserve">ACTIVE </v>
      </c>
      <c r="G307">
        <f>'Retail Pricing'!L307</f>
        <v>5.99</v>
      </c>
    </row>
    <row r="308" spans="1:7">
      <c r="A308">
        <f>'Main Meals'!B308</f>
        <v>40800</v>
      </c>
      <c r="B308">
        <f>'Main Meals'!C308</f>
        <v>40834</v>
      </c>
      <c r="C308" t="str">
        <f>'Main Meals'!D308</f>
        <v>Holiday Platter</v>
      </c>
      <c r="D308" t="str">
        <f>'Main Meals'!K308</f>
        <v>BUNDLE</v>
      </c>
      <c r="E308" t="str">
        <f>'Main Meals'!L308</f>
        <v>BUNDLE</v>
      </c>
      <c r="F308" t="str">
        <f>'Main Meals'!I308</f>
        <v>INACTIVE</v>
      </c>
      <c r="G308" t="str">
        <f>'Retail Pricing'!L308</f>
        <v>-</v>
      </c>
    </row>
    <row r="309" spans="1:7">
      <c r="A309">
        <f>'Main Meals'!B309</f>
        <v>70300</v>
      </c>
      <c r="B309">
        <f>'Main Meals'!C309</f>
        <v>70301</v>
      </c>
      <c r="C309" t="str">
        <f>'Main Meals'!D309</f>
        <v xml:space="preserve">Chicken Tenders </v>
      </c>
      <c r="D309" t="str">
        <f>'Main Meals'!K309</f>
        <v>ENTRÉE</v>
      </c>
      <c r="E309" t="str">
        <f>'Main Meals'!L309</f>
        <v>SS</v>
      </c>
      <c r="F309" t="str">
        <f>'Main Meals'!I309</f>
        <v>RETIRED</v>
      </c>
      <c r="G309">
        <f>'Retail Pricing'!L309</f>
        <v>9.99</v>
      </c>
    </row>
    <row r="310" spans="1:7">
      <c r="A310">
        <f>'Main Meals'!B310</f>
        <v>70400</v>
      </c>
      <c r="B310">
        <f>'Main Meals'!C310</f>
        <v>70401</v>
      </c>
      <c r="C310" t="str">
        <f>'Main Meals'!D310</f>
        <v xml:space="preserve">Homestyle Breakfast </v>
      </c>
      <c r="D310" t="str">
        <f>'Main Meals'!K310</f>
        <v>BREAKFAST</v>
      </c>
      <c r="E310" t="str">
        <f>'Main Meals'!L310</f>
        <v>SS</v>
      </c>
      <c r="F310" t="str">
        <f>'Main Meals'!I310</f>
        <v xml:space="preserve">ACTIVE </v>
      </c>
      <c r="G310">
        <f>'Retail Pricing'!L310</f>
        <v>7.28</v>
      </c>
    </row>
    <row r="311" spans="1:7">
      <c r="A311">
        <f>'Main Meals'!B311</f>
        <v>7500</v>
      </c>
      <c r="B311">
        <f>'Main Meals'!C311</f>
        <v>7501</v>
      </c>
      <c r="C311" t="str">
        <f>'Main Meals'!D311</f>
        <v>Country Cinnamon Oatmeal  (Blueberry)</v>
      </c>
      <c r="D311" t="str">
        <f>'Main Meals'!K311</f>
        <v>BREAKFAST</v>
      </c>
      <c r="E311" t="str">
        <f>'Main Meals'!L311</f>
        <v>SS</v>
      </c>
      <c r="F311" t="str">
        <f>'Main Meals'!I311</f>
        <v xml:space="preserve">ACTIVE </v>
      </c>
      <c r="G311">
        <f>'Retail Pricing'!L311</f>
        <v>7.25</v>
      </c>
    </row>
    <row r="312" spans="1:7">
      <c r="A312">
        <f>'Main Meals'!B312</f>
        <v>40800</v>
      </c>
      <c r="B312">
        <f>'Main Meals'!C312</f>
        <v>40835</v>
      </c>
      <c r="C312" t="str">
        <f>'Main Meals'!D312</f>
        <v xml:space="preserve">New This Month January Bundle </v>
      </c>
      <c r="D312" t="str">
        <f>'Main Meals'!K312</f>
        <v>BUNDLE</v>
      </c>
      <c r="E312" t="str">
        <f>'Main Meals'!L312</f>
        <v>BUNDLE</v>
      </c>
      <c r="F312" t="str">
        <f>'Main Meals'!I312</f>
        <v>INACTIVE</v>
      </c>
      <c r="G312" t="str">
        <f>'Retail Pricing'!L312</f>
        <v>-</v>
      </c>
    </row>
    <row r="313" spans="1:7">
      <c r="A313">
        <f>'Main Meals'!B313</f>
        <v>70500</v>
      </c>
      <c r="B313">
        <f>'Main Meals'!C313</f>
        <v>70501</v>
      </c>
      <c r="C313" t="str">
        <f>'Main Meals'!D313</f>
        <v xml:space="preserve">Popcorn Chicken Tray </v>
      </c>
      <c r="D313" t="str">
        <f>'Main Meals'!K313</f>
        <v>HALF TRAY</v>
      </c>
      <c r="E313" t="str">
        <f>'Main Meals'!L313</f>
        <v>MS</v>
      </c>
      <c r="F313" t="str">
        <f>'Main Meals'!I313</f>
        <v>INACTIVE</v>
      </c>
      <c r="G313" t="str">
        <f>'Retail Pricing'!L313</f>
        <v>-</v>
      </c>
    </row>
    <row r="314" spans="1:7">
      <c r="A314">
        <f>'Main Meals'!B314</f>
        <v>70600</v>
      </c>
      <c r="B314">
        <f>'Main Meals'!C314</f>
        <v>70601</v>
      </c>
      <c r="C314" t="str">
        <f>'Main Meals'!D314</f>
        <v xml:space="preserve">Nachos Tray </v>
      </c>
      <c r="D314" t="str">
        <f>'Main Meals'!K314</f>
        <v>HALF TRAY</v>
      </c>
      <c r="E314" t="str">
        <f>'Main Meals'!L314</f>
        <v>MS</v>
      </c>
      <c r="F314" t="str">
        <f>'Main Meals'!I314</f>
        <v>INACTIVE</v>
      </c>
      <c r="G314" t="str">
        <f>'Retail Pricing'!L314</f>
        <v>-</v>
      </c>
    </row>
    <row r="315" spans="1:7">
      <c r="A315">
        <f>'Main Meals'!B315</f>
        <v>40800</v>
      </c>
      <c r="B315">
        <f>'Main Meals'!C315</f>
        <v>40836</v>
      </c>
      <c r="C315" t="str">
        <f>'Main Meals'!D315</f>
        <v xml:space="preserve">Game Day Bundle  </v>
      </c>
      <c r="D315" t="str">
        <f>'Main Meals'!K315</f>
        <v>BUNDLE</v>
      </c>
      <c r="E315" t="str">
        <f>'Main Meals'!L315</f>
        <v>BUNDLE</v>
      </c>
      <c r="F315" t="str">
        <f>'Main Meals'!I315</f>
        <v>INACTIVE</v>
      </c>
      <c r="G315">
        <f>'Retail Pricing'!L315</f>
        <v>89.99</v>
      </c>
    </row>
    <row r="316" spans="1:7">
      <c r="A316">
        <f>'Main Meals'!B316</f>
        <v>40800</v>
      </c>
      <c r="B316">
        <f>'Main Meals'!C316</f>
        <v>40837</v>
      </c>
      <c r="C316" t="str">
        <f>'Main Meals'!D316</f>
        <v xml:space="preserve">Fiber Fueled Bundle </v>
      </c>
      <c r="D316" t="str">
        <f>'Main Meals'!K316</f>
        <v>BUNDLE</v>
      </c>
      <c r="E316" t="str">
        <f>'Main Meals'!L316</f>
        <v>BUNDLE</v>
      </c>
      <c r="F316" t="str">
        <f>'Main Meals'!I316</f>
        <v xml:space="preserve">ACTIVE </v>
      </c>
      <c r="G316">
        <f>'Retail Pricing'!L316</f>
        <v>131.13999999999999</v>
      </c>
    </row>
    <row r="317" spans="1:7">
      <c r="A317">
        <f>'Main Meals'!B317</f>
        <v>40800</v>
      </c>
      <c r="B317">
        <f>'Main Meals'!C317</f>
        <v>40838</v>
      </c>
      <c r="C317" t="str">
        <f>'Main Meals'!D317</f>
        <v xml:space="preserve">Chef's Favorites Bundle </v>
      </c>
      <c r="D317" t="str">
        <f>'Main Meals'!K317</f>
        <v>BUNDLE</v>
      </c>
      <c r="E317" t="str">
        <f>'Main Meals'!L317</f>
        <v>BUNDLE</v>
      </c>
      <c r="F317" t="str">
        <f>'Main Meals'!I317</f>
        <v>ACTIVE</v>
      </c>
      <c r="G317">
        <f>'Retail Pricing'!L317</f>
        <v>110.21</v>
      </c>
    </row>
    <row r="318" spans="1:7">
      <c r="A318">
        <f>'Main Meals'!B318</f>
        <v>70500</v>
      </c>
      <c r="B318">
        <f>'Main Meals'!C318</f>
        <v>70502</v>
      </c>
      <c r="C318" t="str">
        <f>'Main Meals'!D318</f>
        <v xml:space="preserve">Popcorn Chicken Components  </v>
      </c>
      <c r="D318" t="str">
        <f>'Main Meals'!K318</f>
        <v>HALF TRAY</v>
      </c>
      <c r="E318" t="str">
        <f>'Main Meals'!L318</f>
        <v>MS</v>
      </c>
      <c r="F318" t="str">
        <f>'Main Meals'!I318</f>
        <v>INACTIVE</v>
      </c>
      <c r="G318" t="str">
        <f>'Retail Pricing'!L318</f>
        <v>-</v>
      </c>
    </row>
    <row r="319" spans="1:7">
      <c r="A319">
        <f>'Main Meals'!B319</f>
        <v>70600</v>
      </c>
      <c r="B319">
        <f>'Main Meals'!C319</f>
        <v>70602</v>
      </c>
      <c r="C319" t="str">
        <f>'Main Meals'!D319</f>
        <v xml:space="preserve">Nachos Components </v>
      </c>
      <c r="D319" t="str">
        <f>'Main Meals'!K319</f>
        <v>HALF TRAY</v>
      </c>
      <c r="E319" t="str">
        <f>'Main Meals'!L319</f>
        <v>MS</v>
      </c>
      <c r="F319" t="str">
        <f>'Main Meals'!I319</f>
        <v>INACTIVE</v>
      </c>
      <c r="G319" t="str">
        <f>'Retail Pricing'!L319</f>
        <v>-</v>
      </c>
    </row>
    <row r="320" spans="1:7">
      <c r="A320">
        <f>'Main Meals'!B320</f>
        <v>70700</v>
      </c>
      <c r="B320">
        <f>'Main Meals'!C320</f>
        <v>70701</v>
      </c>
      <c r="C320" t="str">
        <f>'Main Meals'!D320</f>
        <v xml:space="preserve">Italian Wedding Soup </v>
      </c>
      <c r="D320" t="str">
        <f>'Main Meals'!K320</f>
        <v>SOUP</v>
      </c>
      <c r="E320" t="str">
        <f>'Main Meals'!L320</f>
        <v>SS</v>
      </c>
      <c r="F320" t="str">
        <f>'Main Meals'!I320</f>
        <v>INACTIVE</v>
      </c>
      <c r="G320">
        <f>'Retail Pricing'!L320</f>
        <v>6.25</v>
      </c>
    </row>
    <row r="321" spans="1:7">
      <c r="A321">
        <f>'Main Meals'!B321</f>
        <v>70800</v>
      </c>
      <c r="B321">
        <f>'Main Meals'!C321</f>
        <v>70801</v>
      </c>
      <c r="C321" t="str">
        <f>'Main Meals'!D321</f>
        <v xml:space="preserve">Chicken &amp; Eggplant Parmesan </v>
      </c>
      <c r="D321" t="str">
        <f>'Main Meals'!K321</f>
        <v>ENTRÉE</v>
      </c>
      <c r="E321" t="str">
        <f>'Main Meals'!L321</f>
        <v>SS</v>
      </c>
      <c r="F321" t="str">
        <f>'Main Meals'!I321</f>
        <v xml:space="preserve">ACTIVE </v>
      </c>
      <c r="G321">
        <f>'Retail Pricing'!L321</f>
        <v>13.5</v>
      </c>
    </row>
    <row r="322" spans="1:7">
      <c r="A322">
        <f>'Main Meals'!B322</f>
        <v>70900</v>
      </c>
      <c r="B322">
        <f>'Main Meals'!C322</f>
        <v>70901</v>
      </c>
      <c r="C322" t="str">
        <f>'Main Meals'!D322</f>
        <v>Spring Salad (Chicken)</v>
      </c>
      <c r="D322" t="str">
        <f>'Main Meals'!K322</f>
        <v>SALAD</v>
      </c>
      <c r="E322" t="str">
        <f>'Main Meals'!L322</f>
        <v>SS</v>
      </c>
      <c r="F322" t="str">
        <f>'Main Meals'!I322</f>
        <v>ACTIVE</v>
      </c>
      <c r="G322">
        <f>'Retail Pricing'!L322</f>
        <v>12.33</v>
      </c>
    </row>
    <row r="323" spans="1:7">
      <c r="A323">
        <f>'Main Meals'!B323</f>
        <v>70900</v>
      </c>
      <c r="B323">
        <f>'Main Meals'!C323</f>
        <v>70903</v>
      </c>
      <c r="C323" t="str">
        <f>'Main Meals'!D323</f>
        <v>Spring Salad (Shrimp)</v>
      </c>
      <c r="D323" t="str">
        <f>'Main Meals'!K323</f>
        <v>SALAD</v>
      </c>
      <c r="E323" t="str">
        <f>'Main Meals'!L323</f>
        <v>SS</v>
      </c>
      <c r="F323" t="str">
        <f>'Main Meals'!I323</f>
        <v>ACTIVE</v>
      </c>
      <c r="G323">
        <f>'Retail Pricing'!L323</f>
        <v>14.15</v>
      </c>
    </row>
    <row r="324" spans="1:7">
      <c r="A324">
        <f>'Main Meals'!B324</f>
        <v>70900</v>
      </c>
      <c r="B324">
        <f>'Main Meals'!C324</f>
        <v>70902</v>
      </c>
      <c r="C324" t="str">
        <f>'Main Meals'!D324</f>
        <v>Spring Salad (Tempeh)</v>
      </c>
      <c r="D324" t="str">
        <f>'Main Meals'!K324</f>
        <v>SALAD</v>
      </c>
      <c r="E324" t="str">
        <f>'Main Meals'!L324</f>
        <v>SS</v>
      </c>
      <c r="F324" t="str">
        <f>'Main Meals'!I324</f>
        <v>ACTIVE</v>
      </c>
      <c r="G324">
        <f>'Retail Pricing'!L324</f>
        <v>13.39</v>
      </c>
    </row>
    <row r="325" spans="1:7">
      <c r="A325">
        <f>'Main Meals'!B325</f>
        <v>40800</v>
      </c>
      <c r="B325">
        <f>'Main Meals'!C325</f>
        <v>40839</v>
      </c>
      <c r="C325" t="str">
        <f>'Main Meals'!D325</f>
        <v xml:space="preserve">New This Month February Bundle </v>
      </c>
      <c r="D325" t="str">
        <f>'Main Meals'!K325</f>
        <v>BUNDLE</v>
      </c>
      <c r="E325" t="str">
        <f>'Main Meals'!L325</f>
        <v>BUNDLE</v>
      </c>
      <c r="F325" t="str">
        <f>'Main Meals'!I325</f>
        <v>INACTIVE</v>
      </c>
      <c r="G325" t="str">
        <f>'Retail Pricing'!L325</f>
        <v>-</v>
      </c>
    </row>
    <row r="326" spans="1:7">
      <c r="A326">
        <f>'Main Meals'!B326</f>
        <v>20600</v>
      </c>
      <c r="B326">
        <f>'Main Meals'!C326</f>
        <v>20604</v>
      </c>
      <c r="C326" t="str">
        <f>'Main Meals'!D326</f>
        <v xml:space="preserve">Cinnamon-Sugar Coffee Cakes (6 pack) </v>
      </c>
      <c r="D326" t="str">
        <f>'Main Meals'!K326</f>
        <v>SNACK</v>
      </c>
      <c r="E326" t="str">
        <f>'Main Meals'!L326</f>
        <v>MS</v>
      </c>
      <c r="F326" t="str">
        <f>'Main Meals'!I326</f>
        <v>INACTIVE</v>
      </c>
      <c r="G326" t="str">
        <f>'Retail Pricing'!L326</f>
        <v>-</v>
      </c>
    </row>
    <row r="327" spans="1:7">
      <c r="A327">
        <f>'Main Meals'!B327</f>
        <v>20300</v>
      </c>
      <c r="B327">
        <f>'Main Meals'!C327</f>
        <v>20302</v>
      </c>
      <c r="C327" t="str">
        <f>'Main Meals'!D327</f>
        <v xml:space="preserve">Chocolate Fudge Brownie (6 pack) </v>
      </c>
      <c r="D327" t="str">
        <f>'Main Meals'!K327</f>
        <v>SNACK</v>
      </c>
      <c r="E327" t="str">
        <f>'Main Meals'!L327</f>
        <v>MS</v>
      </c>
      <c r="F327" t="str">
        <f>'Main Meals'!I327</f>
        <v>INACTIVE</v>
      </c>
      <c r="G327" t="str">
        <f>'Retail Pricing'!L327</f>
        <v>-</v>
      </c>
    </row>
    <row r="328" spans="1:7">
      <c r="A328">
        <f>'Main Meals'!B328</f>
        <v>80000</v>
      </c>
      <c r="B328">
        <f>'Main Meals'!C328</f>
        <v>80001</v>
      </c>
      <c r="C328" t="str">
        <f>'Main Meals'!D328</f>
        <v>Vegan Chili (Tempeh)</v>
      </c>
      <c r="D328" t="str">
        <f>'Main Meals'!K328</f>
        <v>SOUP</v>
      </c>
      <c r="E328" t="str">
        <f>'Main Meals'!L328</f>
        <v>SS</v>
      </c>
      <c r="F328" t="str">
        <f>'Main Meals'!I328</f>
        <v xml:space="preserve">ACTIVE </v>
      </c>
      <c r="G328">
        <f>'Retail Pricing'!L328</f>
        <v>11.35</v>
      </c>
    </row>
    <row r="329" spans="1:7">
      <c r="A329">
        <f>'Main Meals'!B329</f>
        <v>80000</v>
      </c>
      <c r="B329">
        <f>'Main Meals'!C329</f>
        <v>80002</v>
      </c>
      <c r="C329" t="str">
        <f>'Main Meals'!D329</f>
        <v>Vegan Chili (Quinoa)</v>
      </c>
      <c r="D329" t="str">
        <f>'Main Meals'!K329</f>
        <v>SOUP</v>
      </c>
      <c r="E329" t="str">
        <f>'Main Meals'!L329</f>
        <v>SS</v>
      </c>
      <c r="F329" t="str">
        <f>'Main Meals'!I329</f>
        <v xml:space="preserve">ACTIVE </v>
      </c>
      <c r="G329">
        <f>'Retail Pricing'!L329</f>
        <v>11.35</v>
      </c>
    </row>
    <row r="330" spans="1:7">
      <c r="A330">
        <f>'Main Meals'!B330</f>
        <v>80100</v>
      </c>
      <c r="B330">
        <f>'Main Meals'!C330</f>
        <v>80101</v>
      </c>
      <c r="C330" t="str">
        <f>'Main Meals'!D330</f>
        <v xml:space="preserve">Fish Tacos with Red Cabbage Slaw  </v>
      </c>
      <c r="D330" t="str">
        <f>'Main Meals'!K330</f>
        <v>ENTRÉE</v>
      </c>
      <c r="E330" t="str">
        <f>'Main Meals'!L330</f>
        <v>SS</v>
      </c>
      <c r="F330" t="str">
        <f>'Main Meals'!I330</f>
        <v xml:space="preserve">ACTIVE </v>
      </c>
      <c r="G330">
        <f>'Retail Pricing'!L330</f>
        <v>16</v>
      </c>
    </row>
    <row r="331" spans="1:7">
      <c r="A331">
        <f>'Main Meals'!B331</f>
        <v>40800</v>
      </c>
      <c r="B331">
        <f>'Main Meals'!C331</f>
        <v>40840</v>
      </c>
      <c r="C331" t="str">
        <f>'Main Meals'!D331</f>
        <v xml:space="preserve">Comfort Bundle </v>
      </c>
      <c r="D331" t="str">
        <f>'Main Meals'!K331</f>
        <v>BUNDLE</v>
      </c>
      <c r="E331" t="str">
        <f>'Main Meals'!L331</f>
        <v>BUNDLE</v>
      </c>
      <c r="F331" t="str">
        <f>'Main Meals'!I331</f>
        <v xml:space="preserve">ACTIVE </v>
      </c>
      <c r="G331">
        <f>'Retail Pricing'!L331</f>
        <v>132.28</v>
      </c>
    </row>
    <row r="332" spans="1:7">
      <c r="A332">
        <f>'Main Meals'!B332</f>
        <v>80200</v>
      </c>
      <c r="B332">
        <f>'Main Meals'!C332</f>
        <v>80201</v>
      </c>
      <c r="C332" t="str">
        <f>'Main Meals'!D332</f>
        <v xml:space="preserve">Braised Brisket with Potato Kugel and Sauteed Spinach </v>
      </c>
      <c r="D332" t="str">
        <f>'Main Meals'!K332</f>
        <v>ENTRÉE</v>
      </c>
      <c r="E332" t="str">
        <f>'Main Meals'!L332</f>
        <v>SS</v>
      </c>
      <c r="F332" t="str">
        <f>'Main Meals'!I332</f>
        <v>INACTIVE</v>
      </c>
      <c r="G332">
        <f>'Retail Pricing'!L332</f>
        <v>17.989999999999998</v>
      </c>
    </row>
    <row r="333" spans="1:7">
      <c r="A333">
        <f>'Main Meals'!B333</f>
        <v>80300</v>
      </c>
      <c r="B333">
        <f>'Main Meals'!C333</f>
        <v>80301</v>
      </c>
      <c r="C333" t="str">
        <f>'Main Meals'!D333</f>
        <v xml:space="preserve">Matzoh Ball Soup </v>
      </c>
      <c r="D333" t="str">
        <f>'Main Meals'!K333</f>
        <v>SOUP</v>
      </c>
      <c r="E333" t="str">
        <f>'Main Meals'!L333</f>
        <v>SS</v>
      </c>
      <c r="F333" t="str">
        <f>'Main Meals'!I333</f>
        <v>INACTIVE</v>
      </c>
      <c r="G333">
        <f>'Retail Pricing'!L333</f>
        <v>7.99</v>
      </c>
    </row>
    <row r="334" spans="1:7">
      <c r="A334">
        <f>'Main Meals'!B334</f>
        <v>80400</v>
      </c>
      <c r="B334">
        <f>'Main Meals'!C334</f>
        <v>80401</v>
      </c>
      <c r="C334" t="str">
        <f>'Main Meals'!D334</f>
        <v xml:space="preserve">Gefilte Fish </v>
      </c>
      <c r="D334" t="str">
        <f>'Main Meals'!K334</f>
        <v>ENTRÉE</v>
      </c>
      <c r="E334" t="str">
        <f>'Main Meals'!L334</f>
        <v>MS</v>
      </c>
      <c r="F334" t="str">
        <f>'Main Meals'!I334</f>
        <v>ACTIVE</v>
      </c>
      <c r="G334">
        <f>'Retail Pricing'!L334</f>
        <v>11.99</v>
      </c>
    </row>
    <row r="335" spans="1:7">
      <c r="A335">
        <f>'Main Meals'!B335</f>
        <v>80500</v>
      </c>
      <c r="B335">
        <f>'Main Meals'!C335</f>
        <v>80501</v>
      </c>
      <c r="C335" t="str">
        <f>'Main Meals'!D335</f>
        <v xml:space="preserve">Charoset </v>
      </c>
      <c r="D335" t="str">
        <f>'Main Meals'!K335</f>
        <v>SIDE</v>
      </c>
      <c r="E335" t="str">
        <f>'Main Meals'!L335</f>
        <v>MS</v>
      </c>
      <c r="F335" t="str">
        <f>'Main Meals'!I335</f>
        <v>INACTIVE</v>
      </c>
      <c r="G335">
        <f>'Retail Pricing'!L335</f>
        <v>8.99</v>
      </c>
    </row>
    <row r="336" spans="1:7">
      <c r="A336">
        <f>'Main Meals'!B336</f>
        <v>40800</v>
      </c>
      <c r="B336">
        <f>'Main Meals'!C336</f>
        <v>40841</v>
      </c>
      <c r="C336" t="str">
        <f>'Main Meals'!D336</f>
        <v xml:space="preserve">Passover Bundle for 2 </v>
      </c>
      <c r="D336" t="str">
        <f>'Main Meals'!K336</f>
        <v>BUNDLE</v>
      </c>
      <c r="E336" t="str">
        <f>'Main Meals'!L336</f>
        <v>BUNDLE</v>
      </c>
      <c r="F336" t="str">
        <f>'Main Meals'!I336</f>
        <v>INACTIVE</v>
      </c>
      <c r="G336" t="str">
        <f>'Retail Pricing'!L336</f>
        <v>-</v>
      </c>
    </row>
    <row r="337" spans="1:7">
      <c r="A337">
        <f>'Main Meals'!B337</f>
        <v>40800</v>
      </c>
      <c r="B337">
        <f>'Main Meals'!C337</f>
        <v>40842</v>
      </c>
      <c r="C337" t="str">
        <f>'Main Meals'!D337</f>
        <v xml:space="preserve">Passover Bundle for 4 </v>
      </c>
      <c r="D337" t="str">
        <f>'Main Meals'!K337</f>
        <v>BUNDLE</v>
      </c>
      <c r="E337" t="str">
        <f>'Main Meals'!L337</f>
        <v>BUNDLE</v>
      </c>
      <c r="F337" t="str">
        <f>'Main Meals'!I337</f>
        <v>INACTIVE</v>
      </c>
      <c r="G337" t="str">
        <f>'Retail Pricing'!L337</f>
        <v>-</v>
      </c>
    </row>
    <row r="338" spans="1:7">
      <c r="A338">
        <f>'Main Meals'!B338</f>
        <v>40800</v>
      </c>
      <c r="B338">
        <f>'Main Meals'!C338</f>
        <v>40843</v>
      </c>
      <c r="C338" t="str">
        <f>'Main Meals'!D338</f>
        <v xml:space="preserve">Easter Dinner Bundle </v>
      </c>
      <c r="D338" t="str">
        <f>'Main Meals'!K338</f>
        <v>BUNDLE</v>
      </c>
      <c r="E338" t="str">
        <f>'Main Meals'!L338</f>
        <v>BUNDLE</v>
      </c>
      <c r="F338" t="str">
        <f>'Main Meals'!I338</f>
        <v>INACTIVE</v>
      </c>
      <c r="G338" t="str">
        <f>'Retail Pricing'!L338</f>
        <v>-</v>
      </c>
    </row>
    <row r="339" spans="1:7">
      <c r="A339">
        <f>'Main Meals'!B339</f>
        <v>80600</v>
      </c>
      <c r="B339">
        <f>'Main Meals'!C339</f>
        <v>80601</v>
      </c>
      <c r="C339" t="str">
        <f>'Main Meals'!D339</f>
        <v xml:space="preserve">Lamb Loin with Persillade </v>
      </c>
      <c r="D339" t="str">
        <f>'Main Meals'!K339</f>
        <v>ENTRÉE</v>
      </c>
      <c r="E339" t="str">
        <f>'Main Meals'!L339</f>
        <v>SS</v>
      </c>
      <c r="F339" t="str">
        <f>'Main Meals'!I339</f>
        <v>INACTIVE</v>
      </c>
      <c r="G339">
        <f>'Retail Pricing'!L339</f>
        <v>0</v>
      </c>
    </row>
    <row r="340" spans="1:7">
      <c r="A340">
        <f>'Main Meals'!B340</f>
        <v>80700</v>
      </c>
      <c r="B340">
        <f>'Main Meals'!C340</f>
        <v>80701</v>
      </c>
      <c r="C340" t="str">
        <f>'Main Meals'!D340</f>
        <v xml:space="preserve">Almond-Mint Rice Pilaf </v>
      </c>
      <c r="D340" t="str">
        <f>'Main Meals'!K340</f>
        <v>LARGE SIDE 16oz</v>
      </c>
      <c r="E340" t="str">
        <f>'Main Meals'!L340</f>
        <v>SS</v>
      </c>
      <c r="F340" t="str">
        <f>'Main Meals'!I340</f>
        <v>INACTIVE</v>
      </c>
      <c r="G340">
        <f>'Retail Pricing'!L340</f>
        <v>0</v>
      </c>
    </row>
    <row r="341" spans="1:7">
      <c r="A341">
        <f>'Main Meals'!B341</f>
        <v>80800</v>
      </c>
      <c r="B341">
        <f>'Main Meals'!C341</f>
        <v>80801</v>
      </c>
      <c r="C341" t="str">
        <f>'Main Meals'!D341</f>
        <v xml:space="preserve">Green Salad  </v>
      </c>
      <c r="D341" t="str">
        <f>'Main Meals'!K341</f>
        <v>SALAD</v>
      </c>
      <c r="E341" t="str">
        <f>'Main Meals'!L341</f>
        <v>SS</v>
      </c>
      <c r="F341" t="str">
        <f>'Main Meals'!I341</f>
        <v>INACTIVE</v>
      </c>
      <c r="G341">
        <f>'Retail Pricing'!L341</f>
        <v>0</v>
      </c>
    </row>
    <row r="342" spans="1:7">
      <c r="A342">
        <f>'Main Meals'!B342</f>
        <v>2900</v>
      </c>
      <c r="B342">
        <f>'Main Meals'!C342</f>
        <v>2902</v>
      </c>
      <c r="C342" t="str">
        <f>'Main Meals'!D342</f>
        <v>Pesto Spaghetti Squash Salad (Chicken)</v>
      </c>
      <c r="D342" t="str">
        <f>'Main Meals'!K342</f>
        <v>SALAD</v>
      </c>
      <c r="E342" t="str">
        <f>'Main Meals'!L342</f>
        <v>SS</v>
      </c>
      <c r="F342" t="str">
        <f>'Main Meals'!I342</f>
        <v xml:space="preserve">ACTIVE </v>
      </c>
      <c r="G342">
        <f>'Retail Pricing'!L342</f>
        <v>14.03</v>
      </c>
    </row>
    <row r="343" spans="1:7">
      <c r="A343">
        <f>'Main Meals'!B343</f>
        <v>40800</v>
      </c>
      <c r="B343">
        <f>'Main Meals'!C343</f>
        <v>40844</v>
      </c>
      <c r="C343" t="str">
        <f>'Main Meals'!D343</f>
        <v xml:space="preserve">Spring Bundle  </v>
      </c>
      <c r="D343" t="str">
        <f>'Main Meals'!K343</f>
        <v>BUNDLE</v>
      </c>
      <c r="E343" t="str">
        <f>'Main Meals'!L343</f>
        <v>BUNDLE</v>
      </c>
      <c r="F343" t="str">
        <f>'Main Meals'!I343</f>
        <v>INACTIVE</v>
      </c>
      <c r="G343" t="str">
        <f>'Retail Pricing'!L343</f>
        <v>-</v>
      </c>
    </row>
    <row r="344" spans="1:7">
      <c r="A344">
        <f>'Main Meals'!B344</f>
        <v>40800</v>
      </c>
      <c r="B344">
        <f>'Main Meals'!C344</f>
        <v>40845</v>
      </c>
      <c r="C344" t="str">
        <f>'Main Meals'!D344</f>
        <v xml:space="preserve">PfizerNutrimedy Bundle 1 </v>
      </c>
      <c r="D344" t="str">
        <f>'Main Meals'!K344</f>
        <v>BUNDLE</v>
      </c>
      <c r="E344" t="str">
        <f>'Main Meals'!L344</f>
        <v>BUNDLE</v>
      </c>
      <c r="F344" t="str">
        <f>'Main Meals'!I344</f>
        <v xml:space="preserve">ACTIVE </v>
      </c>
      <c r="G344" t="str">
        <f>'Retail Pricing'!L344</f>
        <v>-</v>
      </c>
    </row>
    <row r="345" spans="1:7">
      <c r="A345">
        <f>'Main Meals'!B345</f>
        <v>40800</v>
      </c>
      <c r="B345">
        <f>'Main Meals'!C345</f>
        <v>40846</v>
      </c>
      <c r="C345" t="str">
        <f>'Main Meals'!D345</f>
        <v xml:space="preserve">PfizerNutrimedy Bundle 2 </v>
      </c>
      <c r="D345" t="str">
        <f>'Main Meals'!K345</f>
        <v>BUNDLE</v>
      </c>
      <c r="E345" t="str">
        <f>'Main Meals'!L345</f>
        <v>BUNDLE</v>
      </c>
      <c r="F345" t="str">
        <f>'Main Meals'!I345</f>
        <v xml:space="preserve">ACTIVE </v>
      </c>
      <c r="G345" t="str">
        <f>'Retail Pricing'!L345</f>
        <v>-</v>
      </c>
    </row>
    <row r="346" spans="1:7">
      <c r="A346">
        <f>'Main Meals'!B346</f>
        <v>80900</v>
      </c>
      <c r="B346">
        <f>'Main Meals'!C346</f>
        <v>80901</v>
      </c>
      <c r="C346" t="str">
        <f>'Main Meals'!D346</f>
        <v>Chocolate Fudge Brownie Bites (12 bites)</v>
      </c>
      <c r="D346" t="str">
        <f>'Main Meals'!K346</f>
        <v>SNACK</v>
      </c>
      <c r="E346" t="str">
        <f>'Main Meals'!L346</f>
        <v>MS</v>
      </c>
      <c r="F346" t="str">
        <f>'Main Meals'!I346</f>
        <v xml:space="preserve">ACTIVE </v>
      </c>
      <c r="G346">
        <f>'Retail Pricing'!L346</f>
        <v>9.99</v>
      </c>
    </row>
    <row r="347" spans="1:7">
      <c r="A347">
        <f>'Main Meals'!B347</f>
        <v>40800</v>
      </c>
      <c r="B347">
        <f>'Main Meals'!C347</f>
        <v>40847</v>
      </c>
      <c r="C347" t="str">
        <f>'Main Meals'!D347</f>
        <v xml:space="preserve">Mother's Day Dinner Bundle  </v>
      </c>
      <c r="D347" t="str">
        <f>'Main Meals'!K347</f>
        <v>BUNDLE</v>
      </c>
      <c r="E347" t="str">
        <f>'Main Meals'!L347</f>
        <v>BUNDLE</v>
      </c>
      <c r="F347" t="str">
        <f>'Main Meals'!I347</f>
        <v>INACTIVE</v>
      </c>
      <c r="G347" t="str">
        <f>'Retail Pricing'!L347</f>
        <v>-</v>
      </c>
    </row>
    <row r="348" spans="1:7">
      <c r="A348">
        <f>'Main Meals'!B348</f>
        <v>81000</v>
      </c>
      <c r="B348">
        <f>'Main Meals'!C348</f>
        <v>81001</v>
      </c>
      <c r="C348" t="str">
        <f>'Main Meals'!D348</f>
        <v xml:space="preserve">Penne with Bolognese </v>
      </c>
      <c r="D348" t="str">
        <f>'Main Meals'!K348</f>
        <v>LARGE SIDE 24oz</v>
      </c>
      <c r="E348" t="str">
        <f>'Main Meals'!L348</f>
        <v>MS</v>
      </c>
      <c r="F348" t="str">
        <f>'Main Meals'!I348</f>
        <v xml:space="preserve">ACTIVE </v>
      </c>
      <c r="G348">
        <f>'Retail Pricing'!L348</f>
        <v>0</v>
      </c>
    </row>
    <row r="349" spans="1:7">
      <c r="A349">
        <f>'Main Meals'!B349</f>
        <v>4700</v>
      </c>
      <c r="B349">
        <f>'Main Meals'!C349</f>
        <v>4703</v>
      </c>
      <c r="C349" t="str">
        <f>'Main Meals'!D349</f>
        <v>Frittata (Kale &amp; Parmesan)</v>
      </c>
      <c r="D349" t="str">
        <f>'Main Meals'!K349</f>
        <v>BREAKFAST</v>
      </c>
      <c r="E349" t="str">
        <f>'Main Meals'!L349</f>
        <v>SS</v>
      </c>
      <c r="F349" t="str">
        <f>'Main Meals'!I349</f>
        <v xml:space="preserve">ACTIVE </v>
      </c>
      <c r="G349">
        <f>'Retail Pricing'!L349</f>
        <v>9.3000000000000007</v>
      </c>
    </row>
    <row r="350" spans="1:7">
      <c r="A350">
        <f>'Main Meals'!B350</f>
        <v>5000</v>
      </c>
      <c r="B350">
        <f>'Main Meals'!C350</f>
        <v>5003</v>
      </c>
      <c r="C350" t="str">
        <f>'Main Meals'!D350</f>
        <v>Dragon Fruit  Smoothie (8 oz)</v>
      </c>
      <c r="D350" t="str">
        <f>'Main Meals'!K350</f>
        <v>BEVERAGE</v>
      </c>
      <c r="E350" t="str">
        <f>'Main Meals'!L350</f>
        <v>SS</v>
      </c>
      <c r="F350" t="str">
        <f>'Main Meals'!I350</f>
        <v xml:space="preserve">ACTIVE </v>
      </c>
      <c r="G350">
        <f>'Retail Pricing'!L350</f>
        <v>6.19</v>
      </c>
    </row>
    <row r="351" spans="1:7">
      <c r="A351">
        <f>'Main Meals'!B351</f>
        <v>5000</v>
      </c>
      <c r="B351">
        <f>'Main Meals'!C351</f>
        <v>5004</v>
      </c>
      <c r="C351" t="str">
        <f>'Main Meals'!D351</f>
        <v>Dragon Fruit  Smoothie (32 oz)</v>
      </c>
      <c r="D351" t="str">
        <f>'Main Meals'!K351</f>
        <v>LARGE BEVERAGE</v>
      </c>
      <c r="E351" t="str">
        <f>'Main Meals'!L351</f>
        <v>MS</v>
      </c>
      <c r="F351" t="str">
        <f>'Main Meals'!I351</f>
        <v xml:space="preserve">ACTIVE </v>
      </c>
      <c r="G351">
        <f>'Retail Pricing'!L351</f>
        <v>18.989999999999998</v>
      </c>
    </row>
    <row r="352" spans="1:7">
      <c r="A352">
        <f>'Main Meals'!B352</f>
        <v>60700</v>
      </c>
      <c r="B352">
        <f>'Main Meals'!C352</f>
        <v>60702</v>
      </c>
      <c r="C352" t="str">
        <f>'Main Meals'!D352</f>
        <v>Sunrise Fruit Smoothie (32 oz)</v>
      </c>
      <c r="D352" t="str">
        <f>'Main Meals'!K352</f>
        <v>LARGE BEVERAGE</v>
      </c>
      <c r="E352" t="str">
        <f>'Main Meals'!L352</f>
        <v>MS</v>
      </c>
      <c r="F352" t="str">
        <f>'Main Meals'!I352</f>
        <v>INACTIVE</v>
      </c>
      <c r="G352" t="str">
        <f>'Retail Pricing'!L352</f>
        <v>-</v>
      </c>
    </row>
    <row r="353" spans="1:7">
      <c r="A353">
        <f>'Main Meals'!B353</f>
        <v>5600</v>
      </c>
      <c r="B353">
        <f>'Main Meals'!C353</f>
        <v>5604</v>
      </c>
      <c r="C353" t="str">
        <f>'Main Meals'!D353</f>
        <v>Coco Berry Smoothie  (32 oz)</v>
      </c>
      <c r="D353" t="str">
        <f>'Main Meals'!K353</f>
        <v>LARGE BEVERAGE</v>
      </c>
      <c r="E353" t="str">
        <f>'Main Meals'!L353</f>
        <v>MS</v>
      </c>
      <c r="F353" t="str">
        <f>'Main Meals'!I353</f>
        <v xml:space="preserve">ACTIVE </v>
      </c>
      <c r="G353">
        <f>'Retail Pricing'!L353</f>
        <v>18.989999999999998</v>
      </c>
    </row>
    <row r="354" spans="1:7">
      <c r="A354">
        <f>'Main Meals'!B354</f>
        <v>13900</v>
      </c>
      <c r="B354">
        <f>'Main Meals'!C354</f>
        <v>13902</v>
      </c>
      <c r="C354" t="str">
        <f>'Main Meals'!D354</f>
        <v>Turmeric Latte (32 oz)</v>
      </c>
      <c r="D354" t="str">
        <f>'Main Meals'!K354</f>
        <v>LARGE BEVERAGE</v>
      </c>
      <c r="E354" t="str">
        <f>'Main Meals'!L354</f>
        <v>MS</v>
      </c>
      <c r="F354" t="str">
        <f>'Main Meals'!I354</f>
        <v xml:space="preserve">ACTIVE </v>
      </c>
      <c r="G354">
        <f>'Retail Pricing'!L354</f>
        <v>17.989999999999998</v>
      </c>
    </row>
    <row r="355" spans="1:7">
      <c r="A355">
        <f>'Main Meals'!B355</f>
        <v>14000</v>
      </c>
      <c r="B355">
        <f>'Main Meals'!C355</f>
        <v>14002</v>
      </c>
      <c r="C355" t="str">
        <f>'Main Meals'!D355</f>
        <v>Mashed Sweet Potato  (24 oz)</v>
      </c>
      <c r="D355" t="str">
        <f>'Main Meals'!K355</f>
        <v>LARGE SIDE 24oz</v>
      </c>
      <c r="E355" t="str">
        <f>'Main Meals'!L355</f>
        <v>MS</v>
      </c>
      <c r="F355" t="str">
        <f>'Main Meals'!I355</f>
        <v xml:space="preserve">ACTIVE </v>
      </c>
      <c r="G355">
        <f>'Retail Pricing'!L355</f>
        <v>8.99</v>
      </c>
    </row>
    <row r="356" spans="1:7">
      <c r="A356">
        <f>'Main Meals'!B356</f>
        <v>82000</v>
      </c>
      <c r="B356">
        <f>'Main Meals'!C356</f>
        <v>82001</v>
      </c>
      <c r="C356" t="str">
        <f>'Main Meals'!D356</f>
        <v>Lemon Rosemary Entrée (Chicken)</v>
      </c>
      <c r="D356" t="str">
        <f>'Main Meals'!K356</f>
        <v>ENTRÉE</v>
      </c>
      <c r="E356" t="str">
        <f>'Main Meals'!L356</f>
        <v>SS</v>
      </c>
      <c r="F356" t="str">
        <f>'Main Meals'!I356</f>
        <v xml:space="preserve">ACTIVE </v>
      </c>
      <c r="G356">
        <f>'Retail Pricing'!L356</f>
        <v>17.04</v>
      </c>
    </row>
    <row r="357" spans="1:7">
      <c r="A357">
        <f>'Main Meals'!B357</f>
        <v>82000</v>
      </c>
      <c r="B357">
        <f>'Main Meals'!C357</f>
        <v>82002</v>
      </c>
      <c r="C357" t="str">
        <f>'Main Meals'!D357</f>
        <v>Lemon Rosemary Entrée (Salmon)</v>
      </c>
      <c r="D357" t="str">
        <f>'Main Meals'!K357</f>
        <v>ENTRÉE</v>
      </c>
      <c r="E357" t="str">
        <f>'Main Meals'!L357</f>
        <v>SS</v>
      </c>
      <c r="F357" t="str">
        <f>'Main Meals'!I357</f>
        <v xml:space="preserve">ACTIVE </v>
      </c>
      <c r="G357">
        <f>'Retail Pricing'!L357</f>
        <v>19.654649999999997</v>
      </c>
    </row>
    <row r="358" spans="1:7">
      <c r="A358">
        <f>'Main Meals'!B358</f>
        <v>83000</v>
      </c>
      <c r="B358">
        <f>'Main Meals'!C358</f>
        <v>83001</v>
      </c>
      <c r="C358" t="str">
        <f>'Main Meals'!D358</f>
        <v xml:space="preserve">Sea Bass with French Polynesian Pineapple Green Sauce </v>
      </c>
      <c r="D358" t="str">
        <f>'Main Meals'!K358</f>
        <v>ENTRÉE</v>
      </c>
      <c r="E358" t="str">
        <f>'Main Meals'!L358</f>
        <v>SS</v>
      </c>
      <c r="F358" t="str">
        <f>'Main Meals'!I358</f>
        <v xml:space="preserve">ACTIVE </v>
      </c>
      <c r="G358">
        <f>'Retail Pricing'!L358</f>
        <v>17.55</v>
      </c>
    </row>
    <row r="359" spans="1:7">
      <c r="A359">
        <f>'Main Meals'!B359</f>
        <v>84000</v>
      </c>
      <c r="B359">
        <f>'Main Meals'!C359</f>
        <v>84001</v>
      </c>
      <c r="C359" t="str">
        <f>'Main Meals'!D359</f>
        <v xml:space="preserve">Falafel with Kale Sesame Salad </v>
      </c>
      <c r="D359" t="str">
        <f>'Main Meals'!K359</f>
        <v>SALAD</v>
      </c>
      <c r="E359" t="str">
        <f>'Main Meals'!L359</f>
        <v>SS</v>
      </c>
      <c r="F359" t="str">
        <f>'Main Meals'!I359</f>
        <v xml:space="preserve">ACTIVE </v>
      </c>
      <c r="G359">
        <f>'Retail Pricing'!L359</f>
        <v>12.39</v>
      </c>
    </row>
    <row r="360" spans="1:7">
      <c r="A360">
        <f>'Main Meals'!B360</f>
        <v>85000</v>
      </c>
      <c r="B360">
        <f>'Main Meals'!C360</f>
        <v>85001</v>
      </c>
      <c r="C360" t="str">
        <f>'Main Meals'!D360</f>
        <v xml:space="preserve">Lasagna Alessandra </v>
      </c>
      <c r="D360" t="str">
        <f>'Main Meals'!K360</f>
        <v>ENTRÉE</v>
      </c>
      <c r="E360" t="str">
        <f>'Main Meals'!L360</f>
        <v>SS</v>
      </c>
      <c r="F360" t="str">
        <f>'Main Meals'!I360</f>
        <v xml:space="preserve">ACTIVE </v>
      </c>
      <c r="G360">
        <f>'Retail Pricing'!L360</f>
        <v>12.3497</v>
      </c>
    </row>
    <row r="361" spans="1:7">
      <c r="A361">
        <f>'Main Meals'!B361</f>
        <v>86000</v>
      </c>
      <c r="B361">
        <f>'Main Meals'!C361</f>
        <v>86001</v>
      </c>
      <c r="C361" t="str">
        <f>'Main Meals'!D361</f>
        <v>Green Smoothie (8 oz)</v>
      </c>
      <c r="D361" t="str">
        <f>'Main Meals'!K361</f>
        <v>BEVERAGE</v>
      </c>
      <c r="E361" t="str">
        <f>'Main Meals'!L361</f>
        <v>SS</v>
      </c>
      <c r="F361" t="str">
        <f>'Main Meals'!I361</f>
        <v xml:space="preserve">ACTIVE </v>
      </c>
      <c r="G361">
        <f>'Retail Pricing'!L361</f>
        <v>5.15</v>
      </c>
    </row>
    <row r="362" spans="1:7">
      <c r="A362">
        <f>'Main Meals'!B362</f>
        <v>86000</v>
      </c>
      <c r="B362">
        <f>'Main Meals'!C362</f>
        <v>86002</v>
      </c>
      <c r="C362" t="str">
        <f>'Main Meals'!D362</f>
        <v>Green Smoothie (32 oz)</v>
      </c>
      <c r="D362" t="str">
        <f>'Main Meals'!K362</f>
        <v>LARGE BEVERAGE</v>
      </c>
      <c r="E362" t="str">
        <f>'Main Meals'!L362</f>
        <v>MS</v>
      </c>
      <c r="F362" t="str">
        <f>'Main Meals'!I362</f>
        <v xml:space="preserve">ACTIVE </v>
      </c>
      <c r="G362">
        <f>'Retail Pricing'!L362</f>
        <v>15.99</v>
      </c>
    </row>
    <row r="363" spans="1:7">
      <c r="A363">
        <f>'Main Meals'!B363</f>
        <v>87000</v>
      </c>
      <c r="B363">
        <f>'Main Meals'!C363</f>
        <v>87001</v>
      </c>
      <c r="C363" t="str">
        <f>'Main Meals'!D363</f>
        <v xml:space="preserve">Popcorn Chicken  </v>
      </c>
      <c r="D363" t="str">
        <f>'Main Meals'!K363</f>
        <v>ENTRÉE</v>
      </c>
      <c r="E363" t="str">
        <f>'Main Meals'!L363</f>
        <v>SS</v>
      </c>
      <c r="F363" t="str">
        <f>'Main Meals'!I363</f>
        <v xml:space="preserve">ACTIVE </v>
      </c>
      <c r="G363">
        <f>'Retail Pricing'!L363</f>
        <v>14.5</v>
      </c>
    </row>
    <row r="364" spans="1:7">
      <c r="A364">
        <f>'Main Meals'!B364</f>
        <v>40800</v>
      </c>
      <c r="B364">
        <f>'Main Meals'!C364</f>
        <v>40848</v>
      </c>
      <c r="C364" t="str">
        <f>'Main Meals'!D364</f>
        <v xml:space="preserve">Father's Day Bundle  </v>
      </c>
      <c r="D364" t="str">
        <f>'Main Meals'!K364</f>
        <v>BUNDLE</v>
      </c>
      <c r="E364" t="str">
        <f>'Main Meals'!L364</f>
        <v>BUNDLE</v>
      </c>
      <c r="F364" t="str">
        <f>'Main Meals'!I364</f>
        <v>INACTIVE</v>
      </c>
      <c r="G364" t="str">
        <f>'Retail Pricing'!L364</f>
        <v>-</v>
      </c>
    </row>
    <row r="365" spans="1:7">
      <c r="A365">
        <f>'Main Meals'!B365</f>
        <v>88000</v>
      </c>
      <c r="B365">
        <f>'Main Meals'!C365</f>
        <v>88001</v>
      </c>
      <c r="C365" t="str">
        <f>'Main Meals'!D365</f>
        <v>Energy Bites 8 Pack (Peanut Butter &amp; Chocolate )</v>
      </c>
      <c r="D365" t="str">
        <f>'Main Meals'!K365</f>
        <v>BOX</v>
      </c>
      <c r="E365" t="str">
        <f>'Main Meals'!L365</f>
        <v>MS</v>
      </c>
      <c r="F365" t="str">
        <f>'Main Meals'!I365</f>
        <v>INACTIVE</v>
      </c>
      <c r="G365" t="str">
        <f>'Retail Pricing'!L365</f>
        <v>-</v>
      </c>
    </row>
    <row r="366" spans="1:7">
      <c r="A366">
        <f>'Main Meals'!B366</f>
        <v>88000</v>
      </c>
      <c r="B366">
        <f>'Main Meals'!C366</f>
        <v>88002</v>
      </c>
      <c r="C366" t="str">
        <f>'Main Meals'!D366</f>
        <v>Energy Bites 8 Pack (Almond Cranberry)</v>
      </c>
      <c r="D366" t="str">
        <f>'Main Meals'!K366</f>
        <v>BOX</v>
      </c>
      <c r="E366" t="str">
        <f>'Main Meals'!L366</f>
        <v>MS</v>
      </c>
      <c r="F366" t="str">
        <f>'Main Meals'!I366</f>
        <v>INACTIVE</v>
      </c>
      <c r="G366" t="str">
        <f>'Retail Pricing'!L366</f>
        <v>-</v>
      </c>
    </row>
    <row r="367" spans="1:7">
      <c r="A367">
        <f>'Main Meals'!B367</f>
        <v>88000</v>
      </c>
      <c r="B367">
        <f>'Main Meals'!C367</f>
        <v>88003</v>
      </c>
      <c r="C367" t="str">
        <f>'Main Meals'!D367</f>
        <v>Energy Bites 8 Pack (Mocha Espresso)</v>
      </c>
      <c r="D367" t="str">
        <f>'Main Meals'!K367</f>
        <v>BOX</v>
      </c>
      <c r="E367" t="str">
        <f>'Main Meals'!L367</f>
        <v>MS</v>
      </c>
      <c r="F367" t="str">
        <f>'Main Meals'!I367</f>
        <v>INACTIVE</v>
      </c>
      <c r="G367" t="str">
        <f>'Retail Pricing'!L367</f>
        <v>-</v>
      </c>
    </row>
    <row r="368" spans="1:7">
      <c r="A368">
        <f>'Main Meals'!B368</f>
        <v>88000</v>
      </c>
      <c r="B368">
        <f>'Main Meals'!C368</f>
        <v>88004</v>
      </c>
      <c r="C368" t="str">
        <f>'Main Meals'!D368</f>
        <v>Energy Bites 8 Pack (Lemon Coconut)</v>
      </c>
      <c r="D368" t="str">
        <f>'Main Meals'!K368</f>
        <v>BOX</v>
      </c>
      <c r="E368" t="str">
        <f>'Main Meals'!L368</f>
        <v>MS</v>
      </c>
      <c r="F368" t="str">
        <f>'Main Meals'!I368</f>
        <v>INACTIVE</v>
      </c>
      <c r="G368" t="str">
        <f>'Retail Pricing'!L368</f>
        <v>-</v>
      </c>
    </row>
    <row r="369" spans="1:7">
      <c r="A369">
        <f>'Main Meals'!B369</f>
        <v>88000</v>
      </c>
      <c r="B369">
        <f>'Main Meals'!C369</f>
        <v>88005</v>
      </c>
      <c r="C369" t="str">
        <f>'Main Meals'!D369</f>
        <v>Energy Bites 8 Pack (Variety Pack)</v>
      </c>
      <c r="D369" t="str">
        <f>'Main Meals'!K369</f>
        <v>BOX</v>
      </c>
      <c r="E369" t="str">
        <f>'Main Meals'!L369</f>
        <v>MS</v>
      </c>
      <c r="F369" t="str">
        <f>'Main Meals'!I369</f>
        <v>INACTIVE</v>
      </c>
      <c r="G369" t="str">
        <f>'Retail Pricing'!L369</f>
        <v>-</v>
      </c>
    </row>
    <row r="370" spans="1:7">
      <c r="A370">
        <f>'Main Meals'!B370</f>
        <v>88100</v>
      </c>
      <c r="B370">
        <f>'Main Meals'!C370</f>
        <v>88101</v>
      </c>
      <c r="C370" t="str">
        <f>'Main Meals'!D370</f>
        <v>Quesadilla (Chicken)</v>
      </c>
      <c r="D370" t="str">
        <f>'Main Meals'!K370</f>
        <v>ENTRÉE</v>
      </c>
      <c r="E370" t="str">
        <f>'Main Meals'!L370</f>
        <v>SS</v>
      </c>
      <c r="F370" t="str">
        <f>'Main Meals'!I370</f>
        <v xml:space="preserve">ACTIVE </v>
      </c>
      <c r="G370">
        <f>'Retail Pricing'!L370</f>
        <v>13.65</v>
      </c>
    </row>
    <row r="371" spans="1:7">
      <c r="A371">
        <f>'Main Meals'!B371</f>
        <v>88100</v>
      </c>
      <c r="B371">
        <f>'Main Meals'!C371</f>
        <v>88102</v>
      </c>
      <c r="C371" t="str">
        <f>'Main Meals'!D371</f>
        <v>Quesadilla (Veggie)</v>
      </c>
      <c r="D371" t="str">
        <f>'Main Meals'!K371</f>
        <v>ENTRÉE</v>
      </c>
      <c r="E371" t="str">
        <f>'Main Meals'!L371</f>
        <v>SS</v>
      </c>
      <c r="F371" t="str">
        <f>'Main Meals'!I371</f>
        <v xml:space="preserve">ACTIVE </v>
      </c>
      <c r="G371">
        <f>'Retail Pricing'!L371</f>
        <v>12.3497</v>
      </c>
    </row>
    <row r="372" spans="1:7">
      <c r="A372">
        <f>'Main Meals'!B372</f>
        <v>88200</v>
      </c>
      <c r="B372">
        <f>'Main Meals'!C372</f>
        <v>88201</v>
      </c>
      <c r="C372" t="str">
        <f>'Main Meals'!D372</f>
        <v>Macarons (Chocolate)</v>
      </c>
      <c r="D372" t="str">
        <f>'Main Meals'!K372</f>
        <v>SNACK</v>
      </c>
      <c r="E372" t="str">
        <f>'Main Meals'!L372</f>
        <v>MS</v>
      </c>
      <c r="F372" t="str">
        <f>'Main Meals'!I372</f>
        <v>INACTIVE</v>
      </c>
      <c r="G372">
        <f>'Retail Pricing'!L372</f>
        <v>16.989999999999998</v>
      </c>
    </row>
    <row r="373" spans="1:7">
      <c r="A373">
        <f>'Main Meals'!B373</f>
        <v>88300</v>
      </c>
      <c r="B373">
        <f>'Main Meals'!C373</f>
        <v>88301</v>
      </c>
      <c r="C373" t="str">
        <f>'Main Meals'!D373</f>
        <v xml:space="preserve">Tropical Fruit Cup </v>
      </c>
      <c r="D373" t="str">
        <f>'Main Meals'!K373</f>
        <v>SNACK</v>
      </c>
      <c r="E373" t="str">
        <f>'Main Meals'!L373</f>
        <v>SS</v>
      </c>
      <c r="F373" t="str">
        <f>'Main Meals'!I373</f>
        <v xml:space="preserve">ACTIVE </v>
      </c>
      <c r="G373">
        <f>'Retail Pricing'!L373</f>
        <v>8.25</v>
      </c>
    </row>
    <row r="374" spans="1:7">
      <c r="A374">
        <f>'Main Meals'!B374</f>
        <v>88400</v>
      </c>
      <c r="B374">
        <f>'Main Meals'!C374</f>
        <v>88401</v>
      </c>
      <c r="C374" t="str">
        <f>'Main Meals'!D374</f>
        <v xml:space="preserve">Veggie Burger </v>
      </c>
      <c r="D374" t="str">
        <f>'Main Meals'!K374</f>
        <v>ENTRÉE</v>
      </c>
      <c r="E374" t="str">
        <f>'Main Meals'!L374</f>
        <v>SS</v>
      </c>
      <c r="F374" t="str">
        <f>'Main Meals'!I374</f>
        <v xml:space="preserve">ACTIVE </v>
      </c>
      <c r="G374">
        <f>'Retail Pricing'!L374</f>
        <v>13.39</v>
      </c>
    </row>
    <row r="375" spans="1:7">
      <c r="A375">
        <f>'Main Meals'!B375</f>
        <v>40800</v>
      </c>
      <c r="B375">
        <f>'Main Meals'!C375</f>
        <v>40849</v>
      </c>
      <c r="C375" t="str">
        <f>'Main Meals'!D375</f>
        <v xml:space="preserve">Summer Bundle </v>
      </c>
      <c r="D375" t="str">
        <f>'Main Meals'!K375</f>
        <v>BUNDLE</v>
      </c>
      <c r="E375" t="str">
        <f>'Main Meals'!L375</f>
        <v>BUNDLE</v>
      </c>
      <c r="F375" t="str">
        <f>'Main Meals'!I375</f>
        <v>INACTIVE</v>
      </c>
      <c r="G375" t="str">
        <f>'Retail Pricing'!L375</f>
        <v>-</v>
      </c>
    </row>
    <row r="376" spans="1:7">
      <c r="A376">
        <f>'Main Meals'!B376</f>
        <v>88500</v>
      </c>
      <c r="B376">
        <f>'Main Meals'!C376</f>
        <v>88501</v>
      </c>
      <c r="C376" t="str">
        <f>'Main Meals'!D376</f>
        <v xml:space="preserve">Pollo A La Azteca </v>
      </c>
      <c r="D376" t="str">
        <f>'Main Meals'!K376</f>
        <v>ENTRÉE</v>
      </c>
      <c r="E376" t="str">
        <f>'Main Meals'!L376</f>
        <v>SS</v>
      </c>
      <c r="F376" t="str">
        <f>'Main Meals'!I376</f>
        <v xml:space="preserve">ACTIVE </v>
      </c>
      <c r="G376">
        <f>'Retail Pricing'!L376</f>
        <v>14.22</v>
      </c>
    </row>
    <row r="377" spans="1:7">
      <c r="A377">
        <f>'Main Meals'!B377</f>
        <v>40800</v>
      </c>
      <c r="B377">
        <f>'Main Meals'!C377</f>
        <v>40850</v>
      </c>
      <c r="C377" t="str">
        <f>'Main Meals'!D377</f>
        <v>BIDMC / MichMed Omnivore  (Tuesday)</v>
      </c>
      <c r="D377" t="str">
        <f>'Main Meals'!K377</f>
        <v>BUNDLE</v>
      </c>
      <c r="E377" t="str">
        <f>'Main Meals'!L377</f>
        <v>BUNDLE</v>
      </c>
      <c r="F377" t="str">
        <f>'Main Meals'!I377</f>
        <v xml:space="preserve">ACTIVE </v>
      </c>
      <c r="G377" t="str">
        <f>'Retail Pricing'!L377</f>
        <v>-</v>
      </c>
    </row>
    <row r="378" spans="1:7">
      <c r="A378">
        <f>'Main Meals'!B378</f>
        <v>40800</v>
      </c>
      <c r="B378">
        <f>'Main Meals'!C378</f>
        <v>40851</v>
      </c>
      <c r="C378" t="str">
        <f>'Main Meals'!D378</f>
        <v>BIDMC / MichMed Omnivore  (Wednesday)</v>
      </c>
      <c r="D378" t="str">
        <f>'Main Meals'!K378</f>
        <v>BUNDLE</v>
      </c>
      <c r="E378" t="str">
        <f>'Main Meals'!L378</f>
        <v>BUNDLE</v>
      </c>
      <c r="F378" t="str">
        <f>'Main Meals'!I378</f>
        <v xml:space="preserve">ACTIVE </v>
      </c>
      <c r="G378" t="str">
        <f>'Retail Pricing'!L378</f>
        <v>-</v>
      </c>
    </row>
    <row r="379" spans="1:7">
      <c r="A379">
        <f>'Main Meals'!B379</f>
        <v>40800</v>
      </c>
      <c r="B379">
        <f>'Main Meals'!C379</f>
        <v>40852</v>
      </c>
      <c r="C379" t="str">
        <f>'Main Meals'!D379</f>
        <v>BIDMC / MichMed Omnivore  (Friday)</v>
      </c>
      <c r="D379" t="str">
        <f>'Main Meals'!K379</f>
        <v>BUNDLE</v>
      </c>
      <c r="E379" t="str">
        <f>'Main Meals'!L379</f>
        <v>BUNDLE</v>
      </c>
      <c r="F379" t="str">
        <f>'Main Meals'!I379</f>
        <v xml:space="preserve">ACTIVE </v>
      </c>
      <c r="G379" t="str">
        <f>'Retail Pricing'!L379</f>
        <v>-</v>
      </c>
    </row>
    <row r="380" spans="1:7">
      <c r="A380">
        <f>'Main Meals'!B380</f>
        <v>40800</v>
      </c>
      <c r="B380">
        <f>'Main Meals'!C380</f>
        <v>40853</v>
      </c>
      <c r="C380" t="str">
        <f>'Main Meals'!D380</f>
        <v>BIDMC / MichMed Vegetarian (Tuesday)</v>
      </c>
      <c r="D380" t="str">
        <f>'Main Meals'!K380</f>
        <v>BUNDLE</v>
      </c>
      <c r="E380" t="str">
        <f>'Main Meals'!L380</f>
        <v>BUNDLE</v>
      </c>
      <c r="F380" t="str">
        <f>'Main Meals'!I380</f>
        <v xml:space="preserve">ACTIVE </v>
      </c>
      <c r="G380" t="str">
        <f>'Retail Pricing'!L380</f>
        <v>-</v>
      </c>
    </row>
    <row r="381" spans="1:7">
      <c r="A381">
        <f>'Main Meals'!B381</f>
        <v>40800</v>
      </c>
      <c r="B381">
        <f>'Main Meals'!C381</f>
        <v>40854</v>
      </c>
      <c r="C381" t="str">
        <f>'Main Meals'!D381</f>
        <v>BIDMC / MichMed Vegetarian (Wednesday)</v>
      </c>
      <c r="D381" t="str">
        <f>'Main Meals'!K381</f>
        <v>BUNDLE</v>
      </c>
      <c r="E381" t="str">
        <f>'Main Meals'!L381</f>
        <v>BUNDLE</v>
      </c>
      <c r="F381" t="str">
        <f>'Main Meals'!I381</f>
        <v xml:space="preserve">ACTIVE </v>
      </c>
      <c r="G381" t="str">
        <f>'Retail Pricing'!L381</f>
        <v>-</v>
      </c>
    </row>
    <row r="382" spans="1:7">
      <c r="A382">
        <f>'Main Meals'!B382</f>
        <v>40800</v>
      </c>
      <c r="B382">
        <f>'Main Meals'!C382</f>
        <v>40856</v>
      </c>
      <c r="C382" t="str">
        <f>'Main Meals'!D382</f>
        <v>BIDMC / MichMed Vegetarian (Friday)</v>
      </c>
      <c r="D382" t="str">
        <f>'Main Meals'!K382</f>
        <v>BUNDLE</v>
      </c>
      <c r="E382" t="str">
        <f>'Main Meals'!L382</f>
        <v>BUNDLE</v>
      </c>
      <c r="F382" t="str">
        <f>'Main Meals'!I382</f>
        <v xml:space="preserve">ACTIVE </v>
      </c>
      <c r="G382" t="str">
        <f>'Retail Pricing'!L382</f>
        <v>-</v>
      </c>
    </row>
    <row r="383" spans="1:7">
      <c r="A383">
        <f>'Main Meals'!B383</f>
        <v>40800</v>
      </c>
      <c r="B383">
        <f>'Main Meals'!C383</f>
        <v>40857</v>
      </c>
      <c r="C383" t="str">
        <f>'Main Meals'!D383</f>
        <v xml:space="preserve">BIDMC / MichMed Freezer Omnivore   </v>
      </c>
      <c r="D383" t="str">
        <f>'Main Meals'!K383</f>
        <v>BUNDLE</v>
      </c>
      <c r="E383" t="str">
        <f>'Main Meals'!L383</f>
        <v>BUNDLE</v>
      </c>
      <c r="F383" t="str">
        <f>'Main Meals'!I383</f>
        <v xml:space="preserve">ACTIVE </v>
      </c>
      <c r="G383" t="str">
        <f>'Retail Pricing'!L383</f>
        <v>-</v>
      </c>
    </row>
    <row r="384" spans="1:7">
      <c r="A384">
        <f>'Main Meals'!B384</f>
        <v>40800</v>
      </c>
      <c r="B384">
        <f>'Main Meals'!C384</f>
        <v>40858</v>
      </c>
      <c r="C384" t="str">
        <f>'Main Meals'!D384</f>
        <v xml:space="preserve">BIDMC / MichMed Freezer Vegetarian  </v>
      </c>
      <c r="D384" t="str">
        <f>'Main Meals'!K384</f>
        <v>BUNDLE</v>
      </c>
      <c r="E384" t="str">
        <f>'Main Meals'!L384</f>
        <v>BUNDLE</v>
      </c>
      <c r="F384" t="str">
        <f>'Main Meals'!I384</f>
        <v xml:space="preserve">ACTIVE </v>
      </c>
      <c r="G384" t="str">
        <f>'Retail Pricing'!L384</f>
        <v>-</v>
      </c>
    </row>
    <row r="385" spans="1:7">
      <c r="A385">
        <f>'Main Meals'!B385</f>
        <v>88600</v>
      </c>
      <c r="B385">
        <f>'Main Meals'!C385</f>
        <v>88601</v>
      </c>
      <c r="C385" t="str">
        <f>'Main Meals'!D385</f>
        <v xml:space="preserve">Nachos for 2 </v>
      </c>
      <c r="D385" t="str">
        <f>'Main Meals'!K385</f>
        <v>ENTRÉE</v>
      </c>
      <c r="E385" t="str">
        <f>'Main Meals'!L385</f>
        <v>MS</v>
      </c>
      <c r="F385" t="str">
        <f>'Main Meals'!I385</f>
        <v xml:space="preserve">ACTIVE </v>
      </c>
      <c r="G385">
        <f>'Retail Pricing'!L385</f>
        <v>18.989999999999998</v>
      </c>
    </row>
    <row r="386" spans="1:7">
      <c r="A386">
        <f>'Main Meals'!B386</f>
        <v>40800</v>
      </c>
      <c r="B386">
        <f>'Main Meals'!C386</f>
        <v>40859</v>
      </c>
      <c r="C386" t="str">
        <f>'Main Meals'!D386</f>
        <v xml:space="preserve">Taco Night Bundle  </v>
      </c>
      <c r="D386" t="str">
        <f>'Main Meals'!K386</f>
        <v>BUNDLE</v>
      </c>
      <c r="E386" t="str">
        <f>'Main Meals'!L386</f>
        <v>BUNDLE</v>
      </c>
      <c r="F386" t="str">
        <f>'Main Meals'!I386</f>
        <v xml:space="preserve">ACTIVE </v>
      </c>
      <c r="G386">
        <f>'Retail Pricing'!L386</f>
        <v>101.99</v>
      </c>
    </row>
    <row r="387" spans="1:7">
      <c r="A387">
        <f>'Main Meals'!B387</f>
        <v>40800</v>
      </c>
      <c r="B387">
        <f>'Main Meals'!C387</f>
        <v>40860</v>
      </c>
      <c r="C387" t="str">
        <f>'Main Meals'!D387</f>
        <v>FODMAP Light Omnivore Week 1 &amp; 3 (Friday)</v>
      </c>
      <c r="D387" t="str">
        <f>'Main Meals'!K387</f>
        <v>BUNDLE</v>
      </c>
      <c r="E387" t="str">
        <f>'Main Meals'!L387</f>
        <v>BUNDLE</v>
      </c>
      <c r="F387" t="str">
        <f>'Main Meals'!I387</f>
        <v xml:space="preserve">ACTIVE </v>
      </c>
      <c r="G387" t="str">
        <f>'Retail Pricing'!L387</f>
        <v>-</v>
      </c>
    </row>
    <row r="388" spans="1:7">
      <c r="A388">
        <f>'Main Meals'!B388</f>
        <v>40800</v>
      </c>
      <c r="B388">
        <f>'Main Meals'!C388</f>
        <v>40861</v>
      </c>
      <c r="C388" t="str">
        <f>'Main Meals'!D388</f>
        <v>FODMAP Light Omnivore Week 1 &amp; 3 (Wednesday)</v>
      </c>
      <c r="D388" t="str">
        <f>'Main Meals'!K388</f>
        <v>BUNDLE</v>
      </c>
      <c r="E388" t="str">
        <f>'Main Meals'!L388</f>
        <v>BUNDLE</v>
      </c>
      <c r="F388" t="str">
        <f>'Main Meals'!I388</f>
        <v xml:space="preserve">ACTIVE </v>
      </c>
      <c r="G388" t="str">
        <f>'Retail Pricing'!L388</f>
        <v>-</v>
      </c>
    </row>
    <row r="389" spans="1:7">
      <c r="A389">
        <f>'Main Meals'!B389</f>
        <v>40800</v>
      </c>
      <c r="B389">
        <f>'Main Meals'!C389</f>
        <v>40862</v>
      </c>
      <c r="C389" t="str">
        <f>'Main Meals'!D389</f>
        <v>FODMAP Light Omnivore Week 1 &amp; 3 (Tuesday)</v>
      </c>
      <c r="D389" t="str">
        <f>'Main Meals'!K389</f>
        <v>BUNDLE</v>
      </c>
      <c r="E389" t="str">
        <f>'Main Meals'!L389</f>
        <v>BUNDLE</v>
      </c>
      <c r="F389" t="str">
        <f>'Main Meals'!I389</f>
        <v xml:space="preserve">ACTIVE </v>
      </c>
      <c r="G389" t="str">
        <f>'Retail Pricing'!L389</f>
        <v>-</v>
      </c>
    </row>
    <row r="390" spans="1:7">
      <c r="A390">
        <f>'Main Meals'!B390</f>
        <v>40800</v>
      </c>
      <c r="B390">
        <f>'Main Meals'!C390</f>
        <v>40863</v>
      </c>
      <c r="C390" t="str">
        <f>'Main Meals'!D390</f>
        <v>FODMAP Light Omnivore Week 2 &amp; 4 (Tuesday)</v>
      </c>
      <c r="D390" t="str">
        <f>'Main Meals'!K390</f>
        <v>BUNDLE</v>
      </c>
      <c r="E390" t="str">
        <f>'Main Meals'!L390</f>
        <v>BUNDLE</v>
      </c>
      <c r="F390" t="str">
        <f>'Main Meals'!I390</f>
        <v xml:space="preserve">ACTIVE </v>
      </c>
      <c r="G390" t="str">
        <f>'Retail Pricing'!L390</f>
        <v>-</v>
      </c>
    </row>
    <row r="391" spans="1:7">
      <c r="A391">
        <f>'Main Meals'!B391</f>
        <v>40800</v>
      </c>
      <c r="B391">
        <f>'Main Meals'!C391</f>
        <v>40864</v>
      </c>
      <c r="C391" t="str">
        <f>'Main Meals'!D391</f>
        <v>FODMAP Light Omnivore Week 2 &amp; 4 (Wednesday)</v>
      </c>
      <c r="D391" t="str">
        <f>'Main Meals'!K391</f>
        <v>BUNDLE</v>
      </c>
      <c r="E391" t="str">
        <f>'Main Meals'!L391</f>
        <v>BUNDLE</v>
      </c>
      <c r="F391" t="str">
        <f>'Main Meals'!I391</f>
        <v xml:space="preserve">ACTIVE </v>
      </c>
      <c r="G391" t="str">
        <f>'Retail Pricing'!L391</f>
        <v>-</v>
      </c>
    </row>
    <row r="392" spans="1:7">
      <c r="A392">
        <f>'Main Meals'!B392</f>
        <v>40800</v>
      </c>
      <c r="B392">
        <f>'Main Meals'!C392</f>
        <v>40865</v>
      </c>
      <c r="C392" t="str">
        <f>'Main Meals'!D392</f>
        <v>FODMAP Light Omnivore Week 2 &amp; 4 (Friday)</v>
      </c>
      <c r="D392" t="str">
        <f>'Main Meals'!K392</f>
        <v>BUNDLE</v>
      </c>
      <c r="E392" t="str">
        <f>'Main Meals'!L392</f>
        <v>BUNDLE</v>
      </c>
      <c r="F392" t="str">
        <f>'Main Meals'!I392</f>
        <v xml:space="preserve">ACTIVE </v>
      </c>
      <c r="G392" t="str">
        <f>'Retail Pricing'!L392</f>
        <v>-</v>
      </c>
    </row>
    <row r="393" spans="1:7">
      <c r="A393">
        <f>'Main Meals'!B393</f>
        <v>40800</v>
      </c>
      <c r="B393">
        <f>'Main Meals'!C393</f>
        <v>40866</v>
      </c>
      <c r="C393" t="str">
        <f>'Main Meals'!D393</f>
        <v>FODMAP Light Omnivore Dairy Free Week 1 &amp; 3 (Friday)</v>
      </c>
      <c r="D393" t="str">
        <f>'Main Meals'!K393</f>
        <v>BUNDLE</v>
      </c>
      <c r="E393" t="str">
        <f>'Main Meals'!L393</f>
        <v>BUNDLE</v>
      </c>
      <c r="F393" t="str">
        <f>'Main Meals'!I393</f>
        <v xml:space="preserve">ACTIVE </v>
      </c>
      <c r="G393" t="str">
        <f>'Retail Pricing'!L393</f>
        <v>-</v>
      </c>
    </row>
    <row r="394" spans="1:7">
      <c r="A394">
        <f>'Main Meals'!B394</f>
        <v>40800</v>
      </c>
      <c r="B394">
        <f>'Main Meals'!C394</f>
        <v>40867</v>
      </c>
      <c r="C394" t="str">
        <f>'Main Meals'!D394</f>
        <v>FODMAP Light Omnivore Dairy Free Week 1 &amp; 3 (Wednesday)</v>
      </c>
      <c r="D394" t="str">
        <f>'Main Meals'!K394</f>
        <v>BUNDLE</v>
      </c>
      <c r="E394" t="str">
        <f>'Main Meals'!L394</f>
        <v>BUNDLE</v>
      </c>
      <c r="F394" t="str">
        <f>'Main Meals'!I394</f>
        <v xml:space="preserve">ACTIVE </v>
      </c>
      <c r="G394" t="str">
        <f>'Retail Pricing'!L394</f>
        <v>-</v>
      </c>
    </row>
    <row r="395" spans="1:7">
      <c r="A395">
        <f>'Main Meals'!B395</f>
        <v>40800</v>
      </c>
      <c r="B395">
        <f>'Main Meals'!C395</f>
        <v>40868</v>
      </c>
      <c r="C395" t="str">
        <f>'Main Meals'!D395</f>
        <v>FODMAP Light Omnivore Dairy Free Week 1 &amp; 3 (Tuesday)</v>
      </c>
      <c r="D395" t="str">
        <f>'Main Meals'!K395</f>
        <v>BUNDLE</v>
      </c>
      <c r="E395" t="str">
        <f>'Main Meals'!L395</f>
        <v>BUNDLE</v>
      </c>
      <c r="F395" t="str">
        <f>'Main Meals'!I395</f>
        <v xml:space="preserve">ACTIVE </v>
      </c>
      <c r="G395" t="str">
        <f>'Retail Pricing'!L395</f>
        <v>-</v>
      </c>
    </row>
    <row r="396" spans="1:7">
      <c r="A396">
        <f>'Main Meals'!B396</f>
        <v>40800</v>
      </c>
      <c r="B396">
        <f>'Main Meals'!C396</f>
        <v>40869</v>
      </c>
      <c r="C396" t="str">
        <f>'Main Meals'!D396</f>
        <v>FODMAP Light Omnivore Dairy Free Week 2 &amp; 4 (Tuesday)</v>
      </c>
      <c r="D396" t="str">
        <f>'Main Meals'!K396</f>
        <v>BUNDLE</v>
      </c>
      <c r="E396" t="str">
        <f>'Main Meals'!L396</f>
        <v>BUNDLE</v>
      </c>
      <c r="F396" t="str">
        <f>'Main Meals'!I396</f>
        <v xml:space="preserve">ACTIVE </v>
      </c>
      <c r="G396" t="str">
        <f>'Retail Pricing'!L396</f>
        <v>-</v>
      </c>
    </row>
    <row r="397" spans="1:7">
      <c r="A397">
        <f>'Main Meals'!B397</f>
        <v>40800</v>
      </c>
      <c r="B397">
        <f>'Main Meals'!C397</f>
        <v>40870</v>
      </c>
      <c r="C397" t="str">
        <f>'Main Meals'!D397</f>
        <v>FODMAP Light Omnivore Dairy Free Week 2 &amp; 4 (Wednesday)</v>
      </c>
      <c r="D397" t="str">
        <f>'Main Meals'!K397</f>
        <v>BUNDLE</v>
      </c>
      <c r="E397" t="str">
        <f>'Main Meals'!L397</f>
        <v>BUNDLE</v>
      </c>
      <c r="F397" t="str">
        <f>'Main Meals'!I397</f>
        <v xml:space="preserve">ACTIVE </v>
      </c>
      <c r="G397" t="str">
        <f>'Retail Pricing'!L397</f>
        <v>-</v>
      </c>
    </row>
    <row r="398" spans="1:7">
      <c r="A398">
        <f>'Main Meals'!B398</f>
        <v>40800</v>
      </c>
      <c r="B398">
        <f>'Main Meals'!C398</f>
        <v>40871</v>
      </c>
      <c r="C398" t="str">
        <f>'Main Meals'!D398</f>
        <v>FODMAP Light Omnivore Dairy Free Week 2 &amp; 4 (Friday)</v>
      </c>
      <c r="D398" t="str">
        <f>'Main Meals'!K398</f>
        <v>BUNDLE</v>
      </c>
      <c r="E398" t="str">
        <f>'Main Meals'!L398</f>
        <v>BUNDLE</v>
      </c>
      <c r="F398" t="str">
        <f>'Main Meals'!I398</f>
        <v xml:space="preserve">ACTIVE </v>
      </c>
      <c r="G398" t="str">
        <f>'Retail Pricing'!L398</f>
        <v>-</v>
      </c>
    </row>
    <row r="399" spans="1:7">
      <c r="A399">
        <f>'Main Meals'!B399</f>
        <v>40800</v>
      </c>
      <c r="B399">
        <f>'Main Meals'!C399</f>
        <v>40872</v>
      </c>
      <c r="C399" t="str">
        <f>'Main Meals'!D399</f>
        <v>FODMAP Light Vegetarian Week 1 &amp; 3 (Friday)</v>
      </c>
      <c r="D399" t="str">
        <f>'Main Meals'!K399</f>
        <v>BUNDLE</v>
      </c>
      <c r="E399" t="str">
        <f>'Main Meals'!L399</f>
        <v>BUNDLE</v>
      </c>
      <c r="F399" t="str">
        <f>'Main Meals'!I399</f>
        <v xml:space="preserve">ACTIVE </v>
      </c>
      <c r="G399" t="str">
        <f>'Retail Pricing'!L399</f>
        <v>-</v>
      </c>
    </row>
    <row r="400" spans="1:7">
      <c r="A400">
        <f>'Main Meals'!B400</f>
        <v>40800</v>
      </c>
      <c r="B400">
        <f>'Main Meals'!C400</f>
        <v>40873</v>
      </c>
      <c r="C400" t="str">
        <f>'Main Meals'!D400</f>
        <v>FODMAP Light Vegetarian Week 1 &amp; 3 (Wednesday)</v>
      </c>
      <c r="D400" t="str">
        <f>'Main Meals'!K400</f>
        <v>BUNDLE</v>
      </c>
      <c r="E400" t="str">
        <f>'Main Meals'!L400</f>
        <v>BUNDLE</v>
      </c>
      <c r="F400" t="str">
        <f>'Main Meals'!I400</f>
        <v xml:space="preserve">ACTIVE </v>
      </c>
      <c r="G400" t="str">
        <f>'Retail Pricing'!L400</f>
        <v>-</v>
      </c>
    </row>
    <row r="401" spans="1:7">
      <c r="A401">
        <f>'Main Meals'!B401</f>
        <v>40800</v>
      </c>
      <c r="B401">
        <f>'Main Meals'!C401</f>
        <v>40874</v>
      </c>
      <c r="C401" t="str">
        <f>'Main Meals'!D401</f>
        <v>FODMAP Light Vegetarian Week 1 &amp; 3 (Tuesday)</v>
      </c>
      <c r="D401" t="str">
        <f>'Main Meals'!K401</f>
        <v>BUNDLE</v>
      </c>
      <c r="E401" t="str">
        <f>'Main Meals'!L401</f>
        <v>BUNDLE</v>
      </c>
      <c r="F401" t="str">
        <f>'Main Meals'!I401</f>
        <v xml:space="preserve">ACTIVE </v>
      </c>
      <c r="G401" t="str">
        <f>'Retail Pricing'!L401</f>
        <v>-</v>
      </c>
    </row>
    <row r="402" spans="1:7">
      <c r="A402">
        <f>'Main Meals'!B402</f>
        <v>40800</v>
      </c>
      <c r="B402">
        <f>'Main Meals'!C402</f>
        <v>40875</v>
      </c>
      <c r="C402" t="str">
        <f>'Main Meals'!D402</f>
        <v>FODMAP Light Vegetarian Week 2 &amp; 4 (Tuesday)</v>
      </c>
      <c r="D402" t="str">
        <f>'Main Meals'!K402</f>
        <v>BUNDLE</v>
      </c>
      <c r="E402" t="str">
        <f>'Main Meals'!L402</f>
        <v>BUNDLE</v>
      </c>
      <c r="F402" t="str">
        <f>'Main Meals'!I402</f>
        <v xml:space="preserve">ACTIVE </v>
      </c>
      <c r="G402" t="str">
        <f>'Retail Pricing'!L402</f>
        <v>-</v>
      </c>
    </row>
    <row r="403" spans="1:7">
      <c r="A403">
        <f>'Main Meals'!B403</f>
        <v>40800</v>
      </c>
      <c r="B403">
        <f>'Main Meals'!C403</f>
        <v>40876</v>
      </c>
      <c r="C403" t="str">
        <f>'Main Meals'!D403</f>
        <v>FODMAP Light Vegetarian Week 2 &amp; 4 (Wednesday)</v>
      </c>
      <c r="D403" t="str">
        <f>'Main Meals'!K403</f>
        <v>BUNDLE</v>
      </c>
      <c r="E403" t="str">
        <f>'Main Meals'!L403</f>
        <v>BUNDLE</v>
      </c>
      <c r="F403" t="str">
        <f>'Main Meals'!I403</f>
        <v xml:space="preserve">ACTIVE </v>
      </c>
      <c r="G403" t="str">
        <f>'Retail Pricing'!L403</f>
        <v>-</v>
      </c>
    </row>
    <row r="404" spans="1:7">
      <c r="A404">
        <f>'Main Meals'!B404</f>
        <v>40800</v>
      </c>
      <c r="B404">
        <f>'Main Meals'!C404</f>
        <v>40877</v>
      </c>
      <c r="C404" t="str">
        <f>'Main Meals'!D404</f>
        <v>FODMAP Light Vegetarian Week 2 &amp; 4 (Friday)</v>
      </c>
      <c r="D404" t="str">
        <f>'Main Meals'!K404</f>
        <v>BUNDLE</v>
      </c>
      <c r="E404" t="str">
        <f>'Main Meals'!L404</f>
        <v>BUNDLE</v>
      </c>
      <c r="F404" t="str">
        <f>'Main Meals'!I404</f>
        <v xml:space="preserve">ACTIVE </v>
      </c>
      <c r="G404" t="str">
        <f>'Retail Pricing'!L404</f>
        <v>-</v>
      </c>
    </row>
    <row r="405" spans="1:7">
      <c r="A405">
        <f>'Main Meals'!B405</f>
        <v>40800</v>
      </c>
      <c r="B405">
        <f>'Main Meals'!C405</f>
        <v>40878</v>
      </c>
      <c r="C405" t="str">
        <f>'Main Meals'!D405</f>
        <v>FODMAP Light Vegetarian Dairy Free Week 1 &amp; 3 (Friday)</v>
      </c>
      <c r="D405" t="str">
        <f>'Main Meals'!K405</f>
        <v>BUNDLE</v>
      </c>
      <c r="E405" t="str">
        <f>'Main Meals'!L405</f>
        <v>BUNDLE</v>
      </c>
      <c r="F405" t="str">
        <f>'Main Meals'!I405</f>
        <v xml:space="preserve">ACTIVE </v>
      </c>
      <c r="G405" t="str">
        <f>'Retail Pricing'!L405</f>
        <v>-</v>
      </c>
    </row>
    <row r="406" spans="1:7">
      <c r="A406">
        <f>'Main Meals'!B406</f>
        <v>40800</v>
      </c>
      <c r="B406">
        <f>'Main Meals'!C406</f>
        <v>40879</v>
      </c>
      <c r="C406" t="str">
        <f>'Main Meals'!D406</f>
        <v>FODMAP Light Vegetarian Dairy Free Week 1 &amp; 3 (Wednesday)</v>
      </c>
      <c r="D406" t="str">
        <f>'Main Meals'!K406</f>
        <v>BUNDLE</v>
      </c>
      <c r="E406" t="str">
        <f>'Main Meals'!L406</f>
        <v>BUNDLE</v>
      </c>
      <c r="F406" t="str">
        <f>'Main Meals'!I406</f>
        <v xml:space="preserve">ACTIVE </v>
      </c>
      <c r="G406" t="str">
        <f>'Retail Pricing'!L406</f>
        <v>-</v>
      </c>
    </row>
    <row r="407" spans="1:7">
      <c r="A407">
        <f>'Main Meals'!B407</f>
        <v>40800</v>
      </c>
      <c r="B407">
        <f>'Main Meals'!C407</f>
        <v>40880</v>
      </c>
      <c r="C407" t="str">
        <f>'Main Meals'!D407</f>
        <v>FODMAP Light Vegetarian Dairy Free Week 1 &amp; 3 (Tuesday)</v>
      </c>
      <c r="D407" t="str">
        <f>'Main Meals'!K407</f>
        <v>BUNDLE</v>
      </c>
      <c r="E407" t="str">
        <f>'Main Meals'!L407</f>
        <v>BUNDLE</v>
      </c>
      <c r="F407" t="str">
        <f>'Main Meals'!I407</f>
        <v xml:space="preserve">ACTIVE </v>
      </c>
      <c r="G407" t="str">
        <f>'Retail Pricing'!L407</f>
        <v>-</v>
      </c>
    </row>
    <row r="408" spans="1:7">
      <c r="A408">
        <f>'Main Meals'!B408</f>
        <v>40800</v>
      </c>
      <c r="B408">
        <f>'Main Meals'!C408</f>
        <v>40881</v>
      </c>
      <c r="C408" t="str">
        <f>'Main Meals'!D408</f>
        <v>FODMAP Light Vegetarian Dairy Free Week 2 &amp; 4 (Tuesday)</v>
      </c>
      <c r="D408" t="str">
        <f>'Main Meals'!K408</f>
        <v>BUNDLE</v>
      </c>
      <c r="E408" t="str">
        <f>'Main Meals'!L408</f>
        <v>BUNDLE</v>
      </c>
      <c r="F408" t="str">
        <f>'Main Meals'!I408</f>
        <v xml:space="preserve">ACTIVE </v>
      </c>
      <c r="G408" t="str">
        <f>'Retail Pricing'!L408</f>
        <v>-</v>
      </c>
    </row>
    <row r="409" spans="1:7">
      <c r="A409">
        <f>'Main Meals'!B409</f>
        <v>40800</v>
      </c>
      <c r="B409">
        <f>'Main Meals'!C409</f>
        <v>40882</v>
      </c>
      <c r="C409" t="str">
        <f>'Main Meals'!D409</f>
        <v>FODMAP Light Vegetarian Dairy Free Week 2 &amp; 4 (Wednesday)</v>
      </c>
      <c r="D409" t="str">
        <f>'Main Meals'!K409</f>
        <v>BUNDLE</v>
      </c>
      <c r="E409" t="str">
        <f>'Main Meals'!L409</f>
        <v>BUNDLE</v>
      </c>
      <c r="F409" t="str">
        <f>'Main Meals'!I409</f>
        <v xml:space="preserve">ACTIVE </v>
      </c>
      <c r="G409" t="str">
        <f>'Retail Pricing'!L409</f>
        <v>-</v>
      </c>
    </row>
    <row r="410" spans="1:7">
      <c r="A410">
        <f>'Main Meals'!B410</f>
        <v>40800</v>
      </c>
      <c r="B410">
        <f>'Main Meals'!C410</f>
        <v>40883</v>
      </c>
      <c r="C410" t="str">
        <f>'Main Meals'!D410</f>
        <v>FODMAP Light Vegetarian Dairy Free Week 2 &amp; 4 (Friday)</v>
      </c>
      <c r="D410" t="str">
        <f>'Main Meals'!K410</f>
        <v>BUNDLE</v>
      </c>
      <c r="E410" t="str">
        <f>'Main Meals'!L410</f>
        <v>BUNDLE</v>
      </c>
      <c r="F410" t="str">
        <f>'Main Meals'!I410</f>
        <v xml:space="preserve">ACTIVE </v>
      </c>
      <c r="G410" t="str">
        <f>'Retail Pricing'!L410</f>
        <v>-</v>
      </c>
    </row>
    <row r="411" spans="1:7">
      <c r="A411">
        <f>'Main Meals'!B411</f>
        <v>88700</v>
      </c>
      <c r="B411">
        <f>'Main Meals'!C411</f>
        <v>88701</v>
      </c>
      <c r="C411" t="str">
        <f>'Main Meals'!D411</f>
        <v xml:space="preserve">Turkey Meatloaf with Rosemary Whipped Potatoes &amp; Green Beans </v>
      </c>
      <c r="D411" t="str">
        <f>'Main Meals'!K411</f>
        <v>ENTRÉE</v>
      </c>
      <c r="E411" t="str">
        <f>'Main Meals'!L411</f>
        <v>SS</v>
      </c>
      <c r="F411" t="str">
        <f>'Main Meals'!I411</f>
        <v xml:space="preserve">ACTIVE </v>
      </c>
      <c r="G411">
        <f>'Retail Pricing'!L411</f>
        <v>13.19</v>
      </c>
    </row>
    <row r="412" spans="1:7">
      <c r="A412">
        <f>'Main Meals'!B412</f>
        <v>88800</v>
      </c>
      <c r="B412">
        <f>'Main Meals'!C412</f>
        <v>88801</v>
      </c>
      <c r="C412" t="str">
        <f>'Main Meals'!D412</f>
        <v xml:space="preserve">Mediterranean Sea Bass </v>
      </c>
      <c r="D412" t="str">
        <f>'Main Meals'!K412</f>
        <v>ENTRÉE</v>
      </c>
      <c r="E412" t="str">
        <f>'Main Meals'!L412</f>
        <v>SS</v>
      </c>
      <c r="F412" t="str">
        <f>'Main Meals'!I412</f>
        <v xml:space="preserve">ACTIVE </v>
      </c>
      <c r="G412">
        <f>'Retail Pricing'!L412</f>
        <v>18.55</v>
      </c>
    </row>
    <row r="413" spans="1:7">
      <c r="A413">
        <f>'Main Meals'!B413</f>
        <v>3100</v>
      </c>
      <c r="B413">
        <f>'Main Meals'!C413</f>
        <v>3101</v>
      </c>
      <c r="C413" t="str">
        <f>'Main Meals'!D413</f>
        <v xml:space="preserve">Harvest Salad </v>
      </c>
      <c r="D413" t="str">
        <f>'Main Meals'!K413</f>
        <v>SALAD</v>
      </c>
      <c r="E413" t="str">
        <f>'Main Meals'!L413</f>
        <v>SS</v>
      </c>
      <c r="F413" t="str">
        <f>'Main Meals'!I413</f>
        <v xml:space="preserve">ACTIVE </v>
      </c>
      <c r="G413">
        <f>'Retail Pricing'!L413</f>
        <v>15.45</v>
      </c>
    </row>
    <row r="414" spans="1:7">
      <c r="A414">
        <f>'Main Meals'!B414</f>
        <v>88900</v>
      </c>
      <c r="B414">
        <f>'Main Meals'!C414</f>
        <v>88901</v>
      </c>
      <c r="C414" t="str">
        <f>'Main Meals'!D414</f>
        <v xml:space="preserve">Chickpea Curry </v>
      </c>
      <c r="D414" t="str">
        <f>'Main Meals'!K414</f>
        <v>ENTRÉE</v>
      </c>
      <c r="E414" t="str">
        <f>'Main Meals'!L414</f>
        <v>SS</v>
      </c>
      <c r="F414" t="str">
        <f>'Main Meals'!I414</f>
        <v xml:space="preserve">ACTIVE </v>
      </c>
      <c r="G414">
        <f>'Retail Pricing'!L414</f>
        <v>13.39</v>
      </c>
    </row>
    <row r="415" spans="1:7">
      <c r="A415">
        <f>'Main Meals'!B415</f>
        <v>89000</v>
      </c>
      <c r="B415">
        <f>'Main Meals'!C415</f>
        <v>89001</v>
      </c>
      <c r="C415" t="str">
        <f>'Main Meals'!D415</f>
        <v xml:space="preserve">Pumpkin Loaf </v>
      </c>
      <c r="D415" t="str">
        <f>'Main Meals'!K415</f>
        <v>SNACK</v>
      </c>
      <c r="E415" t="str">
        <f>'Main Meals'!L415</f>
        <v>MS</v>
      </c>
      <c r="F415" t="str">
        <f>'Main Meals'!I415</f>
        <v>ACTIVE</v>
      </c>
      <c r="G415">
        <f>'Retail Pricing'!L415</f>
        <v>11.41</v>
      </c>
    </row>
    <row r="416" spans="1:7">
      <c r="A416">
        <f>'Main Meals'!B416</f>
        <v>89100</v>
      </c>
      <c r="B416">
        <f>'Main Meals'!C416</f>
        <v>89101</v>
      </c>
      <c r="C416" t="str">
        <f>'Main Meals'!D416</f>
        <v xml:space="preserve">Coconut Macaroons  </v>
      </c>
      <c r="D416" t="str">
        <f>'Main Meals'!K416</f>
        <v>SNACK</v>
      </c>
      <c r="E416" t="str">
        <f>'Main Meals'!L416</f>
        <v>MS</v>
      </c>
      <c r="F416" t="str">
        <f>'Main Meals'!I416</f>
        <v>ACTIVE</v>
      </c>
      <c r="G416">
        <f>'Retail Pricing'!L416</f>
        <v>10.86</v>
      </c>
    </row>
    <row r="417" spans="1:7">
      <c r="A417">
        <f>'Main Meals'!B417</f>
        <v>40800</v>
      </c>
      <c r="B417">
        <f>'Main Meals'!C417</f>
        <v>40884</v>
      </c>
      <c r="C417" t="str">
        <f>'Main Meals'!D417</f>
        <v xml:space="preserve">GI-Friendly Holiday Bundle </v>
      </c>
      <c r="D417" t="str">
        <f>'Main Meals'!K417</f>
        <v>BUNDLE</v>
      </c>
      <c r="E417" t="str">
        <f>'Main Meals'!L417</f>
        <v>BUNDLE</v>
      </c>
      <c r="F417" t="str">
        <f>'Main Meals'!I417</f>
        <v xml:space="preserve">ACTIVE </v>
      </c>
      <c r="G417">
        <f>'Retail Pricing'!L417</f>
        <v>83.99</v>
      </c>
    </row>
    <row r="418" spans="1:7">
      <c r="A418">
        <f>'Main Meals'!B418</f>
        <v>40800</v>
      </c>
      <c r="B418">
        <f>'Main Meals'!C418</f>
        <v>40885</v>
      </c>
      <c r="C418" t="str">
        <f>'Main Meals'!D418</f>
        <v>Holiday Experience  (Sea Bass)</v>
      </c>
      <c r="D418" t="str">
        <f>'Main Meals'!K418</f>
        <v>BUNDLE</v>
      </c>
      <c r="E418" t="str">
        <f>'Main Meals'!L418</f>
        <v>BUNDLE</v>
      </c>
      <c r="F418" t="str">
        <f>'Main Meals'!I418</f>
        <v>INACTIVE</v>
      </c>
      <c r="G418">
        <f>'Retail Pricing'!L418</f>
        <v>100.99</v>
      </c>
    </row>
    <row r="419" spans="1:7">
      <c r="A419">
        <f>'Main Meals'!B419</f>
        <v>40800</v>
      </c>
      <c r="B419">
        <f>'Main Meals'!C419</f>
        <v>40886</v>
      </c>
      <c r="C419" t="str">
        <f>'Main Meals'!D419</f>
        <v>Holiday Experience  (Lamb)</v>
      </c>
      <c r="D419" t="str">
        <f>'Main Meals'!K419</f>
        <v>BUNDLE</v>
      </c>
      <c r="E419" t="str">
        <f>'Main Meals'!L419</f>
        <v>BUNDLE</v>
      </c>
      <c r="F419" t="str">
        <f>'Main Meals'!I419</f>
        <v>INACTIVE</v>
      </c>
      <c r="G419">
        <f>'Retail Pricing'!L419</f>
        <v>100.99</v>
      </c>
    </row>
    <row r="420" spans="1:7">
      <c r="A420">
        <f>'Main Meals'!B420</f>
        <v>89200</v>
      </c>
      <c r="B420">
        <f>'Main Meals'!C420</f>
        <v>89201</v>
      </c>
      <c r="C420" t="str">
        <f>'Main Meals'!D420</f>
        <v xml:space="preserve">Black Sea Bass in Persillade with Almond-Mint Rice Pilaf </v>
      </c>
      <c r="D420" t="str">
        <f>'Main Meals'!K420</f>
        <v>ENTRÉE</v>
      </c>
      <c r="E420" t="str">
        <f>'Main Meals'!L420</f>
        <v>SS</v>
      </c>
      <c r="F420" t="str">
        <f>'Main Meals'!I420</f>
        <v>INACTIVE</v>
      </c>
      <c r="G420">
        <f>'Retail Pricing'!L420</f>
        <v>22.99</v>
      </c>
    </row>
    <row r="421" spans="1:7">
      <c r="A421">
        <f>'Main Meals'!B421</f>
        <v>89300</v>
      </c>
      <c r="B421">
        <f>'Main Meals'!C421</f>
        <v>89301</v>
      </c>
      <c r="C421" t="str">
        <f>'Main Meals'!D421</f>
        <v xml:space="preserve">Colorado Lamb Loin in Persillade with Almond-Mint Rice Pilaf </v>
      </c>
      <c r="D421" t="str">
        <f>'Main Meals'!K421</f>
        <v>ENTRÉE</v>
      </c>
      <c r="E421" t="str">
        <f>'Main Meals'!L421</f>
        <v>SS</v>
      </c>
      <c r="F421" t="str">
        <f>'Main Meals'!I421</f>
        <v>INACTIVE</v>
      </c>
      <c r="G421">
        <f>'Retail Pricing'!L421</f>
        <v>24.99</v>
      </c>
    </row>
    <row r="422" spans="1:7">
      <c r="A422">
        <f>'Main Meals'!B422</f>
        <v>89400</v>
      </c>
      <c r="B422">
        <f>'Main Meals'!C422</f>
        <v>89401</v>
      </c>
      <c r="C422" t="str">
        <f>'Main Meals'!D422</f>
        <v xml:space="preserve">Lobster Bisque </v>
      </c>
      <c r="D422" t="str">
        <f>'Main Meals'!K422</f>
        <v>SOUP</v>
      </c>
      <c r="E422" t="str">
        <f>'Main Meals'!L422</f>
        <v>SS</v>
      </c>
      <c r="F422" t="str">
        <f>'Main Meals'!I422</f>
        <v>INACTIVE</v>
      </c>
      <c r="G422">
        <f>'Retail Pricing'!L422</f>
        <v>14.99</v>
      </c>
    </row>
    <row r="423" spans="1:7">
      <c r="A423">
        <f>'Main Meals'!B423</f>
        <v>89500</v>
      </c>
      <c r="B423">
        <f>'Main Meals'!C423</f>
        <v>89501</v>
      </c>
      <c r="C423" t="str">
        <f>'Main Meals'!D423</f>
        <v xml:space="preserve">Baby Carrots and Radicchio in Blood Orange Sauce </v>
      </c>
      <c r="D423" t="str">
        <f>'Main Meals'!K423</f>
        <v>ENTRÉE</v>
      </c>
      <c r="E423" t="str">
        <f>'Main Meals'!L423</f>
        <v>SS</v>
      </c>
      <c r="F423" t="str">
        <f>'Main Meals'!I423</f>
        <v>INACTIVE</v>
      </c>
      <c r="G423">
        <f>'Retail Pricing'!L423</f>
        <v>8.99</v>
      </c>
    </row>
    <row r="424" spans="1:7">
      <c r="A424">
        <f>'Main Meals'!B424</f>
        <v>89600</v>
      </c>
      <c r="B424">
        <f>'Main Meals'!C424</f>
        <v>89601</v>
      </c>
      <c r="C424" t="str">
        <f>'Main Meals'!D424</f>
        <v xml:space="preserve">Coulant au Chocolat  </v>
      </c>
      <c r="D424" t="str">
        <f>'Main Meals'!K424</f>
        <v>SNACK</v>
      </c>
      <c r="E424" t="str">
        <f>'Main Meals'!L424</f>
        <v>SS</v>
      </c>
      <c r="F424" t="str">
        <f>'Main Meals'!I424</f>
        <v>INACTIVE</v>
      </c>
      <c r="G424">
        <f>'Retail Pricing'!L424</f>
        <v>11.99</v>
      </c>
    </row>
    <row r="425" spans="1:7">
      <c r="A425">
        <f>'Main Meals'!B425</f>
        <v>89700</v>
      </c>
      <c r="B425">
        <f>'Main Meals'!C425</f>
        <v>89701</v>
      </c>
      <c r="C425" t="str">
        <f>'Main Meals'!D425</f>
        <v xml:space="preserve">Terrine of Dungeness Crab </v>
      </c>
      <c r="D425" t="str">
        <f>'Main Meals'!K425</f>
        <v>ENTRÉE</v>
      </c>
      <c r="E425" t="str">
        <f>'Main Meals'!L425</f>
        <v>SS</v>
      </c>
      <c r="F425" t="str">
        <f>'Main Meals'!I425</f>
        <v>INACTIVE</v>
      </c>
      <c r="G425">
        <f>'Retail Pricing'!L425</f>
        <v>16.989999999999998</v>
      </c>
    </row>
    <row r="426" spans="1:7">
      <c r="A426">
        <f>'Main Meals'!B426</f>
        <v>40800</v>
      </c>
      <c r="B426">
        <f>'Main Meals'!C426</f>
        <v>40887</v>
      </c>
      <c r="C426" t="str">
        <f>'Main Meals'!D426</f>
        <v>Valentines Bundle  (double sea bass)</v>
      </c>
      <c r="D426" t="str">
        <f>'Main Meals'!K426</f>
        <v>BUNDLE</v>
      </c>
      <c r="E426" t="str">
        <f>'Main Meals'!L426</f>
        <v>BUNDLE</v>
      </c>
      <c r="F426" t="str">
        <f>'Main Meals'!I426</f>
        <v>INACTIVE</v>
      </c>
      <c r="G426">
        <f>'Retail Pricing'!L426</f>
        <v>100.99</v>
      </c>
    </row>
    <row r="427" spans="1:7">
      <c r="A427">
        <f>'Main Meals'!B427</f>
        <v>40800</v>
      </c>
      <c r="B427">
        <f>'Main Meals'!C427</f>
        <v>40888</v>
      </c>
      <c r="C427" t="str">
        <f>'Main Meals'!D427</f>
        <v>Valentines Bundle  (double lamb)</v>
      </c>
      <c r="D427" t="str">
        <f>'Main Meals'!K427</f>
        <v>BUNDLE</v>
      </c>
      <c r="E427" t="str">
        <f>'Main Meals'!L427</f>
        <v>BUNDLE</v>
      </c>
      <c r="F427" t="str">
        <f>'Main Meals'!I427</f>
        <v>INACTIVE</v>
      </c>
      <c r="G427">
        <f>'Retail Pricing'!L427</f>
        <v>100.99</v>
      </c>
    </row>
    <row r="428" spans="1:7">
      <c r="A428">
        <f>'Main Meals'!B428</f>
        <v>40800</v>
      </c>
      <c r="B428">
        <f>'Main Meals'!C428</f>
        <v>40889</v>
      </c>
      <c r="C428" t="str">
        <f>'Main Meals'!D428</f>
        <v>Valentines Bundle  (one lamb one bass)</v>
      </c>
      <c r="D428" t="str">
        <f>'Main Meals'!K428</f>
        <v>BUNDLE</v>
      </c>
      <c r="E428" t="str">
        <f>'Main Meals'!L428</f>
        <v>BUNDLE</v>
      </c>
      <c r="F428" t="str">
        <f>'Main Meals'!I428</f>
        <v>INACTIVE</v>
      </c>
      <c r="G428">
        <f>'Retail Pricing'!L428</f>
        <v>100.99</v>
      </c>
    </row>
    <row r="429" spans="1:7">
      <c r="A429">
        <f>'Main Meals'!B429</f>
        <v>89800</v>
      </c>
      <c r="B429">
        <f>'Main Meals'!C429</f>
        <v>89801</v>
      </c>
      <c r="C429" t="str">
        <f>'Main Meals'!D429</f>
        <v xml:space="preserve">Coulants au Chocolat &amp; Strawberry Ganache Lollipops </v>
      </c>
      <c r="D429" t="str">
        <f>'Main Meals'!K429</f>
        <v>SNACK</v>
      </c>
      <c r="E429" t="str">
        <f>'Main Meals'!L429</f>
        <v>MS</v>
      </c>
      <c r="F429" t="str">
        <f>'Main Meals'!I429</f>
        <v>INACTIVE</v>
      </c>
      <c r="G429" t="str">
        <f>'Retail Pricing'!L429</f>
        <v>-</v>
      </c>
    </row>
    <row r="430" spans="1:7">
      <c r="A430">
        <f>'Main Meals'!B430</f>
        <v>20200</v>
      </c>
      <c r="B430">
        <f>'Main Meals'!C430</f>
        <v>20210</v>
      </c>
      <c r="C430" t="str">
        <f>'Main Meals'!D430</f>
        <v xml:space="preserve">Tortilla Española  </v>
      </c>
      <c r="D430" t="str">
        <f>'Main Meals'!K430</f>
        <v>BULK</v>
      </c>
      <c r="E430" t="str">
        <f>'Main Meals'!L430</f>
        <v>BULK</v>
      </c>
      <c r="F430" t="str">
        <f>'Main Meals'!I430</f>
        <v>INACTIVE</v>
      </c>
      <c r="G430" t="str">
        <f>'Retail Pricing'!L430</f>
        <v>-</v>
      </c>
    </row>
    <row r="431" spans="1:7">
      <c r="A431">
        <f>'Main Meals'!B431</f>
        <v>30200</v>
      </c>
      <c r="B431">
        <f>'Main Meals'!C431</f>
        <v>30210</v>
      </c>
      <c r="C431" t="str">
        <f>'Main Meals'!D431</f>
        <v xml:space="preserve">Chicken &amp; Rice Soup </v>
      </c>
      <c r="D431" t="str">
        <f>'Main Meals'!K431</f>
        <v>BULK</v>
      </c>
      <c r="E431" t="str">
        <f>'Main Meals'!L431</f>
        <v>BULK</v>
      </c>
      <c r="F431" t="str">
        <f>'Main Meals'!I431</f>
        <v>INACTIVE</v>
      </c>
      <c r="G431" t="str">
        <f>'Retail Pricing'!L431</f>
        <v>-</v>
      </c>
    </row>
    <row r="432" spans="1:7">
      <c r="A432">
        <f>'Main Meals'!B432</f>
        <v>7800</v>
      </c>
      <c r="B432">
        <f>'Main Meals'!C432</f>
        <v>7810</v>
      </c>
      <c r="C432" t="str">
        <f>'Main Meals'!D432</f>
        <v xml:space="preserve">Three-Spice Turkey Chili </v>
      </c>
      <c r="D432" t="str">
        <f>'Main Meals'!K432</f>
        <v>BULK</v>
      </c>
      <c r="E432" t="str">
        <f>'Main Meals'!L432</f>
        <v>BULK</v>
      </c>
      <c r="F432" t="str">
        <f>'Main Meals'!I432</f>
        <v>INACTIVE</v>
      </c>
      <c r="G432" t="str">
        <f>'Retail Pricing'!L432</f>
        <v>-</v>
      </c>
    </row>
    <row r="433" spans="1:7">
      <c r="A433">
        <f>'Main Meals'!B433</f>
        <v>8000</v>
      </c>
      <c r="B433">
        <f>'Main Meals'!C433</f>
        <v>8010</v>
      </c>
      <c r="C433" t="str">
        <f>'Main Meals'!D433</f>
        <v xml:space="preserve">Carrot Ginger Soup </v>
      </c>
      <c r="D433" t="str">
        <f>'Main Meals'!K433</f>
        <v>BULK</v>
      </c>
      <c r="E433" t="str">
        <f>'Main Meals'!L433</f>
        <v>BULK</v>
      </c>
      <c r="F433" t="str">
        <f>'Main Meals'!I433</f>
        <v>INACTIVE</v>
      </c>
      <c r="G433" t="str">
        <f>'Retail Pricing'!L433</f>
        <v>-</v>
      </c>
    </row>
    <row r="434" spans="1:7">
      <c r="A434">
        <f>'Main Meals'!B434</f>
        <v>30600</v>
      </c>
      <c r="B434">
        <f>'Main Meals'!C434</f>
        <v>30610</v>
      </c>
      <c r="C434" t="str">
        <f>'Main Meals'!D434</f>
        <v>Tortilla Soup (Chicken)</v>
      </c>
      <c r="D434" t="str">
        <f>'Main Meals'!K434</f>
        <v>BULK</v>
      </c>
      <c r="E434" t="str">
        <f>'Main Meals'!L434</f>
        <v>BULK</v>
      </c>
      <c r="F434" t="str">
        <f>'Main Meals'!I434</f>
        <v>INACTIVE</v>
      </c>
      <c r="G434" t="str">
        <f>'Retail Pricing'!L434</f>
        <v>-</v>
      </c>
    </row>
    <row r="435" spans="1:7">
      <c r="A435">
        <f>'Main Meals'!B435</f>
        <v>30600</v>
      </c>
      <c r="B435">
        <f>'Main Meals'!C435</f>
        <v>30611</v>
      </c>
      <c r="C435" t="str">
        <f>'Main Meals'!D435</f>
        <v>Tortilla Soup (Vegetable)</v>
      </c>
      <c r="D435" t="str">
        <f>'Main Meals'!K435</f>
        <v>BULK</v>
      </c>
      <c r="E435" t="str">
        <f>'Main Meals'!L435</f>
        <v>BULK</v>
      </c>
      <c r="F435" t="str">
        <f>'Main Meals'!I435</f>
        <v>INACTIVE</v>
      </c>
      <c r="G435" t="str">
        <f>'Retail Pricing'!L435</f>
        <v>-</v>
      </c>
    </row>
    <row r="436" spans="1:7">
      <c r="A436">
        <f>'Main Meals'!B436</f>
        <v>11000</v>
      </c>
      <c r="B436">
        <f>'Main Meals'!C436</f>
        <v>11010</v>
      </c>
      <c r="C436" t="str">
        <f>'Main Meals'!D436</f>
        <v xml:space="preserve">​Grab &amp; Go Gazpacho </v>
      </c>
      <c r="D436" t="str">
        <f>'Main Meals'!K436</f>
        <v>BULK</v>
      </c>
      <c r="E436" t="str">
        <f>'Main Meals'!L436</f>
        <v>BULK</v>
      </c>
      <c r="F436" t="str">
        <f>'Main Meals'!I436</f>
        <v>INACTIVE</v>
      </c>
      <c r="G436" t="str">
        <f>'Retail Pricing'!L436</f>
        <v>-</v>
      </c>
    </row>
    <row r="437" spans="1:7">
      <c r="A437">
        <f>'Main Meals'!B437</f>
        <v>14000</v>
      </c>
      <c r="B437">
        <f>'Main Meals'!C437</f>
        <v>14010</v>
      </c>
      <c r="C437" t="str">
        <f>'Main Meals'!D437</f>
        <v xml:space="preserve">Mashed Sweet Potato  </v>
      </c>
      <c r="D437" t="str">
        <f>'Main Meals'!K437</f>
        <v>BULK</v>
      </c>
      <c r="E437" t="str">
        <f>'Main Meals'!L437</f>
        <v>BULK</v>
      </c>
      <c r="F437" t="str">
        <f>'Main Meals'!I437</f>
        <v>INACTIVE</v>
      </c>
      <c r="G437" t="str">
        <f>'Retail Pricing'!L437</f>
        <v>-</v>
      </c>
    </row>
    <row r="438" spans="1:7">
      <c r="A438">
        <f>'Main Meals'!B438</f>
        <v>10200</v>
      </c>
      <c r="B438">
        <f>'Main Meals'!C438</f>
        <v>10210</v>
      </c>
      <c r="C438" t="str">
        <f>'Main Meals'!D438</f>
        <v xml:space="preserve">Roasted Broccoli, Carrots and Brussel Sprouts </v>
      </c>
      <c r="D438" t="str">
        <f>'Main Meals'!K438</f>
        <v>BULK</v>
      </c>
      <c r="E438" t="str">
        <f>'Main Meals'!L438</f>
        <v>BULK</v>
      </c>
      <c r="F438" t="str">
        <f>'Main Meals'!I438</f>
        <v>INACTIVE</v>
      </c>
      <c r="G438" t="str">
        <f>'Retail Pricing'!L438</f>
        <v>-</v>
      </c>
    </row>
    <row r="439" spans="1:7">
      <c r="A439">
        <f>'Main Meals'!B439</f>
        <v>5800</v>
      </c>
      <c r="B439">
        <f>'Main Meals'!C439</f>
        <v>5810</v>
      </c>
      <c r="C439" t="str">
        <f>'Main Meals'!D439</f>
        <v xml:space="preserve">Rosemary Whipped Potatoes </v>
      </c>
      <c r="D439" t="str">
        <f>'Main Meals'!K439</f>
        <v>BULK</v>
      </c>
      <c r="E439" t="str">
        <f>'Main Meals'!L439</f>
        <v>BULK</v>
      </c>
      <c r="F439" t="str">
        <f>'Main Meals'!I439</f>
        <v>INACTIVE</v>
      </c>
      <c r="G439" t="str">
        <f>'Retail Pricing'!L439</f>
        <v>-</v>
      </c>
    </row>
    <row r="440" spans="1:7">
      <c r="A440">
        <f>'Main Meals'!B440</f>
        <v>6100</v>
      </c>
      <c r="B440">
        <f>'Main Meals'!C440</f>
        <v>6110</v>
      </c>
      <c r="C440" t="str">
        <f>'Main Meals'!D440</f>
        <v xml:space="preserve">Green Beans with Toasted Almonds </v>
      </c>
      <c r="D440" t="str">
        <f>'Main Meals'!K440</f>
        <v>BULK</v>
      </c>
      <c r="E440" t="str">
        <f>'Main Meals'!L440</f>
        <v>BULK</v>
      </c>
      <c r="F440" t="str">
        <f>'Main Meals'!I440</f>
        <v>INACTIVE</v>
      </c>
      <c r="G440" t="str">
        <f>'Retail Pricing'!L440</f>
        <v>-</v>
      </c>
    </row>
    <row r="441" spans="1:7">
      <c r="A441">
        <f>'Main Meals'!B441</f>
        <v>30900</v>
      </c>
      <c r="B441">
        <f>'Main Meals'!C441</f>
        <v>30910</v>
      </c>
      <c r="C441" t="str">
        <f>'Main Meals'!D441</f>
        <v xml:space="preserve">Salmon with Dill </v>
      </c>
      <c r="D441" t="str">
        <f>'Main Meals'!K441</f>
        <v>BULK</v>
      </c>
      <c r="E441" t="str">
        <f>'Main Meals'!L441</f>
        <v>BULK</v>
      </c>
      <c r="F441" t="str">
        <f>'Main Meals'!I441</f>
        <v>INACTIVE</v>
      </c>
      <c r="G441" t="str">
        <f>'Retail Pricing'!L441</f>
        <v>-</v>
      </c>
    </row>
    <row r="442" spans="1:7">
      <c r="A442">
        <f>'Main Meals'!B442</f>
        <v>10400</v>
      </c>
      <c r="B442">
        <f>'Main Meals'!C442</f>
        <v>10410</v>
      </c>
      <c r="C442" t="str">
        <f>'Main Meals'!D442</f>
        <v xml:space="preserve">Cumin Roasted Carrots &amp; Parsnips </v>
      </c>
      <c r="D442" t="str">
        <f>'Main Meals'!K442</f>
        <v>BULK</v>
      </c>
      <c r="E442" t="str">
        <f>'Main Meals'!L442</f>
        <v>BULK</v>
      </c>
      <c r="F442" t="str">
        <f>'Main Meals'!I442</f>
        <v>INACTIVE</v>
      </c>
      <c r="G442" t="str">
        <f>'Retail Pricing'!L442</f>
        <v>-</v>
      </c>
    </row>
    <row r="443" spans="1:7">
      <c r="A443">
        <f>'Main Meals'!B443</f>
        <v>40200</v>
      </c>
      <c r="B443">
        <f>'Main Meals'!C443</f>
        <v>40210</v>
      </c>
      <c r="C443" t="str">
        <f>'Main Meals'!D443</f>
        <v xml:space="preserve">Roasted Shrimp </v>
      </c>
      <c r="D443" t="str">
        <f>'Main Meals'!K443</f>
        <v>BULK</v>
      </c>
      <c r="E443" t="str">
        <f>'Main Meals'!L443</f>
        <v>BULK</v>
      </c>
      <c r="F443" t="str">
        <f>'Main Meals'!I443</f>
        <v>INACTIVE</v>
      </c>
      <c r="G443" t="str">
        <f>'Retail Pricing'!L443</f>
        <v>-</v>
      </c>
    </row>
    <row r="444" spans="1:7">
      <c r="A444">
        <f>'Main Meals'!B444</f>
        <v>13300</v>
      </c>
      <c r="B444">
        <f>'Main Meals'!C444</f>
        <v>13310</v>
      </c>
      <c r="C444" t="str">
        <f>'Main Meals'!D444</f>
        <v xml:space="preserve">Hummus   </v>
      </c>
      <c r="D444" t="str">
        <f>'Main Meals'!K444</f>
        <v>BULK</v>
      </c>
      <c r="E444" t="str">
        <f>'Main Meals'!L444</f>
        <v>BULK</v>
      </c>
      <c r="F444" t="str">
        <f>'Main Meals'!I444</f>
        <v>INACTIVE</v>
      </c>
      <c r="G444" t="str">
        <f>'Retail Pricing'!L444</f>
        <v>-</v>
      </c>
    </row>
    <row r="445" spans="1:7">
      <c r="A445">
        <f>'Main Meals'!B445</f>
        <v>8600</v>
      </c>
      <c r="B445">
        <f>'Main Meals'!C445</f>
        <v>8610</v>
      </c>
      <c r="C445" t="str">
        <f>'Main Meals'!D445</f>
        <v xml:space="preserve">Herbed Quinoa </v>
      </c>
      <c r="D445" t="str">
        <f>'Main Meals'!K445</f>
        <v>BULK</v>
      </c>
      <c r="E445" t="str">
        <f>'Main Meals'!L445</f>
        <v>BULK</v>
      </c>
      <c r="F445" t="str">
        <f>'Main Meals'!I445</f>
        <v>INACTIVE</v>
      </c>
      <c r="G445" t="str">
        <f>'Retail Pricing'!L445</f>
        <v>-</v>
      </c>
    </row>
    <row r="446" spans="1:7">
      <c r="A446">
        <f>'Main Meals'!B446</f>
        <v>84000</v>
      </c>
      <c r="B446">
        <f>'Main Meals'!C446</f>
        <v>84010</v>
      </c>
      <c r="C446" t="str">
        <f>'Main Meals'!D446</f>
        <v xml:space="preserve">Falafel with Kale Sesame Salad </v>
      </c>
      <c r="D446" t="str">
        <f>'Main Meals'!K446</f>
        <v>BULK</v>
      </c>
      <c r="E446" t="str">
        <f>'Main Meals'!L446</f>
        <v>BULK</v>
      </c>
      <c r="F446" t="str">
        <f>'Main Meals'!I446</f>
        <v>INACTIVE</v>
      </c>
      <c r="G446" t="str">
        <f>'Retail Pricing'!L446</f>
        <v>-</v>
      </c>
    </row>
    <row r="447" spans="1:7">
      <c r="A447">
        <f>'Main Meals'!B447</f>
        <v>80400</v>
      </c>
      <c r="B447">
        <f>'Main Meals'!C447</f>
        <v>80410</v>
      </c>
      <c r="C447" t="str">
        <f>'Main Meals'!D447</f>
        <v xml:space="preserve">Gefilte Fish </v>
      </c>
      <c r="D447" t="str">
        <f>'Main Meals'!K447</f>
        <v>BULK</v>
      </c>
      <c r="E447" t="str">
        <f>'Main Meals'!L447</f>
        <v>BULK</v>
      </c>
      <c r="F447" t="str">
        <f>'Main Meals'!I447</f>
        <v>INACTIVE</v>
      </c>
      <c r="G447" t="str">
        <f>'Retail Pricing'!L447</f>
        <v>-</v>
      </c>
    </row>
    <row r="448" spans="1:7">
      <c r="A448">
        <f>'Main Meals'!B448</f>
        <v>88200</v>
      </c>
      <c r="B448">
        <f>'Main Meals'!C448</f>
        <v>88210</v>
      </c>
      <c r="C448" t="str">
        <f>'Main Meals'!D448</f>
        <v xml:space="preserve">Macarons </v>
      </c>
      <c r="D448" t="str">
        <f>'Main Meals'!K448</f>
        <v>BULK</v>
      </c>
      <c r="E448" t="str">
        <f>'Main Meals'!L448</f>
        <v>BULK</v>
      </c>
      <c r="F448" t="str">
        <f>'Main Meals'!I448</f>
        <v>INACTIVE</v>
      </c>
      <c r="G448" t="str">
        <f>'Retail Pricing'!L448</f>
        <v>-</v>
      </c>
    </row>
    <row r="449" spans="1:7">
      <c r="A449">
        <f>'Main Meals'!B449</f>
        <v>89100</v>
      </c>
      <c r="B449">
        <f>'Main Meals'!C449</f>
        <v>89110</v>
      </c>
      <c r="C449" t="str">
        <f>'Main Meals'!D449</f>
        <v xml:space="preserve">Coconut Macaroons  </v>
      </c>
      <c r="D449" t="str">
        <f>'Main Meals'!K449</f>
        <v>BULK</v>
      </c>
      <c r="E449" t="str">
        <f>'Main Meals'!L449</f>
        <v>BULK</v>
      </c>
      <c r="F449" t="str">
        <f>'Main Meals'!I449</f>
        <v>INACTIVE</v>
      </c>
      <c r="G449" t="str">
        <f>'Retail Pricing'!L449</f>
        <v>-</v>
      </c>
    </row>
    <row r="450" spans="1:7">
      <c r="A450">
        <f>'Main Meals'!B450</f>
        <v>89900</v>
      </c>
      <c r="B450">
        <f>'Main Meals'!C450</f>
        <v>89910</v>
      </c>
      <c r="C450" t="str">
        <f>'Main Meals'!D450</f>
        <v xml:space="preserve">Roasted Kabocha Squash </v>
      </c>
      <c r="D450" t="str">
        <f>'Main Meals'!K450</f>
        <v>BULK</v>
      </c>
      <c r="E450" t="str">
        <f>'Main Meals'!L450</f>
        <v>BULK</v>
      </c>
      <c r="F450" t="str">
        <f>'Main Meals'!I450</f>
        <v>INACTIVE</v>
      </c>
      <c r="G450" t="str">
        <f>'Retail Pricing'!L450</f>
        <v>-</v>
      </c>
    </row>
    <row r="451" spans="1:7">
      <c r="A451">
        <f>'Main Meals'!B451</f>
        <v>90000</v>
      </c>
      <c r="B451">
        <f>'Main Meals'!C451</f>
        <v>90001</v>
      </c>
      <c r="C451" t="str">
        <f>'Main Meals'!D451</f>
        <v xml:space="preserve">Chicken Fricasse  </v>
      </c>
      <c r="D451" t="str">
        <f>'Main Meals'!K451</f>
        <v>ENTRÉE</v>
      </c>
      <c r="E451" t="str">
        <f>'Main Meals'!L451</f>
        <v>SS</v>
      </c>
      <c r="F451" t="str">
        <f>'Main Meals'!I451</f>
        <v>ACTIVE</v>
      </c>
      <c r="G451">
        <f>'Retail Pricing'!L451</f>
        <v>15.59</v>
      </c>
    </row>
    <row r="452" spans="1:7">
      <c r="A452">
        <f>'Main Meals'!B452</f>
        <v>87000</v>
      </c>
      <c r="B452">
        <f>'Main Meals'!C452</f>
        <v>87002</v>
      </c>
      <c r="C452" t="str">
        <f>'Main Meals'!D452</f>
        <v xml:space="preserve">Popcorn Shrimp </v>
      </c>
      <c r="D452" t="str">
        <f>'Main Meals'!K452</f>
        <v>ENTRÉE</v>
      </c>
      <c r="E452" t="str">
        <f>'Main Meals'!L452</f>
        <v>SS</v>
      </c>
      <c r="F452" t="str">
        <f>'Main Meals'!I452</f>
        <v xml:space="preserve">ACTIVE </v>
      </c>
      <c r="G452">
        <f>'Retail Pricing'!L452</f>
        <v>15.15</v>
      </c>
    </row>
    <row r="453" spans="1:7">
      <c r="A453">
        <f>'Main Meals'!B453</f>
        <v>91000</v>
      </c>
      <c r="B453">
        <f>'Main Meals'!C453</f>
        <v>91001</v>
      </c>
      <c r="C453" t="str">
        <f>'Main Meals'!D453</f>
        <v>Potato Kugel (16 oz)</v>
      </c>
      <c r="D453" t="str">
        <f>'Main Meals'!K453</f>
        <v>SIDE</v>
      </c>
      <c r="E453" t="str">
        <f>'Main Meals'!L453</f>
        <v>MS</v>
      </c>
      <c r="F453" t="str">
        <f>'Main Meals'!I453</f>
        <v>INACTIVE</v>
      </c>
      <c r="G453">
        <f>'Retail Pricing'!L453</f>
        <v>7.99</v>
      </c>
    </row>
    <row r="454" spans="1:7">
      <c r="A454">
        <f>'Main Meals'!B454</f>
        <v>92000</v>
      </c>
      <c r="B454">
        <f>'Main Meals'!C454</f>
        <v>92001</v>
      </c>
      <c r="C454" t="str">
        <f>'Main Meals'!D454</f>
        <v xml:space="preserve">Hearty Colorado Lamb Ragu Pasta </v>
      </c>
      <c r="D454" t="str">
        <f>'Main Meals'!K454</f>
        <v>ENTRÉE</v>
      </c>
      <c r="E454" t="str">
        <f>'Main Meals'!L454</f>
        <v>SS</v>
      </c>
      <c r="F454" t="str">
        <f>'Main Meals'!I454</f>
        <v>ACTIVE</v>
      </c>
      <c r="G454">
        <f>'Retail Pricing'!L454</f>
        <v>16.7895</v>
      </c>
    </row>
    <row r="455" spans="1:7">
      <c r="A455">
        <f>'Main Meals'!B455</f>
        <v>30900</v>
      </c>
      <c r="B455">
        <f>'Main Meals'!C455</f>
        <v>30902</v>
      </c>
      <c r="C455" t="str">
        <f>'Main Meals'!D455</f>
        <v>Salmon with Dill (16 oz)</v>
      </c>
      <c r="D455" t="str">
        <f>'Main Meals'!K455</f>
        <v>SIDE</v>
      </c>
      <c r="E455" t="str">
        <f>'Main Meals'!L455</f>
        <v>MS</v>
      </c>
      <c r="F455" t="str">
        <f>'Main Meals'!I455</f>
        <v>INACTIVE</v>
      </c>
      <c r="G455">
        <f>'Retail Pricing'!L455</f>
        <v>15.99</v>
      </c>
    </row>
    <row r="456" spans="1:7">
      <c r="A456">
        <f>'Main Meals'!B456</f>
        <v>13500</v>
      </c>
      <c r="B456">
        <f>'Main Meals'!C456</f>
        <v>13503</v>
      </c>
      <c r="C456" t="str">
        <f>'Main Meals'!D456</f>
        <v>Sautéed Spinach (16 oz)</v>
      </c>
      <c r="D456" t="str">
        <f>'Main Meals'!K456</f>
        <v>SIDE</v>
      </c>
      <c r="E456" t="str">
        <f>'Main Meals'!L456</f>
        <v>MS</v>
      </c>
      <c r="F456" t="str">
        <f>'Main Meals'!I456</f>
        <v>INACTIVE</v>
      </c>
      <c r="G456">
        <f>'Retail Pricing'!L456</f>
        <v>6.99</v>
      </c>
    </row>
    <row r="457" spans="1:7">
      <c r="A457">
        <f>'Main Meals'!B457</f>
        <v>40800</v>
      </c>
      <c r="B457">
        <f>'Main Meals'!C457</f>
        <v>40890</v>
      </c>
      <c r="C457" t="str">
        <f>'Main Meals'!D457</f>
        <v xml:space="preserve">Passover Bundle  </v>
      </c>
      <c r="D457" t="str">
        <f>'Main Meals'!K457</f>
        <v>BUNDLE</v>
      </c>
      <c r="E457" t="str">
        <f>'Main Meals'!L457</f>
        <v>BUNDLE</v>
      </c>
      <c r="F457" t="str">
        <f>'Main Meals'!I457</f>
        <v>INACTIVE</v>
      </c>
      <c r="G457">
        <f>'Retail Pricing'!L457</f>
        <v>111.99</v>
      </c>
    </row>
    <row r="458" spans="1:7">
      <c r="A458">
        <f>'Main Meals'!B458</f>
        <v>93000</v>
      </c>
      <c r="B458">
        <f>'Main Meals'!C458</f>
        <v>93001</v>
      </c>
      <c r="C458" t="str">
        <f>'Main Meals'!D458</f>
        <v xml:space="preserve">Buckwheat Pancakes with Strawberries and Brie </v>
      </c>
      <c r="D458" t="str">
        <f>'Main Meals'!K458</f>
        <v>ENTRÉE</v>
      </c>
      <c r="E458" t="str">
        <f>'Main Meals'!L458</f>
        <v>SS</v>
      </c>
      <c r="F458" t="str">
        <f>'Main Meals'!I458</f>
        <v>ACTIVE</v>
      </c>
      <c r="G458">
        <f>'Retail Pricing'!L458</f>
        <v>10.2897</v>
      </c>
    </row>
    <row r="459" spans="1:7">
      <c r="A459">
        <f>'Main Meals'!B459</f>
        <v>94000</v>
      </c>
      <c r="B459">
        <f>'Main Meals'!C459</f>
        <v>94010</v>
      </c>
      <c r="C459" t="str">
        <f>'Main Meals'!D459</f>
        <v xml:space="preserve">Asian Chicken Salad </v>
      </c>
      <c r="D459" t="str">
        <f>'Main Meals'!K459</f>
        <v>BULK</v>
      </c>
      <c r="E459" t="str">
        <f>'Main Meals'!L459</f>
        <v>BULK</v>
      </c>
      <c r="F459" t="str">
        <f>'Main Meals'!I459</f>
        <v>ACTIVE</v>
      </c>
      <c r="G459" t="str">
        <f>'Retail Pricing'!L459</f>
        <v>-</v>
      </c>
    </row>
    <row r="460" spans="1:7">
      <c r="A460">
        <f>'Main Meals'!B460</f>
        <v>93000</v>
      </c>
      <c r="B460">
        <f>'Main Meals'!C460</f>
        <v>93010</v>
      </c>
      <c r="C460" t="str">
        <f>'Main Meals'!D460</f>
        <v xml:space="preserve">Buckwheat Pancakes with Strawberries and Brie </v>
      </c>
      <c r="D460" t="str">
        <f>'Main Meals'!K460</f>
        <v>BULK</v>
      </c>
      <c r="E460" t="str">
        <f>'Main Meals'!L460</f>
        <v>BULK</v>
      </c>
      <c r="F460" t="str">
        <f>'Main Meals'!I460</f>
        <v>ACTIVE</v>
      </c>
      <c r="G460" t="str">
        <f>'Retail Pricing'!L460</f>
        <v>-</v>
      </c>
    </row>
    <row r="461" spans="1:7">
      <c r="A461">
        <f>'Main Meals'!B461</f>
        <v>2000</v>
      </c>
      <c r="B461">
        <f>'Main Meals'!C461</f>
        <v>2002</v>
      </c>
      <c r="C461" t="str">
        <f>'Main Meals'!D461</f>
        <v>Grilled Salmon (Simply Grilled)</v>
      </c>
      <c r="D461" t="str">
        <f>'Main Meals'!K461</f>
        <v>ENTRÉE</v>
      </c>
      <c r="E461" t="str">
        <f>'Main Meals'!L461</f>
        <v>SS</v>
      </c>
      <c r="F461" t="str">
        <f>'Main Meals'!I461</f>
        <v>ACTIVE</v>
      </c>
      <c r="G461">
        <f>'Retail Pricing'!L461</f>
        <v>23.794649999999997</v>
      </c>
    </row>
    <row r="462" spans="1:7">
      <c r="A462">
        <f>'Main Meals'!B462</f>
        <v>95000</v>
      </c>
      <c r="B462">
        <f>'Main Meals'!C462</f>
        <v>95001</v>
      </c>
      <c r="C462" t="str">
        <f>'Main Meals'!D462</f>
        <v xml:space="preserve">Sea Bass with Roasted Fingerling Potatoes and Broccolini </v>
      </c>
      <c r="D462" t="str">
        <f>'Main Meals'!K462</f>
        <v>ENTRÉE</v>
      </c>
      <c r="E462" t="str">
        <f>'Main Meals'!L462</f>
        <v>SS</v>
      </c>
      <c r="F462" t="str">
        <f>'Main Meals'!I462</f>
        <v xml:space="preserve">ACTIVE </v>
      </c>
      <c r="G462">
        <f>'Retail Pricing'!L462</f>
        <v>18.55</v>
      </c>
    </row>
    <row r="463" spans="1:7">
      <c r="A463">
        <f>'Main Meals'!B463</f>
        <v>5500</v>
      </c>
      <c r="B463">
        <f>'Main Meals'!C463</f>
        <v>5510</v>
      </c>
      <c r="C463" t="str">
        <f>'Main Meals'!D463</f>
        <v xml:space="preserve">Pulled BBQ Chicken </v>
      </c>
      <c r="D463" t="str">
        <f>'Main Meals'!K463</f>
        <v>BULK</v>
      </c>
      <c r="E463" t="str">
        <f>'Main Meals'!L463</f>
        <v>BULK</v>
      </c>
      <c r="F463" t="str">
        <f>'Main Meals'!I463</f>
        <v>INACTIVE</v>
      </c>
      <c r="G463" t="str">
        <f>'Retail Pricing'!L463</f>
        <v>-</v>
      </c>
    </row>
    <row r="464" spans="1:7">
      <c r="A464">
        <f>'Main Meals'!B464</f>
        <v>95100</v>
      </c>
      <c r="B464">
        <f>'Main Meals'!C464</f>
        <v>95101</v>
      </c>
      <c r="C464" t="str">
        <f>'Main Meals'!D464</f>
        <v>Caesar Salad (Chicken)</v>
      </c>
      <c r="D464" t="str">
        <f>'Main Meals'!K464</f>
        <v>ENTRÉE</v>
      </c>
      <c r="E464" t="str">
        <f>'Main Meals'!L464</f>
        <v>SS</v>
      </c>
      <c r="F464" t="str">
        <f>'Main Meals'!I464</f>
        <v>ACTIVE</v>
      </c>
      <c r="G464">
        <f>'Retail Pricing'!L464</f>
        <v>12.99</v>
      </c>
    </row>
    <row r="465" spans="1:7">
      <c r="A465">
        <f>'Main Meals'!B465</f>
        <v>95100</v>
      </c>
      <c r="B465">
        <f>'Main Meals'!C465</f>
        <v>95102</v>
      </c>
      <c r="C465" t="str">
        <f>'Main Meals'!D465</f>
        <v>Caesar Salad (Salmon)</v>
      </c>
      <c r="D465" t="str">
        <f>'Main Meals'!K465</f>
        <v>ENTRÉE</v>
      </c>
      <c r="E465" t="str">
        <f>'Main Meals'!L465</f>
        <v>SS</v>
      </c>
      <c r="F465" t="str">
        <f>'Main Meals'!I465</f>
        <v>ACTIVE</v>
      </c>
      <c r="G465">
        <f>'Retail Pricing'!L465</f>
        <v>13.99</v>
      </c>
    </row>
    <row r="466" spans="1:7">
      <c r="A466">
        <f>'Main Meals'!B466</f>
        <v>95100</v>
      </c>
      <c r="B466">
        <f>'Main Meals'!C466</f>
        <v>95103</v>
      </c>
      <c r="C466" t="str">
        <f>'Main Meals'!D466</f>
        <v>Caesar Salad (Shrimp)</v>
      </c>
      <c r="D466" t="str">
        <f>'Main Meals'!K466</f>
        <v>ENTRÉE</v>
      </c>
      <c r="E466" t="str">
        <f>'Main Meals'!L466</f>
        <v>SS</v>
      </c>
      <c r="F466" t="str">
        <f>'Main Meals'!I466</f>
        <v>ACTIVE</v>
      </c>
      <c r="G466">
        <f>'Retail Pricing'!L466</f>
        <v>13.99</v>
      </c>
    </row>
    <row r="467" spans="1:7">
      <c r="A467">
        <f>'Main Meals'!B467</f>
        <v>95200</v>
      </c>
      <c r="B467">
        <f>'Main Meals'!C467</f>
        <v>95201</v>
      </c>
      <c r="C467" t="str">
        <f>'Main Meals'!D467</f>
        <v xml:space="preserve">Arepas </v>
      </c>
      <c r="D467" t="str">
        <f>'Main Meals'!K467</f>
        <v>BREAKFAST</v>
      </c>
      <c r="E467" t="str">
        <f>'Main Meals'!L467</f>
        <v>SS</v>
      </c>
      <c r="F467" t="str">
        <f>'Main Meals'!I467</f>
        <v>ACTIVE</v>
      </c>
      <c r="G467">
        <f>'Retail Pricing'!L467</f>
        <v>8.99</v>
      </c>
    </row>
    <row r="468" spans="1:7">
      <c r="A468">
        <f>'Main Meals'!B468</f>
        <v>95300</v>
      </c>
      <c r="B468">
        <f>'Main Meals'!C468</f>
        <v>95301</v>
      </c>
      <c r="C468" t="str">
        <f>'Main Meals'!D468</f>
        <v>BBQ Sauce  (16 oz)</v>
      </c>
      <c r="D468" t="str">
        <f>'Main Meals'!K468</f>
        <v>SIDE</v>
      </c>
      <c r="E468" t="str">
        <f>'Main Meals'!L468</f>
        <v>MS</v>
      </c>
      <c r="F468" t="str">
        <f>'Main Meals'!I468</f>
        <v>ACTIVE</v>
      </c>
      <c r="G468">
        <f>'Retail Pricing'!L468</f>
        <v>0</v>
      </c>
    </row>
    <row r="469" spans="1:7">
      <c r="A469">
        <f>'Main Meals'!B469</f>
        <v>11000</v>
      </c>
      <c r="B469">
        <f>'Main Meals'!C469</f>
        <v>11002</v>
      </c>
      <c r="C469" t="str">
        <f>'Main Meals'!D469</f>
        <v>Grab &amp; Go Gazpacho (8 oz)</v>
      </c>
      <c r="D469" t="str">
        <f>'Main Meals'!K469</f>
        <v>SOUP</v>
      </c>
      <c r="E469" t="str">
        <f>'Main Meals'!L469</f>
        <v>SS</v>
      </c>
      <c r="F469" t="str">
        <f>'Main Meals'!I469</f>
        <v>ACTIVE</v>
      </c>
      <c r="G469">
        <f>'Retail Pricing'!L469</f>
        <v>4.99</v>
      </c>
    </row>
    <row r="470" spans="1:7">
      <c r="A470">
        <f>'Main Meals'!B470</f>
        <v>95400</v>
      </c>
      <c r="B470">
        <f>'Main Meals'!C470</f>
        <v>95401</v>
      </c>
      <c r="C470" t="str">
        <f>'Main Meals'!D470</f>
        <v xml:space="preserve">Buffalo Meatballs  </v>
      </c>
      <c r="D470" t="str">
        <f>'Main Meals'!K470</f>
        <v>SIDE</v>
      </c>
      <c r="E470" t="str">
        <f>'Main Meals'!L470</f>
        <v>SS</v>
      </c>
      <c r="F470" t="str">
        <f>'Main Meals'!I470</f>
        <v>ACTIVE</v>
      </c>
      <c r="G470">
        <f>'Retail Pricing'!L470</f>
        <v>11.39</v>
      </c>
    </row>
    <row r="471" spans="1:7">
      <c r="A471">
        <f>'Main Meals'!B471</f>
        <v>95500</v>
      </c>
      <c r="B471">
        <f>'Main Meals'!C471</f>
        <v>95501</v>
      </c>
      <c r="C471" t="str">
        <f>'Main Meals'!D471</f>
        <v>Melon Gazpacho (8 oz)</v>
      </c>
      <c r="D471" t="str">
        <f>'Main Meals'!K471</f>
        <v>SOUP</v>
      </c>
      <c r="E471" t="str">
        <f>'Main Meals'!L471</f>
        <v>SS</v>
      </c>
      <c r="F471" t="str">
        <f>'Main Meals'!I471</f>
        <v>ACTIVE</v>
      </c>
      <c r="G471">
        <f>'Retail Pricing'!L471</f>
        <v>5.99</v>
      </c>
    </row>
    <row r="472" spans="1:7">
      <c r="A472">
        <f>'Main Meals'!B472</f>
        <v>95600</v>
      </c>
      <c r="B472">
        <f>'Main Meals'!C472</f>
        <v>95601</v>
      </c>
      <c r="C472" t="str">
        <f>'Main Meals'!D472</f>
        <v xml:space="preserve">Tuna Niçoise Salad </v>
      </c>
      <c r="D472" t="str">
        <f>'Main Meals'!K472</f>
        <v>SALAD</v>
      </c>
      <c r="E472" t="str">
        <f>'Main Meals'!L472</f>
        <v>SS</v>
      </c>
      <c r="F472" t="str">
        <f>'Main Meals'!I472</f>
        <v>ACTIVE</v>
      </c>
      <c r="G472">
        <f>'Retail Pricing'!L472</f>
        <v>15.75</v>
      </c>
    </row>
    <row r="473" spans="1:7">
      <c r="A473">
        <f>'Main Meals'!B473</f>
        <v>1600</v>
      </c>
      <c r="B473">
        <f>'Main Meals'!C473</f>
        <v>1604</v>
      </c>
      <c r="C473" t="str">
        <f>'Main Meals'!D473</f>
        <v>Tikka Masala  (Shrimp)</v>
      </c>
      <c r="D473" t="str">
        <f>'Main Meals'!K473</f>
        <v>ENTRÉE</v>
      </c>
      <c r="E473" t="str">
        <f>'Main Meals'!L473</f>
        <v>SS</v>
      </c>
      <c r="F473" t="str">
        <f>'Main Meals'!I473</f>
        <v>ACTIVE</v>
      </c>
      <c r="G473">
        <f>'Retail Pricing'!L473</f>
        <v>16.75</v>
      </c>
    </row>
    <row r="474" spans="1:7">
      <c r="A474">
        <f>'Main Meals'!B474</f>
        <v>86000</v>
      </c>
      <c r="B474">
        <f>'Main Meals'!C474</f>
        <v>86003</v>
      </c>
      <c r="C474" t="str">
        <f>'Main Meals'!D474</f>
        <v>Green Smoothie (16 oz)</v>
      </c>
      <c r="D474" t="str">
        <f>'Main Meals'!K474</f>
        <v>BEVERAGE</v>
      </c>
      <c r="E474" t="str">
        <f>'Main Meals'!L474</f>
        <v>MS</v>
      </c>
      <c r="F474" t="str">
        <f>'Main Meals'!I474</f>
        <v>ACTIVE</v>
      </c>
      <c r="G474">
        <f>'Retail Pricing'!L474</f>
        <v>0</v>
      </c>
    </row>
    <row r="475" spans="1:7">
      <c r="A475">
        <f>'Main Meals'!B475</f>
        <v>13900</v>
      </c>
      <c r="B475">
        <f>'Main Meals'!C475</f>
        <v>13903</v>
      </c>
      <c r="C475" t="str">
        <f>'Main Meals'!D475</f>
        <v>Turmeric Latte (16 oz)</v>
      </c>
      <c r="D475" t="str">
        <f>'Main Meals'!K475</f>
        <v>BEVERAGE</v>
      </c>
      <c r="E475" t="str">
        <f>'Main Meals'!L475</f>
        <v>MS</v>
      </c>
      <c r="F475" t="str">
        <f>'Main Meals'!I475</f>
        <v>ACTIVE</v>
      </c>
      <c r="G475">
        <f>'Retail Pricing'!L475</f>
        <v>0</v>
      </c>
    </row>
    <row r="476" spans="1:7">
      <c r="A476">
        <f>'Main Meals'!B476</f>
        <v>2700</v>
      </c>
      <c r="B476">
        <f>'Main Meals'!C476</f>
        <v>2710</v>
      </c>
      <c r="C476" t="str">
        <f>'Main Meals'!D476</f>
        <v>Moroccan Tajine (Chicken)</v>
      </c>
      <c r="D476" t="str">
        <f>'Main Meals'!K476</f>
        <v>BULK</v>
      </c>
      <c r="E476" t="str">
        <f>'Main Meals'!L476</f>
        <v>BULK</v>
      </c>
      <c r="F476" t="str">
        <f>'Main Meals'!I476</f>
        <v>ACTIVE</v>
      </c>
      <c r="G476" t="str">
        <f>'Retail Pricing'!L476</f>
        <v>-</v>
      </c>
    </row>
    <row r="477" spans="1:7">
      <c r="A477">
        <f>'Main Meals'!B477</f>
        <v>4700</v>
      </c>
      <c r="B477">
        <f>'Main Meals'!C477</f>
        <v>4711</v>
      </c>
      <c r="C477" t="str">
        <f>'Main Meals'!D477</f>
        <v>Frittata (Tomato &amp; Herbs)</v>
      </c>
      <c r="D477" t="str">
        <f>'Main Meals'!K477</f>
        <v>BULK</v>
      </c>
      <c r="E477" t="str">
        <f>'Main Meals'!L477</f>
        <v>BULK</v>
      </c>
      <c r="F477" t="str">
        <f>'Main Meals'!I477</f>
        <v>ACTIVE</v>
      </c>
      <c r="G477" t="str">
        <f>'Retail Pricing'!L477</f>
        <v>-</v>
      </c>
    </row>
    <row r="478" spans="1:7">
      <c r="A478">
        <f>'Main Meals'!B478</f>
        <v>4700</v>
      </c>
      <c r="B478">
        <f>'Main Meals'!C478</f>
        <v>4712</v>
      </c>
      <c r="C478" t="str">
        <f>'Main Meals'!D478</f>
        <v>Frittata (Bacon &amp; Cheese)</v>
      </c>
      <c r="D478" t="str">
        <f>'Main Meals'!K478</f>
        <v>BULK</v>
      </c>
      <c r="E478" t="str">
        <f>'Main Meals'!L478</f>
        <v>BULK</v>
      </c>
      <c r="F478" t="str">
        <f>'Main Meals'!I478</f>
        <v>ACTIVE</v>
      </c>
      <c r="G478" t="str">
        <f>'Retail Pricing'!L478</f>
        <v>-</v>
      </c>
    </row>
    <row r="479" spans="1:7">
      <c r="A479">
        <f>'Main Meals'!B479</f>
        <v>16100</v>
      </c>
      <c r="B479">
        <f>'Main Meals'!C479</f>
        <v>16110</v>
      </c>
      <c r="C479" t="str">
        <f>'Main Meals'!D479</f>
        <v xml:space="preserve">Cucumber Potato Salad </v>
      </c>
      <c r="D479" t="str">
        <f>'Main Meals'!K479</f>
        <v>BULK</v>
      </c>
      <c r="E479" t="str">
        <f>'Main Meals'!L479</f>
        <v>BULK</v>
      </c>
      <c r="F479" t="str">
        <f>'Main Meals'!I479</f>
        <v>ACTIVE</v>
      </c>
      <c r="G479" t="str">
        <f>'Retail Pricing'!L479</f>
        <v>-</v>
      </c>
    </row>
    <row r="480" spans="1:7">
      <c r="A480">
        <f>'Main Meals'!B480</f>
        <v>60300</v>
      </c>
      <c r="B480">
        <f>'Main Meals'!C480</f>
        <v>60310</v>
      </c>
      <c r="C480" t="str">
        <f>'Main Meals'!D480</f>
        <v xml:space="preserve">Teriyaki Meatballs </v>
      </c>
      <c r="D480" t="str">
        <f>'Main Meals'!K480</f>
        <v>BULK</v>
      </c>
      <c r="E480" t="str">
        <f>'Main Meals'!L480</f>
        <v>BULK</v>
      </c>
      <c r="F480" t="str">
        <f>'Main Meals'!I480</f>
        <v>ACTIVE</v>
      </c>
      <c r="G480" t="str">
        <f>'Retail Pricing'!L480</f>
        <v>-</v>
      </c>
    </row>
    <row r="481" spans="1:7">
      <c r="A481">
        <f>'Main Meals'!B481</f>
        <v>85000</v>
      </c>
      <c r="B481">
        <f>'Main Meals'!C481</f>
        <v>85010</v>
      </c>
      <c r="C481" t="str">
        <f>'Main Meals'!D481</f>
        <v xml:space="preserve">Lasagna Alessandra </v>
      </c>
      <c r="D481" t="str">
        <f>'Main Meals'!K481</f>
        <v>BULK</v>
      </c>
      <c r="E481" t="str">
        <f>'Main Meals'!L481</f>
        <v>BULK</v>
      </c>
      <c r="F481" t="str">
        <f>'Main Meals'!I481</f>
        <v>ACTIVE</v>
      </c>
      <c r="G481" t="str">
        <f>'Retail Pricing'!L481</f>
        <v>-</v>
      </c>
    </row>
    <row r="482" spans="1:7">
      <c r="A482">
        <f>'Main Meals'!B482</f>
        <v>7600</v>
      </c>
      <c r="B482">
        <f>'Main Meals'!C482</f>
        <v>7610</v>
      </c>
      <c r="C482" t="str">
        <f>'Main Meals'!D482</f>
        <v xml:space="preserve">Baked Lasagna Bolognese </v>
      </c>
      <c r="D482" t="str">
        <f>'Main Meals'!K482</f>
        <v>BULK</v>
      </c>
      <c r="E482" t="str">
        <f>'Main Meals'!L482</f>
        <v>BULK</v>
      </c>
      <c r="F482" t="str">
        <f>'Main Meals'!I482</f>
        <v>ACTIVE</v>
      </c>
      <c r="G482" t="str">
        <f>'Retail Pricing'!L482</f>
        <v>-</v>
      </c>
    </row>
    <row r="483" spans="1:7">
      <c r="A483">
        <f>'Main Meals'!B483</f>
        <v>60500</v>
      </c>
      <c r="B483">
        <f>'Main Meals'!C483</f>
        <v>60511</v>
      </c>
      <c r="C483" t="str">
        <f>'Main Meals'!D483</f>
        <v xml:space="preserve">Stuffing </v>
      </c>
      <c r="D483" t="str">
        <f>'Main Meals'!K483</f>
        <v>BULK</v>
      </c>
      <c r="E483" t="str">
        <f>'Main Meals'!L483</f>
        <v>BULK</v>
      </c>
      <c r="F483" t="str">
        <f>'Main Meals'!I483</f>
        <v>ACTIVE</v>
      </c>
      <c r="G483" t="str">
        <f>'Retail Pricing'!L483</f>
        <v>-</v>
      </c>
    </row>
    <row r="484" spans="1:7">
      <c r="A484">
        <f>'Main Meals'!B484</f>
        <v>60800</v>
      </c>
      <c r="B484">
        <f>'Main Meals'!C484</f>
        <v>60811</v>
      </c>
      <c r="C484" t="str">
        <f>'Main Meals'!D484</f>
        <v xml:space="preserve">Braised Beef Brisket </v>
      </c>
      <c r="D484" t="str">
        <f>'Main Meals'!K484</f>
        <v>BULK</v>
      </c>
      <c r="E484" t="str">
        <f>'Main Meals'!L484</f>
        <v>BULK</v>
      </c>
      <c r="F484" t="str">
        <f>'Main Meals'!I484</f>
        <v>ACTIVE</v>
      </c>
      <c r="G484" t="str">
        <f>'Retail Pricing'!L484</f>
        <v>-</v>
      </c>
    </row>
    <row r="485" spans="1:7">
      <c r="A485">
        <f>'Main Meals'!B485</f>
        <v>14200</v>
      </c>
      <c r="B485">
        <f>'Main Meals'!C485</f>
        <v>14201</v>
      </c>
      <c r="C485" t="str">
        <f>'Main Meals'!D485</f>
        <v xml:space="preserve">Long Island Duck a l'Orange </v>
      </c>
      <c r="D485" t="str">
        <f>'Main Meals'!K485</f>
        <v>ENTRÉE</v>
      </c>
      <c r="E485" t="str">
        <f>'Main Meals'!L485</f>
        <v>SS</v>
      </c>
      <c r="F485" t="str">
        <f>'Main Meals'!I485</f>
        <v>ACTIVE</v>
      </c>
      <c r="G485">
        <f>'Retail Pricing'!L485</f>
        <v>0</v>
      </c>
    </row>
    <row r="486" spans="1:7">
      <c r="A486">
        <f>'Main Meals'!B486</f>
        <v>70900</v>
      </c>
      <c r="B486">
        <f>'Main Meals'!C486</f>
        <v>70904</v>
      </c>
      <c r="C486" t="str">
        <f>'Main Meals'!D486</f>
        <v>Spring Salad (Half Portion- No Protein)</v>
      </c>
      <c r="D486" t="str">
        <f>'Main Meals'!K486</f>
        <v>SALAD</v>
      </c>
      <c r="E486" t="str">
        <f>'Main Meals'!L486</f>
        <v>SS</v>
      </c>
      <c r="F486" t="str">
        <f>'Main Meals'!I486</f>
        <v>ACTIVE</v>
      </c>
      <c r="G486">
        <f>'Retail Pricing'!L486</f>
        <v>0</v>
      </c>
    </row>
    <row r="487" spans="1:7">
      <c r="A487">
        <f>'Main Meals'!B487</f>
        <v>95700</v>
      </c>
      <c r="B487">
        <f>'Main Meals'!C487</f>
        <v>95701</v>
      </c>
      <c r="C487" t="str">
        <f>'Main Meals'!D487</f>
        <v xml:space="preserve">Pastrami Sandwich </v>
      </c>
      <c r="D487" t="str">
        <f>'Main Meals'!K487</f>
        <v>ENTRÉE</v>
      </c>
      <c r="E487" t="str">
        <f>'Main Meals'!L487</f>
        <v>SS</v>
      </c>
      <c r="F487" t="str">
        <f>'Main Meals'!I487</f>
        <v>ACTIVE</v>
      </c>
      <c r="G487">
        <f>'Retail Pricing'!L487</f>
        <v>12</v>
      </c>
    </row>
    <row r="488" spans="1:7">
      <c r="A488">
        <f>'Main Meals'!B488</f>
        <v>95800</v>
      </c>
      <c r="B488">
        <f>'Main Meals'!C488</f>
        <v>95801</v>
      </c>
      <c r="C488" t="str">
        <f>'Main Meals'!D488</f>
        <v xml:space="preserve">Chicken &amp; Egg Salad Wrap </v>
      </c>
      <c r="D488" t="str">
        <f>'Main Meals'!K488</f>
        <v>ENTRÉE</v>
      </c>
      <c r="E488" t="str">
        <f>'Main Meals'!L488</f>
        <v>SS</v>
      </c>
      <c r="F488" t="str">
        <f>'Main Meals'!I488</f>
        <v>ACTIVE</v>
      </c>
      <c r="G488">
        <f>'Retail Pricing'!L488</f>
        <v>11</v>
      </c>
    </row>
    <row r="489" spans="1:7">
      <c r="A489">
        <f>'Main Meals'!B489</f>
        <v>95900</v>
      </c>
      <c r="B489">
        <f>'Main Meals'!C489</f>
        <v>95901</v>
      </c>
      <c r="C489" t="str">
        <f>'Main Meals'!D489</f>
        <v xml:space="preserve">Epicured Burrito </v>
      </c>
      <c r="D489" t="str">
        <f>'Main Meals'!K489</f>
        <v>ENTRÉE</v>
      </c>
      <c r="E489" t="str">
        <f>'Main Meals'!L489</f>
        <v>SS</v>
      </c>
      <c r="F489" t="str">
        <f>'Main Meals'!I489</f>
        <v>ACTIVE</v>
      </c>
      <c r="G489">
        <f>'Retail Pricing'!L489</f>
        <v>11</v>
      </c>
    </row>
    <row r="490" spans="1:7">
      <c r="A490">
        <f>'Main Meals'!B490</f>
        <v>95900</v>
      </c>
      <c r="B490">
        <f>'Main Meals'!C490</f>
        <v>95902</v>
      </c>
      <c r="C490" t="str">
        <f>'Main Meals'!D490</f>
        <v>Epicured Burrito (Tempeh)</v>
      </c>
      <c r="D490" t="str">
        <f>'Main Meals'!K490</f>
        <v>ENTRÉE</v>
      </c>
      <c r="E490" t="str">
        <f>'Main Meals'!L490</f>
        <v>SS</v>
      </c>
      <c r="F490" t="str">
        <f>'Main Meals'!I490</f>
        <v>ACTIVE</v>
      </c>
      <c r="G490">
        <f>'Retail Pricing'!L490</f>
        <v>11</v>
      </c>
    </row>
    <row r="491" spans="1:7">
      <c r="A491">
        <f>'Main Meals'!B491</f>
        <v>96000</v>
      </c>
      <c r="B491">
        <f>'Main Meals'!C491</f>
        <v>96001</v>
      </c>
      <c r="C491" t="str">
        <f>'Main Meals'!D491</f>
        <v xml:space="preserve">Roasted Turkey Sandwich </v>
      </c>
      <c r="D491" t="str">
        <f>'Main Meals'!K491</f>
        <v>ENTRÉE</v>
      </c>
      <c r="E491" t="str">
        <f>'Main Meals'!L491</f>
        <v>SS</v>
      </c>
      <c r="F491" t="str">
        <f>'Main Meals'!I491</f>
        <v>ACTIVE</v>
      </c>
      <c r="G491">
        <f>'Retail Pricing'!L491</f>
        <v>11</v>
      </c>
    </row>
    <row r="492" spans="1:7">
      <c r="A492">
        <f>'Main Meals'!B492</f>
        <v>96100</v>
      </c>
      <c r="B492">
        <f>'Main Meals'!C492</f>
        <v>96101</v>
      </c>
      <c r="C492" t="str">
        <f>'Main Meals'!D492</f>
        <v xml:space="preserve">Chicken Wrap </v>
      </c>
      <c r="D492" t="str">
        <f>'Main Meals'!K492</f>
        <v>ENTRÉE</v>
      </c>
      <c r="E492" t="str">
        <f>'Main Meals'!L492</f>
        <v>SS</v>
      </c>
      <c r="F492" t="str">
        <f>'Main Meals'!I492</f>
        <v>ACTIVE</v>
      </c>
      <c r="G492">
        <f>'Retail Pricing'!L492</f>
        <v>11</v>
      </c>
    </row>
    <row r="493" spans="1:7">
      <c r="A493">
        <f>'Main Meals'!B493</f>
        <v>96200</v>
      </c>
      <c r="B493">
        <f>'Main Meals'!C493</f>
        <v>96201</v>
      </c>
      <c r="C493" t="str">
        <f>'Main Meals'!D493</f>
        <v xml:space="preserve">Beef Teriyaki Wrap </v>
      </c>
      <c r="D493" t="str">
        <f>'Main Meals'!K493</f>
        <v>ENTRÉE</v>
      </c>
      <c r="E493" t="str">
        <f>'Main Meals'!L493</f>
        <v>SS</v>
      </c>
      <c r="F493" t="str">
        <f>'Main Meals'!I493</f>
        <v>ACTIVE</v>
      </c>
      <c r="G493">
        <f>'Retail Pricing'!L493</f>
        <v>12</v>
      </c>
    </row>
    <row r="494" spans="1:7">
      <c r="A494">
        <f>'Main Meals'!B494</f>
        <v>96300</v>
      </c>
      <c r="B494">
        <f>'Main Meals'!C494</f>
        <v>96301</v>
      </c>
      <c r="C494" t="str">
        <f>'Main Meals'!D494</f>
        <v>Hawker Lettuce Wrap (Beef)</v>
      </c>
      <c r="D494" t="str">
        <f>'Main Meals'!K494</f>
        <v>ENTRÉE</v>
      </c>
      <c r="E494" t="str">
        <f>'Main Meals'!L494</f>
        <v>SS</v>
      </c>
      <c r="F494" t="str">
        <f>'Main Meals'!I494</f>
        <v>ACTIVE</v>
      </c>
      <c r="G494">
        <f>'Retail Pricing'!L494</f>
        <v>12</v>
      </c>
    </row>
    <row r="495" spans="1:7">
      <c r="A495">
        <f>'Main Meals'!B495</f>
        <v>96400</v>
      </c>
      <c r="B495">
        <f>'Main Meals'!C495</f>
        <v>96401</v>
      </c>
      <c r="C495" t="str">
        <f>'Main Meals'!D495</f>
        <v xml:space="preserve">Falafel Wrap </v>
      </c>
      <c r="D495" t="str">
        <f>'Main Meals'!K495</f>
        <v>ENTRÉE</v>
      </c>
      <c r="E495" t="str">
        <f>'Main Meals'!L495</f>
        <v>SS</v>
      </c>
      <c r="F495" t="str">
        <f>'Main Meals'!I495</f>
        <v>ACTIVE</v>
      </c>
      <c r="G495">
        <f>'Retail Pricing'!L495</f>
        <v>12</v>
      </c>
    </row>
    <row r="496" spans="1:7">
      <c r="A496">
        <f>'Main Meals'!B496</f>
        <v>97100</v>
      </c>
      <c r="B496">
        <f>'Main Meals'!C496</f>
        <v>97101</v>
      </c>
      <c r="C496" t="str">
        <f>'Main Meals'!D496</f>
        <v xml:space="preserve">Anagram Banana Coconut Smoothie </v>
      </c>
      <c r="D496" t="str">
        <f>'Main Meals'!K496</f>
        <v>BEVERAGE</v>
      </c>
      <c r="E496" t="str">
        <f>'Main Meals'!L496</f>
        <v>SS</v>
      </c>
      <c r="F496" t="str">
        <f>'Main Meals'!I496</f>
        <v>ACTIVE</v>
      </c>
      <c r="G496">
        <f>'Retail Pricing'!L496</f>
        <v>0</v>
      </c>
    </row>
    <row r="497" spans="1:7">
      <c r="A497">
        <f>'Main Meals'!B497</f>
        <v>97200</v>
      </c>
      <c r="B497">
        <f>'Main Meals'!C497</f>
        <v>97201</v>
      </c>
      <c r="C497" t="str">
        <f>'Main Meals'!D497</f>
        <v xml:space="preserve">Anagram Chicken Bacon Lasagna </v>
      </c>
      <c r="D497" t="str">
        <f>'Main Meals'!K497</f>
        <v>ENTRÉE</v>
      </c>
      <c r="E497" t="str">
        <f>'Main Meals'!L497</f>
        <v>SS</v>
      </c>
      <c r="F497" t="str">
        <f>'Main Meals'!I497</f>
        <v>ACTIVE</v>
      </c>
      <c r="G497">
        <f>'Retail Pricing'!L497</f>
        <v>0</v>
      </c>
    </row>
    <row r="498" spans="1:7">
      <c r="A498">
        <f>'Main Meals'!B498</f>
        <v>97300</v>
      </c>
      <c r="B498">
        <f>'Main Meals'!C498</f>
        <v>97301</v>
      </c>
      <c r="C498" t="str">
        <f>'Main Meals'!D498</f>
        <v xml:space="preserve">Anagram Chicken Garam Masala </v>
      </c>
      <c r="D498" t="str">
        <f>'Main Meals'!K498</f>
        <v>ENTRÉE</v>
      </c>
      <c r="E498" t="str">
        <f>'Main Meals'!L498</f>
        <v>SS</v>
      </c>
      <c r="F498" t="str">
        <f>'Main Meals'!I498</f>
        <v>ACTIVE</v>
      </c>
      <c r="G498">
        <f>'Retail Pricing'!L498</f>
        <v>0</v>
      </c>
    </row>
    <row r="499" spans="1:7">
      <c r="A499">
        <f>'Main Meals'!B499</f>
        <v>97400</v>
      </c>
      <c r="B499">
        <f>'Main Meals'!C499</f>
        <v>97401</v>
      </c>
      <c r="C499" t="str">
        <f>'Main Meals'!D499</f>
        <v xml:space="preserve">Anagram Chicken Primavera </v>
      </c>
      <c r="D499" t="str">
        <f>'Main Meals'!K499</f>
        <v>ENTRÉE</v>
      </c>
      <c r="E499" t="str">
        <f>'Main Meals'!L499</f>
        <v>SS</v>
      </c>
      <c r="F499" t="str">
        <f>'Main Meals'!I499</f>
        <v>ACTIVE</v>
      </c>
      <c r="G499">
        <f>'Retail Pricing'!L499</f>
        <v>0</v>
      </c>
    </row>
    <row r="500" spans="1:7">
      <c r="A500">
        <f>'Main Meals'!B500</f>
        <v>97500</v>
      </c>
      <c r="B500">
        <f>'Main Meals'!C500</f>
        <v>97501</v>
      </c>
      <c r="C500" t="str">
        <f>'Main Meals'!D500</f>
        <v xml:space="preserve">Anagram Chocolate Granola Breakfast </v>
      </c>
      <c r="D500" t="str">
        <f>'Main Meals'!K500</f>
        <v>BREAKFAST</v>
      </c>
      <c r="E500" t="str">
        <f>'Main Meals'!L500</f>
        <v>SS</v>
      </c>
      <c r="F500" t="str">
        <f>'Main Meals'!I500</f>
        <v>ACTIVE</v>
      </c>
      <c r="G500">
        <f>'Retail Pricing'!L500</f>
        <v>0</v>
      </c>
    </row>
    <row r="501" spans="1:7">
      <c r="A501">
        <f>'Main Meals'!B501</f>
        <v>97600</v>
      </c>
      <c r="B501">
        <f>'Main Meals'!C501</f>
        <v>97601</v>
      </c>
      <c r="C501" t="str">
        <f>'Main Meals'!D501</f>
        <v xml:space="preserve">Anagram Chocolate Peanut Butter Smoothie </v>
      </c>
      <c r="D501" t="str">
        <f>'Main Meals'!K501</f>
        <v>BEVERAGE</v>
      </c>
      <c r="E501" t="str">
        <f>'Main Meals'!L501</f>
        <v>SS</v>
      </c>
      <c r="F501" t="str">
        <f>'Main Meals'!I501</f>
        <v>ACTIVE</v>
      </c>
      <c r="G501">
        <f>'Retail Pricing'!L501</f>
        <v>0</v>
      </c>
    </row>
    <row r="502" spans="1:7">
      <c r="A502">
        <f>'Main Meals'!B502</f>
        <v>97700</v>
      </c>
      <c r="B502">
        <f>'Main Meals'!C502</f>
        <v>97701</v>
      </c>
      <c r="C502" t="str">
        <f>'Main Meals'!D502</f>
        <v xml:space="preserve">Anagram Coconut Curry </v>
      </c>
      <c r="D502" t="str">
        <f>'Main Meals'!K502</f>
        <v>ENTRÉE</v>
      </c>
      <c r="E502" t="str">
        <f>'Main Meals'!L502</f>
        <v>SS</v>
      </c>
      <c r="F502" t="str">
        <f>'Main Meals'!I502</f>
        <v>ACTIVE</v>
      </c>
      <c r="G502">
        <f>'Retail Pricing'!L502</f>
        <v>0</v>
      </c>
    </row>
    <row r="503" spans="1:7">
      <c r="A503">
        <f>'Main Meals'!B503</f>
        <v>97800</v>
      </c>
      <c r="B503">
        <f>'Main Meals'!C503</f>
        <v>97801</v>
      </c>
      <c r="C503" t="str">
        <f>'Main Meals'!D503</f>
        <v xml:space="preserve">Anagram Corn Casserole </v>
      </c>
      <c r="D503" t="str">
        <f>'Main Meals'!K503</f>
        <v>ENTRÉE</v>
      </c>
      <c r="E503" t="str">
        <f>'Main Meals'!L503</f>
        <v>SS</v>
      </c>
      <c r="F503" t="str">
        <f>'Main Meals'!I503</f>
        <v>ACTIVE</v>
      </c>
      <c r="G503">
        <f>'Retail Pricing'!L503</f>
        <v>0</v>
      </c>
    </row>
    <row r="504" spans="1:7">
      <c r="A504">
        <f>'Main Meals'!B504</f>
        <v>97900</v>
      </c>
      <c r="B504">
        <f>'Main Meals'!C504</f>
        <v>97901</v>
      </c>
      <c r="C504" t="str">
        <f>'Main Meals'!D504</f>
        <v xml:space="preserve">Anagram Goulash </v>
      </c>
      <c r="D504" t="str">
        <f>'Main Meals'!K504</f>
        <v>ENTRÉE</v>
      </c>
      <c r="E504" t="str">
        <f>'Main Meals'!L504</f>
        <v>SS</v>
      </c>
      <c r="F504" t="str">
        <f>'Main Meals'!I504</f>
        <v>ACTIVE</v>
      </c>
      <c r="G504">
        <f>'Retail Pricing'!L504</f>
        <v>0</v>
      </c>
    </row>
    <row r="505" spans="1:7">
      <c r="A505">
        <f>'Main Meals'!B505</f>
        <v>98100</v>
      </c>
      <c r="B505">
        <f>'Main Meals'!C505</f>
        <v>98101</v>
      </c>
      <c r="C505" t="str">
        <f>'Main Meals'!D505</f>
        <v xml:space="preserve">Anagram Mexican Steak </v>
      </c>
      <c r="D505" t="str">
        <f>'Main Meals'!K505</f>
        <v>ENTRÉE</v>
      </c>
      <c r="E505" t="str">
        <f>'Main Meals'!L505</f>
        <v>SS</v>
      </c>
      <c r="F505" t="str">
        <f>'Main Meals'!I505</f>
        <v>ACTIVE</v>
      </c>
      <c r="G505">
        <f>'Retail Pricing'!L505</f>
        <v>0</v>
      </c>
    </row>
    <row r="506" spans="1:7">
      <c r="A506">
        <f>'Main Meals'!B506</f>
        <v>98200</v>
      </c>
      <c r="B506">
        <f>'Main Meals'!C506</f>
        <v>98201</v>
      </c>
      <c r="C506" t="str">
        <f>'Main Meals'!D506</f>
        <v xml:space="preserve">Anagram Oreo Peanut Butter Energy Bites </v>
      </c>
      <c r="D506" t="str">
        <f>'Main Meals'!K506</f>
        <v>SNACK</v>
      </c>
      <c r="E506" t="str">
        <f>'Main Meals'!L506</f>
        <v>SS</v>
      </c>
      <c r="F506" t="str">
        <f>'Main Meals'!I506</f>
        <v>ACTIVE</v>
      </c>
      <c r="G506">
        <f>'Retail Pricing'!L506</f>
        <v>0</v>
      </c>
    </row>
    <row r="507" spans="1:7">
      <c r="A507">
        <f>'Main Meals'!B507</f>
        <v>98300</v>
      </c>
      <c r="B507">
        <f>'Main Meals'!C507</f>
        <v>98301</v>
      </c>
      <c r="C507" t="str">
        <f>'Main Meals'!D507</f>
        <v xml:space="preserve">Anagram Peanut Butter &amp; Date Energy Bites </v>
      </c>
      <c r="D507" t="str">
        <f>'Main Meals'!K507</f>
        <v>SNACK</v>
      </c>
      <c r="E507" t="str">
        <f>'Main Meals'!L507</f>
        <v>SS</v>
      </c>
      <c r="F507" t="str">
        <f>'Main Meals'!I507</f>
        <v>ACTIVE</v>
      </c>
      <c r="G507">
        <f>'Retail Pricing'!L507</f>
        <v>0</v>
      </c>
    </row>
    <row r="508" spans="1:7">
      <c r="A508">
        <f>'Main Meals'!B508</f>
        <v>98400</v>
      </c>
      <c r="B508">
        <f>'Main Meals'!C508</f>
        <v>98401</v>
      </c>
      <c r="C508" t="str">
        <f>'Main Meals'!D508</f>
        <v xml:space="preserve">Anagram Pomodoro Meatballs </v>
      </c>
      <c r="D508" t="str">
        <f>'Main Meals'!K508</f>
        <v>ENTRÉE</v>
      </c>
      <c r="E508" t="str">
        <f>'Main Meals'!L508</f>
        <v>SS</v>
      </c>
      <c r="F508" t="str">
        <f>'Main Meals'!I508</f>
        <v>ACTIVE</v>
      </c>
      <c r="G508">
        <f>'Retail Pricing'!L508</f>
        <v>0</v>
      </c>
    </row>
    <row r="509" spans="1:7">
      <c r="A509">
        <f>'Main Meals'!B509</f>
        <v>98500</v>
      </c>
      <c r="B509">
        <f>'Main Meals'!C509</f>
        <v>98501</v>
      </c>
      <c r="C509" t="str">
        <f>'Main Meals'!D509</f>
        <v xml:space="preserve">Anagram Sesame Ponzu Chicken </v>
      </c>
      <c r="D509" t="str">
        <f>'Main Meals'!K509</f>
        <v>ENTRÉE</v>
      </c>
      <c r="E509" t="str">
        <f>'Main Meals'!L509</f>
        <v>SS</v>
      </c>
      <c r="F509" t="str">
        <f>'Main Meals'!I509</f>
        <v>ACTIVE</v>
      </c>
      <c r="G509">
        <f>'Retail Pricing'!L509</f>
        <v>0</v>
      </c>
    </row>
    <row r="510" spans="1:7">
      <c r="A510">
        <f>'Main Meals'!B510</f>
        <v>98600</v>
      </c>
      <c r="B510">
        <f>'Main Meals'!C510</f>
        <v>98601</v>
      </c>
      <c r="C510" t="str">
        <f>'Main Meals'!D510</f>
        <v xml:space="preserve">Anagram American Breakfast </v>
      </c>
      <c r="D510" t="str">
        <f>'Main Meals'!K510</f>
        <v>BREAKFAST</v>
      </c>
      <c r="E510" t="str">
        <f>'Main Meals'!L510</f>
        <v>SS</v>
      </c>
      <c r="F510" t="str">
        <f>'Main Meals'!I510</f>
        <v>ACTIVE</v>
      </c>
      <c r="G510">
        <f>'Retail Pricing'!L510</f>
        <v>0</v>
      </c>
    </row>
    <row r="511" spans="1:7">
      <c r="A511">
        <f>'Main Meals'!B511</f>
        <v>98700</v>
      </c>
      <c r="B511">
        <f>'Main Meals'!C511</f>
        <v>98701</v>
      </c>
      <c r="C511" t="str">
        <f>'Main Meals'!D511</f>
        <v xml:space="preserve">Anagram Steak au Poivre </v>
      </c>
      <c r="D511" t="str">
        <f>'Main Meals'!K511</f>
        <v>ENTRÉE</v>
      </c>
      <c r="E511" t="str">
        <f>'Main Meals'!L511</f>
        <v>SS</v>
      </c>
      <c r="F511" t="str">
        <f>'Main Meals'!I511</f>
        <v>ACTIVE</v>
      </c>
      <c r="G511">
        <f>'Retail Pricing'!L511</f>
        <v>0</v>
      </c>
    </row>
    <row r="512" spans="1:7">
      <c r="A512">
        <f>'Main Meals'!B512</f>
        <v>98800</v>
      </c>
      <c r="B512">
        <f>'Main Meals'!C512</f>
        <v>98801</v>
      </c>
      <c r="C512" t="str">
        <f>'Main Meals'!D512</f>
        <v xml:space="preserve">Anagram Sweet Potato Casserole </v>
      </c>
      <c r="D512" t="str">
        <f>'Main Meals'!K512</f>
        <v>ENTRÉE</v>
      </c>
      <c r="E512" t="str">
        <f>'Main Meals'!L512</f>
        <v>SS</v>
      </c>
      <c r="F512" t="str">
        <f>'Main Meals'!I512</f>
        <v>ACTIVE</v>
      </c>
      <c r="G512">
        <f>'Retail Pricing'!L512</f>
        <v>0</v>
      </c>
    </row>
    <row r="513" spans="1:7">
      <c r="A513">
        <f>'Main Meals'!B513</f>
        <v>98900</v>
      </c>
      <c r="B513">
        <f>'Main Meals'!C513</f>
        <v>98901</v>
      </c>
      <c r="C513" t="str">
        <f>'Main Meals'!D513</f>
        <v xml:space="preserve">Anagram Tagliatelle with Mushroom Ragu </v>
      </c>
      <c r="D513" t="str">
        <f>'Main Meals'!K513</f>
        <v>ENTRÉE</v>
      </c>
      <c r="E513" t="str">
        <f>'Main Meals'!L513</f>
        <v>SS</v>
      </c>
      <c r="F513" t="str">
        <f>'Main Meals'!I513</f>
        <v>ACTIVE</v>
      </c>
      <c r="G513">
        <f>'Retail Pricing'!L513</f>
        <v>0</v>
      </c>
    </row>
    <row r="514" spans="1:7">
      <c r="A514">
        <f>'Main Meals'!B514</f>
        <v>99000</v>
      </c>
      <c r="B514">
        <f>'Main Meals'!C514</f>
        <v>99001</v>
      </c>
      <c r="C514" t="str">
        <f>'Main Meals'!D514</f>
        <v xml:space="preserve">Protein Balls (5 Pack) </v>
      </c>
      <c r="D514" t="str">
        <f>'Main Meals'!K514</f>
        <v>SNACK</v>
      </c>
      <c r="E514" t="str">
        <f>'Main Meals'!L514</f>
        <v>MS</v>
      </c>
      <c r="F514" t="str">
        <f>'Main Meals'!I514</f>
        <v>ACTIVE</v>
      </c>
      <c r="G514">
        <f>'Retail Pricing'!L514</f>
        <v>0</v>
      </c>
    </row>
    <row r="515" spans="1:7">
      <c r="A515">
        <f>'Main Meals'!B515</f>
        <v>99100</v>
      </c>
      <c r="B515">
        <f>'Main Meals'!C515</f>
        <v>99101</v>
      </c>
      <c r="C515" t="str">
        <f>'Main Meals'!D515</f>
        <v xml:space="preserve">Omnivore Elimination Bundle (Cycle 1) </v>
      </c>
      <c r="D515" t="str">
        <f>'Main Meals'!K515</f>
        <v>BUNDLE</v>
      </c>
      <c r="E515" t="str">
        <f>'Main Meals'!L515</f>
        <v>BUNDLE</v>
      </c>
      <c r="F515" t="str">
        <f>'Main Meals'!I515</f>
        <v>ACTIVE</v>
      </c>
      <c r="G515">
        <f>'Retail Pricing'!L515</f>
        <v>0</v>
      </c>
    </row>
    <row r="516" spans="1:7">
      <c r="A516">
        <f>'Main Meals'!B516</f>
        <v>99100</v>
      </c>
      <c r="B516">
        <f>'Main Meals'!C516</f>
        <v>99102</v>
      </c>
      <c r="C516" t="str">
        <f>'Main Meals'!D516</f>
        <v xml:space="preserve">Omnivore Elimination Bundle (Cycle 2) </v>
      </c>
      <c r="D516" t="str">
        <f>'Main Meals'!K516</f>
        <v>BUNDLE</v>
      </c>
      <c r="E516" t="str">
        <f>'Main Meals'!L516</f>
        <v>BUNDLE</v>
      </c>
      <c r="F516" t="str">
        <f>'Main Meals'!I516</f>
        <v>ACTIVE</v>
      </c>
      <c r="G516">
        <f>'Retail Pricing'!L516</f>
        <v>0</v>
      </c>
    </row>
    <row r="517" spans="1:7">
      <c r="A517">
        <f>'Main Meals'!B517</f>
        <v>99100</v>
      </c>
      <c r="B517">
        <f>'Main Meals'!C517</f>
        <v>99103</v>
      </c>
      <c r="C517" t="str">
        <f>'Main Meals'!D517</f>
        <v xml:space="preserve">Omnivore Elimination Bundle (Cycle 3) </v>
      </c>
      <c r="D517" t="str">
        <f>'Main Meals'!K517</f>
        <v>BUNDLE</v>
      </c>
      <c r="E517" t="str">
        <f>'Main Meals'!L517</f>
        <v>BUNDLE</v>
      </c>
      <c r="F517" t="str">
        <f>'Main Meals'!I517</f>
        <v>ACTIVE</v>
      </c>
      <c r="G517">
        <f>'Retail Pricing'!L517</f>
        <v>0</v>
      </c>
    </row>
    <row r="518" spans="1:7">
      <c r="A518">
        <f>'Main Meals'!B518</f>
        <v>99100</v>
      </c>
      <c r="B518">
        <f>'Main Meals'!C518</f>
        <v>99104</v>
      </c>
      <c r="C518" t="str">
        <f>'Main Meals'!D518</f>
        <v xml:space="preserve">Omnivore Elimination Bundle (Cycle 4) </v>
      </c>
      <c r="D518" t="str">
        <f>'Main Meals'!K518</f>
        <v>BUNDLE</v>
      </c>
      <c r="E518" t="str">
        <f>'Main Meals'!L518</f>
        <v>BUNDLE</v>
      </c>
      <c r="F518" t="str">
        <f>'Main Meals'!I518</f>
        <v>ACTIVE</v>
      </c>
      <c r="G518">
        <f>'Retail Pricing'!L518</f>
        <v>0</v>
      </c>
    </row>
    <row r="519" spans="1:7">
      <c r="A519">
        <f>'Main Meals'!B519</f>
        <v>99200</v>
      </c>
      <c r="B519">
        <f>'Main Meals'!C519</f>
        <v>99201</v>
      </c>
      <c r="C519" t="str">
        <f>'Main Meals'!D519</f>
        <v xml:space="preserve">Pescatarian Elimination Bundle (Cycle 1) </v>
      </c>
      <c r="D519" t="str">
        <f>'Main Meals'!K519</f>
        <v>BUNDLE</v>
      </c>
      <c r="E519" t="str">
        <f>'Main Meals'!L519</f>
        <v>BUNDLE</v>
      </c>
      <c r="F519" t="str">
        <f>'Main Meals'!I519</f>
        <v>ACTIVE</v>
      </c>
      <c r="G519">
        <f>'Retail Pricing'!L519</f>
        <v>0</v>
      </c>
    </row>
    <row r="520" spans="1:7">
      <c r="A520">
        <f>'Main Meals'!B520</f>
        <v>99200</v>
      </c>
      <c r="B520">
        <f>'Main Meals'!C520</f>
        <v>99202</v>
      </c>
      <c r="C520" t="str">
        <f>'Main Meals'!D520</f>
        <v xml:space="preserve">Pescatarian Elimination Bundle (Cycle 2) </v>
      </c>
      <c r="D520" t="str">
        <f>'Main Meals'!K520</f>
        <v>BUNDLE</v>
      </c>
      <c r="E520" t="str">
        <f>'Main Meals'!L520</f>
        <v>BUNDLE</v>
      </c>
      <c r="F520" t="str">
        <f>'Main Meals'!I520</f>
        <v>ACTIVE</v>
      </c>
      <c r="G520">
        <f>'Retail Pricing'!L520</f>
        <v>0</v>
      </c>
    </row>
    <row r="521" spans="1:7">
      <c r="A521">
        <f>'Main Meals'!B521</f>
        <v>99200</v>
      </c>
      <c r="B521">
        <f>'Main Meals'!C521</f>
        <v>99203</v>
      </c>
      <c r="C521" t="str">
        <f>'Main Meals'!D521</f>
        <v xml:space="preserve">Pescatarian Elimination Bundle (Cycle 3) </v>
      </c>
      <c r="D521" t="str">
        <f>'Main Meals'!K521</f>
        <v>BUNDLE</v>
      </c>
      <c r="E521" t="str">
        <f>'Main Meals'!L521</f>
        <v>BUNDLE</v>
      </c>
      <c r="F521" t="str">
        <f>'Main Meals'!I521</f>
        <v>ACTIVE</v>
      </c>
      <c r="G521">
        <f>'Retail Pricing'!L521</f>
        <v>0</v>
      </c>
    </row>
    <row r="522" spans="1:7">
      <c r="A522">
        <f>'Main Meals'!B522</f>
        <v>99200</v>
      </c>
      <c r="B522">
        <f>'Main Meals'!C522</f>
        <v>99204</v>
      </c>
      <c r="C522" t="str">
        <f>'Main Meals'!D522</f>
        <v xml:space="preserve">Pescatarian Elimination Bundle (Cycle 4) </v>
      </c>
      <c r="D522" t="str">
        <f>'Main Meals'!K522</f>
        <v>BUNDLE</v>
      </c>
      <c r="E522" t="str">
        <f>'Main Meals'!L522</f>
        <v>BUNDLE</v>
      </c>
      <c r="F522" t="str">
        <f>'Main Meals'!I522</f>
        <v>ACTIVE</v>
      </c>
      <c r="G522">
        <f>'Retail Pricing'!L522</f>
        <v>0</v>
      </c>
    </row>
    <row r="523" spans="1:7">
      <c r="A523">
        <f>'Main Meals'!B523</f>
        <v>99300</v>
      </c>
      <c r="B523">
        <f>'Main Meals'!C523</f>
        <v>99301</v>
      </c>
      <c r="C523" t="str">
        <f>'Main Meals'!D523</f>
        <v xml:space="preserve">Vegetarian Elimination Bundle (Cycle 1) </v>
      </c>
      <c r="D523" t="str">
        <f>'Main Meals'!K523</f>
        <v>BUNDLE</v>
      </c>
      <c r="E523" t="str">
        <f>'Main Meals'!L523</f>
        <v>BUNDLE</v>
      </c>
      <c r="F523" t="str">
        <f>'Main Meals'!I523</f>
        <v>ACTIVE</v>
      </c>
      <c r="G523">
        <f>'Retail Pricing'!L523</f>
        <v>0</v>
      </c>
    </row>
    <row r="524" spans="1:7">
      <c r="A524">
        <f>'Main Meals'!B524</f>
        <v>99300</v>
      </c>
      <c r="B524">
        <f>'Main Meals'!C524</f>
        <v>99302</v>
      </c>
      <c r="C524" t="str">
        <f>'Main Meals'!D524</f>
        <v xml:space="preserve">Vegetarian Elimination Bundle (Cycle 2) </v>
      </c>
      <c r="D524" t="str">
        <f>'Main Meals'!K524</f>
        <v>BUNDLE</v>
      </c>
      <c r="E524" t="str">
        <f>'Main Meals'!L524</f>
        <v>BUNDLE</v>
      </c>
      <c r="F524" t="str">
        <f>'Main Meals'!I524</f>
        <v>ACTIVE</v>
      </c>
      <c r="G524">
        <f>'Retail Pricing'!L524</f>
        <v>0</v>
      </c>
    </row>
    <row r="525" spans="1:7">
      <c r="A525">
        <f>'Main Meals'!B525</f>
        <v>99400</v>
      </c>
      <c r="B525">
        <f>'Main Meals'!C525</f>
        <v>99401</v>
      </c>
      <c r="C525" t="str">
        <f>'Main Meals'!D525</f>
        <v xml:space="preserve">Vegan Elimination Bundle (Cycle 1) </v>
      </c>
      <c r="D525" t="str">
        <f>'Main Meals'!K525</f>
        <v>BUNDLE</v>
      </c>
      <c r="E525" t="str">
        <f>'Main Meals'!L525</f>
        <v>BUNDLE</v>
      </c>
      <c r="F525" t="str">
        <f>'Main Meals'!I525</f>
        <v>ACTIVE</v>
      </c>
      <c r="G525">
        <f>'Retail Pricing'!L525</f>
        <v>0</v>
      </c>
    </row>
    <row r="526" spans="1:7">
      <c r="A526">
        <f>'Main Meals'!B526</f>
        <v>99400</v>
      </c>
      <c r="B526">
        <f>'Main Meals'!C526</f>
        <v>99402</v>
      </c>
      <c r="C526" t="str">
        <f>'Main Meals'!D526</f>
        <v xml:space="preserve">Vegan Elimination Bundle (Cycle 2) </v>
      </c>
      <c r="D526" t="str">
        <f>'Main Meals'!K526</f>
        <v>BUNDLE</v>
      </c>
      <c r="E526" t="str">
        <f>'Main Meals'!L526</f>
        <v>BUNDLE</v>
      </c>
      <c r="F526" t="str">
        <f>'Main Meals'!I526</f>
        <v>ACTIVE</v>
      </c>
      <c r="G526">
        <f>'Retail Pricing'!L526</f>
        <v>0</v>
      </c>
    </row>
    <row r="527" spans="1:7">
      <c r="A527">
        <f>'Main Meals'!B527</f>
        <v>99100</v>
      </c>
      <c r="B527">
        <f>'Main Meals'!C527</f>
        <v>99105</v>
      </c>
      <c r="C527" t="str">
        <f>'Main Meals'!D527</f>
        <v xml:space="preserve">Omnivore Elimination Bundle (Cycle 1B) </v>
      </c>
      <c r="D527" t="str">
        <f>'Main Meals'!K527</f>
        <v>BUNDLE</v>
      </c>
      <c r="E527" t="str">
        <f>'Main Meals'!L527</f>
        <v>BUNDLE</v>
      </c>
      <c r="F527" t="str">
        <f>'Main Meals'!I527</f>
        <v>ACTIVE ROTATING ON</v>
      </c>
      <c r="G527">
        <f>'Retail Pricing'!L527</f>
        <v>0</v>
      </c>
    </row>
    <row r="528" spans="1:7">
      <c r="A528">
        <f>'Main Meals'!B528</f>
        <v>99100</v>
      </c>
      <c r="B528">
        <f>'Main Meals'!C528</f>
        <v>99106</v>
      </c>
      <c r="C528" t="str">
        <f>'Main Meals'!D528</f>
        <v xml:space="preserve">Omnivore Elimination Bundle (Cycle 2B) </v>
      </c>
      <c r="D528" t="str">
        <f>'Main Meals'!K528</f>
        <v>BUNDLE</v>
      </c>
      <c r="E528" t="str">
        <f>'Main Meals'!L528</f>
        <v>BUNDLE</v>
      </c>
      <c r="F528" t="str">
        <f>'Main Meals'!I528</f>
        <v>ACTIVE ROTATING ON</v>
      </c>
      <c r="G528">
        <f>'Retail Pricing'!L528</f>
        <v>0</v>
      </c>
    </row>
    <row r="529" spans="1:7">
      <c r="A529">
        <f>'Main Meals'!B529</f>
        <v>99100</v>
      </c>
      <c r="B529">
        <f>'Main Meals'!C529</f>
        <v>99107</v>
      </c>
      <c r="C529" t="str">
        <f>'Main Meals'!D529</f>
        <v xml:space="preserve">Omnivore Elimination Bundle (Cycle 3B) </v>
      </c>
      <c r="D529" t="str">
        <f>'Main Meals'!K529</f>
        <v>BUNDLE</v>
      </c>
      <c r="E529" t="str">
        <f>'Main Meals'!L529</f>
        <v>BUNDLE</v>
      </c>
      <c r="F529" t="str">
        <f>'Main Meals'!I529</f>
        <v>ACTIVE ROTATING ON</v>
      </c>
      <c r="G529">
        <f>'Retail Pricing'!L529</f>
        <v>0</v>
      </c>
    </row>
    <row r="530" spans="1:7">
      <c r="A530">
        <f>'Main Meals'!B530</f>
        <v>99100</v>
      </c>
      <c r="B530">
        <f>'Main Meals'!C530</f>
        <v>99108</v>
      </c>
      <c r="C530" t="str">
        <f>'Main Meals'!D530</f>
        <v xml:space="preserve">Omnivore Elimination Bundle (Cycle 4B) </v>
      </c>
      <c r="D530" t="str">
        <f>'Main Meals'!K530</f>
        <v>BUNDLE</v>
      </c>
      <c r="E530" t="str">
        <f>'Main Meals'!L530</f>
        <v>BUNDLE</v>
      </c>
      <c r="F530" t="str">
        <f>'Main Meals'!I530</f>
        <v>ACTIVE ROTATING ON</v>
      </c>
      <c r="G530">
        <f>'Retail Pricing'!L530</f>
        <v>0</v>
      </c>
    </row>
    <row r="531" spans="1:7">
      <c r="A531">
        <f>'Main Meals'!B531</f>
        <v>99500</v>
      </c>
      <c r="B531">
        <f>'Main Meals'!C531</f>
        <v>99501</v>
      </c>
      <c r="C531" t="str">
        <f>'Main Meals'!D531</f>
        <v xml:space="preserve">Omnivore Rx Sample Box </v>
      </c>
      <c r="D531" t="str">
        <f>'Main Meals'!K531</f>
        <v>BUNDLE</v>
      </c>
      <c r="E531" t="str">
        <f>'Main Meals'!L531</f>
        <v>BUNDLE</v>
      </c>
      <c r="F531" t="str">
        <f>'Main Meals'!I531</f>
        <v>ACTIVE ROTATING ON</v>
      </c>
      <c r="G531">
        <f>'Retail Pricing'!L531</f>
        <v>0</v>
      </c>
    </row>
    <row r="532" spans="1:7">
      <c r="A532">
        <f>'Main Meals'!B532</f>
        <v>99500</v>
      </c>
      <c r="B532">
        <f>'Main Meals'!C532</f>
        <v>99502</v>
      </c>
      <c r="C532" t="str">
        <f>'Main Meals'!D532</f>
        <v xml:space="preserve">Pescatarian Rx Sample Box </v>
      </c>
      <c r="D532" t="str">
        <f>'Main Meals'!K532</f>
        <v>BUNDLE</v>
      </c>
      <c r="E532" t="str">
        <f>'Main Meals'!L532</f>
        <v>BUNDLE</v>
      </c>
      <c r="F532" t="str">
        <f>'Main Meals'!I532</f>
        <v>ACTIVE ROTATING ON</v>
      </c>
      <c r="G532">
        <f>'Retail Pricing'!L532</f>
        <v>0</v>
      </c>
    </row>
    <row r="533" spans="1:7">
      <c r="A533">
        <f>'Main Meals'!B533</f>
        <v>99500</v>
      </c>
      <c r="B533">
        <f>'Main Meals'!C533</f>
        <v>99503</v>
      </c>
      <c r="C533" t="str">
        <f>'Main Meals'!D533</f>
        <v xml:space="preserve">Vegetarian Rx Sample Box </v>
      </c>
      <c r="D533" t="str">
        <f>'Main Meals'!K533</f>
        <v>BUNDLE</v>
      </c>
      <c r="E533" t="str">
        <f>'Main Meals'!L533</f>
        <v>BUNDLE</v>
      </c>
      <c r="F533" t="str">
        <f>'Main Meals'!I533</f>
        <v>ACTIVE ROTATING ON</v>
      </c>
      <c r="G533">
        <f>'Retail Pricing'!L533</f>
        <v>0</v>
      </c>
    </row>
    <row r="534" spans="1:7">
      <c r="A534">
        <f>'Main Meals'!B534</f>
        <v>99500</v>
      </c>
      <c r="B534">
        <f>'Main Meals'!C534</f>
        <v>99504</v>
      </c>
      <c r="C534" t="str">
        <f>'Main Meals'!D534</f>
        <v xml:space="preserve">Vegan Rx Sample Box </v>
      </c>
      <c r="D534" t="str">
        <f>'Main Meals'!K534</f>
        <v>BUNDLE</v>
      </c>
      <c r="E534" t="str">
        <f>'Main Meals'!L534</f>
        <v>BUNDLE</v>
      </c>
      <c r="F534" t="str">
        <f>'Main Meals'!I534</f>
        <v>ACTIVE ROTATING ON</v>
      </c>
      <c r="G534">
        <f>'Retail Pricing'!L534</f>
        <v>0</v>
      </c>
    </row>
    <row r="535" spans="1:7">
      <c r="A535">
        <f>'Main Meals'!B535</f>
        <v>95300</v>
      </c>
      <c r="B535">
        <f>'Main Meals'!C535</f>
        <v>95302</v>
      </c>
      <c r="C535" t="str">
        <f>'Main Meals'!D535</f>
        <v xml:space="preserve">Teriyaki Sauce </v>
      </c>
      <c r="D535" t="str">
        <f>'Main Meals'!K535</f>
        <v>SIDE</v>
      </c>
      <c r="E535" t="str">
        <f>'Main Meals'!L535</f>
        <v>MS</v>
      </c>
      <c r="F535" t="str">
        <f>'Main Meals'!I535</f>
        <v>ACTIVE ROTATING ON</v>
      </c>
      <c r="G535">
        <f>'Retail Pricing'!L535</f>
        <v>11.99</v>
      </c>
    </row>
    <row r="536" spans="1:7">
      <c r="A536">
        <f>'Main Meals'!B536</f>
        <v>95300</v>
      </c>
      <c r="B536">
        <f>'Main Meals'!C536</f>
        <v>95303</v>
      </c>
      <c r="C536" t="str">
        <f>'Main Meals'!D536</f>
        <v xml:space="preserve">Lemon Tahini Dressing </v>
      </c>
      <c r="D536" t="str">
        <f>'Main Meals'!K536</f>
        <v>SIDE</v>
      </c>
      <c r="E536" t="str">
        <f>'Main Meals'!L536</f>
        <v>MS</v>
      </c>
      <c r="F536" t="str">
        <f>'Main Meals'!I536</f>
        <v>ACTIVE ROTATING ON</v>
      </c>
      <c r="G536">
        <f>'Retail Pricing'!L536</f>
        <v>11.99</v>
      </c>
    </row>
    <row r="537" spans="1:7">
      <c r="A537">
        <f>'Main Meals'!B537</f>
        <v>95300</v>
      </c>
      <c r="B537">
        <f>'Main Meals'!C537</f>
        <v>95304</v>
      </c>
      <c r="C537" t="str">
        <f>'Main Meals'!D537</f>
        <v xml:space="preserve">Maple Mustard </v>
      </c>
      <c r="D537" t="str">
        <f>'Main Meals'!K537</f>
        <v>SIDE</v>
      </c>
      <c r="E537" t="str">
        <f>'Main Meals'!L537</f>
        <v>MS</v>
      </c>
      <c r="F537" t="str">
        <f>'Main Meals'!I537</f>
        <v>ACTIVE ROTATING ON</v>
      </c>
      <c r="G537">
        <f>'Retail Pricing'!L537</f>
        <v>11.99</v>
      </c>
    </row>
    <row r="538" spans="1:7">
      <c r="A538">
        <f>'Main Meals'!B538</f>
        <v>95300</v>
      </c>
      <c r="B538">
        <f>'Main Meals'!C538</f>
        <v>95305</v>
      </c>
      <c r="C538" t="str">
        <f>'Main Meals'!D538</f>
        <v xml:space="preserve">Caesar Dressing </v>
      </c>
      <c r="D538" t="str">
        <f>'Main Meals'!K538</f>
        <v>SIDE</v>
      </c>
      <c r="E538" t="str">
        <f>'Main Meals'!L538</f>
        <v>MS</v>
      </c>
      <c r="F538" t="str">
        <f>'Main Meals'!I538</f>
        <v>ACTIVE ROTATING ON</v>
      </c>
      <c r="G538">
        <f>'Retail Pricing'!L538</f>
        <v>11.99</v>
      </c>
    </row>
    <row r="539" spans="1:7">
      <c r="A539">
        <f>'Main Meals'!B539</f>
        <v>99400</v>
      </c>
      <c r="B539">
        <f>'Main Meals'!C539</f>
        <v>99403</v>
      </c>
      <c r="C539" t="str">
        <f>'Main Meals'!D539</f>
        <v xml:space="preserve">Vegan Elimination Bundle (Cycle 1B) </v>
      </c>
      <c r="D539" t="str">
        <f>'Main Meals'!K539</f>
        <v>BUNDLE</v>
      </c>
      <c r="E539" t="str">
        <f>'Main Meals'!L539</f>
        <v>BUNDLE</v>
      </c>
      <c r="F539" t="str">
        <f>'Main Meals'!I539</f>
        <v>ACTIVE ROTATING ON</v>
      </c>
      <c r="G539">
        <f>'Retail Pricing'!L539</f>
        <v>0</v>
      </c>
    </row>
    <row r="540" spans="1:7">
      <c r="A540">
        <f>'Main Meals'!B540</f>
        <v>99400</v>
      </c>
      <c r="B540">
        <f>'Main Meals'!C540</f>
        <v>99404</v>
      </c>
      <c r="C540" t="str">
        <f>'Main Meals'!D540</f>
        <v xml:space="preserve">Vegan Elimination Bundle (Cycle 2B) </v>
      </c>
      <c r="D540" t="str">
        <f>'Main Meals'!K540</f>
        <v>BUNDLE</v>
      </c>
      <c r="E540" t="str">
        <f>'Main Meals'!L540</f>
        <v>BUNDLE</v>
      </c>
      <c r="F540" t="str">
        <f>'Main Meals'!I540</f>
        <v>ACTIVE ROTATING ON</v>
      </c>
      <c r="G540">
        <f>'Retail Pricing'!L540</f>
        <v>0</v>
      </c>
    </row>
    <row r="541" spans="1:7">
      <c r="A541">
        <f>'Main Meals'!B541</f>
        <v>99200</v>
      </c>
      <c r="B541">
        <f>'Main Meals'!C541</f>
        <v>99205</v>
      </c>
      <c r="C541" t="str">
        <f>'Main Meals'!D541</f>
        <v xml:space="preserve">Pescatarian Elimination Bundle (Cycle 1B) </v>
      </c>
      <c r="D541" t="str">
        <f>'Main Meals'!K541</f>
        <v>BUNDLE</v>
      </c>
      <c r="E541" t="str">
        <f>'Main Meals'!L541</f>
        <v>BUNDLE</v>
      </c>
      <c r="F541" t="str">
        <f>'Main Meals'!I541</f>
        <v>ACTIVE ROTATING ON</v>
      </c>
      <c r="G541">
        <f>'Retail Pricing'!L541</f>
        <v>0</v>
      </c>
    </row>
    <row r="542" spans="1:7">
      <c r="A542">
        <f>'Main Meals'!B542</f>
        <v>99200</v>
      </c>
      <c r="B542">
        <f>'Main Meals'!C542</f>
        <v>99206</v>
      </c>
      <c r="C542" t="str">
        <f>'Main Meals'!D542</f>
        <v xml:space="preserve">Pescatarian Elimination Bundle (Cycle 2B) </v>
      </c>
      <c r="D542" t="str">
        <f>'Main Meals'!K542</f>
        <v>BUNDLE</v>
      </c>
      <c r="E542" t="str">
        <f>'Main Meals'!L542</f>
        <v>BUNDLE</v>
      </c>
      <c r="F542" t="str">
        <f>'Main Meals'!I542</f>
        <v>ACTIVE ROTATING ON</v>
      </c>
      <c r="G542">
        <f>'Retail Pricing'!L542</f>
        <v>0</v>
      </c>
    </row>
    <row r="543" spans="1:7">
      <c r="A543">
        <f>'Main Meals'!B543</f>
        <v>99200</v>
      </c>
      <c r="B543">
        <f>'Main Meals'!C543</f>
        <v>99207</v>
      </c>
      <c r="C543" t="str">
        <f>'Main Meals'!D543</f>
        <v xml:space="preserve">Pescatarian Elimination Bundle (Cycle 3B) </v>
      </c>
      <c r="D543" t="str">
        <f>'Main Meals'!K543</f>
        <v>BUNDLE</v>
      </c>
      <c r="E543" t="str">
        <f>'Main Meals'!L543</f>
        <v>BUNDLE</v>
      </c>
      <c r="F543" t="str">
        <f>'Main Meals'!I543</f>
        <v>ACTIVE ROTATING ON</v>
      </c>
      <c r="G543">
        <f>'Retail Pricing'!L543</f>
        <v>0</v>
      </c>
    </row>
    <row r="544" spans="1:7">
      <c r="A544">
        <f>'Main Meals'!B544</f>
        <v>99200</v>
      </c>
      <c r="B544">
        <f>'Main Meals'!C544</f>
        <v>99208</v>
      </c>
      <c r="C544" t="str">
        <f>'Main Meals'!D544</f>
        <v xml:space="preserve">Pescatarian Elimination Bundle (Cycle 4B) </v>
      </c>
      <c r="D544" t="str">
        <f>'Main Meals'!K544</f>
        <v>BUNDLE</v>
      </c>
      <c r="E544" t="str">
        <f>'Main Meals'!L544</f>
        <v>BUNDLE</v>
      </c>
      <c r="F544" t="str">
        <f>'Main Meals'!I544</f>
        <v>ACTIVE ROTATING ON</v>
      </c>
      <c r="G544">
        <f>'Retail Pricing'!L544</f>
        <v>0</v>
      </c>
    </row>
    <row r="545" spans="1:7">
      <c r="A545">
        <f>'Main Meals'!B545</f>
        <v>99300</v>
      </c>
      <c r="B545">
        <f>'Main Meals'!C545</f>
        <v>99303</v>
      </c>
      <c r="C545" t="str">
        <f>'Main Meals'!D545</f>
        <v xml:space="preserve">Vegetarian Elimination Bundle (Cycle 1B) </v>
      </c>
      <c r="D545" t="str">
        <f>'Main Meals'!K545</f>
        <v>BUNDLE</v>
      </c>
      <c r="E545" t="str">
        <f>'Main Meals'!L545</f>
        <v>BUNDLE</v>
      </c>
      <c r="F545" t="str">
        <f>'Main Meals'!I545</f>
        <v>ACTIVE ROTATING ON</v>
      </c>
      <c r="G545">
        <f>'Retail Pricing'!L545</f>
        <v>0</v>
      </c>
    </row>
    <row r="546" spans="1:7">
      <c r="A546">
        <f>'Main Meals'!B546</f>
        <v>99300</v>
      </c>
      <c r="B546">
        <f>'Main Meals'!C546</f>
        <v>99304</v>
      </c>
      <c r="C546" t="str">
        <f>'Main Meals'!D546</f>
        <v xml:space="preserve">Vegetarian Elimination Bundle (Cycle 2B) </v>
      </c>
      <c r="D546" t="str">
        <f>'Main Meals'!K546</f>
        <v>BUNDLE</v>
      </c>
      <c r="E546" t="str">
        <f>'Main Meals'!L546</f>
        <v>BUNDLE</v>
      </c>
      <c r="F546" t="str">
        <f>'Main Meals'!I546</f>
        <v>ACTIVE ROTATING ON</v>
      </c>
      <c r="G546">
        <f>'Retail Pricing'!L546</f>
        <v>0</v>
      </c>
    </row>
    <row r="547" spans="1:7">
      <c r="A547">
        <f>'Main Meals'!B547</f>
        <v>97000</v>
      </c>
      <c r="B547">
        <f>'Main Meals'!C547</f>
        <v>97001</v>
      </c>
      <c r="C547" t="str">
        <f>'Main Meals'!D547</f>
        <v xml:space="preserve">Anagram Clinical Study Bundle (Menu 1) </v>
      </c>
      <c r="D547" t="str">
        <f>'Main Meals'!K547</f>
        <v>BUNDLE</v>
      </c>
      <c r="E547" t="str">
        <f>'Main Meals'!L547</f>
        <v>BUNDLE</v>
      </c>
      <c r="F547" t="str">
        <f>'Main Meals'!I547</f>
        <v>ACTIVE ROTATING ON</v>
      </c>
      <c r="G547">
        <f>'Retail Pricing'!L547</f>
        <v>0</v>
      </c>
    </row>
    <row r="548" spans="1:7">
      <c r="A548">
        <f>'Main Meals'!B548</f>
        <v>97000</v>
      </c>
      <c r="B548">
        <f>'Main Meals'!C548</f>
        <v>97002</v>
      </c>
      <c r="C548" t="str">
        <f>'Main Meals'!D548</f>
        <v xml:space="preserve">Anagram Clinical Study Bundle (Menu 2) </v>
      </c>
      <c r="D548" t="str">
        <f>'Main Meals'!K548</f>
        <v>BUNDLE</v>
      </c>
      <c r="E548" t="str">
        <f>'Main Meals'!L548</f>
        <v>BUNDLE</v>
      </c>
      <c r="F548" t="str">
        <f>'Main Meals'!I548</f>
        <v>ACTIVE ROTATING ON</v>
      </c>
      <c r="G548">
        <f>'Retail Pricing'!L548</f>
        <v>0</v>
      </c>
    </row>
    <row r="549" spans="1:7">
      <c r="A549">
        <f>'Main Meals'!B549</f>
        <v>97000</v>
      </c>
      <c r="B549">
        <f>'Main Meals'!C549</f>
        <v>97003</v>
      </c>
      <c r="C549" t="str">
        <f>'Main Meals'!D549</f>
        <v xml:space="preserve">Anagram Test Box </v>
      </c>
      <c r="D549" t="str">
        <f>'Main Meals'!K549</f>
        <v>BUNDLE</v>
      </c>
      <c r="E549" t="str">
        <f>'Main Meals'!L549</f>
        <v>BUNDLE</v>
      </c>
      <c r="F549" t="str">
        <f>'Main Meals'!I549</f>
        <v>ACTIVE ROTATING ON</v>
      </c>
      <c r="G549">
        <f>'Retail Pricing'!L549</f>
        <v>0</v>
      </c>
    </row>
    <row r="550" spans="1:7">
      <c r="A550">
        <f>'Main Meals'!B550</f>
        <v>97000</v>
      </c>
      <c r="B550">
        <f>'Main Meals'!C550</f>
        <v>97004</v>
      </c>
      <c r="C550" t="str">
        <f>'Main Meals'!D550</f>
        <v xml:space="preserve">Anagram Backup Box </v>
      </c>
      <c r="D550" t="str">
        <f>'Main Meals'!K550</f>
        <v>BUNDLE</v>
      </c>
      <c r="E550" t="str">
        <f>'Main Meals'!L550</f>
        <v>BUNDLE</v>
      </c>
      <c r="F550" t="str">
        <f>'Main Meals'!I550</f>
        <v>ACTIVE ROTATING ON</v>
      </c>
      <c r="G550">
        <f>'Retail Pricing'!L550</f>
        <v>0</v>
      </c>
    </row>
    <row r="551" spans="1:7">
      <c r="A551">
        <f>'Main Meals'!B551</f>
        <v>95300</v>
      </c>
      <c r="B551">
        <f>'Main Meals'!C551</f>
        <v>95306</v>
      </c>
      <c r="C551" t="str">
        <f>'Main Meals'!D551</f>
        <v xml:space="preserve">Mint Vinaigrette </v>
      </c>
      <c r="D551" t="str">
        <f>'Main Meals'!K551</f>
        <v>SIDE</v>
      </c>
      <c r="E551" t="str">
        <f>'Main Meals'!L551</f>
        <v>MS</v>
      </c>
      <c r="F551" t="str">
        <f>'Main Meals'!I551</f>
        <v>ACTIVE ROTATING ON</v>
      </c>
      <c r="G551">
        <f>'Retail Pricing'!L551</f>
        <v>11.99</v>
      </c>
    </row>
    <row r="552" spans="1:7">
      <c r="A552">
        <f>'Main Meals'!B552</f>
        <v>95300</v>
      </c>
      <c r="B552">
        <f>'Main Meals'!C552</f>
        <v>95307</v>
      </c>
      <c r="C552" t="str">
        <f>'Main Meals'!D552</f>
        <v xml:space="preserve">Buffalo Sauce </v>
      </c>
      <c r="D552" t="str">
        <f>'Main Meals'!K552</f>
        <v>SIDE</v>
      </c>
      <c r="E552" t="str">
        <f>'Main Meals'!L552</f>
        <v>MS</v>
      </c>
      <c r="F552" t="str">
        <f>'Main Meals'!I552</f>
        <v>ACTIVE ROTATING ON</v>
      </c>
      <c r="G552">
        <f>'Retail Pricing'!L552</f>
        <v>11.99</v>
      </c>
    </row>
    <row r="553" spans="1:7">
      <c r="A553">
        <f>'Main Meals'!B553</f>
        <v>95300</v>
      </c>
      <c r="B553">
        <f>'Main Meals'!C553</f>
        <v>95308</v>
      </c>
      <c r="C553" t="str">
        <f>'Main Meals'!D553</f>
        <v xml:space="preserve">Ketchup </v>
      </c>
      <c r="D553" t="str">
        <f>'Main Meals'!K553</f>
        <v>SIDE</v>
      </c>
      <c r="E553" t="str">
        <f>'Main Meals'!L553</f>
        <v>MS</v>
      </c>
      <c r="F553" t="str">
        <f>'Main Meals'!I553</f>
        <v>ACTIVE ROTATING ON</v>
      </c>
      <c r="G553">
        <f>'Retail Pricing'!L553</f>
        <v>11.99</v>
      </c>
    </row>
    <row r="554" spans="1:7">
      <c r="A554">
        <f>'Main Meals'!B554</f>
        <v>95300</v>
      </c>
      <c r="B554">
        <f>'Main Meals'!C554</f>
        <v>95309</v>
      </c>
      <c r="C554" t="str">
        <f>'Main Meals'!D554</f>
        <v xml:space="preserve">Gravy </v>
      </c>
      <c r="D554" t="str">
        <f>'Main Meals'!K554</f>
        <v>SIDE</v>
      </c>
      <c r="E554" t="str">
        <f>'Main Meals'!L554</f>
        <v>MS</v>
      </c>
      <c r="F554" t="str">
        <f>'Main Meals'!I554</f>
        <v>ACTIVE ROTATING ON</v>
      </c>
      <c r="G554">
        <f>'Retail Pricing'!L554</f>
        <v>11.99</v>
      </c>
    </row>
    <row r="555" spans="1:7">
      <c r="A555">
        <f>'Main Meals'!B555</f>
        <v>95300</v>
      </c>
      <c r="B555">
        <f>'Main Meals'!C555</f>
        <v>95310</v>
      </c>
      <c r="C555" t="str">
        <f>'Main Meals'!D555</f>
        <v xml:space="preserve">Cranberry Orange Sauce  </v>
      </c>
      <c r="D555" t="str">
        <f>'Main Meals'!K555</f>
        <v>SIDE</v>
      </c>
      <c r="E555" t="str">
        <f>'Main Meals'!L555</f>
        <v>MS</v>
      </c>
      <c r="F555" t="str">
        <f>'Main Meals'!I555</f>
        <v>ACTIVE ROTATING ON</v>
      </c>
      <c r="G555">
        <f>'Retail Pricing'!L555</f>
        <v>11.99</v>
      </c>
    </row>
    <row r="556" spans="1:7">
      <c r="A556">
        <f>'Main Meals'!B556</f>
        <v>99500</v>
      </c>
      <c r="B556">
        <f>'Main Meals'!C556</f>
        <v>99505</v>
      </c>
      <c r="C556" t="str">
        <f>'Main Meals'!D556</f>
        <v xml:space="preserve">Elimination Program Vegetarian Tasting Box </v>
      </c>
      <c r="D556" t="str">
        <f>'Main Meals'!K556</f>
        <v>BUNDLE</v>
      </c>
      <c r="E556" t="str">
        <f>'Main Meals'!L556</f>
        <v>BUNDLE</v>
      </c>
      <c r="F556" t="str">
        <f>'Main Meals'!I556</f>
        <v>ACTIVE ROTATING ON</v>
      </c>
      <c r="G556">
        <f>'Retail Pricing'!L556</f>
        <v>125</v>
      </c>
    </row>
    <row r="557" spans="1:7">
      <c r="A557">
        <f>'Main Meals'!B557</f>
        <v>97000</v>
      </c>
      <c r="B557">
        <f>'Main Meals'!C557</f>
        <v>97005</v>
      </c>
      <c r="C557" t="str">
        <f>'Main Meals'!D557</f>
        <v xml:space="preserve">Anagram Backup Box </v>
      </c>
      <c r="D557" t="str">
        <f>'Main Meals'!K557</f>
        <v>BUNDLE</v>
      </c>
      <c r="E557" t="str">
        <f>'Main Meals'!L557</f>
        <v>BUNDLE</v>
      </c>
      <c r="F557" t="str">
        <f>'Main Meals'!I557</f>
        <v>ACTIVE ROTATING ON</v>
      </c>
      <c r="G557">
        <f>'Retail Pricing'!L557</f>
        <v>0</v>
      </c>
    </row>
    <row r="558" spans="1:7">
      <c r="A558">
        <f>'Main Meals'!B558</f>
        <v>99000</v>
      </c>
      <c r="B558">
        <f>'Main Meals'!C558</f>
        <v>99002</v>
      </c>
      <c r="C558" t="str">
        <f>'Main Meals'!D558</f>
        <v xml:space="preserve">Boiled Eggs </v>
      </c>
      <c r="D558" t="str">
        <f>'Main Meals'!K558</f>
        <v>ENTRÉE</v>
      </c>
      <c r="E558" t="str">
        <f>'Main Meals'!L558</f>
        <v>SS</v>
      </c>
      <c r="F558" t="str">
        <f>'Main Meals'!I558</f>
        <v>ACTIVE</v>
      </c>
      <c r="G558">
        <f>'Retail Pricing'!L558</f>
        <v>0</v>
      </c>
    </row>
    <row r="559" spans="1:7">
      <c r="A559">
        <f>'Main Meals'!B559</f>
        <v>99500</v>
      </c>
      <c r="B559">
        <f>'Main Meals'!C559</f>
        <v>99506</v>
      </c>
      <c r="C559" t="str">
        <f>'Main Meals'!D559</f>
        <v xml:space="preserve">Elimination Program Omnivore Tasting Box </v>
      </c>
      <c r="D559" t="str">
        <f>'Main Meals'!K559</f>
        <v>BUNDLE</v>
      </c>
      <c r="E559" t="str">
        <f>'Main Meals'!L559</f>
        <v>BUNDLE</v>
      </c>
      <c r="F559" t="str">
        <f>'Main Meals'!I559</f>
        <v>ACTIVE</v>
      </c>
      <c r="G559">
        <f>'Retail Pricing'!L559</f>
        <v>125</v>
      </c>
    </row>
    <row r="560" spans="1:7">
      <c r="A560">
        <f>'Main Meals'!B560</f>
        <v>99500</v>
      </c>
      <c r="B560">
        <f>'Main Meals'!C560</f>
        <v>99507</v>
      </c>
      <c r="C560" t="str">
        <f>'Main Meals'!D560</f>
        <v xml:space="preserve">Elimination Program Pescatarian Tasting Box </v>
      </c>
      <c r="D560" t="str">
        <f>'Main Meals'!K560</f>
        <v>BUNDLE</v>
      </c>
      <c r="E560" t="str">
        <f>'Main Meals'!L560</f>
        <v>BUNDLE</v>
      </c>
      <c r="F560" t="str">
        <f>'Main Meals'!I560</f>
        <v>ACTIVE</v>
      </c>
      <c r="G560">
        <f>'Retail Pricing'!L560</f>
        <v>125</v>
      </c>
    </row>
    <row r="561" spans="1:7">
      <c r="A561">
        <f>'Main Meals'!B561</f>
        <v>99500</v>
      </c>
      <c r="B561">
        <f>'Main Meals'!C561</f>
        <v>99508</v>
      </c>
      <c r="C561" t="str">
        <f>'Main Meals'!D561</f>
        <v xml:space="preserve">Elimination Program Vegan Tasting Box </v>
      </c>
      <c r="D561" t="str">
        <f>'Main Meals'!K561</f>
        <v>BUNDLE</v>
      </c>
      <c r="E561" t="str">
        <f>'Main Meals'!L561</f>
        <v>BUNDLE</v>
      </c>
      <c r="F561" t="str">
        <f>'Main Meals'!I561</f>
        <v>ACTIVE</v>
      </c>
      <c r="G561">
        <f>'Retail Pricing'!L561</f>
        <v>125</v>
      </c>
    </row>
    <row r="562" spans="1:7">
      <c r="A562">
        <f>'Main Meals'!B562</f>
        <v>98900</v>
      </c>
      <c r="B562">
        <f>'Main Meals'!C562</f>
        <v>98902</v>
      </c>
      <c r="C562" t="str">
        <f>'Main Meals'!D562</f>
        <v>Anagram Tagliatelle with Mushroom Ragu Gluten Free</v>
      </c>
      <c r="D562" t="str">
        <f>'Main Meals'!K562</f>
        <v>ENTRÉE</v>
      </c>
      <c r="E562" t="str">
        <f>'Main Meals'!L562</f>
        <v>SS</v>
      </c>
      <c r="F562" t="str">
        <f>'Main Meals'!I562</f>
        <v>ACTIVE ROTATING ON</v>
      </c>
      <c r="G562">
        <f>'Retail Pricing'!L562</f>
        <v>0</v>
      </c>
    </row>
    <row r="563" spans="1:7">
      <c r="A563">
        <f>'Main Meals'!B563</f>
        <v>97200</v>
      </c>
      <c r="B563">
        <f>'Main Meals'!C563</f>
        <v>97202</v>
      </c>
      <c r="C563" t="str">
        <f>'Main Meals'!D563</f>
        <v>Anagram Chicken Bacon Lasagna Gluten Free</v>
      </c>
      <c r="D563" t="str">
        <f>'Main Meals'!K563</f>
        <v>ENTRÉE</v>
      </c>
      <c r="E563" t="str">
        <f>'Main Meals'!L563</f>
        <v>SS</v>
      </c>
      <c r="F563" t="str">
        <f>'Main Meals'!I563</f>
        <v>ACTIVE ROTATING ON</v>
      </c>
      <c r="G563">
        <f>'Retail Pricing'!L563</f>
        <v>0</v>
      </c>
    </row>
    <row r="564" spans="1:7">
      <c r="A564">
        <f>'Main Meals'!B564</f>
        <v>97800</v>
      </c>
      <c r="B564">
        <f>'Main Meals'!C564</f>
        <v>97802</v>
      </c>
      <c r="C564" t="str">
        <f>'Main Meals'!D564</f>
        <v>Anagram Corn Casserole Gluten Free</v>
      </c>
      <c r="D564" t="str">
        <f>'Main Meals'!K564</f>
        <v>ENTRÉE</v>
      </c>
      <c r="E564" t="str">
        <f>'Main Meals'!L564</f>
        <v>SS</v>
      </c>
      <c r="F564" t="str">
        <f>'Main Meals'!I564</f>
        <v>ACTIVE ROTATING ON</v>
      </c>
      <c r="G564">
        <f>'Retail Pricing'!L564</f>
        <v>0</v>
      </c>
    </row>
    <row r="565" spans="1:7">
      <c r="A565">
        <f>'Main Meals'!B565</f>
        <v>98400</v>
      </c>
      <c r="B565">
        <f>'Main Meals'!C565</f>
        <v>98402</v>
      </c>
      <c r="C565" t="str">
        <f>'Main Meals'!D565</f>
        <v>Anagram Pomodoro Meatballs Gluten Free</v>
      </c>
      <c r="D565" t="str">
        <f>'Main Meals'!K565</f>
        <v>ENTRÉE</v>
      </c>
      <c r="E565" t="str">
        <f>'Main Meals'!L565</f>
        <v>SS</v>
      </c>
      <c r="F565" t="str">
        <f>'Main Meals'!I565</f>
        <v>ACTIVE ROTATING ON</v>
      </c>
      <c r="G565">
        <f>'Retail Pricing'!L565</f>
        <v>0</v>
      </c>
    </row>
    <row r="566" spans="1:7">
      <c r="A566">
        <f>'Main Meals'!B566</f>
        <v>98200</v>
      </c>
      <c r="B566">
        <f>'Main Meals'!C566</f>
        <v>98202</v>
      </c>
      <c r="C566" t="str">
        <f>'Main Meals'!D566</f>
        <v>Anagram Oreo Peanut Butter Energy Bites Gluten Free</v>
      </c>
      <c r="D566" t="str">
        <f>'Main Meals'!K566</f>
        <v>SNACK</v>
      </c>
      <c r="E566" t="str">
        <f>'Main Meals'!L566</f>
        <v>SS</v>
      </c>
      <c r="F566" t="str">
        <f>'Main Meals'!I566</f>
        <v>ACTIVE ROTATING ON</v>
      </c>
      <c r="G566">
        <f>'Retail Pricing'!L566</f>
        <v>0</v>
      </c>
    </row>
    <row r="567" spans="1:7">
      <c r="A567">
        <f>'Main Meals'!B567</f>
        <v>97000</v>
      </c>
      <c r="B567">
        <f>'Main Meals'!C567</f>
        <v>97006</v>
      </c>
      <c r="C567" t="str">
        <f>'Main Meals'!D567</f>
        <v>Anagram Clinical Study Bundle (Menu 1) Gluten Free</v>
      </c>
      <c r="D567" t="str">
        <f>'Main Meals'!K567</f>
        <v>BUNDLE</v>
      </c>
      <c r="E567" t="str">
        <f>'Main Meals'!L567</f>
        <v>BUNDLE</v>
      </c>
      <c r="F567" t="str">
        <f>'Main Meals'!I567</f>
        <v>ACTIVE ROTATING ON</v>
      </c>
      <c r="G567">
        <f>'Retail Pricing'!L567</f>
        <v>0</v>
      </c>
    </row>
    <row r="568" spans="1:7">
      <c r="A568">
        <f>'Main Meals'!B568</f>
        <v>97000</v>
      </c>
      <c r="B568">
        <f>'Main Meals'!C568</f>
        <v>97007</v>
      </c>
      <c r="C568" t="str">
        <f>'Main Meals'!D568</f>
        <v>Anagram Clinical Study Bundle (Menu 2) Gluten Free</v>
      </c>
      <c r="D568" t="str">
        <f>'Main Meals'!K568</f>
        <v>BUNDLE</v>
      </c>
      <c r="E568" t="str">
        <f>'Main Meals'!L568</f>
        <v>BUNDLE</v>
      </c>
      <c r="F568" t="str">
        <f>'Main Meals'!I568</f>
        <v>ACTIVE ROTATING ON</v>
      </c>
      <c r="G568">
        <f>'Retail Pricing'!L568</f>
        <v>0</v>
      </c>
    </row>
    <row r="569" spans="1:7">
      <c r="A569">
        <f>'Main Meals'!B569</f>
        <v>97000</v>
      </c>
      <c r="B569">
        <f>'Main Meals'!C569</f>
        <v>97008</v>
      </c>
      <c r="C569" t="str">
        <f>'Main Meals'!D569</f>
        <v>Anagram Backup Box Gluten Free</v>
      </c>
      <c r="D569" t="str">
        <f>'Main Meals'!K569</f>
        <v>BUNDLE</v>
      </c>
      <c r="E569" t="str">
        <f>'Main Meals'!L569</f>
        <v>BUNDLE</v>
      </c>
      <c r="F569" t="str">
        <f>'Main Meals'!I569</f>
        <v>ACTIVE ROTATING ON</v>
      </c>
      <c r="G569">
        <f>'Retail Pricing'!L569</f>
        <v>0</v>
      </c>
    </row>
    <row r="570" spans="1:7">
      <c r="A570">
        <f>'Main Meals'!B570</f>
        <v>5800</v>
      </c>
      <c r="B570">
        <f>'Main Meals'!C570</f>
        <v>5802</v>
      </c>
      <c r="C570" t="str">
        <f>'Main Meals'!D570</f>
        <v xml:space="preserve">Loaded Mashed Potatoes </v>
      </c>
      <c r="D570" t="str">
        <f>'Main Meals'!K570</f>
        <v>Side</v>
      </c>
      <c r="E570" t="str">
        <f>'Main Meals'!L570</f>
        <v>Side</v>
      </c>
      <c r="F570" t="str">
        <f>'Main Meals'!I570</f>
        <v>ACTIVE ROTATING ON</v>
      </c>
      <c r="G570">
        <f>'Retail Pricing'!L570</f>
        <v>0</v>
      </c>
    </row>
    <row r="571" spans="1:7">
      <c r="A571">
        <f>'Main Meals'!B571</f>
        <v>99500</v>
      </c>
      <c r="B571">
        <f>'Main Meals'!C571</f>
        <v>99509</v>
      </c>
      <c r="C571" t="str">
        <f>'Main Meals'!D571</f>
        <v xml:space="preserve">Omnivore Courtesy Box </v>
      </c>
      <c r="D571" t="str">
        <f>'Main Meals'!K571</f>
        <v>BUNDLE</v>
      </c>
      <c r="E571" t="str">
        <f>'Main Meals'!L571</f>
        <v>BUNDLE</v>
      </c>
      <c r="F571" t="str">
        <f>'Main Meals'!I571</f>
        <v>ACTIVE ROTATING ON</v>
      </c>
      <c r="G571">
        <f>'Retail Pricing'!L571</f>
        <v>0</v>
      </c>
    </row>
    <row r="572" spans="1:7">
      <c r="A572">
        <f>'Main Meals'!B572</f>
        <v>99500</v>
      </c>
      <c r="B572">
        <f>'Main Meals'!C572</f>
        <v>99510</v>
      </c>
      <c r="C572" t="str">
        <f>'Main Meals'!D572</f>
        <v xml:space="preserve">Vegetarian Courtesy Box </v>
      </c>
      <c r="D572" t="str">
        <f>'Main Meals'!K572</f>
        <v>BUNDLE</v>
      </c>
      <c r="E572" t="str">
        <f>'Main Meals'!L572</f>
        <v>BUNDLE</v>
      </c>
      <c r="F572" t="str">
        <f>'Main Meals'!I572</f>
        <v>ACTIVE ROTATING ON</v>
      </c>
      <c r="G572">
        <f>'Retail Pricing'!L572</f>
        <v>0</v>
      </c>
    </row>
    <row r="573" spans="1:7">
      <c r="A573">
        <f>'Main Meals'!B573</f>
        <v>99500</v>
      </c>
      <c r="B573">
        <f>'Main Meals'!C573</f>
        <v>99511</v>
      </c>
      <c r="C573" t="str">
        <f>'Main Meals'!D573</f>
        <v xml:space="preserve">Vegan Courtesy Box </v>
      </c>
      <c r="D573" t="str">
        <f>'Main Meals'!K573</f>
        <v>BUNDLE</v>
      </c>
      <c r="E573" t="str">
        <f>'Main Meals'!L573</f>
        <v>BUNDLE</v>
      </c>
      <c r="F573" t="str">
        <f>'Main Meals'!I573</f>
        <v>ACTIVE ROTATING ON</v>
      </c>
      <c r="G573">
        <f>'Retail Pricing'!L573</f>
        <v>0</v>
      </c>
    </row>
    <row r="574" spans="1:7">
      <c r="A574">
        <f>'Main Meals'!B574</f>
        <v>99500</v>
      </c>
      <c r="B574">
        <f>'Main Meals'!C574</f>
        <v>99512</v>
      </c>
      <c r="C574" t="str">
        <f>'Main Meals'!D574</f>
        <v xml:space="preserve">Pescatarian Courtesy Box </v>
      </c>
      <c r="D574" t="str">
        <f>'Main Meals'!K574</f>
        <v>BUNDLE</v>
      </c>
      <c r="E574" t="str">
        <f>'Main Meals'!L574</f>
        <v>BUNDLE</v>
      </c>
      <c r="F574" t="str">
        <f>'Main Meals'!I574</f>
        <v>ACTIVE ROTATING ON</v>
      </c>
      <c r="G574">
        <f>'Retail Pricing'!L574</f>
        <v>0</v>
      </c>
    </row>
    <row r="575" spans="1:7">
      <c r="A575">
        <f>'Main Meals'!B575</f>
        <v>40800</v>
      </c>
      <c r="B575">
        <f>'Main Meals'!C575</f>
        <v>40891</v>
      </c>
      <c r="C575" t="str">
        <f>'Main Meals'!D575</f>
        <v xml:space="preserve">Black Friday Bundle </v>
      </c>
      <c r="D575" t="str">
        <f>'Main Meals'!K575</f>
        <v>BUNDLE</v>
      </c>
      <c r="E575" t="str">
        <f>'Main Meals'!L575</f>
        <v>BUNDLE</v>
      </c>
      <c r="F575" t="str">
        <f>'Main Meals'!I575</f>
        <v>ACTIVE ROTATING ON</v>
      </c>
      <c r="G575">
        <f>'Retail Pricing'!L575</f>
        <v>0</v>
      </c>
    </row>
    <row r="576" spans="1:7">
      <c r="A576">
        <f>'Main Meals'!B576</f>
        <v>40800</v>
      </c>
      <c r="B576">
        <f>'Main Meals'!C576</f>
        <v>40892</v>
      </c>
      <c r="C576" t="str">
        <f>'Main Meals'!D576</f>
        <v xml:space="preserve">Cyber Monday Bundle </v>
      </c>
      <c r="D576" t="str">
        <f>'Main Meals'!K576</f>
        <v>BUNDLE</v>
      </c>
      <c r="E576" t="str">
        <f>'Main Meals'!L576</f>
        <v>BUNDLE</v>
      </c>
      <c r="F576" t="str">
        <f>'Main Meals'!I576</f>
        <v>ACTIVE ROTATING ON</v>
      </c>
      <c r="G576">
        <f>'Retail Pricing'!L576</f>
        <v>0</v>
      </c>
    </row>
    <row r="577" spans="1:7">
      <c r="A577">
        <f>'Main Meals'!B577</f>
        <v>20600</v>
      </c>
      <c r="B577">
        <f>'Main Meals'!C577</f>
        <v>20605</v>
      </c>
      <c r="C577" t="str">
        <f>'Main Meals'!D577</f>
        <v>Chocolate Coffee Cake 6-pack</v>
      </c>
      <c r="D577" t="str">
        <f>'Main Meals'!K577</f>
        <v>SNACK</v>
      </c>
      <c r="E577" t="str">
        <f>'Main Meals'!L577</f>
        <v>MS</v>
      </c>
      <c r="F577" t="str">
        <f>'Main Meals'!I577</f>
        <v>ACTIVE ROTATING ON</v>
      </c>
      <c r="G577">
        <f>'Retail Pricing'!L577</f>
        <v>0</v>
      </c>
    </row>
    <row r="578" spans="1:7">
      <c r="A578">
        <f>'Main Meals'!B578</f>
        <v>20600</v>
      </c>
      <c r="B578">
        <f>'Main Meals'!C578</f>
        <v>20606</v>
      </c>
      <c r="C578" t="str">
        <f>'Main Meals'!D578</f>
        <v>Raspberry Coffee Cake 6-pack</v>
      </c>
      <c r="D578" t="str">
        <f>'Main Meals'!K578</f>
        <v>SNACK</v>
      </c>
      <c r="E578" t="str">
        <f>'Main Meals'!L578</f>
        <v>MS</v>
      </c>
      <c r="F578" t="str">
        <f>'Main Meals'!I578</f>
        <v>ACTIVE ROTATING ON</v>
      </c>
      <c r="G578">
        <f>'Retail Pricing'!L578</f>
        <v>0</v>
      </c>
    </row>
    <row r="579" spans="1:7">
      <c r="A579">
        <f>'Main Meals'!B579</f>
        <v>20600</v>
      </c>
      <c r="B579">
        <f>'Main Meals'!C579</f>
        <v>20607</v>
      </c>
      <c r="C579" t="str">
        <f>'Main Meals'!D579</f>
        <v>Variety Coffee Cake 6-pack</v>
      </c>
      <c r="D579" t="str">
        <f>'Main Meals'!K579</f>
        <v>SNACK</v>
      </c>
      <c r="E579" t="str">
        <f>'Main Meals'!L579</f>
        <v>MS</v>
      </c>
      <c r="F579" t="str">
        <f>'Main Meals'!I579</f>
        <v>ACTIVE ROTATING ON</v>
      </c>
      <c r="G579">
        <f>'Retail Pricing'!L579</f>
        <v>0</v>
      </c>
    </row>
    <row r="580" spans="1:7">
      <c r="A580">
        <f>'Main Meals'!B580</f>
        <v>20600</v>
      </c>
      <c r="B580">
        <f>'Main Meals'!C580</f>
        <v>20608</v>
      </c>
      <c r="C580" t="str">
        <f>'Main Meals'!D580</f>
        <v>Cinnamon Coffee Cake 6-pack</v>
      </c>
      <c r="D580" t="str">
        <f>'Main Meals'!K580</f>
        <v>SNACK</v>
      </c>
      <c r="E580" t="str">
        <f>'Main Meals'!L580</f>
        <v>MS</v>
      </c>
      <c r="F580" t="str">
        <f>'Main Meals'!I580</f>
        <v>ACTIVE ROTATING ON</v>
      </c>
      <c r="G580">
        <f>'Retail Pricing'!L580</f>
        <v>0</v>
      </c>
    </row>
    <row r="581" spans="1:7">
      <c r="A581">
        <f>'Main Meals'!B581</f>
        <v>96500</v>
      </c>
      <c r="B581">
        <f>'Main Meals'!C581</f>
        <v>96501</v>
      </c>
      <c r="C581" t="str">
        <f>'Main Meals'!D581</f>
        <v xml:space="preserve">Chicken Bacon Lasagna </v>
      </c>
      <c r="D581" t="str">
        <f>'Main Meals'!K581</f>
        <v>ENTRÉE</v>
      </c>
      <c r="E581" t="str">
        <f>'Main Meals'!L581</f>
        <v>SS</v>
      </c>
      <c r="F581" t="str">
        <f>'Main Meals'!I581</f>
        <v>ACTIVE ROTATING ON</v>
      </c>
      <c r="G581">
        <f>'Retail Pricing'!L581</f>
        <v>0</v>
      </c>
    </row>
    <row r="582" spans="1:7">
      <c r="A582">
        <f>'Main Meals'!B582</f>
        <v>50900</v>
      </c>
      <c r="B582">
        <f>'Main Meals'!C582</f>
        <v>50902</v>
      </c>
      <c r="C582" t="str">
        <f>'Main Meals'!D582</f>
        <v xml:space="preserve">Pulled BBQ Chicken Sliders </v>
      </c>
      <c r="D582" t="str">
        <f>'Main Meals'!K582</f>
        <v>ENTRÉE</v>
      </c>
      <c r="E582" t="str">
        <f>'Main Meals'!L582</f>
        <v>SS</v>
      </c>
      <c r="F582" t="str">
        <f>'Main Meals'!I582</f>
        <v>ACTIVE ROTATING ON</v>
      </c>
      <c r="G582">
        <f>'Retail Pricing'!L582</f>
        <v>0</v>
      </c>
    </row>
    <row r="583" spans="1:7">
      <c r="A583">
        <f>'Main Meals'!B583</f>
        <v>14200</v>
      </c>
      <c r="B583">
        <f>'Main Meals'!C583</f>
        <v>14202</v>
      </c>
      <c r="C583" t="str">
        <f>'Main Meals'!D583</f>
        <v xml:space="preserve">Magret with Lavender </v>
      </c>
      <c r="D583" t="str">
        <f>'Main Meals'!K583</f>
        <v>ENTRÉE</v>
      </c>
      <c r="E583" t="str">
        <f>'Main Meals'!L583</f>
        <v>SS</v>
      </c>
      <c r="F583" t="str">
        <f>'Main Meals'!I583</f>
        <v>ACTIVE ROTATING ON</v>
      </c>
      <c r="G583">
        <f>'Retail Pricing'!L583</f>
        <v>0</v>
      </c>
    </row>
    <row r="584" spans="1:7">
      <c r="A584">
        <f>'Main Meals'!B584</f>
        <v>40800</v>
      </c>
      <c r="B584">
        <f>'Main Meals'!C584</f>
        <v>40893</v>
      </c>
      <c r="C584" t="str">
        <f>'Main Meals'!D584</f>
        <v xml:space="preserve">Holiday Experience Bundle: Magret with Lavender </v>
      </c>
      <c r="D584" t="str">
        <f>'Main Meals'!K584</f>
        <v>BUNDLE</v>
      </c>
      <c r="E584" t="str">
        <f>'Main Meals'!L584</f>
        <v>BUNDLE</v>
      </c>
      <c r="F584" t="str">
        <f>'Main Meals'!I584</f>
        <v>ACTIVE ROTATING ON</v>
      </c>
      <c r="G584">
        <f>'Retail Pricing'!L584</f>
        <v>0</v>
      </c>
    </row>
    <row r="585" spans="1:7">
      <c r="A585">
        <f>'Main Meals'!B585</f>
        <v>40800</v>
      </c>
      <c r="B585">
        <f>'Main Meals'!C585</f>
        <v>40894</v>
      </c>
      <c r="C585" t="str">
        <f>'Main Meals'!D585</f>
        <v>Holiday Experience  (Sea Bass) X2</v>
      </c>
      <c r="D585" t="str">
        <f>'Main Meals'!K585</f>
        <v>BUNDLE</v>
      </c>
      <c r="E585" t="str">
        <f>'Main Meals'!L585</f>
        <v>BUNDLE</v>
      </c>
      <c r="F585" t="str">
        <f>'Main Meals'!I585</f>
        <v>ACTIVE ROTATING ON</v>
      </c>
      <c r="G585">
        <f>'Retail Pricing'!L585</f>
        <v>0</v>
      </c>
    </row>
    <row r="586" spans="1:7">
      <c r="A586">
        <f>'Main Meals'!B586</f>
        <v>40800</v>
      </c>
      <c r="B586">
        <f>'Main Meals'!C586</f>
        <v>40895</v>
      </c>
      <c r="C586" t="str">
        <f>'Main Meals'!D586</f>
        <v>Holiday Experience Bundle (Magret with Lavender) X2</v>
      </c>
      <c r="D586" t="str">
        <f>'Main Meals'!K586</f>
        <v>BUNDLE</v>
      </c>
      <c r="E586" t="str">
        <f>'Main Meals'!L586</f>
        <v>BUNDLE</v>
      </c>
      <c r="F586" t="str">
        <f>'Main Meals'!I586</f>
        <v>ACTIVE ROTATING ON</v>
      </c>
      <c r="G586">
        <f>'Retail Pricing'!L586</f>
        <v>0</v>
      </c>
    </row>
    <row r="587" spans="1:7">
      <c r="A587">
        <f>'Main Meals'!B587</f>
        <v>97200</v>
      </c>
      <c r="B587">
        <f>'Main Meals'!C587</f>
        <v>97203</v>
      </c>
      <c r="C587" t="str">
        <f>'Main Meals'!D587</f>
        <v>Anagram Lasagna Vegetarian</v>
      </c>
      <c r="D587" t="str">
        <f>'Main Meals'!K587</f>
        <v>ENTRÉE</v>
      </c>
      <c r="E587" t="str">
        <f>'Main Meals'!L587</f>
        <v>SS</v>
      </c>
      <c r="F587" t="str">
        <f>'Main Meals'!I587</f>
        <v>ACTIVE ROTATING ON</v>
      </c>
      <c r="G587">
        <f>'Retail Pricing'!L587</f>
        <v>0</v>
      </c>
    </row>
    <row r="588" spans="1:7">
      <c r="A588">
        <f>'Main Meals'!B588</f>
        <v>98400</v>
      </c>
      <c r="B588">
        <f>'Main Meals'!C588</f>
        <v>98403</v>
      </c>
      <c r="C588" t="str">
        <f>'Main Meals'!D588</f>
        <v>Anagram Pomodoro Meatballs Vegetarian</v>
      </c>
      <c r="D588" t="str">
        <f>'Main Meals'!K588</f>
        <v>ENTRÉE</v>
      </c>
      <c r="E588" t="str">
        <f>'Main Meals'!L588</f>
        <v>SS</v>
      </c>
      <c r="F588" t="str">
        <f>'Main Meals'!I588</f>
        <v>ACTIVE ROTATING ON</v>
      </c>
      <c r="G588">
        <f>'Retail Pricing'!L588</f>
        <v>0</v>
      </c>
    </row>
    <row r="589" spans="1:7">
      <c r="A589">
        <f>'Main Meals'!B589</f>
        <v>98900</v>
      </c>
      <c r="B589">
        <f>'Main Meals'!C589</f>
        <v>98903</v>
      </c>
      <c r="C589" t="str">
        <f>'Main Meals'!D589</f>
        <v>Anagram Tagliatelle Vegetarian</v>
      </c>
      <c r="D589" t="str">
        <f>'Main Meals'!K589</f>
        <v>ENTRÉE</v>
      </c>
      <c r="E589" t="str">
        <f>'Main Meals'!L589</f>
        <v>SS</v>
      </c>
      <c r="F589" t="str">
        <f>'Main Meals'!I589</f>
        <v>ACTIVE ROTATING ON</v>
      </c>
      <c r="G589">
        <f>'Retail Pricing'!L589</f>
        <v>0</v>
      </c>
    </row>
    <row r="590" spans="1:7">
      <c r="A590">
        <f>'Main Meals'!B590</f>
        <v>97800</v>
      </c>
      <c r="B590">
        <f>'Main Meals'!C590</f>
        <v>97803</v>
      </c>
      <c r="C590" t="str">
        <f>'Main Meals'!D590</f>
        <v>Anagram Corn Casserole Vegetarian</v>
      </c>
      <c r="D590" t="str">
        <f>'Main Meals'!K590</f>
        <v>ENTRÉE</v>
      </c>
      <c r="E590" t="str">
        <f>'Main Meals'!L590</f>
        <v>SS</v>
      </c>
      <c r="F590" t="str">
        <f>'Main Meals'!I590</f>
        <v>ACTIVE ROTATING ON</v>
      </c>
      <c r="G590">
        <f>'Retail Pricing'!L590</f>
        <v>0</v>
      </c>
    </row>
    <row r="591" spans="1:7">
      <c r="A591">
        <f>'Main Meals'!B591</f>
        <v>97500</v>
      </c>
      <c r="B591">
        <f>'Main Meals'!C591</f>
        <v>97503</v>
      </c>
      <c r="C591" t="str">
        <f>'Main Meals'!D591</f>
        <v>Anagram American Breakfast Vegetarian</v>
      </c>
      <c r="D591" t="str">
        <f>'Main Meals'!K591</f>
        <v>ENTRÉE</v>
      </c>
      <c r="E591" t="str">
        <f>'Main Meals'!L591</f>
        <v>SS</v>
      </c>
      <c r="F591" t="str">
        <f>'Main Meals'!I591</f>
        <v>ACTIVE ROTATING ON</v>
      </c>
      <c r="G591">
        <f>'Retail Pricing'!L591</f>
        <v>0</v>
      </c>
    </row>
    <row r="592" spans="1:7">
      <c r="A592">
        <f>'Main Meals'!B592</f>
        <v>7300</v>
      </c>
      <c r="B592">
        <f>'Main Meals'!C592</f>
        <v>7303</v>
      </c>
      <c r="C592" t="str">
        <f>'Main Meals'!D592</f>
        <v>Anagram Almond and Cranberry Energy Bites 4 Pack</v>
      </c>
      <c r="D592" t="str">
        <f>'Main Meals'!K592</f>
        <v>ENTRÉE</v>
      </c>
      <c r="E592" t="str">
        <f>'Main Meals'!L592</f>
        <v>SS</v>
      </c>
      <c r="F592" t="str">
        <f>'Main Meals'!I592</f>
        <v>ACTIVE ROTATING ON</v>
      </c>
      <c r="G592">
        <f>'Retail Pricing'!L592</f>
        <v>0</v>
      </c>
    </row>
    <row r="593" spans="1:7">
      <c r="A593">
        <f>'Main Meals'!B593</f>
        <v>99600</v>
      </c>
      <c r="B593">
        <f>'Main Meals'!C593</f>
        <v>99601</v>
      </c>
      <c r="C593" t="str">
        <f>'Main Meals'!D593</f>
        <v>Anagram Dried Mango Vegetarian</v>
      </c>
      <c r="D593" t="str">
        <f>'Main Meals'!K593</f>
        <v>SNACK</v>
      </c>
      <c r="E593" t="str">
        <f>'Main Meals'!L593</f>
        <v>MS</v>
      </c>
      <c r="F593" t="str">
        <f>'Main Meals'!I593</f>
        <v>ACTIVE ROTATING ON</v>
      </c>
      <c r="G593">
        <f>'Retail Pricing'!L593</f>
        <v>0</v>
      </c>
    </row>
    <row r="594" spans="1:7">
      <c r="A594">
        <f>'Main Meals'!B594</f>
        <v>97000</v>
      </c>
      <c r="B594">
        <f>'Main Meals'!C594</f>
        <v>97009</v>
      </c>
      <c r="C594" t="str">
        <f>'Main Meals'!D594</f>
        <v>Anagram Clinical Study Bundle (Menu 1) Vegetarian</v>
      </c>
      <c r="D594" t="str">
        <f>'Main Meals'!K594</f>
        <v>BUNDLE</v>
      </c>
      <c r="E594" t="str">
        <f>'Main Meals'!L594</f>
        <v>BUNDLE</v>
      </c>
      <c r="F594" t="str">
        <f>'Main Meals'!I594</f>
        <v>ACTIVE ROTATING ON</v>
      </c>
      <c r="G594">
        <f>'Retail Pricing'!L594</f>
        <v>0</v>
      </c>
    </row>
    <row r="595" spans="1:7">
      <c r="A595">
        <f>'Main Meals'!B595</f>
        <v>97000</v>
      </c>
      <c r="B595">
        <f>'Main Meals'!C595</f>
        <v>97010</v>
      </c>
      <c r="C595" t="str">
        <f>'Main Meals'!D595</f>
        <v>Anagram Clinical Study Bundle (Menu 2) Vegetarian</v>
      </c>
      <c r="D595" t="str">
        <f>'Main Meals'!K595</f>
        <v>BUNDLE</v>
      </c>
      <c r="E595" t="str">
        <f>'Main Meals'!L595</f>
        <v>BUNDLE</v>
      </c>
      <c r="F595" t="str">
        <f>'Main Meals'!I595</f>
        <v>ACTIVE ROTATING ON</v>
      </c>
      <c r="G595">
        <f>'Retail Pricing'!L595</f>
        <v>0</v>
      </c>
    </row>
    <row r="596" spans="1:7">
      <c r="A596">
        <f>'Main Meals'!B596</f>
        <v>80900</v>
      </c>
      <c r="B596">
        <f>'Main Meals'!C596</f>
        <v>80902</v>
      </c>
      <c r="C596" t="str">
        <f>'Main Meals'!D596</f>
        <v>Anagram Chocolate Fudge Brownie Bites (4 bites)</v>
      </c>
      <c r="D596" t="str">
        <f>'Main Meals'!K596</f>
        <v>SNACK</v>
      </c>
      <c r="E596" t="str">
        <f>'Main Meals'!L596</f>
        <v>SS</v>
      </c>
      <c r="F596" t="str">
        <f>'Main Meals'!I596</f>
        <v>ACTIVE ROTATING ON</v>
      </c>
      <c r="G596">
        <f>'Retail Pricing'!L596</f>
        <v>0</v>
      </c>
    </row>
    <row r="597" spans="1:7">
      <c r="A597">
        <f>'Main Meals'!B597</f>
        <v>12900</v>
      </c>
      <c r="B597">
        <f>'Main Meals'!C597</f>
        <v>12901</v>
      </c>
      <c r="C597" t="str">
        <f>'Main Meals'!D597</f>
        <v xml:space="preserve">Anagram Basmati Rice </v>
      </c>
      <c r="D597" t="str">
        <f>'Main Meals'!K597</f>
        <v>SIDE</v>
      </c>
      <c r="E597" t="str">
        <f>'Main Meals'!L597</f>
        <v>SS</v>
      </c>
      <c r="F597" t="str">
        <f>'Main Meals'!I597</f>
        <v>ACTIVE ROTATING ON</v>
      </c>
      <c r="G597">
        <f>'Retail Pricing'!L597</f>
        <v>0</v>
      </c>
    </row>
    <row r="598" spans="1:7">
      <c r="A598">
        <f>'Main Meals'!B598</f>
        <v>8600</v>
      </c>
      <c r="B598">
        <f>'Main Meals'!C598</f>
        <v>8620</v>
      </c>
      <c r="C598" t="str">
        <f>'Main Meals'!D598</f>
        <v xml:space="preserve">Anagram Herbed Quinoa </v>
      </c>
      <c r="D598" t="str">
        <f>'Main Meals'!K598</f>
        <v>SIDE</v>
      </c>
      <c r="E598" t="str">
        <f>'Main Meals'!L598</f>
        <v>SS</v>
      </c>
      <c r="F598" t="str">
        <f>'Main Meals'!I598</f>
        <v>ACTIVE ROTATING ON</v>
      </c>
      <c r="G598">
        <f>'Retail Pricing'!L598</f>
        <v>0</v>
      </c>
    </row>
    <row r="599" spans="1:7">
      <c r="A599">
        <f>'Main Meals'!B599</f>
        <v>3900</v>
      </c>
      <c r="B599">
        <f>'Main Meals'!C599</f>
        <v>3901</v>
      </c>
      <c r="C599" t="str">
        <f>'Main Meals'!D599</f>
        <v>New England Cod Chowder</v>
      </c>
      <c r="D599" t="str">
        <f>'Main Meals'!K599</f>
        <v>SOUP</v>
      </c>
      <c r="E599" t="str">
        <f>'Main Meals'!L599</f>
        <v>SS</v>
      </c>
      <c r="F599" t="str">
        <f>'Main Meals'!I599</f>
        <v>ACTIVE ROTATING ON</v>
      </c>
      <c r="G599">
        <f>'Retail Pricing'!L599</f>
        <v>0</v>
      </c>
    </row>
    <row r="600" spans="1:7">
      <c r="A600">
        <f>'Main Meals'!B600</f>
        <v>99700</v>
      </c>
      <c r="B600">
        <f>'Main Meals'!C600</f>
        <v>99701</v>
      </c>
      <c r="C600" t="str">
        <f>'Main Meals'!D600</f>
        <v>Cod and Chorizo Stew</v>
      </c>
      <c r="D600" t="str">
        <f>'Main Meals'!K600</f>
        <v>ENTRÉE</v>
      </c>
      <c r="E600" t="str">
        <f>'Main Meals'!L600</f>
        <v>SS</v>
      </c>
      <c r="F600" t="str">
        <f>'Main Meals'!I600</f>
        <v>ACTIVE ROTATING ON</v>
      </c>
      <c r="G600">
        <f>'Retail Pricing'!L600</f>
        <v>0</v>
      </c>
    </row>
    <row r="601" spans="1:7">
      <c r="A601">
        <f>'Main Meals'!B601</f>
        <v>99800</v>
      </c>
      <c r="B601">
        <f>'Main Meals'!C601</f>
        <v>99801</v>
      </c>
      <c r="C601" t="str">
        <f>'Main Meals'!D601</f>
        <v>Moroccan Spiced Chicken</v>
      </c>
      <c r="D601" t="str">
        <f>'Main Meals'!K601</f>
        <v>ENTRÉE</v>
      </c>
      <c r="E601" t="str">
        <f>'Main Meals'!L601</f>
        <v>SS</v>
      </c>
      <c r="F601" t="str">
        <f>'Main Meals'!I601</f>
        <v>ACTIVE ROTATING ON</v>
      </c>
      <c r="G601">
        <f>'Retail Pricing'!L601</f>
        <v>0</v>
      </c>
    </row>
    <row r="602" spans="1:7">
      <c r="A602">
        <f>'Main Meals'!B602</f>
        <v>99900</v>
      </c>
      <c r="B602">
        <f>'Main Meals'!C602</f>
        <v>99901</v>
      </c>
      <c r="C602" t="str">
        <f>'Main Meals'!D602</f>
        <v>Yogurt Day 1</v>
      </c>
      <c r="D602">
        <f>'Main Meals'!K602</f>
        <v>0</v>
      </c>
      <c r="E602">
        <f>'Main Meals'!L602</f>
        <v>0</v>
      </c>
      <c r="F602">
        <f>'Main Meals'!I602</f>
        <v>0</v>
      </c>
      <c r="G602">
        <f>'Retail Pricing'!L602</f>
        <v>0</v>
      </c>
    </row>
    <row r="603" spans="1:7">
      <c r="A603">
        <f>'Main Meals'!B603</f>
        <v>99900</v>
      </c>
      <c r="B603">
        <f>'Main Meals'!C603</f>
        <v>99902</v>
      </c>
      <c r="C603" t="str">
        <f>'Main Meals'!D603</f>
        <v>Yogurt Day 2</v>
      </c>
      <c r="D603">
        <f>'Main Meals'!K603</f>
        <v>0</v>
      </c>
      <c r="E603">
        <f>'Main Meals'!L603</f>
        <v>0</v>
      </c>
      <c r="F603">
        <f>'Main Meals'!I603</f>
        <v>0</v>
      </c>
      <c r="G603">
        <f>'Retail Pricing'!L603</f>
        <v>0</v>
      </c>
    </row>
    <row r="604" spans="1:7">
      <c r="A604">
        <f>'Main Meals'!B604</f>
        <v>99900</v>
      </c>
      <c r="B604">
        <f>'Main Meals'!C604</f>
        <v>99903</v>
      </c>
      <c r="C604" t="str">
        <f>'Main Meals'!D604</f>
        <v>Yogurt Day 3</v>
      </c>
      <c r="D604">
        <f>'Main Meals'!K604</f>
        <v>0</v>
      </c>
      <c r="E604">
        <f>'Main Meals'!L604</f>
        <v>0</v>
      </c>
      <c r="F604">
        <f>'Main Meals'!I604</f>
        <v>0</v>
      </c>
      <c r="G604">
        <f>'Retail Pricing'!L604</f>
        <v>0</v>
      </c>
    </row>
    <row r="605" spans="1:7">
      <c r="A605">
        <f>'Main Meals'!B605</f>
        <v>99910</v>
      </c>
      <c r="B605">
        <f>'Main Meals'!C605</f>
        <v>99911</v>
      </c>
      <c r="C605" t="str">
        <f>'Main Meals'!D605</f>
        <v>Orange Juice Day 1</v>
      </c>
      <c r="D605">
        <f>'Main Meals'!K605</f>
        <v>0</v>
      </c>
      <c r="E605">
        <f>'Main Meals'!L605</f>
        <v>0</v>
      </c>
      <c r="F605">
        <f>'Main Meals'!I605</f>
        <v>0</v>
      </c>
      <c r="G605">
        <f>'Retail Pricing'!L605</f>
        <v>0</v>
      </c>
    </row>
    <row r="606" spans="1:7">
      <c r="A606">
        <f>'Main Meals'!B606</f>
        <v>99910</v>
      </c>
      <c r="B606">
        <f>'Main Meals'!C606</f>
        <v>99912</v>
      </c>
      <c r="C606" t="str">
        <f>'Main Meals'!D606</f>
        <v>Orange Juice Day 2</v>
      </c>
      <c r="D606">
        <f>'Main Meals'!K606</f>
        <v>0</v>
      </c>
      <c r="E606">
        <f>'Main Meals'!L606</f>
        <v>0</v>
      </c>
      <c r="F606">
        <f>'Main Meals'!I606</f>
        <v>0</v>
      </c>
      <c r="G606">
        <f>'Retail Pricing'!L606</f>
        <v>0</v>
      </c>
    </row>
    <row r="607" spans="1:7">
      <c r="A607">
        <f>'Main Meals'!B607</f>
        <v>99910</v>
      </c>
      <c r="B607">
        <f>'Main Meals'!C607</f>
        <v>99913</v>
      </c>
      <c r="C607" t="str">
        <f>'Main Meals'!D607</f>
        <v>Orange Juice Day 3</v>
      </c>
      <c r="D607">
        <f>'Main Meals'!K607</f>
        <v>0</v>
      </c>
      <c r="E607">
        <f>'Main Meals'!L607</f>
        <v>0</v>
      </c>
      <c r="F607">
        <f>'Main Meals'!I607</f>
        <v>0</v>
      </c>
      <c r="G607">
        <f>'Retail Pricing'!L607</f>
        <v>0</v>
      </c>
    </row>
    <row r="608" spans="1:7">
      <c r="A608">
        <f>'Main Meals'!B608</f>
        <v>99920</v>
      </c>
      <c r="B608">
        <f>'Main Meals'!C608</f>
        <v>99921</v>
      </c>
      <c r="C608" t="str">
        <f>'Main Meals'!D608</f>
        <v>Mints Day 1</v>
      </c>
      <c r="D608">
        <f>'Main Meals'!K608</f>
        <v>0</v>
      </c>
      <c r="E608">
        <f>'Main Meals'!L608</f>
        <v>0</v>
      </c>
      <c r="F608">
        <f>'Main Meals'!I608</f>
        <v>0</v>
      </c>
      <c r="G608">
        <f>'Retail Pricing'!L608</f>
        <v>0</v>
      </c>
    </row>
    <row r="609" spans="1:7">
      <c r="A609">
        <f>'Main Meals'!B609</f>
        <v>99920</v>
      </c>
      <c r="B609">
        <f>'Main Meals'!C609</f>
        <v>99922</v>
      </c>
      <c r="C609" t="str">
        <f>'Main Meals'!D609</f>
        <v>Mints Day 2</v>
      </c>
      <c r="D609">
        <f>'Main Meals'!K609</f>
        <v>0</v>
      </c>
      <c r="E609">
        <f>'Main Meals'!L609</f>
        <v>0</v>
      </c>
      <c r="F609">
        <f>'Main Meals'!I609</f>
        <v>0</v>
      </c>
      <c r="G609">
        <f>'Retail Pricing'!L609</f>
        <v>0</v>
      </c>
    </row>
    <row r="610" spans="1:7">
      <c r="A610">
        <f>'Main Meals'!B610</f>
        <v>99920</v>
      </c>
      <c r="B610">
        <f>'Main Meals'!C610</f>
        <v>99923</v>
      </c>
      <c r="C610" t="str">
        <f>'Main Meals'!D610</f>
        <v>Mints Day 3</v>
      </c>
      <c r="D610">
        <f>'Main Meals'!K610</f>
        <v>0</v>
      </c>
      <c r="E610">
        <f>'Main Meals'!L610</f>
        <v>0</v>
      </c>
      <c r="F610">
        <f>'Main Meals'!I610</f>
        <v>0</v>
      </c>
      <c r="G610">
        <f>'Retail Pricing'!L610</f>
        <v>0</v>
      </c>
    </row>
    <row r="611" spans="1:7">
      <c r="A611">
        <f>'Main Meals'!B611</f>
        <v>99930</v>
      </c>
      <c r="B611">
        <f>'Main Meals'!C611</f>
        <v>99931</v>
      </c>
      <c r="C611" t="str">
        <f>'Main Meals'!D611</f>
        <v>Celery Day 1</v>
      </c>
      <c r="D611">
        <f>'Main Meals'!K611</f>
        <v>0</v>
      </c>
      <c r="E611">
        <f>'Main Meals'!L611</f>
        <v>0</v>
      </c>
      <c r="F611">
        <f>'Main Meals'!I611</f>
        <v>0</v>
      </c>
      <c r="G611">
        <f>'Retail Pricing'!L611</f>
        <v>0</v>
      </c>
    </row>
    <row r="612" spans="1:7">
      <c r="A612">
        <f>'Main Meals'!B612</f>
        <v>99930</v>
      </c>
      <c r="B612">
        <f>'Main Meals'!C612</f>
        <v>99932</v>
      </c>
      <c r="C612" t="str">
        <f>'Main Meals'!D612</f>
        <v>Celery Day 2</v>
      </c>
      <c r="D612">
        <f>'Main Meals'!K612</f>
        <v>0</v>
      </c>
      <c r="E612">
        <f>'Main Meals'!L612</f>
        <v>0</v>
      </c>
      <c r="F612">
        <f>'Main Meals'!I612</f>
        <v>0</v>
      </c>
      <c r="G612">
        <f>'Retail Pricing'!L612</f>
        <v>0</v>
      </c>
    </row>
    <row r="613" spans="1:7">
      <c r="A613">
        <f>'Main Meals'!B613</f>
        <v>99930</v>
      </c>
      <c r="B613">
        <f>'Main Meals'!C613</f>
        <v>99933</v>
      </c>
      <c r="C613" t="str">
        <f>'Main Meals'!D613</f>
        <v>Celery Day 3</v>
      </c>
      <c r="D613">
        <f>'Main Meals'!K613</f>
        <v>0</v>
      </c>
      <c r="E613">
        <f>'Main Meals'!L613</f>
        <v>0</v>
      </c>
      <c r="F613">
        <f>'Main Meals'!I613</f>
        <v>0</v>
      </c>
      <c r="G613">
        <f>'Retail Pricing'!L613</f>
        <v>0</v>
      </c>
    </row>
    <row r="614" spans="1:7">
      <c r="A614">
        <f>'Main Meals'!B614</f>
        <v>99940</v>
      </c>
      <c r="B614">
        <f>'Main Meals'!C614</f>
        <v>99941</v>
      </c>
      <c r="C614" t="str">
        <f>'Main Meals'!D614</f>
        <v>Brioche Bun Day 1</v>
      </c>
      <c r="D614">
        <f>'Main Meals'!K614</f>
        <v>0</v>
      </c>
      <c r="E614">
        <f>'Main Meals'!L614</f>
        <v>0</v>
      </c>
      <c r="F614">
        <f>'Main Meals'!I614</f>
        <v>0</v>
      </c>
      <c r="G614">
        <f>'Retail Pricing'!L614</f>
        <v>0</v>
      </c>
    </row>
    <row r="615" spans="1:7">
      <c r="A615">
        <f>'Main Meals'!B615</f>
        <v>99940</v>
      </c>
      <c r="B615">
        <f>'Main Meals'!C615</f>
        <v>99942</v>
      </c>
      <c r="C615" t="str">
        <f>'Main Meals'!D615</f>
        <v>Brioche Bun Day 2</v>
      </c>
      <c r="D615">
        <f>'Main Meals'!K615</f>
        <v>0</v>
      </c>
      <c r="E615">
        <f>'Main Meals'!L615</f>
        <v>0</v>
      </c>
      <c r="F615">
        <f>'Main Meals'!I615</f>
        <v>0</v>
      </c>
      <c r="G615">
        <f>'Retail Pricing'!L615</f>
        <v>0</v>
      </c>
    </row>
    <row r="616" spans="1:7">
      <c r="A616">
        <f>'Main Meals'!B616</f>
        <v>99940</v>
      </c>
      <c r="B616">
        <f>'Main Meals'!C616</f>
        <v>99943</v>
      </c>
      <c r="C616" t="str">
        <f>'Main Meals'!D616</f>
        <v>Brioche Bun Day 3</v>
      </c>
      <c r="D616">
        <f>'Main Meals'!K616</f>
        <v>0</v>
      </c>
      <c r="E616">
        <f>'Main Meals'!L616</f>
        <v>0</v>
      </c>
      <c r="F616">
        <f>'Main Meals'!I616</f>
        <v>0</v>
      </c>
      <c r="G616">
        <f>'Retail Pricing'!L616</f>
        <v>0</v>
      </c>
    </row>
    <row r="617" spans="1:7">
      <c r="A617">
        <f>'Main Meals'!B617</f>
        <v>99950</v>
      </c>
      <c r="B617">
        <f>'Main Meals'!C617</f>
        <v>99951</v>
      </c>
      <c r="C617" t="str">
        <f>'Main Meals'!D617</f>
        <v>Chopped Garlic Day 1</v>
      </c>
      <c r="D617">
        <f>'Main Meals'!K617</f>
        <v>0</v>
      </c>
      <c r="E617">
        <f>'Main Meals'!L617</f>
        <v>0</v>
      </c>
      <c r="F617">
        <f>'Main Meals'!I617</f>
        <v>0</v>
      </c>
      <c r="G617">
        <f>'Retail Pricing'!L617</f>
        <v>0</v>
      </c>
    </row>
    <row r="618" spans="1:7">
      <c r="A618">
        <f>'Main Meals'!B618</f>
        <v>99950</v>
      </c>
      <c r="B618">
        <f>'Main Meals'!C618</f>
        <v>99952</v>
      </c>
      <c r="C618" t="str">
        <f>'Main Meals'!D618</f>
        <v>Chopped Garlic Day 2</v>
      </c>
      <c r="D618">
        <f>'Main Meals'!K618</f>
        <v>0</v>
      </c>
      <c r="E618">
        <f>'Main Meals'!L618</f>
        <v>0</v>
      </c>
      <c r="F618">
        <f>'Main Meals'!I618</f>
        <v>0</v>
      </c>
      <c r="G618">
        <f>'Retail Pricing'!L618</f>
        <v>0</v>
      </c>
    </row>
    <row r="619" spans="1:7">
      <c r="A619">
        <f>'Main Meals'!B619</f>
        <v>99950</v>
      </c>
      <c r="B619">
        <f>'Main Meals'!C619</f>
        <v>99953</v>
      </c>
      <c r="C619" t="str">
        <f>'Main Meals'!D619</f>
        <v>Chopped Garlic Day 3</v>
      </c>
      <c r="D619">
        <f>'Main Meals'!K619</f>
        <v>0</v>
      </c>
      <c r="E619">
        <f>'Main Meals'!L619</f>
        <v>0</v>
      </c>
      <c r="F619">
        <f>'Main Meals'!I619</f>
        <v>0</v>
      </c>
      <c r="G619">
        <f>'Retail Pricing'!L619</f>
        <v>0</v>
      </c>
    </row>
    <row r="620" spans="1:7">
      <c r="A620">
        <f>'Main Meals'!B620</f>
        <v>99960</v>
      </c>
      <c r="B620">
        <f>'Main Meals'!C620</f>
        <v>99961</v>
      </c>
      <c r="C620" t="str">
        <f>'Main Meals'!D620</f>
        <v>Chopped Onion Day 1</v>
      </c>
      <c r="D620">
        <f>'Main Meals'!K620</f>
        <v>0</v>
      </c>
      <c r="E620">
        <f>'Main Meals'!L620</f>
        <v>0</v>
      </c>
      <c r="F620">
        <f>'Main Meals'!I620</f>
        <v>0</v>
      </c>
      <c r="G620">
        <f>'Retail Pricing'!L620</f>
        <v>0</v>
      </c>
    </row>
    <row r="621" spans="1:7">
      <c r="A621">
        <f>'Main Meals'!B621</f>
        <v>99960</v>
      </c>
      <c r="B621">
        <f>'Main Meals'!C621</f>
        <v>99962</v>
      </c>
      <c r="C621" t="str">
        <f>'Main Meals'!D621</f>
        <v>Chopped Onion Day 2</v>
      </c>
      <c r="D621">
        <f>'Main Meals'!K621</f>
        <v>0</v>
      </c>
      <c r="E621">
        <f>'Main Meals'!L621</f>
        <v>0</v>
      </c>
      <c r="F621">
        <f>'Main Meals'!I621</f>
        <v>0</v>
      </c>
      <c r="G621">
        <f>'Retail Pricing'!L621</f>
        <v>0</v>
      </c>
    </row>
    <row r="622" spans="1:7">
      <c r="A622">
        <f>'Main Meals'!B622</f>
        <v>99960</v>
      </c>
      <c r="B622">
        <f>'Main Meals'!C622</f>
        <v>99963</v>
      </c>
      <c r="C622" t="str">
        <f>'Main Meals'!D622</f>
        <v>Chopped Onion Day 3</v>
      </c>
      <c r="D622">
        <f>'Main Meals'!K622</f>
        <v>0</v>
      </c>
      <c r="E622">
        <f>'Main Meals'!L622</f>
        <v>0</v>
      </c>
      <c r="F622">
        <f>'Main Meals'!I622</f>
        <v>0</v>
      </c>
      <c r="G622">
        <f>'Retail Pricing'!L622</f>
        <v>0</v>
      </c>
    </row>
    <row r="623" spans="1:7">
      <c r="A623">
        <f>'Main Meals'!B623</f>
        <v>99970</v>
      </c>
      <c r="B623">
        <f>'Main Meals'!C623</f>
        <v>99971</v>
      </c>
      <c r="C623" t="str">
        <f>'Main Meals'!D623</f>
        <v>Chickpeas Day 1</v>
      </c>
      <c r="D623">
        <f>'Main Meals'!K623</f>
        <v>0</v>
      </c>
      <c r="E623">
        <f>'Main Meals'!L623</f>
        <v>0</v>
      </c>
      <c r="F623">
        <f>'Main Meals'!I623</f>
        <v>0</v>
      </c>
      <c r="G623">
        <f>'Retail Pricing'!L623</f>
        <v>0</v>
      </c>
    </row>
    <row r="624" spans="1:7">
      <c r="A624">
        <f>'Main Meals'!B624</f>
        <v>99970</v>
      </c>
      <c r="B624">
        <f>'Main Meals'!C624</f>
        <v>99972</v>
      </c>
      <c r="C624" t="str">
        <f>'Main Meals'!D624</f>
        <v>Chickpeas Day 2</v>
      </c>
      <c r="D624">
        <f>'Main Meals'!K624</f>
        <v>0</v>
      </c>
      <c r="E624">
        <f>'Main Meals'!L624</f>
        <v>0</v>
      </c>
      <c r="F624">
        <f>'Main Meals'!I624</f>
        <v>0</v>
      </c>
      <c r="G624">
        <f>'Retail Pricing'!L624</f>
        <v>0</v>
      </c>
    </row>
    <row r="625" spans="1:7">
      <c r="A625">
        <f>'Main Meals'!B625</f>
        <v>99970</v>
      </c>
      <c r="B625">
        <f>'Main Meals'!C625</f>
        <v>99973</v>
      </c>
      <c r="C625" t="str">
        <f>'Main Meals'!D625</f>
        <v>Chickpeas Day 3</v>
      </c>
      <c r="D625">
        <f>'Main Meals'!K625</f>
        <v>0</v>
      </c>
      <c r="E625">
        <f>'Main Meals'!L625</f>
        <v>0</v>
      </c>
      <c r="F625">
        <f>'Main Meals'!I625</f>
        <v>0</v>
      </c>
      <c r="G625">
        <f>'Retail Pricing'!L625</f>
        <v>0</v>
      </c>
    </row>
    <row r="626" spans="1:7">
      <c r="A626">
        <f>'Main Meals'!B626</f>
        <v>99980</v>
      </c>
      <c r="B626">
        <f>'Main Meals'!C626</f>
        <v>99981</v>
      </c>
      <c r="C626" t="str">
        <f>'Main Meals'!D626</f>
        <v>Arroz con Pollo</v>
      </c>
      <c r="D626" t="str">
        <f>'Main Meals'!K626</f>
        <v>ENTRÉE</v>
      </c>
      <c r="E626" t="str">
        <f>'Main Meals'!L626</f>
        <v>SS</v>
      </c>
      <c r="F626" t="str">
        <f>'Main Meals'!I626</f>
        <v>ACTIVE ROTATING ON</v>
      </c>
      <c r="G626">
        <f>'Retail Pricing'!L626</f>
        <v>0</v>
      </c>
    </row>
    <row r="627" spans="1:7">
      <c r="A627">
        <f>'Main Meals'!B627</f>
        <v>99980</v>
      </c>
      <c r="B627">
        <f>'Main Meals'!C627</f>
        <v>99982</v>
      </c>
      <c r="C627" t="str">
        <f>'Main Meals'!D627</f>
        <v>Empanadas with Chipotle Slaw</v>
      </c>
      <c r="D627" t="str">
        <f>'Main Meals'!K627</f>
        <v>ENTRÉE</v>
      </c>
      <c r="E627" t="str">
        <f>'Main Meals'!L627</f>
        <v>SS</v>
      </c>
      <c r="F627" t="str">
        <f>'Main Meals'!I627</f>
        <v>ACTIVE ROTATING ON</v>
      </c>
      <c r="G627">
        <f>'Retail Pricing'!L627</f>
        <v>0</v>
      </c>
    </row>
    <row r="628" spans="1:7">
      <c r="A628">
        <f>'Main Meals'!B628</f>
        <v>99980</v>
      </c>
      <c r="B628">
        <f>'Main Meals'!C628</f>
        <v>99983</v>
      </c>
      <c r="C628" t="str">
        <f>'Main Meals'!D628</f>
        <v>Pulled Beef over Rice &amp; Beans</v>
      </c>
      <c r="D628" t="str">
        <f>'Main Meals'!K628</f>
        <v>ENTRÉE</v>
      </c>
      <c r="E628" t="str">
        <f>'Main Meals'!L628</f>
        <v>SS</v>
      </c>
      <c r="F628" t="str">
        <f>'Main Meals'!I628</f>
        <v>ACTIVE ROTATING ON</v>
      </c>
      <c r="G628">
        <f>'Retail Pricing'!L628</f>
        <v>0</v>
      </c>
    </row>
    <row r="629" spans="1:7">
      <c r="A629">
        <f>'Main Meals'!B629</f>
        <v>97000</v>
      </c>
      <c r="B629">
        <f>'Main Meals'!C629</f>
        <v>97011</v>
      </c>
      <c r="C629" t="str">
        <f>'Main Meals'!D629</f>
        <v>Anagram Allergen (Menu 1)</v>
      </c>
      <c r="D629" t="str">
        <f>'Main Meals'!K629</f>
        <v>BUNDLE</v>
      </c>
      <c r="E629" t="str">
        <f>'Main Meals'!L629</f>
        <v>BUNDLE</v>
      </c>
      <c r="F629" t="str">
        <f>'Main Meals'!I629</f>
        <v>ACTIVE ROTATING ON</v>
      </c>
      <c r="G629">
        <f>'Retail Pricing'!L629</f>
        <v>0</v>
      </c>
    </row>
    <row r="630" spans="1:7">
      <c r="A630">
        <f>'Main Meals'!B630</f>
        <v>97000</v>
      </c>
      <c r="B630">
        <f>'Main Meals'!C630</f>
        <v>97012</v>
      </c>
      <c r="C630" t="str">
        <f>'Main Meals'!D630</f>
        <v>Anagram Allergen (Menu 2)</v>
      </c>
      <c r="D630" t="str">
        <f>'Main Meals'!K630</f>
        <v>BUNDLE</v>
      </c>
      <c r="E630" t="str">
        <f>'Main Meals'!L630</f>
        <v>BUNDLE</v>
      </c>
      <c r="F630" t="str">
        <f>'Main Meals'!I630</f>
        <v>ACTIVE ROTATING ON</v>
      </c>
      <c r="G630">
        <f>'Retail Pricing'!L630</f>
        <v>0</v>
      </c>
    </row>
    <row r="631" spans="1:7">
      <c r="A631">
        <f>'Main Meals'!B631</f>
        <v>12800</v>
      </c>
      <c r="B631">
        <f>'Main Meals'!C631</f>
        <v>12803</v>
      </c>
      <c r="C631" t="str">
        <f>'Main Meals'!D631</f>
        <v>Anagram Mac &amp; Cheese</v>
      </c>
      <c r="D631" t="str">
        <f>'Main Meals'!K631</f>
        <v>ENTRÉE</v>
      </c>
      <c r="E631" t="str">
        <f>'Main Meals'!L631</f>
        <v>SS</v>
      </c>
      <c r="F631" t="str">
        <f>'Main Meals'!I631</f>
        <v>ACTIVE ROTATING ON</v>
      </c>
      <c r="G631">
        <f>'Retail Pricing'!L631</f>
        <v>0</v>
      </c>
    </row>
    <row r="632" spans="1:7">
      <c r="A632">
        <f>'Main Meals'!B632</f>
        <v>20600</v>
      </c>
      <c r="B632">
        <f>'Main Meals'!C632</f>
        <v>20609</v>
      </c>
      <c r="C632" t="str">
        <f>'Main Meals'!D632</f>
        <v>Chocolate Coffee Cake Individual</v>
      </c>
      <c r="D632" t="str">
        <f>'Main Meals'!K632</f>
        <v>Snack</v>
      </c>
      <c r="E632" t="str">
        <f>'Main Meals'!L632</f>
        <v>SS</v>
      </c>
      <c r="F632" t="str">
        <f>'Main Meals'!I632</f>
        <v>ACTIVE ROTATING ON</v>
      </c>
      <c r="G632">
        <f>'Retail Pricing'!L632</f>
        <v>0</v>
      </c>
    </row>
    <row r="633" spans="1:7">
      <c r="A633">
        <f>'Main Meals'!B633</f>
        <v>20600</v>
      </c>
      <c r="B633">
        <f>'Main Meals'!C633</f>
        <v>20610</v>
      </c>
      <c r="C633" t="str">
        <f>'Main Meals'!D633</f>
        <v>Raspberry Coffee Cake Individual</v>
      </c>
      <c r="D633" t="str">
        <f>'Main Meals'!K633</f>
        <v>Snack</v>
      </c>
      <c r="E633" t="str">
        <f>'Main Meals'!L633</f>
        <v>SS</v>
      </c>
      <c r="F633" t="str">
        <f>'Main Meals'!I633</f>
        <v>ACTIVE ROTATING ON</v>
      </c>
      <c r="G633">
        <f>'Retail Pricing'!L633</f>
        <v>0</v>
      </c>
    </row>
    <row r="634" spans="1:7">
      <c r="A634">
        <f>'Main Meals'!B634</f>
        <v>20400</v>
      </c>
      <c r="B634">
        <f>'Main Meals'!C634</f>
        <v>20403</v>
      </c>
      <c r="C634" t="str">
        <f>'Main Meals'!D634</f>
        <v>Ginger Snaps (2X)</v>
      </c>
      <c r="D634" t="str">
        <f>'Main Meals'!K634</f>
        <v>Snack</v>
      </c>
      <c r="E634" t="str">
        <f>'Main Meals'!L634</f>
        <v>SS</v>
      </c>
      <c r="F634" t="str">
        <f>'Main Meals'!I634</f>
        <v>ACTIVE ROTATING ON</v>
      </c>
      <c r="G634">
        <f>'Retail Pricing'!L634</f>
        <v>0</v>
      </c>
    </row>
    <row r="635" spans="1:7">
      <c r="A635">
        <f>'Main Meals'!B635</f>
        <v>97800</v>
      </c>
      <c r="B635">
        <f>'Main Meals'!C635</f>
        <v>97804</v>
      </c>
      <c r="C635" t="str">
        <f>'Main Meals'!D635</f>
        <v>Anagram Corn Casserole Gluten Free Allergen</v>
      </c>
      <c r="D635" t="str">
        <f>'Main Meals'!K635</f>
        <v>ENTRÉE</v>
      </c>
      <c r="E635" t="str">
        <f>'Main Meals'!L635</f>
        <v>SS</v>
      </c>
      <c r="F635" t="str">
        <f>'Main Meals'!I635</f>
        <v>ACTIVE ROTATING ON</v>
      </c>
      <c r="G635">
        <f>'Retail Pricing'!L635</f>
        <v>0</v>
      </c>
    </row>
    <row r="636" spans="1:7">
      <c r="A636">
        <f>'Main Meals'!B636</f>
        <v>90010</v>
      </c>
      <c r="B636">
        <f>'Main Meals'!C636</f>
        <v>90011</v>
      </c>
      <c r="C636" t="str">
        <f>'Main Meals'!D636</f>
        <v>Baked Ziti with Pesto Sauce and Grilled Shrimp</v>
      </c>
      <c r="D636" t="str">
        <f>'Main Meals'!K636</f>
        <v>BULK</v>
      </c>
      <c r="E636" t="str">
        <f>'Main Meals'!L636</f>
        <v>MS</v>
      </c>
      <c r="F636" t="str">
        <f>'Main Meals'!I636</f>
        <v>ACTIVE ROTATING ON</v>
      </c>
      <c r="G636">
        <f>'Retail Pricing'!L636</f>
        <v>0</v>
      </c>
    </row>
    <row r="637" spans="1:7">
      <c r="A637">
        <f>'Main Meals'!B637</f>
        <v>90060</v>
      </c>
      <c r="B637">
        <f>'Main Meals'!C637</f>
        <v>90061</v>
      </c>
      <c r="C637" t="str">
        <f>'Main Meals'!D637</f>
        <v>Basmati Rice</v>
      </c>
      <c r="D637" t="str">
        <f>'Main Meals'!K637</f>
        <v>BULK</v>
      </c>
      <c r="E637" t="str">
        <f>'Main Meals'!L637</f>
        <v>MS</v>
      </c>
      <c r="F637" t="str">
        <f>'Main Meals'!I637</f>
        <v>ACTIVE ROTATING ON</v>
      </c>
      <c r="G637">
        <f>'Retail Pricing'!L637</f>
        <v>0</v>
      </c>
    </row>
    <row r="638" spans="1:7">
      <c r="A638">
        <f>'Main Meals'!B638</f>
        <v>90090</v>
      </c>
      <c r="B638">
        <f>'Main Meals'!C638</f>
        <v>90093</v>
      </c>
      <c r="C638" t="str">
        <f>'Main Meals'!D638</f>
        <v>Chicken and Rice soup</v>
      </c>
      <c r="D638" t="str">
        <f>'Main Meals'!K638</f>
        <v>BULK</v>
      </c>
      <c r="E638" t="str">
        <f>'Main Meals'!L638</f>
        <v>MS</v>
      </c>
      <c r="F638" t="str">
        <f>'Main Meals'!I638</f>
        <v>ACTIVE ROTATING ON</v>
      </c>
      <c r="G638">
        <f>'Retail Pricing'!L638</f>
        <v>0</v>
      </c>
    </row>
    <row r="639" spans="1:7">
      <c r="A639">
        <f>'Main Meals'!B639</f>
        <v>90100</v>
      </c>
      <c r="B639">
        <f>'Main Meals'!C639</f>
        <v>90103</v>
      </c>
      <c r="C639" t="str">
        <f>'Main Meals'!D639</f>
        <v>Chicken Stracciatella soup</v>
      </c>
      <c r="D639" t="str">
        <f>'Main Meals'!K639</f>
        <v>BULK</v>
      </c>
      <c r="E639" t="str">
        <f>'Main Meals'!L639</f>
        <v>MS</v>
      </c>
      <c r="F639" t="str">
        <f>'Main Meals'!I639</f>
        <v>ACTIVE ROTATING ON</v>
      </c>
      <c r="G639">
        <f>'Retail Pricing'!L639</f>
        <v>0</v>
      </c>
    </row>
    <row r="640" spans="1:7">
      <c r="A640">
        <f>'Main Meals'!B640</f>
        <v>90160</v>
      </c>
      <c r="B640">
        <f>'Main Meals'!C640</f>
        <v>90161</v>
      </c>
      <c r="C640" t="str">
        <f>'Main Meals'!D640</f>
        <v>Classic Mac &amp; Cheese</v>
      </c>
      <c r="D640" t="str">
        <f>'Main Meals'!K640</f>
        <v>BULK</v>
      </c>
      <c r="E640" t="str">
        <f>'Main Meals'!L640</f>
        <v>MS</v>
      </c>
      <c r="F640" t="str">
        <f>'Main Meals'!I640</f>
        <v>ACTIVE ROTATING ON</v>
      </c>
      <c r="G640">
        <f>'Retail Pricing'!L640</f>
        <v>0</v>
      </c>
    </row>
    <row r="641" spans="1:7">
      <c r="A641">
        <f>'Main Meals'!B641</f>
        <v>90170</v>
      </c>
      <c r="B641">
        <f>'Main Meals'!C641</f>
        <v>90171</v>
      </c>
      <c r="C641" t="str">
        <f>'Main Meals'!D641</f>
        <v>Macaroni Salad with Beets</v>
      </c>
      <c r="D641" t="str">
        <f>'Main Meals'!K641</f>
        <v>BULK</v>
      </c>
      <c r="E641" t="str">
        <f>'Main Meals'!L641</f>
        <v>MS</v>
      </c>
      <c r="F641" t="str">
        <f>'Main Meals'!I641</f>
        <v>ACTIVE ROTATING ON</v>
      </c>
      <c r="G641">
        <f>'Retail Pricing'!L641</f>
        <v>0</v>
      </c>
    </row>
    <row r="642" spans="1:7">
      <c r="A642">
        <f>'Main Meals'!B642</f>
        <v>90210</v>
      </c>
      <c r="B642">
        <f>'Main Meals'!C642</f>
        <v>90211</v>
      </c>
      <c r="C642" t="str">
        <f>'Main Meals'!D642</f>
        <v>Rosemary Whipped Potatoes</v>
      </c>
      <c r="D642" t="str">
        <f>'Main Meals'!K642</f>
        <v>BULK</v>
      </c>
      <c r="E642" t="str">
        <f>'Main Meals'!L642</f>
        <v>MS</v>
      </c>
      <c r="F642" t="str">
        <f>'Main Meals'!I642</f>
        <v>ACTIVE ROTATING ON</v>
      </c>
      <c r="G642">
        <f>'Retail Pricing'!L642</f>
        <v>0</v>
      </c>
    </row>
    <row r="643" spans="1:7">
      <c r="A643">
        <f>'Main Meals'!B643</f>
        <v>90220</v>
      </c>
      <c r="B643">
        <f>'Main Meals'!C643</f>
        <v>90221</v>
      </c>
      <c r="C643" t="str">
        <f>'Main Meals'!D643</f>
        <v>Sauteed Spinach</v>
      </c>
      <c r="D643" t="str">
        <f>'Main Meals'!K643</f>
        <v>BULK</v>
      </c>
      <c r="E643" t="str">
        <f>'Main Meals'!L643</f>
        <v>MS</v>
      </c>
      <c r="F643" t="str">
        <f>'Main Meals'!I643</f>
        <v>ACTIVE ROTATING ON</v>
      </c>
      <c r="G643">
        <f>'Retail Pricing'!L643</f>
        <v>0</v>
      </c>
    </row>
    <row r="644" spans="1:7">
      <c r="A644">
        <f>'Main Meals'!B644</f>
        <v>90230</v>
      </c>
      <c r="B644">
        <f>'Main Meals'!C644</f>
        <v>90231</v>
      </c>
      <c r="C644" t="str">
        <f>'Main Meals'!D644</f>
        <v>Penne with Meat Sauce</v>
      </c>
      <c r="D644" t="str">
        <f>'Main Meals'!K644</f>
        <v>BULK</v>
      </c>
      <c r="E644" t="str">
        <f>'Main Meals'!L644</f>
        <v>MS</v>
      </c>
      <c r="F644" t="str">
        <f>'Main Meals'!I644</f>
        <v>ACTIVE ROTATING ON</v>
      </c>
      <c r="G644">
        <f>'Retail Pricing'!L644</f>
        <v>0</v>
      </c>
    </row>
    <row r="645" spans="1:7">
      <c r="A645">
        <f>'Main Meals'!B645</f>
        <v>90240</v>
      </c>
      <c r="B645">
        <f>'Main Meals'!C645</f>
        <v>90241</v>
      </c>
      <c r="C645" t="str">
        <f>'Main Meals'!D645</f>
        <v>Teriyaki Chicken</v>
      </c>
      <c r="D645" t="str">
        <f>'Main Meals'!K645</f>
        <v>BULK</v>
      </c>
      <c r="E645" t="str">
        <f>'Main Meals'!L645</f>
        <v>MS</v>
      </c>
      <c r="F645" t="str">
        <f>'Main Meals'!I645</f>
        <v>ACTIVE ROTATING ON</v>
      </c>
      <c r="G645">
        <f>'Retail Pricing'!L645</f>
        <v>0</v>
      </c>
    </row>
    <row r="646" spans="1:7">
      <c r="A646">
        <f>'Main Meals'!B646</f>
        <v>90250</v>
      </c>
      <c r="B646">
        <f>'Main Meals'!C646</f>
        <v>90251</v>
      </c>
      <c r="C646" t="str">
        <f>'Main Meals'!D646</f>
        <v>Turkey Meatballs with Tomato Sauce</v>
      </c>
      <c r="D646" t="str">
        <f>'Main Meals'!K646</f>
        <v>BULK</v>
      </c>
      <c r="E646" t="str">
        <f>'Main Meals'!L646</f>
        <v>MS</v>
      </c>
      <c r="F646" t="str">
        <f>'Main Meals'!I646</f>
        <v>ACTIVE ROTATING ON</v>
      </c>
      <c r="G646">
        <f>'Retail Pricing'!L646</f>
        <v>0</v>
      </c>
    </row>
    <row r="647" spans="1:7">
      <c r="A647">
        <f>'Main Meals'!B647</f>
        <v>90280</v>
      </c>
      <c r="B647">
        <f>'Main Meals'!C647</f>
        <v>90281</v>
      </c>
      <c r="C647" t="str">
        <f>'Main Meals'!D647</f>
        <v>Brown Rice</v>
      </c>
      <c r="D647" t="str">
        <f>'Main Meals'!K647</f>
        <v>BULK</v>
      </c>
      <c r="E647" t="str">
        <f>'Main Meals'!L647</f>
        <v>MS</v>
      </c>
      <c r="F647" t="str">
        <f>'Main Meals'!I647</f>
        <v>ACTIVE ROTATING ON</v>
      </c>
      <c r="G647">
        <f>'Retail Pricing'!L647</f>
        <v>0</v>
      </c>
    </row>
    <row r="648" spans="1:7">
      <c r="A648">
        <f>'Main Meals'!B648</f>
        <v>90290</v>
      </c>
      <c r="B648">
        <f>'Main Meals'!C648</f>
        <v>90291</v>
      </c>
      <c r="C648" t="str">
        <f>'Main Meals'!D648</f>
        <v xml:space="preserve">Carrot Puree </v>
      </c>
      <c r="D648" t="str">
        <f>'Main Meals'!K648</f>
        <v>BULK</v>
      </c>
      <c r="E648" t="str">
        <f>'Main Meals'!L648</f>
        <v>MS</v>
      </c>
      <c r="F648" t="str">
        <f>'Main Meals'!I648</f>
        <v>ACTIVE ROTATING ON</v>
      </c>
      <c r="G648">
        <f>'Retail Pricing'!L648</f>
        <v>0</v>
      </c>
    </row>
    <row r="649" spans="1:7">
      <c r="A649" t="e">
        <f>'Main Meals'!#REF!</f>
        <v>#REF!</v>
      </c>
      <c r="B649" t="e">
        <f>'Main Meals'!#REF!</f>
        <v>#REF!</v>
      </c>
      <c r="C649" t="e">
        <f>'Main Meals'!#REF!</f>
        <v>#REF!</v>
      </c>
      <c r="D649" t="e">
        <f>'Main Meals'!#REF!</f>
        <v>#REF!</v>
      </c>
      <c r="E649" t="e">
        <f>'Main Meals'!#REF!</f>
        <v>#REF!</v>
      </c>
      <c r="F649" t="e">
        <f>'Main Meals'!#REF!</f>
        <v>#REF!</v>
      </c>
      <c r="G649">
        <f>'Retail Pricing'!L649</f>
        <v>0</v>
      </c>
    </row>
    <row r="650" spans="1:7">
      <c r="A650">
        <f>'Main Meals'!B649</f>
        <v>90310</v>
      </c>
      <c r="B650">
        <f>'Main Meals'!C649</f>
        <v>90311</v>
      </c>
      <c r="C650" t="str">
        <f>'Main Meals'!D649</f>
        <v>Chicken Tacos (Taco Shells Optional)</v>
      </c>
      <c r="D650" t="str">
        <f>'Main Meals'!K649</f>
        <v>BULK</v>
      </c>
      <c r="E650" t="str">
        <f>'Main Meals'!L649</f>
        <v>MS</v>
      </c>
      <c r="F650" t="str">
        <f>'Main Meals'!I649</f>
        <v>ACTIVE ROTATING ON</v>
      </c>
      <c r="G650">
        <f>'Retail Pricing'!L650</f>
        <v>0</v>
      </c>
    </row>
    <row r="651" spans="1:7">
      <c r="A651">
        <f>'Main Meals'!B650</f>
        <v>90320</v>
      </c>
      <c r="B651">
        <f>'Main Meals'!C650</f>
        <v>90321</v>
      </c>
      <c r="C651" t="str">
        <f>'Main Meals'!D650</f>
        <v>Chili with Cheddar Cheese</v>
      </c>
      <c r="D651" t="str">
        <f>'Main Meals'!K650</f>
        <v>BULK</v>
      </c>
      <c r="E651" t="str">
        <f>'Main Meals'!L650</f>
        <v>MS</v>
      </c>
      <c r="F651" t="str">
        <f>'Main Meals'!I650</f>
        <v>ACTIVE ROTATING ON</v>
      </c>
      <c r="G651">
        <f>'Retail Pricing'!L651</f>
        <v>0</v>
      </c>
    </row>
    <row r="652" spans="1:7">
      <c r="A652">
        <f>'Main Meals'!B651</f>
        <v>90330</v>
      </c>
      <c r="B652">
        <f>'Main Meals'!C651</f>
        <v>90331</v>
      </c>
      <c r="C652" t="str">
        <f>'Main Meals'!D651</f>
        <v>Chocolate Pudding</v>
      </c>
      <c r="D652" t="str">
        <f>'Main Meals'!K651</f>
        <v>BULK</v>
      </c>
      <c r="E652" t="str">
        <f>'Main Meals'!L651</f>
        <v>MS</v>
      </c>
      <c r="F652" t="str">
        <f>'Main Meals'!I651</f>
        <v>ACTIVE ROTATING ON</v>
      </c>
      <c r="G652">
        <f>'Retail Pricing'!L652</f>
        <v>0</v>
      </c>
    </row>
    <row r="653" spans="1:7">
      <c r="A653">
        <f>'Main Meals'!B652</f>
        <v>90340</v>
      </c>
      <c r="B653">
        <f>'Main Meals'!C652</f>
        <v>90341</v>
      </c>
      <c r="C653" t="str">
        <f>'Main Meals'!D652</f>
        <v>Chopped Caesar Salad</v>
      </c>
      <c r="D653" t="str">
        <f>'Main Meals'!K652</f>
        <v>BULK</v>
      </c>
      <c r="E653" t="str">
        <f>'Main Meals'!L652</f>
        <v>MS</v>
      </c>
      <c r="F653" t="str">
        <f>'Main Meals'!I652</f>
        <v>ACTIVE ROTATING ON</v>
      </c>
      <c r="G653">
        <f>'Retail Pricing'!L653</f>
        <v>0</v>
      </c>
    </row>
    <row r="654" spans="1:7">
      <c r="A654">
        <f>'Main Meals'!B653</f>
        <v>90350</v>
      </c>
      <c r="B654">
        <f>'Main Meals'!C653</f>
        <v>90351</v>
      </c>
      <c r="C654" t="str">
        <f>'Main Meals'!D653</f>
        <v>Cole Slaw</v>
      </c>
      <c r="D654" t="str">
        <f>'Main Meals'!K653</f>
        <v>BULK</v>
      </c>
      <c r="E654" t="str">
        <f>'Main Meals'!L653</f>
        <v>MS</v>
      </c>
      <c r="F654" t="str">
        <f>'Main Meals'!I653</f>
        <v>ACTIVE ROTATING ON</v>
      </c>
      <c r="G654">
        <f>'Retail Pricing'!L654</f>
        <v>0</v>
      </c>
    </row>
    <row r="655" spans="1:7">
      <c r="A655">
        <f>'Main Meals'!B654</f>
        <v>90380</v>
      </c>
      <c r="B655">
        <f>'Main Meals'!C654</f>
        <v>90383</v>
      </c>
      <c r="C655" t="str">
        <f>'Main Meals'!D654</f>
        <v>Italian Wedding soup</v>
      </c>
      <c r="D655" t="str">
        <f>'Main Meals'!K654</f>
        <v>BULK</v>
      </c>
      <c r="E655" t="str">
        <f>'Main Meals'!L654</f>
        <v>MS</v>
      </c>
      <c r="F655" t="str">
        <f>'Main Meals'!I654</f>
        <v>ACTIVE ROTATING ON</v>
      </c>
      <c r="G655">
        <f>'Retail Pricing'!L655</f>
        <v>0</v>
      </c>
    </row>
    <row r="656" spans="1:7">
      <c r="A656">
        <f>'Main Meals'!B655</f>
        <v>90400</v>
      </c>
      <c r="B656">
        <f>'Main Meals'!C655</f>
        <v>90403</v>
      </c>
      <c r="C656" t="str">
        <f>'Main Meals'!D655</f>
        <v>Minestrone soup</v>
      </c>
      <c r="D656" t="str">
        <f>'Main Meals'!K655</f>
        <v>BULK</v>
      </c>
      <c r="E656" t="str">
        <f>'Main Meals'!L655</f>
        <v>MS</v>
      </c>
      <c r="F656" t="str">
        <f>'Main Meals'!I655</f>
        <v>ACTIVE ROTATING ON</v>
      </c>
      <c r="G656">
        <f>'Retail Pricing'!L656</f>
        <v>0</v>
      </c>
    </row>
    <row r="657" spans="1:7">
      <c r="A657">
        <f>'Main Meals'!B656</f>
        <v>90420</v>
      </c>
      <c r="B657">
        <f>'Main Meals'!C656</f>
        <v>90421</v>
      </c>
      <c r="C657" t="str">
        <f>'Main Meals'!D656</f>
        <v>Peanut Butter Chocolate Chip bites</v>
      </c>
      <c r="D657" t="str">
        <f>'Main Meals'!K656</f>
        <v>BULK</v>
      </c>
      <c r="E657" t="str">
        <f>'Main Meals'!L656</f>
        <v>MS</v>
      </c>
      <c r="F657" t="str">
        <f>'Main Meals'!I656</f>
        <v>ACTIVE ROTATING ON</v>
      </c>
      <c r="G657">
        <f>'Retail Pricing'!L657</f>
        <v>0</v>
      </c>
    </row>
    <row r="658" spans="1:7">
      <c r="A658">
        <f>'Main Meals'!B657</f>
        <v>90430</v>
      </c>
      <c r="B658">
        <f>'Main Meals'!C657</f>
        <v>90431</v>
      </c>
      <c r="C658" t="str">
        <f>'Main Meals'!D657</f>
        <v>Potato Salad</v>
      </c>
      <c r="D658" t="str">
        <f>'Main Meals'!K657</f>
        <v>BULK</v>
      </c>
      <c r="E658" t="str">
        <f>'Main Meals'!L657</f>
        <v>MS</v>
      </c>
      <c r="F658" t="str">
        <f>'Main Meals'!I657</f>
        <v>ACTIVE ROTATING ON</v>
      </c>
      <c r="G658">
        <f>'Retail Pricing'!L658</f>
        <v>0</v>
      </c>
    </row>
    <row r="659" spans="1:7">
      <c r="A659">
        <f>'Main Meals'!B658</f>
        <v>90450</v>
      </c>
      <c r="B659">
        <f>'Main Meals'!C658</f>
        <v>90451</v>
      </c>
      <c r="C659" t="str">
        <f>'Main Meals'!D658</f>
        <v xml:space="preserve">Slow Cooked Roast Beef </v>
      </c>
      <c r="D659" t="str">
        <f>'Main Meals'!K658</f>
        <v>BULK</v>
      </c>
      <c r="E659" t="str">
        <f>'Main Meals'!L658</f>
        <v>MS</v>
      </c>
      <c r="F659" t="str">
        <f>'Main Meals'!I658</f>
        <v>ACTIVE ROTATING ON</v>
      </c>
      <c r="G659">
        <f>'Retail Pricing'!L659</f>
        <v>0</v>
      </c>
    </row>
    <row r="660" spans="1:7">
      <c r="A660">
        <f>'Main Meals'!B659</f>
        <v>90460</v>
      </c>
      <c r="B660">
        <f>'Main Meals'!C659</f>
        <v>90461</v>
      </c>
      <c r="C660" t="str">
        <f>'Main Meals'!D659</f>
        <v xml:space="preserve">Spaghetti and Turkey Meatballs, with Tomato, Mushroom and Veggie Sauce </v>
      </c>
      <c r="D660" t="str">
        <f>'Main Meals'!K659</f>
        <v>BULK</v>
      </c>
      <c r="E660" t="str">
        <f>'Main Meals'!L659</f>
        <v>MS</v>
      </c>
      <c r="F660" t="str">
        <f>'Main Meals'!I659</f>
        <v>ACTIVE ROTATING ON</v>
      </c>
      <c r="G660">
        <f>'Retail Pricing'!L660</f>
        <v>0</v>
      </c>
    </row>
    <row r="661" spans="1:7">
      <c r="A661">
        <f>'Main Meals'!B660</f>
        <v>90470</v>
      </c>
      <c r="B661">
        <f>'Main Meals'!C660</f>
        <v>90471</v>
      </c>
      <c r="C661" t="str">
        <f>'Main Meals'!D660</f>
        <v>Apple Sauce with Raisins and Cinnamon</v>
      </c>
      <c r="D661" t="str">
        <f>'Main Meals'!K660</f>
        <v>BULK</v>
      </c>
      <c r="E661" t="str">
        <f>'Main Meals'!L660</f>
        <v>MS</v>
      </c>
      <c r="F661" t="str">
        <f>'Main Meals'!I660</f>
        <v>ACTIVE ROTATING ON</v>
      </c>
      <c r="G661">
        <f>'Retail Pricing'!L661</f>
        <v>0</v>
      </c>
    </row>
    <row r="662" spans="1:7">
      <c r="A662">
        <f>'Main Meals'!B661</f>
        <v>90490</v>
      </c>
      <c r="B662">
        <f>'Main Meals'!C661</f>
        <v>90491</v>
      </c>
      <c r="C662" t="str">
        <f>'Main Meals'!D661</f>
        <v>Caramelized Bananas</v>
      </c>
      <c r="D662" t="str">
        <f>'Main Meals'!K661</f>
        <v>BULK</v>
      </c>
      <c r="E662" t="str">
        <f>'Main Meals'!L661</f>
        <v>MS</v>
      </c>
      <c r="F662" t="str">
        <f>'Main Meals'!I661</f>
        <v>ACTIVE ROTATING ON</v>
      </c>
      <c r="G662">
        <f>'Retail Pricing'!L662</f>
        <v>0</v>
      </c>
    </row>
    <row r="663" spans="1:7">
      <c r="A663">
        <f>'Main Meals'!B662</f>
        <v>90500</v>
      </c>
      <c r="B663">
        <f>'Main Meals'!C662</f>
        <v>90503</v>
      </c>
      <c r="C663" t="str">
        <f>'Main Meals'!D662</f>
        <v>Chicken Noodle soup</v>
      </c>
      <c r="D663" t="str">
        <f>'Main Meals'!K662</f>
        <v>BULK</v>
      </c>
      <c r="E663" t="str">
        <f>'Main Meals'!L662</f>
        <v>MS</v>
      </c>
      <c r="F663" t="str">
        <f>'Main Meals'!I662</f>
        <v>ACTIVE ROTATING ON</v>
      </c>
      <c r="G663">
        <f>'Retail Pricing'!L663</f>
        <v>0</v>
      </c>
    </row>
    <row r="664" spans="1:7">
      <c r="A664">
        <f>'Main Meals'!B663</f>
        <v>90510</v>
      </c>
      <c r="B664">
        <f>'Main Meals'!C663</f>
        <v>90511</v>
      </c>
      <c r="C664" t="str">
        <f>'Main Meals'!D663</f>
        <v>Chicken Parmesan</v>
      </c>
      <c r="D664" t="str">
        <f>'Main Meals'!K663</f>
        <v>BULK</v>
      </c>
      <c r="E664" t="str">
        <f>'Main Meals'!L663</f>
        <v>MS</v>
      </c>
      <c r="F664" t="str">
        <f>'Main Meals'!I663</f>
        <v>ACTIVE ROTATING ON</v>
      </c>
      <c r="G664">
        <f>'Retail Pricing'!L664</f>
        <v>0</v>
      </c>
    </row>
    <row r="665" spans="1:7">
      <c r="A665">
        <f>'Main Meals'!B664</f>
        <v>90530</v>
      </c>
      <c r="B665">
        <f>'Main Meals'!C664</f>
        <v>90531</v>
      </c>
      <c r="C665" t="str">
        <f>'Main Meals'!D664</f>
        <v>Creamy Spinach</v>
      </c>
      <c r="D665" t="str">
        <f>'Main Meals'!K664</f>
        <v>BULK</v>
      </c>
      <c r="E665" t="str">
        <f>'Main Meals'!L664</f>
        <v>MS</v>
      </c>
      <c r="F665" t="str">
        <f>'Main Meals'!I664</f>
        <v>ACTIVE ROTATING ON</v>
      </c>
      <c r="G665">
        <f>'Retail Pricing'!L665</f>
        <v>0</v>
      </c>
    </row>
    <row r="666" spans="1:7">
      <c r="A666">
        <f>'Main Meals'!B665</f>
        <v>90540</v>
      </c>
      <c r="B666">
        <f>'Main Meals'!C665</f>
        <v>90541</v>
      </c>
      <c r="C666" t="str">
        <f>'Main Meals'!D665</f>
        <v>Cucumber Potato Salad</v>
      </c>
      <c r="D666" t="str">
        <f>'Main Meals'!K665</f>
        <v>BULK</v>
      </c>
      <c r="E666" t="str">
        <f>'Main Meals'!L665</f>
        <v>MS</v>
      </c>
      <c r="F666" t="str">
        <f>'Main Meals'!I665</f>
        <v>ACTIVE ROTATING ON</v>
      </c>
      <c r="G666">
        <f>'Retail Pricing'!L666</f>
        <v>0</v>
      </c>
    </row>
    <row r="667" spans="1:7">
      <c r="A667" t="e">
        <f>'Main Meals'!#REF!</f>
        <v>#REF!</v>
      </c>
      <c r="B667" t="e">
        <f>'Main Meals'!#REF!</f>
        <v>#REF!</v>
      </c>
      <c r="C667" t="e">
        <f>'Main Meals'!#REF!</f>
        <v>#REF!</v>
      </c>
      <c r="D667" t="e">
        <f>'Main Meals'!#REF!</f>
        <v>#REF!</v>
      </c>
      <c r="E667" t="e">
        <f>'Main Meals'!#REF!</f>
        <v>#REF!</v>
      </c>
      <c r="F667" t="e">
        <f>'Main Meals'!#REF!</f>
        <v>#REF!</v>
      </c>
      <c r="G667">
        <f>'Retail Pricing'!L667</f>
        <v>0</v>
      </c>
    </row>
    <row r="668" spans="1:7">
      <c r="A668">
        <f>'Main Meals'!B666</f>
        <v>90570</v>
      </c>
      <c r="B668">
        <f>'Main Meals'!C666</f>
        <v>90571</v>
      </c>
      <c r="C668" t="str">
        <f>'Main Meals'!D666</f>
        <v>Lasagna Bolognese</v>
      </c>
      <c r="D668" t="str">
        <f>'Main Meals'!K666</f>
        <v>BULK</v>
      </c>
      <c r="E668" t="str">
        <f>'Main Meals'!L666</f>
        <v>MS</v>
      </c>
      <c r="F668" t="str">
        <f>'Main Meals'!I666</f>
        <v>ACTIVE ROTATING ON</v>
      </c>
      <c r="G668">
        <f>'Retail Pricing'!L668</f>
        <v>0</v>
      </c>
    </row>
    <row r="669" spans="1:7">
      <c r="A669">
        <f>'Main Meals'!B667</f>
        <v>90580</v>
      </c>
      <c r="B669">
        <f>'Main Meals'!C667</f>
        <v>90581</v>
      </c>
      <c r="C669" t="str">
        <f>'Main Meals'!D667</f>
        <v>Maple Glazed Ham</v>
      </c>
      <c r="D669" t="str">
        <f>'Main Meals'!K667</f>
        <v>BULK</v>
      </c>
      <c r="E669" t="str">
        <f>'Main Meals'!L667</f>
        <v>MS</v>
      </c>
      <c r="F669" t="str">
        <f>'Main Meals'!I667</f>
        <v>ACTIVE ROTATING ON</v>
      </c>
      <c r="G669">
        <f>'Retail Pricing'!L669</f>
        <v>0</v>
      </c>
    </row>
    <row r="670" spans="1:7">
      <c r="A670">
        <f>'Main Meals'!B668</f>
        <v>90590</v>
      </c>
      <c r="B670">
        <f>'Main Meals'!C668</f>
        <v>90591</v>
      </c>
      <c r="C670" t="str">
        <f>'Main Meals'!D668</f>
        <v>Mashed Sweet Potatoes</v>
      </c>
      <c r="D670" t="str">
        <f>'Main Meals'!K668</f>
        <v>BULK</v>
      </c>
      <c r="E670" t="str">
        <f>'Main Meals'!L668</f>
        <v>MS</v>
      </c>
      <c r="F670" t="str">
        <f>'Main Meals'!I668</f>
        <v>ACTIVE ROTATING ON</v>
      </c>
      <c r="G670">
        <f>'Retail Pricing'!L670</f>
        <v>0</v>
      </c>
    </row>
    <row r="671" spans="1:7">
      <c r="A671">
        <f>'Main Meals'!B669</f>
        <v>90620</v>
      </c>
      <c r="B671">
        <f>'Main Meals'!C669</f>
        <v>90623</v>
      </c>
      <c r="C671" t="str">
        <f>'Main Meals'!D669</f>
        <v>Mushroom and Barley soup</v>
      </c>
      <c r="D671" t="str">
        <f>'Main Meals'!K669</f>
        <v>BULK</v>
      </c>
      <c r="E671" t="str">
        <f>'Main Meals'!L669</f>
        <v>MS</v>
      </c>
      <c r="F671" t="str">
        <f>'Main Meals'!I669</f>
        <v>ACTIVE ROTATING ON</v>
      </c>
      <c r="G671">
        <f>'Retail Pricing'!L671</f>
        <v>0</v>
      </c>
    </row>
    <row r="672" spans="1:7">
      <c r="A672">
        <f>'Main Meals'!B670</f>
        <v>90630</v>
      </c>
      <c r="B672">
        <f>'Main Meals'!C670</f>
        <v>90631</v>
      </c>
      <c r="C672" t="str">
        <f>'Main Meals'!D670</f>
        <v>New England Cod Chowder</v>
      </c>
      <c r="D672" t="str">
        <f>'Main Meals'!K670</f>
        <v>BULK</v>
      </c>
      <c r="E672" t="str">
        <f>'Main Meals'!L670</f>
        <v>MS</v>
      </c>
      <c r="F672" t="str">
        <f>'Main Meals'!I670</f>
        <v>ACTIVE ROTATING ON</v>
      </c>
      <c r="G672">
        <f>'Retail Pricing'!L672</f>
        <v>0</v>
      </c>
    </row>
    <row r="673" spans="1:7">
      <c r="A673">
        <f>'Main Meals'!B671</f>
        <v>90640</v>
      </c>
      <c r="B673">
        <f>'Main Meals'!C671</f>
        <v>90641</v>
      </c>
      <c r="C673" t="str">
        <f>'Main Meals'!D671</f>
        <v>Roasted Carrots, Broccoli, &amp; Brussels Sprouts</v>
      </c>
      <c r="D673" t="str">
        <f>'Main Meals'!K671</f>
        <v>BULK</v>
      </c>
      <c r="E673" t="str">
        <f>'Main Meals'!L671</f>
        <v>MS</v>
      </c>
      <c r="F673" t="str">
        <f>'Main Meals'!I671</f>
        <v>ACTIVE ROTATING ON</v>
      </c>
      <c r="G673">
        <f>'Retail Pricing'!L673</f>
        <v>0</v>
      </c>
    </row>
    <row r="674" spans="1:7">
      <c r="A674">
        <f>'Main Meals'!B672</f>
        <v>90650</v>
      </c>
      <c r="B674">
        <f>'Main Meals'!C672</f>
        <v>90651</v>
      </c>
      <c r="C674" t="str">
        <f>'Main Meals'!D672</f>
        <v>Rosemary Roasted Potatoes</v>
      </c>
      <c r="D674" t="str">
        <f>'Main Meals'!K672</f>
        <v>BULK</v>
      </c>
      <c r="E674" t="str">
        <f>'Main Meals'!L672</f>
        <v>MS</v>
      </c>
      <c r="F674" t="str">
        <f>'Main Meals'!I672</f>
        <v>ACTIVE ROTATING ON</v>
      </c>
      <c r="G674">
        <f>'Retail Pricing'!L674</f>
        <v>0</v>
      </c>
    </row>
    <row r="675" spans="1:7">
      <c r="A675">
        <f>'Main Meals'!B673</f>
        <v>90660</v>
      </c>
      <c r="B675">
        <f>'Main Meals'!C673</f>
        <v>90661</v>
      </c>
      <c r="C675" t="str">
        <f>'Main Meals'!D673</f>
        <v>Spaghetti with Tomato, Garlic and Bacon Sauce</v>
      </c>
      <c r="D675" t="str">
        <f>'Main Meals'!K673</f>
        <v>BULK</v>
      </c>
      <c r="E675" t="str">
        <f>'Main Meals'!L673</f>
        <v>MS</v>
      </c>
      <c r="F675" t="str">
        <f>'Main Meals'!I673</f>
        <v>ACTIVE ROTATING ON</v>
      </c>
      <c r="G675">
        <f>'Retail Pricing'!L675</f>
        <v>0</v>
      </c>
    </row>
    <row r="676" spans="1:7">
      <c r="A676">
        <f>'Main Meals'!B674</f>
        <v>90670</v>
      </c>
      <c r="B676">
        <f>'Main Meals'!C674</f>
        <v>90671</v>
      </c>
      <c r="C676" t="str">
        <f>'Main Meals'!D674</f>
        <v>Vegetable Stew</v>
      </c>
      <c r="D676" t="str">
        <f>'Main Meals'!K674</f>
        <v>BULK</v>
      </c>
      <c r="E676" t="str">
        <f>'Main Meals'!L674</f>
        <v>MS</v>
      </c>
      <c r="F676" t="str">
        <f>'Main Meals'!I674</f>
        <v>ACTIVE ROTATING ON</v>
      </c>
      <c r="G676">
        <f>'Retail Pricing'!L676</f>
        <v>0</v>
      </c>
    </row>
    <row r="677" spans="1:7">
      <c r="A677">
        <f>'Main Meals'!B675</f>
        <v>90680</v>
      </c>
      <c r="B677">
        <f>'Main Meals'!C675</f>
        <v>90683</v>
      </c>
      <c r="C677" t="str">
        <f>'Main Meals'!D675</f>
        <v>Borscht soup</v>
      </c>
      <c r="D677" t="str">
        <f>'Main Meals'!K675</f>
        <v>BULK</v>
      </c>
      <c r="E677" t="str">
        <f>'Main Meals'!L675</f>
        <v>MS</v>
      </c>
      <c r="F677" t="str">
        <f>'Main Meals'!I675</f>
        <v>ACTIVE ROTATING ON</v>
      </c>
      <c r="G677">
        <f>'Retail Pricing'!L677</f>
        <v>0</v>
      </c>
    </row>
    <row r="678" spans="1:7">
      <c r="A678">
        <f>'Main Meals'!B676</f>
        <v>90690</v>
      </c>
      <c r="B678">
        <f>'Main Meals'!C676</f>
        <v>90691</v>
      </c>
      <c r="C678" t="str">
        <f>'Main Meals'!D676</f>
        <v>Breaded Fish Filet</v>
      </c>
      <c r="D678" t="str">
        <f>'Main Meals'!K676</f>
        <v>BULK</v>
      </c>
      <c r="E678" t="str">
        <f>'Main Meals'!L676</f>
        <v>MS</v>
      </c>
      <c r="F678" t="str">
        <f>'Main Meals'!I676</f>
        <v>ACTIVE ROTATING ON</v>
      </c>
      <c r="G678">
        <f>'Retail Pricing'!L678</f>
        <v>0</v>
      </c>
    </row>
    <row r="679" spans="1:7">
      <c r="A679">
        <f>'Main Meals'!B677</f>
        <v>90700</v>
      </c>
      <c r="B679">
        <f>'Main Meals'!C677</f>
        <v>90701</v>
      </c>
      <c r="C679" t="str">
        <f>'Main Meals'!D677</f>
        <v>Broccoli Casserole with Ground Beef</v>
      </c>
      <c r="D679" t="str">
        <f>'Main Meals'!K677</f>
        <v>BULK</v>
      </c>
      <c r="E679" t="str">
        <f>'Main Meals'!L677</f>
        <v>MS</v>
      </c>
      <c r="F679" t="str">
        <f>'Main Meals'!I677</f>
        <v>ACTIVE ROTATING ON</v>
      </c>
      <c r="G679">
        <f>'Retail Pricing'!L679</f>
        <v>0</v>
      </c>
    </row>
    <row r="680" spans="1:7">
      <c r="A680">
        <f>'Main Meals'!B678</f>
        <v>90730</v>
      </c>
      <c r="B680">
        <f>'Main Meals'!C678</f>
        <v>90731</v>
      </c>
      <c r="C680" t="str">
        <f>'Main Meals'!D678</f>
        <v>Egg Frittata with Bacon &amp; Cheese</v>
      </c>
      <c r="D680" t="str">
        <f>'Main Meals'!K678</f>
        <v>BULK</v>
      </c>
      <c r="E680" t="str">
        <f>'Main Meals'!L678</f>
        <v>MS</v>
      </c>
      <c r="F680" t="str">
        <f>'Main Meals'!I678</f>
        <v>ACTIVE ROTATING ON</v>
      </c>
      <c r="G680">
        <f>'Retail Pricing'!L680</f>
        <v>0</v>
      </c>
    </row>
    <row r="681" spans="1:7">
      <c r="A681">
        <f>'Main Meals'!B679</f>
        <v>90770</v>
      </c>
      <c r="B681">
        <f>'Main Meals'!C679</f>
        <v>90771</v>
      </c>
      <c r="C681" t="str">
        <f>'Main Meals'!D679</f>
        <v>Rice with Green Peas</v>
      </c>
      <c r="D681" t="str">
        <f>'Main Meals'!K679</f>
        <v>BULK</v>
      </c>
      <c r="E681" t="str">
        <f>'Main Meals'!L679</f>
        <v>MS</v>
      </c>
      <c r="F681" t="str">
        <f>'Main Meals'!I679</f>
        <v>ACTIVE ROTATING ON</v>
      </c>
      <c r="G681">
        <f>'Retail Pricing'!L681</f>
        <v>0</v>
      </c>
    </row>
    <row r="682" spans="1:7">
      <c r="A682">
        <f>'Main Meals'!B680</f>
        <v>90780</v>
      </c>
      <c r="B682">
        <f>'Main Meals'!C680</f>
        <v>90783</v>
      </c>
      <c r="C682" t="str">
        <f>'Main Meals'!D680</f>
        <v>Heavenly Cauliflower soup</v>
      </c>
      <c r="D682" t="str">
        <f>'Main Meals'!K680</f>
        <v>BULK</v>
      </c>
      <c r="E682" t="str">
        <f>'Main Meals'!L680</f>
        <v>MS</v>
      </c>
      <c r="F682" t="str">
        <f>'Main Meals'!I680</f>
        <v>ACTIVE ROTATING ON</v>
      </c>
      <c r="G682">
        <f>'Retail Pricing'!L682</f>
        <v>0</v>
      </c>
    </row>
    <row r="683" spans="1:7">
      <c r="A683">
        <f>'Main Meals'!B681</f>
        <v>90810</v>
      </c>
      <c r="B683">
        <f>'Main Meals'!C681</f>
        <v>90811</v>
      </c>
      <c r="C683" t="str">
        <f>'Main Meals'!D681</f>
        <v>Jasmine Rice</v>
      </c>
      <c r="D683" t="str">
        <f>'Main Meals'!K681</f>
        <v>BULK</v>
      </c>
      <c r="E683" t="str">
        <f>'Main Meals'!L681</f>
        <v>MS</v>
      </c>
      <c r="F683" t="str">
        <f>'Main Meals'!I681</f>
        <v>ACTIVE ROTATING ON</v>
      </c>
      <c r="G683">
        <f>'Retail Pricing'!L683</f>
        <v>0</v>
      </c>
    </row>
    <row r="684" spans="1:7">
      <c r="A684">
        <f>'Main Meals'!B682</f>
        <v>90820</v>
      </c>
      <c r="B684">
        <f>'Main Meals'!C682</f>
        <v>90821</v>
      </c>
      <c r="C684" t="str">
        <f>'Main Meals'!D682</f>
        <v>Lemon Energy Bites</v>
      </c>
      <c r="D684" t="str">
        <f>'Main Meals'!K682</f>
        <v>BULK</v>
      </c>
      <c r="E684" t="str">
        <f>'Main Meals'!L682</f>
        <v>MS</v>
      </c>
      <c r="F684" t="str">
        <f>'Main Meals'!I682</f>
        <v>ACTIVE ROTATING ON</v>
      </c>
      <c r="G684">
        <f>'Retail Pricing'!L684</f>
        <v>0</v>
      </c>
    </row>
    <row r="685" spans="1:7">
      <c r="A685">
        <f>'Main Meals'!B683</f>
        <v>90830</v>
      </c>
      <c r="B685">
        <f>'Main Meals'!C683</f>
        <v>90833</v>
      </c>
      <c r="C685" t="str">
        <f>'Main Meals'!D683</f>
        <v>Lentil soup</v>
      </c>
      <c r="D685" t="str">
        <f>'Main Meals'!K683</f>
        <v>BULK</v>
      </c>
      <c r="E685" t="str">
        <f>'Main Meals'!L683</f>
        <v>MS</v>
      </c>
      <c r="F685" t="str">
        <f>'Main Meals'!I683</f>
        <v>ACTIVE ROTATING ON</v>
      </c>
      <c r="G685">
        <f>'Retail Pricing'!L685</f>
        <v>0</v>
      </c>
    </row>
    <row r="686" spans="1:7">
      <c r="A686">
        <f>'Main Meals'!B684</f>
        <v>90840</v>
      </c>
      <c r="B686">
        <f>'Main Meals'!C684</f>
        <v>90841</v>
      </c>
      <c r="C686" t="str">
        <f>'Main Meals'!D684</f>
        <v>Meatloaf</v>
      </c>
      <c r="D686" t="str">
        <f>'Main Meals'!K684</f>
        <v>BULK</v>
      </c>
      <c r="E686" t="str">
        <f>'Main Meals'!L684</f>
        <v>MS</v>
      </c>
      <c r="F686" t="str">
        <f>'Main Meals'!I684</f>
        <v>ACTIVE ROTATING ON</v>
      </c>
      <c r="G686">
        <f>'Retail Pricing'!L686</f>
        <v>0</v>
      </c>
    </row>
    <row r="687" spans="1:7">
      <c r="A687">
        <f>'Main Meals'!B685</f>
        <v>90880</v>
      </c>
      <c r="B687">
        <f>'Main Meals'!C685</f>
        <v>90881</v>
      </c>
      <c r="C687" t="str">
        <f>'Main Meals'!D685</f>
        <v>Roasted Turkey Dinner</v>
      </c>
      <c r="D687" t="str">
        <f>'Main Meals'!K685</f>
        <v>BULK</v>
      </c>
      <c r="E687" t="str">
        <f>'Main Meals'!L685</f>
        <v>MS</v>
      </c>
      <c r="F687" t="str">
        <f>'Main Meals'!I685</f>
        <v>ACTIVE ROTATING ON</v>
      </c>
      <c r="G687">
        <f>'Retail Pricing'!L687</f>
        <v>0</v>
      </c>
    </row>
    <row r="688" spans="1:7">
      <c r="A688">
        <f>'Main Meals'!B686</f>
        <v>90890</v>
      </c>
      <c r="B688">
        <f>'Main Meals'!C686</f>
        <v>90891</v>
      </c>
      <c r="C688" t="str">
        <f>'Main Meals'!D686</f>
        <v>Rosemary Potatoes &amp; Green Beans</v>
      </c>
      <c r="D688" t="str">
        <f>'Main Meals'!K686</f>
        <v>BULK</v>
      </c>
      <c r="E688" t="str">
        <f>'Main Meals'!L686</f>
        <v>MS</v>
      </c>
      <c r="F688" t="str">
        <f>'Main Meals'!I686</f>
        <v>ACTIVE ROTATING ON</v>
      </c>
      <c r="G688">
        <f>'Retail Pricing'!L688</f>
        <v>0</v>
      </c>
    </row>
    <row r="689" spans="1:7">
      <c r="A689">
        <f>'Main Meals'!B687</f>
        <v>90020</v>
      </c>
      <c r="B689">
        <f>'Main Meals'!C687</f>
        <v>90023</v>
      </c>
      <c r="C689" t="str">
        <f>'Main Meals'!D687</f>
        <v>Carrot Ginger soup</v>
      </c>
      <c r="D689" t="str">
        <f>'Main Meals'!K687</f>
        <v>BULK</v>
      </c>
      <c r="E689" t="str">
        <f>'Main Meals'!L687</f>
        <v>MS</v>
      </c>
      <c r="F689" t="str">
        <f>'Main Meals'!I687</f>
        <v>ACTIVE ROTATING ON</v>
      </c>
      <c r="G689">
        <f>'Retail Pricing'!L689</f>
        <v>0</v>
      </c>
    </row>
    <row r="690" spans="1:7">
      <c r="A690">
        <f>'Main Meals'!B688</f>
        <v>90040</v>
      </c>
      <c r="B690">
        <f>'Main Meals'!C688</f>
        <v>90041</v>
      </c>
      <c r="C690" t="str">
        <f>'Main Meals'!D688</f>
        <v>Mini Chocolate Cakes</v>
      </c>
      <c r="D690" t="str">
        <f>'Main Meals'!K688</f>
        <v>BULK</v>
      </c>
      <c r="E690" t="str">
        <f>'Main Meals'!L688</f>
        <v>MS</v>
      </c>
      <c r="F690" t="str">
        <f>'Main Meals'!I688</f>
        <v>ACTIVE ROTATING ON</v>
      </c>
      <c r="G690">
        <f>'Retail Pricing'!L690</f>
        <v>0</v>
      </c>
    </row>
    <row r="691" spans="1:7">
      <c r="A691">
        <f>'Main Meals'!B689</f>
        <v>90050</v>
      </c>
      <c r="B691">
        <f>'Main Meals'!C689</f>
        <v>90051</v>
      </c>
      <c r="C691" t="str">
        <f>'Main Meals'!D689</f>
        <v>Banana Pudding</v>
      </c>
      <c r="D691" t="str">
        <f>'Main Meals'!K689</f>
        <v>BULK</v>
      </c>
      <c r="E691" t="str">
        <f>'Main Meals'!L689</f>
        <v>MS</v>
      </c>
      <c r="F691" t="str">
        <f>'Main Meals'!I689</f>
        <v>ACTIVE ROTATING ON</v>
      </c>
      <c r="G691">
        <f>'Retail Pricing'!L691</f>
        <v>0</v>
      </c>
    </row>
    <row r="692" spans="1:7">
      <c r="A692">
        <f>'Main Meals'!B690</f>
        <v>90070</v>
      </c>
      <c r="B692">
        <f>'Main Meals'!C690</f>
        <v>90071</v>
      </c>
      <c r="C692" t="str">
        <f>'Main Meals'!D690</f>
        <v>Brownie Bites</v>
      </c>
      <c r="D692" t="str">
        <f>'Main Meals'!K690</f>
        <v>BULK</v>
      </c>
      <c r="E692" t="str">
        <f>'Main Meals'!L690</f>
        <v>MS</v>
      </c>
      <c r="F692" t="str">
        <f>'Main Meals'!I690</f>
        <v>ACTIVE ROTATING ON</v>
      </c>
      <c r="G692">
        <f>'Retail Pricing'!L692</f>
        <v>0</v>
      </c>
    </row>
    <row r="693" spans="1:7">
      <c r="A693" t="e">
        <f>'Main Meals'!#REF!</f>
        <v>#REF!</v>
      </c>
      <c r="B693" t="e">
        <f>'Main Meals'!#REF!</f>
        <v>#REF!</v>
      </c>
      <c r="C693" t="e">
        <f>'Main Meals'!#REF!</f>
        <v>#REF!</v>
      </c>
      <c r="D693" t="e">
        <f>'Main Meals'!#REF!</f>
        <v>#REF!</v>
      </c>
      <c r="E693" t="e">
        <f>'Main Meals'!#REF!</f>
        <v>#REF!</v>
      </c>
      <c r="F693" t="e">
        <f>'Main Meals'!#REF!</f>
        <v>#REF!</v>
      </c>
      <c r="G693">
        <f>'Retail Pricing'!L693</f>
        <v>0</v>
      </c>
    </row>
    <row r="694" spans="1:7">
      <c r="A694">
        <f>'Main Meals'!B691</f>
        <v>90120</v>
      </c>
      <c r="B694">
        <f>'Main Meals'!C691</f>
        <v>90121</v>
      </c>
      <c r="C694" t="str">
        <f>'Main Meals'!D691</f>
        <v>Chopped Spring Salad</v>
      </c>
      <c r="D694" t="str">
        <f>'Main Meals'!K691</f>
        <v>BULK</v>
      </c>
      <c r="E694" t="str">
        <f>'Main Meals'!L691</f>
        <v>MS</v>
      </c>
      <c r="F694" t="str">
        <f>'Main Meals'!I691</f>
        <v>ACTIVE ROTATING ON</v>
      </c>
      <c r="G694">
        <f>'Retail Pricing'!L694</f>
        <v>0</v>
      </c>
    </row>
    <row r="695" spans="1:7">
      <c r="A695">
        <f>'Main Meals'!B692</f>
        <v>90130</v>
      </c>
      <c r="B695">
        <f>'Main Meals'!C692</f>
        <v>90131</v>
      </c>
      <c r="C695" t="str">
        <f>'Main Meals'!D692</f>
        <v>Fish Cakes with Tartar Sauce</v>
      </c>
      <c r="D695" t="str">
        <f>'Main Meals'!K692</f>
        <v>BULK</v>
      </c>
      <c r="E695" t="str">
        <f>'Main Meals'!L692</f>
        <v>MS</v>
      </c>
      <c r="F695" t="str">
        <f>'Main Meals'!I692</f>
        <v>ACTIVE ROTATING ON</v>
      </c>
      <c r="G695">
        <f>'Retail Pricing'!L695</f>
        <v>0</v>
      </c>
    </row>
    <row r="696" spans="1:7">
      <c r="A696">
        <f>'Main Meals'!B693</f>
        <v>90140</v>
      </c>
      <c r="B696">
        <f>'Main Meals'!C693</f>
        <v>90141</v>
      </c>
      <c r="C696" t="str">
        <f>'Main Meals'!D693</f>
        <v>Fresh Fruit Cup</v>
      </c>
      <c r="D696" t="str">
        <f>'Main Meals'!K693</f>
        <v>BULK</v>
      </c>
      <c r="E696" t="str">
        <f>'Main Meals'!L693</f>
        <v>MS</v>
      </c>
      <c r="F696" t="str">
        <f>'Main Meals'!I693</f>
        <v>ACTIVE ROTATING ON</v>
      </c>
      <c r="G696">
        <f>'Retail Pricing'!L696</f>
        <v>0</v>
      </c>
    </row>
    <row r="697" spans="1:7">
      <c r="A697">
        <f>'Main Meals'!B694</f>
        <v>90150</v>
      </c>
      <c r="B697">
        <f>'Main Meals'!C694</f>
        <v>90151</v>
      </c>
      <c r="C697" t="str">
        <f>'Main Meals'!D694</f>
        <v>Green Beans &amp; Almonds</v>
      </c>
      <c r="D697" t="str">
        <f>'Main Meals'!K694</f>
        <v>BULK</v>
      </c>
      <c r="E697" t="str">
        <f>'Main Meals'!L694</f>
        <v>MS</v>
      </c>
      <c r="F697" t="str">
        <f>'Main Meals'!I694</f>
        <v>ACTIVE ROTATING ON</v>
      </c>
      <c r="G697">
        <f>'Retail Pricing'!L697</f>
        <v>0</v>
      </c>
    </row>
    <row r="698" spans="1:7">
      <c r="A698">
        <f>'Main Meals'!B695</f>
        <v>90180</v>
      </c>
      <c r="B698">
        <f>'Main Meals'!C695</f>
        <v>90181</v>
      </c>
      <c r="C698" t="str">
        <f>'Main Meals'!D695</f>
        <v>Mini Coffee Cake</v>
      </c>
      <c r="D698" t="str">
        <f>'Main Meals'!K695</f>
        <v>BULK</v>
      </c>
      <c r="E698" t="str">
        <f>'Main Meals'!L695</f>
        <v>MS</v>
      </c>
      <c r="F698" t="str">
        <f>'Main Meals'!I695</f>
        <v>ACTIVE ROTATING ON</v>
      </c>
      <c r="G698">
        <f>'Retail Pricing'!L698</f>
        <v>0</v>
      </c>
    </row>
    <row r="699" spans="1:7">
      <c r="A699">
        <f>'Main Meals'!B696</f>
        <v>90190</v>
      </c>
      <c r="B699">
        <f>'Main Meals'!C696</f>
        <v>90191</v>
      </c>
      <c r="C699" t="str">
        <f>'Main Meals'!D696</f>
        <v>Rice Pudding</v>
      </c>
      <c r="D699" t="str">
        <f>'Main Meals'!K696</f>
        <v>BULK</v>
      </c>
      <c r="E699" t="str">
        <f>'Main Meals'!L696</f>
        <v>MS</v>
      </c>
      <c r="F699" t="str">
        <f>'Main Meals'!I696</f>
        <v>ACTIVE ROTATING ON</v>
      </c>
      <c r="G699">
        <f>'Retail Pricing'!L699</f>
        <v>0</v>
      </c>
    </row>
    <row r="700" spans="1:7">
      <c r="A700">
        <f>'Main Meals'!B697</f>
        <v>90200</v>
      </c>
      <c r="B700">
        <f>'Main Meals'!C697</f>
        <v>90201</v>
      </c>
      <c r="C700" t="str">
        <f>'Main Meals'!D697</f>
        <v>Roasted Broccoli</v>
      </c>
      <c r="D700" t="str">
        <f>'Main Meals'!K697</f>
        <v>BULK</v>
      </c>
      <c r="E700" t="str">
        <f>'Main Meals'!L697</f>
        <v>MS</v>
      </c>
      <c r="F700" t="str">
        <f>'Main Meals'!I697</f>
        <v>ACTIVE ROTATING ON</v>
      </c>
      <c r="G700">
        <f>'Retail Pricing'!L700</f>
        <v>0</v>
      </c>
    </row>
    <row r="701" spans="1:7">
      <c r="A701">
        <f>'Main Meals'!B698</f>
        <v>90390</v>
      </c>
      <c r="B701">
        <f>'Main Meals'!C698</f>
        <v>90391</v>
      </c>
      <c r="C701" t="str">
        <f>'Main Meals'!D698</f>
        <v>Chopped Mediterranean Salad</v>
      </c>
      <c r="D701" t="str">
        <f>'Main Meals'!K698</f>
        <v>BULK</v>
      </c>
      <c r="E701" t="str">
        <f>'Main Meals'!L698</f>
        <v>MS</v>
      </c>
      <c r="F701" t="str">
        <f>'Main Meals'!I698</f>
        <v>ACTIVE ROTATING ON</v>
      </c>
      <c r="G701">
        <f>'Retail Pricing'!L701</f>
        <v>0</v>
      </c>
    </row>
    <row r="702" spans="1:7">
      <c r="A702">
        <f>'Main Meals'!B699</f>
        <v>90790</v>
      </c>
      <c r="B702">
        <f>'Main Meals'!C699</f>
        <v>90791</v>
      </c>
      <c r="C702" t="str">
        <f>'Main Meals'!D699</f>
        <v>Herbed Roasted Potatoes</v>
      </c>
      <c r="D702" t="str">
        <f>'Main Meals'!K699</f>
        <v>BULK</v>
      </c>
      <c r="E702" t="str">
        <f>'Main Meals'!L699</f>
        <v>MS</v>
      </c>
      <c r="F702" t="str">
        <f>'Main Meals'!I699</f>
        <v>ACTIVE ROTATING ON</v>
      </c>
      <c r="G702">
        <f>'Retail Pricing'!L702</f>
        <v>0</v>
      </c>
    </row>
    <row r="703" spans="1:7">
      <c r="A703">
        <f>'Main Meals'!B700</f>
        <v>84000</v>
      </c>
      <c r="B703">
        <f>'Main Meals'!C700</f>
        <v>84002</v>
      </c>
      <c r="C703" t="str">
        <f>'Main Meals'!D700</f>
        <v xml:space="preserve">Plain Falafel with Sesame </v>
      </c>
      <c r="D703" t="str">
        <f>'Main Meals'!K700</f>
        <v>ENTRÉE</v>
      </c>
      <c r="E703" t="str">
        <f>'Main Meals'!L700</f>
        <v>SS</v>
      </c>
      <c r="F703" t="str">
        <f>'Main Meals'!I700</f>
        <v>ACTIVE ROTATING ON</v>
      </c>
      <c r="G703">
        <f>'Retail Pricing'!L703</f>
        <v>0</v>
      </c>
    </row>
    <row r="704" spans="1:7">
      <c r="A704">
        <f>'Main Meals'!B701</f>
        <v>95030</v>
      </c>
      <c r="B704">
        <f>'Main Meals'!C701</f>
        <v>95031</v>
      </c>
      <c r="C704" t="str">
        <f>'Main Meals'!D701</f>
        <v>Ginger Glazed Mahi Mahi</v>
      </c>
      <c r="D704" t="str">
        <f>'Main Meals'!K701</f>
        <v>ENTRÉE</v>
      </c>
      <c r="E704" t="str">
        <f>'Main Meals'!L701</f>
        <v>SS</v>
      </c>
      <c r="F704" t="str">
        <f>'Main Meals'!I701</f>
        <v>ACTIVE ROTATING ON</v>
      </c>
      <c r="G704">
        <f>'Retail Pricing'!L704</f>
        <v>0</v>
      </c>
    </row>
    <row r="705" spans="1:7">
      <c r="A705">
        <f>'Main Meals'!B702</f>
        <v>90910</v>
      </c>
      <c r="B705">
        <f>'Main Meals'!C702</f>
        <v>90911</v>
      </c>
      <c r="C705" t="str">
        <f>'Main Meals'!D702</f>
        <v>Vietnamese Sea Bass</v>
      </c>
      <c r="D705" t="str">
        <f>'Main Meals'!K702</f>
        <v>ENTRÉE</v>
      </c>
      <c r="E705" t="str">
        <f>'Main Meals'!L702</f>
        <v>SS</v>
      </c>
      <c r="F705" t="str">
        <f>'Main Meals'!I702</f>
        <v>ACTIVE ROTATING ON</v>
      </c>
      <c r="G705">
        <f>'Retail Pricing'!L705</f>
        <v>0</v>
      </c>
    </row>
    <row r="706" spans="1:7">
      <c r="A706">
        <f>'Main Meals'!B703</f>
        <v>90920</v>
      </c>
      <c r="B706">
        <f>'Main Meals'!C703</f>
        <v>90921</v>
      </c>
      <c r="C706" t="str">
        <f>'Main Meals'!D703</f>
        <v>Side of Tofu</v>
      </c>
      <c r="D706" t="str">
        <f>'Main Meals'!K703</f>
        <v>SIDE</v>
      </c>
      <c r="E706" t="str">
        <f>'Main Meals'!L703</f>
        <v>SS</v>
      </c>
      <c r="F706" t="str">
        <f>'Main Meals'!I703</f>
        <v>ACTIVE ROTATING ON</v>
      </c>
      <c r="G706">
        <f>'Retail Pricing'!L706</f>
        <v>0</v>
      </c>
    </row>
    <row r="707" spans="1:7">
      <c r="A707">
        <f>'Main Meals'!B704</f>
        <v>40800</v>
      </c>
      <c r="B707">
        <f>'Main Meals'!C704</f>
        <v>40896</v>
      </c>
      <c r="C707" t="str">
        <f>'Main Meals'!D704</f>
        <v>Mothers Day Brunch Bundle</v>
      </c>
      <c r="D707" t="str">
        <f>'Main Meals'!K704</f>
        <v>BUNDLE</v>
      </c>
      <c r="E707" t="str">
        <f>'Main Meals'!L704</f>
        <v>MS</v>
      </c>
      <c r="F707" t="str">
        <f>'Main Meals'!I704</f>
        <v>ACTIVE ROTATING ON</v>
      </c>
      <c r="G707">
        <f>'Retail Pricing'!L707</f>
        <v>0</v>
      </c>
    </row>
    <row r="708" spans="1:7">
      <c r="A708">
        <f>'Main Meals'!B705</f>
        <v>90150</v>
      </c>
      <c r="B708">
        <f>'Main Meals'!C705</f>
        <v>90152</v>
      </c>
      <c r="C708" t="str">
        <f>'Main Meals'!D705</f>
        <v>Green Beans</v>
      </c>
      <c r="D708" t="str">
        <f>'Main Meals'!K705</f>
        <v>BULK</v>
      </c>
      <c r="E708" t="str">
        <f>'Main Meals'!L705</f>
        <v>MS</v>
      </c>
      <c r="F708" t="str">
        <f>'Main Meals'!I705</f>
        <v>ACTIVE ROTATING ON</v>
      </c>
      <c r="G708">
        <f>'Retail Pricing'!L708</f>
        <v>0</v>
      </c>
    </row>
    <row r="709" spans="1:7">
      <c r="A709">
        <f>'Main Meals'!B706</f>
        <v>90560</v>
      </c>
      <c r="B709">
        <f>'Main Meals'!C706</f>
        <v>90562</v>
      </c>
      <c r="C709" t="str">
        <f>'Main Meals'!D706</f>
        <v>Primavera Rice</v>
      </c>
      <c r="D709" t="str">
        <f>'Main Meals'!K706</f>
        <v>BULK</v>
      </c>
      <c r="E709" t="str">
        <f>'Main Meals'!L706</f>
        <v>MS</v>
      </c>
      <c r="F709" t="str">
        <f>'Main Meals'!I706</f>
        <v>ACTIVE ROTATING ON</v>
      </c>
      <c r="G709">
        <f>'Retail Pricing'!L709</f>
        <v>0</v>
      </c>
    </row>
    <row r="710" spans="1:7">
      <c r="A710">
        <f>'Main Meals'!B707</f>
        <v>90330</v>
      </c>
      <c r="B710">
        <f>'Main Meals'!C707</f>
        <v>90332</v>
      </c>
      <c r="C710" t="str">
        <f>'Main Meals'!D707</f>
        <v>Strawberry and Vanilla Pudding</v>
      </c>
      <c r="D710" t="str">
        <f>'Main Meals'!K707</f>
        <v>BULK</v>
      </c>
      <c r="E710" t="str">
        <f>'Main Meals'!L707</f>
        <v>MS</v>
      </c>
      <c r="F710" t="str">
        <f>'Main Meals'!I707</f>
        <v>ACTIVE ROTATING ON</v>
      </c>
      <c r="G710">
        <f>'Retail Pricing'!L710</f>
        <v>0</v>
      </c>
    </row>
    <row r="711" spans="1:7">
      <c r="A711">
        <f>'Main Meals'!B708</f>
        <v>90930</v>
      </c>
      <c r="B711">
        <f>'Main Meals'!C708</f>
        <v>90931</v>
      </c>
      <c r="C711" t="str">
        <f>'Main Meals'!D708</f>
        <v>Salmon Protein Bowl</v>
      </c>
      <c r="D711" t="str">
        <f>'Main Meals'!K708</f>
        <v>SALAD</v>
      </c>
      <c r="E711" t="str">
        <f>'Main Meals'!L708</f>
        <v>SS</v>
      </c>
      <c r="F711" t="str">
        <f>'Main Meals'!I708</f>
        <v>ACTIVE ROTATING ON</v>
      </c>
      <c r="G711">
        <f>'Retail Pricing'!L711</f>
        <v>0</v>
      </c>
    </row>
    <row r="712" spans="1:7">
      <c r="A712">
        <f>'Main Meals'!B709</f>
        <v>90940</v>
      </c>
      <c r="B712">
        <f>'Main Meals'!C709</f>
        <v>90941</v>
      </c>
      <c r="C712" t="str">
        <f>'Main Meals'!D709</f>
        <v>Smoked Pork Chop</v>
      </c>
      <c r="D712" t="str">
        <f>'Main Meals'!K709</f>
        <v>BULK</v>
      </c>
      <c r="E712" t="str">
        <f>'Main Meals'!L709</f>
        <v>MS</v>
      </c>
      <c r="F712" t="str">
        <f>'Main Meals'!I709</f>
        <v>ACTIVE ROTATING ON</v>
      </c>
      <c r="G712">
        <f>'Retail Pricing'!L712</f>
        <v>0</v>
      </c>
    </row>
    <row r="713" spans="1:7">
      <c r="A713">
        <f>'Main Meals'!B710</f>
        <v>90950</v>
      </c>
      <c r="B713">
        <f>'Main Meals'!C710</f>
        <v>90951</v>
      </c>
      <c r="C713" t="str">
        <f>'Main Meals'!D710</f>
        <v>Roast Beef in Tomato Sauce</v>
      </c>
      <c r="D713" t="str">
        <f>'Main Meals'!K710</f>
        <v>BULK</v>
      </c>
      <c r="E713" t="str">
        <f>'Main Meals'!L710</f>
        <v>MS</v>
      </c>
      <c r="F713" t="str">
        <f>'Main Meals'!I710</f>
        <v>ACTIVE ROTATING ON</v>
      </c>
      <c r="G713">
        <f>'Retail Pricing'!L713</f>
        <v>0</v>
      </c>
    </row>
    <row r="714" spans="1:7">
      <c r="A714">
        <f>'Main Meals'!B711</f>
        <v>90960</v>
      </c>
      <c r="B714">
        <f>'Main Meals'!C711</f>
        <v>90961</v>
      </c>
      <c r="C714" t="str">
        <f>'Main Meals'!D711</f>
        <v>Cream of Chicken Soup</v>
      </c>
      <c r="D714" t="str">
        <f>'Main Meals'!K711</f>
        <v>BULK</v>
      </c>
      <c r="E714" t="str">
        <f>'Main Meals'!L711</f>
        <v>MS</v>
      </c>
      <c r="F714" t="str">
        <f>'Main Meals'!I711</f>
        <v>ACTIVE ROTATING ON</v>
      </c>
      <c r="G714">
        <f>'Retail Pricing'!L714</f>
        <v>0</v>
      </c>
    </row>
    <row r="715" spans="1:7">
      <c r="A715">
        <f>'Main Meals'!B712</f>
        <v>90970</v>
      </c>
      <c r="B715">
        <f>'Main Meals'!C712</f>
        <v>90971</v>
      </c>
      <c r="C715" t="str">
        <f>'Main Meals'!D712</f>
        <v>Cocoberry Smoothie</v>
      </c>
      <c r="D715" t="str">
        <f>'Main Meals'!K712</f>
        <v>BULK</v>
      </c>
      <c r="E715" t="str">
        <f>'Main Meals'!L712</f>
        <v>MS</v>
      </c>
      <c r="F715" t="str">
        <f>'Main Meals'!I712</f>
        <v>ACTIVE ROTATING ON</v>
      </c>
      <c r="G715">
        <f>'Retail Pricing'!L715</f>
        <v>0</v>
      </c>
    </row>
    <row r="716" spans="1:7">
      <c r="A716">
        <f>'Main Meals'!B713</f>
        <v>90980</v>
      </c>
      <c r="B716">
        <f>'Main Meals'!C713</f>
        <v>90981</v>
      </c>
      <c r="C716" t="str">
        <f>'Main Meals'!D713</f>
        <v xml:space="preserve">Lasagna Alessandra </v>
      </c>
      <c r="D716" t="str">
        <f>'Main Meals'!K713</f>
        <v>BULK</v>
      </c>
      <c r="E716" t="str">
        <f>'Main Meals'!L713</f>
        <v>MS</v>
      </c>
      <c r="F716" t="str">
        <f>'Main Meals'!I713</f>
        <v>ACTIVE ROTATING ON</v>
      </c>
      <c r="G716">
        <f>'Retail Pricing'!L716</f>
        <v>0</v>
      </c>
    </row>
    <row r="717" spans="1:7">
      <c r="A717">
        <f>'Main Meals'!B714</f>
        <v>90920</v>
      </c>
      <c r="B717">
        <f>'Main Meals'!C714</f>
        <v>90922</v>
      </c>
      <c r="C717" t="str">
        <f>'Main Meals'!D714</f>
        <v>Side Bacon</v>
      </c>
      <c r="D717" t="str">
        <f>'Main Meals'!K714</f>
        <v>BULK</v>
      </c>
      <c r="E717" t="str">
        <f>'Main Meals'!L714</f>
        <v>MS</v>
      </c>
      <c r="F717" t="str">
        <f>'Main Meals'!I714</f>
        <v>ACTIVE ROTATING ON</v>
      </c>
      <c r="G717">
        <f>'Retail Pricing'!L717</f>
        <v>0</v>
      </c>
    </row>
    <row r="718" spans="1:7">
      <c r="A718">
        <f>'Main Meals'!B715</f>
        <v>90690</v>
      </c>
      <c r="B718">
        <f>'Main Meals'!C715</f>
        <v>90692</v>
      </c>
      <c r="C718" t="str">
        <f>'Main Meals'!D715</f>
        <v>Tilapia with Herb Sauce</v>
      </c>
      <c r="D718" t="str">
        <f>'Main Meals'!K715</f>
        <v>BULK</v>
      </c>
      <c r="E718" t="str">
        <f>'Main Meals'!L715</f>
        <v>MS</v>
      </c>
      <c r="F718" t="str">
        <f>'Main Meals'!I715</f>
        <v>ACTIVE ROTATING ON</v>
      </c>
      <c r="G718">
        <f>'Retail Pricing'!L718</f>
        <v>0</v>
      </c>
    </row>
    <row r="719" spans="1:7">
      <c r="A719">
        <f>'Main Meals'!B716</f>
        <v>90160</v>
      </c>
      <c r="B719">
        <f>'Main Meals'!C716</f>
        <v>90162</v>
      </c>
      <c r="C719" t="str">
        <f>'Main Meals'!D716</f>
        <v>Macaroni Primavera</v>
      </c>
      <c r="D719" t="str">
        <f>'Main Meals'!K716</f>
        <v>BULK</v>
      </c>
      <c r="E719" t="str">
        <f>'Main Meals'!L716</f>
        <v>MS</v>
      </c>
      <c r="F719" t="str">
        <f>'Main Meals'!I716</f>
        <v>ACTIVE ROTATING ON</v>
      </c>
      <c r="G719">
        <f>'Retail Pricing'!L719</f>
        <v>0</v>
      </c>
    </row>
    <row r="720" spans="1:7">
      <c r="A720">
        <f>'Main Meals'!B717</f>
        <v>90990</v>
      </c>
      <c r="B720">
        <f>'Main Meals'!C717</f>
        <v>90991</v>
      </c>
      <c r="C720" t="str">
        <f>'Main Meals'!D717</f>
        <v>Broccoli &amp; Spinach Soup</v>
      </c>
      <c r="D720" t="str">
        <f>'Main Meals'!K717</f>
        <v>BULK</v>
      </c>
      <c r="E720" t="str">
        <f>'Main Meals'!L717</f>
        <v>MS</v>
      </c>
      <c r="F720" t="str">
        <f>'Main Meals'!I717</f>
        <v>ACTIVE ROTATING ON</v>
      </c>
      <c r="G720">
        <f>'Retail Pricing'!L720</f>
        <v>0</v>
      </c>
    </row>
    <row r="721" spans="1:7">
      <c r="A721">
        <f>'Main Meals'!B718</f>
        <v>90330</v>
      </c>
      <c r="B721">
        <f>'Main Meals'!C718</f>
        <v>90333</v>
      </c>
      <c r="C721" t="str">
        <f>'Main Meals'!D718</f>
        <v>Vanilla Pudding</v>
      </c>
      <c r="D721" t="str">
        <f>'Main Meals'!K718</f>
        <v>BULK</v>
      </c>
      <c r="E721" t="str">
        <f>'Main Meals'!L718</f>
        <v>MS</v>
      </c>
      <c r="F721" t="str">
        <f>'Main Meals'!I718</f>
        <v>ACTIVE ROTATING ON</v>
      </c>
      <c r="G721">
        <f>'Retail Pricing'!L721</f>
        <v>0</v>
      </c>
    </row>
    <row r="722" spans="1:7">
      <c r="A722">
        <f>'Main Meals'!B719</f>
        <v>91010</v>
      </c>
      <c r="B722">
        <f>'Main Meals'!C719</f>
        <v>91011</v>
      </c>
      <c r="C722" t="str">
        <f>'Main Meals'!D719</f>
        <v>Chicken Bone Broth</v>
      </c>
      <c r="D722" t="str">
        <f>'Main Meals'!K719</f>
        <v>BULK</v>
      </c>
      <c r="E722" t="str">
        <f>'Main Meals'!L719</f>
        <v>MS</v>
      </c>
      <c r="F722" t="str">
        <f>'Main Meals'!I719</f>
        <v>ACTIVE ROTATING ON</v>
      </c>
      <c r="G722">
        <f>'Retail Pricing'!L722</f>
        <v>0</v>
      </c>
    </row>
    <row r="723" spans="1:7">
      <c r="A723">
        <f>'Main Meals'!B720</f>
        <v>91020</v>
      </c>
      <c r="B723">
        <f>'Main Meals'!C720</f>
        <v>91021</v>
      </c>
      <c r="C723" t="str">
        <f>'Main Meals'!D720</f>
        <v>Beef Ossobuco</v>
      </c>
      <c r="D723" t="str">
        <f>'Main Meals'!K720</f>
        <v>BULK</v>
      </c>
      <c r="E723" t="str">
        <f>'Main Meals'!L720</f>
        <v>MS</v>
      </c>
      <c r="F723" t="str">
        <f>'Main Meals'!I720</f>
        <v>ACTIVE ROTATING ON</v>
      </c>
      <c r="G723">
        <f>'Retail Pricing'!L723</f>
        <v>0</v>
      </c>
    </row>
    <row r="724" spans="1:7">
      <c r="A724">
        <f>'Main Meals'!B721</f>
        <v>90840</v>
      </c>
      <c r="B724">
        <f>'Main Meals'!C721</f>
        <v>90842</v>
      </c>
      <c r="C724" t="str">
        <f>'Main Meals'!D721</f>
        <v>Mashed Potatoes</v>
      </c>
      <c r="D724" t="str">
        <f>'Main Meals'!K721</f>
        <v>BULK</v>
      </c>
      <c r="E724" t="str">
        <f>'Main Meals'!L721</f>
        <v>MS</v>
      </c>
      <c r="F724" t="str">
        <f>'Main Meals'!I721</f>
        <v>ACTIVE ROTATING ON</v>
      </c>
      <c r="G724">
        <f>'Retail Pricing'!L724</f>
        <v>0</v>
      </c>
    </row>
    <row r="725" spans="1:7">
      <c r="A725">
        <f>'Main Meals'!B722</f>
        <v>91030</v>
      </c>
      <c r="B725">
        <f>'Main Meals'!C722</f>
        <v>91031</v>
      </c>
      <c r="C725" t="str">
        <f>'Main Meals'!D722</f>
        <v>Chicken Stew A La Vodka</v>
      </c>
      <c r="D725" t="str">
        <f>'Main Meals'!K722</f>
        <v>BULK</v>
      </c>
      <c r="E725" t="str">
        <f>'Main Meals'!L722</f>
        <v>MS</v>
      </c>
      <c r="F725" t="str">
        <f>'Main Meals'!I722</f>
        <v>ACTIVE ROTATING ON</v>
      </c>
      <c r="G725">
        <f>'Retail Pricing'!L725</f>
        <v>0</v>
      </c>
    </row>
    <row r="726" spans="1:7">
      <c r="A726">
        <f>'Main Meals'!B723</f>
        <v>91040</v>
      </c>
      <c r="B726">
        <f>'Main Meals'!C723</f>
        <v>91041</v>
      </c>
      <c r="C726" t="str">
        <f>'Main Meals'!D723</f>
        <v xml:space="preserve">Roasted Baby Carrots  </v>
      </c>
      <c r="D726" t="str">
        <f>'Main Meals'!K723</f>
        <v>BULK</v>
      </c>
      <c r="E726" t="str">
        <f>'Main Meals'!L723</f>
        <v>MS</v>
      </c>
      <c r="F726" t="str">
        <f>'Main Meals'!I723</f>
        <v>ACTIVE ROTATING ON</v>
      </c>
      <c r="G726">
        <f>'Retail Pricing'!L726</f>
        <v>0</v>
      </c>
    </row>
    <row r="727" spans="1:7">
      <c r="A727">
        <f>'Main Meals'!B724</f>
        <v>91050</v>
      </c>
      <c r="B727">
        <f>'Main Meals'!C724</f>
        <v>91051</v>
      </c>
      <c r="C727" t="str">
        <f>'Main Meals'!D724</f>
        <v>Cheesecake</v>
      </c>
      <c r="D727" t="str">
        <f>'Main Meals'!K724</f>
        <v>BULK</v>
      </c>
      <c r="E727" t="str">
        <f>'Main Meals'!L724</f>
        <v>MS</v>
      </c>
      <c r="F727" t="str">
        <f>'Main Meals'!I724</f>
        <v>ACTIVE ROTATING ON</v>
      </c>
      <c r="G727">
        <f>'Retail Pricing'!L727</f>
        <v>0</v>
      </c>
    </row>
    <row r="728" spans="1:7">
      <c r="A728">
        <f>'Main Meals'!B725</f>
        <v>91060</v>
      </c>
      <c r="B728">
        <f>'Main Meals'!C725</f>
        <v>91061</v>
      </c>
      <c r="C728" t="str">
        <f>'Main Meals'!D725</f>
        <v>Tomato Soup with Cheddar</v>
      </c>
      <c r="D728" t="str">
        <f>'Main Meals'!K725</f>
        <v>BULK</v>
      </c>
      <c r="E728" t="str">
        <f>'Main Meals'!L725</f>
        <v>MS</v>
      </c>
      <c r="F728" t="str">
        <f>'Main Meals'!I725</f>
        <v>ACTIVE ROTATING ON</v>
      </c>
      <c r="G728">
        <f>'Retail Pricing'!L728</f>
        <v>0</v>
      </c>
    </row>
    <row r="729" spans="1:7">
      <c r="A729">
        <f>'Main Meals'!B726</f>
        <v>91070</v>
      </c>
      <c r="B729">
        <f>'Main Meals'!C726</f>
        <v>91071</v>
      </c>
      <c r="C729" t="str">
        <f>'Main Meals'!D726</f>
        <v>Rob Smoothie</v>
      </c>
      <c r="D729" t="str">
        <f>'Main Meals'!K726</f>
        <v>BULK</v>
      </c>
      <c r="E729" t="str">
        <f>'Main Meals'!L726</f>
        <v>MS</v>
      </c>
      <c r="F729" t="str">
        <f>'Main Meals'!I726</f>
        <v>ACTIVE ROTATING ON</v>
      </c>
      <c r="G729">
        <f>'Retail Pricing'!L729</f>
        <v>0</v>
      </c>
    </row>
    <row r="730" spans="1:7">
      <c r="A730">
        <f>'Main Meals'!B727</f>
        <v>91080</v>
      </c>
      <c r="B730">
        <f>'Main Meals'!C727</f>
        <v>91081</v>
      </c>
      <c r="C730" t="str">
        <f>'Main Meals'!D727</f>
        <v>Teriyaki Stir Fry</v>
      </c>
      <c r="D730" t="str">
        <f>'Main Meals'!K727</f>
        <v>BULK</v>
      </c>
      <c r="E730" t="str">
        <f>'Main Meals'!L727</f>
        <v>MS</v>
      </c>
      <c r="F730" t="str">
        <f>'Main Meals'!I727</f>
        <v>ACTIVE ROTATING ON</v>
      </c>
      <c r="G730">
        <f>'Retail Pricing'!L730</f>
        <v>0</v>
      </c>
    </row>
    <row r="731" spans="1:7">
      <c r="A731">
        <f>'Main Meals'!B728</f>
        <v>91090</v>
      </c>
      <c r="B731">
        <f>'Main Meals'!C728</f>
        <v>91091</v>
      </c>
      <c r="C731" t="str">
        <f>'Main Meals'!D728</f>
        <v>Spinach Lasagna</v>
      </c>
      <c r="D731" t="str">
        <f>'Main Meals'!K728</f>
        <v>BULK</v>
      </c>
      <c r="E731" t="str">
        <f>'Main Meals'!L728</f>
        <v>MS</v>
      </c>
      <c r="F731" t="str">
        <f>'Main Meals'!I728</f>
        <v>ACTIVE ROTATING ON</v>
      </c>
      <c r="G731">
        <f>'Retail Pricing'!L731</f>
        <v>0</v>
      </c>
    </row>
    <row r="732" spans="1:7">
      <c r="A732">
        <f>'Main Meals'!B729</f>
        <v>90160</v>
      </c>
      <c r="B732">
        <f>'Main Meals'!C729</f>
        <v>90163</v>
      </c>
      <c r="C732" t="str">
        <f>'Main Meals'!D729</f>
        <v>Pulled BBQ Chicken</v>
      </c>
      <c r="D732" t="str">
        <f>'Main Meals'!K729</f>
        <v>BULK</v>
      </c>
      <c r="E732" t="str">
        <f>'Main Meals'!L729</f>
        <v>MS</v>
      </c>
      <c r="F732" t="str">
        <f>'Main Meals'!I729</f>
        <v>ACTIVE ROTATING ON</v>
      </c>
      <c r="G732">
        <f>'Retail Pricing'!L732</f>
        <v>0</v>
      </c>
    </row>
    <row r="733" spans="1:7">
      <c r="A733">
        <f>'Main Meals'!B730</f>
        <v>95020</v>
      </c>
      <c r="B733">
        <f>'Main Meals'!C730</f>
        <v>95021</v>
      </c>
      <c r="C733" t="str">
        <f>'Main Meals'!D730</f>
        <v>New England Roll</v>
      </c>
      <c r="D733" t="str">
        <f>'Main Meals'!K730</f>
        <v>SALAD</v>
      </c>
      <c r="E733" t="str">
        <f>'Main Meals'!L730</f>
        <v>SS</v>
      </c>
      <c r="F733" t="str">
        <f>'Main Meals'!I730</f>
        <v>ACTIVE ROTATING ON</v>
      </c>
      <c r="G733">
        <f>'Retail Pricing'!L733</f>
        <v>0</v>
      </c>
    </row>
    <row r="734" spans="1:7">
      <c r="A734">
        <f>'Main Meals'!B731</f>
        <v>95010</v>
      </c>
      <c r="B734">
        <f>'Main Meals'!C731</f>
        <v>95011</v>
      </c>
      <c r="C734" t="str">
        <f>'Main Meals'!D731</f>
        <v>Shrimp Summer Bowl</v>
      </c>
      <c r="D734" t="str">
        <f>'Main Meals'!K731</f>
        <v>SALAD</v>
      </c>
      <c r="E734" t="str">
        <f>'Main Meals'!L731</f>
        <v>SS</v>
      </c>
      <c r="F734" t="str">
        <f>'Main Meals'!I731</f>
        <v>ACTIVE ROTATING ON</v>
      </c>
      <c r="G734">
        <f>'Retail Pricing'!L734</f>
        <v>0</v>
      </c>
    </row>
    <row r="735" spans="1:7">
      <c r="A735">
        <f>'Main Meals'!B732</f>
        <v>91120</v>
      </c>
      <c r="B735">
        <f>'Main Meals'!C732</f>
        <v>91121</v>
      </c>
      <c r="C735" t="str">
        <f>'Main Meals'!D732</f>
        <v>Mushroom Chicken</v>
      </c>
      <c r="D735" t="str">
        <f>'Main Meals'!K732</f>
        <v>BULK</v>
      </c>
      <c r="E735" t="str">
        <f>'Main Meals'!L732</f>
        <v>MS</v>
      </c>
      <c r="F735" t="str">
        <f>'Main Meals'!I732</f>
        <v>ACTIVE ROTATING ON</v>
      </c>
      <c r="G735">
        <f>'Retail Pricing'!L735</f>
        <v>0</v>
      </c>
    </row>
    <row r="736" spans="1:7">
      <c r="A736">
        <f>'Main Meals'!B733</f>
        <v>91130</v>
      </c>
      <c r="B736">
        <f>'Main Meals'!C733</f>
        <v>91131</v>
      </c>
      <c r="C736" t="str">
        <f>'Main Meals'!D733</f>
        <v>Corn Chowder</v>
      </c>
      <c r="D736" t="str">
        <f>'Main Meals'!K733</f>
        <v>BULK</v>
      </c>
      <c r="E736" t="str">
        <f>'Main Meals'!L733</f>
        <v>MS</v>
      </c>
      <c r="F736" t="str">
        <f>'Main Meals'!I733</f>
        <v>ACTIVE ROTATING ON</v>
      </c>
      <c r="G736">
        <f>'Retail Pricing'!L736</f>
        <v>0</v>
      </c>
    </row>
    <row r="737" spans="1:7">
      <c r="A737" t="str">
        <f>'Main Meals'!B734</f>
        <v>90010L</v>
      </c>
      <c r="B737" t="str">
        <f>'Main Meals'!C734</f>
        <v>90011L</v>
      </c>
      <c r="C737" t="str">
        <f>'Main Meals'!D734</f>
        <v>Baked Ziti with Pesto Sauce and Grilled Shrimp</v>
      </c>
      <c r="D737" t="str">
        <f>'Main Meals'!K734</f>
        <v>BULK</v>
      </c>
      <c r="E737" t="str">
        <f>'Main Meals'!L734</f>
        <v>MS</v>
      </c>
      <c r="F737" t="str">
        <f>'Main Meals'!I734</f>
        <v>ACTIVE ROTATING ON</v>
      </c>
      <c r="G737">
        <f>'Retail Pricing'!L737</f>
        <v>0</v>
      </c>
    </row>
    <row r="738" spans="1:7">
      <c r="A738" t="str">
        <f>'Main Meals'!B735</f>
        <v>90020L</v>
      </c>
      <c r="B738" t="str">
        <f>'Main Meals'!C735</f>
        <v>90023L</v>
      </c>
      <c r="C738" t="str">
        <f>'Main Meals'!D735</f>
        <v>Carrot Ginger soup</v>
      </c>
      <c r="D738" t="str">
        <f>'Main Meals'!K735</f>
        <v>BULK</v>
      </c>
      <c r="E738" t="str">
        <f>'Main Meals'!L735</f>
        <v>MS</v>
      </c>
      <c r="F738" t="str">
        <f>'Main Meals'!I735</f>
        <v>ACTIVE ROTATING ON</v>
      </c>
      <c r="G738">
        <f>'Retail Pricing'!L738</f>
        <v>0</v>
      </c>
    </row>
    <row r="739" spans="1:7">
      <c r="A739" t="str">
        <f>'Main Meals'!B736</f>
        <v>90040L</v>
      </c>
      <c r="B739" t="str">
        <f>'Main Meals'!C736</f>
        <v>90041L</v>
      </c>
      <c r="C739" t="str">
        <f>'Main Meals'!D736</f>
        <v>Mini Chocolate Cakes</v>
      </c>
      <c r="D739" t="str">
        <f>'Main Meals'!K736</f>
        <v>BULK</v>
      </c>
      <c r="E739" t="str">
        <f>'Main Meals'!L736</f>
        <v>MS</v>
      </c>
      <c r="F739" t="str">
        <f>'Main Meals'!I736</f>
        <v>ACTIVE ROTATING ON</v>
      </c>
      <c r="G739">
        <f>'Retail Pricing'!L739</f>
        <v>0</v>
      </c>
    </row>
    <row r="740" spans="1:7">
      <c r="A740" t="str">
        <f>'Main Meals'!B737</f>
        <v>90050L</v>
      </c>
      <c r="B740" t="str">
        <f>'Main Meals'!C737</f>
        <v>90051L</v>
      </c>
      <c r="C740" t="str">
        <f>'Main Meals'!D737</f>
        <v>Banana Pudding</v>
      </c>
      <c r="D740" t="str">
        <f>'Main Meals'!K737</f>
        <v>BULK</v>
      </c>
      <c r="E740" t="str">
        <f>'Main Meals'!L737</f>
        <v>MS</v>
      </c>
      <c r="F740" t="str">
        <f>'Main Meals'!I737</f>
        <v>ACTIVE ROTATING ON</v>
      </c>
      <c r="G740">
        <f>'Retail Pricing'!L740</f>
        <v>0</v>
      </c>
    </row>
    <row r="741" spans="1:7">
      <c r="A741" t="str">
        <f>'Main Meals'!B738</f>
        <v>90060L</v>
      </c>
      <c r="B741" t="str">
        <f>'Main Meals'!C738</f>
        <v>90061L</v>
      </c>
      <c r="C741" t="str">
        <f>'Main Meals'!D738</f>
        <v>Basmati Rice</v>
      </c>
      <c r="D741" t="str">
        <f>'Main Meals'!K738</f>
        <v>BULK</v>
      </c>
      <c r="E741" t="str">
        <f>'Main Meals'!L738</f>
        <v>MS</v>
      </c>
      <c r="F741" t="str">
        <f>'Main Meals'!I738</f>
        <v>ACTIVE ROTATING ON</v>
      </c>
      <c r="G741">
        <f>'Retail Pricing'!L741</f>
        <v>0</v>
      </c>
    </row>
    <row r="742" spans="1:7">
      <c r="A742" t="str">
        <f>'Main Meals'!B739</f>
        <v>90070L</v>
      </c>
      <c r="B742" t="str">
        <f>'Main Meals'!C739</f>
        <v>90071L</v>
      </c>
      <c r="C742" t="str">
        <f>'Main Meals'!D739</f>
        <v>Brownie Bites</v>
      </c>
      <c r="D742" t="str">
        <f>'Main Meals'!K739</f>
        <v>BULK</v>
      </c>
      <c r="E742" t="str">
        <f>'Main Meals'!L739</f>
        <v>MS</v>
      </c>
      <c r="F742" t="str">
        <f>'Main Meals'!I739</f>
        <v>ACTIVE ROTATING ON</v>
      </c>
      <c r="G742">
        <f>'Retail Pricing'!L742</f>
        <v>0</v>
      </c>
    </row>
    <row r="743" spans="1:7">
      <c r="A743" t="str">
        <f>'Main Meals'!B740</f>
        <v>90090L</v>
      </c>
      <c r="B743" t="str">
        <f>'Main Meals'!C740</f>
        <v>90093L</v>
      </c>
      <c r="C743" t="str">
        <f>'Main Meals'!D740</f>
        <v>Chicken and Rice soup</v>
      </c>
      <c r="D743" t="str">
        <f>'Main Meals'!K740</f>
        <v>BULK</v>
      </c>
      <c r="E743" t="str">
        <f>'Main Meals'!L740</f>
        <v>MS</v>
      </c>
      <c r="F743" t="str">
        <f>'Main Meals'!I740</f>
        <v>ACTIVE ROTATING ON</v>
      </c>
      <c r="G743">
        <f>'Retail Pricing'!L743</f>
        <v>0</v>
      </c>
    </row>
    <row r="744" spans="1:7">
      <c r="A744" t="str">
        <f>'Main Meals'!B741</f>
        <v>90100L</v>
      </c>
      <c r="B744" t="str">
        <f>'Main Meals'!C741</f>
        <v>90103L</v>
      </c>
      <c r="C744" t="str">
        <f>'Main Meals'!D741</f>
        <v>Chicken Stracciatella soup</v>
      </c>
      <c r="D744" t="str">
        <f>'Main Meals'!K741</f>
        <v>BULK</v>
      </c>
      <c r="E744" t="str">
        <f>'Main Meals'!L741</f>
        <v>MS</v>
      </c>
      <c r="F744" t="str">
        <f>'Main Meals'!I741</f>
        <v>ACTIVE ROTATING ON</v>
      </c>
      <c r="G744">
        <f>'Retail Pricing'!L744</f>
        <v>0</v>
      </c>
    </row>
    <row r="745" spans="1:7">
      <c r="A745" t="str">
        <f>'Main Meals'!B742</f>
        <v>90120L</v>
      </c>
      <c r="B745" t="str">
        <f>'Main Meals'!C742</f>
        <v>90121L</v>
      </c>
      <c r="C745" t="str">
        <f>'Main Meals'!D742</f>
        <v>Chopped Spring Salad</v>
      </c>
      <c r="D745" t="str">
        <f>'Main Meals'!K742</f>
        <v>BULK</v>
      </c>
      <c r="E745" t="str">
        <f>'Main Meals'!L742</f>
        <v>MS</v>
      </c>
      <c r="F745" t="str">
        <f>'Main Meals'!I742</f>
        <v>ACTIVE ROTATING ON</v>
      </c>
      <c r="G745">
        <f>'Retail Pricing'!L745</f>
        <v>0</v>
      </c>
    </row>
    <row r="746" spans="1:7">
      <c r="A746" t="str">
        <f>'Main Meals'!B743</f>
        <v>90130L</v>
      </c>
      <c r="B746" t="str">
        <f>'Main Meals'!C743</f>
        <v>90131L</v>
      </c>
      <c r="C746" t="str">
        <f>'Main Meals'!D743</f>
        <v>Fish Cakes with Tartar Sauce</v>
      </c>
      <c r="D746" t="str">
        <f>'Main Meals'!K743</f>
        <v>BULK</v>
      </c>
      <c r="E746" t="str">
        <f>'Main Meals'!L743</f>
        <v>MS</v>
      </c>
      <c r="F746" t="str">
        <f>'Main Meals'!I743</f>
        <v>ACTIVE ROTATING ON</v>
      </c>
      <c r="G746">
        <f>'Retail Pricing'!L746</f>
        <v>0</v>
      </c>
    </row>
    <row r="747" spans="1:7">
      <c r="A747" t="str">
        <f>'Main Meals'!B744</f>
        <v>90140L</v>
      </c>
      <c r="B747" t="str">
        <f>'Main Meals'!C744</f>
        <v>90141L</v>
      </c>
      <c r="C747" t="str">
        <f>'Main Meals'!D744</f>
        <v>Fresh Fruit Cup</v>
      </c>
      <c r="D747" t="str">
        <f>'Main Meals'!K744</f>
        <v>BULK</v>
      </c>
      <c r="E747" t="str">
        <f>'Main Meals'!L744</f>
        <v>MS</v>
      </c>
      <c r="F747" t="str">
        <f>'Main Meals'!I744</f>
        <v>ACTIVE ROTATING ON</v>
      </c>
      <c r="G747">
        <f>'Retail Pricing'!L747</f>
        <v>0</v>
      </c>
    </row>
    <row r="748" spans="1:7">
      <c r="A748" t="str">
        <f>'Main Meals'!B745</f>
        <v>90150L</v>
      </c>
      <c r="B748" t="str">
        <f>'Main Meals'!C745</f>
        <v>90152L</v>
      </c>
      <c r="C748" t="str">
        <f>'Main Meals'!D745</f>
        <v>Green Beans</v>
      </c>
      <c r="D748" t="str">
        <f>'Main Meals'!K745</f>
        <v>BULK</v>
      </c>
      <c r="E748" t="str">
        <f>'Main Meals'!L745</f>
        <v>MS</v>
      </c>
      <c r="F748" t="str">
        <f>'Main Meals'!I745</f>
        <v>ACTIVE ROTATING ON</v>
      </c>
      <c r="G748">
        <f>'Retail Pricing'!L748</f>
        <v>0</v>
      </c>
    </row>
    <row r="749" spans="1:7">
      <c r="A749" t="str">
        <f>'Main Meals'!B746</f>
        <v>90150L</v>
      </c>
      <c r="B749" t="str">
        <f>'Main Meals'!C746</f>
        <v>90151L</v>
      </c>
      <c r="C749" t="str">
        <f>'Main Meals'!D746</f>
        <v>Green Beans &amp; Almonds</v>
      </c>
      <c r="D749" t="str">
        <f>'Main Meals'!K746</f>
        <v>BULK</v>
      </c>
      <c r="E749" t="str">
        <f>'Main Meals'!L746</f>
        <v>MS</v>
      </c>
      <c r="F749" t="str">
        <f>'Main Meals'!I746</f>
        <v>ACTIVE ROTATING ON</v>
      </c>
      <c r="G749">
        <f>'Retail Pricing'!L749</f>
        <v>0</v>
      </c>
    </row>
    <row r="750" spans="1:7">
      <c r="A750" t="str">
        <f>'Main Meals'!B747</f>
        <v>90160L</v>
      </c>
      <c r="B750" t="str">
        <f>'Main Meals'!C747</f>
        <v>90161L</v>
      </c>
      <c r="C750" t="str">
        <f>'Main Meals'!D747</f>
        <v>Classic Mac &amp; Cheese</v>
      </c>
      <c r="D750" t="str">
        <f>'Main Meals'!K747</f>
        <v>BULK</v>
      </c>
      <c r="E750" t="str">
        <f>'Main Meals'!L747</f>
        <v>MS</v>
      </c>
      <c r="F750" t="str">
        <f>'Main Meals'!I747</f>
        <v>ACTIVE ROTATING ON</v>
      </c>
      <c r="G750">
        <f>'Retail Pricing'!L750</f>
        <v>0</v>
      </c>
    </row>
    <row r="751" spans="1:7">
      <c r="A751" t="str">
        <f>'Main Meals'!B748</f>
        <v>90160L</v>
      </c>
      <c r="B751" t="str">
        <f>'Main Meals'!C748</f>
        <v>90162L</v>
      </c>
      <c r="C751" t="str">
        <f>'Main Meals'!D748</f>
        <v>Macaroni Primavera</v>
      </c>
      <c r="D751" t="str">
        <f>'Main Meals'!K748</f>
        <v>BULK</v>
      </c>
      <c r="E751" t="str">
        <f>'Main Meals'!L748</f>
        <v>MS</v>
      </c>
      <c r="F751" t="str">
        <f>'Main Meals'!I748</f>
        <v>ACTIVE ROTATING ON</v>
      </c>
      <c r="G751">
        <f>'Retail Pricing'!L751</f>
        <v>0</v>
      </c>
    </row>
    <row r="752" spans="1:7">
      <c r="A752" t="str">
        <f>'Main Meals'!B749</f>
        <v>90160L</v>
      </c>
      <c r="B752" t="str">
        <f>'Main Meals'!C749</f>
        <v>90163L</v>
      </c>
      <c r="C752" t="str">
        <f>'Main Meals'!D749</f>
        <v>Pulled BBQ Chicken</v>
      </c>
      <c r="D752" t="str">
        <f>'Main Meals'!K749</f>
        <v>BULK</v>
      </c>
      <c r="E752" t="str">
        <f>'Main Meals'!L749</f>
        <v>MS</v>
      </c>
      <c r="F752" t="str">
        <f>'Main Meals'!I749</f>
        <v>ACTIVE ROTATING ON</v>
      </c>
      <c r="G752">
        <f>'Retail Pricing'!L752</f>
        <v>0</v>
      </c>
    </row>
    <row r="753" spans="1:7">
      <c r="A753" t="str">
        <f>'Main Meals'!B750</f>
        <v>90170L</v>
      </c>
      <c r="B753" t="str">
        <f>'Main Meals'!C750</f>
        <v>90171L</v>
      </c>
      <c r="C753" t="str">
        <f>'Main Meals'!D750</f>
        <v>Macaroni Salad with Beets</v>
      </c>
      <c r="D753" t="str">
        <f>'Main Meals'!K750</f>
        <v>BULK</v>
      </c>
      <c r="E753" t="str">
        <f>'Main Meals'!L750</f>
        <v>MS</v>
      </c>
      <c r="F753" t="str">
        <f>'Main Meals'!I750</f>
        <v>ACTIVE ROTATING ON</v>
      </c>
      <c r="G753">
        <f>'Retail Pricing'!L753</f>
        <v>0</v>
      </c>
    </row>
    <row r="754" spans="1:7">
      <c r="A754" t="str">
        <f>'Main Meals'!B751</f>
        <v>90180L</v>
      </c>
      <c r="B754" t="str">
        <f>'Main Meals'!C751</f>
        <v>90181L</v>
      </c>
      <c r="C754" t="str">
        <f>'Main Meals'!D751</f>
        <v>Mini Coffee Cake</v>
      </c>
      <c r="D754" t="str">
        <f>'Main Meals'!K751</f>
        <v>BULK</v>
      </c>
      <c r="E754" t="str">
        <f>'Main Meals'!L751</f>
        <v>MS</v>
      </c>
      <c r="F754" t="str">
        <f>'Main Meals'!I751</f>
        <v>ACTIVE ROTATING ON</v>
      </c>
      <c r="G754">
        <f>'Retail Pricing'!L754</f>
        <v>0</v>
      </c>
    </row>
    <row r="755" spans="1:7">
      <c r="A755" t="str">
        <f>'Main Meals'!B752</f>
        <v>90190L</v>
      </c>
      <c r="B755" t="str">
        <f>'Main Meals'!C752</f>
        <v>90191L</v>
      </c>
      <c r="C755" t="str">
        <f>'Main Meals'!D752</f>
        <v>Rice Pudding</v>
      </c>
      <c r="D755" t="str">
        <f>'Main Meals'!K752</f>
        <v>BULK</v>
      </c>
      <c r="E755" t="str">
        <f>'Main Meals'!L752</f>
        <v>MS</v>
      </c>
      <c r="F755" t="str">
        <f>'Main Meals'!I752</f>
        <v>ACTIVE ROTATING ON</v>
      </c>
      <c r="G755">
        <f>'Retail Pricing'!L755</f>
        <v>0</v>
      </c>
    </row>
    <row r="756" spans="1:7">
      <c r="A756" t="str">
        <f>'Main Meals'!B753</f>
        <v>90200L</v>
      </c>
      <c r="B756" t="str">
        <f>'Main Meals'!C753</f>
        <v>90201L</v>
      </c>
      <c r="C756" t="str">
        <f>'Main Meals'!D753</f>
        <v>Roasted Broccoli</v>
      </c>
      <c r="D756" t="str">
        <f>'Main Meals'!K753</f>
        <v>BULK</v>
      </c>
      <c r="E756" t="str">
        <f>'Main Meals'!L753</f>
        <v>MS</v>
      </c>
      <c r="F756" t="str">
        <f>'Main Meals'!I753</f>
        <v>ACTIVE ROTATING ON</v>
      </c>
      <c r="G756">
        <f>'Retail Pricing'!L756</f>
        <v>0</v>
      </c>
    </row>
    <row r="757" spans="1:7">
      <c r="A757" t="str">
        <f>'Main Meals'!B754</f>
        <v>90210L</v>
      </c>
      <c r="B757" t="str">
        <f>'Main Meals'!C754</f>
        <v>90211L</v>
      </c>
      <c r="C757" t="str">
        <f>'Main Meals'!D754</f>
        <v>Rosemary Whipped Potatoes</v>
      </c>
      <c r="D757" t="str">
        <f>'Main Meals'!K754</f>
        <v>BULK</v>
      </c>
      <c r="E757" t="str">
        <f>'Main Meals'!L754</f>
        <v>MS</v>
      </c>
      <c r="F757" t="str">
        <f>'Main Meals'!I754</f>
        <v>ACTIVE ROTATING ON</v>
      </c>
      <c r="G757">
        <f>'Retail Pricing'!L757</f>
        <v>0</v>
      </c>
    </row>
    <row r="758" spans="1:7">
      <c r="A758" t="str">
        <f>'Main Meals'!B755</f>
        <v>90220L</v>
      </c>
      <c r="B758" t="str">
        <f>'Main Meals'!C755</f>
        <v>90221L</v>
      </c>
      <c r="C758" t="str">
        <f>'Main Meals'!D755</f>
        <v>Sauteed Spinach</v>
      </c>
      <c r="D758" t="str">
        <f>'Main Meals'!K755</f>
        <v>BULK</v>
      </c>
      <c r="E758" t="str">
        <f>'Main Meals'!L755</f>
        <v>MS</v>
      </c>
      <c r="F758" t="str">
        <f>'Main Meals'!I755</f>
        <v>ACTIVE ROTATING ON</v>
      </c>
      <c r="G758">
        <f>'Retail Pricing'!L758</f>
        <v>0</v>
      </c>
    </row>
    <row r="759" spans="1:7">
      <c r="A759" t="str">
        <f>'Main Meals'!B756</f>
        <v>90230L</v>
      </c>
      <c r="B759" t="str">
        <f>'Main Meals'!C756</f>
        <v>90231L</v>
      </c>
      <c r="C759" t="str">
        <f>'Main Meals'!D756</f>
        <v>Penne with Meat Sauce</v>
      </c>
      <c r="D759" t="str">
        <f>'Main Meals'!K756</f>
        <v>BULK</v>
      </c>
      <c r="E759" t="str">
        <f>'Main Meals'!L756</f>
        <v>MS</v>
      </c>
      <c r="F759" t="str">
        <f>'Main Meals'!I756</f>
        <v>ACTIVE ROTATING ON</v>
      </c>
      <c r="G759">
        <f>'Retail Pricing'!L759</f>
        <v>0</v>
      </c>
    </row>
    <row r="760" spans="1:7">
      <c r="A760" t="str">
        <f>'Main Meals'!B757</f>
        <v>90240L</v>
      </c>
      <c r="B760" t="str">
        <f>'Main Meals'!C757</f>
        <v>90241L</v>
      </c>
      <c r="C760" t="str">
        <f>'Main Meals'!D757</f>
        <v>Teriyaki Chicken</v>
      </c>
      <c r="D760" t="str">
        <f>'Main Meals'!K757</f>
        <v>BULK</v>
      </c>
      <c r="E760" t="str">
        <f>'Main Meals'!L757</f>
        <v>MS</v>
      </c>
      <c r="F760" t="str">
        <f>'Main Meals'!I757</f>
        <v>ACTIVE ROTATING ON</v>
      </c>
      <c r="G760">
        <f>'Retail Pricing'!L760</f>
        <v>0</v>
      </c>
    </row>
    <row r="761" spans="1:7">
      <c r="A761" t="str">
        <f>'Main Meals'!B758</f>
        <v>90250L</v>
      </c>
      <c r="B761" t="str">
        <f>'Main Meals'!C758</f>
        <v>90251L</v>
      </c>
      <c r="C761" t="str">
        <f>'Main Meals'!D758</f>
        <v>Turkey Meatballs with Tomato Sauce</v>
      </c>
      <c r="D761" t="str">
        <f>'Main Meals'!K758</f>
        <v>BULK</v>
      </c>
      <c r="E761" t="str">
        <f>'Main Meals'!L758</f>
        <v>MS</v>
      </c>
      <c r="F761" t="str">
        <f>'Main Meals'!I758</f>
        <v>ACTIVE ROTATING ON</v>
      </c>
      <c r="G761">
        <f>'Retail Pricing'!L761</f>
        <v>0</v>
      </c>
    </row>
    <row r="762" spans="1:7">
      <c r="A762" t="str">
        <f>'Main Meals'!B759</f>
        <v>90280L</v>
      </c>
      <c r="B762" t="str">
        <f>'Main Meals'!C759</f>
        <v>90281L</v>
      </c>
      <c r="C762" t="str">
        <f>'Main Meals'!D759</f>
        <v>Brown Rice</v>
      </c>
      <c r="D762" t="str">
        <f>'Main Meals'!K759</f>
        <v>BULK</v>
      </c>
      <c r="E762" t="str">
        <f>'Main Meals'!L759</f>
        <v>MS</v>
      </c>
      <c r="F762" t="str">
        <f>'Main Meals'!I759</f>
        <v>ACTIVE ROTATING ON</v>
      </c>
      <c r="G762">
        <f>'Retail Pricing'!L762</f>
        <v>0</v>
      </c>
    </row>
    <row r="763" spans="1:7">
      <c r="A763" t="str">
        <f>'Main Meals'!B760</f>
        <v>90290L</v>
      </c>
      <c r="B763" t="str">
        <f>'Main Meals'!C760</f>
        <v>90291L</v>
      </c>
      <c r="C763" t="str">
        <f>'Main Meals'!D760</f>
        <v xml:space="preserve">Carrot Puree </v>
      </c>
      <c r="D763" t="str">
        <f>'Main Meals'!K760</f>
        <v>BULK</v>
      </c>
      <c r="E763" t="str">
        <f>'Main Meals'!L760</f>
        <v>MS</v>
      </c>
      <c r="F763" t="str">
        <f>'Main Meals'!I760</f>
        <v>ACTIVE ROTATING ON</v>
      </c>
      <c r="G763">
        <f>'Retail Pricing'!L763</f>
        <v>0</v>
      </c>
    </row>
    <row r="764" spans="1:7">
      <c r="A764" t="str">
        <f>'Main Meals'!B761</f>
        <v>90310L</v>
      </c>
      <c r="B764" t="str">
        <f>'Main Meals'!C761</f>
        <v>90311L</v>
      </c>
      <c r="C764" t="str">
        <f>'Main Meals'!D761</f>
        <v>Chicken Tacos (Taco Shells Optional)</v>
      </c>
      <c r="D764" t="str">
        <f>'Main Meals'!K761</f>
        <v>BULK</v>
      </c>
      <c r="E764" t="str">
        <f>'Main Meals'!L761</f>
        <v>MS</v>
      </c>
      <c r="F764" t="str">
        <f>'Main Meals'!I761</f>
        <v>ACTIVE ROTATING ON</v>
      </c>
      <c r="G764">
        <f>'Retail Pricing'!L764</f>
        <v>0</v>
      </c>
    </row>
    <row r="765" spans="1:7">
      <c r="A765" t="str">
        <f>'Main Meals'!B762</f>
        <v>90320L</v>
      </c>
      <c r="B765" t="str">
        <f>'Main Meals'!C762</f>
        <v>90321L</v>
      </c>
      <c r="C765" t="str">
        <f>'Main Meals'!D762</f>
        <v>Chili with Cheddar Cheese</v>
      </c>
      <c r="D765" t="str">
        <f>'Main Meals'!K762</f>
        <v>BULK</v>
      </c>
      <c r="E765" t="str">
        <f>'Main Meals'!L762</f>
        <v>MS</v>
      </c>
      <c r="F765" t="str">
        <f>'Main Meals'!I762</f>
        <v>ACTIVE ROTATING ON</v>
      </c>
      <c r="G765">
        <f>'Retail Pricing'!L765</f>
        <v>0</v>
      </c>
    </row>
    <row r="766" spans="1:7">
      <c r="A766" t="str">
        <f>'Main Meals'!B763</f>
        <v>90330L</v>
      </c>
      <c r="B766" t="str">
        <f>'Main Meals'!C763</f>
        <v>90331L</v>
      </c>
      <c r="C766" t="str">
        <f>'Main Meals'!D763</f>
        <v>Chocolate Pudding</v>
      </c>
      <c r="D766" t="str">
        <f>'Main Meals'!K763</f>
        <v>BULK</v>
      </c>
      <c r="E766" t="str">
        <f>'Main Meals'!L763</f>
        <v>MS</v>
      </c>
      <c r="F766" t="str">
        <f>'Main Meals'!I763</f>
        <v>ACTIVE ROTATING ON</v>
      </c>
      <c r="G766">
        <f>'Retail Pricing'!L766</f>
        <v>0</v>
      </c>
    </row>
    <row r="767" spans="1:7">
      <c r="A767" t="str">
        <f>'Main Meals'!B764</f>
        <v>90330L</v>
      </c>
      <c r="B767" t="str">
        <f>'Main Meals'!C764</f>
        <v>90332L</v>
      </c>
      <c r="C767" t="str">
        <f>'Main Meals'!D764</f>
        <v>Strawberry and Vanilla Pudding</v>
      </c>
      <c r="D767" t="str">
        <f>'Main Meals'!K764</f>
        <v>BULK</v>
      </c>
      <c r="E767" t="str">
        <f>'Main Meals'!L764</f>
        <v>MS</v>
      </c>
      <c r="F767" t="str">
        <f>'Main Meals'!I764</f>
        <v>ACTIVE ROTATING ON</v>
      </c>
      <c r="G767">
        <f>'Retail Pricing'!L767</f>
        <v>0</v>
      </c>
    </row>
    <row r="768" spans="1:7">
      <c r="A768" t="str">
        <f>'Main Meals'!B765</f>
        <v>90330L</v>
      </c>
      <c r="B768" t="str">
        <f>'Main Meals'!C765</f>
        <v>90333L</v>
      </c>
      <c r="C768" t="str">
        <f>'Main Meals'!D765</f>
        <v>Vanilla Pudding</v>
      </c>
      <c r="D768" t="str">
        <f>'Main Meals'!K765</f>
        <v>BULK</v>
      </c>
      <c r="E768" t="str">
        <f>'Main Meals'!L765</f>
        <v>MS</v>
      </c>
      <c r="F768" t="str">
        <f>'Main Meals'!I765</f>
        <v>ACTIVE ROTATING ON</v>
      </c>
      <c r="G768">
        <f>'Retail Pricing'!L768</f>
        <v>0</v>
      </c>
    </row>
    <row r="769" spans="1:7">
      <c r="A769" t="str">
        <f>'Main Meals'!B766</f>
        <v>90340L</v>
      </c>
      <c r="B769" t="str">
        <f>'Main Meals'!C766</f>
        <v>90341L</v>
      </c>
      <c r="C769" t="str">
        <f>'Main Meals'!D766</f>
        <v>Chopped Caesar Salad</v>
      </c>
      <c r="D769" t="str">
        <f>'Main Meals'!K766</f>
        <v>BULK</v>
      </c>
      <c r="E769" t="str">
        <f>'Main Meals'!L766</f>
        <v>MS</v>
      </c>
      <c r="F769" t="str">
        <f>'Main Meals'!I766</f>
        <v>ACTIVE ROTATING ON</v>
      </c>
      <c r="G769">
        <f>'Retail Pricing'!L769</f>
        <v>0</v>
      </c>
    </row>
    <row r="770" spans="1:7">
      <c r="A770" t="str">
        <f>'Main Meals'!B767</f>
        <v>90350L</v>
      </c>
      <c r="B770" t="str">
        <f>'Main Meals'!C767</f>
        <v>90351L</v>
      </c>
      <c r="C770" t="str">
        <f>'Main Meals'!D767</f>
        <v>Cole Slaw</v>
      </c>
      <c r="D770" t="str">
        <f>'Main Meals'!K767</f>
        <v>BULK</v>
      </c>
      <c r="E770" t="str">
        <f>'Main Meals'!L767</f>
        <v>MS</v>
      </c>
      <c r="F770" t="str">
        <f>'Main Meals'!I767</f>
        <v>ACTIVE ROTATING ON</v>
      </c>
      <c r="G770">
        <f>'Retail Pricing'!L770</f>
        <v>0</v>
      </c>
    </row>
    <row r="771" spans="1:7">
      <c r="A771" t="str">
        <f>'Main Meals'!B768</f>
        <v>90380L</v>
      </c>
      <c r="B771" t="str">
        <f>'Main Meals'!C768</f>
        <v>90383L</v>
      </c>
      <c r="C771" t="str">
        <f>'Main Meals'!D768</f>
        <v>Italian Wedding soup</v>
      </c>
      <c r="D771" t="str">
        <f>'Main Meals'!K768</f>
        <v>BULK</v>
      </c>
      <c r="E771" t="str">
        <f>'Main Meals'!L768</f>
        <v>MS</v>
      </c>
      <c r="F771" t="str">
        <f>'Main Meals'!I768</f>
        <v>ACTIVE ROTATING ON</v>
      </c>
      <c r="G771">
        <f>'Retail Pricing'!L771</f>
        <v>0</v>
      </c>
    </row>
    <row r="772" spans="1:7">
      <c r="A772" t="str">
        <f>'Main Meals'!B769</f>
        <v>90390L</v>
      </c>
      <c r="B772" t="str">
        <f>'Main Meals'!C769</f>
        <v>90391L</v>
      </c>
      <c r="C772" t="str">
        <f>'Main Meals'!D769</f>
        <v>Chopped Mediterranean Salad</v>
      </c>
      <c r="D772" t="str">
        <f>'Main Meals'!K769</f>
        <v>BULK</v>
      </c>
      <c r="E772" t="str">
        <f>'Main Meals'!L769</f>
        <v>MS</v>
      </c>
      <c r="F772" t="str">
        <f>'Main Meals'!I769</f>
        <v>ACTIVE ROTATING ON</v>
      </c>
      <c r="G772">
        <f>'Retail Pricing'!L772</f>
        <v>0</v>
      </c>
    </row>
    <row r="773" spans="1:7">
      <c r="A773" t="str">
        <f>'Main Meals'!B770</f>
        <v>90400L</v>
      </c>
      <c r="B773" t="str">
        <f>'Main Meals'!C770</f>
        <v>90403L</v>
      </c>
      <c r="C773" t="str">
        <f>'Main Meals'!D770</f>
        <v>Minestrone soup</v>
      </c>
      <c r="D773" t="str">
        <f>'Main Meals'!K770</f>
        <v>BULK</v>
      </c>
      <c r="E773" t="str">
        <f>'Main Meals'!L770</f>
        <v>MS</v>
      </c>
      <c r="F773" t="str">
        <f>'Main Meals'!I770</f>
        <v>ACTIVE ROTATING ON</v>
      </c>
      <c r="G773">
        <f>'Retail Pricing'!L773</f>
        <v>0</v>
      </c>
    </row>
    <row r="774" spans="1:7">
      <c r="A774" t="str">
        <f>'Main Meals'!B771</f>
        <v>90420L</v>
      </c>
      <c r="B774" t="str">
        <f>'Main Meals'!C771</f>
        <v>90421L</v>
      </c>
      <c r="C774" t="str">
        <f>'Main Meals'!D771</f>
        <v>Peanut Butter Chocolate Chip bites</v>
      </c>
      <c r="D774" t="str">
        <f>'Main Meals'!K771</f>
        <v>BULK</v>
      </c>
      <c r="E774" t="str">
        <f>'Main Meals'!L771</f>
        <v>MS</v>
      </c>
      <c r="F774" t="str">
        <f>'Main Meals'!I771</f>
        <v>ACTIVE ROTATING ON</v>
      </c>
      <c r="G774">
        <f>'Retail Pricing'!L774</f>
        <v>0</v>
      </c>
    </row>
    <row r="775" spans="1:7">
      <c r="A775" t="str">
        <f>'Main Meals'!B772</f>
        <v>90430L</v>
      </c>
      <c r="B775" t="str">
        <f>'Main Meals'!C772</f>
        <v>90431L</v>
      </c>
      <c r="C775" t="str">
        <f>'Main Meals'!D772</f>
        <v>Potato Salad</v>
      </c>
      <c r="D775" t="str">
        <f>'Main Meals'!K772</f>
        <v>BULK</v>
      </c>
      <c r="E775" t="str">
        <f>'Main Meals'!L772</f>
        <v>MS</v>
      </c>
      <c r="F775" t="str">
        <f>'Main Meals'!I772</f>
        <v>ACTIVE ROTATING ON</v>
      </c>
      <c r="G775">
        <f>'Retail Pricing'!L775</f>
        <v>0</v>
      </c>
    </row>
    <row r="776" spans="1:7">
      <c r="A776" t="str">
        <f>'Main Meals'!B773</f>
        <v>90450L</v>
      </c>
      <c r="B776" t="str">
        <f>'Main Meals'!C773</f>
        <v>90451L</v>
      </c>
      <c r="C776" t="str">
        <f>'Main Meals'!D773</f>
        <v xml:space="preserve">Slow Cooked Roast Beef </v>
      </c>
      <c r="D776" t="str">
        <f>'Main Meals'!K773</f>
        <v>BULK</v>
      </c>
      <c r="E776" t="str">
        <f>'Main Meals'!L773</f>
        <v>MS</v>
      </c>
      <c r="F776" t="str">
        <f>'Main Meals'!I773</f>
        <v>ACTIVE ROTATING ON</v>
      </c>
      <c r="G776">
        <f>'Retail Pricing'!L776</f>
        <v>0</v>
      </c>
    </row>
    <row r="777" spans="1:7">
      <c r="A777" t="str">
        <f>'Main Meals'!B774</f>
        <v>90460L</v>
      </c>
      <c r="B777" t="str">
        <f>'Main Meals'!C774</f>
        <v>90461L</v>
      </c>
      <c r="C777" t="str">
        <f>'Main Meals'!D774</f>
        <v xml:space="preserve">Spaghetti and Turkey Meatballs, with Tomato, Mushroom and Veggie Sauce </v>
      </c>
      <c r="D777" t="str">
        <f>'Main Meals'!K774</f>
        <v>BULK</v>
      </c>
      <c r="E777" t="str">
        <f>'Main Meals'!L774</f>
        <v>MS</v>
      </c>
      <c r="F777" t="str">
        <f>'Main Meals'!I774</f>
        <v>ACTIVE ROTATING ON</v>
      </c>
      <c r="G777">
        <f>'Retail Pricing'!L777</f>
        <v>0</v>
      </c>
    </row>
    <row r="778" spans="1:7">
      <c r="A778" t="str">
        <f>'Main Meals'!B775</f>
        <v>90470L</v>
      </c>
      <c r="B778" t="str">
        <f>'Main Meals'!C775</f>
        <v>90471L</v>
      </c>
      <c r="C778" t="str">
        <f>'Main Meals'!D775</f>
        <v>Apple Sauce with Raisins and Cinnamon</v>
      </c>
      <c r="D778" t="str">
        <f>'Main Meals'!K775</f>
        <v>BULK</v>
      </c>
      <c r="E778" t="str">
        <f>'Main Meals'!L775</f>
        <v>MS</v>
      </c>
      <c r="F778" t="str">
        <f>'Main Meals'!I775</f>
        <v>ACTIVE ROTATING ON</v>
      </c>
      <c r="G778">
        <f>'Retail Pricing'!L778</f>
        <v>0</v>
      </c>
    </row>
    <row r="779" spans="1:7">
      <c r="A779" t="str">
        <f>'Main Meals'!B776</f>
        <v>90490L</v>
      </c>
      <c r="B779" t="str">
        <f>'Main Meals'!C776</f>
        <v>90491L</v>
      </c>
      <c r="C779" t="str">
        <f>'Main Meals'!D776</f>
        <v>Caramelized Bananas</v>
      </c>
      <c r="D779" t="str">
        <f>'Main Meals'!K776</f>
        <v>BULK</v>
      </c>
      <c r="E779" t="str">
        <f>'Main Meals'!L776</f>
        <v>MS</v>
      </c>
      <c r="F779" t="str">
        <f>'Main Meals'!I776</f>
        <v>ACTIVE ROTATING ON</v>
      </c>
      <c r="G779">
        <f>'Retail Pricing'!L779</f>
        <v>0</v>
      </c>
    </row>
    <row r="780" spans="1:7">
      <c r="A780" t="str">
        <f>'Main Meals'!B777</f>
        <v>90500L</v>
      </c>
      <c r="B780" t="str">
        <f>'Main Meals'!C777</f>
        <v>90503L</v>
      </c>
      <c r="C780" t="str">
        <f>'Main Meals'!D777</f>
        <v>Chicken Noodle soup</v>
      </c>
      <c r="D780" t="str">
        <f>'Main Meals'!K777</f>
        <v>BULK</v>
      </c>
      <c r="E780" t="str">
        <f>'Main Meals'!L777</f>
        <v>MS</v>
      </c>
      <c r="F780" t="str">
        <f>'Main Meals'!I777</f>
        <v>ACTIVE ROTATING ON</v>
      </c>
      <c r="G780">
        <f>'Retail Pricing'!L780</f>
        <v>0</v>
      </c>
    </row>
    <row r="781" spans="1:7">
      <c r="A781" t="str">
        <f>'Main Meals'!B778</f>
        <v>90510L</v>
      </c>
      <c r="B781" t="str">
        <f>'Main Meals'!C778</f>
        <v>90511L</v>
      </c>
      <c r="C781" t="str">
        <f>'Main Meals'!D778</f>
        <v>Chicken Parmesan</v>
      </c>
      <c r="D781" t="str">
        <f>'Main Meals'!K778</f>
        <v>BULK</v>
      </c>
      <c r="E781" t="str">
        <f>'Main Meals'!L778</f>
        <v>MS</v>
      </c>
      <c r="F781" t="str">
        <f>'Main Meals'!I778</f>
        <v>ACTIVE ROTATING ON</v>
      </c>
      <c r="G781">
        <f>'Retail Pricing'!L781</f>
        <v>0</v>
      </c>
    </row>
    <row r="782" spans="1:7">
      <c r="A782" t="str">
        <f>'Main Meals'!B779</f>
        <v>90530L</v>
      </c>
      <c r="B782" t="str">
        <f>'Main Meals'!C779</f>
        <v>90531L</v>
      </c>
      <c r="C782" t="str">
        <f>'Main Meals'!D779</f>
        <v>Creamy Spinach</v>
      </c>
      <c r="D782" t="str">
        <f>'Main Meals'!K779</f>
        <v>BULK</v>
      </c>
      <c r="E782" t="str">
        <f>'Main Meals'!L779</f>
        <v>MS</v>
      </c>
      <c r="F782" t="str">
        <f>'Main Meals'!I779</f>
        <v>ACTIVE ROTATING ON</v>
      </c>
      <c r="G782">
        <f>'Retail Pricing'!L782</f>
        <v>0</v>
      </c>
    </row>
    <row r="783" spans="1:7">
      <c r="A783" t="str">
        <f>'Main Meals'!B780</f>
        <v>90540L</v>
      </c>
      <c r="B783" t="str">
        <f>'Main Meals'!C780</f>
        <v>90541L</v>
      </c>
      <c r="C783" t="str">
        <f>'Main Meals'!D780</f>
        <v>Cucumber Potato Salad</v>
      </c>
      <c r="D783" t="str">
        <f>'Main Meals'!K780</f>
        <v>BULK</v>
      </c>
      <c r="E783" t="str">
        <f>'Main Meals'!L780</f>
        <v>MS</v>
      </c>
      <c r="F783" t="str">
        <f>'Main Meals'!I780</f>
        <v>ACTIVE ROTATING ON</v>
      </c>
      <c r="G783">
        <f>'Retail Pricing'!L783</f>
        <v>0</v>
      </c>
    </row>
    <row r="784" spans="1:7">
      <c r="A784" t="str">
        <f>'Main Meals'!B781</f>
        <v>90560L</v>
      </c>
      <c r="B784" t="str">
        <f>'Main Meals'!C781</f>
        <v>90562L</v>
      </c>
      <c r="C784" t="str">
        <f>'Main Meals'!D781</f>
        <v>Primavera Rice</v>
      </c>
      <c r="D784" t="str">
        <f>'Main Meals'!K781</f>
        <v>BULK</v>
      </c>
      <c r="E784" t="str">
        <f>'Main Meals'!L781</f>
        <v>MS</v>
      </c>
      <c r="F784" t="str">
        <f>'Main Meals'!I781</f>
        <v>ACTIVE ROTATING ON</v>
      </c>
      <c r="G784">
        <f>'Retail Pricing'!L784</f>
        <v>0</v>
      </c>
    </row>
    <row r="785" spans="1:7">
      <c r="A785" t="str">
        <f>'Main Meals'!B782</f>
        <v>90570L</v>
      </c>
      <c r="B785" t="str">
        <f>'Main Meals'!C782</f>
        <v>90571L</v>
      </c>
      <c r="C785" t="str">
        <f>'Main Meals'!D782</f>
        <v>Lasagna Bolognese</v>
      </c>
      <c r="D785" t="str">
        <f>'Main Meals'!K782</f>
        <v>BULK</v>
      </c>
      <c r="E785" t="str">
        <f>'Main Meals'!L782</f>
        <v>MS</v>
      </c>
      <c r="F785" t="str">
        <f>'Main Meals'!I782</f>
        <v>ACTIVE ROTATING ON</v>
      </c>
      <c r="G785">
        <f>'Retail Pricing'!L785</f>
        <v>0</v>
      </c>
    </row>
    <row r="786" spans="1:7">
      <c r="A786" t="str">
        <f>'Main Meals'!B783</f>
        <v>90580L</v>
      </c>
      <c r="B786" t="str">
        <f>'Main Meals'!C783</f>
        <v>90581L</v>
      </c>
      <c r="C786" t="str">
        <f>'Main Meals'!D783</f>
        <v>Maple Glazed Ham</v>
      </c>
      <c r="D786" t="str">
        <f>'Main Meals'!K783</f>
        <v>BULK</v>
      </c>
      <c r="E786" t="str">
        <f>'Main Meals'!L783</f>
        <v>MS</v>
      </c>
      <c r="F786" t="str">
        <f>'Main Meals'!I783</f>
        <v>ACTIVE ROTATING ON</v>
      </c>
      <c r="G786">
        <f>'Retail Pricing'!L786</f>
        <v>0</v>
      </c>
    </row>
    <row r="787" spans="1:7">
      <c r="A787" t="str">
        <f>'Main Meals'!B784</f>
        <v>90590L</v>
      </c>
      <c r="B787" t="str">
        <f>'Main Meals'!C784</f>
        <v>90591L</v>
      </c>
      <c r="C787" t="str">
        <f>'Main Meals'!D784</f>
        <v>Mashed Sweet Potatoes</v>
      </c>
      <c r="D787" t="str">
        <f>'Main Meals'!K784</f>
        <v>BULK</v>
      </c>
      <c r="E787" t="str">
        <f>'Main Meals'!L784</f>
        <v>MS</v>
      </c>
      <c r="F787" t="str">
        <f>'Main Meals'!I784</f>
        <v>ACTIVE ROTATING ON</v>
      </c>
      <c r="G787">
        <f>'Retail Pricing'!L787</f>
        <v>0</v>
      </c>
    </row>
    <row r="788" spans="1:7">
      <c r="A788" t="str">
        <f>'Main Meals'!B785</f>
        <v>90620L</v>
      </c>
      <c r="B788" t="str">
        <f>'Main Meals'!C785</f>
        <v>90623L</v>
      </c>
      <c r="C788" t="str">
        <f>'Main Meals'!D785</f>
        <v>Mushroom and Barley soup</v>
      </c>
      <c r="D788" t="str">
        <f>'Main Meals'!K785</f>
        <v>BULK</v>
      </c>
      <c r="E788" t="str">
        <f>'Main Meals'!L785</f>
        <v>MS</v>
      </c>
      <c r="F788" t="str">
        <f>'Main Meals'!I785</f>
        <v>ACTIVE ROTATING ON</v>
      </c>
      <c r="G788">
        <f>'Retail Pricing'!L788</f>
        <v>0</v>
      </c>
    </row>
    <row r="789" spans="1:7">
      <c r="A789" t="str">
        <f>'Main Meals'!B786</f>
        <v>90630L</v>
      </c>
      <c r="B789" t="str">
        <f>'Main Meals'!C786</f>
        <v>90631L</v>
      </c>
      <c r="C789" t="str">
        <f>'Main Meals'!D786</f>
        <v>New England Cod Chowder</v>
      </c>
      <c r="D789" t="str">
        <f>'Main Meals'!K786</f>
        <v>BULK</v>
      </c>
      <c r="E789" t="str">
        <f>'Main Meals'!L786</f>
        <v>MS</v>
      </c>
      <c r="F789" t="str">
        <f>'Main Meals'!I786</f>
        <v>ACTIVE ROTATING ON</v>
      </c>
      <c r="G789">
        <f>'Retail Pricing'!L789</f>
        <v>0</v>
      </c>
    </row>
    <row r="790" spans="1:7">
      <c r="A790" t="str">
        <f>'Main Meals'!B787</f>
        <v>90640L</v>
      </c>
      <c r="B790" t="str">
        <f>'Main Meals'!C787</f>
        <v>90641L</v>
      </c>
      <c r="C790" t="str">
        <f>'Main Meals'!D787</f>
        <v>Roasted Carrots, Broccoli, &amp; Brussels Sprouts</v>
      </c>
      <c r="D790" t="str">
        <f>'Main Meals'!K787</f>
        <v>BULK</v>
      </c>
      <c r="E790" t="str">
        <f>'Main Meals'!L787</f>
        <v>MS</v>
      </c>
      <c r="F790" t="str">
        <f>'Main Meals'!I787</f>
        <v>ACTIVE ROTATING ON</v>
      </c>
      <c r="G790">
        <f>'Retail Pricing'!L790</f>
        <v>0</v>
      </c>
    </row>
    <row r="791" spans="1:7">
      <c r="A791" t="str">
        <f>'Main Meals'!B788</f>
        <v>90650L</v>
      </c>
      <c r="B791" t="str">
        <f>'Main Meals'!C788</f>
        <v>90651L</v>
      </c>
      <c r="C791" t="str">
        <f>'Main Meals'!D788</f>
        <v>Rosemary Roasted Potatoes</v>
      </c>
      <c r="D791" t="str">
        <f>'Main Meals'!K788</f>
        <v>BULK</v>
      </c>
      <c r="E791" t="str">
        <f>'Main Meals'!L788</f>
        <v>MS</v>
      </c>
      <c r="F791" t="str">
        <f>'Main Meals'!I788</f>
        <v>ACTIVE ROTATING ON</v>
      </c>
      <c r="G791">
        <f>'Retail Pricing'!L791</f>
        <v>0</v>
      </c>
    </row>
    <row r="792" spans="1:7">
      <c r="A792" t="str">
        <f>'Main Meals'!B789</f>
        <v>90660L</v>
      </c>
      <c r="B792" t="str">
        <f>'Main Meals'!C789</f>
        <v>90661L</v>
      </c>
      <c r="C792" t="str">
        <f>'Main Meals'!D789</f>
        <v>Spaghetti with Tomato, Garlic and Bacon Sauce</v>
      </c>
      <c r="D792" t="str">
        <f>'Main Meals'!K789</f>
        <v>BULK</v>
      </c>
      <c r="E792" t="str">
        <f>'Main Meals'!L789</f>
        <v>MS</v>
      </c>
      <c r="F792" t="str">
        <f>'Main Meals'!I789</f>
        <v>ACTIVE ROTATING ON</v>
      </c>
      <c r="G792">
        <f>'Retail Pricing'!L792</f>
        <v>0</v>
      </c>
    </row>
    <row r="793" spans="1:7">
      <c r="A793" t="str">
        <f>'Main Meals'!B790</f>
        <v>90670L</v>
      </c>
      <c r="B793" t="str">
        <f>'Main Meals'!C790</f>
        <v>90671L</v>
      </c>
      <c r="C793" t="str">
        <f>'Main Meals'!D790</f>
        <v>Vegetable Stew</v>
      </c>
      <c r="D793" t="str">
        <f>'Main Meals'!K790</f>
        <v>BULK</v>
      </c>
      <c r="E793" t="str">
        <f>'Main Meals'!L790</f>
        <v>MS</v>
      </c>
      <c r="F793" t="str">
        <f>'Main Meals'!I790</f>
        <v>ACTIVE ROTATING ON</v>
      </c>
      <c r="G793">
        <f>'Retail Pricing'!L793</f>
        <v>0</v>
      </c>
    </row>
    <row r="794" spans="1:7">
      <c r="A794" t="str">
        <f>'Main Meals'!B791</f>
        <v>90680L</v>
      </c>
      <c r="B794" t="str">
        <f>'Main Meals'!C791</f>
        <v>90683L</v>
      </c>
      <c r="C794" t="str">
        <f>'Main Meals'!D791</f>
        <v>Borscht soup</v>
      </c>
      <c r="D794" t="str">
        <f>'Main Meals'!K791</f>
        <v>BULK</v>
      </c>
      <c r="E794" t="str">
        <f>'Main Meals'!L791</f>
        <v>MS</v>
      </c>
      <c r="F794" t="str">
        <f>'Main Meals'!I791</f>
        <v>ACTIVE ROTATING ON</v>
      </c>
      <c r="G794">
        <f>'Retail Pricing'!L794</f>
        <v>0</v>
      </c>
    </row>
    <row r="795" spans="1:7">
      <c r="A795" t="str">
        <f>'Main Meals'!B792</f>
        <v>90690L</v>
      </c>
      <c r="B795" t="str">
        <f>'Main Meals'!C792</f>
        <v>90691L</v>
      </c>
      <c r="C795" t="str">
        <f>'Main Meals'!D792</f>
        <v>Breaded Fish Filet</v>
      </c>
      <c r="D795" t="str">
        <f>'Main Meals'!K792</f>
        <v>BULK</v>
      </c>
      <c r="E795" t="str">
        <f>'Main Meals'!L792</f>
        <v>MS</v>
      </c>
      <c r="F795" t="str">
        <f>'Main Meals'!I792</f>
        <v>ACTIVE ROTATING ON</v>
      </c>
      <c r="G795">
        <f>'Retail Pricing'!L795</f>
        <v>0</v>
      </c>
    </row>
    <row r="796" spans="1:7">
      <c r="A796" t="str">
        <f>'Main Meals'!B793</f>
        <v>90690L</v>
      </c>
      <c r="B796" t="str">
        <f>'Main Meals'!C793</f>
        <v>90692L</v>
      </c>
      <c r="C796" t="str">
        <f>'Main Meals'!D793</f>
        <v>Tilapia with Herb Sauce</v>
      </c>
      <c r="D796" t="str">
        <f>'Main Meals'!K793</f>
        <v>BULK</v>
      </c>
      <c r="E796" t="str">
        <f>'Main Meals'!L793</f>
        <v>MS</v>
      </c>
      <c r="F796" t="str">
        <f>'Main Meals'!I793</f>
        <v>ACTIVE ROTATING ON</v>
      </c>
      <c r="G796">
        <f>'Retail Pricing'!L796</f>
        <v>0</v>
      </c>
    </row>
    <row r="797" spans="1:7">
      <c r="A797" t="str">
        <f>'Main Meals'!B794</f>
        <v>90700L</v>
      </c>
      <c r="B797" t="str">
        <f>'Main Meals'!C794</f>
        <v>90701L</v>
      </c>
      <c r="C797" t="str">
        <f>'Main Meals'!D794</f>
        <v>Broccoli Casserole with Ground Beef</v>
      </c>
      <c r="D797" t="str">
        <f>'Main Meals'!K794</f>
        <v>BULK</v>
      </c>
      <c r="E797" t="str">
        <f>'Main Meals'!L794</f>
        <v>MS</v>
      </c>
      <c r="F797" t="str">
        <f>'Main Meals'!I794</f>
        <v>ACTIVE ROTATING ON</v>
      </c>
      <c r="G797">
        <f>'Retail Pricing'!L797</f>
        <v>0</v>
      </c>
    </row>
    <row r="798" spans="1:7">
      <c r="A798" t="str">
        <f>'Main Meals'!B795</f>
        <v>90730L</v>
      </c>
      <c r="B798" t="str">
        <f>'Main Meals'!C795</f>
        <v>90731L</v>
      </c>
      <c r="C798" t="str">
        <f>'Main Meals'!D795</f>
        <v>Egg Frittata with Bacon &amp; Cheese</v>
      </c>
      <c r="D798" t="str">
        <f>'Main Meals'!K795</f>
        <v>BULK</v>
      </c>
      <c r="E798" t="str">
        <f>'Main Meals'!L795</f>
        <v>MS</v>
      </c>
      <c r="F798" t="str">
        <f>'Main Meals'!I795</f>
        <v>ACTIVE ROTATING ON</v>
      </c>
      <c r="G798">
        <f>'Retail Pricing'!L798</f>
        <v>0</v>
      </c>
    </row>
    <row r="799" spans="1:7">
      <c r="A799" t="str">
        <f>'Main Meals'!B796</f>
        <v>90770L</v>
      </c>
      <c r="B799" t="str">
        <f>'Main Meals'!C796</f>
        <v>90771L</v>
      </c>
      <c r="C799" t="str">
        <f>'Main Meals'!D796</f>
        <v>Rice with Green Peas</v>
      </c>
      <c r="D799" t="str">
        <f>'Main Meals'!K796</f>
        <v>BULK</v>
      </c>
      <c r="E799" t="str">
        <f>'Main Meals'!L796</f>
        <v>MS</v>
      </c>
      <c r="F799" t="str">
        <f>'Main Meals'!I796</f>
        <v>ACTIVE ROTATING ON</v>
      </c>
      <c r="G799">
        <f>'Retail Pricing'!L799</f>
        <v>0</v>
      </c>
    </row>
    <row r="800" spans="1:7">
      <c r="A800" t="str">
        <f>'Main Meals'!B797</f>
        <v>90780L</v>
      </c>
      <c r="B800" t="str">
        <f>'Main Meals'!C797</f>
        <v>90783L</v>
      </c>
      <c r="C800" t="str">
        <f>'Main Meals'!D797</f>
        <v>Heavenly Cauliflower soup</v>
      </c>
      <c r="D800" t="str">
        <f>'Main Meals'!K797</f>
        <v>BULK</v>
      </c>
      <c r="E800" t="str">
        <f>'Main Meals'!L797</f>
        <v>MS</v>
      </c>
      <c r="F800" t="str">
        <f>'Main Meals'!I797</f>
        <v>ACTIVE ROTATING ON</v>
      </c>
      <c r="G800">
        <f>'Retail Pricing'!L800</f>
        <v>0</v>
      </c>
    </row>
    <row r="801" spans="1:7">
      <c r="A801" t="str">
        <f>'Main Meals'!B798</f>
        <v>90790L</v>
      </c>
      <c r="B801" t="str">
        <f>'Main Meals'!C798</f>
        <v>90791L</v>
      </c>
      <c r="C801" t="str">
        <f>'Main Meals'!D798</f>
        <v>Herbed Roasted Potatoes</v>
      </c>
      <c r="D801" t="str">
        <f>'Main Meals'!K798</f>
        <v>BULK</v>
      </c>
      <c r="E801" t="str">
        <f>'Main Meals'!L798</f>
        <v>MS</v>
      </c>
      <c r="F801" t="str">
        <f>'Main Meals'!I798</f>
        <v>ACTIVE ROTATING ON</v>
      </c>
      <c r="G801">
        <f>'Retail Pricing'!L801</f>
        <v>0</v>
      </c>
    </row>
    <row r="802" spans="1:7">
      <c r="A802" t="str">
        <f>'Main Meals'!B799</f>
        <v>90810L</v>
      </c>
      <c r="B802" t="str">
        <f>'Main Meals'!C799</f>
        <v>90811L</v>
      </c>
      <c r="C802" t="str">
        <f>'Main Meals'!D799</f>
        <v>Jasmine Rice</v>
      </c>
      <c r="D802" t="str">
        <f>'Main Meals'!K799</f>
        <v>BULK</v>
      </c>
      <c r="E802" t="str">
        <f>'Main Meals'!L799</f>
        <v>MS</v>
      </c>
      <c r="F802" t="str">
        <f>'Main Meals'!I799</f>
        <v>ACTIVE ROTATING ON</v>
      </c>
      <c r="G802">
        <f>'Retail Pricing'!L802</f>
        <v>0</v>
      </c>
    </row>
    <row r="803" spans="1:7">
      <c r="A803" t="str">
        <f>'Main Meals'!B800</f>
        <v>90820L</v>
      </c>
      <c r="B803" t="str">
        <f>'Main Meals'!C800</f>
        <v>90821L</v>
      </c>
      <c r="C803" t="str">
        <f>'Main Meals'!D800</f>
        <v>Lemon Energy Bites</v>
      </c>
      <c r="D803" t="str">
        <f>'Main Meals'!K800</f>
        <v>BULK</v>
      </c>
      <c r="E803" t="str">
        <f>'Main Meals'!L800</f>
        <v>MS</v>
      </c>
      <c r="F803" t="str">
        <f>'Main Meals'!I800</f>
        <v>ACTIVE ROTATING ON</v>
      </c>
      <c r="G803">
        <f>'Retail Pricing'!L803</f>
        <v>0</v>
      </c>
    </row>
    <row r="804" spans="1:7">
      <c r="A804" t="str">
        <f>'Main Meals'!B801</f>
        <v>90830L</v>
      </c>
      <c r="B804" t="str">
        <f>'Main Meals'!C801</f>
        <v>90833L</v>
      </c>
      <c r="C804" t="str">
        <f>'Main Meals'!D801</f>
        <v>Lentil soup</v>
      </c>
      <c r="D804" t="str">
        <f>'Main Meals'!K801</f>
        <v>BULK</v>
      </c>
      <c r="E804" t="str">
        <f>'Main Meals'!L801</f>
        <v>MS</v>
      </c>
      <c r="F804" t="str">
        <f>'Main Meals'!I801</f>
        <v>ACTIVE ROTATING ON</v>
      </c>
      <c r="G804">
        <f>'Retail Pricing'!L804</f>
        <v>0</v>
      </c>
    </row>
    <row r="805" spans="1:7">
      <c r="A805" t="str">
        <f>'Main Meals'!B802</f>
        <v>90840L</v>
      </c>
      <c r="B805" t="str">
        <f>'Main Meals'!C802</f>
        <v>90842L</v>
      </c>
      <c r="C805" t="str">
        <f>'Main Meals'!D802</f>
        <v>Mashed Potatoes</v>
      </c>
      <c r="D805" t="str">
        <f>'Main Meals'!K802</f>
        <v>BULK</v>
      </c>
      <c r="E805" t="str">
        <f>'Main Meals'!L802</f>
        <v>MS</v>
      </c>
      <c r="F805" t="str">
        <f>'Main Meals'!I802</f>
        <v>ACTIVE ROTATING ON</v>
      </c>
      <c r="G805">
        <f>'Retail Pricing'!L805</f>
        <v>0</v>
      </c>
    </row>
    <row r="806" spans="1:7">
      <c r="A806" t="str">
        <f>'Main Meals'!B803</f>
        <v>90840L</v>
      </c>
      <c r="B806" t="str">
        <f>'Main Meals'!C803</f>
        <v>90841L</v>
      </c>
      <c r="C806" t="str">
        <f>'Main Meals'!D803</f>
        <v>Meatloaf</v>
      </c>
      <c r="D806" t="str">
        <f>'Main Meals'!K803</f>
        <v>BULK</v>
      </c>
      <c r="E806" t="str">
        <f>'Main Meals'!L803</f>
        <v>MS</v>
      </c>
      <c r="F806" t="str">
        <f>'Main Meals'!I803</f>
        <v>ACTIVE ROTATING ON</v>
      </c>
      <c r="G806">
        <f>'Retail Pricing'!L806</f>
        <v>0</v>
      </c>
    </row>
    <row r="807" spans="1:7">
      <c r="A807" t="str">
        <f>'Main Meals'!B804</f>
        <v>90880L</v>
      </c>
      <c r="B807" t="str">
        <f>'Main Meals'!C804</f>
        <v>90881L</v>
      </c>
      <c r="C807" t="str">
        <f>'Main Meals'!D804</f>
        <v>Roasted Turkey Dinner</v>
      </c>
      <c r="D807" t="str">
        <f>'Main Meals'!K804</f>
        <v>BULK</v>
      </c>
      <c r="E807" t="str">
        <f>'Main Meals'!L804</f>
        <v>MS</v>
      </c>
      <c r="F807" t="str">
        <f>'Main Meals'!I804</f>
        <v>ACTIVE ROTATING ON</v>
      </c>
      <c r="G807">
        <f>'Retail Pricing'!L807</f>
        <v>0</v>
      </c>
    </row>
    <row r="808" spans="1:7">
      <c r="A808" t="str">
        <f>'Main Meals'!B805</f>
        <v>90890L</v>
      </c>
      <c r="B808" t="str">
        <f>'Main Meals'!C805</f>
        <v>90891L</v>
      </c>
      <c r="C808" t="str">
        <f>'Main Meals'!D805</f>
        <v>Rosemary Potatoes &amp; Green Beans</v>
      </c>
      <c r="D808" t="str">
        <f>'Main Meals'!K805</f>
        <v>BULK</v>
      </c>
      <c r="E808" t="str">
        <f>'Main Meals'!L805</f>
        <v>MS</v>
      </c>
      <c r="F808" t="str">
        <f>'Main Meals'!I805</f>
        <v>ACTIVE ROTATING ON</v>
      </c>
      <c r="G808">
        <f>'Retail Pricing'!L808</f>
        <v>0</v>
      </c>
    </row>
    <row r="809" spans="1:7">
      <c r="A809" t="str">
        <f>'Main Meals'!B806</f>
        <v>90920L</v>
      </c>
      <c r="B809" t="str">
        <f>'Main Meals'!C806</f>
        <v>90922L</v>
      </c>
      <c r="C809" t="str">
        <f>'Main Meals'!D806</f>
        <v>Side Bacon</v>
      </c>
      <c r="D809" t="str">
        <f>'Main Meals'!K806</f>
        <v>BULK</v>
      </c>
      <c r="E809" t="str">
        <f>'Main Meals'!L806</f>
        <v>MS</v>
      </c>
      <c r="F809" t="str">
        <f>'Main Meals'!I806</f>
        <v>ACTIVE ROTATING ON</v>
      </c>
      <c r="G809">
        <f>'Retail Pricing'!L809</f>
        <v>0</v>
      </c>
    </row>
    <row r="810" spans="1:7">
      <c r="A810" t="str">
        <f>'Main Meals'!B807</f>
        <v>90940L</v>
      </c>
      <c r="B810" t="str">
        <f>'Main Meals'!C807</f>
        <v>90941L</v>
      </c>
      <c r="C810" t="str">
        <f>'Main Meals'!D807</f>
        <v>Smoked Pork Chop</v>
      </c>
      <c r="D810" t="str">
        <f>'Main Meals'!K807</f>
        <v>BULK</v>
      </c>
      <c r="E810" t="str">
        <f>'Main Meals'!L807</f>
        <v>MS</v>
      </c>
      <c r="F810" t="str">
        <f>'Main Meals'!I807</f>
        <v>ACTIVE ROTATING ON</v>
      </c>
      <c r="G810">
        <f>'Retail Pricing'!L810</f>
        <v>0</v>
      </c>
    </row>
    <row r="811" spans="1:7">
      <c r="A811" t="str">
        <f>'Main Meals'!B808</f>
        <v>90950L</v>
      </c>
      <c r="B811" t="str">
        <f>'Main Meals'!C808</f>
        <v>90951L</v>
      </c>
      <c r="C811" t="str">
        <f>'Main Meals'!D808</f>
        <v>Roast Beef in Tomato Sauce</v>
      </c>
      <c r="D811" t="str">
        <f>'Main Meals'!K808</f>
        <v>BULK</v>
      </c>
      <c r="E811" t="str">
        <f>'Main Meals'!L808</f>
        <v>MS</v>
      </c>
      <c r="F811" t="str">
        <f>'Main Meals'!I808</f>
        <v>ACTIVE ROTATING ON</v>
      </c>
      <c r="G811">
        <f>'Retail Pricing'!L811</f>
        <v>0</v>
      </c>
    </row>
    <row r="812" spans="1:7">
      <c r="A812" t="str">
        <f>'Main Meals'!B809</f>
        <v>90960L</v>
      </c>
      <c r="B812" t="str">
        <f>'Main Meals'!C809</f>
        <v>90961L</v>
      </c>
      <c r="C812" t="str">
        <f>'Main Meals'!D809</f>
        <v>Cream of Chicken Soup</v>
      </c>
      <c r="D812" t="str">
        <f>'Main Meals'!K809</f>
        <v>BULK</v>
      </c>
      <c r="E812" t="str">
        <f>'Main Meals'!L809</f>
        <v>MS</v>
      </c>
      <c r="F812" t="str">
        <f>'Main Meals'!I809</f>
        <v>ACTIVE ROTATING ON</v>
      </c>
      <c r="G812">
        <f>'Retail Pricing'!L812</f>
        <v>0</v>
      </c>
    </row>
    <row r="813" spans="1:7">
      <c r="A813" t="str">
        <f>'Main Meals'!B810</f>
        <v>90970L</v>
      </c>
      <c r="B813" t="str">
        <f>'Main Meals'!C810</f>
        <v>90971L</v>
      </c>
      <c r="C813" t="str">
        <f>'Main Meals'!D810</f>
        <v>Cocoberry Smoothie</v>
      </c>
      <c r="D813" t="str">
        <f>'Main Meals'!K810</f>
        <v>BULK</v>
      </c>
      <c r="E813" t="str">
        <f>'Main Meals'!L810</f>
        <v>MS</v>
      </c>
      <c r="F813" t="str">
        <f>'Main Meals'!I810</f>
        <v>ACTIVE ROTATING ON</v>
      </c>
      <c r="G813">
        <f>'Retail Pricing'!L813</f>
        <v>0</v>
      </c>
    </row>
    <row r="814" spans="1:7">
      <c r="A814" t="str">
        <f>'Main Meals'!B811</f>
        <v>90980L</v>
      </c>
      <c r="B814" t="str">
        <f>'Main Meals'!C811</f>
        <v>90981L</v>
      </c>
      <c r="C814" t="str">
        <f>'Main Meals'!D811</f>
        <v xml:space="preserve">Lasagna Alessandra </v>
      </c>
      <c r="D814" t="str">
        <f>'Main Meals'!K811</f>
        <v>BULK</v>
      </c>
      <c r="E814" t="str">
        <f>'Main Meals'!L811</f>
        <v>MS</v>
      </c>
      <c r="F814" t="str">
        <f>'Main Meals'!I811</f>
        <v>ACTIVE ROTATING ON</v>
      </c>
      <c r="G814">
        <f>'Retail Pricing'!L814</f>
        <v>0</v>
      </c>
    </row>
    <row r="815" spans="1:7">
      <c r="A815" t="str">
        <f>'Main Meals'!B812</f>
        <v>90990L</v>
      </c>
      <c r="B815" t="str">
        <f>'Main Meals'!C812</f>
        <v>90991L</v>
      </c>
      <c r="C815" t="str">
        <f>'Main Meals'!D812</f>
        <v>Broccoli &amp; Spinach Soup</v>
      </c>
      <c r="D815" t="str">
        <f>'Main Meals'!K812</f>
        <v>BULK</v>
      </c>
      <c r="E815" t="str">
        <f>'Main Meals'!L812</f>
        <v>MS</v>
      </c>
      <c r="F815" t="str">
        <f>'Main Meals'!I812</f>
        <v>ACTIVE ROTATING ON</v>
      </c>
      <c r="G815">
        <f>'Retail Pricing'!L815</f>
        <v>0</v>
      </c>
    </row>
    <row r="816" spans="1:7">
      <c r="A816" t="str">
        <f>'Main Meals'!B813</f>
        <v>91010L</v>
      </c>
      <c r="B816" t="str">
        <f>'Main Meals'!C813</f>
        <v>91011L</v>
      </c>
      <c r="C816" t="str">
        <f>'Main Meals'!D813</f>
        <v>Chicken Bone Broth</v>
      </c>
      <c r="D816" t="str">
        <f>'Main Meals'!K813</f>
        <v>BULK</v>
      </c>
      <c r="E816" t="str">
        <f>'Main Meals'!L813</f>
        <v>MS</v>
      </c>
      <c r="F816" t="str">
        <f>'Main Meals'!I813</f>
        <v>ACTIVE ROTATING ON</v>
      </c>
      <c r="G816">
        <f>'Retail Pricing'!L816</f>
        <v>0</v>
      </c>
    </row>
    <row r="817" spans="1:7">
      <c r="A817" t="str">
        <f>'Main Meals'!B814</f>
        <v>91020L</v>
      </c>
      <c r="B817" t="str">
        <f>'Main Meals'!C814</f>
        <v>91021L</v>
      </c>
      <c r="C817" t="str">
        <f>'Main Meals'!D814</f>
        <v>Beef Ossobuco</v>
      </c>
      <c r="D817" t="str">
        <f>'Main Meals'!K814</f>
        <v>BULK</v>
      </c>
      <c r="E817" t="str">
        <f>'Main Meals'!L814</f>
        <v>MS</v>
      </c>
      <c r="F817" t="str">
        <f>'Main Meals'!I814</f>
        <v>ACTIVE ROTATING ON</v>
      </c>
      <c r="G817">
        <f>'Retail Pricing'!L817</f>
        <v>0</v>
      </c>
    </row>
    <row r="818" spans="1:7">
      <c r="A818" t="str">
        <f>'Main Meals'!B815</f>
        <v>91030L</v>
      </c>
      <c r="B818" t="str">
        <f>'Main Meals'!C815</f>
        <v>91031L</v>
      </c>
      <c r="C818" t="str">
        <f>'Main Meals'!D815</f>
        <v>Chicken Stew A La Vodka</v>
      </c>
      <c r="D818" t="str">
        <f>'Main Meals'!K815</f>
        <v>BULK</v>
      </c>
      <c r="E818" t="str">
        <f>'Main Meals'!L815</f>
        <v>MS</v>
      </c>
      <c r="F818" t="str">
        <f>'Main Meals'!I815</f>
        <v>ACTIVE ROTATING ON</v>
      </c>
      <c r="G818">
        <f>'Retail Pricing'!L818</f>
        <v>0</v>
      </c>
    </row>
    <row r="819" spans="1:7">
      <c r="A819" t="str">
        <f>'Main Meals'!B816</f>
        <v>91040L</v>
      </c>
      <c r="B819" t="str">
        <f>'Main Meals'!C816</f>
        <v>91041L</v>
      </c>
      <c r="C819" t="str">
        <f>'Main Meals'!D816</f>
        <v xml:space="preserve">Roasted Baby Carrots  </v>
      </c>
      <c r="D819" t="str">
        <f>'Main Meals'!K816</f>
        <v>BULK</v>
      </c>
      <c r="E819" t="str">
        <f>'Main Meals'!L816</f>
        <v>MS</v>
      </c>
      <c r="F819" t="str">
        <f>'Main Meals'!I816</f>
        <v>ACTIVE ROTATING ON</v>
      </c>
      <c r="G819">
        <f>'Retail Pricing'!L819</f>
        <v>0</v>
      </c>
    </row>
    <row r="820" spans="1:7">
      <c r="A820" t="str">
        <f>'Main Meals'!B817</f>
        <v>91050L</v>
      </c>
      <c r="B820" t="str">
        <f>'Main Meals'!C817</f>
        <v>91051L</v>
      </c>
      <c r="C820" t="str">
        <f>'Main Meals'!D817</f>
        <v>Cheesecake</v>
      </c>
      <c r="D820" t="str">
        <f>'Main Meals'!K817</f>
        <v>BULK</v>
      </c>
      <c r="E820" t="str">
        <f>'Main Meals'!L817</f>
        <v>MS</v>
      </c>
      <c r="F820" t="str">
        <f>'Main Meals'!I817</f>
        <v>ACTIVE ROTATING ON</v>
      </c>
      <c r="G820">
        <f>'Retail Pricing'!L820</f>
        <v>0</v>
      </c>
    </row>
    <row r="821" spans="1:7">
      <c r="A821" t="str">
        <f>'Main Meals'!B818</f>
        <v>91060L</v>
      </c>
      <c r="B821" t="str">
        <f>'Main Meals'!C818</f>
        <v>91061L</v>
      </c>
      <c r="C821" t="str">
        <f>'Main Meals'!D818</f>
        <v>Tomato Soup with Cheddar</v>
      </c>
      <c r="D821" t="str">
        <f>'Main Meals'!K818</f>
        <v>BULK</v>
      </c>
      <c r="E821" t="str">
        <f>'Main Meals'!L818</f>
        <v>MS</v>
      </c>
      <c r="F821" t="str">
        <f>'Main Meals'!I818</f>
        <v>ACTIVE ROTATING ON</v>
      </c>
      <c r="G821">
        <f>'Retail Pricing'!L821</f>
        <v>0</v>
      </c>
    </row>
    <row r="822" spans="1:7">
      <c r="A822" t="str">
        <f>'Main Meals'!B819</f>
        <v>91070L</v>
      </c>
      <c r="B822" t="str">
        <f>'Main Meals'!C819</f>
        <v>91071L</v>
      </c>
      <c r="C822" t="str">
        <f>'Main Meals'!D819</f>
        <v>Rob Smoothie</v>
      </c>
      <c r="D822" t="str">
        <f>'Main Meals'!K819</f>
        <v>BULK</v>
      </c>
      <c r="E822" t="str">
        <f>'Main Meals'!L819</f>
        <v>MS</v>
      </c>
      <c r="F822" t="str">
        <f>'Main Meals'!I819</f>
        <v>ACTIVE ROTATING ON</v>
      </c>
      <c r="G822">
        <f>'Retail Pricing'!L822</f>
        <v>0</v>
      </c>
    </row>
    <row r="823" spans="1:7">
      <c r="A823" t="str">
        <f>'Main Meals'!B820</f>
        <v>91080L</v>
      </c>
      <c r="B823" t="str">
        <f>'Main Meals'!C820</f>
        <v>91081L</v>
      </c>
      <c r="C823" t="str">
        <f>'Main Meals'!D820</f>
        <v>Teriyaki Stir Fry</v>
      </c>
      <c r="D823" t="str">
        <f>'Main Meals'!K820</f>
        <v>BULK</v>
      </c>
      <c r="E823" t="str">
        <f>'Main Meals'!L820</f>
        <v>MS</v>
      </c>
      <c r="F823" t="str">
        <f>'Main Meals'!I820</f>
        <v>ACTIVE ROTATING ON</v>
      </c>
      <c r="G823">
        <f>'Retail Pricing'!L823</f>
        <v>0</v>
      </c>
    </row>
    <row r="824" spans="1:7">
      <c r="A824" t="str">
        <f>'Main Meals'!B821</f>
        <v>91090L</v>
      </c>
      <c r="B824" t="str">
        <f>'Main Meals'!C821</f>
        <v>91091L</v>
      </c>
      <c r="C824" t="str">
        <f>'Main Meals'!D821</f>
        <v>Spinach Lasagna</v>
      </c>
      <c r="D824" t="str">
        <f>'Main Meals'!K821</f>
        <v>BULK</v>
      </c>
      <c r="E824" t="str">
        <f>'Main Meals'!L821</f>
        <v>MS</v>
      </c>
      <c r="F824" t="str">
        <f>'Main Meals'!I821</f>
        <v>ACTIVE ROTATING ON</v>
      </c>
      <c r="G824">
        <f>'Retail Pricing'!L824</f>
        <v>0</v>
      </c>
    </row>
    <row r="825" spans="1:7">
      <c r="A825" t="str">
        <f>'Main Meals'!B822</f>
        <v>91120L</v>
      </c>
      <c r="B825" t="str">
        <f>'Main Meals'!C822</f>
        <v>91121L</v>
      </c>
      <c r="C825" t="str">
        <f>'Main Meals'!D822</f>
        <v>Mushroom Chicken</v>
      </c>
      <c r="D825" t="str">
        <f>'Main Meals'!K822</f>
        <v>BULK</v>
      </c>
      <c r="E825" t="str">
        <f>'Main Meals'!L822</f>
        <v>MS</v>
      </c>
      <c r="F825" t="str">
        <f>'Main Meals'!I822</f>
        <v>ACTIVE ROTATING ON</v>
      </c>
      <c r="G825">
        <f>'Retail Pricing'!L825</f>
        <v>0</v>
      </c>
    </row>
    <row r="826" spans="1:7">
      <c r="A826" t="str">
        <f>'Main Meals'!B823</f>
        <v>91130L</v>
      </c>
      <c r="B826" t="str">
        <f>'Main Meals'!C823</f>
        <v>91131L</v>
      </c>
      <c r="C826" t="str">
        <f>'Main Meals'!D823</f>
        <v>Corn Chowder</v>
      </c>
      <c r="D826" t="str">
        <f>'Main Meals'!K823</f>
        <v>BULK</v>
      </c>
      <c r="E826" t="str">
        <f>'Main Meals'!L823</f>
        <v>MS</v>
      </c>
      <c r="F826" t="str">
        <f>'Main Meals'!I823</f>
        <v>ACTIVE ROTATING ON</v>
      </c>
      <c r="G826">
        <f>'Retail Pricing'!L826</f>
        <v>0</v>
      </c>
    </row>
    <row r="827" spans="1:7">
      <c r="A827" t="str">
        <f>'Main Meals'!B824</f>
        <v>90010S</v>
      </c>
      <c r="B827" t="str">
        <f>'Main Meals'!C824</f>
        <v>90011S</v>
      </c>
      <c r="C827" t="str">
        <f>'Main Meals'!D824</f>
        <v>Baked Ziti with Pesto Sauce and Grilled Shrimp</v>
      </c>
      <c r="D827" t="str">
        <f>'Main Meals'!K824</f>
        <v>BULK</v>
      </c>
      <c r="E827" t="str">
        <f>'Main Meals'!L824</f>
        <v>MS</v>
      </c>
      <c r="F827" t="str">
        <f>'Main Meals'!I824</f>
        <v>ACTIVE ROTATING ON</v>
      </c>
      <c r="G827">
        <f>'Retail Pricing'!L827</f>
        <v>0</v>
      </c>
    </row>
    <row r="828" spans="1:7">
      <c r="A828" t="str">
        <f>'Main Meals'!B825</f>
        <v>90020S</v>
      </c>
      <c r="B828" t="str">
        <f>'Main Meals'!C825</f>
        <v>90023S</v>
      </c>
      <c r="C828" t="str">
        <f>'Main Meals'!D825</f>
        <v>Carrot Ginger soup</v>
      </c>
      <c r="D828" t="str">
        <f>'Main Meals'!K825</f>
        <v>BULK</v>
      </c>
      <c r="E828" t="str">
        <f>'Main Meals'!L825</f>
        <v>MS</v>
      </c>
      <c r="F828" t="str">
        <f>'Main Meals'!I825</f>
        <v>ACTIVE ROTATING ON</v>
      </c>
      <c r="G828">
        <f>'Retail Pricing'!L828</f>
        <v>0</v>
      </c>
    </row>
    <row r="829" spans="1:7">
      <c r="A829" t="str">
        <f>'Main Meals'!B826</f>
        <v>90040S</v>
      </c>
      <c r="B829" t="str">
        <f>'Main Meals'!C826</f>
        <v>90041S</v>
      </c>
      <c r="C829" t="str">
        <f>'Main Meals'!D826</f>
        <v>Mini Chocolate Cakes</v>
      </c>
      <c r="D829" t="str">
        <f>'Main Meals'!K826</f>
        <v>BULK</v>
      </c>
      <c r="E829" t="str">
        <f>'Main Meals'!L826</f>
        <v>MS</v>
      </c>
      <c r="F829" t="str">
        <f>'Main Meals'!I826</f>
        <v>ACTIVE ROTATING ON</v>
      </c>
      <c r="G829">
        <f>'Retail Pricing'!L829</f>
        <v>0</v>
      </c>
    </row>
    <row r="830" spans="1:7">
      <c r="A830" t="str">
        <f>'Main Meals'!B827</f>
        <v>90050S</v>
      </c>
      <c r="B830" t="str">
        <f>'Main Meals'!C827</f>
        <v>90051S</v>
      </c>
      <c r="C830" t="str">
        <f>'Main Meals'!D827</f>
        <v>Banana Pudding</v>
      </c>
      <c r="D830" t="str">
        <f>'Main Meals'!K827</f>
        <v>BULK</v>
      </c>
      <c r="E830" t="str">
        <f>'Main Meals'!L827</f>
        <v>MS</v>
      </c>
      <c r="F830" t="str">
        <f>'Main Meals'!I827</f>
        <v>ACTIVE ROTATING ON</v>
      </c>
      <c r="G830">
        <f>'Retail Pricing'!L830</f>
        <v>0</v>
      </c>
    </row>
    <row r="831" spans="1:7">
      <c r="A831" t="str">
        <f>'Main Meals'!B828</f>
        <v>90060S</v>
      </c>
      <c r="B831" t="str">
        <f>'Main Meals'!C828</f>
        <v>90061S</v>
      </c>
      <c r="C831" t="str">
        <f>'Main Meals'!D828</f>
        <v>Basmati Rice</v>
      </c>
      <c r="D831" t="str">
        <f>'Main Meals'!K828</f>
        <v>BULK</v>
      </c>
      <c r="E831" t="str">
        <f>'Main Meals'!L828</f>
        <v>MS</v>
      </c>
      <c r="F831" t="str">
        <f>'Main Meals'!I828</f>
        <v>ACTIVE ROTATING ON</v>
      </c>
      <c r="G831">
        <f>'Retail Pricing'!L831</f>
        <v>0</v>
      </c>
    </row>
    <row r="832" spans="1:7">
      <c r="A832" t="str">
        <f>'Main Meals'!B829</f>
        <v>90070S</v>
      </c>
      <c r="B832" t="str">
        <f>'Main Meals'!C829</f>
        <v>90071S</v>
      </c>
      <c r="C832" t="str">
        <f>'Main Meals'!D829</f>
        <v>Brownie Bites</v>
      </c>
      <c r="D832" t="str">
        <f>'Main Meals'!K829</f>
        <v>BULK</v>
      </c>
      <c r="E832" t="str">
        <f>'Main Meals'!L829</f>
        <v>MS</v>
      </c>
      <c r="F832" t="str">
        <f>'Main Meals'!I829</f>
        <v>ACTIVE ROTATING ON</v>
      </c>
      <c r="G832">
        <f>'Retail Pricing'!L832</f>
        <v>0</v>
      </c>
    </row>
    <row r="833" spans="1:7">
      <c r="A833" t="str">
        <f>'Main Meals'!B830</f>
        <v>90090S</v>
      </c>
      <c r="B833" t="str">
        <f>'Main Meals'!C830</f>
        <v>90093S</v>
      </c>
      <c r="C833" t="str">
        <f>'Main Meals'!D830</f>
        <v>Chicken and Rice soup</v>
      </c>
      <c r="D833" t="str">
        <f>'Main Meals'!K830</f>
        <v>BULK</v>
      </c>
      <c r="E833" t="str">
        <f>'Main Meals'!L830</f>
        <v>MS</v>
      </c>
      <c r="F833" t="str">
        <f>'Main Meals'!I830</f>
        <v>ACTIVE ROTATING ON</v>
      </c>
      <c r="G833">
        <f>'Retail Pricing'!L833</f>
        <v>0</v>
      </c>
    </row>
    <row r="834" spans="1:7">
      <c r="A834" t="str">
        <f>'Main Meals'!B831</f>
        <v>90100S</v>
      </c>
      <c r="B834" t="str">
        <f>'Main Meals'!C831</f>
        <v>90103S</v>
      </c>
      <c r="C834" t="str">
        <f>'Main Meals'!D831</f>
        <v>Chicken Stracciatella soup</v>
      </c>
      <c r="D834" t="str">
        <f>'Main Meals'!K831</f>
        <v>BULK</v>
      </c>
      <c r="E834" t="str">
        <f>'Main Meals'!L831</f>
        <v>MS</v>
      </c>
      <c r="F834" t="str">
        <f>'Main Meals'!I831</f>
        <v>ACTIVE ROTATING ON</v>
      </c>
      <c r="G834">
        <f>'Retail Pricing'!L834</f>
        <v>0</v>
      </c>
    </row>
    <row r="835" spans="1:7">
      <c r="A835" t="str">
        <f>'Main Meals'!B832</f>
        <v>90120S</v>
      </c>
      <c r="B835" t="str">
        <f>'Main Meals'!C832</f>
        <v>90121S</v>
      </c>
      <c r="C835" t="str">
        <f>'Main Meals'!D832</f>
        <v>Chopped Spring Salad</v>
      </c>
      <c r="D835" t="str">
        <f>'Main Meals'!K832</f>
        <v>BULK</v>
      </c>
      <c r="E835" t="str">
        <f>'Main Meals'!L832</f>
        <v>MS</v>
      </c>
      <c r="F835" t="str">
        <f>'Main Meals'!I832</f>
        <v>ACTIVE ROTATING ON</v>
      </c>
      <c r="G835">
        <f>'Retail Pricing'!L835</f>
        <v>0</v>
      </c>
    </row>
    <row r="836" spans="1:7">
      <c r="A836" t="str">
        <f>'Main Meals'!B833</f>
        <v>90130S</v>
      </c>
      <c r="B836" t="str">
        <f>'Main Meals'!C833</f>
        <v>90131S</v>
      </c>
      <c r="C836" t="str">
        <f>'Main Meals'!D833</f>
        <v>Fish Cakes with Tartar Sauce</v>
      </c>
      <c r="D836" t="str">
        <f>'Main Meals'!K833</f>
        <v>BULK</v>
      </c>
      <c r="E836" t="str">
        <f>'Main Meals'!L833</f>
        <v>MS</v>
      </c>
      <c r="F836" t="str">
        <f>'Main Meals'!I833</f>
        <v>ACTIVE ROTATING ON</v>
      </c>
      <c r="G836">
        <f>'Retail Pricing'!L836</f>
        <v>0</v>
      </c>
    </row>
    <row r="837" spans="1:7">
      <c r="A837" t="str">
        <f>'Main Meals'!B834</f>
        <v>90140S</v>
      </c>
      <c r="B837" t="str">
        <f>'Main Meals'!C834</f>
        <v>90141S</v>
      </c>
      <c r="C837" t="str">
        <f>'Main Meals'!D834</f>
        <v>Fresh Fruit Cup</v>
      </c>
      <c r="D837" t="str">
        <f>'Main Meals'!K834</f>
        <v>BULK</v>
      </c>
      <c r="E837" t="str">
        <f>'Main Meals'!L834</f>
        <v>MS</v>
      </c>
      <c r="F837" t="str">
        <f>'Main Meals'!I834</f>
        <v>ACTIVE ROTATING ON</v>
      </c>
      <c r="G837">
        <f>'Retail Pricing'!L837</f>
        <v>0</v>
      </c>
    </row>
    <row r="838" spans="1:7">
      <c r="A838" t="str">
        <f>'Main Meals'!B835</f>
        <v>90150S</v>
      </c>
      <c r="B838" t="str">
        <f>'Main Meals'!C835</f>
        <v>90152S</v>
      </c>
      <c r="C838" t="str">
        <f>'Main Meals'!D835</f>
        <v>Green Beans</v>
      </c>
      <c r="D838" t="str">
        <f>'Main Meals'!K835</f>
        <v>BULK</v>
      </c>
      <c r="E838" t="str">
        <f>'Main Meals'!L835</f>
        <v>MS</v>
      </c>
      <c r="F838" t="str">
        <f>'Main Meals'!I835</f>
        <v>ACTIVE ROTATING ON</v>
      </c>
      <c r="G838">
        <f>'Retail Pricing'!L838</f>
        <v>0</v>
      </c>
    </row>
    <row r="839" spans="1:7">
      <c r="A839" t="str">
        <f>'Main Meals'!B836</f>
        <v>90150S</v>
      </c>
      <c r="B839" t="str">
        <f>'Main Meals'!C836</f>
        <v>90151S</v>
      </c>
      <c r="C839" t="str">
        <f>'Main Meals'!D836</f>
        <v>Green Beans &amp; Almonds</v>
      </c>
      <c r="D839" t="str">
        <f>'Main Meals'!K836</f>
        <v>BULK</v>
      </c>
      <c r="E839" t="str">
        <f>'Main Meals'!L836</f>
        <v>MS</v>
      </c>
      <c r="F839" t="str">
        <f>'Main Meals'!I836</f>
        <v>ACTIVE ROTATING ON</v>
      </c>
      <c r="G839">
        <f>'Retail Pricing'!L839</f>
        <v>0</v>
      </c>
    </row>
    <row r="840" spans="1:7">
      <c r="A840" t="str">
        <f>'Main Meals'!B837</f>
        <v>90160S</v>
      </c>
      <c r="B840" t="str">
        <f>'Main Meals'!C837</f>
        <v>90161S</v>
      </c>
      <c r="C840" t="str">
        <f>'Main Meals'!D837</f>
        <v>Classic Mac &amp; Cheese</v>
      </c>
      <c r="D840" t="str">
        <f>'Main Meals'!K837</f>
        <v>BULK</v>
      </c>
      <c r="E840" t="str">
        <f>'Main Meals'!L837</f>
        <v>MS</v>
      </c>
      <c r="F840" t="str">
        <f>'Main Meals'!I837</f>
        <v>ACTIVE ROTATING ON</v>
      </c>
      <c r="G840">
        <f>'Retail Pricing'!L840</f>
        <v>0</v>
      </c>
    </row>
    <row r="841" spans="1:7">
      <c r="A841" t="str">
        <f>'Main Meals'!B838</f>
        <v>90160S</v>
      </c>
      <c r="B841" t="str">
        <f>'Main Meals'!C838</f>
        <v>90162S</v>
      </c>
      <c r="C841" t="str">
        <f>'Main Meals'!D838</f>
        <v>Macaroni Primavera</v>
      </c>
      <c r="D841" t="str">
        <f>'Main Meals'!K838</f>
        <v>BULK</v>
      </c>
      <c r="E841" t="str">
        <f>'Main Meals'!L838</f>
        <v>MS</v>
      </c>
      <c r="F841" t="str">
        <f>'Main Meals'!I838</f>
        <v>ACTIVE ROTATING ON</v>
      </c>
      <c r="G841">
        <f>'Retail Pricing'!L841</f>
        <v>0</v>
      </c>
    </row>
    <row r="842" spans="1:7">
      <c r="A842" t="str">
        <f>'Main Meals'!B839</f>
        <v>90160S</v>
      </c>
      <c r="B842" t="str">
        <f>'Main Meals'!C839</f>
        <v>90163S</v>
      </c>
      <c r="C842" t="str">
        <f>'Main Meals'!D839</f>
        <v>Pulled BBQ Chicken</v>
      </c>
      <c r="D842" t="str">
        <f>'Main Meals'!K839</f>
        <v>BULK</v>
      </c>
      <c r="E842" t="str">
        <f>'Main Meals'!L839</f>
        <v>MS</v>
      </c>
      <c r="F842" t="str">
        <f>'Main Meals'!I839</f>
        <v>ACTIVE ROTATING ON</v>
      </c>
      <c r="G842">
        <f>'Retail Pricing'!L842</f>
        <v>0</v>
      </c>
    </row>
    <row r="843" spans="1:7">
      <c r="A843" t="str">
        <f>'Main Meals'!B840</f>
        <v>90170S</v>
      </c>
      <c r="B843" t="str">
        <f>'Main Meals'!C840</f>
        <v>90171S</v>
      </c>
      <c r="C843" t="str">
        <f>'Main Meals'!D840</f>
        <v>Macaroni Salad with Beets</v>
      </c>
      <c r="D843" t="str">
        <f>'Main Meals'!K840</f>
        <v>BULK</v>
      </c>
      <c r="E843" t="str">
        <f>'Main Meals'!L840</f>
        <v>MS</v>
      </c>
      <c r="F843" t="str">
        <f>'Main Meals'!I840</f>
        <v>ACTIVE ROTATING ON</v>
      </c>
      <c r="G843">
        <f>'Retail Pricing'!L843</f>
        <v>0</v>
      </c>
    </row>
    <row r="844" spans="1:7">
      <c r="A844" t="str">
        <f>'Main Meals'!B841</f>
        <v>90180S</v>
      </c>
      <c r="B844" t="str">
        <f>'Main Meals'!C841</f>
        <v>90181S</v>
      </c>
      <c r="C844" t="str">
        <f>'Main Meals'!D841</f>
        <v>Mini Coffee Cake</v>
      </c>
      <c r="D844" t="str">
        <f>'Main Meals'!K841</f>
        <v>BULK</v>
      </c>
      <c r="E844" t="str">
        <f>'Main Meals'!L841</f>
        <v>MS</v>
      </c>
      <c r="F844" t="str">
        <f>'Main Meals'!I841</f>
        <v>ACTIVE ROTATING ON</v>
      </c>
      <c r="G844">
        <f>'Retail Pricing'!L844</f>
        <v>0</v>
      </c>
    </row>
    <row r="845" spans="1:7">
      <c r="A845" t="str">
        <f>'Main Meals'!B842</f>
        <v>90190S</v>
      </c>
      <c r="B845" t="str">
        <f>'Main Meals'!C842</f>
        <v>90191S</v>
      </c>
      <c r="C845" t="str">
        <f>'Main Meals'!D842</f>
        <v>Rice Pudding</v>
      </c>
      <c r="D845" t="str">
        <f>'Main Meals'!K842</f>
        <v>BULK</v>
      </c>
      <c r="E845" t="str">
        <f>'Main Meals'!L842</f>
        <v>MS</v>
      </c>
      <c r="F845" t="str">
        <f>'Main Meals'!I842</f>
        <v>ACTIVE ROTATING ON</v>
      </c>
      <c r="G845">
        <f>'Retail Pricing'!L845</f>
        <v>0</v>
      </c>
    </row>
    <row r="846" spans="1:7">
      <c r="A846" t="str">
        <f>'Main Meals'!B843</f>
        <v>90200S</v>
      </c>
      <c r="B846" t="str">
        <f>'Main Meals'!C843</f>
        <v>90201S</v>
      </c>
      <c r="C846" t="str">
        <f>'Main Meals'!D843</f>
        <v>Roasted Broccoli</v>
      </c>
      <c r="D846" t="str">
        <f>'Main Meals'!K843</f>
        <v>BULK</v>
      </c>
      <c r="E846" t="str">
        <f>'Main Meals'!L843</f>
        <v>MS</v>
      </c>
      <c r="F846" t="str">
        <f>'Main Meals'!I843</f>
        <v>ACTIVE ROTATING ON</v>
      </c>
      <c r="G846">
        <f>'Retail Pricing'!L846</f>
        <v>0</v>
      </c>
    </row>
    <row r="847" spans="1:7">
      <c r="A847" t="str">
        <f>'Main Meals'!B844</f>
        <v>90210S</v>
      </c>
      <c r="B847" t="str">
        <f>'Main Meals'!C844</f>
        <v>90211S</v>
      </c>
      <c r="C847" t="str">
        <f>'Main Meals'!D844</f>
        <v>Rosemary Whipped Potatoes</v>
      </c>
      <c r="D847" t="str">
        <f>'Main Meals'!K844</f>
        <v>BULK</v>
      </c>
      <c r="E847" t="str">
        <f>'Main Meals'!L844</f>
        <v>MS</v>
      </c>
      <c r="F847" t="str">
        <f>'Main Meals'!I844</f>
        <v>ACTIVE ROTATING ON</v>
      </c>
      <c r="G847">
        <f>'Retail Pricing'!L847</f>
        <v>0</v>
      </c>
    </row>
    <row r="848" spans="1:7">
      <c r="A848" t="str">
        <f>'Main Meals'!B845</f>
        <v>90220S</v>
      </c>
      <c r="B848" t="str">
        <f>'Main Meals'!C845</f>
        <v>90221S</v>
      </c>
      <c r="C848" t="str">
        <f>'Main Meals'!D845</f>
        <v>Sauteed Spinach</v>
      </c>
      <c r="D848" t="str">
        <f>'Main Meals'!K845</f>
        <v>BULK</v>
      </c>
      <c r="E848" t="str">
        <f>'Main Meals'!L845</f>
        <v>MS</v>
      </c>
      <c r="F848" t="str">
        <f>'Main Meals'!I845</f>
        <v>ACTIVE ROTATING ON</v>
      </c>
      <c r="G848">
        <f>'Retail Pricing'!L848</f>
        <v>0</v>
      </c>
    </row>
    <row r="849" spans="1:7">
      <c r="A849" t="str">
        <f>'Main Meals'!B846</f>
        <v>90230S</v>
      </c>
      <c r="B849" t="str">
        <f>'Main Meals'!C846</f>
        <v>90231S</v>
      </c>
      <c r="C849" t="str">
        <f>'Main Meals'!D846</f>
        <v>Penne with Meat Sauce</v>
      </c>
      <c r="D849" t="str">
        <f>'Main Meals'!K846</f>
        <v>BULK</v>
      </c>
      <c r="E849" t="str">
        <f>'Main Meals'!L846</f>
        <v>MS</v>
      </c>
      <c r="F849" t="str">
        <f>'Main Meals'!I846</f>
        <v>ACTIVE ROTATING ON</v>
      </c>
      <c r="G849">
        <f>'Retail Pricing'!L849</f>
        <v>0</v>
      </c>
    </row>
    <row r="850" spans="1:7">
      <c r="A850" t="str">
        <f>'Main Meals'!B847</f>
        <v>90240S</v>
      </c>
      <c r="B850" t="str">
        <f>'Main Meals'!C847</f>
        <v>90241S</v>
      </c>
      <c r="C850" t="str">
        <f>'Main Meals'!D847</f>
        <v>Teriyaki Chicken</v>
      </c>
      <c r="D850" t="str">
        <f>'Main Meals'!K847</f>
        <v>BULK</v>
      </c>
      <c r="E850" t="str">
        <f>'Main Meals'!L847</f>
        <v>MS</v>
      </c>
      <c r="F850" t="str">
        <f>'Main Meals'!I847</f>
        <v>ACTIVE ROTATING ON</v>
      </c>
      <c r="G850">
        <f>'Retail Pricing'!L850</f>
        <v>0</v>
      </c>
    </row>
    <row r="851" spans="1:7">
      <c r="A851" t="str">
        <f>'Main Meals'!B848</f>
        <v>90250S</v>
      </c>
      <c r="B851" t="str">
        <f>'Main Meals'!C848</f>
        <v>90251S</v>
      </c>
      <c r="C851" t="str">
        <f>'Main Meals'!D848</f>
        <v>Turkey Meatballs with Tomato Sauce</v>
      </c>
      <c r="D851" t="str">
        <f>'Main Meals'!K848</f>
        <v>BULK</v>
      </c>
      <c r="E851" t="str">
        <f>'Main Meals'!L848</f>
        <v>MS</v>
      </c>
      <c r="F851" t="str">
        <f>'Main Meals'!I848</f>
        <v>ACTIVE ROTATING ON</v>
      </c>
      <c r="G851">
        <f>'Retail Pricing'!L851</f>
        <v>0</v>
      </c>
    </row>
    <row r="852" spans="1:7">
      <c r="A852" t="str">
        <f>'Main Meals'!B849</f>
        <v>90280S</v>
      </c>
      <c r="B852" t="str">
        <f>'Main Meals'!C849</f>
        <v>90281S</v>
      </c>
      <c r="C852" t="str">
        <f>'Main Meals'!D849</f>
        <v>Brown Rice</v>
      </c>
      <c r="D852" t="str">
        <f>'Main Meals'!K849</f>
        <v>BULK</v>
      </c>
      <c r="E852" t="str">
        <f>'Main Meals'!L849</f>
        <v>MS</v>
      </c>
      <c r="F852" t="str">
        <f>'Main Meals'!I849</f>
        <v>ACTIVE ROTATING ON</v>
      </c>
      <c r="G852">
        <f>'Retail Pricing'!L852</f>
        <v>0</v>
      </c>
    </row>
    <row r="853" spans="1:7">
      <c r="A853" t="str">
        <f>'Main Meals'!B850</f>
        <v>90290S</v>
      </c>
      <c r="B853" t="str">
        <f>'Main Meals'!C850</f>
        <v>90291S</v>
      </c>
      <c r="C853" t="str">
        <f>'Main Meals'!D850</f>
        <v xml:space="preserve">Carrot Puree </v>
      </c>
      <c r="D853" t="str">
        <f>'Main Meals'!K850</f>
        <v>BULK</v>
      </c>
      <c r="E853" t="str">
        <f>'Main Meals'!L850</f>
        <v>MS</v>
      </c>
      <c r="F853" t="str">
        <f>'Main Meals'!I850</f>
        <v>ACTIVE ROTATING ON</v>
      </c>
      <c r="G853">
        <f>'Retail Pricing'!L853</f>
        <v>0</v>
      </c>
    </row>
    <row r="854" spans="1:7">
      <c r="A854" t="str">
        <f>'Main Meals'!B851</f>
        <v>90310S</v>
      </c>
      <c r="B854" t="str">
        <f>'Main Meals'!C851</f>
        <v>90311S</v>
      </c>
      <c r="C854" t="str">
        <f>'Main Meals'!D851</f>
        <v>Chicken Tacos (Taco Shells Optional)</v>
      </c>
      <c r="D854" t="str">
        <f>'Main Meals'!K851</f>
        <v>BULK</v>
      </c>
      <c r="E854" t="str">
        <f>'Main Meals'!L851</f>
        <v>MS</v>
      </c>
      <c r="F854" t="str">
        <f>'Main Meals'!I851</f>
        <v>ACTIVE ROTATING ON</v>
      </c>
      <c r="G854">
        <f>'Retail Pricing'!L854</f>
        <v>0</v>
      </c>
    </row>
    <row r="855" spans="1:7">
      <c r="A855" t="str">
        <f>'Main Meals'!B852</f>
        <v>90320S</v>
      </c>
      <c r="B855" t="str">
        <f>'Main Meals'!C852</f>
        <v>90321S</v>
      </c>
      <c r="C855" t="str">
        <f>'Main Meals'!D852</f>
        <v>Chili with Cheddar Cheese</v>
      </c>
      <c r="D855" t="str">
        <f>'Main Meals'!K852</f>
        <v>BULK</v>
      </c>
      <c r="E855" t="str">
        <f>'Main Meals'!L852</f>
        <v>MS</v>
      </c>
      <c r="F855" t="str">
        <f>'Main Meals'!I852</f>
        <v>ACTIVE ROTATING ON</v>
      </c>
      <c r="G855">
        <f>'Retail Pricing'!L855</f>
        <v>0</v>
      </c>
    </row>
    <row r="856" spans="1:7">
      <c r="A856" t="str">
        <f>'Main Meals'!B853</f>
        <v>90330S</v>
      </c>
      <c r="B856" t="str">
        <f>'Main Meals'!C853</f>
        <v>90331S</v>
      </c>
      <c r="C856" t="str">
        <f>'Main Meals'!D853</f>
        <v>Chocolate Pudding</v>
      </c>
      <c r="D856" t="str">
        <f>'Main Meals'!K853</f>
        <v>BULK</v>
      </c>
      <c r="E856" t="str">
        <f>'Main Meals'!L853</f>
        <v>MS</v>
      </c>
      <c r="F856" t="str">
        <f>'Main Meals'!I853</f>
        <v>ACTIVE ROTATING ON</v>
      </c>
      <c r="G856">
        <f>'Retail Pricing'!L856</f>
        <v>0</v>
      </c>
    </row>
    <row r="857" spans="1:7">
      <c r="A857" t="str">
        <f>'Main Meals'!B854</f>
        <v>90330S</v>
      </c>
      <c r="B857" t="str">
        <f>'Main Meals'!C854</f>
        <v>90332S</v>
      </c>
      <c r="C857" t="str">
        <f>'Main Meals'!D854</f>
        <v>Strawberry and Vanilla Pudding</v>
      </c>
      <c r="D857" t="str">
        <f>'Main Meals'!K854</f>
        <v>BULK</v>
      </c>
      <c r="E857" t="str">
        <f>'Main Meals'!L854</f>
        <v>MS</v>
      </c>
      <c r="F857" t="str">
        <f>'Main Meals'!I854</f>
        <v>ACTIVE ROTATING ON</v>
      </c>
      <c r="G857">
        <f>'Retail Pricing'!L857</f>
        <v>0</v>
      </c>
    </row>
    <row r="858" spans="1:7">
      <c r="A858" t="str">
        <f>'Main Meals'!B855</f>
        <v>90330S</v>
      </c>
      <c r="B858" t="str">
        <f>'Main Meals'!C855</f>
        <v>90333S</v>
      </c>
      <c r="C858" t="str">
        <f>'Main Meals'!D855</f>
        <v>Vanilla Pudding</v>
      </c>
      <c r="D858" t="str">
        <f>'Main Meals'!K855</f>
        <v>BULK</v>
      </c>
      <c r="E858" t="str">
        <f>'Main Meals'!L855</f>
        <v>MS</v>
      </c>
      <c r="F858" t="str">
        <f>'Main Meals'!I855</f>
        <v>ACTIVE ROTATING ON</v>
      </c>
      <c r="G858">
        <f>'Retail Pricing'!L858</f>
        <v>0</v>
      </c>
    </row>
    <row r="859" spans="1:7">
      <c r="A859" t="str">
        <f>'Main Meals'!B856</f>
        <v>90340S</v>
      </c>
      <c r="B859" t="str">
        <f>'Main Meals'!C856</f>
        <v>90341S</v>
      </c>
      <c r="C859" t="str">
        <f>'Main Meals'!D856</f>
        <v>Chopped Caesar Salad</v>
      </c>
      <c r="D859" t="str">
        <f>'Main Meals'!K856</f>
        <v>BULK</v>
      </c>
      <c r="E859" t="str">
        <f>'Main Meals'!L856</f>
        <v>MS</v>
      </c>
      <c r="F859" t="str">
        <f>'Main Meals'!I856</f>
        <v>ACTIVE ROTATING ON</v>
      </c>
      <c r="G859">
        <f>'Retail Pricing'!L859</f>
        <v>0</v>
      </c>
    </row>
    <row r="860" spans="1:7">
      <c r="A860" t="str">
        <f>'Main Meals'!B857</f>
        <v>90350S</v>
      </c>
      <c r="B860" t="str">
        <f>'Main Meals'!C857</f>
        <v>90351S</v>
      </c>
      <c r="C860" t="str">
        <f>'Main Meals'!D857</f>
        <v>Cole Slaw</v>
      </c>
      <c r="D860" t="str">
        <f>'Main Meals'!K857</f>
        <v>BULK</v>
      </c>
      <c r="E860" t="str">
        <f>'Main Meals'!L857</f>
        <v>MS</v>
      </c>
      <c r="F860" t="str">
        <f>'Main Meals'!I857</f>
        <v>ACTIVE ROTATING ON</v>
      </c>
      <c r="G860">
        <f>'Retail Pricing'!L860</f>
        <v>0</v>
      </c>
    </row>
    <row r="861" spans="1:7">
      <c r="A861" t="str">
        <f>'Main Meals'!B858</f>
        <v>90380S</v>
      </c>
      <c r="B861" t="str">
        <f>'Main Meals'!C858</f>
        <v>90383S</v>
      </c>
      <c r="C861" t="str">
        <f>'Main Meals'!D858</f>
        <v>Italian Wedding soup</v>
      </c>
      <c r="D861" t="str">
        <f>'Main Meals'!K858</f>
        <v>BULK</v>
      </c>
      <c r="E861" t="str">
        <f>'Main Meals'!L858</f>
        <v>MS</v>
      </c>
      <c r="F861" t="str">
        <f>'Main Meals'!I858</f>
        <v>ACTIVE ROTATING ON</v>
      </c>
      <c r="G861">
        <f>'Retail Pricing'!L861</f>
        <v>0</v>
      </c>
    </row>
    <row r="862" spans="1:7">
      <c r="A862" t="str">
        <f>'Main Meals'!B859</f>
        <v>90390S</v>
      </c>
      <c r="B862" t="str">
        <f>'Main Meals'!C859</f>
        <v>90391S</v>
      </c>
      <c r="C862" t="str">
        <f>'Main Meals'!D859</f>
        <v>Chopped Mediterranean Salad</v>
      </c>
      <c r="D862" t="str">
        <f>'Main Meals'!K859</f>
        <v>BULK</v>
      </c>
      <c r="E862" t="str">
        <f>'Main Meals'!L859</f>
        <v>MS</v>
      </c>
      <c r="F862" t="str">
        <f>'Main Meals'!I859</f>
        <v>ACTIVE ROTATING ON</v>
      </c>
      <c r="G862">
        <f>'Retail Pricing'!L862</f>
        <v>0</v>
      </c>
    </row>
    <row r="863" spans="1:7">
      <c r="A863" t="str">
        <f>'Main Meals'!B860</f>
        <v>90400S</v>
      </c>
      <c r="B863" t="str">
        <f>'Main Meals'!C860</f>
        <v>90403S</v>
      </c>
      <c r="C863" t="str">
        <f>'Main Meals'!D860</f>
        <v>Minestrone soup</v>
      </c>
      <c r="D863" t="str">
        <f>'Main Meals'!K860</f>
        <v>BULK</v>
      </c>
      <c r="E863" t="str">
        <f>'Main Meals'!L860</f>
        <v>MS</v>
      </c>
      <c r="F863" t="str">
        <f>'Main Meals'!I860</f>
        <v>ACTIVE ROTATING ON</v>
      </c>
      <c r="G863">
        <f>'Retail Pricing'!L863</f>
        <v>0</v>
      </c>
    </row>
    <row r="864" spans="1:7">
      <c r="A864" t="str">
        <f>'Main Meals'!B861</f>
        <v>90420S</v>
      </c>
      <c r="B864" t="str">
        <f>'Main Meals'!C861</f>
        <v>90421S</v>
      </c>
      <c r="C864" t="str">
        <f>'Main Meals'!D861</f>
        <v>Peanut Butter Chocolate Chip bites</v>
      </c>
      <c r="D864" t="str">
        <f>'Main Meals'!K861</f>
        <v>BULK</v>
      </c>
      <c r="E864" t="str">
        <f>'Main Meals'!L861</f>
        <v>MS</v>
      </c>
      <c r="F864" t="str">
        <f>'Main Meals'!I861</f>
        <v>ACTIVE ROTATING ON</v>
      </c>
      <c r="G864">
        <f>'Retail Pricing'!L864</f>
        <v>0</v>
      </c>
    </row>
    <row r="865" spans="1:7">
      <c r="A865" t="str">
        <f>'Main Meals'!B862</f>
        <v>90430S</v>
      </c>
      <c r="B865" t="str">
        <f>'Main Meals'!C862</f>
        <v>90431S</v>
      </c>
      <c r="C865" t="str">
        <f>'Main Meals'!D862</f>
        <v>Potato Salad</v>
      </c>
      <c r="D865" t="str">
        <f>'Main Meals'!K862</f>
        <v>BULK</v>
      </c>
      <c r="E865" t="str">
        <f>'Main Meals'!L862</f>
        <v>MS</v>
      </c>
      <c r="F865" t="str">
        <f>'Main Meals'!I862</f>
        <v>ACTIVE ROTATING ON</v>
      </c>
      <c r="G865">
        <f>'Retail Pricing'!L865</f>
        <v>0</v>
      </c>
    </row>
    <row r="866" spans="1:7">
      <c r="A866" t="str">
        <f>'Main Meals'!B863</f>
        <v>90450S</v>
      </c>
      <c r="B866" t="str">
        <f>'Main Meals'!C863</f>
        <v>90451S</v>
      </c>
      <c r="C866" t="str">
        <f>'Main Meals'!D863</f>
        <v xml:space="preserve">Slow Cooked Roast Beef </v>
      </c>
      <c r="D866" t="str">
        <f>'Main Meals'!K863</f>
        <v>BULK</v>
      </c>
      <c r="E866" t="str">
        <f>'Main Meals'!L863</f>
        <v>MS</v>
      </c>
      <c r="F866" t="str">
        <f>'Main Meals'!I863</f>
        <v>ACTIVE ROTATING ON</v>
      </c>
      <c r="G866">
        <f>'Retail Pricing'!L866</f>
        <v>0</v>
      </c>
    </row>
    <row r="867" spans="1:7">
      <c r="A867" t="str">
        <f>'Main Meals'!B864</f>
        <v>90460S</v>
      </c>
      <c r="B867" t="str">
        <f>'Main Meals'!C864</f>
        <v>90461S</v>
      </c>
      <c r="C867" t="str">
        <f>'Main Meals'!D864</f>
        <v xml:space="preserve">Spaghetti and Turkey Meatballs, with Tomato, Mushroom and Veggie Sauce </v>
      </c>
      <c r="D867" t="str">
        <f>'Main Meals'!K864</f>
        <v>BULK</v>
      </c>
      <c r="E867" t="str">
        <f>'Main Meals'!L864</f>
        <v>MS</v>
      </c>
      <c r="F867" t="str">
        <f>'Main Meals'!I864</f>
        <v>ACTIVE ROTATING ON</v>
      </c>
      <c r="G867">
        <f>'Retail Pricing'!L867</f>
        <v>0</v>
      </c>
    </row>
    <row r="868" spans="1:7">
      <c r="A868" t="str">
        <f>'Main Meals'!B865</f>
        <v>90470S</v>
      </c>
      <c r="B868" t="str">
        <f>'Main Meals'!C865</f>
        <v>90471S</v>
      </c>
      <c r="C868" t="str">
        <f>'Main Meals'!D865</f>
        <v>Apple Sauce with Raisins and Cinnamon</v>
      </c>
      <c r="D868" t="str">
        <f>'Main Meals'!K865</f>
        <v>BULK</v>
      </c>
      <c r="E868" t="str">
        <f>'Main Meals'!L865</f>
        <v>MS</v>
      </c>
      <c r="F868" t="str">
        <f>'Main Meals'!I865</f>
        <v>ACTIVE ROTATING ON</v>
      </c>
      <c r="G868">
        <f>'Retail Pricing'!L868</f>
        <v>0</v>
      </c>
    </row>
    <row r="869" spans="1:7">
      <c r="A869" t="str">
        <f>'Main Meals'!B866</f>
        <v>90490S</v>
      </c>
      <c r="B869" t="str">
        <f>'Main Meals'!C866</f>
        <v>90491S</v>
      </c>
      <c r="C869" t="str">
        <f>'Main Meals'!D866</f>
        <v>Caramelized Bananas</v>
      </c>
      <c r="D869" t="str">
        <f>'Main Meals'!K866</f>
        <v>BULK</v>
      </c>
      <c r="E869" t="str">
        <f>'Main Meals'!L866</f>
        <v>MS</v>
      </c>
      <c r="F869" t="str">
        <f>'Main Meals'!I866</f>
        <v>ACTIVE ROTATING ON</v>
      </c>
      <c r="G869">
        <f>'Retail Pricing'!L869</f>
        <v>0</v>
      </c>
    </row>
    <row r="870" spans="1:7">
      <c r="A870" t="str">
        <f>'Main Meals'!B867</f>
        <v>90500S</v>
      </c>
      <c r="B870" t="str">
        <f>'Main Meals'!C867</f>
        <v>90503S</v>
      </c>
      <c r="C870" t="str">
        <f>'Main Meals'!D867</f>
        <v>Chicken Noodle soup</v>
      </c>
      <c r="D870" t="str">
        <f>'Main Meals'!K867</f>
        <v>BULK</v>
      </c>
      <c r="E870" t="str">
        <f>'Main Meals'!L867</f>
        <v>MS</v>
      </c>
      <c r="F870" t="str">
        <f>'Main Meals'!I867</f>
        <v>ACTIVE ROTATING ON</v>
      </c>
      <c r="G870">
        <f>'Retail Pricing'!L870</f>
        <v>0</v>
      </c>
    </row>
    <row r="871" spans="1:7">
      <c r="A871" t="str">
        <f>'Main Meals'!B868</f>
        <v>90510S</v>
      </c>
      <c r="B871" t="str">
        <f>'Main Meals'!C868</f>
        <v>90511S</v>
      </c>
      <c r="C871" t="str">
        <f>'Main Meals'!D868</f>
        <v>Chicken Parmesan</v>
      </c>
      <c r="D871" t="str">
        <f>'Main Meals'!K868</f>
        <v>BULK</v>
      </c>
      <c r="E871" t="str">
        <f>'Main Meals'!L868</f>
        <v>MS</v>
      </c>
      <c r="F871" t="str">
        <f>'Main Meals'!I868</f>
        <v>ACTIVE ROTATING ON</v>
      </c>
      <c r="G871">
        <f>'Retail Pricing'!L871</f>
        <v>0</v>
      </c>
    </row>
    <row r="872" spans="1:7">
      <c r="A872" t="str">
        <f>'Main Meals'!B869</f>
        <v>90530S</v>
      </c>
      <c r="B872" t="str">
        <f>'Main Meals'!C869</f>
        <v>90531S</v>
      </c>
      <c r="C872" t="str">
        <f>'Main Meals'!D869</f>
        <v>Creamy Spinach</v>
      </c>
      <c r="D872" t="str">
        <f>'Main Meals'!K869</f>
        <v>BULK</v>
      </c>
      <c r="E872" t="str">
        <f>'Main Meals'!L869</f>
        <v>MS</v>
      </c>
      <c r="F872" t="str">
        <f>'Main Meals'!I869</f>
        <v>ACTIVE ROTATING ON</v>
      </c>
      <c r="G872">
        <f>'Retail Pricing'!L872</f>
        <v>0</v>
      </c>
    </row>
    <row r="873" spans="1:7">
      <c r="A873" t="str">
        <f>'Main Meals'!B870</f>
        <v>90540S</v>
      </c>
      <c r="B873" t="str">
        <f>'Main Meals'!C870</f>
        <v>90541S</v>
      </c>
      <c r="C873" t="str">
        <f>'Main Meals'!D870</f>
        <v>Cucumber Potato Salad</v>
      </c>
      <c r="D873" t="str">
        <f>'Main Meals'!K870</f>
        <v>BULK</v>
      </c>
      <c r="E873" t="str">
        <f>'Main Meals'!L870</f>
        <v>MS</v>
      </c>
      <c r="F873" t="str">
        <f>'Main Meals'!I870</f>
        <v>ACTIVE ROTATING ON</v>
      </c>
      <c r="G873">
        <f>'Retail Pricing'!L873</f>
        <v>0</v>
      </c>
    </row>
    <row r="874" spans="1:7">
      <c r="A874" t="str">
        <f>'Main Meals'!B871</f>
        <v>90560S</v>
      </c>
      <c r="B874" t="str">
        <f>'Main Meals'!C871</f>
        <v>90562S</v>
      </c>
      <c r="C874" t="str">
        <f>'Main Meals'!D871</f>
        <v>Primavera Rice</v>
      </c>
      <c r="D874" t="str">
        <f>'Main Meals'!K871</f>
        <v>BULK</v>
      </c>
      <c r="E874" t="str">
        <f>'Main Meals'!L871</f>
        <v>MS</v>
      </c>
      <c r="F874" t="str">
        <f>'Main Meals'!I871</f>
        <v>ACTIVE ROTATING ON</v>
      </c>
      <c r="G874">
        <f>'Retail Pricing'!L874</f>
        <v>0</v>
      </c>
    </row>
    <row r="875" spans="1:7">
      <c r="A875" t="str">
        <f>'Main Meals'!B872</f>
        <v>90570S</v>
      </c>
      <c r="B875" t="str">
        <f>'Main Meals'!C872</f>
        <v>90571S</v>
      </c>
      <c r="C875" t="str">
        <f>'Main Meals'!D872</f>
        <v>Lasagna Bolognese</v>
      </c>
      <c r="D875" t="str">
        <f>'Main Meals'!K872</f>
        <v>BULK</v>
      </c>
      <c r="E875" t="str">
        <f>'Main Meals'!L872</f>
        <v>MS</v>
      </c>
      <c r="F875" t="str">
        <f>'Main Meals'!I872</f>
        <v>ACTIVE ROTATING ON</v>
      </c>
      <c r="G875">
        <f>'Retail Pricing'!L875</f>
        <v>0</v>
      </c>
    </row>
    <row r="876" spans="1:7">
      <c r="A876" t="str">
        <f>'Main Meals'!B873</f>
        <v>90580S</v>
      </c>
      <c r="B876" t="str">
        <f>'Main Meals'!C873</f>
        <v>90581S</v>
      </c>
      <c r="C876" t="str">
        <f>'Main Meals'!D873</f>
        <v>Maple Glazed Ham</v>
      </c>
      <c r="D876" t="str">
        <f>'Main Meals'!K873</f>
        <v>BULK</v>
      </c>
      <c r="E876" t="str">
        <f>'Main Meals'!L873</f>
        <v>MS</v>
      </c>
      <c r="F876" t="str">
        <f>'Main Meals'!I873</f>
        <v>ACTIVE ROTATING ON</v>
      </c>
      <c r="G876">
        <f>'Retail Pricing'!L876</f>
        <v>0</v>
      </c>
    </row>
    <row r="877" spans="1:7">
      <c r="A877" t="str">
        <f>'Main Meals'!B874</f>
        <v>90590S</v>
      </c>
      <c r="B877" t="str">
        <f>'Main Meals'!C874</f>
        <v>90591S</v>
      </c>
      <c r="C877" t="str">
        <f>'Main Meals'!D874</f>
        <v>Mashed Sweet Potatoes</v>
      </c>
      <c r="D877" t="str">
        <f>'Main Meals'!K874</f>
        <v>BULK</v>
      </c>
      <c r="E877" t="str">
        <f>'Main Meals'!L874</f>
        <v>MS</v>
      </c>
      <c r="F877" t="str">
        <f>'Main Meals'!I874</f>
        <v>ACTIVE ROTATING ON</v>
      </c>
      <c r="G877">
        <f>'Retail Pricing'!L877</f>
        <v>0</v>
      </c>
    </row>
    <row r="878" spans="1:7">
      <c r="A878" t="str">
        <f>'Main Meals'!B875</f>
        <v>90620S</v>
      </c>
      <c r="B878" t="str">
        <f>'Main Meals'!C875</f>
        <v>90623S</v>
      </c>
      <c r="C878" t="str">
        <f>'Main Meals'!D875</f>
        <v>Mushroom and Barley soup</v>
      </c>
      <c r="D878" t="str">
        <f>'Main Meals'!K875</f>
        <v>BULK</v>
      </c>
      <c r="E878" t="str">
        <f>'Main Meals'!L875</f>
        <v>MS</v>
      </c>
      <c r="F878" t="str">
        <f>'Main Meals'!I875</f>
        <v>ACTIVE ROTATING ON</v>
      </c>
      <c r="G878">
        <f>'Retail Pricing'!L878</f>
        <v>0</v>
      </c>
    </row>
    <row r="879" spans="1:7">
      <c r="A879" t="str">
        <f>'Main Meals'!B876</f>
        <v>90630S</v>
      </c>
      <c r="B879" t="str">
        <f>'Main Meals'!C876</f>
        <v>90631S</v>
      </c>
      <c r="C879" t="str">
        <f>'Main Meals'!D876</f>
        <v>New England Cod Chowder</v>
      </c>
      <c r="D879" t="str">
        <f>'Main Meals'!K876</f>
        <v>BULK</v>
      </c>
      <c r="E879" t="str">
        <f>'Main Meals'!L876</f>
        <v>MS</v>
      </c>
      <c r="F879" t="str">
        <f>'Main Meals'!I876</f>
        <v>ACTIVE ROTATING ON</v>
      </c>
      <c r="G879">
        <f>'Retail Pricing'!L879</f>
        <v>0</v>
      </c>
    </row>
    <row r="880" spans="1:7">
      <c r="A880" t="str">
        <f>'Main Meals'!B877</f>
        <v>90640S</v>
      </c>
      <c r="B880" t="str">
        <f>'Main Meals'!C877</f>
        <v>90641S</v>
      </c>
      <c r="C880" t="str">
        <f>'Main Meals'!D877</f>
        <v>Roasted Carrots, Broccoli, &amp; Brussels Sprouts</v>
      </c>
      <c r="D880" t="str">
        <f>'Main Meals'!K877</f>
        <v>BULK</v>
      </c>
      <c r="E880" t="str">
        <f>'Main Meals'!L877</f>
        <v>MS</v>
      </c>
      <c r="F880" t="str">
        <f>'Main Meals'!I877</f>
        <v>ACTIVE ROTATING ON</v>
      </c>
      <c r="G880">
        <f>'Retail Pricing'!L880</f>
        <v>0</v>
      </c>
    </row>
    <row r="881" spans="1:7">
      <c r="A881" t="str">
        <f>'Main Meals'!B878</f>
        <v>90650S</v>
      </c>
      <c r="B881" t="str">
        <f>'Main Meals'!C878</f>
        <v>90651S</v>
      </c>
      <c r="C881" t="str">
        <f>'Main Meals'!D878</f>
        <v>Rosemary Roasted Potatoes</v>
      </c>
      <c r="D881" t="str">
        <f>'Main Meals'!K878</f>
        <v>BULK</v>
      </c>
      <c r="E881" t="str">
        <f>'Main Meals'!L878</f>
        <v>MS</v>
      </c>
      <c r="F881" t="str">
        <f>'Main Meals'!I878</f>
        <v>ACTIVE ROTATING ON</v>
      </c>
      <c r="G881">
        <f>'Retail Pricing'!L881</f>
        <v>0</v>
      </c>
    </row>
    <row r="882" spans="1:7">
      <c r="A882" t="str">
        <f>'Main Meals'!B879</f>
        <v>90660S</v>
      </c>
      <c r="B882" t="str">
        <f>'Main Meals'!C879</f>
        <v>90661S</v>
      </c>
      <c r="C882" t="str">
        <f>'Main Meals'!D879</f>
        <v>Spaghetti with Tomato, Garlic and Bacon Sauce</v>
      </c>
      <c r="D882" t="str">
        <f>'Main Meals'!K879</f>
        <v>BULK</v>
      </c>
      <c r="E882" t="str">
        <f>'Main Meals'!L879</f>
        <v>MS</v>
      </c>
      <c r="F882" t="str">
        <f>'Main Meals'!I879</f>
        <v>ACTIVE ROTATING ON</v>
      </c>
      <c r="G882">
        <f>'Retail Pricing'!L882</f>
        <v>0</v>
      </c>
    </row>
    <row r="883" spans="1:7">
      <c r="A883" t="str">
        <f>'Main Meals'!B880</f>
        <v>90670S</v>
      </c>
      <c r="B883" t="str">
        <f>'Main Meals'!C880</f>
        <v>90671S</v>
      </c>
      <c r="C883" t="str">
        <f>'Main Meals'!D880</f>
        <v>Vegetable Stew</v>
      </c>
      <c r="D883" t="str">
        <f>'Main Meals'!K880</f>
        <v>BULK</v>
      </c>
      <c r="E883" t="str">
        <f>'Main Meals'!L880</f>
        <v>MS</v>
      </c>
      <c r="F883" t="str">
        <f>'Main Meals'!I880</f>
        <v>ACTIVE ROTATING ON</v>
      </c>
      <c r="G883">
        <f>'Retail Pricing'!L883</f>
        <v>0</v>
      </c>
    </row>
    <row r="884" spans="1:7">
      <c r="A884" t="str">
        <f>'Main Meals'!B881</f>
        <v>90680S</v>
      </c>
      <c r="B884" t="str">
        <f>'Main Meals'!C881</f>
        <v>90683S</v>
      </c>
      <c r="C884" t="str">
        <f>'Main Meals'!D881</f>
        <v>Borscht soup</v>
      </c>
      <c r="D884" t="str">
        <f>'Main Meals'!K881</f>
        <v>BULK</v>
      </c>
      <c r="E884" t="str">
        <f>'Main Meals'!L881</f>
        <v>MS</v>
      </c>
      <c r="F884" t="str">
        <f>'Main Meals'!I881</f>
        <v>ACTIVE ROTATING ON</v>
      </c>
      <c r="G884">
        <f>'Retail Pricing'!L884</f>
        <v>0</v>
      </c>
    </row>
    <row r="885" spans="1:7">
      <c r="A885" t="str">
        <f>'Main Meals'!B882</f>
        <v>90690S</v>
      </c>
      <c r="B885" t="str">
        <f>'Main Meals'!C882</f>
        <v>90691S</v>
      </c>
      <c r="C885" t="str">
        <f>'Main Meals'!D882</f>
        <v>Breaded Fish Filet</v>
      </c>
      <c r="D885" t="str">
        <f>'Main Meals'!K882</f>
        <v>BULK</v>
      </c>
      <c r="E885" t="str">
        <f>'Main Meals'!L882</f>
        <v>MS</v>
      </c>
      <c r="F885" t="str">
        <f>'Main Meals'!I882</f>
        <v>ACTIVE ROTATING ON</v>
      </c>
      <c r="G885">
        <f>'Retail Pricing'!L885</f>
        <v>0</v>
      </c>
    </row>
    <row r="886" spans="1:7">
      <c r="A886" t="str">
        <f>'Main Meals'!B883</f>
        <v>90690S</v>
      </c>
      <c r="B886" t="str">
        <f>'Main Meals'!C883</f>
        <v>90692S</v>
      </c>
      <c r="C886" t="str">
        <f>'Main Meals'!D883</f>
        <v>Tilapia with Herb Sauce</v>
      </c>
      <c r="D886" t="str">
        <f>'Main Meals'!K883</f>
        <v>BULK</v>
      </c>
      <c r="E886" t="str">
        <f>'Main Meals'!L883</f>
        <v>MS</v>
      </c>
      <c r="F886" t="str">
        <f>'Main Meals'!I883</f>
        <v>ACTIVE ROTATING ON</v>
      </c>
      <c r="G886">
        <f>'Retail Pricing'!L886</f>
        <v>0</v>
      </c>
    </row>
    <row r="887" spans="1:7">
      <c r="A887" t="str">
        <f>'Main Meals'!B884</f>
        <v>90700S</v>
      </c>
      <c r="B887" t="str">
        <f>'Main Meals'!C884</f>
        <v>90701S</v>
      </c>
      <c r="C887" t="str">
        <f>'Main Meals'!D884</f>
        <v>Broccoli Casserole with Ground Beef</v>
      </c>
      <c r="D887" t="str">
        <f>'Main Meals'!K884</f>
        <v>BULK</v>
      </c>
      <c r="E887" t="str">
        <f>'Main Meals'!L884</f>
        <v>MS</v>
      </c>
      <c r="F887" t="str">
        <f>'Main Meals'!I884</f>
        <v>ACTIVE ROTATING ON</v>
      </c>
      <c r="G887">
        <f>'Retail Pricing'!L887</f>
        <v>0</v>
      </c>
    </row>
    <row r="888" spans="1:7">
      <c r="A888" t="str">
        <f>'Main Meals'!B885</f>
        <v>90730S</v>
      </c>
      <c r="B888" t="str">
        <f>'Main Meals'!C885</f>
        <v>90731S</v>
      </c>
      <c r="C888" t="str">
        <f>'Main Meals'!D885</f>
        <v>Egg Frittata with Bacon &amp; Cheese</v>
      </c>
      <c r="D888" t="str">
        <f>'Main Meals'!K885</f>
        <v>BULK</v>
      </c>
      <c r="E888" t="str">
        <f>'Main Meals'!L885</f>
        <v>MS</v>
      </c>
      <c r="F888" t="str">
        <f>'Main Meals'!I885</f>
        <v>ACTIVE ROTATING ON</v>
      </c>
      <c r="G888">
        <f>'Retail Pricing'!L888</f>
        <v>0</v>
      </c>
    </row>
    <row r="889" spans="1:7">
      <c r="A889" t="str">
        <f>'Main Meals'!B886</f>
        <v>90770S</v>
      </c>
      <c r="B889" t="str">
        <f>'Main Meals'!C886</f>
        <v>90771S</v>
      </c>
      <c r="C889" t="str">
        <f>'Main Meals'!D886</f>
        <v>Rice with Green Peas</v>
      </c>
      <c r="D889" t="str">
        <f>'Main Meals'!K886</f>
        <v>BULK</v>
      </c>
      <c r="E889" t="str">
        <f>'Main Meals'!L886</f>
        <v>MS</v>
      </c>
      <c r="F889" t="str">
        <f>'Main Meals'!I886</f>
        <v>ACTIVE ROTATING ON</v>
      </c>
      <c r="G889">
        <f>'Retail Pricing'!L889</f>
        <v>0</v>
      </c>
    </row>
    <row r="890" spans="1:7">
      <c r="A890" t="str">
        <f>'Main Meals'!B887</f>
        <v>90780S</v>
      </c>
      <c r="B890" t="str">
        <f>'Main Meals'!C887</f>
        <v>90783S</v>
      </c>
      <c r="C890" t="str">
        <f>'Main Meals'!D887</f>
        <v>Heavenly Cauliflower soup</v>
      </c>
      <c r="D890" t="str">
        <f>'Main Meals'!K887</f>
        <v>BULK</v>
      </c>
      <c r="E890" t="str">
        <f>'Main Meals'!L887</f>
        <v>MS</v>
      </c>
      <c r="F890" t="str">
        <f>'Main Meals'!I887</f>
        <v>ACTIVE ROTATING ON</v>
      </c>
      <c r="G890">
        <f>'Retail Pricing'!L890</f>
        <v>0</v>
      </c>
    </row>
    <row r="891" spans="1:7">
      <c r="A891" t="str">
        <f>'Main Meals'!B888</f>
        <v>90790S</v>
      </c>
      <c r="B891" t="str">
        <f>'Main Meals'!C888</f>
        <v>90791S</v>
      </c>
      <c r="C891" t="str">
        <f>'Main Meals'!D888</f>
        <v>Herbed Roasted Potatoes</v>
      </c>
      <c r="D891" t="str">
        <f>'Main Meals'!K888</f>
        <v>BULK</v>
      </c>
      <c r="E891" t="str">
        <f>'Main Meals'!L888</f>
        <v>MS</v>
      </c>
      <c r="F891" t="str">
        <f>'Main Meals'!I888</f>
        <v>ACTIVE ROTATING ON</v>
      </c>
      <c r="G891">
        <f>'Retail Pricing'!L891</f>
        <v>0</v>
      </c>
    </row>
    <row r="892" spans="1:7">
      <c r="A892" t="str">
        <f>'Main Meals'!B889</f>
        <v>90810S</v>
      </c>
      <c r="B892" t="str">
        <f>'Main Meals'!C889</f>
        <v>90811S</v>
      </c>
      <c r="C892" t="str">
        <f>'Main Meals'!D889</f>
        <v>Jasmine Rice</v>
      </c>
      <c r="D892" t="str">
        <f>'Main Meals'!K889</f>
        <v>BULK</v>
      </c>
      <c r="E892" t="str">
        <f>'Main Meals'!L889</f>
        <v>MS</v>
      </c>
      <c r="F892" t="str">
        <f>'Main Meals'!I889</f>
        <v>ACTIVE ROTATING ON</v>
      </c>
      <c r="G892">
        <f>'Retail Pricing'!L892</f>
        <v>0</v>
      </c>
    </row>
    <row r="893" spans="1:7">
      <c r="A893" t="str">
        <f>'Main Meals'!B890</f>
        <v>90820S</v>
      </c>
      <c r="B893" t="str">
        <f>'Main Meals'!C890</f>
        <v>90821S</v>
      </c>
      <c r="C893" t="str">
        <f>'Main Meals'!D890</f>
        <v>Lemon Energy Bites</v>
      </c>
      <c r="D893" t="str">
        <f>'Main Meals'!K890</f>
        <v>BULK</v>
      </c>
      <c r="E893" t="str">
        <f>'Main Meals'!L890</f>
        <v>MS</v>
      </c>
      <c r="F893" t="str">
        <f>'Main Meals'!I890</f>
        <v>ACTIVE ROTATING ON</v>
      </c>
      <c r="G893">
        <f>'Retail Pricing'!L893</f>
        <v>0</v>
      </c>
    </row>
    <row r="894" spans="1:7">
      <c r="A894" t="str">
        <f>'Main Meals'!B891</f>
        <v>90830S</v>
      </c>
      <c r="B894" t="str">
        <f>'Main Meals'!C891</f>
        <v>90833S</v>
      </c>
      <c r="C894" t="str">
        <f>'Main Meals'!D891</f>
        <v>Lentil soup</v>
      </c>
      <c r="D894" t="str">
        <f>'Main Meals'!K891</f>
        <v>BULK</v>
      </c>
      <c r="E894" t="str">
        <f>'Main Meals'!L891</f>
        <v>MS</v>
      </c>
      <c r="F894" t="str">
        <f>'Main Meals'!I891</f>
        <v>ACTIVE ROTATING ON</v>
      </c>
      <c r="G894">
        <f>'Retail Pricing'!L894</f>
        <v>0</v>
      </c>
    </row>
    <row r="895" spans="1:7">
      <c r="A895" t="str">
        <f>'Main Meals'!B892</f>
        <v>90840S</v>
      </c>
      <c r="B895" t="str">
        <f>'Main Meals'!C892</f>
        <v>90842S</v>
      </c>
      <c r="C895" t="str">
        <f>'Main Meals'!D892</f>
        <v>Mashed Potatoes</v>
      </c>
      <c r="D895" t="str">
        <f>'Main Meals'!K892</f>
        <v>BULK</v>
      </c>
      <c r="E895" t="str">
        <f>'Main Meals'!L892</f>
        <v>MS</v>
      </c>
      <c r="F895" t="str">
        <f>'Main Meals'!I892</f>
        <v>ACTIVE ROTATING ON</v>
      </c>
      <c r="G895">
        <f>'Retail Pricing'!L895</f>
        <v>0</v>
      </c>
    </row>
    <row r="896" spans="1:7">
      <c r="A896" t="str">
        <f>'Main Meals'!B893</f>
        <v>90840S</v>
      </c>
      <c r="B896" t="str">
        <f>'Main Meals'!C893</f>
        <v>90841S</v>
      </c>
      <c r="C896" t="str">
        <f>'Main Meals'!D893</f>
        <v>Meatloaf</v>
      </c>
      <c r="D896" t="str">
        <f>'Main Meals'!K893</f>
        <v>BULK</v>
      </c>
      <c r="E896" t="str">
        <f>'Main Meals'!L893</f>
        <v>MS</v>
      </c>
      <c r="F896" t="str">
        <f>'Main Meals'!I893</f>
        <v>ACTIVE ROTATING ON</v>
      </c>
      <c r="G896">
        <f>'Retail Pricing'!L896</f>
        <v>0</v>
      </c>
    </row>
    <row r="897" spans="1:7">
      <c r="A897" t="str">
        <f>'Main Meals'!B894</f>
        <v>90880S</v>
      </c>
      <c r="B897" t="str">
        <f>'Main Meals'!C894</f>
        <v>90881S</v>
      </c>
      <c r="C897" t="str">
        <f>'Main Meals'!D894</f>
        <v>Roasted Turkey Dinner</v>
      </c>
      <c r="D897" t="str">
        <f>'Main Meals'!K894</f>
        <v>BULK</v>
      </c>
      <c r="E897" t="str">
        <f>'Main Meals'!L894</f>
        <v>MS</v>
      </c>
      <c r="F897" t="str">
        <f>'Main Meals'!I894</f>
        <v>ACTIVE ROTATING ON</v>
      </c>
      <c r="G897">
        <f>'Retail Pricing'!L897</f>
        <v>0</v>
      </c>
    </row>
    <row r="898" spans="1:7">
      <c r="A898" t="str">
        <f>'Main Meals'!B895</f>
        <v>90890S</v>
      </c>
      <c r="B898" t="str">
        <f>'Main Meals'!C895</f>
        <v>90891S</v>
      </c>
      <c r="C898" t="str">
        <f>'Main Meals'!D895</f>
        <v>Rosemary Potatoes &amp; Green Beans</v>
      </c>
      <c r="D898" t="str">
        <f>'Main Meals'!K895</f>
        <v>BULK</v>
      </c>
      <c r="E898" t="str">
        <f>'Main Meals'!L895</f>
        <v>MS</v>
      </c>
      <c r="F898" t="str">
        <f>'Main Meals'!I895</f>
        <v>ACTIVE ROTATING ON</v>
      </c>
      <c r="G898">
        <f>'Retail Pricing'!L898</f>
        <v>0</v>
      </c>
    </row>
    <row r="899" spans="1:7">
      <c r="A899" t="str">
        <f>'Main Meals'!B896</f>
        <v>90920S</v>
      </c>
      <c r="B899" t="str">
        <f>'Main Meals'!C896</f>
        <v>90922S</v>
      </c>
      <c r="C899" t="str">
        <f>'Main Meals'!D896</f>
        <v>Side Bacon</v>
      </c>
      <c r="D899" t="str">
        <f>'Main Meals'!K896</f>
        <v>BULK</v>
      </c>
      <c r="E899" t="str">
        <f>'Main Meals'!L896</f>
        <v>MS</v>
      </c>
      <c r="F899" t="str">
        <f>'Main Meals'!I896</f>
        <v>ACTIVE ROTATING ON</v>
      </c>
      <c r="G899">
        <f>'Retail Pricing'!L899</f>
        <v>0</v>
      </c>
    </row>
    <row r="900" spans="1:7">
      <c r="A900" t="str">
        <f>'Main Meals'!B897</f>
        <v>90940S</v>
      </c>
      <c r="B900" t="str">
        <f>'Main Meals'!C897</f>
        <v>90941S</v>
      </c>
      <c r="C900" t="str">
        <f>'Main Meals'!D897</f>
        <v>Smoked Pork Chop</v>
      </c>
      <c r="D900" t="str">
        <f>'Main Meals'!K897</f>
        <v>BULK</v>
      </c>
      <c r="E900" t="str">
        <f>'Main Meals'!L897</f>
        <v>MS</v>
      </c>
      <c r="F900" t="str">
        <f>'Main Meals'!I897</f>
        <v>ACTIVE ROTATING ON</v>
      </c>
      <c r="G900">
        <f>'Retail Pricing'!L900</f>
        <v>0</v>
      </c>
    </row>
    <row r="901" spans="1:7">
      <c r="A901" t="str">
        <f>'Main Meals'!B898</f>
        <v>90950S</v>
      </c>
      <c r="B901" t="str">
        <f>'Main Meals'!C898</f>
        <v>90951S</v>
      </c>
      <c r="C901" t="str">
        <f>'Main Meals'!D898</f>
        <v>Roast Beef in Tomato Sauce</v>
      </c>
      <c r="D901" t="str">
        <f>'Main Meals'!K898</f>
        <v>BULK</v>
      </c>
      <c r="E901" t="str">
        <f>'Main Meals'!L898</f>
        <v>MS</v>
      </c>
      <c r="F901" t="str">
        <f>'Main Meals'!I898</f>
        <v>ACTIVE ROTATING ON</v>
      </c>
      <c r="G901">
        <f>'Retail Pricing'!L901</f>
        <v>0</v>
      </c>
    </row>
    <row r="902" spans="1:7">
      <c r="A902" t="str">
        <f>'Main Meals'!B899</f>
        <v>90960S</v>
      </c>
      <c r="B902" t="str">
        <f>'Main Meals'!C899</f>
        <v>90961S</v>
      </c>
      <c r="C902" t="str">
        <f>'Main Meals'!D899</f>
        <v>Cream of Chicken Soup</v>
      </c>
      <c r="D902" t="str">
        <f>'Main Meals'!K899</f>
        <v>BULK</v>
      </c>
      <c r="E902" t="str">
        <f>'Main Meals'!L899</f>
        <v>MS</v>
      </c>
      <c r="F902" t="str">
        <f>'Main Meals'!I899</f>
        <v>ACTIVE ROTATING ON</v>
      </c>
      <c r="G902">
        <f>'Retail Pricing'!L902</f>
        <v>0</v>
      </c>
    </row>
    <row r="903" spans="1:7">
      <c r="A903" t="str">
        <f>'Main Meals'!B900</f>
        <v>90970S</v>
      </c>
      <c r="B903" t="str">
        <f>'Main Meals'!C900</f>
        <v>90971S</v>
      </c>
      <c r="C903" t="str">
        <f>'Main Meals'!D900</f>
        <v>Cocoberry Smoothie</v>
      </c>
      <c r="D903" t="str">
        <f>'Main Meals'!K900</f>
        <v>BULK</v>
      </c>
      <c r="E903" t="str">
        <f>'Main Meals'!L900</f>
        <v>MS</v>
      </c>
      <c r="F903" t="str">
        <f>'Main Meals'!I900</f>
        <v>ACTIVE ROTATING ON</v>
      </c>
      <c r="G903">
        <f>'Retail Pricing'!L903</f>
        <v>0</v>
      </c>
    </row>
    <row r="904" spans="1:7">
      <c r="A904" t="str">
        <f>'Main Meals'!B901</f>
        <v>90980S</v>
      </c>
      <c r="B904" t="str">
        <f>'Main Meals'!C901</f>
        <v>90981S</v>
      </c>
      <c r="C904" t="str">
        <f>'Main Meals'!D901</f>
        <v xml:space="preserve">Lasagna Alessandra </v>
      </c>
      <c r="D904" t="str">
        <f>'Main Meals'!K901</f>
        <v>BULK</v>
      </c>
      <c r="E904" t="str">
        <f>'Main Meals'!L901</f>
        <v>MS</v>
      </c>
      <c r="F904" t="str">
        <f>'Main Meals'!I901</f>
        <v>ACTIVE ROTATING ON</v>
      </c>
      <c r="G904">
        <f>'Retail Pricing'!L904</f>
        <v>0</v>
      </c>
    </row>
    <row r="905" spans="1:7">
      <c r="A905" t="str">
        <f>'Main Meals'!B902</f>
        <v>90990S</v>
      </c>
      <c r="B905" t="str">
        <f>'Main Meals'!C902</f>
        <v>90991S</v>
      </c>
      <c r="C905" t="str">
        <f>'Main Meals'!D902</f>
        <v>Broccoli &amp; Spinach Soup</v>
      </c>
      <c r="D905" t="str">
        <f>'Main Meals'!K902</f>
        <v>BULK</v>
      </c>
      <c r="E905" t="str">
        <f>'Main Meals'!L902</f>
        <v>MS</v>
      </c>
      <c r="F905" t="str">
        <f>'Main Meals'!I902</f>
        <v>ACTIVE ROTATING ON</v>
      </c>
      <c r="G905">
        <f>'Retail Pricing'!L905</f>
        <v>0</v>
      </c>
    </row>
    <row r="906" spans="1:7">
      <c r="A906" t="str">
        <f>'Main Meals'!B903</f>
        <v>91010S</v>
      </c>
      <c r="B906" t="str">
        <f>'Main Meals'!C903</f>
        <v>91011S</v>
      </c>
      <c r="C906" t="str">
        <f>'Main Meals'!D903</f>
        <v>Chicken Bone Broth</v>
      </c>
      <c r="D906" t="str">
        <f>'Main Meals'!K903</f>
        <v>BULK</v>
      </c>
      <c r="E906" t="str">
        <f>'Main Meals'!L903</f>
        <v>MS</v>
      </c>
      <c r="F906" t="str">
        <f>'Main Meals'!I903</f>
        <v>ACTIVE ROTATING ON</v>
      </c>
      <c r="G906">
        <f>'Retail Pricing'!L906</f>
        <v>0</v>
      </c>
    </row>
    <row r="907" spans="1:7">
      <c r="A907" t="str">
        <f>'Main Meals'!B904</f>
        <v>91020S</v>
      </c>
      <c r="B907" t="str">
        <f>'Main Meals'!C904</f>
        <v>91021S</v>
      </c>
      <c r="C907" t="str">
        <f>'Main Meals'!D904</f>
        <v>Beef Ossobuco</v>
      </c>
      <c r="D907" t="str">
        <f>'Main Meals'!K904</f>
        <v>BULK</v>
      </c>
      <c r="E907" t="str">
        <f>'Main Meals'!L904</f>
        <v>MS</v>
      </c>
      <c r="F907" t="str">
        <f>'Main Meals'!I904</f>
        <v>ACTIVE ROTATING ON</v>
      </c>
      <c r="G907">
        <f>'Retail Pricing'!L907</f>
        <v>0</v>
      </c>
    </row>
    <row r="908" spans="1:7">
      <c r="A908" t="str">
        <f>'Main Meals'!B905</f>
        <v>91030S</v>
      </c>
      <c r="B908" t="str">
        <f>'Main Meals'!C905</f>
        <v>91031S</v>
      </c>
      <c r="C908" t="str">
        <f>'Main Meals'!D905</f>
        <v>Chicken Stew A La Vodka</v>
      </c>
      <c r="D908" t="str">
        <f>'Main Meals'!K905</f>
        <v>BULK</v>
      </c>
      <c r="E908" t="str">
        <f>'Main Meals'!L905</f>
        <v>MS</v>
      </c>
      <c r="F908" t="str">
        <f>'Main Meals'!I905</f>
        <v>ACTIVE ROTATING ON</v>
      </c>
      <c r="G908">
        <f>'Retail Pricing'!L908</f>
        <v>0</v>
      </c>
    </row>
    <row r="909" spans="1:7">
      <c r="A909" t="str">
        <f>'Main Meals'!B906</f>
        <v>91040S</v>
      </c>
      <c r="B909" t="str">
        <f>'Main Meals'!C906</f>
        <v>91041S</v>
      </c>
      <c r="C909" t="str">
        <f>'Main Meals'!D906</f>
        <v xml:space="preserve">Roasted Baby Carrots  </v>
      </c>
      <c r="D909" t="str">
        <f>'Main Meals'!K906</f>
        <v>BULK</v>
      </c>
      <c r="E909" t="str">
        <f>'Main Meals'!L906</f>
        <v>MS</v>
      </c>
      <c r="F909" t="str">
        <f>'Main Meals'!I906</f>
        <v>ACTIVE ROTATING ON</v>
      </c>
      <c r="G909">
        <f>'Retail Pricing'!L909</f>
        <v>0</v>
      </c>
    </row>
    <row r="910" spans="1:7">
      <c r="A910" t="str">
        <f>'Main Meals'!B907</f>
        <v>91050S</v>
      </c>
      <c r="B910" t="str">
        <f>'Main Meals'!C907</f>
        <v>91051S</v>
      </c>
      <c r="C910" t="str">
        <f>'Main Meals'!D907</f>
        <v>Cheesecake</v>
      </c>
      <c r="D910" t="str">
        <f>'Main Meals'!K907</f>
        <v>BULK</v>
      </c>
      <c r="E910" t="str">
        <f>'Main Meals'!L907</f>
        <v>MS</v>
      </c>
      <c r="F910" t="str">
        <f>'Main Meals'!I907</f>
        <v>ACTIVE ROTATING ON</v>
      </c>
      <c r="G910">
        <f>'Retail Pricing'!L910</f>
        <v>0</v>
      </c>
    </row>
    <row r="911" spans="1:7">
      <c r="A911" t="str">
        <f>'Main Meals'!B908</f>
        <v>91060S</v>
      </c>
      <c r="B911" t="str">
        <f>'Main Meals'!C908</f>
        <v>91061S</v>
      </c>
      <c r="C911" t="str">
        <f>'Main Meals'!D908</f>
        <v>Tomato Soup with Cheddar</v>
      </c>
      <c r="D911" t="str">
        <f>'Main Meals'!K908</f>
        <v>BULK</v>
      </c>
      <c r="E911" t="str">
        <f>'Main Meals'!L908</f>
        <v>MS</v>
      </c>
      <c r="F911" t="str">
        <f>'Main Meals'!I908</f>
        <v>ACTIVE ROTATING ON</v>
      </c>
      <c r="G911">
        <f>'Retail Pricing'!L911</f>
        <v>0</v>
      </c>
    </row>
    <row r="912" spans="1:7">
      <c r="A912" t="str">
        <f>'Main Meals'!B909</f>
        <v>91070S</v>
      </c>
      <c r="B912" t="str">
        <f>'Main Meals'!C909</f>
        <v>91071S</v>
      </c>
      <c r="C912" t="str">
        <f>'Main Meals'!D909</f>
        <v>Rob Smoothie</v>
      </c>
      <c r="D912" t="str">
        <f>'Main Meals'!K909</f>
        <v>BULK</v>
      </c>
      <c r="E912" t="str">
        <f>'Main Meals'!L909</f>
        <v>MS</v>
      </c>
      <c r="F912" t="str">
        <f>'Main Meals'!I909</f>
        <v>ACTIVE ROTATING ON</v>
      </c>
      <c r="G912">
        <f>'Retail Pricing'!L912</f>
        <v>0</v>
      </c>
    </row>
    <row r="913" spans="1:7">
      <c r="A913" t="str">
        <f>'Main Meals'!B910</f>
        <v>91080S</v>
      </c>
      <c r="B913" t="str">
        <f>'Main Meals'!C910</f>
        <v>91081S</v>
      </c>
      <c r="C913" t="str">
        <f>'Main Meals'!D910</f>
        <v>Teriyaki Stir Fry</v>
      </c>
      <c r="D913" t="str">
        <f>'Main Meals'!K910</f>
        <v>BULK</v>
      </c>
      <c r="E913" t="str">
        <f>'Main Meals'!L910</f>
        <v>MS</v>
      </c>
      <c r="F913" t="str">
        <f>'Main Meals'!I910</f>
        <v>ACTIVE ROTATING ON</v>
      </c>
      <c r="G913">
        <f>'Retail Pricing'!L913</f>
        <v>0</v>
      </c>
    </row>
    <row r="914" spans="1:7">
      <c r="A914" t="str">
        <f>'Main Meals'!B911</f>
        <v>91090S</v>
      </c>
      <c r="B914" t="str">
        <f>'Main Meals'!C911</f>
        <v>91091S</v>
      </c>
      <c r="C914" t="str">
        <f>'Main Meals'!D911</f>
        <v>Spinach Lasagna</v>
      </c>
      <c r="D914" t="str">
        <f>'Main Meals'!K911</f>
        <v>BULK</v>
      </c>
      <c r="E914" t="str">
        <f>'Main Meals'!L911</f>
        <v>MS</v>
      </c>
      <c r="F914" t="str">
        <f>'Main Meals'!I911</f>
        <v>ACTIVE ROTATING ON</v>
      </c>
      <c r="G914">
        <f>'Retail Pricing'!L914</f>
        <v>0</v>
      </c>
    </row>
    <row r="915" spans="1:7">
      <c r="A915" t="str">
        <f>'Main Meals'!B912</f>
        <v>91120S</v>
      </c>
      <c r="B915" t="str">
        <f>'Main Meals'!C912</f>
        <v>91121S</v>
      </c>
      <c r="C915" t="str">
        <f>'Main Meals'!D912</f>
        <v>Mushroom Chicken</v>
      </c>
      <c r="D915" t="str">
        <f>'Main Meals'!K912</f>
        <v>BULK</v>
      </c>
      <c r="E915" t="str">
        <f>'Main Meals'!L912</f>
        <v>MS</v>
      </c>
      <c r="F915" t="str">
        <f>'Main Meals'!I912</f>
        <v>ACTIVE ROTATING ON</v>
      </c>
      <c r="G915">
        <f>'Retail Pricing'!L915</f>
        <v>0</v>
      </c>
    </row>
    <row r="916" spans="1:7">
      <c r="A916" t="str">
        <f>'Main Meals'!B913</f>
        <v>91130S</v>
      </c>
      <c r="B916" t="str">
        <f>'Main Meals'!C913</f>
        <v>91131S</v>
      </c>
      <c r="C916" t="str">
        <f>'Main Meals'!D913</f>
        <v>Corn Chowder</v>
      </c>
      <c r="D916" t="str">
        <f>'Main Meals'!K913</f>
        <v>BULK</v>
      </c>
      <c r="E916" t="str">
        <f>'Main Meals'!L913</f>
        <v>MS</v>
      </c>
      <c r="F916" t="str">
        <f>'Main Meals'!I913</f>
        <v>ACTIVE ROTATING ON</v>
      </c>
      <c r="G916">
        <f>'Retail Pricing'!L916</f>
        <v>0</v>
      </c>
    </row>
    <row r="917" spans="1:7">
      <c r="A917" t="str">
        <f>'Main Meals'!B914</f>
        <v>90010Wc</v>
      </c>
      <c r="B917" t="str">
        <f>'Main Meals'!C914</f>
        <v>90011Wc</v>
      </c>
      <c r="C917" t="str">
        <f>'Main Meals'!D914</f>
        <v>Baked Ziti with Pesto Sauce and Grilled Shrimp</v>
      </c>
      <c r="D917" t="str">
        <f>'Main Meals'!K914</f>
        <v>BULK</v>
      </c>
      <c r="E917" t="str">
        <f>'Main Meals'!L914</f>
        <v>MS</v>
      </c>
      <c r="F917" t="str">
        <f>'Main Meals'!I914</f>
        <v>ACTIVE ROTATING ON</v>
      </c>
      <c r="G917">
        <f>'Retail Pricing'!L917</f>
        <v>0</v>
      </c>
    </row>
    <row r="918" spans="1:7">
      <c r="A918" t="str">
        <f>'Main Meals'!B915</f>
        <v>90020Wc</v>
      </c>
      <c r="B918" t="str">
        <f>'Main Meals'!C915</f>
        <v>90023Wc</v>
      </c>
      <c r="C918" t="str">
        <f>'Main Meals'!D915</f>
        <v>Carrot Ginger soup</v>
      </c>
      <c r="D918" t="str">
        <f>'Main Meals'!K915</f>
        <v>BULK</v>
      </c>
      <c r="E918" t="str">
        <f>'Main Meals'!L915</f>
        <v>MS</v>
      </c>
      <c r="F918" t="str">
        <f>'Main Meals'!I915</f>
        <v>ACTIVE ROTATING ON</v>
      </c>
      <c r="G918">
        <f>'Retail Pricing'!L918</f>
        <v>0</v>
      </c>
    </row>
    <row r="919" spans="1:7">
      <c r="A919" t="str">
        <f>'Main Meals'!B916</f>
        <v>90040Wc</v>
      </c>
      <c r="B919" t="str">
        <f>'Main Meals'!C916</f>
        <v>90041Wc</v>
      </c>
      <c r="C919" t="str">
        <f>'Main Meals'!D916</f>
        <v>Mini Chocolate Cakes</v>
      </c>
      <c r="D919" t="str">
        <f>'Main Meals'!K916</f>
        <v>BULK</v>
      </c>
      <c r="E919" t="str">
        <f>'Main Meals'!L916</f>
        <v>MS</v>
      </c>
      <c r="F919" t="str">
        <f>'Main Meals'!I916</f>
        <v>ACTIVE ROTATING ON</v>
      </c>
      <c r="G919">
        <f>'Retail Pricing'!L919</f>
        <v>0</v>
      </c>
    </row>
    <row r="920" spans="1:7">
      <c r="A920" t="str">
        <f>'Main Meals'!B917</f>
        <v>90050Wc</v>
      </c>
      <c r="B920" t="str">
        <f>'Main Meals'!C917</f>
        <v>90051Wc</v>
      </c>
      <c r="C920" t="str">
        <f>'Main Meals'!D917</f>
        <v>Banana Pudding</v>
      </c>
      <c r="D920" t="str">
        <f>'Main Meals'!K917</f>
        <v>BULK</v>
      </c>
      <c r="E920" t="str">
        <f>'Main Meals'!L917</f>
        <v>MS</v>
      </c>
      <c r="F920" t="str">
        <f>'Main Meals'!I917</f>
        <v>ACTIVE ROTATING ON</v>
      </c>
      <c r="G920">
        <f>'Retail Pricing'!L920</f>
        <v>0</v>
      </c>
    </row>
    <row r="921" spans="1:7">
      <c r="A921" t="str">
        <f>'Main Meals'!B918</f>
        <v>90060Wc</v>
      </c>
      <c r="B921" t="str">
        <f>'Main Meals'!C918</f>
        <v>90061Wc</v>
      </c>
      <c r="C921" t="str">
        <f>'Main Meals'!D918</f>
        <v>Basmati Rice</v>
      </c>
      <c r="D921" t="str">
        <f>'Main Meals'!K918</f>
        <v>BULK</v>
      </c>
      <c r="E921" t="str">
        <f>'Main Meals'!L918</f>
        <v>MS</v>
      </c>
      <c r="F921" t="str">
        <f>'Main Meals'!I918</f>
        <v>ACTIVE ROTATING ON</v>
      </c>
      <c r="G921">
        <f>'Retail Pricing'!L921</f>
        <v>0</v>
      </c>
    </row>
    <row r="922" spans="1:7">
      <c r="A922" t="str">
        <f>'Main Meals'!B919</f>
        <v>90070Wc</v>
      </c>
      <c r="B922" t="str">
        <f>'Main Meals'!C919</f>
        <v>90071Wc</v>
      </c>
      <c r="C922" t="str">
        <f>'Main Meals'!D919</f>
        <v>Brownie Bites</v>
      </c>
      <c r="D922" t="str">
        <f>'Main Meals'!K919</f>
        <v>BULK</v>
      </c>
      <c r="E922" t="str">
        <f>'Main Meals'!L919</f>
        <v>MS</v>
      </c>
      <c r="F922" t="str">
        <f>'Main Meals'!I919</f>
        <v>ACTIVE ROTATING ON</v>
      </c>
      <c r="G922">
        <f>'Retail Pricing'!L922</f>
        <v>0</v>
      </c>
    </row>
    <row r="923" spans="1:7">
      <c r="A923" t="str">
        <f>'Main Meals'!B920</f>
        <v>90090Wc</v>
      </c>
      <c r="B923" t="str">
        <f>'Main Meals'!C920</f>
        <v>90093Wc</v>
      </c>
      <c r="C923" t="str">
        <f>'Main Meals'!D920</f>
        <v>Chicken and Rice soup</v>
      </c>
      <c r="D923" t="str">
        <f>'Main Meals'!K920</f>
        <v>BULK</v>
      </c>
      <c r="E923" t="str">
        <f>'Main Meals'!L920</f>
        <v>MS</v>
      </c>
      <c r="F923" t="str">
        <f>'Main Meals'!I920</f>
        <v>ACTIVE ROTATING ON</v>
      </c>
      <c r="G923">
        <f>'Retail Pricing'!L923</f>
        <v>0</v>
      </c>
    </row>
    <row r="924" spans="1:7">
      <c r="A924" t="str">
        <f>'Main Meals'!B921</f>
        <v>90100Wc</v>
      </c>
      <c r="B924" t="str">
        <f>'Main Meals'!C921</f>
        <v>90103Wc</v>
      </c>
      <c r="C924" t="str">
        <f>'Main Meals'!D921</f>
        <v>Chicken Stracciatella soup</v>
      </c>
      <c r="D924" t="str">
        <f>'Main Meals'!K921</f>
        <v>BULK</v>
      </c>
      <c r="E924" t="str">
        <f>'Main Meals'!L921</f>
        <v>MS</v>
      </c>
      <c r="F924" t="str">
        <f>'Main Meals'!I921</f>
        <v>ACTIVE ROTATING ON</v>
      </c>
      <c r="G924">
        <f>'Retail Pricing'!L924</f>
        <v>0</v>
      </c>
    </row>
    <row r="925" spans="1:7">
      <c r="A925" t="str">
        <f>'Main Meals'!B922</f>
        <v>90120Wc</v>
      </c>
      <c r="B925" t="str">
        <f>'Main Meals'!C922</f>
        <v>90121Wc</v>
      </c>
      <c r="C925" t="str">
        <f>'Main Meals'!D922</f>
        <v>Chopped Spring Salad</v>
      </c>
      <c r="D925" t="str">
        <f>'Main Meals'!K922</f>
        <v>BULK</v>
      </c>
      <c r="E925" t="str">
        <f>'Main Meals'!L922</f>
        <v>MS</v>
      </c>
      <c r="F925" t="str">
        <f>'Main Meals'!I922</f>
        <v>ACTIVE ROTATING ON</v>
      </c>
      <c r="G925">
        <f>'Retail Pricing'!L925</f>
        <v>0</v>
      </c>
    </row>
    <row r="926" spans="1:7">
      <c r="A926" t="str">
        <f>'Main Meals'!B923</f>
        <v>90130Wc</v>
      </c>
      <c r="B926" t="str">
        <f>'Main Meals'!C923</f>
        <v>90131Wc</v>
      </c>
      <c r="C926" t="str">
        <f>'Main Meals'!D923</f>
        <v>Fish Cakes with Tartar Sauce</v>
      </c>
      <c r="D926" t="str">
        <f>'Main Meals'!K923</f>
        <v>BULK</v>
      </c>
      <c r="E926" t="str">
        <f>'Main Meals'!L923</f>
        <v>MS</v>
      </c>
      <c r="F926" t="str">
        <f>'Main Meals'!I923</f>
        <v>ACTIVE ROTATING ON</v>
      </c>
      <c r="G926">
        <f>'Retail Pricing'!L926</f>
        <v>0</v>
      </c>
    </row>
    <row r="927" spans="1:7">
      <c r="A927" t="str">
        <f>'Main Meals'!B924</f>
        <v>90140Wc</v>
      </c>
      <c r="B927" t="str">
        <f>'Main Meals'!C924</f>
        <v>90141Wc</v>
      </c>
      <c r="C927" t="str">
        <f>'Main Meals'!D924</f>
        <v>Fresh Fruit Cup</v>
      </c>
      <c r="D927" t="str">
        <f>'Main Meals'!K924</f>
        <v>BULK</v>
      </c>
      <c r="E927" t="str">
        <f>'Main Meals'!L924</f>
        <v>MS</v>
      </c>
      <c r="F927" t="str">
        <f>'Main Meals'!I924</f>
        <v>ACTIVE ROTATING ON</v>
      </c>
      <c r="G927">
        <f>'Retail Pricing'!L927</f>
        <v>0</v>
      </c>
    </row>
    <row r="928" spans="1:7">
      <c r="A928" t="str">
        <f>'Main Meals'!B925</f>
        <v>90150Wc</v>
      </c>
      <c r="B928" t="str">
        <f>'Main Meals'!C925</f>
        <v>90152Wc</v>
      </c>
      <c r="C928" t="str">
        <f>'Main Meals'!D925</f>
        <v>Green Beans</v>
      </c>
      <c r="D928" t="str">
        <f>'Main Meals'!K925</f>
        <v>BULK</v>
      </c>
      <c r="E928" t="str">
        <f>'Main Meals'!L925</f>
        <v>MS</v>
      </c>
      <c r="F928" t="str">
        <f>'Main Meals'!I925</f>
        <v>ACTIVE ROTATING ON</v>
      </c>
      <c r="G928">
        <f>'Retail Pricing'!L928</f>
        <v>0</v>
      </c>
    </row>
    <row r="929" spans="1:7">
      <c r="A929" t="str">
        <f>'Main Meals'!B926</f>
        <v>90150Wc</v>
      </c>
      <c r="B929" t="str">
        <f>'Main Meals'!C926</f>
        <v>90151Wc</v>
      </c>
      <c r="C929" t="str">
        <f>'Main Meals'!D926</f>
        <v>Green Beans &amp; Almonds</v>
      </c>
      <c r="D929" t="str">
        <f>'Main Meals'!K926</f>
        <v>BULK</v>
      </c>
      <c r="E929" t="str">
        <f>'Main Meals'!L926</f>
        <v>MS</v>
      </c>
      <c r="F929" t="str">
        <f>'Main Meals'!I926</f>
        <v>ACTIVE ROTATING ON</v>
      </c>
      <c r="G929">
        <f>'Retail Pricing'!L929</f>
        <v>0</v>
      </c>
    </row>
    <row r="930" spans="1:7">
      <c r="A930" t="str">
        <f>'Main Meals'!B927</f>
        <v>90160Wc</v>
      </c>
      <c r="B930" t="str">
        <f>'Main Meals'!C927</f>
        <v>90161Wc</v>
      </c>
      <c r="C930" t="str">
        <f>'Main Meals'!D927</f>
        <v>Classic Mac &amp; Cheese</v>
      </c>
      <c r="D930" t="str">
        <f>'Main Meals'!K927</f>
        <v>BULK</v>
      </c>
      <c r="E930" t="str">
        <f>'Main Meals'!L927</f>
        <v>MS</v>
      </c>
      <c r="F930" t="str">
        <f>'Main Meals'!I927</f>
        <v>ACTIVE ROTATING ON</v>
      </c>
      <c r="G930">
        <f>'Retail Pricing'!L930</f>
        <v>0</v>
      </c>
    </row>
    <row r="931" spans="1:7">
      <c r="A931" t="str">
        <f>'Main Meals'!B928</f>
        <v>90160Wc</v>
      </c>
      <c r="B931" t="str">
        <f>'Main Meals'!C928</f>
        <v>90162Wc</v>
      </c>
      <c r="C931" t="str">
        <f>'Main Meals'!D928</f>
        <v>Macaroni Primavera</v>
      </c>
      <c r="D931" t="str">
        <f>'Main Meals'!K928</f>
        <v>BULK</v>
      </c>
      <c r="E931" t="str">
        <f>'Main Meals'!L928</f>
        <v>MS</v>
      </c>
      <c r="F931" t="str">
        <f>'Main Meals'!I928</f>
        <v>ACTIVE ROTATING ON</v>
      </c>
      <c r="G931">
        <f>'Retail Pricing'!L931</f>
        <v>0</v>
      </c>
    </row>
    <row r="932" spans="1:7">
      <c r="A932" t="str">
        <f>'Main Meals'!B929</f>
        <v>90160Wc</v>
      </c>
      <c r="B932" t="str">
        <f>'Main Meals'!C929</f>
        <v>90163Wc</v>
      </c>
      <c r="C932" t="str">
        <f>'Main Meals'!D929</f>
        <v>Pulled BBQ Chicken</v>
      </c>
      <c r="D932" t="str">
        <f>'Main Meals'!K929</f>
        <v>BULK</v>
      </c>
      <c r="E932" t="str">
        <f>'Main Meals'!L929</f>
        <v>MS</v>
      </c>
      <c r="F932" t="str">
        <f>'Main Meals'!I929</f>
        <v>ACTIVE ROTATING ON</v>
      </c>
      <c r="G932">
        <f>'Retail Pricing'!L932</f>
        <v>0</v>
      </c>
    </row>
    <row r="933" spans="1:7">
      <c r="A933" t="str">
        <f>'Main Meals'!B930</f>
        <v>90170Wc</v>
      </c>
      <c r="B933" t="str">
        <f>'Main Meals'!C930</f>
        <v>90171Wc</v>
      </c>
      <c r="C933" t="str">
        <f>'Main Meals'!D930</f>
        <v>Macaroni Salad with Beets</v>
      </c>
      <c r="D933" t="str">
        <f>'Main Meals'!K930</f>
        <v>BULK</v>
      </c>
      <c r="E933" t="str">
        <f>'Main Meals'!L930</f>
        <v>MS</v>
      </c>
      <c r="F933" t="str">
        <f>'Main Meals'!I930</f>
        <v>ACTIVE ROTATING ON</v>
      </c>
      <c r="G933">
        <f>'Retail Pricing'!L933</f>
        <v>0</v>
      </c>
    </row>
    <row r="934" spans="1:7">
      <c r="A934" t="str">
        <f>'Main Meals'!B931</f>
        <v>90180Wc</v>
      </c>
      <c r="B934" t="str">
        <f>'Main Meals'!C931</f>
        <v>90181Wc</v>
      </c>
      <c r="C934" t="str">
        <f>'Main Meals'!D931</f>
        <v>Mini Coffee Cake</v>
      </c>
      <c r="D934" t="str">
        <f>'Main Meals'!K931</f>
        <v>BULK</v>
      </c>
      <c r="E934" t="str">
        <f>'Main Meals'!L931</f>
        <v>MS</v>
      </c>
      <c r="F934" t="str">
        <f>'Main Meals'!I931</f>
        <v>ACTIVE ROTATING ON</v>
      </c>
      <c r="G934">
        <f>'Retail Pricing'!L934</f>
        <v>0</v>
      </c>
    </row>
    <row r="935" spans="1:7">
      <c r="A935" t="str">
        <f>'Main Meals'!B932</f>
        <v>90190Wc</v>
      </c>
      <c r="B935" t="str">
        <f>'Main Meals'!C932</f>
        <v>90191Wc</v>
      </c>
      <c r="C935" t="str">
        <f>'Main Meals'!D932</f>
        <v>Rice Pudding</v>
      </c>
      <c r="D935" t="str">
        <f>'Main Meals'!K932</f>
        <v>BULK</v>
      </c>
      <c r="E935" t="str">
        <f>'Main Meals'!L932</f>
        <v>MS</v>
      </c>
      <c r="F935" t="str">
        <f>'Main Meals'!I932</f>
        <v>ACTIVE ROTATING ON</v>
      </c>
      <c r="G935">
        <f>'Retail Pricing'!L935</f>
        <v>0</v>
      </c>
    </row>
    <row r="936" spans="1:7">
      <c r="A936" t="str">
        <f>'Main Meals'!B933</f>
        <v>90200Wc</v>
      </c>
      <c r="B936" t="str">
        <f>'Main Meals'!C933</f>
        <v>90201Wc</v>
      </c>
      <c r="C936" t="str">
        <f>'Main Meals'!D933</f>
        <v>Roasted Broccoli</v>
      </c>
      <c r="D936" t="str">
        <f>'Main Meals'!K933</f>
        <v>BULK</v>
      </c>
      <c r="E936" t="str">
        <f>'Main Meals'!L933</f>
        <v>MS</v>
      </c>
      <c r="F936" t="str">
        <f>'Main Meals'!I933</f>
        <v>ACTIVE ROTATING ON</v>
      </c>
      <c r="G936">
        <f>'Retail Pricing'!L936</f>
        <v>0</v>
      </c>
    </row>
    <row r="937" spans="1:7">
      <c r="A937" t="str">
        <f>'Main Meals'!B934</f>
        <v>90210Wc</v>
      </c>
      <c r="B937" t="str">
        <f>'Main Meals'!C934</f>
        <v>90211Wc</v>
      </c>
      <c r="C937" t="str">
        <f>'Main Meals'!D934</f>
        <v>Rosemary Whipped Potatoes</v>
      </c>
      <c r="D937" t="str">
        <f>'Main Meals'!K934</f>
        <v>BULK</v>
      </c>
      <c r="E937" t="str">
        <f>'Main Meals'!L934</f>
        <v>MS</v>
      </c>
      <c r="F937" t="str">
        <f>'Main Meals'!I934</f>
        <v>ACTIVE ROTATING ON</v>
      </c>
      <c r="G937">
        <f>'Retail Pricing'!L937</f>
        <v>0</v>
      </c>
    </row>
    <row r="938" spans="1:7">
      <c r="A938" t="str">
        <f>'Main Meals'!B935</f>
        <v>90220Wc</v>
      </c>
      <c r="B938" t="str">
        <f>'Main Meals'!C935</f>
        <v>90221Wc</v>
      </c>
      <c r="C938" t="str">
        <f>'Main Meals'!D935</f>
        <v>Sauteed Spinach</v>
      </c>
      <c r="D938" t="str">
        <f>'Main Meals'!K935</f>
        <v>BULK</v>
      </c>
      <c r="E938" t="str">
        <f>'Main Meals'!L935</f>
        <v>MS</v>
      </c>
      <c r="F938" t="str">
        <f>'Main Meals'!I935</f>
        <v>ACTIVE ROTATING ON</v>
      </c>
      <c r="G938">
        <f>'Retail Pricing'!L938</f>
        <v>0</v>
      </c>
    </row>
    <row r="939" spans="1:7">
      <c r="A939" t="str">
        <f>'Main Meals'!B936</f>
        <v>90230Wc</v>
      </c>
      <c r="B939" t="str">
        <f>'Main Meals'!C936</f>
        <v>90231Wc</v>
      </c>
      <c r="C939" t="str">
        <f>'Main Meals'!D936</f>
        <v>Penne with Meat Sauce</v>
      </c>
      <c r="D939" t="str">
        <f>'Main Meals'!K936</f>
        <v>BULK</v>
      </c>
      <c r="E939" t="str">
        <f>'Main Meals'!L936</f>
        <v>MS</v>
      </c>
      <c r="F939" t="str">
        <f>'Main Meals'!I936</f>
        <v>ACTIVE ROTATING ON</v>
      </c>
      <c r="G939">
        <f>'Retail Pricing'!L939</f>
        <v>0</v>
      </c>
    </row>
    <row r="940" spans="1:7">
      <c r="A940" t="str">
        <f>'Main Meals'!B937</f>
        <v>90240Wc</v>
      </c>
      <c r="B940" t="str">
        <f>'Main Meals'!C937</f>
        <v>90241Wc</v>
      </c>
      <c r="C940" t="str">
        <f>'Main Meals'!D937</f>
        <v>Teriyaki Chicken</v>
      </c>
      <c r="D940" t="str">
        <f>'Main Meals'!K937</f>
        <v>BULK</v>
      </c>
      <c r="E940" t="str">
        <f>'Main Meals'!L937</f>
        <v>MS</v>
      </c>
      <c r="F940" t="str">
        <f>'Main Meals'!I937</f>
        <v>ACTIVE ROTATING ON</v>
      </c>
      <c r="G940">
        <f>'Retail Pricing'!L940</f>
        <v>0</v>
      </c>
    </row>
    <row r="941" spans="1:7">
      <c r="A941" t="str">
        <f>'Main Meals'!B938</f>
        <v>90250Wc</v>
      </c>
      <c r="B941" t="str">
        <f>'Main Meals'!C938</f>
        <v>90251Wc</v>
      </c>
      <c r="C941" t="str">
        <f>'Main Meals'!D938</f>
        <v>Turkey Meatballs with Tomato Sauce</v>
      </c>
      <c r="D941" t="str">
        <f>'Main Meals'!K938</f>
        <v>BULK</v>
      </c>
      <c r="E941" t="str">
        <f>'Main Meals'!L938</f>
        <v>MS</v>
      </c>
      <c r="F941" t="str">
        <f>'Main Meals'!I938</f>
        <v>ACTIVE ROTATING ON</v>
      </c>
      <c r="G941">
        <f>'Retail Pricing'!L941</f>
        <v>0</v>
      </c>
    </row>
    <row r="942" spans="1:7">
      <c r="A942" t="str">
        <f>'Main Meals'!B939</f>
        <v>90280Wc</v>
      </c>
      <c r="B942" t="str">
        <f>'Main Meals'!C939</f>
        <v>90281Wc</v>
      </c>
      <c r="C942" t="str">
        <f>'Main Meals'!D939</f>
        <v>Brown Rice</v>
      </c>
      <c r="D942" t="str">
        <f>'Main Meals'!K939</f>
        <v>BULK</v>
      </c>
      <c r="E942" t="str">
        <f>'Main Meals'!L939</f>
        <v>MS</v>
      </c>
      <c r="F942" t="str">
        <f>'Main Meals'!I939</f>
        <v>ACTIVE ROTATING ON</v>
      </c>
      <c r="G942">
        <f>'Retail Pricing'!L942</f>
        <v>0</v>
      </c>
    </row>
    <row r="943" spans="1:7">
      <c r="A943" t="str">
        <f>'Main Meals'!B940</f>
        <v>90290Wc</v>
      </c>
      <c r="B943" t="str">
        <f>'Main Meals'!C940</f>
        <v>90291Wc</v>
      </c>
      <c r="C943" t="str">
        <f>'Main Meals'!D940</f>
        <v xml:space="preserve">Carrot Puree </v>
      </c>
      <c r="D943" t="str">
        <f>'Main Meals'!K940</f>
        <v>BULK</v>
      </c>
      <c r="E943" t="str">
        <f>'Main Meals'!L940</f>
        <v>MS</v>
      </c>
      <c r="F943" t="str">
        <f>'Main Meals'!I940</f>
        <v>ACTIVE ROTATING ON</v>
      </c>
      <c r="G943">
        <f>'Retail Pricing'!L943</f>
        <v>0</v>
      </c>
    </row>
    <row r="944" spans="1:7">
      <c r="A944" t="str">
        <f>'Main Meals'!B941</f>
        <v>90310Wc</v>
      </c>
      <c r="B944" t="str">
        <f>'Main Meals'!C941</f>
        <v>90311Wc</v>
      </c>
      <c r="C944" t="str">
        <f>'Main Meals'!D941</f>
        <v>Chicken Tacos (Taco Shells Optional)</v>
      </c>
      <c r="D944" t="str">
        <f>'Main Meals'!K941</f>
        <v>BULK</v>
      </c>
      <c r="E944" t="str">
        <f>'Main Meals'!L941</f>
        <v>MS</v>
      </c>
      <c r="F944" t="str">
        <f>'Main Meals'!I941</f>
        <v>ACTIVE ROTATING ON</v>
      </c>
      <c r="G944">
        <f>'Retail Pricing'!L944</f>
        <v>0</v>
      </c>
    </row>
    <row r="945" spans="1:7">
      <c r="A945" t="str">
        <f>'Main Meals'!B942</f>
        <v>90320Wc</v>
      </c>
      <c r="B945" t="str">
        <f>'Main Meals'!C942</f>
        <v>90321Wc</v>
      </c>
      <c r="C945" t="str">
        <f>'Main Meals'!D942</f>
        <v>Chili with Cheddar Cheese</v>
      </c>
      <c r="D945" t="str">
        <f>'Main Meals'!K942</f>
        <v>BULK</v>
      </c>
      <c r="E945" t="str">
        <f>'Main Meals'!L942</f>
        <v>MS</v>
      </c>
      <c r="F945" t="str">
        <f>'Main Meals'!I942</f>
        <v>ACTIVE ROTATING ON</v>
      </c>
      <c r="G945">
        <f>'Retail Pricing'!L945</f>
        <v>0</v>
      </c>
    </row>
    <row r="946" spans="1:7">
      <c r="A946" t="str">
        <f>'Main Meals'!B943</f>
        <v>90330Wc</v>
      </c>
      <c r="B946" t="str">
        <f>'Main Meals'!C943</f>
        <v>90331Wc</v>
      </c>
      <c r="C946" t="str">
        <f>'Main Meals'!D943</f>
        <v>Chocolate Pudding</v>
      </c>
      <c r="D946" t="str">
        <f>'Main Meals'!K943</f>
        <v>BULK</v>
      </c>
      <c r="E946" t="str">
        <f>'Main Meals'!L943</f>
        <v>MS</v>
      </c>
      <c r="F946" t="str">
        <f>'Main Meals'!I943</f>
        <v>ACTIVE ROTATING ON</v>
      </c>
      <c r="G946">
        <f>'Retail Pricing'!L946</f>
        <v>0</v>
      </c>
    </row>
    <row r="947" spans="1:7">
      <c r="A947" t="str">
        <f>'Main Meals'!B944</f>
        <v>90330Wc</v>
      </c>
      <c r="B947" t="str">
        <f>'Main Meals'!C944</f>
        <v>90332Wc</v>
      </c>
      <c r="C947" t="str">
        <f>'Main Meals'!D944</f>
        <v>Strawberry and Vanilla Pudding</v>
      </c>
      <c r="D947" t="str">
        <f>'Main Meals'!K944</f>
        <v>BULK</v>
      </c>
      <c r="E947" t="str">
        <f>'Main Meals'!L944</f>
        <v>MS</v>
      </c>
      <c r="F947" t="str">
        <f>'Main Meals'!I944</f>
        <v>ACTIVE ROTATING ON</v>
      </c>
      <c r="G947">
        <f>'Retail Pricing'!L947</f>
        <v>0</v>
      </c>
    </row>
    <row r="948" spans="1:7">
      <c r="A948" t="str">
        <f>'Main Meals'!B945</f>
        <v>90330Wc</v>
      </c>
      <c r="B948" t="str">
        <f>'Main Meals'!C945</f>
        <v>90333Wc</v>
      </c>
      <c r="C948" t="str">
        <f>'Main Meals'!D945</f>
        <v>Vanilla Pudding</v>
      </c>
      <c r="D948" t="str">
        <f>'Main Meals'!K945</f>
        <v>BULK</v>
      </c>
      <c r="E948" t="str">
        <f>'Main Meals'!L945</f>
        <v>MS</v>
      </c>
      <c r="F948" t="str">
        <f>'Main Meals'!I945</f>
        <v>ACTIVE ROTATING ON</v>
      </c>
      <c r="G948">
        <f>'Retail Pricing'!L948</f>
        <v>0</v>
      </c>
    </row>
    <row r="949" spans="1:7">
      <c r="A949" t="str">
        <f>'Main Meals'!B946</f>
        <v>90340Wc</v>
      </c>
      <c r="B949" t="str">
        <f>'Main Meals'!C946</f>
        <v>90341Wc</v>
      </c>
      <c r="C949" t="str">
        <f>'Main Meals'!D946</f>
        <v>Chopped Caesar Salad</v>
      </c>
      <c r="D949" t="str">
        <f>'Main Meals'!K946</f>
        <v>BULK</v>
      </c>
      <c r="E949" t="str">
        <f>'Main Meals'!L946</f>
        <v>MS</v>
      </c>
      <c r="F949" t="str">
        <f>'Main Meals'!I946</f>
        <v>ACTIVE ROTATING ON</v>
      </c>
      <c r="G949">
        <f>'Retail Pricing'!L949</f>
        <v>0</v>
      </c>
    </row>
    <row r="950" spans="1:7">
      <c r="A950" t="str">
        <f>'Main Meals'!B947</f>
        <v>90350Wc</v>
      </c>
      <c r="B950" t="str">
        <f>'Main Meals'!C947</f>
        <v>90351Wc</v>
      </c>
      <c r="C950" t="str">
        <f>'Main Meals'!D947</f>
        <v>Cole Slaw</v>
      </c>
      <c r="D950" t="str">
        <f>'Main Meals'!K947</f>
        <v>BULK</v>
      </c>
      <c r="E950" t="str">
        <f>'Main Meals'!L947</f>
        <v>MS</v>
      </c>
      <c r="F950" t="str">
        <f>'Main Meals'!I947</f>
        <v>ACTIVE ROTATING ON</v>
      </c>
      <c r="G950">
        <f>'Retail Pricing'!L950</f>
        <v>0</v>
      </c>
    </row>
    <row r="951" spans="1:7">
      <c r="A951" t="str">
        <f>'Main Meals'!B948</f>
        <v>90380Wc</v>
      </c>
      <c r="B951" t="str">
        <f>'Main Meals'!C948</f>
        <v>90383Wc</v>
      </c>
      <c r="C951" t="str">
        <f>'Main Meals'!D948</f>
        <v>Italian Wedding soup</v>
      </c>
      <c r="D951" t="str">
        <f>'Main Meals'!K948</f>
        <v>BULK</v>
      </c>
      <c r="E951" t="str">
        <f>'Main Meals'!L948</f>
        <v>MS</v>
      </c>
      <c r="F951" t="str">
        <f>'Main Meals'!I948</f>
        <v>ACTIVE ROTATING ON</v>
      </c>
      <c r="G951">
        <f>'Retail Pricing'!L951</f>
        <v>0</v>
      </c>
    </row>
    <row r="952" spans="1:7">
      <c r="A952" t="str">
        <f>'Main Meals'!B949</f>
        <v>90390Wc</v>
      </c>
      <c r="B952" t="str">
        <f>'Main Meals'!C949</f>
        <v>90391Wc</v>
      </c>
      <c r="C952" t="str">
        <f>'Main Meals'!D949</f>
        <v>Chopped Mediterranean Salad</v>
      </c>
      <c r="D952" t="str">
        <f>'Main Meals'!K949</f>
        <v>BULK</v>
      </c>
      <c r="E952" t="str">
        <f>'Main Meals'!L949</f>
        <v>MS</v>
      </c>
      <c r="F952" t="str">
        <f>'Main Meals'!I949</f>
        <v>ACTIVE ROTATING ON</v>
      </c>
      <c r="G952">
        <f>'Retail Pricing'!L952</f>
        <v>0</v>
      </c>
    </row>
    <row r="953" spans="1:7">
      <c r="A953" t="str">
        <f>'Main Meals'!B950</f>
        <v>90400Wc</v>
      </c>
      <c r="B953" t="str">
        <f>'Main Meals'!C950</f>
        <v>90403Wc</v>
      </c>
      <c r="C953" t="str">
        <f>'Main Meals'!D950</f>
        <v>Minestrone soup</v>
      </c>
      <c r="D953" t="str">
        <f>'Main Meals'!K950</f>
        <v>BULK</v>
      </c>
      <c r="E953" t="str">
        <f>'Main Meals'!L950</f>
        <v>MS</v>
      </c>
      <c r="F953" t="str">
        <f>'Main Meals'!I950</f>
        <v>ACTIVE ROTATING ON</v>
      </c>
      <c r="G953">
        <f>'Retail Pricing'!L953</f>
        <v>0</v>
      </c>
    </row>
    <row r="954" spans="1:7">
      <c r="A954" t="str">
        <f>'Main Meals'!B951</f>
        <v>90420Wc</v>
      </c>
      <c r="B954" t="str">
        <f>'Main Meals'!C951</f>
        <v>90421Wc</v>
      </c>
      <c r="C954" t="str">
        <f>'Main Meals'!D951</f>
        <v>Peanut Butter Chocolate Chip bites</v>
      </c>
      <c r="D954" t="str">
        <f>'Main Meals'!K951</f>
        <v>BULK</v>
      </c>
      <c r="E954" t="str">
        <f>'Main Meals'!L951</f>
        <v>MS</v>
      </c>
      <c r="F954" t="str">
        <f>'Main Meals'!I951</f>
        <v>ACTIVE ROTATING ON</v>
      </c>
      <c r="G954">
        <f>'Retail Pricing'!L954</f>
        <v>0</v>
      </c>
    </row>
    <row r="955" spans="1:7">
      <c r="A955" t="str">
        <f>'Main Meals'!B952</f>
        <v>90430Wc</v>
      </c>
      <c r="B955" t="str">
        <f>'Main Meals'!C952</f>
        <v>90431Wc</v>
      </c>
      <c r="C955" t="str">
        <f>'Main Meals'!D952</f>
        <v>Potato Salad</v>
      </c>
      <c r="D955" t="str">
        <f>'Main Meals'!K952</f>
        <v>BULK</v>
      </c>
      <c r="E955" t="str">
        <f>'Main Meals'!L952</f>
        <v>MS</v>
      </c>
      <c r="F955" t="str">
        <f>'Main Meals'!I952</f>
        <v>ACTIVE ROTATING ON</v>
      </c>
      <c r="G955">
        <f>'Retail Pricing'!L955</f>
        <v>0</v>
      </c>
    </row>
    <row r="956" spans="1:7">
      <c r="A956" t="str">
        <f>'Main Meals'!B953</f>
        <v>90450Wc</v>
      </c>
      <c r="B956" t="str">
        <f>'Main Meals'!C953</f>
        <v>90451Wc</v>
      </c>
      <c r="C956" t="str">
        <f>'Main Meals'!D953</f>
        <v xml:space="preserve">Slow Cooked Roast Beef </v>
      </c>
      <c r="D956" t="str">
        <f>'Main Meals'!K953</f>
        <v>BULK</v>
      </c>
      <c r="E956" t="str">
        <f>'Main Meals'!L953</f>
        <v>MS</v>
      </c>
      <c r="F956" t="str">
        <f>'Main Meals'!I953</f>
        <v>ACTIVE ROTATING ON</v>
      </c>
      <c r="G956">
        <f>'Retail Pricing'!L956</f>
        <v>0</v>
      </c>
    </row>
    <row r="957" spans="1:7">
      <c r="A957" t="str">
        <f>'Main Meals'!B954</f>
        <v>90460Wc</v>
      </c>
      <c r="B957" t="str">
        <f>'Main Meals'!C954</f>
        <v>90461Wc</v>
      </c>
      <c r="C957" t="str">
        <f>'Main Meals'!D954</f>
        <v xml:space="preserve">Spaghetti and Turkey Meatballs, with Tomato, Mushroom and Veggie Sauce </v>
      </c>
      <c r="D957" t="str">
        <f>'Main Meals'!K954</f>
        <v>BULK</v>
      </c>
      <c r="E957" t="str">
        <f>'Main Meals'!L954</f>
        <v>MS</v>
      </c>
      <c r="F957" t="str">
        <f>'Main Meals'!I954</f>
        <v>ACTIVE ROTATING ON</v>
      </c>
      <c r="G957">
        <f>'Retail Pricing'!L957</f>
        <v>0</v>
      </c>
    </row>
    <row r="958" spans="1:7">
      <c r="A958" t="str">
        <f>'Main Meals'!B955</f>
        <v>90470Wc</v>
      </c>
      <c r="B958" t="str">
        <f>'Main Meals'!C955</f>
        <v>90471Wc</v>
      </c>
      <c r="C958" t="str">
        <f>'Main Meals'!D955</f>
        <v>Apple Sauce with Raisins and Cinnamon</v>
      </c>
      <c r="D958" t="str">
        <f>'Main Meals'!K955</f>
        <v>BULK</v>
      </c>
      <c r="E958" t="str">
        <f>'Main Meals'!L955</f>
        <v>MS</v>
      </c>
      <c r="F958" t="str">
        <f>'Main Meals'!I955</f>
        <v>ACTIVE ROTATING ON</v>
      </c>
      <c r="G958">
        <f>'Retail Pricing'!L958</f>
        <v>0</v>
      </c>
    </row>
    <row r="959" spans="1:7">
      <c r="A959" t="str">
        <f>'Main Meals'!B956</f>
        <v>90490Wc</v>
      </c>
      <c r="B959" t="str">
        <f>'Main Meals'!C956</f>
        <v>90491Wc</v>
      </c>
      <c r="C959" t="str">
        <f>'Main Meals'!D956</f>
        <v>Caramelized Bananas</v>
      </c>
      <c r="D959" t="str">
        <f>'Main Meals'!K956</f>
        <v>BULK</v>
      </c>
      <c r="E959" t="str">
        <f>'Main Meals'!L956</f>
        <v>MS</v>
      </c>
      <c r="F959" t="str">
        <f>'Main Meals'!I956</f>
        <v>ACTIVE ROTATING ON</v>
      </c>
      <c r="G959">
        <f>'Retail Pricing'!L959</f>
        <v>0</v>
      </c>
    </row>
    <row r="960" spans="1:7">
      <c r="A960" t="str">
        <f>'Main Meals'!B957</f>
        <v>90500Wc</v>
      </c>
      <c r="B960" t="str">
        <f>'Main Meals'!C957</f>
        <v>90503Wc</v>
      </c>
      <c r="C960" t="str">
        <f>'Main Meals'!D957</f>
        <v>Chicken Noodle soup</v>
      </c>
      <c r="D960" t="str">
        <f>'Main Meals'!K957</f>
        <v>BULK</v>
      </c>
      <c r="E960" t="str">
        <f>'Main Meals'!L957</f>
        <v>MS</v>
      </c>
      <c r="F960" t="str">
        <f>'Main Meals'!I957</f>
        <v>ACTIVE ROTATING ON</v>
      </c>
      <c r="G960">
        <f>'Retail Pricing'!L960</f>
        <v>0</v>
      </c>
    </row>
    <row r="961" spans="1:7">
      <c r="A961" t="str">
        <f>'Main Meals'!B958</f>
        <v>90510Wc</v>
      </c>
      <c r="B961" t="str">
        <f>'Main Meals'!C958</f>
        <v>90511Wc</v>
      </c>
      <c r="C961" t="str">
        <f>'Main Meals'!D958</f>
        <v>Chicken Parmesan</v>
      </c>
      <c r="D961" t="str">
        <f>'Main Meals'!K958</f>
        <v>BULK</v>
      </c>
      <c r="E961" t="str">
        <f>'Main Meals'!L958</f>
        <v>MS</v>
      </c>
      <c r="F961" t="str">
        <f>'Main Meals'!I958</f>
        <v>ACTIVE ROTATING ON</v>
      </c>
      <c r="G961">
        <f>'Retail Pricing'!L961</f>
        <v>0</v>
      </c>
    </row>
    <row r="962" spans="1:7">
      <c r="A962" t="str">
        <f>'Main Meals'!B959</f>
        <v>90530Wc</v>
      </c>
      <c r="B962" t="str">
        <f>'Main Meals'!C959</f>
        <v>90531Wc</v>
      </c>
      <c r="C962" t="str">
        <f>'Main Meals'!D959</f>
        <v>Creamy Spinach</v>
      </c>
      <c r="D962" t="str">
        <f>'Main Meals'!K959</f>
        <v>BULK</v>
      </c>
      <c r="E962" t="str">
        <f>'Main Meals'!L959</f>
        <v>MS</v>
      </c>
      <c r="F962" t="str">
        <f>'Main Meals'!I959</f>
        <v>ACTIVE ROTATING ON</v>
      </c>
      <c r="G962">
        <f>'Retail Pricing'!L962</f>
        <v>0</v>
      </c>
    </row>
    <row r="963" spans="1:7">
      <c r="A963" t="str">
        <f>'Main Meals'!B960</f>
        <v>90540Wc</v>
      </c>
      <c r="B963" t="str">
        <f>'Main Meals'!C960</f>
        <v>90541Wc</v>
      </c>
      <c r="C963" t="str">
        <f>'Main Meals'!D960</f>
        <v>Cucumber Potato Salad</v>
      </c>
      <c r="D963" t="str">
        <f>'Main Meals'!K960</f>
        <v>BULK</v>
      </c>
      <c r="E963" t="str">
        <f>'Main Meals'!L960</f>
        <v>MS</v>
      </c>
      <c r="F963" t="str">
        <f>'Main Meals'!I960</f>
        <v>ACTIVE ROTATING ON</v>
      </c>
      <c r="G963">
        <f>'Retail Pricing'!L963</f>
        <v>0</v>
      </c>
    </row>
    <row r="964" spans="1:7">
      <c r="A964" t="str">
        <f>'Main Meals'!B961</f>
        <v>90560Wc</v>
      </c>
      <c r="B964" t="str">
        <f>'Main Meals'!C961</f>
        <v>90562Wc</v>
      </c>
      <c r="C964" t="str">
        <f>'Main Meals'!D961</f>
        <v>Primavera Rice</v>
      </c>
      <c r="D964" t="str">
        <f>'Main Meals'!K961</f>
        <v>BULK</v>
      </c>
      <c r="E964" t="str">
        <f>'Main Meals'!L961</f>
        <v>MS</v>
      </c>
      <c r="F964" t="str">
        <f>'Main Meals'!I961</f>
        <v>ACTIVE ROTATING ON</v>
      </c>
      <c r="G964">
        <f>'Retail Pricing'!L964</f>
        <v>0</v>
      </c>
    </row>
    <row r="965" spans="1:7">
      <c r="A965" t="str">
        <f>'Main Meals'!B962</f>
        <v>90570Wc</v>
      </c>
      <c r="B965" t="str">
        <f>'Main Meals'!C962</f>
        <v>90571Wc</v>
      </c>
      <c r="C965" t="str">
        <f>'Main Meals'!D962</f>
        <v>Lasagna Bolognese</v>
      </c>
      <c r="D965" t="str">
        <f>'Main Meals'!K962</f>
        <v>BULK</v>
      </c>
      <c r="E965" t="str">
        <f>'Main Meals'!L962</f>
        <v>MS</v>
      </c>
      <c r="F965" t="str">
        <f>'Main Meals'!I962</f>
        <v>ACTIVE ROTATING ON</v>
      </c>
      <c r="G965">
        <f>'Retail Pricing'!L965</f>
        <v>0</v>
      </c>
    </row>
    <row r="966" spans="1:7">
      <c r="A966" t="str">
        <f>'Main Meals'!B963</f>
        <v>90580Wc</v>
      </c>
      <c r="B966" t="str">
        <f>'Main Meals'!C963</f>
        <v>90581Wc</v>
      </c>
      <c r="C966" t="str">
        <f>'Main Meals'!D963</f>
        <v>Maple Glazed Ham</v>
      </c>
      <c r="D966" t="str">
        <f>'Main Meals'!K963</f>
        <v>BULK</v>
      </c>
      <c r="E966" t="str">
        <f>'Main Meals'!L963</f>
        <v>MS</v>
      </c>
      <c r="F966" t="str">
        <f>'Main Meals'!I963</f>
        <v>ACTIVE ROTATING ON</v>
      </c>
      <c r="G966">
        <f>'Retail Pricing'!L966</f>
        <v>0</v>
      </c>
    </row>
    <row r="967" spans="1:7">
      <c r="A967" t="str">
        <f>'Main Meals'!B964</f>
        <v>90590Wc</v>
      </c>
      <c r="B967" t="str">
        <f>'Main Meals'!C964</f>
        <v>90591Wc</v>
      </c>
      <c r="C967" t="str">
        <f>'Main Meals'!D964</f>
        <v>Mashed Sweet Potatoes</v>
      </c>
      <c r="D967" t="str">
        <f>'Main Meals'!K964</f>
        <v>BULK</v>
      </c>
      <c r="E967" t="str">
        <f>'Main Meals'!L964</f>
        <v>MS</v>
      </c>
      <c r="F967" t="str">
        <f>'Main Meals'!I964</f>
        <v>ACTIVE ROTATING ON</v>
      </c>
      <c r="G967">
        <f>'Retail Pricing'!L967</f>
        <v>0</v>
      </c>
    </row>
    <row r="968" spans="1:7">
      <c r="A968" t="str">
        <f>'Main Meals'!B965</f>
        <v>90620Wc</v>
      </c>
      <c r="B968" t="str">
        <f>'Main Meals'!C965</f>
        <v>90623Wc</v>
      </c>
      <c r="C968" t="str">
        <f>'Main Meals'!D965</f>
        <v>Mushroom and Barley soup</v>
      </c>
      <c r="D968" t="str">
        <f>'Main Meals'!K965</f>
        <v>BULK</v>
      </c>
      <c r="E968" t="str">
        <f>'Main Meals'!L965</f>
        <v>MS</v>
      </c>
      <c r="F968" t="str">
        <f>'Main Meals'!I965</f>
        <v>ACTIVE ROTATING ON</v>
      </c>
      <c r="G968">
        <f>'Retail Pricing'!L968</f>
        <v>0</v>
      </c>
    </row>
    <row r="969" spans="1:7">
      <c r="A969" t="str">
        <f>'Main Meals'!B966</f>
        <v>90630Wc</v>
      </c>
      <c r="B969" t="str">
        <f>'Main Meals'!C966</f>
        <v>90631Wc</v>
      </c>
      <c r="C969" t="str">
        <f>'Main Meals'!D966</f>
        <v>New England Cod Chowder</v>
      </c>
      <c r="D969" t="str">
        <f>'Main Meals'!K966</f>
        <v>BULK</v>
      </c>
      <c r="E969" t="str">
        <f>'Main Meals'!L966</f>
        <v>MS</v>
      </c>
      <c r="F969" t="str">
        <f>'Main Meals'!I966</f>
        <v>ACTIVE ROTATING ON</v>
      </c>
      <c r="G969">
        <f>'Retail Pricing'!L969</f>
        <v>0</v>
      </c>
    </row>
    <row r="970" spans="1:7">
      <c r="A970" t="str">
        <f>'Main Meals'!B967</f>
        <v>90640Wc</v>
      </c>
      <c r="B970" t="str">
        <f>'Main Meals'!C967</f>
        <v>90641Wc</v>
      </c>
      <c r="C970" t="str">
        <f>'Main Meals'!D967</f>
        <v>Roasted Carrots, Broccoli, &amp; Brussels Sprouts</v>
      </c>
      <c r="D970" t="str">
        <f>'Main Meals'!K967</f>
        <v>BULK</v>
      </c>
      <c r="E970" t="str">
        <f>'Main Meals'!L967</f>
        <v>MS</v>
      </c>
      <c r="F970" t="str">
        <f>'Main Meals'!I967</f>
        <v>ACTIVE ROTATING ON</v>
      </c>
      <c r="G970">
        <f>'Retail Pricing'!L970</f>
        <v>0</v>
      </c>
    </row>
    <row r="971" spans="1:7">
      <c r="A971" t="str">
        <f>'Main Meals'!B968</f>
        <v>90650Wc</v>
      </c>
      <c r="B971" t="str">
        <f>'Main Meals'!C968</f>
        <v>90651Wc</v>
      </c>
      <c r="C971" t="str">
        <f>'Main Meals'!D968</f>
        <v>Rosemary Roasted Potatoes</v>
      </c>
      <c r="D971" t="str">
        <f>'Main Meals'!K968</f>
        <v>BULK</v>
      </c>
      <c r="E971" t="str">
        <f>'Main Meals'!L968</f>
        <v>MS</v>
      </c>
      <c r="F971" t="str">
        <f>'Main Meals'!I968</f>
        <v>ACTIVE ROTATING ON</v>
      </c>
      <c r="G971">
        <f>'Retail Pricing'!L971</f>
        <v>0</v>
      </c>
    </row>
    <row r="972" spans="1:7">
      <c r="A972" t="str">
        <f>'Main Meals'!B969</f>
        <v>90660Wc</v>
      </c>
      <c r="B972" t="str">
        <f>'Main Meals'!C969</f>
        <v>90661Wc</v>
      </c>
      <c r="C972" t="str">
        <f>'Main Meals'!D969</f>
        <v>Spaghetti with Tomato, Garlic and Bacon Sauce</v>
      </c>
      <c r="D972" t="str">
        <f>'Main Meals'!K969</f>
        <v>BULK</v>
      </c>
      <c r="E972" t="str">
        <f>'Main Meals'!L969</f>
        <v>MS</v>
      </c>
      <c r="F972" t="str">
        <f>'Main Meals'!I969</f>
        <v>ACTIVE ROTATING ON</v>
      </c>
      <c r="G972">
        <f>'Retail Pricing'!L972</f>
        <v>0</v>
      </c>
    </row>
    <row r="973" spans="1:7">
      <c r="A973" t="str">
        <f>'Main Meals'!B970</f>
        <v>90670Wc</v>
      </c>
      <c r="B973" t="str">
        <f>'Main Meals'!C970</f>
        <v>90671Wc</v>
      </c>
      <c r="C973" t="str">
        <f>'Main Meals'!D970</f>
        <v>Vegetable Stew</v>
      </c>
      <c r="D973" t="str">
        <f>'Main Meals'!K970</f>
        <v>BULK</v>
      </c>
      <c r="E973" t="str">
        <f>'Main Meals'!L970</f>
        <v>MS</v>
      </c>
      <c r="F973" t="str">
        <f>'Main Meals'!I970</f>
        <v>ACTIVE ROTATING ON</v>
      </c>
      <c r="G973">
        <f>'Retail Pricing'!L973</f>
        <v>0</v>
      </c>
    </row>
    <row r="974" spans="1:7">
      <c r="A974" t="str">
        <f>'Main Meals'!B971</f>
        <v>90680Wc</v>
      </c>
      <c r="B974" t="str">
        <f>'Main Meals'!C971</f>
        <v>90683Wc</v>
      </c>
      <c r="C974" t="str">
        <f>'Main Meals'!D971</f>
        <v>Borscht soup</v>
      </c>
      <c r="D974" t="str">
        <f>'Main Meals'!K971</f>
        <v>BULK</v>
      </c>
      <c r="E974" t="str">
        <f>'Main Meals'!L971</f>
        <v>MS</v>
      </c>
      <c r="F974" t="str">
        <f>'Main Meals'!I971</f>
        <v>ACTIVE ROTATING ON</v>
      </c>
      <c r="G974">
        <f>'Retail Pricing'!L974</f>
        <v>0</v>
      </c>
    </row>
    <row r="975" spans="1:7">
      <c r="A975" t="str">
        <f>'Main Meals'!B972</f>
        <v>90690Wc</v>
      </c>
      <c r="B975" t="str">
        <f>'Main Meals'!C972</f>
        <v>90691Wc</v>
      </c>
      <c r="C975" t="str">
        <f>'Main Meals'!D972</f>
        <v>Breaded Fish Filet</v>
      </c>
      <c r="D975" t="str">
        <f>'Main Meals'!K972</f>
        <v>BULK</v>
      </c>
      <c r="E975" t="str">
        <f>'Main Meals'!L972</f>
        <v>MS</v>
      </c>
      <c r="F975" t="str">
        <f>'Main Meals'!I972</f>
        <v>ACTIVE ROTATING ON</v>
      </c>
      <c r="G975">
        <f>'Retail Pricing'!L975</f>
        <v>0</v>
      </c>
    </row>
    <row r="976" spans="1:7">
      <c r="A976" t="str">
        <f>'Main Meals'!B973</f>
        <v>90690Wc</v>
      </c>
      <c r="B976" t="str">
        <f>'Main Meals'!C973</f>
        <v>90692Wc</v>
      </c>
      <c r="C976" t="str">
        <f>'Main Meals'!D973</f>
        <v>Tilapia with Herb Sauce</v>
      </c>
      <c r="D976" t="str">
        <f>'Main Meals'!K973</f>
        <v>BULK</v>
      </c>
      <c r="E976" t="str">
        <f>'Main Meals'!L973</f>
        <v>MS</v>
      </c>
      <c r="F976" t="str">
        <f>'Main Meals'!I973</f>
        <v>ACTIVE ROTATING ON</v>
      </c>
      <c r="G976">
        <f>'Retail Pricing'!L976</f>
        <v>0</v>
      </c>
    </row>
    <row r="977" spans="1:7">
      <c r="A977" t="str">
        <f>'Main Meals'!B974</f>
        <v>90700Wc</v>
      </c>
      <c r="B977" t="str">
        <f>'Main Meals'!C974</f>
        <v>90701Wc</v>
      </c>
      <c r="C977" t="str">
        <f>'Main Meals'!D974</f>
        <v>Broccoli Casserole with Ground Beef</v>
      </c>
      <c r="D977" t="str">
        <f>'Main Meals'!K974</f>
        <v>BULK</v>
      </c>
      <c r="E977" t="str">
        <f>'Main Meals'!L974</f>
        <v>MS</v>
      </c>
      <c r="F977" t="str">
        <f>'Main Meals'!I974</f>
        <v>ACTIVE ROTATING ON</v>
      </c>
      <c r="G977">
        <f>'Retail Pricing'!L977</f>
        <v>0</v>
      </c>
    </row>
    <row r="978" spans="1:7">
      <c r="A978" t="str">
        <f>'Main Meals'!B975</f>
        <v>90730Wc</v>
      </c>
      <c r="B978" t="str">
        <f>'Main Meals'!C975</f>
        <v>90731Wc</v>
      </c>
      <c r="C978" t="str">
        <f>'Main Meals'!D975</f>
        <v>Egg Frittata with Bacon &amp; Cheese</v>
      </c>
      <c r="D978" t="str">
        <f>'Main Meals'!K975</f>
        <v>BULK</v>
      </c>
      <c r="E978" t="str">
        <f>'Main Meals'!L975</f>
        <v>MS</v>
      </c>
      <c r="F978" t="str">
        <f>'Main Meals'!I975</f>
        <v>ACTIVE ROTATING ON</v>
      </c>
      <c r="G978">
        <f>'Retail Pricing'!L978</f>
        <v>0</v>
      </c>
    </row>
    <row r="979" spans="1:7">
      <c r="A979" t="str">
        <f>'Main Meals'!B976</f>
        <v>90770Wc</v>
      </c>
      <c r="B979" t="str">
        <f>'Main Meals'!C976</f>
        <v>90771Wc</v>
      </c>
      <c r="C979" t="str">
        <f>'Main Meals'!D976</f>
        <v>Rice with Green Peas</v>
      </c>
      <c r="D979" t="str">
        <f>'Main Meals'!K976</f>
        <v>BULK</v>
      </c>
      <c r="E979" t="str">
        <f>'Main Meals'!L976</f>
        <v>MS</v>
      </c>
      <c r="F979" t="str">
        <f>'Main Meals'!I976</f>
        <v>ACTIVE ROTATING ON</v>
      </c>
      <c r="G979">
        <f>'Retail Pricing'!L979</f>
        <v>0</v>
      </c>
    </row>
    <row r="980" spans="1:7">
      <c r="A980" t="str">
        <f>'Main Meals'!B977</f>
        <v>90780Wc</v>
      </c>
      <c r="B980" t="str">
        <f>'Main Meals'!C977</f>
        <v>90783Wc</v>
      </c>
      <c r="C980" t="str">
        <f>'Main Meals'!D977</f>
        <v>Heavenly Cauliflower soup</v>
      </c>
      <c r="D980" t="str">
        <f>'Main Meals'!K977</f>
        <v>BULK</v>
      </c>
      <c r="E980" t="str">
        <f>'Main Meals'!L977</f>
        <v>MS</v>
      </c>
      <c r="F980" t="str">
        <f>'Main Meals'!I977</f>
        <v>ACTIVE ROTATING ON</v>
      </c>
      <c r="G980">
        <f>'Retail Pricing'!L980</f>
        <v>0</v>
      </c>
    </row>
    <row r="981" spans="1:7">
      <c r="A981" t="str">
        <f>'Main Meals'!B978</f>
        <v>90790Wc</v>
      </c>
      <c r="B981" t="str">
        <f>'Main Meals'!C978</f>
        <v>90791Wc</v>
      </c>
      <c r="C981" t="str">
        <f>'Main Meals'!D978</f>
        <v>Herbed Roasted Potatoes</v>
      </c>
      <c r="D981" t="str">
        <f>'Main Meals'!K978</f>
        <v>BULK</v>
      </c>
      <c r="E981" t="str">
        <f>'Main Meals'!L978</f>
        <v>MS</v>
      </c>
      <c r="F981" t="str">
        <f>'Main Meals'!I978</f>
        <v>ACTIVE ROTATING ON</v>
      </c>
      <c r="G981">
        <f>'Retail Pricing'!L981</f>
        <v>0</v>
      </c>
    </row>
    <row r="982" spans="1:7">
      <c r="A982" t="str">
        <f>'Main Meals'!B979</f>
        <v>90810Wc</v>
      </c>
      <c r="B982" t="str">
        <f>'Main Meals'!C979</f>
        <v>90811Wc</v>
      </c>
      <c r="C982" t="str">
        <f>'Main Meals'!D979</f>
        <v>Jasmine Rice</v>
      </c>
      <c r="D982" t="str">
        <f>'Main Meals'!K979</f>
        <v>BULK</v>
      </c>
      <c r="E982" t="str">
        <f>'Main Meals'!L979</f>
        <v>MS</v>
      </c>
      <c r="F982" t="str">
        <f>'Main Meals'!I979</f>
        <v>ACTIVE ROTATING ON</v>
      </c>
      <c r="G982">
        <f>'Retail Pricing'!L982</f>
        <v>0</v>
      </c>
    </row>
    <row r="983" spans="1:7">
      <c r="A983" t="str">
        <f>'Main Meals'!B980</f>
        <v>90820Wc</v>
      </c>
      <c r="B983" t="str">
        <f>'Main Meals'!C980</f>
        <v>90821Wc</v>
      </c>
      <c r="C983" t="str">
        <f>'Main Meals'!D980</f>
        <v>Lemon Energy Bites</v>
      </c>
      <c r="D983" t="str">
        <f>'Main Meals'!K980</f>
        <v>BULK</v>
      </c>
      <c r="E983" t="str">
        <f>'Main Meals'!L980</f>
        <v>MS</v>
      </c>
      <c r="F983" t="str">
        <f>'Main Meals'!I980</f>
        <v>ACTIVE ROTATING ON</v>
      </c>
      <c r="G983">
        <f>'Retail Pricing'!L983</f>
        <v>0</v>
      </c>
    </row>
    <row r="984" spans="1:7">
      <c r="A984" t="str">
        <f>'Main Meals'!B981</f>
        <v>90830Wc</v>
      </c>
      <c r="B984" t="str">
        <f>'Main Meals'!C981</f>
        <v>90833Wc</v>
      </c>
      <c r="C984" t="str">
        <f>'Main Meals'!D981</f>
        <v>Lentil soup</v>
      </c>
      <c r="D984" t="str">
        <f>'Main Meals'!K981</f>
        <v>BULK</v>
      </c>
      <c r="E984" t="str">
        <f>'Main Meals'!L981</f>
        <v>MS</v>
      </c>
      <c r="F984" t="str">
        <f>'Main Meals'!I981</f>
        <v>ACTIVE ROTATING ON</v>
      </c>
      <c r="G984">
        <f>'Retail Pricing'!L984</f>
        <v>0</v>
      </c>
    </row>
    <row r="985" spans="1:7">
      <c r="A985" t="str">
        <f>'Main Meals'!B982</f>
        <v>90840Wc</v>
      </c>
      <c r="B985" t="str">
        <f>'Main Meals'!C982</f>
        <v>90842Wc</v>
      </c>
      <c r="C985" t="str">
        <f>'Main Meals'!D982</f>
        <v>Mashed Potatoes</v>
      </c>
      <c r="D985" t="str">
        <f>'Main Meals'!K982</f>
        <v>BULK</v>
      </c>
      <c r="E985" t="str">
        <f>'Main Meals'!L982</f>
        <v>MS</v>
      </c>
      <c r="F985" t="str">
        <f>'Main Meals'!I982</f>
        <v>ACTIVE ROTATING ON</v>
      </c>
      <c r="G985">
        <f>'Retail Pricing'!L985</f>
        <v>0</v>
      </c>
    </row>
    <row r="986" spans="1:7">
      <c r="A986" t="str">
        <f>'Main Meals'!B983</f>
        <v>90840Wc</v>
      </c>
      <c r="B986" t="str">
        <f>'Main Meals'!C983</f>
        <v>90841Wc</v>
      </c>
      <c r="C986" t="str">
        <f>'Main Meals'!D983</f>
        <v>Meatloaf</v>
      </c>
      <c r="D986" t="str">
        <f>'Main Meals'!K983</f>
        <v>BULK</v>
      </c>
      <c r="E986" t="str">
        <f>'Main Meals'!L983</f>
        <v>MS</v>
      </c>
      <c r="F986" t="str">
        <f>'Main Meals'!I983</f>
        <v>ACTIVE ROTATING ON</v>
      </c>
      <c r="G986">
        <f>'Retail Pricing'!L986</f>
        <v>0</v>
      </c>
    </row>
    <row r="987" spans="1:7">
      <c r="A987" t="str">
        <f>'Main Meals'!B984</f>
        <v>90880Wc</v>
      </c>
      <c r="B987" t="str">
        <f>'Main Meals'!C984</f>
        <v>90881Wc</v>
      </c>
      <c r="C987" t="str">
        <f>'Main Meals'!D984</f>
        <v>Roasted Turkey Dinner</v>
      </c>
      <c r="D987" t="str">
        <f>'Main Meals'!K984</f>
        <v>BULK</v>
      </c>
      <c r="E987" t="str">
        <f>'Main Meals'!L984</f>
        <v>MS</v>
      </c>
      <c r="F987" t="str">
        <f>'Main Meals'!I984</f>
        <v>ACTIVE ROTATING ON</v>
      </c>
      <c r="G987">
        <f>'Retail Pricing'!L987</f>
        <v>0</v>
      </c>
    </row>
    <row r="988" spans="1:7">
      <c r="A988" t="str">
        <f>'Main Meals'!B985</f>
        <v>90890Wc</v>
      </c>
      <c r="B988" t="str">
        <f>'Main Meals'!C985</f>
        <v>90891Wc</v>
      </c>
      <c r="C988" t="str">
        <f>'Main Meals'!D985</f>
        <v>Rosemary Potatoes &amp; Green Beans</v>
      </c>
      <c r="D988" t="str">
        <f>'Main Meals'!K985</f>
        <v>BULK</v>
      </c>
      <c r="E988" t="str">
        <f>'Main Meals'!L985</f>
        <v>MS</v>
      </c>
      <c r="F988" t="str">
        <f>'Main Meals'!I985</f>
        <v>ACTIVE ROTATING ON</v>
      </c>
      <c r="G988">
        <f>'Retail Pricing'!L988</f>
        <v>0</v>
      </c>
    </row>
    <row r="989" spans="1:7">
      <c r="A989" t="str">
        <f>'Main Meals'!B986</f>
        <v>90920Wc</v>
      </c>
      <c r="B989" t="str">
        <f>'Main Meals'!C986</f>
        <v>90922Wc</v>
      </c>
      <c r="C989" t="str">
        <f>'Main Meals'!D986</f>
        <v>Side Bacon</v>
      </c>
      <c r="D989" t="str">
        <f>'Main Meals'!K986</f>
        <v>BULK</v>
      </c>
      <c r="E989" t="str">
        <f>'Main Meals'!L986</f>
        <v>MS</v>
      </c>
      <c r="F989" t="str">
        <f>'Main Meals'!I986</f>
        <v>ACTIVE ROTATING ON</v>
      </c>
      <c r="G989">
        <f>'Retail Pricing'!L989</f>
        <v>0</v>
      </c>
    </row>
    <row r="990" spans="1:7">
      <c r="A990" t="str">
        <f>'Main Meals'!B987</f>
        <v>90940Wc</v>
      </c>
      <c r="B990" t="str">
        <f>'Main Meals'!C987</f>
        <v>90941Wc</v>
      </c>
      <c r="C990" t="str">
        <f>'Main Meals'!D987</f>
        <v>Smoked Pork Chop</v>
      </c>
      <c r="D990" t="str">
        <f>'Main Meals'!K987</f>
        <v>BULK</v>
      </c>
      <c r="E990" t="str">
        <f>'Main Meals'!L987</f>
        <v>MS</v>
      </c>
      <c r="F990" t="str">
        <f>'Main Meals'!I987</f>
        <v>ACTIVE ROTATING ON</v>
      </c>
      <c r="G990">
        <f>'Retail Pricing'!L990</f>
        <v>0</v>
      </c>
    </row>
    <row r="991" spans="1:7">
      <c r="A991" t="str">
        <f>'Main Meals'!B988</f>
        <v>90950Wc</v>
      </c>
      <c r="B991" t="str">
        <f>'Main Meals'!C988</f>
        <v>90951Wc</v>
      </c>
      <c r="C991" t="str">
        <f>'Main Meals'!D988</f>
        <v>Roast Beef in Tomato Sauce</v>
      </c>
      <c r="D991" t="str">
        <f>'Main Meals'!K988</f>
        <v>BULK</v>
      </c>
      <c r="E991" t="str">
        <f>'Main Meals'!L988</f>
        <v>MS</v>
      </c>
      <c r="F991" t="str">
        <f>'Main Meals'!I988</f>
        <v>ACTIVE ROTATING ON</v>
      </c>
      <c r="G991">
        <f>'Retail Pricing'!L991</f>
        <v>0</v>
      </c>
    </row>
    <row r="992" spans="1:7">
      <c r="A992" t="str">
        <f>'Main Meals'!B989</f>
        <v>90960Wc</v>
      </c>
      <c r="B992" t="str">
        <f>'Main Meals'!C989</f>
        <v>90961Wc</v>
      </c>
      <c r="C992" t="str">
        <f>'Main Meals'!D989</f>
        <v>Cream of Chicken Soup</v>
      </c>
      <c r="D992" t="str">
        <f>'Main Meals'!K989</f>
        <v>BULK</v>
      </c>
      <c r="E992" t="str">
        <f>'Main Meals'!L989</f>
        <v>MS</v>
      </c>
      <c r="F992" t="str">
        <f>'Main Meals'!I989</f>
        <v>ACTIVE ROTATING ON</v>
      </c>
      <c r="G992">
        <f>'Retail Pricing'!L992</f>
        <v>0</v>
      </c>
    </row>
    <row r="993" spans="1:7">
      <c r="A993" t="str">
        <f>'Main Meals'!B990</f>
        <v>90970Wc</v>
      </c>
      <c r="B993" t="str">
        <f>'Main Meals'!C990</f>
        <v>90971Wc</v>
      </c>
      <c r="C993" t="str">
        <f>'Main Meals'!D990</f>
        <v>Cocoberry Smoothie</v>
      </c>
      <c r="D993" t="str">
        <f>'Main Meals'!K990</f>
        <v>BULK</v>
      </c>
      <c r="E993" t="str">
        <f>'Main Meals'!L990</f>
        <v>MS</v>
      </c>
      <c r="F993" t="str">
        <f>'Main Meals'!I990</f>
        <v>ACTIVE ROTATING ON</v>
      </c>
      <c r="G993">
        <f>'Retail Pricing'!L993</f>
        <v>0</v>
      </c>
    </row>
    <row r="994" spans="1:7">
      <c r="A994" t="str">
        <f>'Main Meals'!B991</f>
        <v>90980Wc</v>
      </c>
      <c r="B994" t="str">
        <f>'Main Meals'!C991</f>
        <v>90981Wc</v>
      </c>
      <c r="C994" t="str">
        <f>'Main Meals'!D991</f>
        <v xml:space="preserve">Lasagna Alessandra </v>
      </c>
      <c r="D994" t="str">
        <f>'Main Meals'!K991</f>
        <v>BULK</v>
      </c>
      <c r="E994" t="str">
        <f>'Main Meals'!L991</f>
        <v>MS</v>
      </c>
      <c r="F994" t="str">
        <f>'Main Meals'!I991</f>
        <v>ACTIVE ROTATING ON</v>
      </c>
      <c r="G994">
        <f>'Retail Pricing'!L994</f>
        <v>0</v>
      </c>
    </row>
    <row r="995" spans="1:7">
      <c r="A995" t="str">
        <f>'Main Meals'!B992</f>
        <v>90990Wc</v>
      </c>
      <c r="B995" t="str">
        <f>'Main Meals'!C992</f>
        <v>90991Wc</v>
      </c>
      <c r="C995" t="str">
        <f>'Main Meals'!D992</f>
        <v>Broccoli &amp; Spinach Soup</v>
      </c>
      <c r="D995" t="str">
        <f>'Main Meals'!K992</f>
        <v>BULK</v>
      </c>
      <c r="E995" t="str">
        <f>'Main Meals'!L992</f>
        <v>MS</v>
      </c>
      <c r="F995" t="str">
        <f>'Main Meals'!I992</f>
        <v>ACTIVE ROTATING ON</v>
      </c>
      <c r="G995">
        <f>'Retail Pricing'!L995</f>
        <v>0</v>
      </c>
    </row>
    <row r="996" spans="1:7">
      <c r="A996" t="str">
        <f>'Main Meals'!B993</f>
        <v>91010Wc</v>
      </c>
      <c r="B996" t="str">
        <f>'Main Meals'!C993</f>
        <v>91011Wc</v>
      </c>
      <c r="C996" t="str">
        <f>'Main Meals'!D993</f>
        <v>Chicken Bone Broth</v>
      </c>
      <c r="D996" t="str">
        <f>'Main Meals'!K993</f>
        <v>BULK</v>
      </c>
      <c r="E996" t="str">
        <f>'Main Meals'!L993</f>
        <v>MS</v>
      </c>
      <c r="F996" t="str">
        <f>'Main Meals'!I993</f>
        <v>ACTIVE ROTATING ON</v>
      </c>
      <c r="G996">
        <f>'Retail Pricing'!L996</f>
        <v>0</v>
      </c>
    </row>
    <row r="997" spans="1:7">
      <c r="A997" t="str">
        <f>'Main Meals'!B994</f>
        <v>91020Wc</v>
      </c>
      <c r="B997" t="str">
        <f>'Main Meals'!C994</f>
        <v>91021Wc</v>
      </c>
      <c r="C997" t="str">
        <f>'Main Meals'!D994</f>
        <v>Beef Ossobuco</v>
      </c>
      <c r="D997" t="str">
        <f>'Main Meals'!K994</f>
        <v>BULK</v>
      </c>
      <c r="E997" t="str">
        <f>'Main Meals'!L994</f>
        <v>MS</v>
      </c>
      <c r="F997" t="str">
        <f>'Main Meals'!I994</f>
        <v>ACTIVE ROTATING ON</v>
      </c>
      <c r="G997">
        <f>'Retail Pricing'!L997</f>
        <v>0</v>
      </c>
    </row>
    <row r="998" spans="1:7">
      <c r="A998" t="str">
        <f>'Main Meals'!B995</f>
        <v>91030Wc</v>
      </c>
      <c r="B998" t="str">
        <f>'Main Meals'!C995</f>
        <v>91031Wc</v>
      </c>
      <c r="C998" t="str">
        <f>'Main Meals'!D995</f>
        <v>Chicken Stew A La Vodka</v>
      </c>
      <c r="D998" t="str">
        <f>'Main Meals'!K995</f>
        <v>BULK</v>
      </c>
      <c r="E998" t="str">
        <f>'Main Meals'!L995</f>
        <v>MS</v>
      </c>
      <c r="F998" t="str">
        <f>'Main Meals'!I995</f>
        <v>ACTIVE ROTATING ON</v>
      </c>
      <c r="G998">
        <f>'Retail Pricing'!L998</f>
        <v>0</v>
      </c>
    </row>
    <row r="999" spans="1:7">
      <c r="A999" t="str">
        <f>'Main Meals'!B996</f>
        <v>91040Wc</v>
      </c>
      <c r="B999" t="str">
        <f>'Main Meals'!C996</f>
        <v>91041Wc</v>
      </c>
      <c r="C999" t="str">
        <f>'Main Meals'!D996</f>
        <v xml:space="preserve">Roasted Baby Carrots  </v>
      </c>
      <c r="D999" t="str">
        <f>'Main Meals'!K996</f>
        <v>BULK</v>
      </c>
      <c r="E999" t="str">
        <f>'Main Meals'!L996</f>
        <v>MS</v>
      </c>
      <c r="F999" t="str">
        <f>'Main Meals'!I996</f>
        <v>ACTIVE ROTATING ON</v>
      </c>
      <c r="G999">
        <f>'Retail Pricing'!L999</f>
        <v>0</v>
      </c>
    </row>
    <row r="1000" spans="1:7">
      <c r="A1000" t="str">
        <f>'Main Meals'!B997</f>
        <v>91050Wc</v>
      </c>
      <c r="B1000" t="str">
        <f>'Main Meals'!C997</f>
        <v>91051Wc</v>
      </c>
      <c r="C1000" t="str">
        <f>'Main Meals'!D997</f>
        <v>Cheesecake</v>
      </c>
      <c r="D1000" t="str">
        <f>'Main Meals'!K997</f>
        <v>BULK</v>
      </c>
      <c r="E1000" t="str">
        <f>'Main Meals'!L997</f>
        <v>MS</v>
      </c>
      <c r="F1000" t="str">
        <f>'Main Meals'!I997</f>
        <v>ACTIVE ROTATING ON</v>
      </c>
      <c r="G1000">
        <f>'Retail Pricing'!L1000</f>
        <v>0</v>
      </c>
    </row>
    <row r="1001" spans="1:7">
      <c r="A1001" t="str">
        <f>'Main Meals'!B998</f>
        <v>91060Wc</v>
      </c>
      <c r="B1001" t="str">
        <f>'Main Meals'!C998</f>
        <v>91061Wc</v>
      </c>
      <c r="C1001" t="str">
        <f>'Main Meals'!D998</f>
        <v>Tomato Soup with Cheddar</v>
      </c>
      <c r="D1001" t="str">
        <f>'Main Meals'!K998</f>
        <v>BULK</v>
      </c>
      <c r="E1001" t="str">
        <f>'Main Meals'!L998</f>
        <v>MS</v>
      </c>
      <c r="F1001" t="str">
        <f>'Main Meals'!I998</f>
        <v>ACTIVE ROTATING ON</v>
      </c>
      <c r="G1001">
        <f>'Retail Pricing'!L1001</f>
        <v>0</v>
      </c>
    </row>
    <row r="1002" spans="1:7">
      <c r="A1002" t="str">
        <f>'Main Meals'!B999</f>
        <v>91070Wc</v>
      </c>
      <c r="B1002" t="str">
        <f>'Main Meals'!C999</f>
        <v>91071Wc</v>
      </c>
      <c r="C1002" t="str">
        <f>'Main Meals'!D999</f>
        <v>Rob Smoothie</v>
      </c>
      <c r="D1002" t="str">
        <f>'Main Meals'!K999</f>
        <v>BULK</v>
      </c>
      <c r="E1002" t="str">
        <f>'Main Meals'!L999</f>
        <v>MS</v>
      </c>
      <c r="F1002" t="str">
        <f>'Main Meals'!I999</f>
        <v>ACTIVE ROTATING ON</v>
      </c>
      <c r="G1002">
        <f>'Retail Pricing'!L1002</f>
        <v>0</v>
      </c>
    </row>
    <row r="1003" spans="1:7">
      <c r="A1003" t="str">
        <f>'Main Meals'!B1000</f>
        <v>91080Wc</v>
      </c>
      <c r="B1003" t="str">
        <f>'Main Meals'!C1000</f>
        <v>91081Wc</v>
      </c>
      <c r="C1003" t="str">
        <f>'Main Meals'!D1000</f>
        <v>Teriyaki Stir Fry</v>
      </c>
      <c r="D1003" t="str">
        <f>'Main Meals'!K1000</f>
        <v>BULK</v>
      </c>
      <c r="E1003" t="str">
        <f>'Main Meals'!L1000</f>
        <v>MS</v>
      </c>
      <c r="F1003" t="str">
        <f>'Main Meals'!I1000</f>
        <v>ACTIVE ROTATING ON</v>
      </c>
      <c r="G1003">
        <f>'Retail Pricing'!L1003</f>
        <v>0</v>
      </c>
    </row>
    <row r="1004" spans="1:7">
      <c r="A1004" t="str">
        <f>'Main Meals'!B1001</f>
        <v>91090Wc</v>
      </c>
      <c r="B1004" t="str">
        <f>'Main Meals'!C1001</f>
        <v>91091Wc</v>
      </c>
      <c r="C1004" t="str">
        <f>'Main Meals'!D1001</f>
        <v>Spinach Lasagna</v>
      </c>
      <c r="D1004" t="str">
        <f>'Main Meals'!K1001</f>
        <v>BULK</v>
      </c>
      <c r="E1004" t="str">
        <f>'Main Meals'!L1001</f>
        <v>MS</v>
      </c>
      <c r="F1004" t="str">
        <f>'Main Meals'!I1001</f>
        <v>ACTIVE ROTATING ON</v>
      </c>
      <c r="G1004">
        <f>'Retail Pricing'!L1004</f>
        <v>0</v>
      </c>
    </row>
    <row r="1005" spans="1:7">
      <c r="A1005" t="str">
        <f>'Main Meals'!B1002</f>
        <v>91120Wc</v>
      </c>
      <c r="B1005" t="str">
        <f>'Main Meals'!C1002</f>
        <v>91121Wc</v>
      </c>
      <c r="C1005" t="str">
        <f>'Main Meals'!D1002</f>
        <v>Mushroom Chicken</v>
      </c>
      <c r="D1005" t="str">
        <f>'Main Meals'!K1002</f>
        <v>BULK</v>
      </c>
      <c r="E1005" t="str">
        <f>'Main Meals'!L1002</f>
        <v>MS</v>
      </c>
      <c r="F1005" t="str">
        <f>'Main Meals'!I1002</f>
        <v>ACTIVE ROTATING ON</v>
      </c>
      <c r="G1005">
        <f>'Retail Pricing'!L1005</f>
        <v>0</v>
      </c>
    </row>
    <row r="1006" spans="1:7">
      <c r="A1006" t="str">
        <f>'Main Meals'!B1003</f>
        <v>91130Wc</v>
      </c>
      <c r="B1006" t="str">
        <f>'Main Meals'!C1003</f>
        <v>91131Wc</v>
      </c>
      <c r="C1006" t="str">
        <f>'Main Meals'!D1003</f>
        <v>Corn Chowder</v>
      </c>
      <c r="D1006" t="str">
        <f>'Main Meals'!K1003</f>
        <v>BULK</v>
      </c>
      <c r="E1006" t="str">
        <f>'Main Meals'!L1003</f>
        <v>MS</v>
      </c>
      <c r="F1006" t="str">
        <f>'Main Meals'!I1003</f>
        <v>ACTIVE ROTATING ON</v>
      </c>
      <c r="G1006">
        <f>'Retail Pricing'!L1006</f>
        <v>0</v>
      </c>
    </row>
    <row r="1007" spans="1:7">
      <c r="A1007" t="str">
        <f>'Main Meals'!B1004</f>
        <v>90010Wb</v>
      </c>
      <c r="B1007" t="str">
        <f>'Main Meals'!C1004</f>
        <v>90011Wb</v>
      </c>
      <c r="C1007" t="str">
        <f>'Main Meals'!D1004</f>
        <v>Baked Ziti with Pesto Sauce and Grilled Shrimp</v>
      </c>
      <c r="D1007" t="str">
        <f>'Main Meals'!K1004</f>
        <v>BULK</v>
      </c>
      <c r="E1007" t="str">
        <f>'Main Meals'!L1004</f>
        <v>MS</v>
      </c>
      <c r="F1007" t="str">
        <f>'Main Meals'!I1004</f>
        <v>ACTIVE ROTATING ON</v>
      </c>
      <c r="G1007">
        <f>'Retail Pricing'!L1007</f>
        <v>0</v>
      </c>
    </row>
    <row r="1008" spans="1:7">
      <c r="A1008" t="str">
        <f>'Main Meals'!B1005</f>
        <v>90020Wb</v>
      </c>
      <c r="B1008" t="str">
        <f>'Main Meals'!C1005</f>
        <v>90023Wb</v>
      </c>
      <c r="C1008" t="str">
        <f>'Main Meals'!D1005</f>
        <v>Carrot Ginger soup</v>
      </c>
      <c r="D1008" t="str">
        <f>'Main Meals'!K1005</f>
        <v>BULK</v>
      </c>
      <c r="E1008" t="str">
        <f>'Main Meals'!L1005</f>
        <v>MS</v>
      </c>
      <c r="F1008" t="str">
        <f>'Main Meals'!I1005</f>
        <v>ACTIVE ROTATING ON</v>
      </c>
      <c r="G1008">
        <f>'Retail Pricing'!L1008</f>
        <v>0</v>
      </c>
    </row>
    <row r="1009" spans="1:7">
      <c r="A1009" t="str">
        <f>'Main Meals'!B1006</f>
        <v>90040Wb</v>
      </c>
      <c r="B1009" t="str">
        <f>'Main Meals'!C1006</f>
        <v>90041Wb</v>
      </c>
      <c r="C1009" t="str">
        <f>'Main Meals'!D1006</f>
        <v>Mini Chocolate Cakes</v>
      </c>
      <c r="D1009" t="str">
        <f>'Main Meals'!K1006</f>
        <v>BULK</v>
      </c>
      <c r="E1009" t="str">
        <f>'Main Meals'!L1006</f>
        <v>MS</v>
      </c>
      <c r="F1009" t="str">
        <f>'Main Meals'!I1006</f>
        <v>ACTIVE ROTATING ON</v>
      </c>
      <c r="G1009">
        <f>'Retail Pricing'!L1009</f>
        <v>0</v>
      </c>
    </row>
    <row r="1010" spans="1:7">
      <c r="A1010" t="str">
        <f>'Main Meals'!B1007</f>
        <v>90050Wb</v>
      </c>
      <c r="B1010" t="str">
        <f>'Main Meals'!C1007</f>
        <v>90051Wb</v>
      </c>
      <c r="C1010" t="str">
        <f>'Main Meals'!D1007</f>
        <v>Banana Pudding</v>
      </c>
      <c r="D1010" t="str">
        <f>'Main Meals'!K1007</f>
        <v>BULK</v>
      </c>
      <c r="E1010" t="str">
        <f>'Main Meals'!L1007</f>
        <v>MS</v>
      </c>
      <c r="F1010" t="str">
        <f>'Main Meals'!I1007</f>
        <v>ACTIVE ROTATING ON</v>
      </c>
      <c r="G1010">
        <f>'Retail Pricing'!L1010</f>
        <v>0</v>
      </c>
    </row>
    <row r="1011" spans="1:7">
      <c r="A1011" t="str">
        <f>'Main Meals'!B1008</f>
        <v>90060Wb</v>
      </c>
      <c r="B1011" t="str">
        <f>'Main Meals'!C1008</f>
        <v>90061Wb</v>
      </c>
      <c r="C1011" t="str">
        <f>'Main Meals'!D1008</f>
        <v>Basmati Rice</v>
      </c>
      <c r="D1011" t="str">
        <f>'Main Meals'!K1008</f>
        <v>BULK</v>
      </c>
      <c r="E1011" t="str">
        <f>'Main Meals'!L1008</f>
        <v>MS</v>
      </c>
      <c r="F1011" t="str">
        <f>'Main Meals'!I1008</f>
        <v>ACTIVE ROTATING ON</v>
      </c>
      <c r="G1011">
        <f>'Retail Pricing'!L1011</f>
        <v>0</v>
      </c>
    </row>
    <row r="1012" spans="1:7">
      <c r="A1012" t="str">
        <f>'Main Meals'!B1009</f>
        <v>90070Wb</v>
      </c>
      <c r="B1012" t="str">
        <f>'Main Meals'!C1009</f>
        <v>90071Wb</v>
      </c>
      <c r="C1012" t="str">
        <f>'Main Meals'!D1009</f>
        <v>Brownie Bites</v>
      </c>
      <c r="D1012" t="str">
        <f>'Main Meals'!K1009</f>
        <v>BULK</v>
      </c>
      <c r="E1012" t="str">
        <f>'Main Meals'!L1009</f>
        <v>MS</v>
      </c>
      <c r="F1012" t="str">
        <f>'Main Meals'!I1009</f>
        <v>ACTIVE ROTATING ON</v>
      </c>
      <c r="G1012">
        <f>'Retail Pricing'!L1012</f>
        <v>0</v>
      </c>
    </row>
    <row r="1013" spans="1:7">
      <c r="A1013" t="str">
        <f>'Main Meals'!B1010</f>
        <v>90090Wb</v>
      </c>
      <c r="B1013" t="str">
        <f>'Main Meals'!C1010</f>
        <v>90093Wb</v>
      </c>
      <c r="C1013" t="str">
        <f>'Main Meals'!D1010</f>
        <v>Chicken and Rice soup</v>
      </c>
      <c r="D1013" t="str">
        <f>'Main Meals'!K1010</f>
        <v>BULK</v>
      </c>
      <c r="E1013" t="str">
        <f>'Main Meals'!L1010</f>
        <v>MS</v>
      </c>
      <c r="F1013" t="str">
        <f>'Main Meals'!I1010</f>
        <v>ACTIVE ROTATING ON</v>
      </c>
      <c r="G1013">
        <f>'Retail Pricing'!L1013</f>
        <v>0</v>
      </c>
    </row>
    <row r="1014" spans="1:7">
      <c r="A1014" t="str">
        <f>'Main Meals'!B1011</f>
        <v>90100Wb</v>
      </c>
      <c r="B1014" t="str">
        <f>'Main Meals'!C1011</f>
        <v>90103Wb</v>
      </c>
      <c r="C1014" t="str">
        <f>'Main Meals'!D1011</f>
        <v>Chicken Stracciatella soup</v>
      </c>
      <c r="D1014" t="str">
        <f>'Main Meals'!K1011</f>
        <v>BULK</v>
      </c>
      <c r="E1014" t="str">
        <f>'Main Meals'!L1011</f>
        <v>MS</v>
      </c>
      <c r="F1014" t="str">
        <f>'Main Meals'!I1011</f>
        <v>ACTIVE ROTATING ON</v>
      </c>
      <c r="G1014">
        <f>'Retail Pricing'!L1014</f>
        <v>0</v>
      </c>
    </row>
    <row r="1015" spans="1:7">
      <c r="A1015" t="str">
        <f>'Main Meals'!B1012</f>
        <v>90120Wb</v>
      </c>
      <c r="B1015" t="str">
        <f>'Main Meals'!C1012</f>
        <v>90121Wb</v>
      </c>
      <c r="C1015" t="str">
        <f>'Main Meals'!D1012</f>
        <v>Chopped Spring Salad</v>
      </c>
      <c r="D1015" t="str">
        <f>'Main Meals'!K1012</f>
        <v>BULK</v>
      </c>
      <c r="E1015" t="str">
        <f>'Main Meals'!L1012</f>
        <v>MS</v>
      </c>
      <c r="F1015" t="str">
        <f>'Main Meals'!I1012</f>
        <v>ACTIVE ROTATING ON</v>
      </c>
      <c r="G1015">
        <f>'Retail Pricing'!L1015</f>
        <v>0</v>
      </c>
    </row>
    <row r="1016" spans="1:7">
      <c r="A1016" t="str">
        <f>'Main Meals'!B1013</f>
        <v>90130Wb</v>
      </c>
      <c r="B1016" t="str">
        <f>'Main Meals'!C1013</f>
        <v>90131Wb</v>
      </c>
      <c r="C1016" t="str">
        <f>'Main Meals'!D1013</f>
        <v>Fish Cakes with Tartar Sauce</v>
      </c>
      <c r="D1016" t="str">
        <f>'Main Meals'!K1013</f>
        <v>BULK</v>
      </c>
      <c r="E1016" t="str">
        <f>'Main Meals'!L1013</f>
        <v>MS</v>
      </c>
      <c r="F1016" t="str">
        <f>'Main Meals'!I1013</f>
        <v>ACTIVE ROTATING ON</v>
      </c>
      <c r="G1016">
        <f>'Retail Pricing'!L1016</f>
        <v>0</v>
      </c>
    </row>
    <row r="1017" spans="1:7">
      <c r="A1017" t="str">
        <f>'Main Meals'!B1014</f>
        <v>90140Wb</v>
      </c>
      <c r="B1017" t="str">
        <f>'Main Meals'!C1014</f>
        <v>90141Wb</v>
      </c>
      <c r="C1017" t="str">
        <f>'Main Meals'!D1014</f>
        <v>Fresh Fruit Cup</v>
      </c>
      <c r="D1017" t="str">
        <f>'Main Meals'!K1014</f>
        <v>BULK</v>
      </c>
      <c r="E1017" t="str">
        <f>'Main Meals'!L1014</f>
        <v>MS</v>
      </c>
      <c r="F1017" t="str">
        <f>'Main Meals'!I1014</f>
        <v>ACTIVE ROTATING ON</v>
      </c>
      <c r="G1017">
        <f>'Retail Pricing'!L1017</f>
        <v>0</v>
      </c>
    </row>
    <row r="1018" spans="1:7">
      <c r="A1018" t="str">
        <f>'Main Meals'!B1015</f>
        <v>90150Wb</v>
      </c>
      <c r="B1018" t="str">
        <f>'Main Meals'!C1015</f>
        <v>90152Wb</v>
      </c>
      <c r="C1018" t="str">
        <f>'Main Meals'!D1015</f>
        <v>Green Beans</v>
      </c>
      <c r="D1018" t="str">
        <f>'Main Meals'!K1015</f>
        <v>BULK</v>
      </c>
      <c r="E1018" t="str">
        <f>'Main Meals'!L1015</f>
        <v>MS</v>
      </c>
      <c r="F1018" t="str">
        <f>'Main Meals'!I1015</f>
        <v>ACTIVE ROTATING ON</v>
      </c>
      <c r="G1018">
        <f>'Retail Pricing'!L1018</f>
        <v>0</v>
      </c>
    </row>
    <row r="1019" spans="1:7">
      <c r="A1019" t="str">
        <f>'Main Meals'!B1016</f>
        <v>90150Wb</v>
      </c>
      <c r="B1019" t="str">
        <f>'Main Meals'!C1016</f>
        <v>90151Wb</v>
      </c>
      <c r="C1019" t="str">
        <f>'Main Meals'!D1016</f>
        <v>Green Beans &amp; Almonds</v>
      </c>
      <c r="D1019" t="str">
        <f>'Main Meals'!K1016</f>
        <v>BULK</v>
      </c>
      <c r="E1019" t="str">
        <f>'Main Meals'!L1016</f>
        <v>MS</v>
      </c>
      <c r="F1019" t="str">
        <f>'Main Meals'!I1016</f>
        <v>ACTIVE ROTATING ON</v>
      </c>
      <c r="G1019">
        <f>'Retail Pricing'!L1019</f>
        <v>0</v>
      </c>
    </row>
    <row r="1020" spans="1:7">
      <c r="A1020" t="str">
        <f>'Main Meals'!B1017</f>
        <v>90160Wb</v>
      </c>
      <c r="B1020" t="str">
        <f>'Main Meals'!C1017</f>
        <v>90161Wb</v>
      </c>
      <c r="C1020" t="str">
        <f>'Main Meals'!D1017</f>
        <v>Classic Mac &amp; Cheese</v>
      </c>
      <c r="D1020" t="str">
        <f>'Main Meals'!K1017</f>
        <v>BULK</v>
      </c>
      <c r="E1020" t="str">
        <f>'Main Meals'!L1017</f>
        <v>MS</v>
      </c>
      <c r="F1020" t="str">
        <f>'Main Meals'!I1017</f>
        <v>ACTIVE ROTATING ON</v>
      </c>
      <c r="G1020">
        <f>'Retail Pricing'!L1020</f>
        <v>0</v>
      </c>
    </row>
    <row r="1021" spans="1:7">
      <c r="A1021" t="str">
        <f>'Main Meals'!B1018</f>
        <v>90160Wb</v>
      </c>
      <c r="B1021" t="str">
        <f>'Main Meals'!C1018</f>
        <v>90162Wb</v>
      </c>
      <c r="C1021" t="str">
        <f>'Main Meals'!D1018</f>
        <v>Macaroni Primavera</v>
      </c>
      <c r="D1021" t="str">
        <f>'Main Meals'!K1018</f>
        <v>BULK</v>
      </c>
      <c r="E1021" t="str">
        <f>'Main Meals'!L1018</f>
        <v>MS</v>
      </c>
      <c r="F1021" t="str">
        <f>'Main Meals'!I1018</f>
        <v>ACTIVE ROTATING ON</v>
      </c>
      <c r="G1021">
        <f>'Retail Pricing'!L1021</f>
        <v>0</v>
      </c>
    </row>
    <row r="1022" spans="1:7">
      <c r="A1022" t="str">
        <f>'Main Meals'!B1019</f>
        <v>90160Wb</v>
      </c>
      <c r="B1022" t="str">
        <f>'Main Meals'!C1019</f>
        <v>90163Wb</v>
      </c>
      <c r="C1022" t="str">
        <f>'Main Meals'!D1019</f>
        <v>Pulled BBQ Chicken</v>
      </c>
      <c r="D1022" t="str">
        <f>'Main Meals'!K1019</f>
        <v>BULK</v>
      </c>
      <c r="E1022" t="str">
        <f>'Main Meals'!L1019</f>
        <v>MS</v>
      </c>
      <c r="F1022" t="str">
        <f>'Main Meals'!I1019</f>
        <v>ACTIVE ROTATING ON</v>
      </c>
      <c r="G1022">
        <f>'Retail Pricing'!L1022</f>
        <v>0</v>
      </c>
    </row>
    <row r="1023" spans="1:7">
      <c r="A1023" t="str">
        <f>'Main Meals'!B1020</f>
        <v>90170Wb</v>
      </c>
      <c r="B1023" t="str">
        <f>'Main Meals'!C1020</f>
        <v>90171Wb</v>
      </c>
      <c r="C1023" t="str">
        <f>'Main Meals'!D1020</f>
        <v>Macaroni Salad with Beets</v>
      </c>
      <c r="D1023" t="str">
        <f>'Main Meals'!K1020</f>
        <v>BULK</v>
      </c>
      <c r="E1023" t="str">
        <f>'Main Meals'!L1020</f>
        <v>MS</v>
      </c>
      <c r="F1023" t="str">
        <f>'Main Meals'!I1020</f>
        <v>ACTIVE ROTATING ON</v>
      </c>
      <c r="G1023">
        <f>'Retail Pricing'!L1023</f>
        <v>0</v>
      </c>
    </row>
    <row r="1024" spans="1:7">
      <c r="A1024" t="str">
        <f>'Main Meals'!B1021</f>
        <v>90180Wb</v>
      </c>
      <c r="B1024" t="str">
        <f>'Main Meals'!C1021</f>
        <v>90181Wb</v>
      </c>
      <c r="C1024" t="str">
        <f>'Main Meals'!D1021</f>
        <v>Mini Coffee Cake</v>
      </c>
      <c r="D1024" t="str">
        <f>'Main Meals'!K1021</f>
        <v>BULK</v>
      </c>
      <c r="E1024" t="str">
        <f>'Main Meals'!L1021</f>
        <v>MS</v>
      </c>
      <c r="F1024" t="str">
        <f>'Main Meals'!I1021</f>
        <v>ACTIVE ROTATING ON</v>
      </c>
      <c r="G1024">
        <f>'Retail Pricing'!L1024</f>
        <v>0</v>
      </c>
    </row>
    <row r="1025" spans="1:7">
      <c r="A1025" t="str">
        <f>'Main Meals'!B1022</f>
        <v>90190Wb</v>
      </c>
      <c r="B1025" t="str">
        <f>'Main Meals'!C1022</f>
        <v>90191Wb</v>
      </c>
      <c r="C1025" t="str">
        <f>'Main Meals'!D1022</f>
        <v>Rice Pudding</v>
      </c>
      <c r="D1025" t="str">
        <f>'Main Meals'!K1022</f>
        <v>BULK</v>
      </c>
      <c r="E1025" t="str">
        <f>'Main Meals'!L1022</f>
        <v>MS</v>
      </c>
      <c r="F1025" t="str">
        <f>'Main Meals'!I1022</f>
        <v>ACTIVE ROTATING ON</v>
      </c>
      <c r="G1025">
        <f>'Retail Pricing'!L1025</f>
        <v>0</v>
      </c>
    </row>
    <row r="1026" spans="1:7">
      <c r="A1026" t="str">
        <f>'Main Meals'!B1023</f>
        <v>90200Wb</v>
      </c>
      <c r="B1026" t="str">
        <f>'Main Meals'!C1023</f>
        <v>90201Wb</v>
      </c>
      <c r="C1026" t="str">
        <f>'Main Meals'!D1023</f>
        <v>Roasted Broccoli</v>
      </c>
      <c r="D1026" t="str">
        <f>'Main Meals'!K1023</f>
        <v>BULK</v>
      </c>
      <c r="E1026" t="str">
        <f>'Main Meals'!L1023</f>
        <v>MS</v>
      </c>
      <c r="F1026" t="str">
        <f>'Main Meals'!I1023</f>
        <v>ACTIVE ROTATING ON</v>
      </c>
      <c r="G1026">
        <f>'Retail Pricing'!L1026</f>
        <v>0</v>
      </c>
    </row>
    <row r="1027" spans="1:7">
      <c r="A1027" t="str">
        <f>'Main Meals'!B1024</f>
        <v>90210Wb</v>
      </c>
      <c r="B1027" t="str">
        <f>'Main Meals'!C1024</f>
        <v>90211Wb</v>
      </c>
      <c r="C1027" t="str">
        <f>'Main Meals'!D1024</f>
        <v>Rosemary Whipped Potatoes</v>
      </c>
      <c r="D1027" t="str">
        <f>'Main Meals'!K1024</f>
        <v>BULK</v>
      </c>
      <c r="E1027" t="str">
        <f>'Main Meals'!L1024</f>
        <v>MS</v>
      </c>
      <c r="F1027" t="str">
        <f>'Main Meals'!I1024</f>
        <v>ACTIVE ROTATING ON</v>
      </c>
      <c r="G1027">
        <f>'Retail Pricing'!L1027</f>
        <v>0</v>
      </c>
    </row>
    <row r="1028" spans="1:7">
      <c r="A1028" t="str">
        <f>'Main Meals'!B1025</f>
        <v>90220Wb</v>
      </c>
      <c r="B1028" t="str">
        <f>'Main Meals'!C1025</f>
        <v>90221Wb</v>
      </c>
      <c r="C1028" t="str">
        <f>'Main Meals'!D1025</f>
        <v>Sauteed Spinach</v>
      </c>
      <c r="D1028" t="str">
        <f>'Main Meals'!K1025</f>
        <v>BULK</v>
      </c>
      <c r="E1028" t="str">
        <f>'Main Meals'!L1025</f>
        <v>MS</v>
      </c>
      <c r="F1028" t="str">
        <f>'Main Meals'!I1025</f>
        <v>ACTIVE ROTATING ON</v>
      </c>
      <c r="G1028">
        <f>'Retail Pricing'!L1028</f>
        <v>0</v>
      </c>
    </row>
    <row r="1029" spans="1:7">
      <c r="A1029" t="str">
        <f>'Main Meals'!B1026</f>
        <v>90230Wb</v>
      </c>
      <c r="B1029" t="str">
        <f>'Main Meals'!C1026</f>
        <v>90231Wb</v>
      </c>
      <c r="C1029" t="str">
        <f>'Main Meals'!D1026</f>
        <v>Penne with Meat Sauce</v>
      </c>
      <c r="D1029" t="str">
        <f>'Main Meals'!K1026</f>
        <v>BULK</v>
      </c>
      <c r="E1029" t="str">
        <f>'Main Meals'!L1026</f>
        <v>MS</v>
      </c>
      <c r="F1029" t="str">
        <f>'Main Meals'!I1026</f>
        <v>ACTIVE ROTATING ON</v>
      </c>
      <c r="G1029">
        <f>'Retail Pricing'!L1029</f>
        <v>0</v>
      </c>
    </row>
    <row r="1030" spans="1:7">
      <c r="A1030" t="str">
        <f>'Main Meals'!B1027</f>
        <v>90240Wb</v>
      </c>
      <c r="B1030" t="str">
        <f>'Main Meals'!C1027</f>
        <v>90241Wb</v>
      </c>
      <c r="C1030" t="str">
        <f>'Main Meals'!D1027</f>
        <v>Teriyaki Chicken</v>
      </c>
      <c r="D1030" t="str">
        <f>'Main Meals'!K1027</f>
        <v>BULK</v>
      </c>
      <c r="E1030" t="str">
        <f>'Main Meals'!L1027</f>
        <v>MS</v>
      </c>
      <c r="F1030" t="str">
        <f>'Main Meals'!I1027</f>
        <v>ACTIVE ROTATING ON</v>
      </c>
      <c r="G1030">
        <f>'Retail Pricing'!L1030</f>
        <v>0</v>
      </c>
    </row>
    <row r="1031" spans="1:7">
      <c r="A1031" t="str">
        <f>'Main Meals'!B1028</f>
        <v>90250Wb</v>
      </c>
      <c r="B1031" t="str">
        <f>'Main Meals'!C1028</f>
        <v>90251Wb</v>
      </c>
      <c r="C1031" t="str">
        <f>'Main Meals'!D1028</f>
        <v>Turkey Meatballs with Tomato Sauce</v>
      </c>
      <c r="D1031" t="str">
        <f>'Main Meals'!K1028</f>
        <v>BULK</v>
      </c>
      <c r="E1031" t="str">
        <f>'Main Meals'!L1028</f>
        <v>MS</v>
      </c>
      <c r="F1031" t="str">
        <f>'Main Meals'!I1028</f>
        <v>ACTIVE ROTATING ON</v>
      </c>
      <c r="G1031">
        <f>'Retail Pricing'!L1031</f>
        <v>0</v>
      </c>
    </row>
    <row r="1032" spans="1:7">
      <c r="A1032" t="str">
        <f>'Main Meals'!B1029</f>
        <v>90280Wb</v>
      </c>
      <c r="B1032" t="str">
        <f>'Main Meals'!C1029</f>
        <v>90281Wb</v>
      </c>
      <c r="C1032" t="str">
        <f>'Main Meals'!D1029</f>
        <v>Brown Rice</v>
      </c>
      <c r="D1032" t="str">
        <f>'Main Meals'!K1029</f>
        <v>BULK</v>
      </c>
      <c r="E1032" t="str">
        <f>'Main Meals'!L1029</f>
        <v>MS</v>
      </c>
      <c r="F1032" t="str">
        <f>'Main Meals'!I1029</f>
        <v>ACTIVE ROTATING ON</v>
      </c>
      <c r="G1032">
        <f>'Retail Pricing'!L1032</f>
        <v>0</v>
      </c>
    </row>
    <row r="1033" spans="1:7">
      <c r="A1033" t="str">
        <f>'Main Meals'!B1030</f>
        <v>90290Wb</v>
      </c>
      <c r="B1033" t="str">
        <f>'Main Meals'!C1030</f>
        <v>90291Wb</v>
      </c>
      <c r="C1033" t="str">
        <f>'Main Meals'!D1030</f>
        <v xml:space="preserve">Carrot Puree </v>
      </c>
      <c r="D1033" t="str">
        <f>'Main Meals'!K1030</f>
        <v>BULK</v>
      </c>
      <c r="E1033" t="str">
        <f>'Main Meals'!L1030</f>
        <v>MS</v>
      </c>
      <c r="F1033" t="str">
        <f>'Main Meals'!I1030</f>
        <v>ACTIVE ROTATING ON</v>
      </c>
      <c r="G1033">
        <f>'Retail Pricing'!L1033</f>
        <v>0</v>
      </c>
    </row>
    <row r="1034" spans="1:7">
      <c r="A1034" t="str">
        <f>'Main Meals'!B1031</f>
        <v>90310Wb</v>
      </c>
      <c r="B1034" t="str">
        <f>'Main Meals'!C1031</f>
        <v>90311Wb</v>
      </c>
      <c r="C1034" t="str">
        <f>'Main Meals'!D1031</f>
        <v>Chicken Tacos (Taco Shells Optional)</v>
      </c>
      <c r="D1034" t="str">
        <f>'Main Meals'!K1031</f>
        <v>BULK</v>
      </c>
      <c r="E1034" t="str">
        <f>'Main Meals'!L1031</f>
        <v>MS</v>
      </c>
      <c r="F1034" t="str">
        <f>'Main Meals'!I1031</f>
        <v>ACTIVE ROTATING ON</v>
      </c>
      <c r="G1034">
        <f>'Retail Pricing'!L1034</f>
        <v>0</v>
      </c>
    </row>
    <row r="1035" spans="1:7">
      <c r="A1035" t="str">
        <f>'Main Meals'!B1032</f>
        <v>90320Wb</v>
      </c>
      <c r="B1035" t="str">
        <f>'Main Meals'!C1032</f>
        <v>90321Wb</v>
      </c>
      <c r="C1035" t="str">
        <f>'Main Meals'!D1032</f>
        <v>Chili with Cheddar Cheese</v>
      </c>
      <c r="D1035" t="str">
        <f>'Main Meals'!K1032</f>
        <v>BULK</v>
      </c>
      <c r="E1035" t="str">
        <f>'Main Meals'!L1032</f>
        <v>MS</v>
      </c>
      <c r="F1035" t="str">
        <f>'Main Meals'!I1032</f>
        <v>ACTIVE ROTATING ON</v>
      </c>
      <c r="G1035">
        <f>'Retail Pricing'!L1035</f>
        <v>0</v>
      </c>
    </row>
    <row r="1036" spans="1:7">
      <c r="A1036" t="str">
        <f>'Main Meals'!B1033</f>
        <v>90330Wb</v>
      </c>
      <c r="B1036" t="str">
        <f>'Main Meals'!C1033</f>
        <v>90331Wb</v>
      </c>
      <c r="C1036" t="str">
        <f>'Main Meals'!D1033</f>
        <v>Chocolate Pudding</v>
      </c>
      <c r="D1036" t="str">
        <f>'Main Meals'!K1033</f>
        <v>BULK</v>
      </c>
      <c r="E1036" t="str">
        <f>'Main Meals'!L1033</f>
        <v>MS</v>
      </c>
      <c r="F1036" t="str">
        <f>'Main Meals'!I1033</f>
        <v>ACTIVE ROTATING ON</v>
      </c>
      <c r="G1036">
        <f>'Retail Pricing'!L1036</f>
        <v>0</v>
      </c>
    </row>
    <row r="1037" spans="1:7">
      <c r="A1037" t="str">
        <f>'Main Meals'!B1034</f>
        <v>90330Wb</v>
      </c>
      <c r="B1037" t="str">
        <f>'Main Meals'!C1034</f>
        <v>90332Wb</v>
      </c>
      <c r="C1037" t="str">
        <f>'Main Meals'!D1034</f>
        <v>Strawberry and Vanilla Pudding</v>
      </c>
      <c r="D1037" t="str">
        <f>'Main Meals'!K1034</f>
        <v>BULK</v>
      </c>
      <c r="E1037" t="str">
        <f>'Main Meals'!L1034</f>
        <v>MS</v>
      </c>
      <c r="F1037" t="str">
        <f>'Main Meals'!I1034</f>
        <v>ACTIVE ROTATING ON</v>
      </c>
      <c r="G1037">
        <f>'Retail Pricing'!L1037</f>
        <v>0</v>
      </c>
    </row>
    <row r="1038" spans="1:7">
      <c r="A1038" t="str">
        <f>'Main Meals'!B1035</f>
        <v>90330Wb</v>
      </c>
      <c r="B1038" t="str">
        <f>'Main Meals'!C1035</f>
        <v>90333Wb</v>
      </c>
      <c r="C1038" t="str">
        <f>'Main Meals'!D1035</f>
        <v>Vanilla Pudding</v>
      </c>
      <c r="D1038" t="str">
        <f>'Main Meals'!K1035</f>
        <v>BULK</v>
      </c>
      <c r="E1038" t="str">
        <f>'Main Meals'!L1035</f>
        <v>MS</v>
      </c>
      <c r="F1038" t="str">
        <f>'Main Meals'!I1035</f>
        <v>ACTIVE ROTATING ON</v>
      </c>
      <c r="G1038">
        <f>'Retail Pricing'!L1038</f>
        <v>0</v>
      </c>
    </row>
    <row r="1039" spans="1:7">
      <c r="A1039" t="str">
        <f>'Main Meals'!B1036</f>
        <v>90340Wb</v>
      </c>
      <c r="B1039" t="str">
        <f>'Main Meals'!C1036</f>
        <v>90341Wb</v>
      </c>
      <c r="C1039" t="str">
        <f>'Main Meals'!D1036</f>
        <v>Chopped Caesar Salad</v>
      </c>
      <c r="D1039" t="str">
        <f>'Main Meals'!K1036</f>
        <v>BULK</v>
      </c>
      <c r="E1039" t="str">
        <f>'Main Meals'!L1036</f>
        <v>MS</v>
      </c>
      <c r="F1039" t="str">
        <f>'Main Meals'!I1036</f>
        <v>ACTIVE ROTATING ON</v>
      </c>
      <c r="G1039">
        <f>'Retail Pricing'!L1039</f>
        <v>0</v>
      </c>
    </row>
    <row r="1040" spans="1:7">
      <c r="A1040" t="str">
        <f>'Main Meals'!B1037</f>
        <v>90350Wb</v>
      </c>
      <c r="B1040" t="str">
        <f>'Main Meals'!C1037</f>
        <v>90351Wb</v>
      </c>
      <c r="C1040" t="str">
        <f>'Main Meals'!D1037</f>
        <v>Cole Slaw</v>
      </c>
      <c r="D1040" t="str">
        <f>'Main Meals'!K1037</f>
        <v>BULK</v>
      </c>
      <c r="E1040" t="str">
        <f>'Main Meals'!L1037</f>
        <v>MS</v>
      </c>
      <c r="F1040" t="str">
        <f>'Main Meals'!I1037</f>
        <v>ACTIVE ROTATING ON</v>
      </c>
      <c r="G1040">
        <f>'Retail Pricing'!L1040</f>
        <v>0</v>
      </c>
    </row>
    <row r="1041" spans="1:7">
      <c r="A1041" t="str">
        <f>'Main Meals'!B1038</f>
        <v>90380Wb</v>
      </c>
      <c r="B1041" t="str">
        <f>'Main Meals'!C1038</f>
        <v>90383Wb</v>
      </c>
      <c r="C1041" t="str">
        <f>'Main Meals'!D1038</f>
        <v>Italian Wedding soup</v>
      </c>
      <c r="D1041" t="str">
        <f>'Main Meals'!K1038</f>
        <v>BULK</v>
      </c>
      <c r="E1041" t="str">
        <f>'Main Meals'!L1038</f>
        <v>MS</v>
      </c>
      <c r="F1041" t="str">
        <f>'Main Meals'!I1038</f>
        <v>ACTIVE ROTATING ON</v>
      </c>
      <c r="G1041">
        <f>'Retail Pricing'!L1041</f>
        <v>0</v>
      </c>
    </row>
    <row r="1042" spans="1:7">
      <c r="A1042" t="str">
        <f>'Main Meals'!B1039</f>
        <v>90390Wb</v>
      </c>
      <c r="B1042" t="str">
        <f>'Main Meals'!C1039</f>
        <v>90391Wb</v>
      </c>
      <c r="C1042" t="str">
        <f>'Main Meals'!D1039</f>
        <v>Chopped Mediterranean Salad</v>
      </c>
      <c r="D1042" t="str">
        <f>'Main Meals'!K1039</f>
        <v>BULK</v>
      </c>
      <c r="E1042" t="str">
        <f>'Main Meals'!L1039</f>
        <v>MS</v>
      </c>
      <c r="F1042" t="str">
        <f>'Main Meals'!I1039</f>
        <v>ACTIVE ROTATING ON</v>
      </c>
      <c r="G1042">
        <f>'Retail Pricing'!L1042</f>
        <v>0</v>
      </c>
    </row>
    <row r="1043" spans="1:7">
      <c r="A1043" t="str">
        <f>'Main Meals'!B1040</f>
        <v>90400Wb</v>
      </c>
      <c r="B1043" t="str">
        <f>'Main Meals'!C1040</f>
        <v>90403Wb</v>
      </c>
      <c r="C1043" t="str">
        <f>'Main Meals'!D1040</f>
        <v>Minestrone soup</v>
      </c>
      <c r="D1043" t="str">
        <f>'Main Meals'!K1040</f>
        <v>BULK</v>
      </c>
      <c r="E1043" t="str">
        <f>'Main Meals'!L1040</f>
        <v>MS</v>
      </c>
      <c r="F1043" t="str">
        <f>'Main Meals'!I1040</f>
        <v>ACTIVE ROTATING ON</v>
      </c>
      <c r="G1043">
        <f>'Retail Pricing'!L1043</f>
        <v>0</v>
      </c>
    </row>
    <row r="1044" spans="1:7">
      <c r="A1044" t="str">
        <f>'Main Meals'!B1041</f>
        <v>90420Wb</v>
      </c>
      <c r="B1044" t="str">
        <f>'Main Meals'!C1041</f>
        <v>90421Wb</v>
      </c>
      <c r="C1044" t="str">
        <f>'Main Meals'!D1041</f>
        <v>Peanut Butter Chocolate Chip bites</v>
      </c>
      <c r="D1044" t="str">
        <f>'Main Meals'!K1041</f>
        <v>BULK</v>
      </c>
      <c r="E1044" t="str">
        <f>'Main Meals'!L1041</f>
        <v>MS</v>
      </c>
      <c r="F1044" t="str">
        <f>'Main Meals'!I1041</f>
        <v>ACTIVE ROTATING ON</v>
      </c>
      <c r="G1044">
        <f>'Retail Pricing'!L1044</f>
        <v>0</v>
      </c>
    </row>
    <row r="1045" spans="1:7">
      <c r="A1045" t="str">
        <f>'Main Meals'!B1042</f>
        <v>90430Wb</v>
      </c>
      <c r="B1045" t="str">
        <f>'Main Meals'!C1042</f>
        <v>90431Wb</v>
      </c>
      <c r="C1045" t="str">
        <f>'Main Meals'!D1042</f>
        <v>Potato Salad</v>
      </c>
      <c r="D1045" t="str">
        <f>'Main Meals'!K1042</f>
        <v>BULK</v>
      </c>
      <c r="E1045" t="str">
        <f>'Main Meals'!L1042</f>
        <v>MS</v>
      </c>
      <c r="F1045" t="str">
        <f>'Main Meals'!I1042</f>
        <v>ACTIVE ROTATING ON</v>
      </c>
      <c r="G1045">
        <f>'Retail Pricing'!L1045</f>
        <v>0</v>
      </c>
    </row>
    <row r="1046" spans="1:7">
      <c r="A1046" t="str">
        <f>'Main Meals'!B1043</f>
        <v>90450Wb</v>
      </c>
      <c r="B1046" t="str">
        <f>'Main Meals'!C1043</f>
        <v>90451Wb</v>
      </c>
      <c r="C1046" t="str">
        <f>'Main Meals'!D1043</f>
        <v xml:space="preserve">Slow Cooked Roast Beef </v>
      </c>
      <c r="D1046" t="str">
        <f>'Main Meals'!K1043</f>
        <v>BULK</v>
      </c>
      <c r="E1046" t="str">
        <f>'Main Meals'!L1043</f>
        <v>MS</v>
      </c>
      <c r="F1046" t="str">
        <f>'Main Meals'!I1043</f>
        <v>ACTIVE ROTATING ON</v>
      </c>
      <c r="G1046">
        <f>'Retail Pricing'!L1046</f>
        <v>0</v>
      </c>
    </row>
    <row r="1047" spans="1:7">
      <c r="A1047" t="str">
        <f>'Main Meals'!B1044</f>
        <v>90460Wb</v>
      </c>
      <c r="B1047" t="str">
        <f>'Main Meals'!C1044</f>
        <v>90461Wb</v>
      </c>
      <c r="C1047" t="str">
        <f>'Main Meals'!D1044</f>
        <v xml:space="preserve">Spaghetti and Turkey Meatballs, with Tomato, Mushroom and Veggie Sauce </v>
      </c>
      <c r="D1047" t="str">
        <f>'Main Meals'!K1044</f>
        <v>BULK</v>
      </c>
      <c r="E1047" t="str">
        <f>'Main Meals'!L1044</f>
        <v>MS</v>
      </c>
      <c r="F1047" t="str">
        <f>'Main Meals'!I1044</f>
        <v>ACTIVE ROTATING ON</v>
      </c>
      <c r="G1047">
        <f>'Retail Pricing'!L1047</f>
        <v>0</v>
      </c>
    </row>
    <row r="1048" spans="1:7">
      <c r="A1048" t="str">
        <f>'Main Meals'!B1045</f>
        <v>90470Wb</v>
      </c>
      <c r="B1048" t="str">
        <f>'Main Meals'!C1045</f>
        <v>90471Wb</v>
      </c>
      <c r="C1048" t="str">
        <f>'Main Meals'!D1045</f>
        <v>Apple Sauce with Raisins and Cinnamon</v>
      </c>
      <c r="D1048" t="str">
        <f>'Main Meals'!K1045</f>
        <v>BULK</v>
      </c>
      <c r="E1048" t="str">
        <f>'Main Meals'!L1045</f>
        <v>MS</v>
      </c>
      <c r="F1048" t="str">
        <f>'Main Meals'!I1045</f>
        <v>ACTIVE ROTATING ON</v>
      </c>
      <c r="G1048">
        <f>'Retail Pricing'!L1048</f>
        <v>0</v>
      </c>
    </row>
    <row r="1049" spans="1:7">
      <c r="A1049" t="str">
        <f>'Main Meals'!B1046</f>
        <v>90490Wb</v>
      </c>
      <c r="B1049" t="str">
        <f>'Main Meals'!C1046</f>
        <v>90491Wb</v>
      </c>
      <c r="C1049" t="str">
        <f>'Main Meals'!D1046</f>
        <v>Caramelized Bananas</v>
      </c>
      <c r="D1049" t="str">
        <f>'Main Meals'!K1046</f>
        <v>BULK</v>
      </c>
      <c r="E1049" t="str">
        <f>'Main Meals'!L1046</f>
        <v>MS</v>
      </c>
      <c r="F1049" t="str">
        <f>'Main Meals'!I1046</f>
        <v>ACTIVE ROTATING ON</v>
      </c>
      <c r="G1049">
        <f>'Retail Pricing'!L1049</f>
        <v>0</v>
      </c>
    </row>
    <row r="1050" spans="1:7">
      <c r="A1050" t="str">
        <f>'Main Meals'!B1047</f>
        <v>90500Wb</v>
      </c>
      <c r="B1050" t="str">
        <f>'Main Meals'!C1047</f>
        <v>90503Wb</v>
      </c>
      <c r="C1050" t="str">
        <f>'Main Meals'!D1047</f>
        <v>Chicken Noodle soup</v>
      </c>
      <c r="D1050" t="str">
        <f>'Main Meals'!K1047</f>
        <v>BULK</v>
      </c>
      <c r="E1050" t="str">
        <f>'Main Meals'!L1047</f>
        <v>MS</v>
      </c>
      <c r="F1050" t="str">
        <f>'Main Meals'!I1047</f>
        <v>ACTIVE ROTATING ON</v>
      </c>
      <c r="G1050">
        <f>'Retail Pricing'!L1050</f>
        <v>0</v>
      </c>
    </row>
    <row r="1051" spans="1:7">
      <c r="A1051" t="str">
        <f>'Main Meals'!B1048</f>
        <v>90510Wb</v>
      </c>
      <c r="B1051" t="str">
        <f>'Main Meals'!C1048</f>
        <v>90511Wb</v>
      </c>
      <c r="C1051" t="str">
        <f>'Main Meals'!D1048</f>
        <v>Chicken Parmesan</v>
      </c>
      <c r="D1051" t="str">
        <f>'Main Meals'!K1048</f>
        <v>BULK</v>
      </c>
      <c r="E1051" t="str">
        <f>'Main Meals'!L1048</f>
        <v>MS</v>
      </c>
      <c r="F1051" t="str">
        <f>'Main Meals'!I1048</f>
        <v>ACTIVE ROTATING ON</v>
      </c>
      <c r="G1051">
        <f>'Retail Pricing'!L1051</f>
        <v>0</v>
      </c>
    </row>
    <row r="1052" spans="1:7">
      <c r="A1052" t="str">
        <f>'Main Meals'!B1049</f>
        <v>90530Wb</v>
      </c>
      <c r="B1052" t="str">
        <f>'Main Meals'!C1049</f>
        <v>90531Wb</v>
      </c>
      <c r="C1052" t="str">
        <f>'Main Meals'!D1049</f>
        <v>Creamy Spinach</v>
      </c>
      <c r="D1052" t="str">
        <f>'Main Meals'!K1049</f>
        <v>BULK</v>
      </c>
      <c r="E1052" t="str">
        <f>'Main Meals'!L1049</f>
        <v>MS</v>
      </c>
      <c r="F1052" t="str">
        <f>'Main Meals'!I1049</f>
        <v>ACTIVE ROTATING ON</v>
      </c>
      <c r="G1052">
        <f>'Retail Pricing'!L1052</f>
        <v>0</v>
      </c>
    </row>
    <row r="1053" spans="1:7">
      <c r="A1053" t="str">
        <f>'Main Meals'!B1050</f>
        <v>90540Wb</v>
      </c>
      <c r="B1053" t="str">
        <f>'Main Meals'!C1050</f>
        <v>90541Wb</v>
      </c>
      <c r="C1053" t="str">
        <f>'Main Meals'!D1050</f>
        <v>Cucumber Potato Salad</v>
      </c>
      <c r="D1053" t="str">
        <f>'Main Meals'!K1050</f>
        <v>BULK</v>
      </c>
      <c r="E1053" t="str">
        <f>'Main Meals'!L1050</f>
        <v>MS</v>
      </c>
      <c r="F1053" t="str">
        <f>'Main Meals'!I1050</f>
        <v>ACTIVE ROTATING ON</v>
      </c>
      <c r="G1053">
        <f>'Retail Pricing'!L1053</f>
        <v>0</v>
      </c>
    </row>
    <row r="1054" spans="1:7">
      <c r="A1054" t="str">
        <f>'Main Meals'!B1051</f>
        <v>90560Wb</v>
      </c>
      <c r="B1054" t="str">
        <f>'Main Meals'!C1051</f>
        <v>90562Wb</v>
      </c>
      <c r="C1054" t="str">
        <f>'Main Meals'!D1051</f>
        <v>Primavera Rice</v>
      </c>
      <c r="D1054" t="str">
        <f>'Main Meals'!K1051</f>
        <v>BULK</v>
      </c>
      <c r="E1054" t="str">
        <f>'Main Meals'!L1051</f>
        <v>MS</v>
      </c>
      <c r="F1054" t="str">
        <f>'Main Meals'!I1051</f>
        <v>ACTIVE ROTATING ON</v>
      </c>
      <c r="G1054">
        <f>'Retail Pricing'!L1054</f>
        <v>0</v>
      </c>
    </row>
    <row r="1055" spans="1:7">
      <c r="A1055" t="str">
        <f>'Main Meals'!B1052</f>
        <v>90570Wb</v>
      </c>
      <c r="B1055" t="str">
        <f>'Main Meals'!C1052</f>
        <v>90571Wb</v>
      </c>
      <c r="C1055" t="str">
        <f>'Main Meals'!D1052</f>
        <v>Lasagna Bolognese</v>
      </c>
      <c r="D1055" t="str">
        <f>'Main Meals'!K1052</f>
        <v>BULK</v>
      </c>
      <c r="E1055" t="str">
        <f>'Main Meals'!L1052</f>
        <v>MS</v>
      </c>
      <c r="F1055" t="str">
        <f>'Main Meals'!I1052</f>
        <v>ACTIVE ROTATING ON</v>
      </c>
      <c r="G1055">
        <f>'Retail Pricing'!L1055</f>
        <v>0</v>
      </c>
    </row>
    <row r="1056" spans="1:7">
      <c r="A1056" t="str">
        <f>'Main Meals'!B1053</f>
        <v>90580Wb</v>
      </c>
      <c r="B1056" t="str">
        <f>'Main Meals'!C1053</f>
        <v>90581Wb</v>
      </c>
      <c r="C1056" t="str">
        <f>'Main Meals'!D1053</f>
        <v>Maple Glazed Ham</v>
      </c>
      <c r="D1056" t="str">
        <f>'Main Meals'!K1053</f>
        <v>BULK</v>
      </c>
      <c r="E1056" t="str">
        <f>'Main Meals'!L1053</f>
        <v>MS</v>
      </c>
      <c r="F1056" t="str">
        <f>'Main Meals'!I1053</f>
        <v>ACTIVE ROTATING ON</v>
      </c>
      <c r="G1056">
        <f>'Retail Pricing'!L1056</f>
        <v>0</v>
      </c>
    </row>
    <row r="1057" spans="1:7">
      <c r="A1057" t="str">
        <f>'Main Meals'!B1054</f>
        <v>90590Wb</v>
      </c>
      <c r="B1057" t="str">
        <f>'Main Meals'!C1054</f>
        <v>90591Wb</v>
      </c>
      <c r="C1057" t="str">
        <f>'Main Meals'!D1054</f>
        <v>Mashed Sweet Potatoes</v>
      </c>
      <c r="D1057" t="str">
        <f>'Main Meals'!K1054</f>
        <v>BULK</v>
      </c>
      <c r="E1057" t="str">
        <f>'Main Meals'!L1054</f>
        <v>MS</v>
      </c>
      <c r="F1057" t="str">
        <f>'Main Meals'!I1054</f>
        <v>ACTIVE ROTATING ON</v>
      </c>
      <c r="G1057">
        <f>'Retail Pricing'!L1057</f>
        <v>0</v>
      </c>
    </row>
    <row r="1058" spans="1:7">
      <c r="A1058" t="str">
        <f>'Main Meals'!B1055</f>
        <v>90620Wb</v>
      </c>
      <c r="B1058" t="str">
        <f>'Main Meals'!C1055</f>
        <v>90623Wb</v>
      </c>
      <c r="C1058" t="str">
        <f>'Main Meals'!D1055</f>
        <v>Mushroom and Barley soup</v>
      </c>
      <c r="D1058" t="str">
        <f>'Main Meals'!K1055</f>
        <v>BULK</v>
      </c>
      <c r="E1058" t="str">
        <f>'Main Meals'!L1055</f>
        <v>MS</v>
      </c>
      <c r="F1058" t="str">
        <f>'Main Meals'!I1055</f>
        <v>ACTIVE ROTATING ON</v>
      </c>
      <c r="G1058">
        <f>'Retail Pricing'!L1058</f>
        <v>0</v>
      </c>
    </row>
    <row r="1059" spans="1:7">
      <c r="A1059" t="str">
        <f>'Main Meals'!B1056</f>
        <v>90630Wb</v>
      </c>
      <c r="B1059" t="str">
        <f>'Main Meals'!C1056</f>
        <v>90631Wb</v>
      </c>
      <c r="C1059" t="str">
        <f>'Main Meals'!D1056</f>
        <v>New England Cod Chowder</v>
      </c>
      <c r="D1059" t="str">
        <f>'Main Meals'!K1056</f>
        <v>BULK</v>
      </c>
      <c r="E1059" t="str">
        <f>'Main Meals'!L1056</f>
        <v>MS</v>
      </c>
      <c r="F1059" t="str">
        <f>'Main Meals'!I1056</f>
        <v>ACTIVE ROTATING ON</v>
      </c>
      <c r="G1059">
        <f>'Retail Pricing'!L1059</f>
        <v>0</v>
      </c>
    </row>
    <row r="1060" spans="1:7">
      <c r="A1060" t="str">
        <f>'Main Meals'!B1057</f>
        <v>90640Wb</v>
      </c>
      <c r="B1060" t="str">
        <f>'Main Meals'!C1057</f>
        <v>90641Wb</v>
      </c>
      <c r="C1060" t="str">
        <f>'Main Meals'!D1057</f>
        <v>Roasted Carrots, Broccoli, &amp; Brussels Sprouts</v>
      </c>
      <c r="D1060" t="str">
        <f>'Main Meals'!K1057</f>
        <v>BULK</v>
      </c>
      <c r="E1060" t="str">
        <f>'Main Meals'!L1057</f>
        <v>MS</v>
      </c>
      <c r="F1060" t="str">
        <f>'Main Meals'!I1057</f>
        <v>ACTIVE ROTATING ON</v>
      </c>
      <c r="G1060">
        <f>'Retail Pricing'!L1060</f>
        <v>0</v>
      </c>
    </row>
    <row r="1061" spans="1:7">
      <c r="A1061" t="str">
        <f>'Main Meals'!B1058</f>
        <v>90650Wb</v>
      </c>
      <c r="B1061" t="str">
        <f>'Main Meals'!C1058</f>
        <v>90651Wb</v>
      </c>
      <c r="C1061" t="str">
        <f>'Main Meals'!D1058</f>
        <v>Rosemary Roasted Potatoes</v>
      </c>
      <c r="D1061" t="str">
        <f>'Main Meals'!K1058</f>
        <v>BULK</v>
      </c>
      <c r="E1061" t="str">
        <f>'Main Meals'!L1058</f>
        <v>MS</v>
      </c>
      <c r="F1061" t="str">
        <f>'Main Meals'!I1058</f>
        <v>ACTIVE ROTATING ON</v>
      </c>
      <c r="G1061">
        <f>'Retail Pricing'!L1061</f>
        <v>0</v>
      </c>
    </row>
    <row r="1062" spans="1:7">
      <c r="A1062" t="str">
        <f>'Main Meals'!B1059</f>
        <v>90660Wb</v>
      </c>
      <c r="B1062" t="str">
        <f>'Main Meals'!C1059</f>
        <v>90661Wb</v>
      </c>
      <c r="C1062" t="str">
        <f>'Main Meals'!D1059</f>
        <v>Spaghetti with Tomato, Garlic and Bacon Sauce</v>
      </c>
      <c r="D1062" t="str">
        <f>'Main Meals'!K1059</f>
        <v>BULK</v>
      </c>
      <c r="E1062" t="str">
        <f>'Main Meals'!L1059</f>
        <v>MS</v>
      </c>
      <c r="F1062" t="str">
        <f>'Main Meals'!I1059</f>
        <v>ACTIVE ROTATING ON</v>
      </c>
      <c r="G1062">
        <f>'Retail Pricing'!L1062</f>
        <v>0</v>
      </c>
    </row>
    <row r="1063" spans="1:7">
      <c r="A1063" t="str">
        <f>'Main Meals'!B1060</f>
        <v>90670Wb</v>
      </c>
      <c r="B1063" t="str">
        <f>'Main Meals'!C1060</f>
        <v>90671Wb</v>
      </c>
      <c r="C1063" t="str">
        <f>'Main Meals'!D1060</f>
        <v>Vegetable Stew</v>
      </c>
      <c r="D1063" t="str">
        <f>'Main Meals'!K1060</f>
        <v>BULK</v>
      </c>
      <c r="E1063" t="str">
        <f>'Main Meals'!L1060</f>
        <v>MS</v>
      </c>
      <c r="F1063" t="str">
        <f>'Main Meals'!I1060</f>
        <v>ACTIVE ROTATING ON</v>
      </c>
      <c r="G1063">
        <f>'Retail Pricing'!L1063</f>
        <v>0</v>
      </c>
    </row>
    <row r="1064" spans="1:7">
      <c r="A1064" t="str">
        <f>'Main Meals'!B1061</f>
        <v>90680Wb</v>
      </c>
      <c r="B1064" t="str">
        <f>'Main Meals'!C1061</f>
        <v>90683Wb</v>
      </c>
      <c r="C1064" t="str">
        <f>'Main Meals'!D1061</f>
        <v>Borscht soup</v>
      </c>
      <c r="D1064" t="str">
        <f>'Main Meals'!K1061</f>
        <v>BULK</v>
      </c>
      <c r="E1064" t="str">
        <f>'Main Meals'!L1061</f>
        <v>MS</v>
      </c>
      <c r="F1064" t="str">
        <f>'Main Meals'!I1061</f>
        <v>ACTIVE ROTATING ON</v>
      </c>
      <c r="G1064">
        <f>'Retail Pricing'!L1064</f>
        <v>0</v>
      </c>
    </row>
    <row r="1065" spans="1:7">
      <c r="A1065" t="str">
        <f>'Main Meals'!B1062</f>
        <v>90690Wb</v>
      </c>
      <c r="B1065" t="str">
        <f>'Main Meals'!C1062</f>
        <v>90691Wb</v>
      </c>
      <c r="C1065" t="str">
        <f>'Main Meals'!D1062</f>
        <v>Breaded Fish Filet</v>
      </c>
      <c r="D1065" t="str">
        <f>'Main Meals'!K1062</f>
        <v>BULK</v>
      </c>
      <c r="E1065" t="str">
        <f>'Main Meals'!L1062</f>
        <v>MS</v>
      </c>
      <c r="F1065" t="str">
        <f>'Main Meals'!I1062</f>
        <v>ACTIVE ROTATING ON</v>
      </c>
      <c r="G1065">
        <f>'Retail Pricing'!L1065</f>
        <v>0</v>
      </c>
    </row>
    <row r="1066" spans="1:7">
      <c r="A1066" t="str">
        <f>'Main Meals'!B1063</f>
        <v>90690Wb</v>
      </c>
      <c r="B1066" t="str">
        <f>'Main Meals'!C1063</f>
        <v>90692Wb</v>
      </c>
      <c r="C1066" t="str">
        <f>'Main Meals'!D1063</f>
        <v>Tilapia with Herb Sauce</v>
      </c>
      <c r="D1066" t="str">
        <f>'Main Meals'!K1063</f>
        <v>BULK</v>
      </c>
      <c r="E1066" t="str">
        <f>'Main Meals'!L1063</f>
        <v>MS</v>
      </c>
      <c r="F1066" t="str">
        <f>'Main Meals'!I1063</f>
        <v>ACTIVE ROTATING ON</v>
      </c>
      <c r="G1066">
        <f>'Retail Pricing'!L1066</f>
        <v>0</v>
      </c>
    </row>
    <row r="1067" spans="1:7">
      <c r="A1067" t="str">
        <f>'Main Meals'!B1064</f>
        <v>90700Wb</v>
      </c>
      <c r="B1067" t="str">
        <f>'Main Meals'!C1064</f>
        <v>90701Wb</v>
      </c>
      <c r="C1067" t="str">
        <f>'Main Meals'!D1064</f>
        <v>Broccoli Casserole with Ground Beef</v>
      </c>
      <c r="D1067" t="str">
        <f>'Main Meals'!K1064</f>
        <v>BULK</v>
      </c>
      <c r="E1067" t="str">
        <f>'Main Meals'!L1064</f>
        <v>MS</v>
      </c>
      <c r="F1067" t="str">
        <f>'Main Meals'!I1064</f>
        <v>ACTIVE ROTATING ON</v>
      </c>
      <c r="G1067">
        <f>'Retail Pricing'!L1067</f>
        <v>0</v>
      </c>
    </row>
    <row r="1068" spans="1:7">
      <c r="A1068" t="str">
        <f>'Main Meals'!B1065</f>
        <v>90730Wb</v>
      </c>
      <c r="B1068" t="str">
        <f>'Main Meals'!C1065</f>
        <v>90731Wb</v>
      </c>
      <c r="C1068" t="str">
        <f>'Main Meals'!D1065</f>
        <v>Egg Frittata with Bacon &amp; Cheese</v>
      </c>
      <c r="D1068" t="str">
        <f>'Main Meals'!K1065</f>
        <v>BULK</v>
      </c>
      <c r="E1068" t="str">
        <f>'Main Meals'!L1065</f>
        <v>MS</v>
      </c>
      <c r="F1068" t="str">
        <f>'Main Meals'!I1065</f>
        <v>ACTIVE ROTATING ON</v>
      </c>
      <c r="G1068">
        <f>'Retail Pricing'!L1068</f>
        <v>0</v>
      </c>
    </row>
    <row r="1069" spans="1:7">
      <c r="A1069" t="str">
        <f>'Main Meals'!B1066</f>
        <v>90770Wb</v>
      </c>
      <c r="B1069" t="str">
        <f>'Main Meals'!C1066</f>
        <v>90771Wb</v>
      </c>
      <c r="C1069" t="str">
        <f>'Main Meals'!D1066</f>
        <v>Rice with Green Peas</v>
      </c>
      <c r="D1069" t="str">
        <f>'Main Meals'!K1066</f>
        <v>BULK</v>
      </c>
      <c r="E1069" t="str">
        <f>'Main Meals'!L1066</f>
        <v>MS</v>
      </c>
      <c r="F1069" t="str">
        <f>'Main Meals'!I1066</f>
        <v>ACTIVE ROTATING ON</v>
      </c>
      <c r="G1069">
        <f>'Retail Pricing'!L1069</f>
        <v>0</v>
      </c>
    </row>
    <row r="1070" spans="1:7">
      <c r="A1070" t="str">
        <f>'Main Meals'!B1067</f>
        <v>90780Wb</v>
      </c>
      <c r="B1070" t="str">
        <f>'Main Meals'!C1067</f>
        <v>90783Wb</v>
      </c>
      <c r="C1070" t="str">
        <f>'Main Meals'!D1067</f>
        <v>Heavenly Cauliflower soup</v>
      </c>
      <c r="D1070" t="str">
        <f>'Main Meals'!K1067</f>
        <v>BULK</v>
      </c>
      <c r="E1070" t="str">
        <f>'Main Meals'!L1067</f>
        <v>MS</v>
      </c>
      <c r="F1070" t="str">
        <f>'Main Meals'!I1067</f>
        <v>ACTIVE ROTATING ON</v>
      </c>
      <c r="G1070">
        <f>'Retail Pricing'!L1070</f>
        <v>0</v>
      </c>
    </row>
    <row r="1071" spans="1:7">
      <c r="A1071" t="str">
        <f>'Main Meals'!B1068</f>
        <v>90790Wb</v>
      </c>
      <c r="B1071" t="str">
        <f>'Main Meals'!C1068</f>
        <v>90791Wb</v>
      </c>
      <c r="C1071" t="str">
        <f>'Main Meals'!D1068</f>
        <v>Herbed Roasted Potatoes</v>
      </c>
      <c r="D1071" t="str">
        <f>'Main Meals'!K1068</f>
        <v>BULK</v>
      </c>
      <c r="E1071" t="str">
        <f>'Main Meals'!L1068</f>
        <v>MS</v>
      </c>
      <c r="F1071" t="str">
        <f>'Main Meals'!I1068</f>
        <v>ACTIVE ROTATING ON</v>
      </c>
      <c r="G1071">
        <f>'Retail Pricing'!L1071</f>
        <v>0</v>
      </c>
    </row>
    <row r="1072" spans="1:7">
      <c r="A1072" t="str">
        <f>'Main Meals'!B1069</f>
        <v>90810Wb</v>
      </c>
      <c r="B1072" t="str">
        <f>'Main Meals'!C1069</f>
        <v>90811Wb</v>
      </c>
      <c r="C1072" t="str">
        <f>'Main Meals'!D1069</f>
        <v>Jasmine Rice</v>
      </c>
      <c r="D1072" t="str">
        <f>'Main Meals'!K1069</f>
        <v>BULK</v>
      </c>
      <c r="E1072" t="str">
        <f>'Main Meals'!L1069</f>
        <v>MS</v>
      </c>
      <c r="F1072" t="str">
        <f>'Main Meals'!I1069</f>
        <v>ACTIVE ROTATING ON</v>
      </c>
      <c r="G1072">
        <f>'Retail Pricing'!L1072</f>
        <v>0</v>
      </c>
    </row>
    <row r="1073" spans="1:7">
      <c r="A1073" t="str">
        <f>'Main Meals'!B1070</f>
        <v>90820Wb</v>
      </c>
      <c r="B1073" t="str">
        <f>'Main Meals'!C1070</f>
        <v>90821Wb</v>
      </c>
      <c r="C1073" t="str">
        <f>'Main Meals'!D1070</f>
        <v>Lemon Energy Bites</v>
      </c>
      <c r="D1073" t="str">
        <f>'Main Meals'!K1070</f>
        <v>BULK</v>
      </c>
      <c r="E1073" t="str">
        <f>'Main Meals'!L1070</f>
        <v>MS</v>
      </c>
      <c r="F1073" t="str">
        <f>'Main Meals'!I1070</f>
        <v>ACTIVE ROTATING ON</v>
      </c>
      <c r="G1073">
        <f>'Retail Pricing'!L1073</f>
        <v>0</v>
      </c>
    </row>
    <row r="1074" spans="1:7">
      <c r="A1074" t="str">
        <f>'Main Meals'!B1071</f>
        <v>90830Wb</v>
      </c>
      <c r="B1074" t="str">
        <f>'Main Meals'!C1071</f>
        <v>90833Wb</v>
      </c>
      <c r="C1074" t="str">
        <f>'Main Meals'!D1071</f>
        <v>Lentil soup</v>
      </c>
      <c r="D1074" t="str">
        <f>'Main Meals'!K1071</f>
        <v>BULK</v>
      </c>
      <c r="E1074" t="str">
        <f>'Main Meals'!L1071</f>
        <v>MS</v>
      </c>
      <c r="F1074" t="str">
        <f>'Main Meals'!I1071</f>
        <v>ACTIVE ROTATING ON</v>
      </c>
      <c r="G1074">
        <f>'Retail Pricing'!L1074</f>
        <v>0</v>
      </c>
    </row>
    <row r="1075" spans="1:7">
      <c r="A1075" t="str">
        <f>'Main Meals'!B1072</f>
        <v>90840Wb</v>
      </c>
      <c r="B1075" t="str">
        <f>'Main Meals'!C1072</f>
        <v>90842Wb</v>
      </c>
      <c r="C1075" t="str">
        <f>'Main Meals'!D1072</f>
        <v>Mashed Potatoes</v>
      </c>
      <c r="D1075" t="str">
        <f>'Main Meals'!K1072</f>
        <v>BULK</v>
      </c>
      <c r="E1075" t="str">
        <f>'Main Meals'!L1072</f>
        <v>MS</v>
      </c>
      <c r="F1075" t="str">
        <f>'Main Meals'!I1072</f>
        <v>ACTIVE ROTATING ON</v>
      </c>
      <c r="G1075">
        <f>'Retail Pricing'!L1075</f>
        <v>0</v>
      </c>
    </row>
    <row r="1076" spans="1:7">
      <c r="A1076" t="str">
        <f>'Main Meals'!B961</f>
        <v>90560Wc</v>
      </c>
      <c r="B1076" t="str">
        <f>'Main Meals'!C961</f>
        <v>90562Wc</v>
      </c>
      <c r="C1076" t="str">
        <f>'Main Meals'!D961</f>
        <v>Primavera Rice</v>
      </c>
      <c r="D1076" t="str">
        <f>'Main Meals'!K961</f>
        <v>BULK</v>
      </c>
      <c r="E1076" t="str">
        <f>'Main Meals'!L961</f>
        <v>MS</v>
      </c>
      <c r="F1076" t="str">
        <f>'Main Meals'!I961</f>
        <v>ACTIVE ROTATING ON</v>
      </c>
      <c r="G1076">
        <f>'Retail Pricing'!L1076</f>
        <v>0</v>
      </c>
    </row>
    <row r="1077" spans="1:7">
      <c r="A1077" t="str">
        <f>'Main Meals'!B962</f>
        <v>90570Wc</v>
      </c>
      <c r="B1077" t="str">
        <f>'Main Meals'!C962</f>
        <v>90571Wc</v>
      </c>
      <c r="C1077" t="str">
        <f>'Main Meals'!D962</f>
        <v>Lasagna Bolognese</v>
      </c>
      <c r="D1077" t="str">
        <f>'Main Meals'!K962</f>
        <v>BULK</v>
      </c>
      <c r="E1077" t="str">
        <f>'Main Meals'!L962</f>
        <v>MS</v>
      </c>
      <c r="F1077" t="str">
        <f>'Main Meals'!I962</f>
        <v>ACTIVE ROTATING ON</v>
      </c>
      <c r="G1077">
        <f>'Retail Pricing'!L1077</f>
        <v>0</v>
      </c>
    </row>
    <row r="1078" spans="1:7">
      <c r="A1078" t="str">
        <f>'Main Meals'!B963</f>
        <v>90580Wc</v>
      </c>
      <c r="B1078" t="str">
        <f>'Main Meals'!C963</f>
        <v>90581Wc</v>
      </c>
      <c r="C1078" t="str">
        <f>'Main Meals'!D963</f>
        <v>Maple Glazed Ham</v>
      </c>
      <c r="D1078" t="str">
        <f>'Main Meals'!K963</f>
        <v>BULK</v>
      </c>
      <c r="E1078" t="str">
        <f>'Main Meals'!L963</f>
        <v>MS</v>
      </c>
      <c r="F1078" t="str">
        <f>'Main Meals'!I963</f>
        <v>ACTIVE ROTATING ON</v>
      </c>
      <c r="G1078">
        <f>'Retail Pricing'!L1078</f>
        <v>0</v>
      </c>
    </row>
    <row r="1079" spans="1:7">
      <c r="A1079" t="str">
        <f>'Main Meals'!B964</f>
        <v>90590Wc</v>
      </c>
      <c r="B1079" t="str">
        <f>'Main Meals'!C964</f>
        <v>90591Wc</v>
      </c>
      <c r="C1079" t="str">
        <f>'Main Meals'!D964</f>
        <v>Mashed Sweet Potatoes</v>
      </c>
      <c r="D1079" t="str">
        <f>'Main Meals'!K964</f>
        <v>BULK</v>
      </c>
      <c r="E1079" t="str">
        <f>'Main Meals'!L964</f>
        <v>MS</v>
      </c>
      <c r="F1079" t="str">
        <f>'Main Meals'!I964</f>
        <v>ACTIVE ROTATING ON</v>
      </c>
      <c r="G1079">
        <f>'Retail Pricing'!L1079</f>
        <v>0</v>
      </c>
    </row>
    <row r="1080" spans="1:7">
      <c r="A1080" t="str">
        <f>'Main Meals'!B965</f>
        <v>90620Wc</v>
      </c>
      <c r="B1080" t="str">
        <f>'Main Meals'!C965</f>
        <v>90623Wc</v>
      </c>
      <c r="C1080" t="str">
        <f>'Main Meals'!D965</f>
        <v>Mushroom and Barley soup</v>
      </c>
      <c r="D1080" t="str">
        <f>'Main Meals'!K965</f>
        <v>BULK</v>
      </c>
      <c r="E1080" t="str">
        <f>'Main Meals'!L965</f>
        <v>MS</v>
      </c>
      <c r="F1080" t="str">
        <f>'Main Meals'!I965</f>
        <v>ACTIVE ROTATING ON</v>
      </c>
      <c r="G1080">
        <f>'Retail Pricing'!L1080</f>
        <v>0</v>
      </c>
    </row>
    <row r="1081" spans="1:7">
      <c r="A1081" t="str">
        <f>'Main Meals'!B966</f>
        <v>90630Wc</v>
      </c>
      <c r="B1081" t="str">
        <f>'Main Meals'!C966</f>
        <v>90631Wc</v>
      </c>
      <c r="C1081" t="str">
        <f>'Main Meals'!D966</f>
        <v>New England Cod Chowder</v>
      </c>
      <c r="D1081" t="str">
        <f>'Main Meals'!K966</f>
        <v>BULK</v>
      </c>
      <c r="E1081" t="str">
        <f>'Main Meals'!L966</f>
        <v>MS</v>
      </c>
      <c r="F1081" t="str">
        <f>'Main Meals'!I966</f>
        <v>ACTIVE ROTATING ON</v>
      </c>
      <c r="G1081">
        <f>'Retail Pricing'!L1081</f>
        <v>0</v>
      </c>
    </row>
    <row r="1082" spans="1:7">
      <c r="A1082" t="str">
        <f>'Main Meals'!B967</f>
        <v>90640Wc</v>
      </c>
      <c r="B1082" t="str">
        <f>'Main Meals'!C967</f>
        <v>90641Wc</v>
      </c>
      <c r="C1082" t="str">
        <f>'Main Meals'!D967</f>
        <v>Roasted Carrots, Broccoli, &amp; Brussels Sprouts</v>
      </c>
      <c r="D1082" t="str">
        <f>'Main Meals'!K967</f>
        <v>BULK</v>
      </c>
      <c r="E1082" t="str">
        <f>'Main Meals'!L967</f>
        <v>MS</v>
      </c>
      <c r="F1082" t="str">
        <f>'Main Meals'!I967</f>
        <v>ACTIVE ROTATING ON</v>
      </c>
      <c r="G1082">
        <f>'Retail Pricing'!L1082</f>
        <v>0</v>
      </c>
    </row>
    <row r="1083" spans="1:7">
      <c r="A1083" t="str">
        <f>'Main Meals'!B968</f>
        <v>90650Wc</v>
      </c>
      <c r="B1083" t="str">
        <f>'Main Meals'!C968</f>
        <v>90651Wc</v>
      </c>
      <c r="C1083" t="str">
        <f>'Main Meals'!D968</f>
        <v>Rosemary Roasted Potatoes</v>
      </c>
      <c r="D1083" t="str">
        <f>'Main Meals'!K968</f>
        <v>BULK</v>
      </c>
      <c r="E1083" t="str">
        <f>'Main Meals'!L968</f>
        <v>MS</v>
      </c>
      <c r="F1083" t="str">
        <f>'Main Meals'!I968</f>
        <v>ACTIVE ROTATING ON</v>
      </c>
      <c r="G1083">
        <f>'Retail Pricing'!L1083</f>
        <v>0</v>
      </c>
    </row>
    <row r="1084" spans="1:7">
      <c r="A1084" t="str">
        <f>'Main Meals'!B969</f>
        <v>90660Wc</v>
      </c>
      <c r="B1084" t="str">
        <f>'Main Meals'!C969</f>
        <v>90661Wc</v>
      </c>
      <c r="C1084" t="str">
        <f>'Main Meals'!D969</f>
        <v>Spaghetti with Tomato, Garlic and Bacon Sauce</v>
      </c>
      <c r="D1084" t="str">
        <f>'Main Meals'!K969</f>
        <v>BULK</v>
      </c>
      <c r="E1084" t="str">
        <f>'Main Meals'!L969</f>
        <v>MS</v>
      </c>
      <c r="F1084" t="str">
        <f>'Main Meals'!I969</f>
        <v>ACTIVE ROTATING ON</v>
      </c>
      <c r="G1084">
        <f>'Retail Pricing'!L1084</f>
        <v>0</v>
      </c>
    </row>
    <row r="1085" spans="1:7">
      <c r="A1085" t="str">
        <f>'Main Meals'!B970</f>
        <v>90670Wc</v>
      </c>
      <c r="B1085" t="str">
        <f>'Main Meals'!C970</f>
        <v>90671Wc</v>
      </c>
      <c r="C1085" t="str">
        <f>'Main Meals'!D970</f>
        <v>Vegetable Stew</v>
      </c>
      <c r="D1085" t="str">
        <f>'Main Meals'!K970</f>
        <v>BULK</v>
      </c>
      <c r="E1085" t="str">
        <f>'Main Meals'!L970</f>
        <v>MS</v>
      </c>
      <c r="F1085" t="str">
        <f>'Main Meals'!I970</f>
        <v>ACTIVE ROTATING ON</v>
      </c>
      <c r="G1085">
        <f>'Retail Pricing'!L1085</f>
        <v>0</v>
      </c>
    </row>
    <row r="1086" spans="1:7">
      <c r="A1086" t="str">
        <f>'Main Meals'!B971</f>
        <v>90680Wc</v>
      </c>
      <c r="B1086" t="str">
        <f>'Main Meals'!C971</f>
        <v>90683Wc</v>
      </c>
      <c r="C1086" t="str">
        <f>'Main Meals'!D971</f>
        <v>Borscht soup</v>
      </c>
      <c r="D1086" t="str">
        <f>'Main Meals'!K971</f>
        <v>BULK</v>
      </c>
      <c r="E1086" t="str">
        <f>'Main Meals'!L971</f>
        <v>MS</v>
      </c>
      <c r="F1086" t="str">
        <f>'Main Meals'!I971</f>
        <v>ACTIVE ROTATING ON</v>
      </c>
      <c r="G1086">
        <f>'Retail Pricing'!L1086</f>
        <v>0</v>
      </c>
    </row>
    <row r="1087" spans="1:7">
      <c r="A1087" t="str">
        <f>'Main Meals'!B972</f>
        <v>90690Wc</v>
      </c>
      <c r="B1087" t="str">
        <f>'Main Meals'!C972</f>
        <v>90691Wc</v>
      </c>
      <c r="C1087" t="str">
        <f>'Main Meals'!D972</f>
        <v>Breaded Fish Filet</v>
      </c>
      <c r="D1087" t="str">
        <f>'Main Meals'!K972</f>
        <v>BULK</v>
      </c>
      <c r="E1087" t="str">
        <f>'Main Meals'!L972</f>
        <v>MS</v>
      </c>
      <c r="F1087" t="str">
        <f>'Main Meals'!I972</f>
        <v>ACTIVE ROTATING ON</v>
      </c>
      <c r="G1087">
        <f>'Retail Pricing'!L1087</f>
        <v>0</v>
      </c>
    </row>
    <row r="1088" spans="1:7">
      <c r="A1088" t="str">
        <f>'Main Meals'!B973</f>
        <v>90690Wc</v>
      </c>
      <c r="B1088" t="str">
        <f>'Main Meals'!C973</f>
        <v>90692Wc</v>
      </c>
      <c r="C1088" t="str">
        <f>'Main Meals'!D973</f>
        <v>Tilapia with Herb Sauce</v>
      </c>
      <c r="D1088" t="str">
        <f>'Main Meals'!K973</f>
        <v>BULK</v>
      </c>
      <c r="E1088" t="str">
        <f>'Main Meals'!L973</f>
        <v>MS</v>
      </c>
      <c r="F1088" t="str">
        <f>'Main Meals'!I973</f>
        <v>ACTIVE ROTATING ON</v>
      </c>
      <c r="G1088">
        <f>'Retail Pricing'!L1088</f>
        <v>0</v>
      </c>
    </row>
    <row r="1089" spans="1:7">
      <c r="A1089" t="str">
        <f>'Main Meals'!B974</f>
        <v>90700Wc</v>
      </c>
      <c r="B1089" t="str">
        <f>'Main Meals'!C974</f>
        <v>90701Wc</v>
      </c>
      <c r="C1089" t="str">
        <f>'Main Meals'!D974</f>
        <v>Broccoli Casserole with Ground Beef</v>
      </c>
      <c r="D1089" t="str">
        <f>'Main Meals'!K974</f>
        <v>BULK</v>
      </c>
      <c r="E1089" t="str">
        <f>'Main Meals'!L974</f>
        <v>MS</v>
      </c>
      <c r="F1089" t="str">
        <f>'Main Meals'!I974</f>
        <v>ACTIVE ROTATING ON</v>
      </c>
      <c r="G1089">
        <f>'Retail Pricing'!L1089</f>
        <v>0</v>
      </c>
    </row>
    <row r="1090" spans="1:7">
      <c r="A1090" t="str">
        <f>'Main Meals'!B975</f>
        <v>90730Wc</v>
      </c>
      <c r="B1090" t="str">
        <f>'Main Meals'!C975</f>
        <v>90731Wc</v>
      </c>
      <c r="C1090" t="str">
        <f>'Main Meals'!D975</f>
        <v>Egg Frittata with Bacon &amp; Cheese</v>
      </c>
      <c r="D1090" t="str">
        <f>'Main Meals'!K975</f>
        <v>BULK</v>
      </c>
      <c r="E1090" t="str">
        <f>'Main Meals'!L975</f>
        <v>MS</v>
      </c>
      <c r="F1090" t="str">
        <f>'Main Meals'!I975</f>
        <v>ACTIVE ROTATING ON</v>
      </c>
      <c r="G1090">
        <f>'Retail Pricing'!L1090</f>
        <v>0</v>
      </c>
    </row>
    <row r="1091" spans="1:7">
      <c r="A1091" t="str">
        <f>'Main Meals'!B976</f>
        <v>90770Wc</v>
      </c>
      <c r="B1091" t="str">
        <f>'Main Meals'!C976</f>
        <v>90771Wc</v>
      </c>
      <c r="C1091" t="str">
        <f>'Main Meals'!D976</f>
        <v>Rice with Green Peas</v>
      </c>
      <c r="D1091" t="str">
        <f>'Main Meals'!K976</f>
        <v>BULK</v>
      </c>
      <c r="E1091" t="str">
        <f>'Main Meals'!L976</f>
        <v>MS</v>
      </c>
      <c r="F1091" t="str">
        <f>'Main Meals'!I976</f>
        <v>ACTIVE ROTATING ON</v>
      </c>
      <c r="G1091">
        <f>'Retail Pricing'!L1091</f>
        <v>0</v>
      </c>
    </row>
    <row r="1092" spans="1:7">
      <c r="A1092" t="str">
        <f>'Main Meals'!B977</f>
        <v>90780Wc</v>
      </c>
      <c r="B1092" t="str">
        <f>'Main Meals'!C977</f>
        <v>90783Wc</v>
      </c>
      <c r="C1092" t="str">
        <f>'Main Meals'!D977</f>
        <v>Heavenly Cauliflower soup</v>
      </c>
      <c r="D1092" t="str">
        <f>'Main Meals'!K977</f>
        <v>BULK</v>
      </c>
      <c r="E1092" t="str">
        <f>'Main Meals'!L977</f>
        <v>MS</v>
      </c>
      <c r="F1092" t="str">
        <f>'Main Meals'!I977</f>
        <v>ACTIVE ROTATING ON</v>
      </c>
      <c r="G1092">
        <f>'Retail Pricing'!L1092</f>
        <v>0</v>
      </c>
    </row>
    <row r="1093" spans="1:7">
      <c r="A1093" t="str">
        <f>'Main Meals'!B978</f>
        <v>90790Wc</v>
      </c>
      <c r="B1093" t="str">
        <f>'Main Meals'!C978</f>
        <v>90791Wc</v>
      </c>
      <c r="C1093" t="str">
        <f>'Main Meals'!D978</f>
        <v>Herbed Roasted Potatoes</v>
      </c>
      <c r="D1093" t="str">
        <f>'Main Meals'!K978</f>
        <v>BULK</v>
      </c>
      <c r="E1093" t="str">
        <f>'Main Meals'!L978</f>
        <v>MS</v>
      </c>
      <c r="F1093" t="str">
        <f>'Main Meals'!I978</f>
        <v>ACTIVE ROTATING ON</v>
      </c>
      <c r="G1093">
        <f>'Retail Pricing'!L1093</f>
        <v>0</v>
      </c>
    </row>
    <row r="1094" spans="1:7">
      <c r="A1094" t="str">
        <f>'Main Meals'!B979</f>
        <v>90810Wc</v>
      </c>
      <c r="B1094" t="str">
        <f>'Main Meals'!C979</f>
        <v>90811Wc</v>
      </c>
      <c r="C1094" t="str">
        <f>'Main Meals'!D979</f>
        <v>Jasmine Rice</v>
      </c>
      <c r="D1094" t="str">
        <f>'Main Meals'!K979</f>
        <v>BULK</v>
      </c>
      <c r="E1094" t="str">
        <f>'Main Meals'!L979</f>
        <v>MS</v>
      </c>
      <c r="F1094" t="str">
        <f>'Main Meals'!I979</f>
        <v>ACTIVE ROTATING ON</v>
      </c>
      <c r="G1094">
        <f>'Retail Pricing'!L1094</f>
        <v>0</v>
      </c>
    </row>
    <row r="1095" spans="1:7">
      <c r="A1095" t="str">
        <f>'Main Meals'!B980</f>
        <v>90820Wc</v>
      </c>
      <c r="B1095" t="str">
        <f>'Main Meals'!C980</f>
        <v>90821Wc</v>
      </c>
      <c r="C1095" t="str">
        <f>'Main Meals'!D980</f>
        <v>Lemon Energy Bites</v>
      </c>
      <c r="D1095" t="str">
        <f>'Main Meals'!K980</f>
        <v>BULK</v>
      </c>
      <c r="E1095" t="str">
        <f>'Main Meals'!L980</f>
        <v>MS</v>
      </c>
      <c r="F1095" t="str">
        <f>'Main Meals'!I980</f>
        <v>ACTIVE ROTATING ON</v>
      </c>
      <c r="G1095">
        <f>'Retail Pricing'!L1095</f>
        <v>0</v>
      </c>
    </row>
    <row r="1096" spans="1:7">
      <c r="A1096" t="str">
        <f>'Main Meals'!B981</f>
        <v>90830Wc</v>
      </c>
      <c r="B1096" t="str">
        <f>'Main Meals'!C981</f>
        <v>90833Wc</v>
      </c>
      <c r="C1096" t="str">
        <f>'Main Meals'!D981</f>
        <v>Lentil soup</v>
      </c>
      <c r="D1096" t="str">
        <f>'Main Meals'!K981</f>
        <v>BULK</v>
      </c>
      <c r="E1096" t="str">
        <f>'Main Meals'!L981</f>
        <v>MS</v>
      </c>
      <c r="F1096" t="str">
        <f>'Main Meals'!I981</f>
        <v>ACTIVE ROTATING ON</v>
      </c>
      <c r="G1096">
        <f>'Retail Pricing'!L1096</f>
        <v>0</v>
      </c>
    </row>
    <row r="1097" spans="1:7">
      <c r="A1097" t="str">
        <f>'Main Meals'!B982</f>
        <v>90840Wc</v>
      </c>
      <c r="B1097" t="str">
        <f>'Main Meals'!C982</f>
        <v>90842Wc</v>
      </c>
      <c r="C1097" t="str">
        <f>'Main Meals'!D982</f>
        <v>Mashed Potatoes</v>
      </c>
      <c r="D1097" t="str">
        <f>'Main Meals'!K982</f>
        <v>BULK</v>
      </c>
      <c r="E1097" t="str">
        <f>'Main Meals'!L982</f>
        <v>MS</v>
      </c>
      <c r="F1097" t="str">
        <f>'Main Meals'!I982</f>
        <v>ACTIVE ROTATING ON</v>
      </c>
      <c r="G1097">
        <f>'Retail Pricing'!L1097</f>
        <v>0</v>
      </c>
    </row>
    <row r="1098" spans="1:7">
      <c r="A1098" t="str">
        <f>'Main Meals'!B983</f>
        <v>90840Wc</v>
      </c>
      <c r="B1098" t="str">
        <f>'Main Meals'!C983</f>
        <v>90841Wc</v>
      </c>
      <c r="C1098" t="str">
        <f>'Main Meals'!D983</f>
        <v>Meatloaf</v>
      </c>
      <c r="D1098" t="str">
        <f>'Main Meals'!K983</f>
        <v>BULK</v>
      </c>
      <c r="E1098" t="str">
        <f>'Main Meals'!L983</f>
        <v>MS</v>
      </c>
      <c r="F1098" t="str">
        <f>'Main Meals'!I983</f>
        <v>ACTIVE ROTATING ON</v>
      </c>
      <c r="G1098">
        <f>'Retail Pricing'!L1098</f>
        <v>0</v>
      </c>
    </row>
    <row r="1099" spans="1:7">
      <c r="A1099" t="str">
        <f>'Main Meals'!B984</f>
        <v>90880Wc</v>
      </c>
      <c r="B1099" t="str">
        <f>'Main Meals'!C984</f>
        <v>90881Wc</v>
      </c>
      <c r="C1099" t="str">
        <f>'Main Meals'!D984</f>
        <v>Roasted Turkey Dinner</v>
      </c>
      <c r="D1099" t="str">
        <f>'Main Meals'!K984</f>
        <v>BULK</v>
      </c>
      <c r="E1099" t="str">
        <f>'Main Meals'!L984</f>
        <v>MS</v>
      </c>
      <c r="F1099" t="str">
        <f>'Main Meals'!I984</f>
        <v>ACTIVE ROTATING ON</v>
      </c>
      <c r="G1099">
        <f>'Retail Pricing'!L1099</f>
        <v>0</v>
      </c>
    </row>
    <row r="1100" spans="1:7">
      <c r="A1100" t="str">
        <f>'Main Meals'!B985</f>
        <v>90890Wc</v>
      </c>
      <c r="B1100" t="str">
        <f>'Main Meals'!C985</f>
        <v>90891Wc</v>
      </c>
      <c r="C1100" t="str">
        <f>'Main Meals'!D985</f>
        <v>Rosemary Potatoes &amp; Green Beans</v>
      </c>
      <c r="D1100" t="str">
        <f>'Main Meals'!K985</f>
        <v>BULK</v>
      </c>
      <c r="E1100" t="str">
        <f>'Main Meals'!L985</f>
        <v>MS</v>
      </c>
      <c r="F1100" t="str">
        <f>'Main Meals'!I985</f>
        <v>ACTIVE ROTATING ON</v>
      </c>
      <c r="G1100">
        <f>'Retail Pricing'!L1100</f>
        <v>0</v>
      </c>
    </row>
    <row r="1101" spans="1:7">
      <c r="A1101" t="str">
        <f>'Main Meals'!B986</f>
        <v>90920Wc</v>
      </c>
      <c r="B1101" t="str">
        <f>'Main Meals'!C986</f>
        <v>90922Wc</v>
      </c>
      <c r="C1101" t="str">
        <f>'Main Meals'!D986</f>
        <v>Side Bacon</v>
      </c>
      <c r="D1101" t="str">
        <f>'Main Meals'!K986</f>
        <v>BULK</v>
      </c>
      <c r="E1101" t="str">
        <f>'Main Meals'!L986</f>
        <v>MS</v>
      </c>
      <c r="F1101" t="str">
        <f>'Main Meals'!I986</f>
        <v>ACTIVE ROTATING ON</v>
      </c>
      <c r="G1101">
        <f>'Retail Pricing'!L1101</f>
        <v>0</v>
      </c>
    </row>
    <row r="1102" spans="1:7">
      <c r="A1102" t="str">
        <f>'Main Meals'!B987</f>
        <v>90940Wc</v>
      </c>
      <c r="B1102" t="str">
        <f>'Main Meals'!C987</f>
        <v>90941Wc</v>
      </c>
      <c r="C1102" t="str">
        <f>'Main Meals'!D987</f>
        <v>Smoked Pork Chop</v>
      </c>
      <c r="D1102" t="str">
        <f>'Main Meals'!K987</f>
        <v>BULK</v>
      </c>
      <c r="E1102" t="str">
        <f>'Main Meals'!L987</f>
        <v>MS</v>
      </c>
      <c r="F1102" t="str">
        <f>'Main Meals'!I987</f>
        <v>ACTIVE ROTATING ON</v>
      </c>
      <c r="G1102">
        <f>'Retail Pricing'!L1102</f>
        <v>0</v>
      </c>
    </row>
    <row r="1103" spans="1:7">
      <c r="A1103" t="str">
        <f>'Main Meals'!B988</f>
        <v>90950Wc</v>
      </c>
      <c r="B1103" t="str">
        <f>'Main Meals'!C988</f>
        <v>90951Wc</v>
      </c>
      <c r="C1103" t="str">
        <f>'Main Meals'!D988</f>
        <v>Roast Beef in Tomato Sauce</v>
      </c>
      <c r="D1103" t="str">
        <f>'Main Meals'!K988</f>
        <v>BULK</v>
      </c>
      <c r="E1103" t="str">
        <f>'Main Meals'!L988</f>
        <v>MS</v>
      </c>
      <c r="F1103" t="str">
        <f>'Main Meals'!I988</f>
        <v>ACTIVE ROTATING ON</v>
      </c>
      <c r="G1103">
        <f>'Retail Pricing'!L1103</f>
        <v>0</v>
      </c>
    </row>
    <row r="1104" spans="1:7">
      <c r="A1104" t="str">
        <f>'Main Meals'!B989</f>
        <v>90960Wc</v>
      </c>
      <c r="B1104" t="str">
        <f>'Main Meals'!C989</f>
        <v>90961Wc</v>
      </c>
      <c r="C1104" t="str">
        <f>'Main Meals'!D989</f>
        <v>Cream of Chicken Soup</v>
      </c>
      <c r="D1104" t="str">
        <f>'Main Meals'!K989</f>
        <v>BULK</v>
      </c>
      <c r="E1104" t="str">
        <f>'Main Meals'!L989</f>
        <v>MS</v>
      </c>
      <c r="F1104" t="str">
        <f>'Main Meals'!I989</f>
        <v>ACTIVE ROTATING ON</v>
      </c>
      <c r="G1104">
        <f>'Retail Pricing'!L1104</f>
        <v>0</v>
      </c>
    </row>
    <row r="1105" spans="1:7">
      <c r="A1105" t="str">
        <f>'Main Meals'!B990</f>
        <v>90970Wc</v>
      </c>
      <c r="B1105" t="str">
        <f>'Main Meals'!C990</f>
        <v>90971Wc</v>
      </c>
      <c r="C1105" t="str">
        <f>'Main Meals'!D990</f>
        <v>Cocoberry Smoothie</v>
      </c>
      <c r="D1105" t="str">
        <f>'Main Meals'!K990</f>
        <v>BULK</v>
      </c>
      <c r="E1105" t="str">
        <f>'Main Meals'!L990</f>
        <v>MS</v>
      </c>
      <c r="F1105" t="str">
        <f>'Main Meals'!I990</f>
        <v>ACTIVE ROTATING ON</v>
      </c>
      <c r="G1105">
        <f>'Retail Pricing'!L1105</f>
        <v>0</v>
      </c>
    </row>
    <row r="1106" spans="1:7">
      <c r="A1106" t="str">
        <f>'Main Meals'!B991</f>
        <v>90980Wc</v>
      </c>
      <c r="B1106" t="str">
        <f>'Main Meals'!C991</f>
        <v>90981Wc</v>
      </c>
      <c r="C1106" t="str">
        <f>'Main Meals'!D991</f>
        <v xml:space="preserve">Lasagna Alessandra </v>
      </c>
      <c r="D1106" t="str">
        <f>'Main Meals'!K991</f>
        <v>BULK</v>
      </c>
      <c r="E1106" t="str">
        <f>'Main Meals'!L991</f>
        <v>MS</v>
      </c>
      <c r="F1106" t="str">
        <f>'Main Meals'!I991</f>
        <v>ACTIVE ROTATING ON</v>
      </c>
      <c r="G1106">
        <f>'Retail Pricing'!L1106</f>
        <v>0</v>
      </c>
    </row>
    <row r="1107" spans="1:7">
      <c r="A1107" t="str">
        <f>'Main Meals'!B992</f>
        <v>90990Wc</v>
      </c>
      <c r="B1107" t="str">
        <f>'Main Meals'!C992</f>
        <v>90991Wc</v>
      </c>
      <c r="C1107" t="str">
        <f>'Main Meals'!D992</f>
        <v>Broccoli &amp; Spinach Soup</v>
      </c>
      <c r="D1107" t="str">
        <f>'Main Meals'!K992</f>
        <v>BULK</v>
      </c>
      <c r="E1107" t="str">
        <f>'Main Meals'!L992</f>
        <v>MS</v>
      </c>
      <c r="F1107" t="str">
        <f>'Main Meals'!I992</f>
        <v>ACTIVE ROTATING ON</v>
      </c>
      <c r="G1107">
        <f>'Retail Pricing'!L1107</f>
        <v>0</v>
      </c>
    </row>
    <row r="1108" spans="1:7">
      <c r="A1108" t="str">
        <f>'Main Meals'!B993</f>
        <v>91010Wc</v>
      </c>
      <c r="B1108" t="str">
        <f>'Main Meals'!C993</f>
        <v>91011Wc</v>
      </c>
      <c r="C1108" t="str">
        <f>'Main Meals'!D993</f>
        <v>Chicken Bone Broth</v>
      </c>
      <c r="D1108" t="str">
        <f>'Main Meals'!K993</f>
        <v>BULK</v>
      </c>
      <c r="E1108" t="str">
        <f>'Main Meals'!L993</f>
        <v>MS</v>
      </c>
      <c r="F1108" t="str">
        <f>'Main Meals'!I993</f>
        <v>ACTIVE ROTATING ON</v>
      </c>
      <c r="G1108">
        <f>'Retail Pricing'!L1108</f>
        <v>0</v>
      </c>
    </row>
    <row r="1109" spans="1:7">
      <c r="A1109" t="str">
        <f>'Main Meals'!B994</f>
        <v>91020Wc</v>
      </c>
      <c r="B1109" t="str">
        <f>'Main Meals'!C994</f>
        <v>91021Wc</v>
      </c>
      <c r="C1109" t="str">
        <f>'Main Meals'!D994</f>
        <v>Beef Ossobuco</v>
      </c>
      <c r="D1109" t="str">
        <f>'Main Meals'!K994</f>
        <v>BULK</v>
      </c>
      <c r="E1109" t="str">
        <f>'Main Meals'!L994</f>
        <v>MS</v>
      </c>
      <c r="F1109" t="str">
        <f>'Main Meals'!I994</f>
        <v>ACTIVE ROTATING ON</v>
      </c>
      <c r="G1109">
        <f>'Retail Pricing'!L1109</f>
        <v>0</v>
      </c>
    </row>
    <row r="1110" spans="1:7">
      <c r="A1110" t="str">
        <f>'Main Meals'!B995</f>
        <v>91030Wc</v>
      </c>
      <c r="B1110" t="str">
        <f>'Main Meals'!C995</f>
        <v>91031Wc</v>
      </c>
      <c r="C1110" t="str">
        <f>'Main Meals'!D995</f>
        <v>Chicken Stew A La Vodka</v>
      </c>
      <c r="D1110" t="str">
        <f>'Main Meals'!K995</f>
        <v>BULK</v>
      </c>
      <c r="E1110" t="str">
        <f>'Main Meals'!L995</f>
        <v>MS</v>
      </c>
      <c r="F1110" t="str">
        <f>'Main Meals'!I995</f>
        <v>ACTIVE ROTATING ON</v>
      </c>
      <c r="G1110">
        <f>'Retail Pricing'!L1110</f>
        <v>0</v>
      </c>
    </row>
    <row r="1111" spans="1:7">
      <c r="A1111" t="str">
        <f>'Main Meals'!B996</f>
        <v>91040Wc</v>
      </c>
      <c r="B1111" t="str">
        <f>'Main Meals'!C996</f>
        <v>91041Wc</v>
      </c>
      <c r="C1111" t="str">
        <f>'Main Meals'!D996</f>
        <v xml:space="preserve">Roasted Baby Carrots  </v>
      </c>
      <c r="D1111" t="str">
        <f>'Main Meals'!K996</f>
        <v>BULK</v>
      </c>
      <c r="E1111" t="str">
        <f>'Main Meals'!L996</f>
        <v>MS</v>
      </c>
      <c r="F1111" t="str">
        <f>'Main Meals'!I996</f>
        <v>ACTIVE ROTATING ON</v>
      </c>
      <c r="G1111">
        <f>'Retail Pricing'!L1111</f>
        <v>0</v>
      </c>
    </row>
    <row r="1112" spans="1:7">
      <c r="A1112" t="str">
        <f>'Main Meals'!B997</f>
        <v>91050Wc</v>
      </c>
      <c r="B1112" t="str">
        <f>'Main Meals'!C997</f>
        <v>91051Wc</v>
      </c>
      <c r="C1112" t="str">
        <f>'Main Meals'!D997</f>
        <v>Cheesecake</v>
      </c>
      <c r="D1112" t="str">
        <f>'Main Meals'!K997</f>
        <v>BULK</v>
      </c>
      <c r="E1112" t="str">
        <f>'Main Meals'!L997</f>
        <v>MS</v>
      </c>
      <c r="F1112" t="str">
        <f>'Main Meals'!I997</f>
        <v>ACTIVE ROTATING ON</v>
      </c>
      <c r="G1112">
        <f>'Retail Pricing'!L1112</f>
        <v>0</v>
      </c>
    </row>
    <row r="1113" spans="1:7">
      <c r="A1113" t="str">
        <f>'Main Meals'!B998</f>
        <v>91060Wc</v>
      </c>
      <c r="B1113" t="str">
        <f>'Main Meals'!C998</f>
        <v>91061Wc</v>
      </c>
      <c r="C1113" t="str">
        <f>'Main Meals'!D998</f>
        <v>Tomato Soup with Cheddar</v>
      </c>
      <c r="D1113" t="str">
        <f>'Main Meals'!K998</f>
        <v>BULK</v>
      </c>
      <c r="E1113" t="str">
        <f>'Main Meals'!L998</f>
        <v>MS</v>
      </c>
      <c r="F1113" t="str">
        <f>'Main Meals'!I998</f>
        <v>ACTIVE ROTATING ON</v>
      </c>
      <c r="G1113">
        <f>'Retail Pricing'!L1113</f>
        <v>0</v>
      </c>
    </row>
    <row r="1114" spans="1:7">
      <c r="A1114" t="str">
        <f>'Main Meals'!B999</f>
        <v>91070Wc</v>
      </c>
      <c r="B1114" t="str">
        <f>'Main Meals'!C999</f>
        <v>91071Wc</v>
      </c>
      <c r="C1114" t="str">
        <f>'Main Meals'!D999</f>
        <v>Rob Smoothie</v>
      </c>
      <c r="D1114" t="str">
        <f>'Main Meals'!K999</f>
        <v>BULK</v>
      </c>
      <c r="E1114" t="str">
        <f>'Main Meals'!L999</f>
        <v>MS</v>
      </c>
      <c r="F1114" t="str">
        <f>'Main Meals'!I999</f>
        <v>ACTIVE ROTATING ON</v>
      </c>
      <c r="G1114">
        <f>'Retail Pricing'!L1114</f>
        <v>0</v>
      </c>
    </row>
    <row r="1115" spans="1:7">
      <c r="A1115" t="str">
        <f>'Main Meals'!B1000</f>
        <v>91080Wc</v>
      </c>
      <c r="B1115" t="str">
        <f>'Main Meals'!C1000</f>
        <v>91081Wc</v>
      </c>
      <c r="C1115" t="str">
        <f>'Main Meals'!D1000</f>
        <v>Teriyaki Stir Fry</v>
      </c>
      <c r="D1115" t="str">
        <f>'Main Meals'!K1000</f>
        <v>BULK</v>
      </c>
      <c r="E1115" t="str">
        <f>'Main Meals'!L1000</f>
        <v>MS</v>
      </c>
      <c r="F1115" t="str">
        <f>'Main Meals'!I1000</f>
        <v>ACTIVE ROTATING ON</v>
      </c>
      <c r="G1115">
        <f>'Retail Pricing'!L1115</f>
        <v>0</v>
      </c>
    </row>
    <row r="1116" spans="1:7">
      <c r="A1116" t="str">
        <f>'Main Meals'!B1001</f>
        <v>91090Wc</v>
      </c>
      <c r="B1116" t="str">
        <f>'Main Meals'!C1001</f>
        <v>91091Wc</v>
      </c>
      <c r="C1116" t="str">
        <f>'Main Meals'!D1001</f>
        <v>Spinach Lasagna</v>
      </c>
      <c r="D1116" t="str">
        <f>'Main Meals'!K1001</f>
        <v>BULK</v>
      </c>
      <c r="E1116" t="str">
        <f>'Main Meals'!L1001</f>
        <v>MS</v>
      </c>
      <c r="F1116" t="str">
        <f>'Main Meals'!I1001</f>
        <v>ACTIVE ROTATING ON</v>
      </c>
      <c r="G1116">
        <f>'Retail Pricing'!L1116</f>
        <v>0</v>
      </c>
    </row>
    <row r="1117" spans="1:7">
      <c r="A1117" t="str">
        <f>'Main Meals'!B1002</f>
        <v>91120Wc</v>
      </c>
      <c r="B1117" t="str">
        <f>'Main Meals'!C1002</f>
        <v>91121Wc</v>
      </c>
      <c r="C1117" t="str">
        <f>'Main Meals'!D1002</f>
        <v>Mushroom Chicken</v>
      </c>
      <c r="D1117" t="str">
        <f>'Main Meals'!K1002</f>
        <v>BULK</v>
      </c>
      <c r="E1117" t="str">
        <f>'Main Meals'!L1002</f>
        <v>MS</v>
      </c>
      <c r="F1117" t="str">
        <f>'Main Meals'!I1002</f>
        <v>ACTIVE ROTATING ON</v>
      </c>
      <c r="G1117">
        <f>'Retail Pricing'!L1117</f>
        <v>0</v>
      </c>
    </row>
    <row r="1118" spans="1:7">
      <c r="A1118" t="str">
        <f>'Main Meals'!B1003</f>
        <v>91130Wc</v>
      </c>
      <c r="B1118" t="str">
        <f>'Main Meals'!C1003</f>
        <v>91131Wc</v>
      </c>
      <c r="C1118" t="str">
        <f>'Main Meals'!D1003</f>
        <v>Corn Chowder</v>
      </c>
      <c r="D1118" t="str">
        <f>'Main Meals'!K1003</f>
        <v>BULK</v>
      </c>
      <c r="E1118" t="str">
        <f>'Main Meals'!L1003</f>
        <v>MS</v>
      </c>
      <c r="F1118" t="str">
        <f>'Main Meals'!I1003</f>
        <v>ACTIVE ROTATING ON</v>
      </c>
      <c r="G1118">
        <f>'Retail Pricing'!L1118</f>
        <v>0</v>
      </c>
    </row>
    <row r="1119" spans="1:7">
      <c r="A1119" t="str">
        <f>'Main Meals'!B1004</f>
        <v>90010Wb</v>
      </c>
      <c r="B1119" t="str">
        <f>'Main Meals'!C1004</f>
        <v>90011Wb</v>
      </c>
      <c r="C1119" t="str">
        <f>'Main Meals'!D1004</f>
        <v>Baked Ziti with Pesto Sauce and Grilled Shrimp</v>
      </c>
      <c r="D1119" t="str">
        <f>'Main Meals'!K1004</f>
        <v>BULK</v>
      </c>
      <c r="E1119" t="str">
        <f>'Main Meals'!L1004</f>
        <v>MS</v>
      </c>
      <c r="F1119" t="str">
        <f>'Main Meals'!I1004</f>
        <v>ACTIVE ROTATING ON</v>
      </c>
      <c r="G1119">
        <f>'Retail Pricing'!L1119</f>
        <v>0</v>
      </c>
    </row>
    <row r="1120" spans="1:7">
      <c r="A1120" t="str">
        <f>'Main Meals'!B1005</f>
        <v>90020Wb</v>
      </c>
      <c r="B1120" t="str">
        <f>'Main Meals'!C1005</f>
        <v>90023Wb</v>
      </c>
      <c r="C1120" t="str">
        <f>'Main Meals'!D1005</f>
        <v>Carrot Ginger soup</v>
      </c>
      <c r="D1120" t="str">
        <f>'Main Meals'!K1005</f>
        <v>BULK</v>
      </c>
      <c r="E1120" t="str">
        <f>'Main Meals'!L1005</f>
        <v>MS</v>
      </c>
      <c r="F1120" t="str">
        <f>'Main Meals'!I1005</f>
        <v>ACTIVE ROTATING ON</v>
      </c>
      <c r="G1120">
        <f>'Retail Pricing'!L1120</f>
        <v>0</v>
      </c>
    </row>
    <row r="1121" spans="1:7">
      <c r="A1121" t="str">
        <f>'Main Meals'!B1006</f>
        <v>90040Wb</v>
      </c>
      <c r="B1121" t="str">
        <f>'Main Meals'!C1006</f>
        <v>90041Wb</v>
      </c>
      <c r="C1121" t="str">
        <f>'Main Meals'!D1006</f>
        <v>Mini Chocolate Cakes</v>
      </c>
      <c r="D1121" t="str">
        <f>'Main Meals'!K1006</f>
        <v>BULK</v>
      </c>
      <c r="E1121" t="str">
        <f>'Main Meals'!L1006</f>
        <v>MS</v>
      </c>
      <c r="F1121" t="str">
        <f>'Main Meals'!I1006</f>
        <v>ACTIVE ROTATING ON</v>
      </c>
      <c r="G1121">
        <f>'Retail Pricing'!L1121</f>
        <v>0</v>
      </c>
    </row>
    <row r="1122" spans="1:7">
      <c r="A1122" t="str">
        <f>'Main Meals'!B1007</f>
        <v>90050Wb</v>
      </c>
      <c r="B1122" t="str">
        <f>'Main Meals'!C1007</f>
        <v>90051Wb</v>
      </c>
      <c r="C1122" t="str">
        <f>'Main Meals'!D1007</f>
        <v>Banana Pudding</v>
      </c>
      <c r="D1122" t="str">
        <f>'Main Meals'!K1007</f>
        <v>BULK</v>
      </c>
      <c r="E1122" t="str">
        <f>'Main Meals'!L1007</f>
        <v>MS</v>
      </c>
      <c r="F1122" t="str">
        <f>'Main Meals'!I1007</f>
        <v>ACTIVE ROTATING ON</v>
      </c>
      <c r="G1122">
        <f>'Retail Pricing'!L1122</f>
        <v>0</v>
      </c>
    </row>
    <row r="1123" spans="1:7">
      <c r="A1123" t="str">
        <f>'Main Meals'!B1008</f>
        <v>90060Wb</v>
      </c>
      <c r="B1123" t="str">
        <f>'Main Meals'!C1008</f>
        <v>90061Wb</v>
      </c>
      <c r="C1123" t="str">
        <f>'Main Meals'!D1008</f>
        <v>Basmati Rice</v>
      </c>
      <c r="D1123" t="str">
        <f>'Main Meals'!K1008</f>
        <v>BULK</v>
      </c>
      <c r="E1123" t="str">
        <f>'Main Meals'!L1008</f>
        <v>MS</v>
      </c>
      <c r="F1123" t="str">
        <f>'Main Meals'!I1008</f>
        <v>ACTIVE ROTATING ON</v>
      </c>
      <c r="G1123">
        <f>'Retail Pricing'!L1123</f>
        <v>0</v>
      </c>
    </row>
    <row r="1124" spans="1:7">
      <c r="A1124" t="str">
        <f>'Main Meals'!B1009</f>
        <v>90070Wb</v>
      </c>
      <c r="B1124" t="str">
        <f>'Main Meals'!C1009</f>
        <v>90071Wb</v>
      </c>
      <c r="C1124" t="str">
        <f>'Main Meals'!D1009</f>
        <v>Brownie Bites</v>
      </c>
      <c r="D1124" t="str">
        <f>'Main Meals'!K1009</f>
        <v>BULK</v>
      </c>
      <c r="E1124" t="str">
        <f>'Main Meals'!L1009</f>
        <v>MS</v>
      </c>
      <c r="F1124" t="str">
        <f>'Main Meals'!I1009</f>
        <v>ACTIVE ROTATING ON</v>
      </c>
      <c r="G1124">
        <f>'Retail Pricing'!L1124</f>
        <v>0</v>
      </c>
    </row>
    <row r="1125" spans="1:7">
      <c r="A1125" t="str">
        <f>'Main Meals'!B1010</f>
        <v>90090Wb</v>
      </c>
      <c r="B1125" t="str">
        <f>'Main Meals'!C1010</f>
        <v>90093Wb</v>
      </c>
      <c r="C1125" t="str">
        <f>'Main Meals'!D1010</f>
        <v>Chicken and Rice soup</v>
      </c>
      <c r="D1125" t="str">
        <f>'Main Meals'!K1010</f>
        <v>BULK</v>
      </c>
      <c r="E1125" t="str">
        <f>'Main Meals'!L1010</f>
        <v>MS</v>
      </c>
      <c r="F1125" t="str">
        <f>'Main Meals'!I1010</f>
        <v>ACTIVE ROTATING ON</v>
      </c>
      <c r="G1125">
        <f>'Retail Pricing'!L1125</f>
        <v>0</v>
      </c>
    </row>
    <row r="1126" spans="1:7">
      <c r="A1126" t="str">
        <f>'Main Meals'!B1011</f>
        <v>90100Wb</v>
      </c>
      <c r="B1126" t="str">
        <f>'Main Meals'!C1011</f>
        <v>90103Wb</v>
      </c>
      <c r="C1126" t="str">
        <f>'Main Meals'!D1011</f>
        <v>Chicken Stracciatella soup</v>
      </c>
      <c r="D1126" t="str">
        <f>'Main Meals'!K1011</f>
        <v>BULK</v>
      </c>
      <c r="E1126" t="str">
        <f>'Main Meals'!L1011</f>
        <v>MS</v>
      </c>
      <c r="F1126" t="str">
        <f>'Main Meals'!I1011</f>
        <v>ACTIVE ROTATING ON</v>
      </c>
      <c r="G1126">
        <f>'Retail Pricing'!L1126</f>
        <v>0</v>
      </c>
    </row>
    <row r="1127" spans="1:7">
      <c r="A1127" t="str">
        <f>'Main Meals'!B1012</f>
        <v>90120Wb</v>
      </c>
      <c r="B1127" t="str">
        <f>'Main Meals'!C1012</f>
        <v>90121Wb</v>
      </c>
      <c r="C1127" t="str">
        <f>'Main Meals'!D1012</f>
        <v>Chopped Spring Salad</v>
      </c>
      <c r="D1127" t="str">
        <f>'Main Meals'!K1012</f>
        <v>BULK</v>
      </c>
      <c r="E1127" t="str">
        <f>'Main Meals'!L1012</f>
        <v>MS</v>
      </c>
      <c r="F1127" t="str">
        <f>'Main Meals'!I1012</f>
        <v>ACTIVE ROTATING ON</v>
      </c>
      <c r="G1127">
        <f>'Retail Pricing'!L1127</f>
        <v>0</v>
      </c>
    </row>
    <row r="1128" spans="1:7">
      <c r="A1128" t="str">
        <f>'Main Meals'!B1013</f>
        <v>90130Wb</v>
      </c>
      <c r="B1128" t="str">
        <f>'Main Meals'!C1013</f>
        <v>90131Wb</v>
      </c>
      <c r="C1128" t="str">
        <f>'Main Meals'!D1013</f>
        <v>Fish Cakes with Tartar Sauce</v>
      </c>
      <c r="D1128" t="str">
        <f>'Main Meals'!K1013</f>
        <v>BULK</v>
      </c>
      <c r="E1128" t="str">
        <f>'Main Meals'!L1013</f>
        <v>MS</v>
      </c>
      <c r="F1128" t="str">
        <f>'Main Meals'!I1013</f>
        <v>ACTIVE ROTATING ON</v>
      </c>
      <c r="G1128">
        <f>'Retail Pricing'!L1128</f>
        <v>0</v>
      </c>
    </row>
    <row r="1129" spans="1:7">
      <c r="A1129" t="str">
        <f>'Main Meals'!B1014</f>
        <v>90140Wb</v>
      </c>
      <c r="B1129" t="str">
        <f>'Main Meals'!C1014</f>
        <v>90141Wb</v>
      </c>
      <c r="C1129" t="str">
        <f>'Main Meals'!D1014</f>
        <v>Fresh Fruit Cup</v>
      </c>
      <c r="D1129" t="str">
        <f>'Main Meals'!K1014</f>
        <v>BULK</v>
      </c>
      <c r="E1129" t="str">
        <f>'Main Meals'!L1014</f>
        <v>MS</v>
      </c>
      <c r="F1129" t="str">
        <f>'Main Meals'!I1014</f>
        <v>ACTIVE ROTATING ON</v>
      </c>
      <c r="G1129">
        <f>'Retail Pricing'!L1129</f>
        <v>0</v>
      </c>
    </row>
    <row r="1130" spans="1:7">
      <c r="A1130" t="str">
        <f>'Main Meals'!B1015</f>
        <v>90150Wb</v>
      </c>
      <c r="B1130" t="str">
        <f>'Main Meals'!C1015</f>
        <v>90152Wb</v>
      </c>
      <c r="C1130" t="str">
        <f>'Main Meals'!D1015</f>
        <v>Green Beans</v>
      </c>
      <c r="D1130" t="str">
        <f>'Main Meals'!K1015</f>
        <v>BULK</v>
      </c>
      <c r="E1130" t="str">
        <f>'Main Meals'!L1015</f>
        <v>MS</v>
      </c>
      <c r="F1130" t="str">
        <f>'Main Meals'!I1015</f>
        <v>ACTIVE ROTATING ON</v>
      </c>
      <c r="G1130">
        <f>'Retail Pricing'!L1130</f>
        <v>0</v>
      </c>
    </row>
    <row r="1131" spans="1:7">
      <c r="A1131" t="str">
        <f>'Main Meals'!B1016</f>
        <v>90150Wb</v>
      </c>
      <c r="B1131" t="str">
        <f>'Main Meals'!C1016</f>
        <v>90151Wb</v>
      </c>
      <c r="C1131" t="str">
        <f>'Main Meals'!D1016</f>
        <v>Green Beans &amp; Almonds</v>
      </c>
      <c r="D1131" t="str">
        <f>'Main Meals'!K1016</f>
        <v>BULK</v>
      </c>
      <c r="E1131" t="str">
        <f>'Main Meals'!L1016</f>
        <v>MS</v>
      </c>
      <c r="F1131" t="str">
        <f>'Main Meals'!I1016</f>
        <v>ACTIVE ROTATING ON</v>
      </c>
      <c r="G1131">
        <f>'Retail Pricing'!L1131</f>
        <v>0</v>
      </c>
    </row>
    <row r="1132" spans="1:7">
      <c r="A1132" t="str">
        <f>'Main Meals'!B1017</f>
        <v>90160Wb</v>
      </c>
      <c r="B1132" t="str">
        <f>'Main Meals'!C1017</f>
        <v>90161Wb</v>
      </c>
      <c r="C1132" t="str">
        <f>'Main Meals'!D1017</f>
        <v>Classic Mac &amp; Cheese</v>
      </c>
      <c r="D1132" t="str">
        <f>'Main Meals'!K1017</f>
        <v>BULK</v>
      </c>
      <c r="E1132" t="str">
        <f>'Main Meals'!L1017</f>
        <v>MS</v>
      </c>
      <c r="F1132" t="str">
        <f>'Main Meals'!I1017</f>
        <v>ACTIVE ROTATING ON</v>
      </c>
      <c r="G1132">
        <f>'Retail Pricing'!L1132</f>
        <v>0</v>
      </c>
    </row>
    <row r="1133" spans="1:7">
      <c r="A1133" t="str">
        <f>'Main Meals'!B1018</f>
        <v>90160Wb</v>
      </c>
      <c r="B1133" t="str">
        <f>'Main Meals'!C1018</f>
        <v>90162Wb</v>
      </c>
      <c r="C1133" t="str">
        <f>'Main Meals'!D1018</f>
        <v>Macaroni Primavera</v>
      </c>
      <c r="D1133" t="str">
        <f>'Main Meals'!K1018</f>
        <v>BULK</v>
      </c>
      <c r="E1133" t="str">
        <f>'Main Meals'!L1018</f>
        <v>MS</v>
      </c>
      <c r="F1133" t="str">
        <f>'Main Meals'!I1018</f>
        <v>ACTIVE ROTATING ON</v>
      </c>
      <c r="G1133">
        <f>'Retail Pricing'!L1133</f>
        <v>0</v>
      </c>
    </row>
    <row r="1134" spans="1:7">
      <c r="A1134" t="str">
        <f>'Main Meals'!B1019</f>
        <v>90160Wb</v>
      </c>
      <c r="B1134" t="str">
        <f>'Main Meals'!C1019</f>
        <v>90163Wb</v>
      </c>
      <c r="C1134" t="str">
        <f>'Main Meals'!D1019</f>
        <v>Pulled BBQ Chicken</v>
      </c>
      <c r="D1134" t="str">
        <f>'Main Meals'!K1019</f>
        <v>BULK</v>
      </c>
      <c r="E1134" t="str">
        <f>'Main Meals'!L1019</f>
        <v>MS</v>
      </c>
      <c r="F1134" t="str">
        <f>'Main Meals'!I1019</f>
        <v>ACTIVE ROTATING ON</v>
      </c>
      <c r="G1134">
        <f>'Retail Pricing'!L1134</f>
        <v>0</v>
      </c>
    </row>
    <row r="1135" spans="1:7">
      <c r="A1135" t="str">
        <f>'Main Meals'!B1020</f>
        <v>90170Wb</v>
      </c>
      <c r="B1135" t="str">
        <f>'Main Meals'!C1020</f>
        <v>90171Wb</v>
      </c>
      <c r="C1135" t="str">
        <f>'Main Meals'!D1020</f>
        <v>Macaroni Salad with Beets</v>
      </c>
      <c r="D1135" t="str">
        <f>'Main Meals'!K1020</f>
        <v>BULK</v>
      </c>
      <c r="E1135" t="str">
        <f>'Main Meals'!L1020</f>
        <v>MS</v>
      </c>
      <c r="F1135" t="str">
        <f>'Main Meals'!I1020</f>
        <v>ACTIVE ROTATING ON</v>
      </c>
      <c r="G1135">
        <f>'Retail Pricing'!L1135</f>
        <v>0</v>
      </c>
    </row>
    <row r="1136" spans="1:7">
      <c r="A1136" t="str">
        <f>'Main Meals'!B1021</f>
        <v>90180Wb</v>
      </c>
      <c r="B1136" t="str">
        <f>'Main Meals'!C1021</f>
        <v>90181Wb</v>
      </c>
      <c r="C1136" t="str">
        <f>'Main Meals'!D1021</f>
        <v>Mini Coffee Cake</v>
      </c>
      <c r="D1136" t="str">
        <f>'Main Meals'!K1021</f>
        <v>BULK</v>
      </c>
      <c r="E1136" t="str">
        <f>'Main Meals'!L1021</f>
        <v>MS</v>
      </c>
      <c r="F1136" t="str">
        <f>'Main Meals'!I1021</f>
        <v>ACTIVE ROTATING ON</v>
      </c>
      <c r="G1136">
        <f>'Retail Pricing'!L1136</f>
        <v>0</v>
      </c>
    </row>
    <row r="1137" spans="1:7">
      <c r="A1137" t="str">
        <f>'Main Meals'!B1022</f>
        <v>90190Wb</v>
      </c>
      <c r="B1137" t="str">
        <f>'Main Meals'!C1022</f>
        <v>90191Wb</v>
      </c>
      <c r="C1137" t="str">
        <f>'Main Meals'!D1022</f>
        <v>Rice Pudding</v>
      </c>
      <c r="D1137" t="str">
        <f>'Main Meals'!K1022</f>
        <v>BULK</v>
      </c>
      <c r="E1137" t="str">
        <f>'Main Meals'!L1022</f>
        <v>MS</v>
      </c>
      <c r="F1137" t="str">
        <f>'Main Meals'!I1022</f>
        <v>ACTIVE ROTATING ON</v>
      </c>
      <c r="G1137">
        <f>'Retail Pricing'!L1137</f>
        <v>0</v>
      </c>
    </row>
    <row r="1138" spans="1:7">
      <c r="A1138" t="str">
        <f>'Main Meals'!B1023</f>
        <v>90200Wb</v>
      </c>
      <c r="B1138" t="str">
        <f>'Main Meals'!C1023</f>
        <v>90201Wb</v>
      </c>
      <c r="C1138" t="str">
        <f>'Main Meals'!D1023</f>
        <v>Roasted Broccoli</v>
      </c>
      <c r="D1138" t="str">
        <f>'Main Meals'!K1023</f>
        <v>BULK</v>
      </c>
      <c r="E1138" t="str">
        <f>'Main Meals'!L1023</f>
        <v>MS</v>
      </c>
      <c r="F1138" t="str">
        <f>'Main Meals'!I1023</f>
        <v>ACTIVE ROTATING ON</v>
      </c>
      <c r="G1138">
        <f>'Retail Pricing'!L1138</f>
        <v>0</v>
      </c>
    </row>
    <row r="1139" spans="1:7">
      <c r="A1139" t="str">
        <f>'Main Meals'!B1024</f>
        <v>90210Wb</v>
      </c>
      <c r="B1139" t="str">
        <f>'Main Meals'!C1024</f>
        <v>90211Wb</v>
      </c>
      <c r="C1139" t="str">
        <f>'Main Meals'!D1024</f>
        <v>Rosemary Whipped Potatoes</v>
      </c>
      <c r="D1139" t="str">
        <f>'Main Meals'!K1024</f>
        <v>BULK</v>
      </c>
      <c r="E1139" t="str">
        <f>'Main Meals'!L1024</f>
        <v>MS</v>
      </c>
      <c r="F1139" t="str">
        <f>'Main Meals'!I1024</f>
        <v>ACTIVE ROTATING ON</v>
      </c>
      <c r="G1139">
        <f>'Retail Pricing'!L1139</f>
        <v>0</v>
      </c>
    </row>
    <row r="1140" spans="1:7">
      <c r="A1140" t="str">
        <f>'Main Meals'!B1025</f>
        <v>90220Wb</v>
      </c>
      <c r="B1140" t="str">
        <f>'Main Meals'!C1025</f>
        <v>90221Wb</v>
      </c>
      <c r="C1140" t="str">
        <f>'Main Meals'!D1025</f>
        <v>Sauteed Spinach</v>
      </c>
      <c r="D1140" t="str">
        <f>'Main Meals'!K1025</f>
        <v>BULK</v>
      </c>
      <c r="E1140" t="str">
        <f>'Main Meals'!L1025</f>
        <v>MS</v>
      </c>
      <c r="F1140" t="str">
        <f>'Main Meals'!I1025</f>
        <v>ACTIVE ROTATING ON</v>
      </c>
      <c r="G1140">
        <f>'Retail Pricing'!L1140</f>
        <v>0</v>
      </c>
    </row>
    <row r="1141" spans="1:7">
      <c r="A1141" t="str">
        <f>'Main Meals'!B1026</f>
        <v>90230Wb</v>
      </c>
      <c r="B1141" t="str">
        <f>'Main Meals'!C1026</f>
        <v>90231Wb</v>
      </c>
      <c r="C1141" t="str">
        <f>'Main Meals'!D1026</f>
        <v>Penne with Meat Sauce</v>
      </c>
      <c r="D1141" t="str">
        <f>'Main Meals'!K1026</f>
        <v>BULK</v>
      </c>
      <c r="E1141" t="str">
        <f>'Main Meals'!L1026</f>
        <v>MS</v>
      </c>
      <c r="F1141" t="str">
        <f>'Main Meals'!I1026</f>
        <v>ACTIVE ROTATING ON</v>
      </c>
      <c r="G1141">
        <f>'Retail Pricing'!L1141</f>
        <v>0</v>
      </c>
    </row>
    <row r="1142" spans="1:7">
      <c r="A1142" t="str">
        <f>'Main Meals'!B1027</f>
        <v>90240Wb</v>
      </c>
      <c r="B1142" t="str">
        <f>'Main Meals'!C1027</f>
        <v>90241Wb</v>
      </c>
      <c r="C1142" t="str">
        <f>'Main Meals'!D1027</f>
        <v>Teriyaki Chicken</v>
      </c>
      <c r="D1142" t="str">
        <f>'Main Meals'!K1027</f>
        <v>BULK</v>
      </c>
      <c r="E1142" t="str">
        <f>'Main Meals'!L1027</f>
        <v>MS</v>
      </c>
      <c r="F1142" t="str">
        <f>'Main Meals'!I1027</f>
        <v>ACTIVE ROTATING ON</v>
      </c>
      <c r="G1142">
        <f>'Retail Pricing'!L1142</f>
        <v>0</v>
      </c>
    </row>
    <row r="1143" spans="1:7">
      <c r="A1143" t="str">
        <f>'Main Meals'!B1028</f>
        <v>90250Wb</v>
      </c>
      <c r="B1143" t="str">
        <f>'Main Meals'!C1028</f>
        <v>90251Wb</v>
      </c>
      <c r="C1143" t="str">
        <f>'Main Meals'!D1028</f>
        <v>Turkey Meatballs with Tomato Sauce</v>
      </c>
      <c r="D1143" t="str">
        <f>'Main Meals'!K1028</f>
        <v>BULK</v>
      </c>
      <c r="E1143" t="str">
        <f>'Main Meals'!L1028</f>
        <v>MS</v>
      </c>
      <c r="F1143" t="str">
        <f>'Main Meals'!I1028</f>
        <v>ACTIVE ROTATING ON</v>
      </c>
      <c r="G1143">
        <f>'Retail Pricing'!L1143</f>
        <v>0</v>
      </c>
    </row>
    <row r="1144" spans="1:7">
      <c r="A1144" t="str">
        <f>'Main Meals'!B1029</f>
        <v>90280Wb</v>
      </c>
      <c r="B1144" t="str">
        <f>'Main Meals'!C1029</f>
        <v>90281Wb</v>
      </c>
      <c r="C1144" t="str">
        <f>'Main Meals'!D1029</f>
        <v>Brown Rice</v>
      </c>
      <c r="D1144" t="str">
        <f>'Main Meals'!K1029</f>
        <v>BULK</v>
      </c>
      <c r="E1144" t="str">
        <f>'Main Meals'!L1029</f>
        <v>MS</v>
      </c>
      <c r="F1144" t="str">
        <f>'Main Meals'!I1029</f>
        <v>ACTIVE ROTATING ON</v>
      </c>
      <c r="G1144">
        <f>'Retail Pricing'!L1144</f>
        <v>0</v>
      </c>
    </row>
    <row r="1145" spans="1:7">
      <c r="A1145" t="str">
        <f>'Main Meals'!B1030</f>
        <v>90290Wb</v>
      </c>
      <c r="B1145" t="str">
        <f>'Main Meals'!C1030</f>
        <v>90291Wb</v>
      </c>
      <c r="C1145" t="str">
        <f>'Main Meals'!D1030</f>
        <v xml:space="preserve">Carrot Puree </v>
      </c>
      <c r="D1145" t="str">
        <f>'Main Meals'!K1030</f>
        <v>BULK</v>
      </c>
      <c r="E1145" t="str">
        <f>'Main Meals'!L1030</f>
        <v>MS</v>
      </c>
      <c r="F1145" t="str">
        <f>'Main Meals'!I1030</f>
        <v>ACTIVE ROTATING ON</v>
      </c>
      <c r="G1145">
        <f>'Retail Pricing'!L1145</f>
        <v>0</v>
      </c>
    </row>
    <row r="1146" spans="1:7">
      <c r="A1146" t="str">
        <f>'Main Meals'!B1031</f>
        <v>90310Wb</v>
      </c>
      <c r="B1146" t="str">
        <f>'Main Meals'!C1031</f>
        <v>90311Wb</v>
      </c>
      <c r="C1146" t="str">
        <f>'Main Meals'!D1031</f>
        <v>Chicken Tacos (Taco Shells Optional)</v>
      </c>
      <c r="D1146" t="str">
        <f>'Main Meals'!K1031</f>
        <v>BULK</v>
      </c>
      <c r="E1146" t="str">
        <f>'Main Meals'!L1031</f>
        <v>MS</v>
      </c>
      <c r="F1146" t="str">
        <f>'Main Meals'!I1031</f>
        <v>ACTIVE ROTATING ON</v>
      </c>
      <c r="G1146">
        <f>'Retail Pricing'!L1146</f>
        <v>0</v>
      </c>
    </row>
    <row r="1147" spans="1:7">
      <c r="A1147" t="str">
        <f>'Main Meals'!B1032</f>
        <v>90320Wb</v>
      </c>
      <c r="B1147" t="str">
        <f>'Main Meals'!C1032</f>
        <v>90321Wb</v>
      </c>
      <c r="C1147" t="str">
        <f>'Main Meals'!D1032</f>
        <v>Chili with Cheddar Cheese</v>
      </c>
      <c r="D1147" t="str">
        <f>'Main Meals'!K1032</f>
        <v>BULK</v>
      </c>
      <c r="E1147" t="str">
        <f>'Main Meals'!L1032</f>
        <v>MS</v>
      </c>
      <c r="F1147" t="str">
        <f>'Main Meals'!I1032</f>
        <v>ACTIVE ROTATING ON</v>
      </c>
      <c r="G1147">
        <f>'Retail Pricing'!L1147</f>
        <v>0</v>
      </c>
    </row>
    <row r="1148" spans="1:7">
      <c r="A1148" t="str">
        <f>'Main Meals'!B1033</f>
        <v>90330Wb</v>
      </c>
      <c r="B1148" t="str">
        <f>'Main Meals'!C1033</f>
        <v>90331Wb</v>
      </c>
      <c r="C1148" t="str">
        <f>'Main Meals'!D1033</f>
        <v>Chocolate Pudding</v>
      </c>
      <c r="D1148" t="str">
        <f>'Main Meals'!K1033</f>
        <v>BULK</v>
      </c>
      <c r="E1148" t="str">
        <f>'Main Meals'!L1033</f>
        <v>MS</v>
      </c>
      <c r="F1148" t="str">
        <f>'Main Meals'!I1033</f>
        <v>ACTIVE ROTATING ON</v>
      </c>
      <c r="G1148">
        <f>'Retail Pricing'!L1148</f>
        <v>0</v>
      </c>
    </row>
    <row r="1149" spans="1:7">
      <c r="A1149" t="str">
        <f>'Main Meals'!B1034</f>
        <v>90330Wb</v>
      </c>
      <c r="B1149" t="str">
        <f>'Main Meals'!C1034</f>
        <v>90332Wb</v>
      </c>
      <c r="C1149" t="str">
        <f>'Main Meals'!D1034</f>
        <v>Strawberry and Vanilla Pudding</v>
      </c>
      <c r="D1149" t="str">
        <f>'Main Meals'!K1034</f>
        <v>BULK</v>
      </c>
      <c r="E1149" t="str">
        <f>'Main Meals'!L1034</f>
        <v>MS</v>
      </c>
      <c r="F1149" t="str">
        <f>'Main Meals'!I1034</f>
        <v>ACTIVE ROTATING ON</v>
      </c>
      <c r="G1149">
        <f>'Retail Pricing'!L1149</f>
        <v>0</v>
      </c>
    </row>
    <row r="1150" spans="1:7">
      <c r="A1150" t="str">
        <f>'Main Meals'!B1035</f>
        <v>90330Wb</v>
      </c>
      <c r="B1150" t="str">
        <f>'Main Meals'!C1035</f>
        <v>90333Wb</v>
      </c>
      <c r="C1150" t="str">
        <f>'Main Meals'!D1035</f>
        <v>Vanilla Pudding</v>
      </c>
      <c r="D1150" t="str">
        <f>'Main Meals'!K1035</f>
        <v>BULK</v>
      </c>
      <c r="E1150" t="str">
        <f>'Main Meals'!L1035</f>
        <v>MS</v>
      </c>
      <c r="F1150" t="str">
        <f>'Main Meals'!I1035</f>
        <v>ACTIVE ROTATING ON</v>
      </c>
      <c r="G1150">
        <f>'Retail Pricing'!L1150</f>
        <v>0</v>
      </c>
    </row>
    <row r="1151" spans="1:7">
      <c r="A1151" t="str">
        <f>'Main Meals'!B1036</f>
        <v>90340Wb</v>
      </c>
      <c r="B1151" t="str">
        <f>'Main Meals'!C1036</f>
        <v>90341Wb</v>
      </c>
      <c r="C1151" t="str">
        <f>'Main Meals'!D1036</f>
        <v>Chopped Caesar Salad</v>
      </c>
      <c r="D1151" t="str">
        <f>'Main Meals'!K1036</f>
        <v>BULK</v>
      </c>
      <c r="E1151" t="str">
        <f>'Main Meals'!L1036</f>
        <v>MS</v>
      </c>
      <c r="F1151" t="str">
        <f>'Main Meals'!I1036</f>
        <v>ACTIVE ROTATING ON</v>
      </c>
      <c r="G1151">
        <f>'Retail Pricing'!L1151</f>
        <v>0</v>
      </c>
    </row>
    <row r="1152" spans="1:7">
      <c r="A1152" t="str">
        <f>'Main Meals'!B1037</f>
        <v>90350Wb</v>
      </c>
      <c r="B1152" t="str">
        <f>'Main Meals'!C1037</f>
        <v>90351Wb</v>
      </c>
      <c r="C1152" t="str">
        <f>'Main Meals'!D1037</f>
        <v>Cole Slaw</v>
      </c>
      <c r="D1152" t="str">
        <f>'Main Meals'!K1037</f>
        <v>BULK</v>
      </c>
      <c r="E1152" t="str">
        <f>'Main Meals'!L1037</f>
        <v>MS</v>
      </c>
      <c r="F1152" t="str">
        <f>'Main Meals'!I1037</f>
        <v>ACTIVE ROTATING ON</v>
      </c>
      <c r="G1152">
        <f>'Retail Pricing'!L1152</f>
        <v>0</v>
      </c>
    </row>
    <row r="1153" spans="1:7">
      <c r="A1153" t="str">
        <f>'Main Meals'!B1038</f>
        <v>90380Wb</v>
      </c>
      <c r="B1153" t="str">
        <f>'Main Meals'!C1038</f>
        <v>90383Wb</v>
      </c>
      <c r="C1153" t="str">
        <f>'Main Meals'!D1038</f>
        <v>Italian Wedding soup</v>
      </c>
      <c r="D1153" t="str">
        <f>'Main Meals'!K1038</f>
        <v>BULK</v>
      </c>
      <c r="E1153" t="str">
        <f>'Main Meals'!L1038</f>
        <v>MS</v>
      </c>
      <c r="F1153" t="str">
        <f>'Main Meals'!I1038</f>
        <v>ACTIVE ROTATING ON</v>
      </c>
      <c r="G1153">
        <f>'Retail Pricing'!L1153</f>
        <v>0</v>
      </c>
    </row>
    <row r="1154" spans="1:7">
      <c r="A1154" t="str">
        <f>'Main Meals'!B1039</f>
        <v>90390Wb</v>
      </c>
      <c r="B1154" t="str">
        <f>'Main Meals'!C1039</f>
        <v>90391Wb</v>
      </c>
      <c r="C1154" t="str">
        <f>'Main Meals'!D1039</f>
        <v>Chopped Mediterranean Salad</v>
      </c>
      <c r="D1154" t="str">
        <f>'Main Meals'!K1039</f>
        <v>BULK</v>
      </c>
      <c r="E1154" t="str">
        <f>'Main Meals'!L1039</f>
        <v>MS</v>
      </c>
      <c r="F1154" t="str">
        <f>'Main Meals'!I1039</f>
        <v>ACTIVE ROTATING ON</v>
      </c>
      <c r="G1154">
        <f>'Retail Pricing'!L1154</f>
        <v>0</v>
      </c>
    </row>
    <row r="1155" spans="1:7">
      <c r="A1155" t="str">
        <f>'Main Meals'!B1040</f>
        <v>90400Wb</v>
      </c>
      <c r="B1155" t="str">
        <f>'Main Meals'!C1040</f>
        <v>90403Wb</v>
      </c>
      <c r="C1155" t="str">
        <f>'Main Meals'!D1040</f>
        <v>Minestrone soup</v>
      </c>
      <c r="D1155" t="str">
        <f>'Main Meals'!K1040</f>
        <v>BULK</v>
      </c>
      <c r="E1155" t="str">
        <f>'Main Meals'!L1040</f>
        <v>MS</v>
      </c>
      <c r="F1155" t="str">
        <f>'Main Meals'!I1040</f>
        <v>ACTIVE ROTATING ON</v>
      </c>
      <c r="G1155">
        <f>'Retail Pricing'!L1155</f>
        <v>0</v>
      </c>
    </row>
    <row r="1156" spans="1:7">
      <c r="A1156" t="str">
        <f>'Main Meals'!B1041</f>
        <v>90420Wb</v>
      </c>
      <c r="B1156" t="str">
        <f>'Main Meals'!C1041</f>
        <v>90421Wb</v>
      </c>
      <c r="C1156" t="str">
        <f>'Main Meals'!D1041</f>
        <v>Peanut Butter Chocolate Chip bites</v>
      </c>
      <c r="D1156" t="str">
        <f>'Main Meals'!K1041</f>
        <v>BULK</v>
      </c>
      <c r="E1156" t="str">
        <f>'Main Meals'!L1041</f>
        <v>MS</v>
      </c>
      <c r="F1156" t="str">
        <f>'Main Meals'!I1041</f>
        <v>ACTIVE ROTATING ON</v>
      </c>
      <c r="G1156">
        <f>'Retail Pricing'!L1156</f>
        <v>0</v>
      </c>
    </row>
    <row r="1157" spans="1:7">
      <c r="A1157" t="str">
        <f>'Main Meals'!B1042</f>
        <v>90430Wb</v>
      </c>
      <c r="B1157" t="str">
        <f>'Main Meals'!C1042</f>
        <v>90431Wb</v>
      </c>
      <c r="C1157" t="str">
        <f>'Main Meals'!D1042</f>
        <v>Potato Salad</v>
      </c>
      <c r="D1157" t="str">
        <f>'Main Meals'!K1042</f>
        <v>BULK</v>
      </c>
      <c r="E1157" t="str">
        <f>'Main Meals'!L1042</f>
        <v>MS</v>
      </c>
      <c r="F1157" t="str">
        <f>'Main Meals'!I1042</f>
        <v>ACTIVE ROTATING ON</v>
      </c>
      <c r="G1157">
        <f>'Retail Pricing'!L1157</f>
        <v>0</v>
      </c>
    </row>
    <row r="1158" spans="1:7">
      <c r="A1158" t="str">
        <f>'Main Meals'!B1043</f>
        <v>90450Wb</v>
      </c>
      <c r="B1158" t="str">
        <f>'Main Meals'!C1043</f>
        <v>90451Wb</v>
      </c>
      <c r="C1158" t="str">
        <f>'Main Meals'!D1043</f>
        <v xml:space="preserve">Slow Cooked Roast Beef </v>
      </c>
      <c r="D1158" t="str">
        <f>'Main Meals'!K1043</f>
        <v>BULK</v>
      </c>
      <c r="E1158" t="str">
        <f>'Main Meals'!L1043</f>
        <v>MS</v>
      </c>
      <c r="F1158" t="str">
        <f>'Main Meals'!I1043</f>
        <v>ACTIVE ROTATING ON</v>
      </c>
      <c r="G1158">
        <f>'Retail Pricing'!L1158</f>
        <v>0</v>
      </c>
    </row>
    <row r="1159" spans="1:7">
      <c r="A1159" t="str">
        <f>'Main Meals'!B1044</f>
        <v>90460Wb</v>
      </c>
      <c r="B1159" t="str">
        <f>'Main Meals'!C1044</f>
        <v>90461Wb</v>
      </c>
      <c r="C1159" t="str">
        <f>'Main Meals'!D1044</f>
        <v xml:space="preserve">Spaghetti and Turkey Meatballs, with Tomato, Mushroom and Veggie Sauce </v>
      </c>
      <c r="D1159" t="str">
        <f>'Main Meals'!K1044</f>
        <v>BULK</v>
      </c>
      <c r="E1159" t="str">
        <f>'Main Meals'!L1044</f>
        <v>MS</v>
      </c>
      <c r="F1159" t="str">
        <f>'Main Meals'!I1044</f>
        <v>ACTIVE ROTATING ON</v>
      </c>
      <c r="G1159">
        <f>'Retail Pricing'!L1159</f>
        <v>0</v>
      </c>
    </row>
    <row r="1160" spans="1:7">
      <c r="A1160" t="str">
        <f>'Main Meals'!B1045</f>
        <v>90470Wb</v>
      </c>
      <c r="B1160" t="str">
        <f>'Main Meals'!C1045</f>
        <v>90471Wb</v>
      </c>
      <c r="C1160" t="str">
        <f>'Main Meals'!D1045</f>
        <v>Apple Sauce with Raisins and Cinnamon</v>
      </c>
      <c r="D1160" t="str">
        <f>'Main Meals'!K1045</f>
        <v>BULK</v>
      </c>
      <c r="E1160" t="str">
        <f>'Main Meals'!L1045</f>
        <v>MS</v>
      </c>
      <c r="F1160" t="str">
        <f>'Main Meals'!I1045</f>
        <v>ACTIVE ROTATING ON</v>
      </c>
      <c r="G1160">
        <f>'Retail Pricing'!L1160</f>
        <v>0</v>
      </c>
    </row>
    <row r="1161" spans="1:7">
      <c r="A1161" t="str">
        <f>'Main Meals'!B1046</f>
        <v>90490Wb</v>
      </c>
      <c r="B1161" t="str">
        <f>'Main Meals'!C1046</f>
        <v>90491Wb</v>
      </c>
      <c r="C1161" t="str">
        <f>'Main Meals'!D1046</f>
        <v>Caramelized Bananas</v>
      </c>
      <c r="D1161" t="str">
        <f>'Main Meals'!K1046</f>
        <v>BULK</v>
      </c>
      <c r="E1161" t="str">
        <f>'Main Meals'!L1046</f>
        <v>MS</v>
      </c>
      <c r="F1161" t="str">
        <f>'Main Meals'!I1046</f>
        <v>ACTIVE ROTATING ON</v>
      </c>
      <c r="G1161">
        <f>'Retail Pricing'!L1161</f>
        <v>0</v>
      </c>
    </row>
    <row r="1162" spans="1:7">
      <c r="A1162" t="str">
        <f>'Main Meals'!B1047</f>
        <v>90500Wb</v>
      </c>
      <c r="B1162" t="str">
        <f>'Main Meals'!C1047</f>
        <v>90503Wb</v>
      </c>
      <c r="C1162" t="str">
        <f>'Main Meals'!D1047</f>
        <v>Chicken Noodle soup</v>
      </c>
      <c r="D1162" t="str">
        <f>'Main Meals'!K1047</f>
        <v>BULK</v>
      </c>
      <c r="E1162" t="str">
        <f>'Main Meals'!L1047</f>
        <v>MS</v>
      </c>
      <c r="F1162" t="str">
        <f>'Main Meals'!I1047</f>
        <v>ACTIVE ROTATING ON</v>
      </c>
      <c r="G1162">
        <f>'Retail Pricing'!L1162</f>
        <v>0</v>
      </c>
    </row>
    <row r="1163" spans="1:7">
      <c r="A1163" t="str">
        <f>'Main Meals'!B1048</f>
        <v>90510Wb</v>
      </c>
      <c r="B1163" t="str">
        <f>'Main Meals'!C1048</f>
        <v>90511Wb</v>
      </c>
      <c r="C1163" t="str">
        <f>'Main Meals'!D1048</f>
        <v>Chicken Parmesan</v>
      </c>
      <c r="D1163" t="str">
        <f>'Main Meals'!K1048</f>
        <v>BULK</v>
      </c>
      <c r="E1163" t="str">
        <f>'Main Meals'!L1048</f>
        <v>MS</v>
      </c>
      <c r="F1163" t="str">
        <f>'Main Meals'!I1048</f>
        <v>ACTIVE ROTATING ON</v>
      </c>
      <c r="G1163">
        <f>'Retail Pricing'!L1163</f>
        <v>0</v>
      </c>
    </row>
    <row r="1164" spans="1:7">
      <c r="A1164" t="str">
        <f>'Main Meals'!B1049</f>
        <v>90530Wb</v>
      </c>
      <c r="B1164" t="str">
        <f>'Main Meals'!C1049</f>
        <v>90531Wb</v>
      </c>
      <c r="C1164" t="str">
        <f>'Main Meals'!D1049</f>
        <v>Creamy Spinach</v>
      </c>
      <c r="D1164" t="str">
        <f>'Main Meals'!K1049</f>
        <v>BULK</v>
      </c>
      <c r="E1164" t="str">
        <f>'Main Meals'!L1049</f>
        <v>MS</v>
      </c>
      <c r="F1164" t="str">
        <f>'Main Meals'!I1049</f>
        <v>ACTIVE ROTATING ON</v>
      </c>
      <c r="G1164">
        <f>'Retail Pricing'!L1164</f>
        <v>0</v>
      </c>
    </row>
    <row r="1165" spans="1:7">
      <c r="A1165" t="str">
        <f>'Main Meals'!B1050</f>
        <v>90540Wb</v>
      </c>
      <c r="B1165" t="str">
        <f>'Main Meals'!C1050</f>
        <v>90541Wb</v>
      </c>
      <c r="C1165" t="str">
        <f>'Main Meals'!D1050</f>
        <v>Cucumber Potato Salad</v>
      </c>
      <c r="D1165" t="str">
        <f>'Main Meals'!K1050</f>
        <v>BULK</v>
      </c>
      <c r="E1165" t="str">
        <f>'Main Meals'!L1050</f>
        <v>MS</v>
      </c>
      <c r="F1165" t="str">
        <f>'Main Meals'!I1050</f>
        <v>ACTIVE ROTATING ON</v>
      </c>
      <c r="G1165">
        <f>'Retail Pricing'!L1165</f>
        <v>0</v>
      </c>
    </row>
    <row r="1166" spans="1:7">
      <c r="A1166" t="str">
        <f>'Main Meals'!B1051</f>
        <v>90560Wb</v>
      </c>
      <c r="B1166" t="str">
        <f>'Main Meals'!C1051</f>
        <v>90562Wb</v>
      </c>
      <c r="C1166" t="str">
        <f>'Main Meals'!D1051</f>
        <v>Primavera Rice</v>
      </c>
      <c r="D1166" t="str">
        <f>'Main Meals'!K1051</f>
        <v>BULK</v>
      </c>
      <c r="E1166" t="str">
        <f>'Main Meals'!L1051</f>
        <v>MS</v>
      </c>
      <c r="F1166" t="str">
        <f>'Main Meals'!I1051</f>
        <v>ACTIVE ROTATING ON</v>
      </c>
      <c r="G1166">
        <f>'Retail Pricing'!L1166</f>
        <v>0</v>
      </c>
    </row>
    <row r="1167" spans="1:7">
      <c r="A1167" t="str">
        <f>'Main Meals'!B1052</f>
        <v>90570Wb</v>
      </c>
      <c r="B1167" t="str">
        <f>'Main Meals'!C1052</f>
        <v>90571Wb</v>
      </c>
      <c r="C1167" t="str">
        <f>'Main Meals'!D1052</f>
        <v>Lasagna Bolognese</v>
      </c>
      <c r="D1167" t="str">
        <f>'Main Meals'!K1052</f>
        <v>BULK</v>
      </c>
      <c r="E1167" t="str">
        <f>'Main Meals'!L1052</f>
        <v>MS</v>
      </c>
      <c r="F1167" t="str">
        <f>'Main Meals'!I1052</f>
        <v>ACTIVE ROTATING ON</v>
      </c>
      <c r="G1167">
        <f>'Retail Pricing'!L1167</f>
        <v>0</v>
      </c>
    </row>
    <row r="1168" spans="1:7">
      <c r="A1168" t="str">
        <f>'Main Meals'!B1053</f>
        <v>90580Wb</v>
      </c>
      <c r="B1168" t="str">
        <f>'Main Meals'!C1053</f>
        <v>90581Wb</v>
      </c>
      <c r="C1168" t="str">
        <f>'Main Meals'!D1053</f>
        <v>Maple Glazed Ham</v>
      </c>
      <c r="D1168" t="str">
        <f>'Main Meals'!K1053</f>
        <v>BULK</v>
      </c>
      <c r="E1168" t="str">
        <f>'Main Meals'!L1053</f>
        <v>MS</v>
      </c>
      <c r="F1168" t="str">
        <f>'Main Meals'!I1053</f>
        <v>ACTIVE ROTATING ON</v>
      </c>
      <c r="G1168">
        <f>'Retail Pricing'!L1168</f>
        <v>0</v>
      </c>
    </row>
    <row r="1169" spans="1:7">
      <c r="A1169" t="str">
        <f>'Main Meals'!B1054</f>
        <v>90590Wb</v>
      </c>
      <c r="B1169" t="str">
        <f>'Main Meals'!C1054</f>
        <v>90591Wb</v>
      </c>
      <c r="C1169" t="str">
        <f>'Main Meals'!D1054</f>
        <v>Mashed Sweet Potatoes</v>
      </c>
      <c r="D1169" t="str">
        <f>'Main Meals'!K1054</f>
        <v>BULK</v>
      </c>
      <c r="E1169" t="str">
        <f>'Main Meals'!L1054</f>
        <v>MS</v>
      </c>
      <c r="F1169" t="str">
        <f>'Main Meals'!I1054</f>
        <v>ACTIVE ROTATING ON</v>
      </c>
      <c r="G1169">
        <f>'Retail Pricing'!L1169</f>
        <v>0</v>
      </c>
    </row>
    <row r="1170" spans="1:7">
      <c r="A1170" t="str">
        <f>'Main Meals'!B1055</f>
        <v>90620Wb</v>
      </c>
      <c r="B1170" t="str">
        <f>'Main Meals'!C1055</f>
        <v>90623Wb</v>
      </c>
      <c r="C1170" t="str">
        <f>'Main Meals'!D1055</f>
        <v>Mushroom and Barley soup</v>
      </c>
      <c r="D1170" t="str">
        <f>'Main Meals'!K1055</f>
        <v>BULK</v>
      </c>
      <c r="E1170" t="str">
        <f>'Main Meals'!L1055</f>
        <v>MS</v>
      </c>
      <c r="F1170" t="str">
        <f>'Main Meals'!I1055</f>
        <v>ACTIVE ROTATING ON</v>
      </c>
      <c r="G1170">
        <f>'Retail Pricing'!L1170</f>
        <v>0</v>
      </c>
    </row>
    <row r="1171" spans="1:7">
      <c r="A1171" t="str">
        <f>'Main Meals'!B1056</f>
        <v>90630Wb</v>
      </c>
      <c r="B1171" t="str">
        <f>'Main Meals'!C1056</f>
        <v>90631Wb</v>
      </c>
      <c r="C1171" t="str">
        <f>'Main Meals'!D1056</f>
        <v>New England Cod Chowder</v>
      </c>
      <c r="D1171" t="str">
        <f>'Main Meals'!K1056</f>
        <v>BULK</v>
      </c>
      <c r="E1171" t="str">
        <f>'Main Meals'!L1056</f>
        <v>MS</v>
      </c>
      <c r="F1171" t="str">
        <f>'Main Meals'!I1056</f>
        <v>ACTIVE ROTATING ON</v>
      </c>
      <c r="G1171">
        <f>'Retail Pricing'!L1171</f>
        <v>0</v>
      </c>
    </row>
    <row r="1172" spans="1:7">
      <c r="A1172" t="str">
        <f>'Main Meals'!B1057</f>
        <v>90640Wb</v>
      </c>
      <c r="B1172" t="str">
        <f>'Main Meals'!C1057</f>
        <v>90641Wb</v>
      </c>
      <c r="C1172" t="str">
        <f>'Main Meals'!D1057</f>
        <v>Roasted Carrots, Broccoli, &amp; Brussels Sprouts</v>
      </c>
      <c r="D1172" t="str">
        <f>'Main Meals'!K1057</f>
        <v>BULK</v>
      </c>
      <c r="E1172" t="str">
        <f>'Main Meals'!L1057</f>
        <v>MS</v>
      </c>
      <c r="F1172" t="str">
        <f>'Main Meals'!I1057</f>
        <v>ACTIVE ROTATING ON</v>
      </c>
      <c r="G1172">
        <f>'Retail Pricing'!L1172</f>
        <v>0</v>
      </c>
    </row>
    <row r="1173" spans="1:7">
      <c r="A1173" t="str">
        <f>'Main Meals'!B1058</f>
        <v>90650Wb</v>
      </c>
      <c r="B1173" t="str">
        <f>'Main Meals'!C1058</f>
        <v>90651Wb</v>
      </c>
      <c r="C1173" t="str">
        <f>'Main Meals'!D1058</f>
        <v>Rosemary Roasted Potatoes</v>
      </c>
      <c r="D1173" t="str">
        <f>'Main Meals'!K1058</f>
        <v>BULK</v>
      </c>
      <c r="E1173" t="str">
        <f>'Main Meals'!L1058</f>
        <v>MS</v>
      </c>
      <c r="F1173" t="str">
        <f>'Main Meals'!I1058</f>
        <v>ACTIVE ROTATING ON</v>
      </c>
      <c r="G1173">
        <f>'Retail Pricing'!L1173</f>
        <v>0</v>
      </c>
    </row>
    <row r="1174" spans="1:7">
      <c r="A1174" t="str">
        <f>'Main Meals'!B1059</f>
        <v>90660Wb</v>
      </c>
      <c r="B1174" t="str">
        <f>'Main Meals'!C1059</f>
        <v>90661Wb</v>
      </c>
      <c r="C1174" t="str">
        <f>'Main Meals'!D1059</f>
        <v>Spaghetti with Tomato, Garlic and Bacon Sauce</v>
      </c>
      <c r="D1174" t="str">
        <f>'Main Meals'!K1059</f>
        <v>BULK</v>
      </c>
      <c r="E1174" t="str">
        <f>'Main Meals'!L1059</f>
        <v>MS</v>
      </c>
      <c r="F1174" t="str">
        <f>'Main Meals'!I1059</f>
        <v>ACTIVE ROTATING ON</v>
      </c>
      <c r="G1174">
        <f>'Retail Pricing'!L1174</f>
        <v>0</v>
      </c>
    </row>
    <row r="1175" spans="1:7">
      <c r="A1175" t="str">
        <f>'Main Meals'!B1060</f>
        <v>90670Wb</v>
      </c>
      <c r="B1175" t="str">
        <f>'Main Meals'!C1060</f>
        <v>90671Wb</v>
      </c>
      <c r="C1175" t="str">
        <f>'Main Meals'!D1060</f>
        <v>Vegetable Stew</v>
      </c>
      <c r="D1175" t="str">
        <f>'Main Meals'!K1060</f>
        <v>BULK</v>
      </c>
      <c r="E1175" t="str">
        <f>'Main Meals'!L1060</f>
        <v>MS</v>
      </c>
      <c r="F1175" t="str">
        <f>'Main Meals'!I1060</f>
        <v>ACTIVE ROTATING ON</v>
      </c>
      <c r="G1175">
        <f>'Retail Pricing'!L1175</f>
        <v>0</v>
      </c>
    </row>
    <row r="1176" spans="1:7">
      <c r="A1176" t="str">
        <f>'Main Meals'!B1061</f>
        <v>90680Wb</v>
      </c>
      <c r="B1176" t="str">
        <f>'Main Meals'!C1061</f>
        <v>90683Wb</v>
      </c>
      <c r="C1176" t="str">
        <f>'Main Meals'!D1061</f>
        <v>Borscht soup</v>
      </c>
      <c r="D1176" t="str">
        <f>'Main Meals'!K1061</f>
        <v>BULK</v>
      </c>
      <c r="E1176" t="str">
        <f>'Main Meals'!L1061</f>
        <v>MS</v>
      </c>
      <c r="F1176" t="str">
        <f>'Main Meals'!I1061</f>
        <v>ACTIVE ROTATING ON</v>
      </c>
      <c r="G1176">
        <f>'Retail Pricing'!L1176</f>
        <v>0</v>
      </c>
    </row>
    <row r="1177" spans="1:7">
      <c r="A1177" t="str">
        <f>'Main Meals'!B1062</f>
        <v>90690Wb</v>
      </c>
      <c r="B1177" t="str">
        <f>'Main Meals'!C1062</f>
        <v>90691Wb</v>
      </c>
      <c r="C1177" t="str">
        <f>'Main Meals'!D1062</f>
        <v>Breaded Fish Filet</v>
      </c>
      <c r="D1177" t="str">
        <f>'Main Meals'!K1062</f>
        <v>BULK</v>
      </c>
      <c r="E1177" t="str">
        <f>'Main Meals'!L1062</f>
        <v>MS</v>
      </c>
      <c r="F1177" t="str">
        <f>'Main Meals'!I1062</f>
        <v>ACTIVE ROTATING ON</v>
      </c>
      <c r="G1177">
        <f>'Retail Pricing'!L1177</f>
        <v>0</v>
      </c>
    </row>
    <row r="1178" spans="1:7">
      <c r="A1178" t="str">
        <f>'Main Meals'!B1063</f>
        <v>90690Wb</v>
      </c>
      <c r="B1178" t="str">
        <f>'Main Meals'!C1063</f>
        <v>90692Wb</v>
      </c>
      <c r="C1178" t="str">
        <f>'Main Meals'!D1063</f>
        <v>Tilapia with Herb Sauce</v>
      </c>
      <c r="D1178" t="str">
        <f>'Main Meals'!K1063</f>
        <v>BULK</v>
      </c>
      <c r="E1178" t="str">
        <f>'Main Meals'!L1063</f>
        <v>MS</v>
      </c>
      <c r="F1178" t="str">
        <f>'Main Meals'!I1063</f>
        <v>ACTIVE ROTATING ON</v>
      </c>
      <c r="G1178">
        <f>'Retail Pricing'!L1178</f>
        <v>0</v>
      </c>
    </row>
    <row r="1179" spans="1:7">
      <c r="A1179" t="str">
        <f>'Main Meals'!B1064</f>
        <v>90700Wb</v>
      </c>
      <c r="B1179" t="str">
        <f>'Main Meals'!C1064</f>
        <v>90701Wb</v>
      </c>
      <c r="C1179" t="str">
        <f>'Main Meals'!D1064</f>
        <v>Broccoli Casserole with Ground Beef</v>
      </c>
      <c r="D1179" t="str">
        <f>'Main Meals'!K1064</f>
        <v>BULK</v>
      </c>
      <c r="E1179" t="str">
        <f>'Main Meals'!L1064</f>
        <v>MS</v>
      </c>
      <c r="F1179" t="str">
        <f>'Main Meals'!I1064</f>
        <v>ACTIVE ROTATING ON</v>
      </c>
      <c r="G1179">
        <f>'Retail Pricing'!L1179</f>
        <v>0</v>
      </c>
    </row>
    <row r="1180" spans="1:7">
      <c r="A1180" t="str">
        <f>'Main Meals'!B1065</f>
        <v>90730Wb</v>
      </c>
      <c r="B1180" t="str">
        <f>'Main Meals'!C1065</f>
        <v>90731Wb</v>
      </c>
      <c r="C1180" t="str">
        <f>'Main Meals'!D1065</f>
        <v>Egg Frittata with Bacon &amp; Cheese</v>
      </c>
      <c r="D1180" t="str">
        <f>'Main Meals'!K1065</f>
        <v>BULK</v>
      </c>
      <c r="E1180" t="str">
        <f>'Main Meals'!L1065</f>
        <v>MS</v>
      </c>
      <c r="F1180" t="str">
        <f>'Main Meals'!I1065</f>
        <v>ACTIVE ROTATING ON</v>
      </c>
      <c r="G1180">
        <f>'Retail Pricing'!L1180</f>
        <v>0</v>
      </c>
    </row>
    <row r="1181" spans="1:7">
      <c r="A1181" t="str">
        <f>'Main Meals'!B1066</f>
        <v>90770Wb</v>
      </c>
      <c r="B1181" t="str">
        <f>'Main Meals'!C1066</f>
        <v>90771Wb</v>
      </c>
      <c r="C1181" t="str">
        <f>'Main Meals'!D1066</f>
        <v>Rice with Green Peas</v>
      </c>
      <c r="D1181" t="str">
        <f>'Main Meals'!K1066</f>
        <v>BULK</v>
      </c>
      <c r="E1181" t="str">
        <f>'Main Meals'!L1066</f>
        <v>MS</v>
      </c>
      <c r="F1181" t="str">
        <f>'Main Meals'!I1066</f>
        <v>ACTIVE ROTATING ON</v>
      </c>
      <c r="G1181">
        <f>'Retail Pricing'!L1181</f>
        <v>0</v>
      </c>
    </row>
    <row r="1182" spans="1:7">
      <c r="A1182" t="str">
        <f>'Main Meals'!B1067</f>
        <v>90780Wb</v>
      </c>
      <c r="B1182" t="str">
        <f>'Main Meals'!C1067</f>
        <v>90783Wb</v>
      </c>
      <c r="C1182" t="str">
        <f>'Main Meals'!D1067</f>
        <v>Heavenly Cauliflower soup</v>
      </c>
      <c r="D1182" t="str">
        <f>'Main Meals'!K1067</f>
        <v>BULK</v>
      </c>
      <c r="E1182" t="str">
        <f>'Main Meals'!L1067</f>
        <v>MS</v>
      </c>
      <c r="F1182" t="str">
        <f>'Main Meals'!I1067</f>
        <v>ACTIVE ROTATING ON</v>
      </c>
      <c r="G1182">
        <f>'Retail Pricing'!L1182</f>
        <v>0</v>
      </c>
    </row>
    <row r="1183" spans="1:7">
      <c r="A1183" t="str">
        <f>'Main Meals'!B1068</f>
        <v>90790Wb</v>
      </c>
      <c r="B1183" t="str">
        <f>'Main Meals'!C1068</f>
        <v>90791Wb</v>
      </c>
      <c r="C1183" t="str">
        <f>'Main Meals'!D1068</f>
        <v>Herbed Roasted Potatoes</v>
      </c>
      <c r="D1183" t="str">
        <f>'Main Meals'!K1068</f>
        <v>BULK</v>
      </c>
      <c r="E1183" t="str">
        <f>'Main Meals'!L1068</f>
        <v>MS</v>
      </c>
      <c r="F1183" t="str">
        <f>'Main Meals'!I1068</f>
        <v>ACTIVE ROTATING ON</v>
      </c>
      <c r="G1183">
        <f>'Retail Pricing'!L1183</f>
        <v>0</v>
      </c>
    </row>
    <row r="1184" spans="1:7">
      <c r="A1184" t="str">
        <f>'Main Meals'!B1069</f>
        <v>90810Wb</v>
      </c>
      <c r="B1184" t="str">
        <f>'Main Meals'!C1069</f>
        <v>90811Wb</v>
      </c>
      <c r="C1184" t="str">
        <f>'Main Meals'!D1069</f>
        <v>Jasmine Rice</v>
      </c>
      <c r="D1184" t="str">
        <f>'Main Meals'!K1069</f>
        <v>BULK</v>
      </c>
      <c r="E1184" t="str">
        <f>'Main Meals'!L1069</f>
        <v>MS</v>
      </c>
      <c r="F1184" t="str">
        <f>'Main Meals'!I1069</f>
        <v>ACTIVE ROTATING ON</v>
      </c>
      <c r="G1184">
        <f>'Retail Pricing'!L1184</f>
        <v>0</v>
      </c>
    </row>
    <row r="1185" spans="1:7">
      <c r="A1185" t="str">
        <f>'Main Meals'!B1070</f>
        <v>90820Wb</v>
      </c>
      <c r="B1185" t="str">
        <f>'Main Meals'!C1070</f>
        <v>90821Wb</v>
      </c>
      <c r="C1185" t="str">
        <f>'Main Meals'!D1070</f>
        <v>Lemon Energy Bites</v>
      </c>
      <c r="D1185" t="str">
        <f>'Main Meals'!K1070</f>
        <v>BULK</v>
      </c>
      <c r="E1185" t="str">
        <f>'Main Meals'!L1070</f>
        <v>MS</v>
      </c>
      <c r="F1185" t="str">
        <f>'Main Meals'!I1070</f>
        <v>ACTIVE ROTATING ON</v>
      </c>
      <c r="G1185">
        <f>'Retail Pricing'!L1185</f>
        <v>0</v>
      </c>
    </row>
    <row r="1186" spans="1:7">
      <c r="A1186" t="str">
        <f>'Main Meals'!B1071</f>
        <v>90830Wb</v>
      </c>
      <c r="B1186" t="str">
        <f>'Main Meals'!C1071</f>
        <v>90833Wb</v>
      </c>
      <c r="C1186" t="str">
        <f>'Main Meals'!D1071</f>
        <v>Lentil soup</v>
      </c>
      <c r="D1186" t="str">
        <f>'Main Meals'!K1071</f>
        <v>BULK</v>
      </c>
      <c r="E1186" t="str">
        <f>'Main Meals'!L1071</f>
        <v>MS</v>
      </c>
      <c r="F1186" t="str">
        <f>'Main Meals'!I1071</f>
        <v>ACTIVE ROTATING ON</v>
      </c>
      <c r="G1186">
        <f>'Retail Pricing'!L1186</f>
        <v>0</v>
      </c>
    </row>
    <row r="1187" spans="1:7">
      <c r="A1187" t="str">
        <f>'Main Meals'!B1072</f>
        <v>90840Wb</v>
      </c>
      <c r="B1187" t="str">
        <f>'Main Meals'!C1072</f>
        <v>90842Wb</v>
      </c>
      <c r="C1187" t="str">
        <f>'Main Meals'!D1072</f>
        <v>Mashed Potatoes</v>
      </c>
      <c r="D1187" t="str">
        <f>'Main Meals'!K1072</f>
        <v>BULK</v>
      </c>
      <c r="E1187" t="str">
        <f>'Main Meals'!L1072</f>
        <v>MS</v>
      </c>
      <c r="F1187" t="str">
        <f>'Main Meals'!I1072</f>
        <v>ACTIVE ROTATING ON</v>
      </c>
      <c r="G1187">
        <f>'Retail Pricing'!L1187</f>
        <v>0</v>
      </c>
    </row>
    <row r="1188" spans="1:7">
      <c r="A1188" t="str">
        <f>'Main Meals'!B1073</f>
        <v>90840Wb</v>
      </c>
      <c r="B1188" t="str">
        <f>'Main Meals'!C1073</f>
        <v>90841Wb</v>
      </c>
      <c r="C1188" t="str">
        <f>'Main Meals'!D1073</f>
        <v>Meatloaf</v>
      </c>
      <c r="D1188" t="str">
        <f>'Main Meals'!K1073</f>
        <v>BULK</v>
      </c>
      <c r="E1188" t="str">
        <f>'Main Meals'!L1073</f>
        <v>MS</v>
      </c>
      <c r="F1188" t="str">
        <f>'Main Meals'!I1073</f>
        <v>ACTIVE ROTATING ON</v>
      </c>
      <c r="G1188">
        <f>'Retail Pricing'!L1188</f>
        <v>0</v>
      </c>
    </row>
    <row r="1189" spans="1:7">
      <c r="A1189" t="str">
        <f>'Main Meals'!B1074</f>
        <v>90880Wb</v>
      </c>
      <c r="B1189" t="str">
        <f>'Main Meals'!C1074</f>
        <v>90881Wb</v>
      </c>
      <c r="C1189" t="str">
        <f>'Main Meals'!D1074</f>
        <v>Roasted Turkey Dinner</v>
      </c>
      <c r="D1189" t="str">
        <f>'Main Meals'!K1074</f>
        <v>BULK</v>
      </c>
      <c r="E1189" t="str">
        <f>'Main Meals'!L1074</f>
        <v>MS</v>
      </c>
      <c r="F1189" t="str">
        <f>'Main Meals'!I1074</f>
        <v>ACTIVE ROTATING ON</v>
      </c>
      <c r="G1189">
        <f>'Retail Pricing'!L1189</f>
        <v>0</v>
      </c>
    </row>
    <row r="1190" spans="1:7">
      <c r="A1190" t="str">
        <f>'Main Meals'!B1075</f>
        <v>90890Wb</v>
      </c>
      <c r="B1190" t="str">
        <f>'Main Meals'!C1075</f>
        <v>90891Wb</v>
      </c>
      <c r="C1190" t="str">
        <f>'Main Meals'!D1075</f>
        <v>Rosemary Potatoes &amp; Green Beans</v>
      </c>
      <c r="D1190" t="str">
        <f>'Main Meals'!K1075</f>
        <v>BULK</v>
      </c>
      <c r="E1190" t="str">
        <f>'Main Meals'!L1075</f>
        <v>MS</v>
      </c>
      <c r="F1190" t="str">
        <f>'Main Meals'!I1075</f>
        <v>ACTIVE ROTATING ON</v>
      </c>
      <c r="G1190">
        <f>'Retail Pricing'!L1190</f>
        <v>0</v>
      </c>
    </row>
    <row r="1191" spans="1:7">
      <c r="A1191" t="str">
        <f>'Main Meals'!B1076</f>
        <v>90920Wb</v>
      </c>
      <c r="B1191" t="str">
        <f>'Main Meals'!C1076</f>
        <v>90922Wb</v>
      </c>
      <c r="C1191" t="str">
        <f>'Main Meals'!D1076</f>
        <v>Side Bacon</v>
      </c>
      <c r="D1191" t="str">
        <f>'Main Meals'!K1076</f>
        <v>BULK</v>
      </c>
      <c r="E1191" t="str">
        <f>'Main Meals'!L1076</f>
        <v>MS</v>
      </c>
      <c r="F1191" t="str">
        <f>'Main Meals'!I1076</f>
        <v>ACTIVE ROTATING ON</v>
      </c>
      <c r="G1191">
        <f>'Retail Pricing'!L1191</f>
        <v>0</v>
      </c>
    </row>
    <row r="1192" spans="1:7">
      <c r="A1192" t="str">
        <f>'Main Meals'!B1077</f>
        <v>90940Wb</v>
      </c>
      <c r="B1192" t="str">
        <f>'Main Meals'!C1077</f>
        <v>90941Wb</v>
      </c>
      <c r="C1192" t="str">
        <f>'Main Meals'!D1077</f>
        <v>Smoked Pork Chop</v>
      </c>
      <c r="D1192" t="str">
        <f>'Main Meals'!K1077</f>
        <v>BULK</v>
      </c>
      <c r="E1192" t="str">
        <f>'Main Meals'!L1077</f>
        <v>MS</v>
      </c>
      <c r="F1192" t="str">
        <f>'Main Meals'!I1077</f>
        <v>ACTIVE ROTATING ON</v>
      </c>
      <c r="G1192">
        <f>'Retail Pricing'!L1192</f>
        <v>0</v>
      </c>
    </row>
    <row r="1193" spans="1:7">
      <c r="A1193" t="str">
        <f>'Main Meals'!B1078</f>
        <v>90950Wb</v>
      </c>
      <c r="B1193" t="str">
        <f>'Main Meals'!C1078</f>
        <v>90951Wb</v>
      </c>
      <c r="C1193" t="str">
        <f>'Main Meals'!D1078</f>
        <v>Roast Beef in Tomato Sauce</v>
      </c>
      <c r="D1193" t="str">
        <f>'Main Meals'!K1078</f>
        <v>BULK</v>
      </c>
      <c r="E1193" t="str">
        <f>'Main Meals'!L1078</f>
        <v>MS</v>
      </c>
      <c r="F1193" t="str">
        <f>'Main Meals'!I1078</f>
        <v>ACTIVE ROTATING ON</v>
      </c>
      <c r="G1193">
        <f>'Retail Pricing'!L1193</f>
        <v>0</v>
      </c>
    </row>
    <row r="1194" spans="1:7">
      <c r="A1194" t="str">
        <f>'Main Meals'!B1079</f>
        <v>90960Wb</v>
      </c>
      <c r="B1194" t="str">
        <f>'Main Meals'!C1079</f>
        <v>90961Wb</v>
      </c>
      <c r="C1194" t="str">
        <f>'Main Meals'!D1079</f>
        <v>Cream of Chicken Soup</v>
      </c>
      <c r="D1194" t="str">
        <f>'Main Meals'!K1079</f>
        <v>BULK</v>
      </c>
      <c r="E1194" t="str">
        <f>'Main Meals'!L1079</f>
        <v>MS</v>
      </c>
      <c r="F1194" t="str">
        <f>'Main Meals'!I1079</f>
        <v>ACTIVE ROTATING ON</v>
      </c>
      <c r="G1194">
        <f>'Retail Pricing'!L1194</f>
        <v>0</v>
      </c>
    </row>
    <row r="1195" spans="1:7">
      <c r="A1195" t="str">
        <f>'Main Meals'!B1080</f>
        <v>90970Wb</v>
      </c>
      <c r="B1195" t="str">
        <f>'Main Meals'!C1080</f>
        <v>90971Wb</v>
      </c>
      <c r="C1195" t="str">
        <f>'Main Meals'!D1080</f>
        <v>Cocoberry Smoothie</v>
      </c>
      <c r="D1195" t="str">
        <f>'Main Meals'!K1080</f>
        <v>BULK</v>
      </c>
      <c r="E1195" t="str">
        <f>'Main Meals'!L1080</f>
        <v>MS</v>
      </c>
      <c r="F1195" t="str">
        <f>'Main Meals'!I1080</f>
        <v>ACTIVE ROTATING ON</v>
      </c>
      <c r="G1195">
        <f>'Retail Pricing'!L1195</f>
        <v>0</v>
      </c>
    </row>
    <row r="1196" spans="1:7">
      <c r="A1196" t="str">
        <f>'Main Meals'!B1081</f>
        <v>90980Wb</v>
      </c>
      <c r="B1196" t="str">
        <f>'Main Meals'!C1081</f>
        <v>90981Wb</v>
      </c>
      <c r="C1196" t="str">
        <f>'Main Meals'!D1081</f>
        <v xml:space="preserve">Lasagna Alessandra </v>
      </c>
      <c r="D1196" t="str">
        <f>'Main Meals'!K1081</f>
        <v>BULK</v>
      </c>
      <c r="E1196" t="str">
        <f>'Main Meals'!L1081</f>
        <v>MS</v>
      </c>
      <c r="F1196" t="str">
        <f>'Main Meals'!I1081</f>
        <v>ACTIVE ROTATING ON</v>
      </c>
      <c r="G1196">
        <f>'Retail Pricing'!L1196</f>
        <v>0</v>
      </c>
    </row>
    <row r="1197" spans="1:7">
      <c r="A1197" t="str">
        <f>'Main Meals'!B1082</f>
        <v>90990Wb</v>
      </c>
      <c r="B1197" t="str">
        <f>'Main Meals'!C1082</f>
        <v>90991Wb</v>
      </c>
      <c r="C1197" t="str">
        <f>'Main Meals'!D1082</f>
        <v>Broccoli &amp; Spinach Soup</v>
      </c>
      <c r="D1197" t="str">
        <f>'Main Meals'!K1082</f>
        <v>BULK</v>
      </c>
      <c r="E1197" t="str">
        <f>'Main Meals'!L1082</f>
        <v>MS</v>
      </c>
      <c r="F1197" t="str">
        <f>'Main Meals'!I1082</f>
        <v>ACTIVE ROTATING ON</v>
      </c>
      <c r="G1197">
        <f>'Retail Pricing'!L1197</f>
        <v>0</v>
      </c>
    </row>
    <row r="1198" spans="1:7">
      <c r="A1198" t="str">
        <f>'Main Meals'!B1083</f>
        <v>91010Wb</v>
      </c>
      <c r="B1198" t="str">
        <f>'Main Meals'!C1083</f>
        <v>91011Wb</v>
      </c>
      <c r="C1198" t="str">
        <f>'Main Meals'!D1083</f>
        <v>Chicken Bone Broth</v>
      </c>
      <c r="D1198" t="str">
        <f>'Main Meals'!K1083</f>
        <v>BULK</v>
      </c>
      <c r="E1198" t="str">
        <f>'Main Meals'!L1083</f>
        <v>MS</v>
      </c>
      <c r="F1198" t="str">
        <f>'Main Meals'!I1083</f>
        <v>ACTIVE ROTATING ON</v>
      </c>
      <c r="G1198">
        <f>'Retail Pricing'!L1198</f>
        <v>0</v>
      </c>
    </row>
    <row r="1199" spans="1:7">
      <c r="A1199" t="str">
        <f>'Main Meals'!B1084</f>
        <v>91020Wb</v>
      </c>
      <c r="B1199" t="str">
        <f>'Main Meals'!C1084</f>
        <v>91021Wb</v>
      </c>
      <c r="C1199" t="str">
        <f>'Main Meals'!D1084</f>
        <v>Beef Ossobuco</v>
      </c>
      <c r="D1199" t="str">
        <f>'Main Meals'!K1084</f>
        <v>BULK</v>
      </c>
      <c r="E1199" t="str">
        <f>'Main Meals'!L1084</f>
        <v>MS</v>
      </c>
      <c r="F1199" t="str">
        <f>'Main Meals'!I1084</f>
        <v>ACTIVE ROTATING ON</v>
      </c>
      <c r="G1199">
        <f>'Retail Pricing'!L1199</f>
        <v>0</v>
      </c>
    </row>
    <row r="1200" spans="1:7">
      <c r="A1200" t="str">
        <f>'Main Meals'!B1085</f>
        <v>91030Wb</v>
      </c>
      <c r="B1200" t="str">
        <f>'Main Meals'!C1085</f>
        <v>91031Wb</v>
      </c>
      <c r="C1200" t="str">
        <f>'Main Meals'!D1085</f>
        <v>Chicken Stew A La Vodka</v>
      </c>
      <c r="D1200" t="str">
        <f>'Main Meals'!K1085</f>
        <v>BULK</v>
      </c>
      <c r="E1200" t="str">
        <f>'Main Meals'!L1085</f>
        <v>MS</v>
      </c>
      <c r="F1200" t="str">
        <f>'Main Meals'!I1085</f>
        <v>ACTIVE ROTATING ON</v>
      </c>
      <c r="G1200">
        <f>'Retail Pricing'!L1200</f>
        <v>0</v>
      </c>
    </row>
    <row r="1201" spans="1:7">
      <c r="A1201" t="str">
        <f>'Main Meals'!B1086</f>
        <v>91040Wb</v>
      </c>
      <c r="B1201" t="str">
        <f>'Main Meals'!C1086</f>
        <v>91041Wb</v>
      </c>
      <c r="C1201" t="str">
        <f>'Main Meals'!D1086</f>
        <v xml:space="preserve">Roasted Baby Carrots  </v>
      </c>
      <c r="D1201" t="str">
        <f>'Main Meals'!K1086</f>
        <v>BULK</v>
      </c>
      <c r="E1201" t="str">
        <f>'Main Meals'!L1086</f>
        <v>MS</v>
      </c>
      <c r="F1201" t="str">
        <f>'Main Meals'!I1086</f>
        <v>ACTIVE ROTATING ON</v>
      </c>
      <c r="G1201">
        <f>'Retail Pricing'!L1201</f>
        <v>0</v>
      </c>
    </row>
    <row r="1202" spans="1:7">
      <c r="A1202" t="str">
        <f>'Main Meals'!B1087</f>
        <v>91050Wb</v>
      </c>
      <c r="B1202" t="str">
        <f>'Main Meals'!C1087</f>
        <v>91051Wb</v>
      </c>
      <c r="C1202" t="str">
        <f>'Main Meals'!D1087</f>
        <v>Cheesecake</v>
      </c>
      <c r="D1202" t="str">
        <f>'Main Meals'!K1087</f>
        <v>BULK</v>
      </c>
      <c r="E1202" t="str">
        <f>'Main Meals'!L1087</f>
        <v>MS</v>
      </c>
      <c r="F1202" t="str">
        <f>'Main Meals'!I1087</f>
        <v>ACTIVE ROTATING ON</v>
      </c>
      <c r="G1202">
        <f>'Retail Pricing'!L1202</f>
        <v>0</v>
      </c>
    </row>
    <row r="1203" spans="1:7">
      <c r="A1203" t="str">
        <f>'Main Meals'!B1088</f>
        <v>91060Wb</v>
      </c>
      <c r="B1203" t="str">
        <f>'Main Meals'!C1088</f>
        <v>91061Wb</v>
      </c>
      <c r="C1203" t="str">
        <f>'Main Meals'!D1088</f>
        <v>Tomato Soup with Cheddar</v>
      </c>
      <c r="D1203" t="str">
        <f>'Main Meals'!K1088</f>
        <v>BULK</v>
      </c>
      <c r="E1203" t="str">
        <f>'Main Meals'!L1088</f>
        <v>MS</v>
      </c>
      <c r="F1203" t="str">
        <f>'Main Meals'!I1088</f>
        <v>ACTIVE ROTATING ON</v>
      </c>
      <c r="G1203">
        <f>'Retail Pricing'!L1203</f>
        <v>0</v>
      </c>
    </row>
    <row r="1204" spans="1:7">
      <c r="A1204" t="str">
        <f>'Main Meals'!B1089</f>
        <v>91070Wb</v>
      </c>
      <c r="B1204" t="str">
        <f>'Main Meals'!C1089</f>
        <v>91071Wb</v>
      </c>
      <c r="C1204" t="str">
        <f>'Main Meals'!D1089</f>
        <v>Rob Smoothie</v>
      </c>
      <c r="D1204" t="str">
        <f>'Main Meals'!K1089</f>
        <v>BULK</v>
      </c>
      <c r="E1204" t="str">
        <f>'Main Meals'!L1089</f>
        <v>MS</v>
      </c>
      <c r="F1204" t="str">
        <f>'Main Meals'!I1089</f>
        <v>ACTIVE ROTATING ON</v>
      </c>
      <c r="G1204">
        <f>'Retail Pricing'!L1204</f>
        <v>0</v>
      </c>
    </row>
    <row r="1205" spans="1:7">
      <c r="A1205" t="str">
        <f>'Main Meals'!B1090</f>
        <v>91080Wb</v>
      </c>
      <c r="B1205" t="str">
        <f>'Main Meals'!C1090</f>
        <v>91081Wb</v>
      </c>
      <c r="C1205" t="str">
        <f>'Main Meals'!D1090</f>
        <v>Teriyaki Stir Fry</v>
      </c>
      <c r="D1205" t="str">
        <f>'Main Meals'!K1090</f>
        <v>BULK</v>
      </c>
      <c r="E1205" t="str">
        <f>'Main Meals'!L1090</f>
        <v>MS</v>
      </c>
      <c r="F1205" t="str">
        <f>'Main Meals'!I1090</f>
        <v>ACTIVE ROTATING ON</v>
      </c>
      <c r="G1205">
        <f>'Retail Pricing'!L1205</f>
        <v>0</v>
      </c>
    </row>
    <row r="1206" spans="1:7">
      <c r="A1206" t="str">
        <f>'Main Meals'!B1091</f>
        <v>91090Wb</v>
      </c>
      <c r="B1206" t="str">
        <f>'Main Meals'!C1091</f>
        <v>91091Wb</v>
      </c>
      <c r="C1206" t="str">
        <f>'Main Meals'!D1091</f>
        <v>Spinach Lasagna</v>
      </c>
      <c r="D1206" t="str">
        <f>'Main Meals'!K1091</f>
        <v>BULK</v>
      </c>
      <c r="E1206" t="str">
        <f>'Main Meals'!L1091</f>
        <v>MS</v>
      </c>
      <c r="F1206" t="str">
        <f>'Main Meals'!I1091</f>
        <v>ACTIVE ROTATING ON</v>
      </c>
      <c r="G1206">
        <f>'Retail Pricing'!L1206</f>
        <v>0</v>
      </c>
    </row>
    <row r="1207" spans="1:7">
      <c r="A1207" t="str">
        <f>'Main Meals'!B1092</f>
        <v>91120Wb</v>
      </c>
      <c r="B1207" t="str">
        <f>'Main Meals'!C1092</f>
        <v>91121Wb</v>
      </c>
      <c r="C1207" t="str">
        <f>'Main Meals'!D1092</f>
        <v>Mushroom Chicken</v>
      </c>
      <c r="D1207" t="str">
        <f>'Main Meals'!K1092</f>
        <v>BULK</v>
      </c>
      <c r="E1207" t="str">
        <f>'Main Meals'!L1092</f>
        <v>MS</v>
      </c>
      <c r="F1207" t="str">
        <f>'Main Meals'!I1092</f>
        <v>ACTIVE ROTATING ON</v>
      </c>
      <c r="G1207">
        <f>'Retail Pricing'!L1207</f>
        <v>0</v>
      </c>
    </row>
    <row r="1208" spans="1:7">
      <c r="A1208" t="str">
        <f>'Main Meals'!B1093</f>
        <v>91130Wb</v>
      </c>
      <c r="B1208" t="str">
        <f>'Main Meals'!C1093</f>
        <v>91131Wb</v>
      </c>
      <c r="C1208" t="str">
        <f>'Main Meals'!D1093</f>
        <v>Corn Chowder</v>
      </c>
      <c r="D1208" t="str">
        <f>'Main Meals'!K1093</f>
        <v>BULK</v>
      </c>
      <c r="E1208" t="str">
        <f>'Main Meals'!L1093</f>
        <v>MS</v>
      </c>
      <c r="F1208" t="str">
        <f>'Main Meals'!I1093</f>
        <v>ACTIVE ROTATING ON</v>
      </c>
      <c r="G1208">
        <f>'Retail Pricing'!L1208</f>
        <v>0</v>
      </c>
    </row>
    <row r="1209" spans="1:7">
      <c r="A1209" t="str">
        <f>'Main Meals'!B1094</f>
        <v>90010D</v>
      </c>
      <c r="B1209" t="str">
        <f>'Main Meals'!C1094</f>
        <v>90011D</v>
      </c>
      <c r="C1209" t="str">
        <f>'Main Meals'!D1094</f>
        <v>Baked Ziti with Pesto Sauce and Grilled Shrimp</v>
      </c>
      <c r="D1209" t="str">
        <f>'Main Meals'!K1094</f>
        <v>BULK</v>
      </c>
      <c r="E1209" t="str">
        <f>'Main Meals'!L1094</f>
        <v>MS</v>
      </c>
      <c r="F1209" t="str">
        <f>'Main Meals'!I1094</f>
        <v>ACTIVE ROTATING ON</v>
      </c>
      <c r="G1209">
        <f>'Retail Pricing'!L1209</f>
        <v>0</v>
      </c>
    </row>
    <row r="1210" spans="1:7">
      <c r="A1210" t="str">
        <f>'Main Meals'!B1095</f>
        <v>90020D</v>
      </c>
      <c r="B1210" t="str">
        <f>'Main Meals'!C1095</f>
        <v>90023D</v>
      </c>
      <c r="C1210" t="str">
        <f>'Main Meals'!D1095</f>
        <v>Carrot Ginger soup</v>
      </c>
      <c r="D1210" t="str">
        <f>'Main Meals'!K1095</f>
        <v>BULK</v>
      </c>
      <c r="E1210" t="str">
        <f>'Main Meals'!L1095</f>
        <v>MS</v>
      </c>
      <c r="F1210" t="str">
        <f>'Main Meals'!I1095</f>
        <v>ACTIVE ROTATING ON</v>
      </c>
      <c r="G1210">
        <f>'Retail Pricing'!L1210</f>
        <v>0</v>
      </c>
    </row>
    <row r="1211" spans="1:7">
      <c r="A1211" t="str">
        <f>'Main Meals'!B1096</f>
        <v>90040D</v>
      </c>
      <c r="B1211" t="str">
        <f>'Main Meals'!C1096</f>
        <v>90041D</v>
      </c>
      <c r="C1211" t="str">
        <f>'Main Meals'!D1096</f>
        <v>Mini Chocolate Cakes</v>
      </c>
      <c r="D1211" t="str">
        <f>'Main Meals'!K1096</f>
        <v>BULK</v>
      </c>
      <c r="E1211" t="str">
        <f>'Main Meals'!L1096</f>
        <v>MS</v>
      </c>
      <c r="F1211" t="str">
        <f>'Main Meals'!I1096</f>
        <v>ACTIVE ROTATING ON</v>
      </c>
      <c r="G1211">
        <f>'Retail Pricing'!L1211</f>
        <v>0</v>
      </c>
    </row>
    <row r="1212" spans="1:7">
      <c r="A1212" t="str">
        <f>'Main Meals'!B1097</f>
        <v>90050D</v>
      </c>
      <c r="B1212" t="str">
        <f>'Main Meals'!C1097</f>
        <v>90051D</v>
      </c>
      <c r="C1212" t="str">
        <f>'Main Meals'!D1097</f>
        <v>Banana Pudding</v>
      </c>
      <c r="D1212" t="str">
        <f>'Main Meals'!K1097</f>
        <v>BULK</v>
      </c>
      <c r="E1212" t="str">
        <f>'Main Meals'!L1097</f>
        <v>MS</v>
      </c>
      <c r="F1212" t="str">
        <f>'Main Meals'!I1097</f>
        <v>ACTIVE ROTATING ON</v>
      </c>
      <c r="G1212">
        <f>'Retail Pricing'!L1212</f>
        <v>0</v>
      </c>
    </row>
    <row r="1213" spans="1:7">
      <c r="A1213" t="str">
        <f>'Main Meals'!B1098</f>
        <v>90060D</v>
      </c>
      <c r="B1213" t="str">
        <f>'Main Meals'!C1098</f>
        <v>90061D</v>
      </c>
      <c r="C1213" t="str">
        <f>'Main Meals'!D1098</f>
        <v>Basmati Rice</v>
      </c>
      <c r="D1213" t="str">
        <f>'Main Meals'!K1098</f>
        <v>BULK</v>
      </c>
      <c r="E1213" t="str">
        <f>'Main Meals'!L1098</f>
        <v>MS</v>
      </c>
      <c r="F1213" t="str">
        <f>'Main Meals'!I1098</f>
        <v>ACTIVE ROTATING ON</v>
      </c>
      <c r="G1213">
        <f>'Retail Pricing'!L1213</f>
        <v>0</v>
      </c>
    </row>
    <row r="1214" spans="1:7">
      <c r="A1214" t="str">
        <f>'Main Meals'!B1099</f>
        <v>90070D</v>
      </c>
      <c r="B1214" t="str">
        <f>'Main Meals'!C1099</f>
        <v>90071D</v>
      </c>
      <c r="C1214" t="str">
        <f>'Main Meals'!D1099</f>
        <v>Brownie Bites</v>
      </c>
      <c r="D1214" t="str">
        <f>'Main Meals'!K1099</f>
        <v>BULK</v>
      </c>
      <c r="E1214" t="str">
        <f>'Main Meals'!L1099</f>
        <v>MS</v>
      </c>
      <c r="F1214" t="str">
        <f>'Main Meals'!I1099</f>
        <v>ACTIVE ROTATING ON</v>
      </c>
      <c r="G1214">
        <f>'Retail Pricing'!L1214</f>
        <v>0</v>
      </c>
    </row>
    <row r="1215" spans="1:7">
      <c r="A1215" t="str">
        <f>'Main Meals'!B1100</f>
        <v>90090D</v>
      </c>
      <c r="B1215" t="str">
        <f>'Main Meals'!C1100</f>
        <v>90093D</v>
      </c>
      <c r="C1215" t="str">
        <f>'Main Meals'!D1100</f>
        <v>Chicken and Rice soup</v>
      </c>
      <c r="D1215" t="str">
        <f>'Main Meals'!K1100</f>
        <v>BULK</v>
      </c>
      <c r="E1215" t="str">
        <f>'Main Meals'!L1100</f>
        <v>MS</v>
      </c>
      <c r="F1215" t="str">
        <f>'Main Meals'!I1100</f>
        <v>ACTIVE ROTATING ON</v>
      </c>
      <c r="G1215">
        <f>'Retail Pricing'!L1215</f>
        <v>0</v>
      </c>
    </row>
    <row r="1216" spans="1:7">
      <c r="A1216" t="str">
        <f>'Main Meals'!B1101</f>
        <v>90100D</v>
      </c>
      <c r="B1216" t="str">
        <f>'Main Meals'!C1101</f>
        <v>90103D</v>
      </c>
      <c r="C1216" t="str">
        <f>'Main Meals'!D1101</f>
        <v>Chicken Stracciatella soup</v>
      </c>
      <c r="D1216" t="str">
        <f>'Main Meals'!K1101</f>
        <v>BULK</v>
      </c>
      <c r="E1216" t="str">
        <f>'Main Meals'!L1101</f>
        <v>MS</v>
      </c>
      <c r="F1216" t="str">
        <f>'Main Meals'!I1101</f>
        <v>ACTIVE ROTATING ON</v>
      </c>
      <c r="G1216">
        <f>'Retail Pricing'!L1216</f>
        <v>0</v>
      </c>
    </row>
    <row r="1217" spans="1:7">
      <c r="A1217" t="str">
        <f>'Main Meals'!B1102</f>
        <v>90120D</v>
      </c>
      <c r="B1217" t="str">
        <f>'Main Meals'!C1102</f>
        <v>90121D</v>
      </c>
      <c r="C1217" t="str">
        <f>'Main Meals'!D1102</f>
        <v>Chopped Spring Salad</v>
      </c>
      <c r="D1217" t="str">
        <f>'Main Meals'!K1102</f>
        <v>BULK</v>
      </c>
      <c r="E1217" t="str">
        <f>'Main Meals'!L1102</f>
        <v>MS</v>
      </c>
      <c r="F1217" t="str">
        <f>'Main Meals'!I1102</f>
        <v>ACTIVE ROTATING ON</v>
      </c>
      <c r="G1217">
        <f>'Retail Pricing'!L1217</f>
        <v>0</v>
      </c>
    </row>
    <row r="1218" spans="1:7">
      <c r="A1218" t="str">
        <f>'Main Meals'!B1103</f>
        <v>90130D</v>
      </c>
      <c r="B1218" t="str">
        <f>'Main Meals'!C1103</f>
        <v>90131D</v>
      </c>
      <c r="C1218" t="str">
        <f>'Main Meals'!D1103</f>
        <v>Fish Cakes with Tartar Sauce</v>
      </c>
      <c r="D1218" t="str">
        <f>'Main Meals'!K1103</f>
        <v>BULK</v>
      </c>
      <c r="E1218" t="str">
        <f>'Main Meals'!L1103</f>
        <v>MS</v>
      </c>
      <c r="F1218" t="str">
        <f>'Main Meals'!I1103</f>
        <v>ACTIVE ROTATING ON</v>
      </c>
      <c r="G1218">
        <f>'Retail Pricing'!L1218</f>
        <v>0</v>
      </c>
    </row>
    <row r="1219" spans="1:7">
      <c r="A1219" t="str">
        <f>'Main Meals'!B1104</f>
        <v>90140D</v>
      </c>
      <c r="B1219" t="str">
        <f>'Main Meals'!C1104</f>
        <v>90141D</v>
      </c>
      <c r="C1219" t="str">
        <f>'Main Meals'!D1104</f>
        <v>Fresh Fruit Cup</v>
      </c>
      <c r="D1219" t="str">
        <f>'Main Meals'!K1104</f>
        <v>BULK</v>
      </c>
      <c r="E1219" t="str">
        <f>'Main Meals'!L1104</f>
        <v>MS</v>
      </c>
      <c r="F1219" t="str">
        <f>'Main Meals'!I1104</f>
        <v>ACTIVE ROTATING ON</v>
      </c>
      <c r="G1219">
        <f>'Retail Pricing'!L1219</f>
        <v>0</v>
      </c>
    </row>
    <row r="1220" spans="1:7">
      <c r="A1220" t="str">
        <f>'Main Meals'!B1105</f>
        <v>90150D</v>
      </c>
      <c r="B1220" t="str">
        <f>'Main Meals'!C1105</f>
        <v>90152D</v>
      </c>
      <c r="C1220" t="str">
        <f>'Main Meals'!D1105</f>
        <v>Green Beans</v>
      </c>
      <c r="D1220" t="str">
        <f>'Main Meals'!K1105</f>
        <v>BULK</v>
      </c>
      <c r="E1220" t="str">
        <f>'Main Meals'!L1105</f>
        <v>MS</v>
      </c>
      <c r="F1220" t="str">
        <f>'Main Meals'!I1105</f>
        <v>ACTIVE ROTATING ON</v>
      </c>
      <c r="G1220">
        <f>'Retail Pricing'!L1220</f>
        <v>0</v>
      </c>
    </row>
    <row r="1221" spans="1:7">
      <c r="A1221" t="str">
        <f>'Main Meals'!B1106</f>
        <v>90150D</v>
      </c>
      <c r="B1221" t="str">
        <f>'Main Meals'!C1106</f>
        <v>90151D</v>
      </c>
      <c r="C1221" t="str">
        <f>'Main Meals'!D1106</f>
        <v>Green Beans &amp; Almonds</v>
      </c>
      <c r="D1221" t="str">
        <f>'Main Meals'!K1106</f>
        <v>BULK</v>
      </c>
      <c r="E1221" t="str">
        <f>'Main Meals'!L1106</f>
        <v>MS</v>
      </c>
      <c r="F1221" t="str">
        <f>'Main Meals'!I1106</f>
        <v>ACTIVE ROTATING ON</v>
      </c>
      <c r="G1221">
        <f>'Retail Pricing'!L1221</f>
        <v>0</v>
      </c>
    </row>
    <row r="1222" spans="1:7">
      <c r="A1222" t="str">
        <f>'Main Meals'!B1107</f>
        <v>90160D</v>
      </c>
      <c r="B1222" t="str">
        <f>'Main Meals'!C1107</f>
        <v>90161D</v>
      </c>
      <c r="C1222" t="str">
        <f>'Main Meals'!D1107</f>
        <v>Classic Mac &amp; Cheese</v>
      </c>
      <c r="D1222" t="str">
        <f>'Main Meals'!K1107</f>
        <v>BULK</v>
      </c>
      <c r="E1222" t="str">
        <f>'Main Meals'!L1107</f>
        <v>MS</v>
      </c>
      <c r="F1222" t="str">
        <f>'Main Meals'!I1107</f>
        <v>ACTIVE ROTATING ON</v>
      </c>
      <c r="G1222">
        <f>'Retail Pricing'!L1222</f>
        <v>0</v>
      </c>
    </row>
    <row r="1223" spans="1:7">
      <c r="A1223" t="str">
        <f>'Main Meals'!B1108</f>
        <v>90160D</v>
      </c>
      <c r="B1223" t="str">
        <f>'Main Meals'!C1108</f>
        <v>90162D</v>
      </c>
      <c r="C1223" t="str">
        <f>'Main Meals'!D1108</f>
        <v>Macaroni Primavera</v>
      </c>
      <c r="D1223" t="str">
        <f>'Main Meals'!K1108</f>
        <v>BULK</v>
      </c>
      <c r="E1223" t="str">
        <f>'Main Meals'!L1108</f>
        <v>MS</v>
      </c>
      <c r="F1223" t="str">
        <f>'Main Meals'!I1108</f>
        <v>ACTIVE ROTATING ON</v>
      </c>
      <c r="G1223">
        <f>'Retail Pricing'!L1223</f>
        <v>0</v>
      </c>
    </row>
    <row r="1224" spans="1:7">
      <c r="A1224" t="str">
        <f>'Main Meals'!B1109</f>
        <v>90160D</v>
      </c>
      <c r="B1224" t="str">
        <f>'Main Meals'!C1109</f>
        <v>90163D</v>
      </c>
      <c r="C1224" t="str">
        <f>'Main Meals'!D1109</f>
        <v>Pulled BBQ Chicken</v>
      </c>
      <c r="D1224" t="str">
        <f>'Main Meals'!K1109</f>
        <v>BULK</v>
      </c>
      <c r="E1224" t="str">
        <f>'Main Meals'!L1109</f>
        <v>MS</v>
      </c>
      <c r="F1224" t="str">
        <f>'Main Meals'!I1109</f>
        <v>ACTIVE ROTATING ON</v>
      </c>
      <c r="G1224">
        <f>'Retail Pricing'!L1224</f>
        <v>0</v>
      </c>
    </row>
    <row r="1225" spans="1:7">
      <c r="A1225" t="str">
        <f>'Main Meals'!B1110</f>
        <v>90170D</v>
      </c>
      <c r="B1225" t="str">
        <f>'Main Meals'!C1110</f>
        <v>90171D</v>
      </c>
      <c r="C1225" t="str">
        <f>'Main Meals'!D1110</f>
        <v>Macaroni Salad with Beets</v>
      </c>
      <c r="D1225" t="str">
        <f>'Main Meals'!K1110</f>
        <v>BULK</v>
      </c>
      <c r="E1225" t="str">
        <f>'Main Meals'!L1110</f>
        <v>MS</v>
      </c>
      <c r="F1225" t="str">
        <f>'Main Meals'!I1110</f>
        <v>ACTIVE ROTATING ON</v>
      </c>
      <c r="G1225">
        <f>'Retail Pricing'!L1225</f>
        <v>0</v>
      </c>
    </row>
    <row r="1226" spans="1:7">
      <c r="A1226" t="str">
        <f>'Main Meals'!B1111</f>
        <v>90180D</v>
      </c>
      <c r="B1226" t="str">
        <f>'Main Meals'!C1111</f>
        <v>90181D</v>
      </c>
      <c r="C1226" t="str">
        <f>'Main Meals'!D1111</f>
        <v>Mini Coffee Cake</v>
      </c>
      <c r="D1226" t="str">
        <f>'Main Meals'!K1111</f>
        <v>BULK</v>
      </c>
      <c r="E1226" t="str">
        <f>'Main Meals'!L1111</f>
        <v>MS</v>
      </c>
      <c r="F1226" t="str">
        <f>'Main Meals'!I1111</f>
        <v>ACTIVE ROTATING ON</v>
      </c>
      <c r="G1226">
        <f>'Retail Pricing'!L1226</f>
        <v>0</v>
      </c>
    </row>
    <row r="1227" spans="1:7">
      <c r="A1227" t="str">
        <f>'Main Meals'!B1112</f>
        <v>90190D</v>
      </c>
      <c r="B1227" t="str">
        <f>'Main Meals'!C1112</f>
        <v>90191D</v>
      </c>
      <c r="C1227" t="str">
        <f>'Main Meals'!D1112</f>
        <v>Rice Pudding</v>
      </c>
      <c r="D1227" t="str">
        <f>'Main Meals'!K1112</f>
        <v>BULK</v>
      </c>
      <c r="E1227" t="str">
        <f>'Main Meals'!L1112</f>
        <v>MS</v>
      </c>
      <c r="F1227" t="str">
        <f>'Main Meals'!I1112</f>
        <v>ACTIVE ROTATING ON</v>
      </c>
      <c r="G1227">
        <f>'Retail Pricing'!L1227</f>
        <v>0</v>
      </c>
    </row>
    <row r="1228" spans="1:7">
      <c r="A1228" t="str">
        <f>'Main Meals'!B1113</f>
        <v>90200D</v>
      </c>
      <c r="B1228" t="str">
        <f>'Main Meals'!C1113</f>
        <v>90201D</v>
      </c>
      <c r="C1228" t="str">
        <f>'Main Meals'!D1113</f>
        <v>Roasted Broccoli</v>
      </c>
      <c r="D1228" t="str">
        <f>'Main Meals'!K1113</f>
        <v>BULK</v>
      </c>
      <c r="E1228" t="str">
        <f>'Main Meals'!L1113</f>
        <v>MS</v>
      </c>
      <c r="F1228" t="str">
        <f>'Main Meals'!I1113</f>
        <v>ACTIVE ROTATING ON</v>
      </c>
      <c r="G1228">
        <f>'Retail Pricing'!L1228</f>
        <v>0</v>
      </c>
    </row>
    <row r="1229" spans="1:7">
      <c r="A1229" t="str">
        <f>'Main Meals'!B1114</f>
        <v>90210D</v>
      </c>
      <c r="B1229" t="str">
        <f>'Main Meals'!C1114</f>
        <v>90211D</v>
      </c>
      <c r="C1229" t="str">
        <f>'Main Meals'!D1114</f>
        <v>Rosemary Whipped Potatoes</v>
      </c>
      <c r="D1229" t="str">
        <f>'Main Meals'!K1114</f>
        <v>BULK</v>
      </c>
      <c r="E1229" t="str">
        <f>'Main Meals'!L1114</f>
        <v>MS</v>
      </c>
      <c r="F1229" t="str">
        <f>'Main Meals'!I1114</f>
        <v>ACTIVE ROTATING ON</v>
      </c>
      <c r="G1229">
        <f>'Retail Pricing'!L1229</f>
        <v>0</v>
      </c>
    </row>
    <row r="1230" spans="1:7">
      <c r="A1230" t="str">
        <f>'Main Meals'!B1115</f>
        <v>90220D</v>
      </c>
      <c r="B1230" t="str">
        <f>'Main Meals'!C1115</f>
        <v>90221D</v>
      </c>
      <c r="C1230" t="str">
        <f>'Main Meals'!D1115</f>
        <v>Sauteed Spinach</v>
      </c>
      <c r="D1230" t="str">
        <f>'Main Meals'!K1115</f>
        <v>BULK</v>
      </c>
      <c r="E1230" t="str">
        <f>'Main Meals'!L1115</f>
        <v>MS</v>
      </c>
      <c r="F1230" t="str">
        <f>'Main Meals'!I1115</f>
        <v>ACTIVE ROTATING ON</v>
      </c>
      <c r="G1230">
        <f>'Retail Pricing'!L1230</f>
        <v>0</v>
      </c>
    </row>
    <row r="1231" spans="1:7">
      <c r="A1231" t="str">
        <f>'Main Meals'!B1116</f>
        <v>90230D</v>
      </c>
      <c r="B1231" t="str">
        <f>'Main Meals'!C1116</f>
        <v>90231D</v>
      </c>
      <c r="C1231" t="str">
        <f>'Main Meals'!D1116</f>
        <v>Penne with Meat Sauce</v>
      </c>
      <c r="D1231" t="str">
        <f>'Main Meals'!K1116</f>
        <v>BULK</v>
      </c>
      <c r="E1231" t="str">
        <f>'Main Meals'!L1116</f>
        <v>MS</v>
      </c>
      <c r="F1231" t="str">
        <f>'Main Meals'!I1116</f>
        <v>ACTIVE ROTATING ON</v>
      </c>
      <c r="G1231">
        <f>'Retail Pricing'!L1231</f>
        <v>0</v>
      </c>
    </row>
    <row r="1232" spans="1:7">
      <c r="A1232" t="str">
        <f>'Main Meals'!B1117</f>
        <v>90240D</v>
      </c>
      <c r="B1232" t="str">
        <f>'Main Meals'!C1117</f>
        <v>90241D</v>
      </c>
      <c r="C1232" t="str">
        <f>'Main Meals'!D1117</f>
        <v>Teriyaki Chicken</v>
      </c>
      <c r="D1232" t="str">
        <f>'Main Meals'!K1117</f>
        <v>BULK</v>
      </c>
      <c r="E1232" t="str">
        <f>'Main Meals'!L1117</f>
        <v>MS</v>
      </c>
      <c r="F1232" t="str">
        <f>'Main Meals'!I1117</f>
        <v>ACTIVE ROTATING ON</v>
      </c>
      <c r="G1232">
        <f>'Retail Pricing'!L1232</f>
        <v>0</v>
      </c>
    </row>
    <row r="1233" spans="1:7">
      <c r="A1233" t="str">
        <f>'Main Meals'!B1118</f>
        <v>90250D</v>
      </c>
      <c r="B1233" t="str">
        <f>'Main Meals'!C1118</f>
        <v>90251D</v>
      </c>
      <c r="C1233" t="str">
        <f>'Main Meals'!D1118</f>
        <v>Turkey Meatballs with Tomato Sauce</v>
      </c>
      <c r="D1233" t="str">
        <f>'Main Meals'!K1118</f>
        <v>BULK</v>
      </c>
      <c r="E1233" t="str">
        <f>'Main Meals'!L1118</f>
        <v>MS</v>
      </c>
      <c r="F1233" t="str">
        <f>'Main Meals'!I1118</f>
        <v>ACTIVE ROTATING ON</v>
      </c>
      <c r="G1233">
        <f>'Retail Pricing'!L1233</f>
        <v>0</v>
      </c>
    </row>
    <row r="1234" spans="1:7">
      <c r="A1234" t="str">
        <f>'Main Meals'!B1119</f>
        <v>90280D</v>
      </c>
      <c r="B1234" t="str">
        <f>'Main Meals'!C1119</f>
        <v>90281D</v>
      </c>
      <c r="C1234" t="str">
        <f>'Main Meals'!D1119</f>
        <v>Brown Rice</v>
      </c>
      <c r="D1234" t="str">
        <f>'Main Meals'!K1119</f>
        <v>BULK</v>
      </c>
      <c r="E1234" t="str">
        <f>'Main Meals'!L1119</f>
        <v>MS</v>
      </c>
      <c r="F1234" t="str">
        <f>'Main Meals'!I1119</f>
        <v>ACTIVE ROTATING ON</v>
      </c>
      <c r="G1234">
        <f>'Retail Pricing'!L1234</f>
        <v>0</v>
      </c>
    </row>
    <row r="1235" spans="1:7">
      <c r="A1235" t="str">
        <f>'Main Meals'!B1120</f>
        <v>90290D</v>
      </c>
      <c r="B1235" t="str">
        <f>'Main Meals'!C1120</f>
        <v>90291D</v>
      </c>
      <c r="C1235" t="str">
        <f>'Main Meals'!D1120</f>
        <v xml:space="preserve">Carrot Puree </v>
      </c>
      <c r="D1235" t="str">
        <f>'Main Meals'!K1120</f>
        <v>BULK</v>
      </c>
      <c r="E1235" t="str">
        <f>'Main Meals'!L1120</f>
        <v>MS</v>
      </c>
      <c r="F1235" t="str">
        <f>'Main Meals'!I1120</f>
        <v>ACTIVE ROTATING ON</v>
      </c>
      <c r="G1235">
        <f>'Retail Pricing'!L1235</f>
        <v>0</v>
      </c>
    </row>
    <row r="1236" spans="1:7">
      <c r="A1236" t="str">
        <f>'Main Meals'!B1121</f>
        <v>90310D</v>
      </c>
      <c r="B1236" t="str">
        <f>'Main Meals'!C1121</f>
        <v>90311D</v>
      </c>
      <c r="C1236" t="str">
        <f>'Main Meals'!D1121</f>
        <v>Chicken Tacos (Taco Shells Optional)</v>
      </c>
      <c r="D1236" t="str">
        <f>'Main Meals'!K1121</f>
        <v>BULK</v>
      </c>
      <c r="E1236" t="str">
        <f>'Main Meals'!L1121</f>
        <v>MS</v>
      </c>
      <c r="F1236" t="str">
        <f>'Main Meals'!I1121</f>
        <v>ACTIVE ROTATING ON</v>
      </c>
      <c r="G1236">
        <f>'Retail Pricing'!L1236</f>
        <v>0</v>
      </c>
    </row>
    <row r="1237" spans="1:7">
      <c r="A1237" t="str">
        <f>'Main Meals'!B1122</f>
        <v>90320D</v>
      </c>
      <c r="B1237" t="str">
        <f>'Main Meals'!C1122</f>
        <v>90321D</v>
      </c>
      <c r="C1237" t="str">
        <f>'Main Meals'!D1122</f>
        <v>Chili with Cheddar Cheese</v>
      </c>
      <c r="D1237" t="str">
        <f>'Main Meals'!K1122</f>
        <v>BULK</v>
      </c>
      <c r="E1237" t="str">
        <f>'Main Meals'!L1122</f>
        <v>MS</v>
      </c>
      <c r="F1237" t="str">
        <f>'Main Meals'!I1122</f>
        <v>ACTIVE ROTATING ON</v>
      </c>
      <c r="G1237">
        <f>'Retail Pricing'!L1237</f>
        <v>0</v>
      </c>
    </row>
    <row r="1238" spans="1:7">
      <c r="A1238" t="str">
        <f>'Main Meals'!B1123</f>
        <v>90330D</v>
      </c>
      <c r="B1238" t="str">
        <f>'Main Meals'!C1123</f>
        <v>90331D</v>
      </c>
      <c r="C1238" t="str">
        <f>'Main Meals'!D1123</f>
        <v>Chocolate Pudding</v>
      </c>
      <c r="D1238" t="str">
        <f>'Main Meals'!K1123</f>
        <v>BULK</v>
      </c>
      <c r="E1238" t="str">
        <f>'Main Meals'!L1123</f>
        <v>MS</v>
      </c>
      <c r="F1238" t="str">
        <f>'Main Meals'!I1123</f>
        <v>ACTIVE ROTATING ON</v>
      </c>
      <c r="G1238">
        <f>'Retail Pricing'!L1238</f>
        <v>0</v>
      </c>
    </row>
    <row r="1239" spans="1:7">
      <c r="A1239" t="str">
        <f>'Main Meals'!B1124</f>
        <v>90330D</v>
      </c>
      <c r="B1239" t="str">
        <f>'Main Meals'!C1124</f>
        <v>90332D</v>
      </c>
      <c r="C1239" t="str">
        <f>'Main Meals'!D1124</f>
        <v>Strawberry and Vanilla Pudding</v>
      </c>
      <c r="D1239" t="str">
        <f>'Main Meals'!K1124</f>
        <v>BULK</v>
      </c>
      <c r="E1239" t="str">
        <f>'Main Meals'!L1124</f>
        <v>MS</v>
      </c>
      <c r="F1239" t="str">
        <f>'Main Meals'!I1124</f>
        <v>ACTIVE ROTATING ON</v>
      </c>
      <c r="G1239">
        <f>'Retail Pricing'!L1239</f>
        <v>0</v>
      </c>
    </row>
    <row r="1240" spans="1:7">
      <c r="A1240" t="str">
        <f>'Main Meals'!B1125</f>
        <v>90330D</v>
      </c>
      <c r="B1240" t="str">
        <f>'Main Meals'!C1125</f>
        <v>90333D</v>
      </c>
      <c r="C1240" t="str">
        <f>'Main Meals'!D1125</f>
        <v>Vanilla Pudding</v>
      </c>
      <c r="D1240" t="str">
        <f>'Main Meals'!K1125</f>
        <v>BULK</v>
      </c>
      <c r="E1240" t="str">
        <f>'Main Meals'!L1125</f>
        <v>MS</v>
      </c>
      <c r="F1240" t="str">
        <f>'Main Meals'!I1125</f>
        <v>ACTIVE ROTATING ON</v>
      </c>
      <c r="G1240">
        <f>'Retail Pricing'!L1240</f>
        <v>0</v>
      </c>
    </row>
    <row r="1241" spans="1:7">
      <c r="A1241" t="str">
        <f>'Main Meals'!B1126</f>
        <v>90340D</v>
      </c>
      <c r="B1241" t="str">
        <f>'Main Meals'!C1126</f>
        <v>90341D</v>
      </c>
      <c r="C1241" t="str">
        <f>'Main Meals'!D1126</f>
        <v>Chopped Caesar Salad</v>
      </c>
      <c r="D1241" t="str">
        <f>'Main Meals'!K1126</f>
        <v>BULK</v>
      </c>
      <c r="E1241" t="str">
        <f>'Main Meals'!L1126</f>
        <v>MS</v>
      </c>
      <c r="F1241" t="str">
        <f>'Main Meals'!I1126</f>
        <v>ACTIVE ROTATING ON</v>
      </c>
      <c r="G1241">
        <f>'Retail Pricing'!L1241</f>
        <v>0</v>
      </c>
    </row>
    <row r="1242" spans="1:7">
      <c r="A1242" t="str">
        <f>'Main Meals'!B1127</f>
        <v>90350D</v>
      </c>
      <c r="B1242" t="str">
        <f>'Main Meals'!C1127</f>
        <v>90351D</v>
      </c>
      <c r="C1242" t="str">
        <f>'Main Meals'!D1127</f>
        <v>Cole Slaw</v>
      </c>
      <c r="D1242" t="str">
        <f>'Main Meals'!K1127</f>
        <v>BULK</v>
      </c>
      <c r="E1242" t="str">
        <f>'Main Meals'!L1127</f>
        <v>MS</v>
      </c>
      <c r="F1242" t="str">
        <f>'Main Meals'!I1127</f>
        <v>ACTIVE ROTATING ON</v>
      </c>
      <c r="G1242">
        <f>'Retail Pricing'!L1242</f>
        <v>0</v>
      </c>
    </row>
    <row r="1243" spans="1:7">
      <c r="A1243" t="str">
        <f>'Main Meals'!B1128</f>
        <v>90380D</v>
      </c>
      <c r="B1243" t="str">
        <f>'Main Meals'!C1128</f>
        <v>90383D</v>
      </c>
      <c r="C1243" t="str">
        <f>'Main Meals'!D1128</f>
        <v>Italian Wedding soup</v>
      </c>
      <c r="D1243" t="str">
        <f>'Main Meals'!K1128</f>
        <v>BULK</v>
      </c>
      <c r="E1243" t="str">
        <f>'Main Meals'!L1128</f>
        <v>MS</v>
      </c>
      <c r="F1243" t="str">
        <f>'Main Meals'!I1128</f>
        <v>ACTIVE ROTATING ON</v>
      </c>
      <c r="G1243">
        <f>'Retail Pricing'!L1243</f>
        <v>0</v>
      </c>
    </row>
    <row r="1244" spans="1:7">
      <c r="A1244" t="str">
        <f>'Main Meals'!B1129</f>
        <v>90390D</v>
      </c>
      <c r="B1244" t="str">
        <f>'Main Meals'!C1129</f>
        <v>90391D</v>
      </c>
      <c r="C1244" t="str">
        <f>'Main Meals'!D1129</f>
        <v>Chopped Mediterranean Salad</v>
      </c>
      <c r="D1244" t="str">
        <f>'Main Meals'!K1129</f>
        <v>BULK</v>
      </c>
      <c r="E1244" t="str">
        <f>'Main Meals'!L1129</f>
        <v>MS</v>
      </c>
      <c r="F1244" t="str">
        <f>'Main Meals'!I1129</f>
        <v>ACTIVE ROTATING ON</v>
      </c>
      <c r="G1244">
        <f>'Retail Pricing'!L1244</f>
        <v>0</v>
      </c>
    </row>
    <row r="1245" spans="1:7">
      <c r="A1245" t="str">
        <f>'Main Meals'!B1130</f>
        <v>90400D</v>
      </c>
      <c r="B1245" t="str">
        <f>'Main Meals'!C1130</f>
        <v>90403D</v>
      </c>
      <c r="C1245" t="str">
        <f>'Main Meals'!D1130</f>
        <v>Minestrone soup</v>
      </c>
      <c r="D1245" t="str">
        <f>'Main Meals'!K1130</f>
        <v>BULK</v>
      </c>
      <c r="E1245" t="str">
        <f>'Main Meals'!L1130</f>
        <v>MS</v>
      </c>
      <c r="F1245" t="str">
        <f>'Main Meals'!I1130</f>
        <v>ACTIVE ROTATING ON</v>
      </c>
      <c r="G1245">
        <f>'Retail Pricing'!L1245</f>
        <v>0</v>
      </c>
    </row>
    <row r="1246" spans="1:7">
      <c r="A1246" t="str">
        <f>'Main Meals'!B1131</f>
        <v>90420D</v>
      </c>
      <c r="B1246" t="str">
        <f>'Main Meals'!C1131</f>
        <v>90421D</v>
      </c>
      <c r="C1246" t="str">
        <f>'Main Meals'!D1131</f>
        <v>Peanut Butter Chocolate Chip bites</v>
      </c>
      <c r="D1246" t="str">
        <f>'Main Meals'!K1131</f>
        <v>BULK</v>
      </c>
      <c r="E1246" t="str">
        <f>'Main Meals'!L1131</f>
        <v>MS</v>
      </c>
      <c r="F1246" t="str">
        <f>'Main Meals'!I1131</f>
        <v>ACTIVE ROTATING ON</v>
      </c>
      <c r="G1246">
        <f>'Retail Pricing'!L1246</f>
        <v>0</v>
      </c>
    </row>
    <row r="1247" spans="1:7">
      <c r="A1247" t="str">
        <f>'Main Meals'!B1132</f>
        <v>90430D</v>
      </c>
      <c r="B1247" t="str">
        <f>'Main Meals'!C1132</f>
        <v>90431D</v>
      </c>
      <c r="C1247" t="str">
        <f>'Main Meals'!D1132</f>
        <v>Potato Salad</v>
      </c>
      <c r="D1247" t="str">
        <f>'Main Meals'!K1132</f>
        <v>BULK</v>
      </c>
      <c r="E1247" t="str">
        <f>'Main Meals'!L1132</f>
        <v>MS</v>
      </c>
      <c r="F1247" t="str">
        <f>'Main Meals'!I1132</f>
        <v>ACTIVE ROTATING ON</v>
      </c>
      <c r="G1247">
        <f>'Retail Pricing'!L1247</f>
        <v>0</v>
      </c>
    </row>
    <row r="1248" spans="1:7">
      <c r="A1248" t="str">
        <f>'Main Meals'!B1133</f>
        <v>90450D</v>
      </c>
      <c r="B1248" t="str">
        <f>'Main Meals'!C1133</f>
        <v>90451D</v>
      </c>
      <c r="C1248" t="str">
        <f>'Main Meals'!D1133</f>
        <v xml:space="preserve">Slow Cooked Roast Beef </v>
      </c>
      <c r="D1248" t="str">
        <f>'Main Meals'!K1133</f>
        <v>BULK</v>
      </c>
      <c r="E1248" t="str">
        <f>'Main Meals'!L1133</f>
        <v>MS</v>
      </c>
      <c r="F1248" t="str">
        <f>'Main Meals'!I1133</f>
        <v>ACTIVE ROTATING ON</v>
      </c>
      <c r="G1248">
        <f>'Retail Pricing'!L1248</f>
        <v>0</v>
      </c>
    </row>
    <row r="1249" spans="1:7">
      <c r="A1249" t="str">
        <f>'Main Meals'!B1134</f>
        <v>90460D</v>
      </c>
      <c r="B1249" t="str">
        <f>'Main Meals'!C1134</f>
        <v>90461D</v>
      </c>
      <c r="C1249" t="str">
        <f>'Main Meals'!D1134</f>
        <v xml:space="preserve">Spaghetti and Turkey Meatballs, with Tomato, Mushroom and Veggie Sauce </v>
      </c>
      <c r="D1249" t="str">
        <f>'Main Meals'!K1134</f>
        <v>BULK</v>
      </c>
      <c r="E1249" t="str">
        <f>'Main Meals'!L1134</f>
        <v>MS</v>
      </c>
      <c r="F1249" t="str">
        <f>'Main Meals'!I1134</f>
        <v>ACTIVE ROTATING ON</v>
      </c>
      <c r="G1249">
        <f>'Retail Pricing'!L1249</f>
        <v>0</v>
      </c>
    </row>
    <row r="1250" spans="1:7">
      <c r="A1250" t="str">
        <f>'Main Meals'!B1135</f>
        <v>90470D</v>
      </c>
      <c r="B1250" t="str">
        <f>'Main Meals'!C1135</f>
        <v>90471D</v>
      </c>
      <c r="C1250" t="str">
        <f>'Main Meals'!D1135</f>
        <v>Apple Sauce with Raisins and Cinnamon</v>
      </c>
      <c r="D1250" t="str">
        <f>'Main Meals'!K1135</f>
        <v>BULK</v>
      </c>
      <c r="E1250" t="str">
        <f>'Main Meals'!L1135</f>
        <v>MS</v>
      </c>
      <c r="F1250" t="str">
        <f>'Main Meals'!I1135</f>
        <v>ACTIVE ROTATING ON</v>
      </c>
      <c r="G1250">
        <f>'Retail Pricing'!L1250</f>
        <v>0</v>
      </c>
    </row>
    <row r="1251" spans="1:7">
      <c r="A1251" t="str">
        <f>'Main Meals'!B1136</f>
        <v>90490D</v>
      </c>
      <c r="B1251" t="str">
        <f>'Main Meals'!C1136</f>
        <v>90491D</v>
      </c>
      <c r="C1251" t="str">
        <f>'Main Meals'!D1136</f>
        <v>Caramelized Bananas</v>
      </c>
      <c r="D1251" t="str">
        <f>'Main Meals'!K1136</f>
        <v>BULK</v>
      </c>
      <c r="E1251" t="str">
        <f>'Main Meals'!L1136</f>
        <v>MS</v>
      </c>
      <c r="F1251" t="str">
        <f>'Main Meals'!I1136</f>
        <v>ACTIVE ROTATING ON</v>
      </c>
      <c r="G1251">
        <f>'Retail Pricing'!L1251</f>
        <v>0</v>
      </c>
    </row>
    <row r="1252" spans="1:7">
      <c r="A1252" t="str">
        <f>'Main Meals'!B1137</f>
        <v>90500D</v>
      </c>
      <c r="B1252" t="str">
        <f>'Main Meals'!C1137</f>
        <v>90503D</v>
      </c>
      <c r="C1252" t="str">
        <f>'Main Meals'!D1137</f>
        <v>Chicken Noodle soup</v>
      </c>
      <c r="D1252" t="str">
        <f>'Main Meals'!K1137</f>
        <v>BULK</v>
      </c>
      <c r="E1252" t="str">
        <f>'Main Meals'!L1137</f>
        <v>MS</v>
      </c>
      <c r="F1252" t="str">
        <f>'Main Meals'!I1137</f>
        <v>ACTIVE ROTATING ON</v>
      </c>
      <c r="G1252">
        <f>'Retail Pricing'!L1252</f>
        <v>0</v>
      </c>
    </row>
    <row r="1253" spans="1:7">
      <c r="A1253" t="str">
        <f>'Main Meals'!B1138</f>
        <v>90510D</v>
      </c>
      <c r="B1253" t="str">
        <f>'Main Meals'!C1138</f>
        <v>90511D</v>
      </c>
      <c r="C1253" t="str">
        <f>'Main Meals'!D1138</f>
        <v>Chicken Parmesan</v>
      </c>
      <c r="D1253" t="str">
        <f>'Main Meals'!K1138</f>
        <v>BULK</v>
      </c>
      <c r="E1253" t="str">
        <f>'Main Meals'!L1138</f>
        <v>MS</v>
      </c>
      <c r="F1253" t="str">
        <f>'Main Meals'!I1138</f>
        <v>ACTIVE ROTATING ON</v>
      </c>
      <c r="G1253">
        <f>'Retail Pricing'!L1253</f>
        <v>0</v>
      </c>
    </row>
    <row r="1254" spans="1:7">
      <c r="A1254" t="str">
        <f>'Main Meals'!B1139</f>
        <v>90530D</v>
      </c>
      <c r="B1254" t="str">
        <f>'Main Meals'!C1139</f>
        <v>90531D</v>
      </c>
      <c r="C1254" t="str">
        <f>'Main Meals'!D1139</f>
        <v>Creamy Spinach</v>
      </c>
      <c r="D1254" t="str">
        <f>'Main Meals'!K1139</f>
        <v>BULK</v>
      </c>
      <c r="E1254" t="str">
        <f>'Main Meals'!L1139</f>
        <v>MS</v>
      </c>
      <c r="F1254" t="str">
        <f>'Main Meals'!I1139</f>
        <v>ACTIVE ROTATING ON</v>
      </c>
      <c r="G1254">
        <f>'Retail Pricing'!L1254</f>
        <v>0</v>
      </c>
    </row>
    <row r="1255" spans="1:7">
      <c r="A1255" t="str">
        <f>'Main Meals'!B1140</f>
        <v>90540D</v>
      </c>
      <c r="B1255" t="str">
        <f>'Main Meals'!C1140</f>
        <v>90541D</v>
      </c>
      <c r="C1255" t="str">
        <f>'Main Meals'!D1140</f>
        <v>Cucumber Potato Salad</v>
      </c>
      <c r="D1255" t="str">
        <f>'Main Meals'!K1140</f>
        <v>BULK</v>
      </c>
      <c r="E1255" t="str">
        <f>'Main Meals'!L1140</f>
        <v>MS</v>
      </c>
      <c r="F1255" t="str">
        <f>'Main Meals'!I1140</f>
        <v>ACTIVE ROTATING ON</v>
      </c>
      <c r="G1255">
        <f>'Retail Pricing'!L1255</f>
        <v>0</v>
      </c>
    </row>
    <row r="1256" spans="1:7">
      <c r="A1256" t="str">
        <f>'Main Meals'!B1141</f>
        <v>90560D</v>
      </c>
      <c r="B1256" t="str">
        <f>'Main Meals'!C1141</f>
        <v>90562D</v>
      </c>
      <c r="C1256" t="str">
        <f>'Main Meals'!D1141</f>
        <v>Primavera Rice</v>
      </c>
      <c r="D1256" t="str">
        <f>'Main Meals'!K1141</f>
        <v>BULK</v>
      </c>
      <c r="E1256" t="str">
        <f>'Main Meals'!L1141</f>
        <v>MS</v>
      </c>
      <c r="F1256" t="str">
        <f>'Main Meals'!I1141</f>
        <v>ACTIVE ROTATING ON</v>
      </c>
      <c r="G1256">
        <f>'Retail Pricing'!L1256</f>
        <v>0</v>
      </c>
    </row>
    <row r="1257" spans="1:7">
      <c r="A1257" t="str">
        <f>'Main Meals'!B1142</f>
        <v>90570D</v>
      </c>
      <c r="B1257" t="str">
        <f>'Main Meals'!C1142</f>
        <v>90571D</v>
      </c>
      <c r="C1257" t="str">
        <f>'Main Meals'!D1142</f>
        <v>Lasagna Bolognese</v>
      </c>
      <c r="D1257" t="str">
        <f>'Main Meals'!K1142</f>
        <v>BULK</v>
      </c>
      <c r="E1257" t="str">
        <f>'Main Meals'!L1142</f>
        <v>MS</v>
      </c>
      <c r="F1257" t="str">
        <f>'Main Meals'!I1142</f>
        <v>ACTIVE ROTATING ON</v>
      </c>
      <c r="G1257">
        <f>'Retail Pricing'!L1257</f>
        <v>0</v>
      </c>
    </row>
    <row r="1258" spans="1:7">
      <c r="A1258" t="str">
        <f>'Main Meals'!B1143</f>
        <v>90580D</v>
      </c>
      <c r="B1258" t="str">
        <f>'Main Meals'!C1143</f>
        <v>90581D</v>
      </c>
      <c r="C1258" t="str">
        <f>'Main Meals'!D1143</f>
        <v>Maple Glazed Ham</v>
      </c>
      <c r="D1258" t="str">
        <f>'Main Meals'!K1143</f>
        <v>BULK</v>
      </c>
      <c r="E1258" t="str">
        <f>'Main Meals'!L1143</f>
        <v>MS</v>
      </c>
      <c r="F1258" t="str">
        <f>'Main Meals'!I1143</f>
        <v>ACTIVE ROTATING ON</v>
      </c>
      <c r="G1258">
        <f>'Retail Pricing'!L1258</f>
        <v>0</v>
      </c>
    </row>
    <row r="1259" spans="1:7">
      <c r="A1259" t="str">
        <f>'Main Meals'!B1144</f>
        <v>90590D</v>
      </c>
      <c r="B1259" t="str">
        <f>'Main Meals'!C1144</f>
        <v>90591D</v>
      </c>
      <c r="C1259" t="str">
        <f>'Main Meals'!D1144</f>
        <v>Mashed Sweet Potatoes</v>
      </c>
      <c r="D1259" t="str">
        <f>'Main Meals'!K1144</f>
        <v>BULK</v>
      </c>
      <c r="E1259" t="str">
        <f>'Main Meals'!L1144</f>
        <v>MS</v>
      </c>
      <c r="F1259" t="str">
        <f>'Main Meals'!I1144</f>
        <v>ACTIVE ROTATING ON</v>
      </c>
      <c r="G1259">
        <f>'Retail Pricing'!L1259</f>
        <v>0</v>
      </c>
    </row>
    <row r="1260" spans="1:7">
      <c r="A1260" t="str">
        <f>'Main Meals'!B1145</f>
        <v>90620D</v>
      </c>
      <c r="B1260" t="str">
        <f>'Main Meals'!C1145</f>
        <v>90623D</v>
      </c>
      <c r="C1260" t="str">
        <f>'Main Meals'!D1145</f>
        <v>Mushroom and Barley soup</v>
      </c>
      <c r="D1260" t="str">
        <f>'Main Meals'!K1145</f>
        <v>BULK</v>
      </c>
      <c r="E1260" t="str">
        <f>'Main Meals'!L1145</f>
        <v>MS</v>
      </c>
      <c r="F1260" t="str">
        <f>'Main Meals'!I1145</f>
        <v>ACTIVE ROTATING ON</v>
      </c>
      <c r="G1260">
        <f>'Retail Pricing'!L1260</f>
        <v>0</v>
      </c>
    </row>
    <row r="1261" spans="1:7">
      <c r="A1261" t="str">
        <f>'Main Meals'!B1146</f>
        <v>90630D</v>
      </c>
      <c r="B1261" t="str">
        <f>'Main Meals'!C1146</f>
        <v>90631D</v>
      </c>
      <c r="C1261" t="str">
        <f>'Main Meals'!D1146</f>
        <v>New England Cod Chowder</v>
      </c>
      <c r="D1261" t="str">
        <f>'Main Meals'!K1146</f>
        <v>BULK</v>
      </c>
      <c r="E1261" t="str">
        <f>'Main Meals'!L1146</f>
        <v>MS</v>
      </c>
      <c r="F1261" t="str">
        <f>'Main Meals'!I1146</f>
        <v>ACTIVE ROTATING ON</v>
      </c>
      <c r="G1261">
        <f>'Retail Pricing'!L1261</f>
        <v>0</v>
      </c>
    </row>
    <row r="1262" spans="1:7">
      <c r="A1262" t="str">
        <f>'Main Meals'!B1147</f>
        <v>90640D</v>
      </c>
      <c r="B1262" t="str">
        <f>'Main Meals'!C1147</f>
        <v>90641D</v>
      </c>
      <c r="C1262" t="str">
        <f>'Main Meals'!D1147</f>
        <v>Roasted Carrots, Broccoli, &amp; Brussels Sprouts</v>
      </c>
      <c r="D1262" t="str">
        <f>'Main Meals'!K1147</f>
        <v>BULK</v>
      </c>
      <c r="E1262" t="str">
        <f>'Main Meals'!L1147</f>
        <v>MS</v>
      </c>
      <c r="F1262" t="str">
        <f>'Main Meals'!I1147</f>
        <v>ACTIVE ROTATING ON</v>
      </c>
      <c r="G1262">
        <f>'Retail Pricing'!L1262</f>
        <v>0</v>
      </c>
    </row>
    <row r="1263" spans="1:7">
      <c r="A1263" t="str">
        <f>'Main Meals'!B1148</f>
        <v>90650D</v>
      </c>
      <c r="B1263" t="str">
        <f>'Main Meals'!C1148</f>
        <v>90651D</v>
      </c>
      <c r="C1263" t="str">
        <f>'Main Meals'!D1148</f>
        <v>Rosemary Roasted Potatoes</v>
      </c>
      <c r="D1263" t="str">
        <f>'Main Meals'!K1148</f>
        <v>BULK</v>
      </c>
      <c r="E1263" t="str">
        <f>'Main Meals'!L1148</f>
        <v>MS</v>
      </c>
      <c r="F1263" t="str">
        <f>'Main Meals'!I1148</f>
        <v>ACTIVE ROTATING ON</v>
      </c>
      <c r="G1263">
        <f>'Retail Pricing'!L1263</f>
        <v>0</v>
      </c>
    </row>
    <row r="1264" spans="1:7">
      <c r="A1264" t="str">
        <f>'Main Meals'!B1149</f>
        <v>90660D</v>
      </c>
      <c r="B1264" t="str">
        <f>'Main Meals'!C1149</f>
        <v>90661D</v>
      </c>
      <c r="C1264" t="str">
        <f>'Main Meals'!D1149</f>
        <v>Spaghetti with Tomato, Garlic and Bacon Sauce</v>
      </c>
      <c r="D1264" t="str">
        <f>'Main Meals'!K1149</f>
        <v>BULK</v>
      </c>
      <c r="E1264" t="str">
        <f>'Main Meals'!L1149</f>
        <v>MS</v>
      </c>
      <c r="F1264" t="str">
        <f>'Main Meals'!I1149</f>
        <v>ACTIVE ROTATING ON</v>
      </c>
      <c r="G1264">
        <f>'Retail Pricing'!L1264</f>
        <v>0</v>
      </c>
    </row>
    <row r="1265" spans="1:7">
      <c r="A1265" t="str">
        <f>'Main Meals'!B1150</f>
        <v>90670D</v>
      </c>
      <c r="B1265" t="str">
        <f>'Main Meals'!C1150</f>
        <v>90671D</v>
      </c>
      <c r="C1265" t="str">
        <f>'Main Meals'!D1150</f>
        <v>Vegetable Stew</v>
      </c>
      <c r="D1265" t="str">
        <f>'Main Meals'!K1150</f>
        <v>BULK</v>
      </c>
      <c r="E1265" t="str">
        <f>'Main Meals'!L1150</f>
        <v>MS</v>
      </c>
      <c r="F1265" t="str">
        <f>'Main Meals'!I1150</f>
        <v>ACTIVE ROTATING ON</v>
      </c>
      <c r="G1265">
        <f>'Retail Pricing'!L1265</f>
        <v>0</v>
      </c>
    </row>
    <row r="1266" spans="1:7">
      <c r="A1266" t="str">
        <f>'Main Meals'!B1151</f>
        <v>90680D</v>
      </c>
      <c r="B1266" t="str">
        <f>'Main Meals'!C1151</f>
        <v>90683D</v>
      </c>
      <c r="C1266" t="str">
        <f>'Main Meals'!D1151</f>
        <v>Borscht soup</v>
      </c>
      <c r="D1266" t="str">
        <f>'Main Meals'!K1151</f>
        <v>BULK</v>
      </c>
      <c r="E1266" t="str">
        <f>'Main Meals'!L1151</f>
        <v>MS</v>
      </c>
      <c r="F1266" t="str">
        <f>'Main Meals'!I1151</f>
        <v>ACTIVE ROTATING ON</v>
      </c>
      <c r="G1266">
        <f>'Retail Pricing'!L1266</f>
        <v>0</v>
      </c>
    </row>
    <row r="1267" spans="1:7">
      <c r="A1267" t="str">
        <f>'Main Meals'!B1152</f>
        <v>90690D</v>
      </c>
      <c r="B1267" t="str">
        <f>'Main Meals'!C1152</f>
        <v>90691D</v>
      </c>
      <c r="C1267" t="str">
        <f>'Main Meals'!D1152</f>
        <v>Breaded Fish Filet</v>
      </c>
      <c r="D1267" t="str">
        <f>'Main Meals'!K1152</f>
        <v>BULK</v>
      </c>
      <c r="E1267" t="str">
        <f>'Main Meals'!L1152</f>
        <v>MS</v>
      </c>
      <c r="F1267" t="str">
        <f>'Main Meals'!I1152</f>
        <v>ACTIVE ROTATING ON</v>
      </c>
      <c r="G1267">
        <f>'Retail Pricing'!L1267</f>
        <v>0</v>
      </c>
    </row>
    <row r="1268" spans="1:7">
      <c r="A1268" t="str">
        <f>'Main Meals'!B1153</f>
        <v>90690D</v>
      </c>
      <c r="B1268" t="str">
        <f>'Main Meals'!C1153</f>
        <v>90692D</v>
      </c>
      <c r="C1268" t="str">
        <f>'Main Meals'!D1153</f>
        <v>Tilapia with Herb Sauce</v>
      </c>
      <c r="D1268" t="str">
        <f>'Main Meals'!K1153</f>
        <v>BULK</v>
      </c>
      <c r="E1268" t="str">
        <f>'Main Meals'!L1153</f>
        <v>MS</v>
      </c>
      <c r="F1268" t="str">
        <f>'Main Meals'!I1153</f>
        <v>ACTIVE ROTATING ON</v>
      </c>
      <c r="G1268">
        <f>'Retail Pricing'!L1268</f>
        <v>0</v>
      </c>
    </row>
    <row r="1269" spans="1:7">
      <c r="A1269" t="str">
        <f>'Main Meals'!B1154</f>
        <v>90700D</v>
      </c>
      <c r="B1269" t="str">
        <f>'Main Meals'!C1154</f>
        <v>90701D</v>
      </c>
      <c r="C1269" t="str">
        <f>'Main Meals'!D1154</f>
        <v>Broccoli Casserole with Ground Beef</v>
      </c>
      <c r="D1269" t="str">
        <f>'Main Meals'!K1154</f>
        <v>BULK</v>
      </c>
      <c r="E1269" t="str">
        <f>'Main Meals'!L1154</f>
        <v>MS</v>
      </c>
      <c r="F1269" t="str">
        <f>'Main Meals'!I1154</f>
        <v>ACTIVE ROTATING ON</v>
      </c>
      <c r="G1269">
        <f>'Retail Pricing'!L1269</f>
        <v>0</v>
      </c>
    </row>
    <row r="1270" spans="1:7">
      <c r="A1270" t="str">
        <f>'Main Meals'!B1155</f>
        <v>90730D</v>
      </c>
      <c r="B1270" t="str">
        <f>'Main Meals'!C1155</f>
        <v>90731D</v>
      </c>
      <c r="C1270" t="str">
        <f>'Main Meals'!D1155</f>
        <v>Egg Frittata with Bacon &amp; Cheese</v>
      </c>
      <c r="D1270" t="str">
        <f>'Main Meals'!K1155</f>
        <v>BULK</v>
      </c>
      <c r="E1270" t="str">
        <f>'Main Meals'!L1155</f>
        <v>MS</v>
      </c>
      <c r="F1270" t="str">
        <f>'Main Meals'!I1155</f>
        <v>ACTIVE ROTATING ON</v>
      </c>
      <c r="G1270">
        <f>'Retail Pricing'!L1270</f>
        <v>0</v>
      </c>
    </row>
    <row r="1271" spans="1:7">
      <c r="A1271" t="str">
        <f>'Main Meals'!B1156</f>
        <v>90770D</v>
      </c>
      <c r="B1271" t="str">
        <f>'Main Meals'!C1156</f>
        <v>90771D</v>
      </c>
      <c r="C1271" t="str">
        <f>'Main Meals'!D1156</f>
        <v>Rice with Green Peas</v>
      </c>
      <c r="D1271" t="str">
        <f>'Main Meals'!K1156</f>
        <v>BULK</v>
      </c>
      <c r="E1271" t="str">
        <f>'Main Meals'!L1156</f>
        <v>MS</v>
      </c>
      <c r="F1271" t="str">
        <f>'Main Meals'!I1156</f>
        <v>ACTIVE ROTATING ON</v>
      </c>
      <c r="G1271">
        <f>'Retail Pricing'!L1271</f>
        <v>0</v>
      </c>
    </row>
    <row r="1272" spans="1:7">
      <c r="A1272" t="str">
        <f>'Main Meals'!B1157</f>
        <v>90780D</v>
      </c>
      <c r="B1272" t="str">
        <f>'Main Meals'!C1157</f>
        <v>90783D</v>
      </c>
      <c r="C1272" t="str">
        <f>'Main Meals'!D1157</f>
        <v>Heavenly Cauliflower soup</v>
      </c>
      <c r="D1272" t="str">
        <f>'Main Meals'!K1157</f>
        <v>BULK</v>
      </c>
      <c r="E1272" t="str">
        <f>'Main Meals'!L1157</f>
        <v>MS</v>
      </c>
      <c r="F1272" t="str">
        <f>'Main Meals'!I1157</f>
        <v>ACTIVE ROTATING ON</v>
      </c>
      <c r="G1272">
        <f>'Retail Pricing'!L1272</f>
        <v>0</v>
      </c>
    </row>
    <row r="1273" spans="1:7">
      <c r="A1273" t="str">
        <f>'Main Meals'!B1158</f>
        <v>90790D</v>
      </c>
      <c r="B1273" t="str">
        <f>'Main Meals'!C1158</f>
        <v>90791D</v>
      </c>
      <c r="C1273" t="str">
        <f>'Main Meals'!D1158</f>
        <v>Herbed Roasted Potatoes</v>
      </c>
      <c r="D1273" t="str">
        <f>'Main Meals'!K1158</f>
        <v>BULK</v>
      </c>
      <c r="E1273" t="str">
        <f>'Main Meals'!L1158</f>
        <v>MS</v>
      </c>
      <c r="F1273" t="str">
        <f>'Main Meals'!I1158</f>
        <v>ACTIVE ROTATING ON</v>
      </c>
      <c r="G1273">
        <f>'Retail Pricing'!L1273</f>
        <v>0</v>
      </c>
    </row>
    <row r="1274" spans="1:7">
      <c r="A1274" t="str">
        <f>'Main Meals'!B1159</f>
        <v>90810D</v>
      </c>
      <c r="B1274" t="str">
        <f>'Main Meals'!C1159</f>
        <v>90811D</v>
      </c>
      <c r="C1274" t="str">
        <f>'Main Meals'!D1159</f>
        <v>Jasmine Rice</v>
      </c>
      <c r="D1274" t="str">
        <f>'Main Meals'!K1159</f>
        <v>BULK</v>
      </c>
      <c r="E1274" t="str">
        <f>'Main Meals'!L1159</f>
        <v>MS</v>
      </c>
      <c r="F1274" t="str">
        <f>'Main Meals'!I1159</f>
        <v>ACTIVE ROTATING ON</v>
      </c>
      <c r="G1274">
        <f>'Retail Pricing'!L1274</f>
        <v>0</v>
      </c>
    </row>
    <row r="1275" spans="1:7">
      <c r="A1275" t="str">
        <f>'Main Meals'!B1160</f>
        <v>90820D</v>
      </c>
      <c r="B1275" t="str">
        <f>'Main Meals'!C1160</f>
        <v>90821D</v>
      </c>
      <c r="C1275" t="str">
        <f>'Main Meals'!D1160</f>
        <v>Lemon Energy Bites</v>
      </c>
      <c r="D1275" t="str">
        <f>'Main Meals'!K1160</f>
        <v>BULK</v>
      </c>
      <c r="E1275" t="str">
        <f>'Main Meals'!L1160</f>
        <v>MS</v>
      </c>
      <c r="F1275" t="str">
        <f>'Main Meals'!I1160</f>
        <v>ACTIVE ROTATING ON</v>
      </c>
      <c r="G1275">
        <f>'Retail Pricing'!L1275</f>
        <v>0</v>
      </c>
    </row>
    <row r="1276" spans="1:7">
      <c r="A1276" t="str">
        <f>'Main Meals'!B1161</f>
        <v>90830D</v>
      </c>
      <c r="B1276" t="str">
        <f>'Main Meals'!C1161</f>
        <v>90833D</v>
      </c>
      <c r="C1276" t="str">
        <f>'Main Meals'!D1161</f>
        <v>Lentil soup</v>
      </c>
      <c r="D1276" t="str">
        <f>'Main Meals'!K1161</f>
        <v>BULK</v>
      </c>
      <c r="E1276" t="str">
        <f>'Main Meals'!L1161</f>
        <v>MS</v>
      </c>
      <c r="F1276" t="str">
        <f>'Main Meals'!I1161</f>
        <v>ACTIVE ROTATING ON</v>
      </c>
      <c r="G1276">
        <f>'Retail Pricing'!L1276</f>
        <v>0</v>
      </c>
    </row>
    <row r="1277" spans="1:7">
      <c r="A1277" t="str">
        <f>'Main Meals'!B1162</f>
        <v>90840D</v>
      </c>
      <c r="B1277" t="str">
        <f>'Main Meals'!C1162</f>
        <v>90842D</v>
      </c>
      <c r="C1277" t="str">
        <f>'Main Meals'!D1162</f>
        <v>Mashed Potatoes</v>
      </c>
      <c r="D1277" t="str">
        <f>'Main Meals'!K1162</f>
        <v>BULK</v>
      </c>
      <c r="E1277" t="str">
        <f>'Main Meals'!L1162</f>
        <v>MS</v>
      </c>
      <c r="F1277" t="str">
        <f>'Main Meals'!I1162</f>
        <v>ACTIVE ROTATING ON</v>
      </c>
      <c r="G1277">
        <f>'Retail Pricing'!L1277</f>
        <v>0</v>
      </c>
    </row>
    <row r="1278" spans="1:7">
      <c r="A1278" t="str">
        <f>'Main Meals'!B1163</f>
        <v>90840D</v>
      </c>
      <c r="B1278" t="str">
        <f>'Main Meals'!C1163</f>
        <v>90841D</v>
      </c>
      <c r="C1278" t="str">
        <f>'Main Meals'!D1163</f>
        <v>Meatloaf</v>
      </c>
      <c r="D1278" t="str">
        <f>'Main Meals'!K1163</f>
        <v>BULK</v>
      </c>
      <c r="E1278" t="str">
        <f>'Main Meals'!L1163</f>
        <v>MS</v>
      </c>
      <c r="F1278" t="str">
        <f>'Main Meals'!I1163</f>
        <v>ACTIVE ROTATING ON</v>
      </c>
      <c r="G1278">
        <f>'Retail Pricing'!L1278</f>
        <v>0</v>
      </c>
    </row>
    <row r="1279" spans="1:7">
      <c r="A1279" t="str">
        <f>'Main Meals'!B1164</f>
        <v>90880D</v>
      </c>
      <c r="B1279" t="str">
        <f>'Main Meals'!C1164</f>
        <v>90881D</v>
      </c>
      <c r="C1279" t="str">
        <f>'Main Meals'!D1164</f>
        <v>Roasted Turkey Dinner</v>
      </c>
      <c r="D1279" t="str">
        <f>'Main Meals'!K1164</f>
        <v>BULK</v>
      </c>
      <c r="E1279" t="str">
        <f>'Main Meals'!L1164</f>
        <v>MS</v>
      </c>
      <c r="F1279" t="str">
        <f>'Main Meals'!I1164</f>
        <v>ACTIVE ROTATING ON</v>
      </c>
      <c r="G1279">
        <f>'Retail Pricing'!L1279</f>
        <v>0</v>
      </c>
    </row>
    <row r="1280" spans="1:7">
      <c r="A1280" t="str">
        <f>'Main Meals'!B1165</f>
        <v>90890D</v>
      </c>
      <c r="B1280" t="str">
        <f>'Main Meals'!C1165</f>
        <v>90891D</v>
      </c>
      <c r="C1280" t="str">
        <f>'Main Meals'!D1165</f>
        <v>Rosemary Potatoes &amp; Green Beans</v>
      </c>
      <c r="D1280" t="str">
        <f>'Main Meals'!K1165</f>
        <v>BULK</v>
      </c>
      <c r="E1280" t="str">
        <f>'Main Meals'!L1165</f>
        <v>MS</v>
      </c>
      <c r="F1280" t="str">
        <f>'Main Meals'!I1165</f>
        <v>ACTIVE ROTATING ON</v>
      </c>
      <c r="G1280">
        <f>'Retail Pricing'!L1280</f>
        <v>0</v>
      </c>
    </row>
    <row r="1281" spans="1:7">
      <c r="A1281" t="str">
        <f>'Main Meals'!B1166</f>
        <v>90920D</v>
      </c>
      <c r="B1281" t="str">
        <f>'Main Meals'!C1166</f>
        <v>90922D</v>
      </c>
      <c r="C1281" t="str">
        <f>'Main Meals'!D1166</f>
        <v>Side Bacon</v>
      </c>
      <c r="D1281" t="str">
        <f>'Main Meals'!K1166</f>
        <v>BULK</v>
      </c>
      <c r="E1281" t="str">
        <f>'Main Meals'!L1166</f>
        <v>MS</v>
      </c>
      <c r="F1281" t="str">
        <f>'Main Meals'!I1166</f>
        <v>ACTIVE ROTATING ON</v>
      </c>
      <c r="G1281">
        <f>'Retail Pricing'!L1281</f>
        <v>0</v>
      </c>
    </row>
    <row r="1282" spans="1:7">
      <c r="A1282" t="str">
        <f>'Main Meals'!B1167</f>
        <v>90940D</v>
      </c>
      <c r="B1282" t="str">
        <f>'Main Meals'!C1167</f>
        <v>90941D</v>
      </c>
      <c r="C1282" t="str">
        <f>'Main Meals'!D1167</f>
        <v>Smoked Pork Chop</v>
      </c>
      <c r="D1282" t="str">
        <f>'Main Meals'!K1167</f>
        <v>BULK</v>
      </c>
      <c r="E1282" t="str">
        <f>'Main Meals'!L1167</f>
        <v>MS</v>
      </c>
      <c r="F1282" t="str">
        <f>'Main Meals'!I1167</f>
        <v>ACTIVE ROTATING ON</v>
      </c>
      <c r="G1282">
        <f>'Retail Pricing'!L1282</f>
        <v>0</v>
      </c>
    </row>
    <row r="1283" spans="1:7">
      <c r="A1283" t="str">
        <f>'Main Meals'!B1168</f>
        <v>90950D</v>
      </c>
      <c r="B1283" t="str">
        <f>'Main Meals'!C1168</f>
        <v>90951D</v>
      </c>
      <c r="C1283" t="str">
        <f>'Main Meals'!D1168</f>
        <v>Roast Beef in Tomato Sauce</v>
      </c>
      <c r="D1283" t="str">
        <f>'Main Meals'!K1168</f>
        <v>BULK</v>
      </c>
      <c r="E1283" t="str">
        <f>'Main Meals'!L1168</f>
        <v>MS</v>
      </c>
      <c r="F1283" t="str">
        <f>'Main Meals'!I1168</f>
        <v>ACTIVE ROTATING ON</v>
      </c>
      <c r="G1283">
        <f>'Retail Pricing'!L1283</f>
        <v>0</v>
      </c>
    </row>
    <row r="1284" spans="1:7">
      <c r="A1284" t="str">
        <f>'Main Meals'!B1169</f>
        <v>90960D</v>
      </c>
      <c r="B1284" t="str">
        <f>'Main Meals'!C1169</f>
        <v>90961D</v>
      </c>
      <c r="C1284" t="str">
        <f>'Main Meals'!D1169</f>
        <v>Cream of Chicken Soup</v>
      </c>
      <c r="D1284" t="str">
        <f>'Main Meals'!K1169</f>
        <v>BULK</v>
      </c>
      <c r="E1284" t="str">
        <f>'Main Meals'!L1169</f>
        <v>MS</v>
      </c>
      <c r="F1284" t="str">
        <f>'Main Meals'!I1169</f>
        <v>ACTIVE ROTATING ON</v>
      </c>
      <c r="G1284">
        <f>'Retail Pricing'!L1284</f>
        <v>0</v>
      </c>
    </row>
    <row r="1285" spans="1:7">
      <c r="A1285" t="str">
        <f>'Main Meals'!B1170</f>
        <v>90970D</v>
      </c>
      <c r="B1285" t="str">
        <f>'Main Meals'!C1170</f>
        <v>90971D</v>
      </c>
      <c r="C1285" t="str">
        <f>'Main Meals'!D1170</f>
        <v>Cocoberry Smoothie</v>
      </c>
      <c r="D1285" t="str">
        <f>'Main Meals'!K1170</f>
        <v>BULK</v>
      </c>
      <c r="E1285" t="str">
        <f>'Main Meals'!L1170</f>
        <v>MS</v>
      </c>
      <c r="F1285" t="str">
        <f>'Main Meals'!I1170</f>
        <v>ACTIVE ROTATING ON</v>
      </c>
      <c r="G1285">
        <f>'Retail Pricing'!L1285</f>
        <v>0</v>
      </c>
    </row>
    <row r="1286" spans="1:7">
      <c r="A1286" t="str">
        <f>'Main Meals'!B1171</f>
        <v>90980D</v>
      </c>
      <c r="B1286" t="str">
        <f>'Main Meals'!C1171</f>
        <v>90981D</v>
      </c>
      <c r="C1286" t="str">
        <f>'Main Meals'!D1171</f>
        <v xml:space="preserve">Lasagna Alessandra </v>
      </c>
      <c r="D1286" t="str">
        <f>'Main Meals'!K1171</f>
        <v>BULK</v>
      </c>
      <c r="E1286" t="str">
        <f>'Main Meals'!L1171</f>
        <v>MS</v>
      </c>
      <c r="F1286" t="str">
        <f>'Main Meals'!I1171</f>
        <v>ACTIVE ROTATING ON</v>
      </c>
      <c r="G1286">
        <f>'Retail Pricing'!L1286</f>
        <v>0</v>
      </c>
    </row>
    <row r="1287" spans="1:7">
      <c r="A1287" t="str">
        <f>'Main Meals'!B1172</f>
        <v>90990D</v>
      </c>
      <c r="B1287" t="str">
        <f>'Main Meals'!C1172</f>
        <v>90991D</v>
      </c>
      <c r="C1287" t="str">
        <f>'Main Meals'!D1172</f>
        <v>Broccoli &amp; Spinach Soup</v>
      </c>
      <c r="D1287" t="str">
        <f>'Main Meals'!K1172</f>
        <v>BULK</v>
      </c>
      <c r="E1287" t="str">
        <f>'Main Meals'!L1172</f>
        <v>MS</v>
      </c>
      <c r="F1287" t="str">
        <f>'Main Meals'!I1172</f>
        <v>ACTIVE ROTATING ON</v>
      </c>
      <c r="G1287">
        <f>'Retail Pricing'!L1287</f>
        <v>0</v>
      </c>
    </row>
    <row r="1288" spans="1:7">
      <c r="A1288" t="str">
        <f>'Main Meals'!B1173</f>
        <v>91010D</v>
      </c>
      <c r="B1288" t="str">
        <f>'Main Meals'!C1173</f>
        <v>91011D</v>
      </c>
      <c r="C1288" t="str">
        <f>'Main Meals'!D1173</f>
        <v>Chicken Bone Broth</v>
      </c>
      <c r="D1288" t="str">
        <f>'Main Meals'!K1173</f>
        <v>BULK</v>
      </c>
      <c r="E1288" t="str">
        <f>'Main Meals'!L1173</f>
        <v>MS</v>
      </c>
      <c r="F1288" t="str">
        <f>'Main Meals'!I1173</f>
        <v>ACTIVE ROTATING ON</v>
      </c>
      <c r="G1288">
        <f>'Retail Pricing'!L1288</f>
        <v>0</v>
      </c>
    </row>
    <row r="1289" spans="1:7">
      <c r="A1289" t="str">
        <f>'Main Meals'!B1174</f>
        <v>91020D</v>
      </c>
      <c r="B1289" t="str">
        <f>'Main Meals'!C1174</f>
        <v>91021D</v>
      </c>
      <c r="C1289" t="str">
        <f>'Main Meals'!D1174</f>
        <v>Beef Ossobuco</v>
      </c>
      <c r="D1289" t="str">
        <f>'Main Meals'!K1174</f>
        <v>BULK</v>
      </c>
      <c r="E1289" t="str">
        <f>'Main Meals'!L1174</f>
        <v>MS</v>
      </c>
      <c r="F1289" t="str">
        <f>'Main Meals'!I1174</f>
        <v>ACTIVE ROTATING ON</v>
      </c>
      <c r="G1289">
        <f>'Retail Pricing'!L1289</f>
        <v>0</v>
      </c>
    </row>
    <row r="1290" spans="1:7">
      <c r="A1290" t="str">
        <f>'Main Meals'!B1175</f>
        <v>91030D</v>
      </c>
      <c r="B1290" t="str">
        <f>'Main Meals'!C1175</f>
        <v>91031D</v>
      </c>
      <c r="C1290" t="str">
        <f>'Main Meals'!D1175</f>
        <v>Chicken Stew A La Vodka</v>
      </c>
      <c r="D1290" t="str">
        <f>'Main Meals'!K1175</f>
        <v>BULK</v>
      </c>
      <c r="E1290" t="str">
        <f>'Main Meals'!L1175</f>
        <v>MS</v>
      </c>
      <c r="F1290" t="str">
        <f>'Main Meals'!I1175</f>
        <v>ACTIVE ROTATING ON</v>
      </c>
      <c r="G1290">
        <f>'Retail Pricing'!L1290</f>
        <v>0</v>
      </c>
    </row>
    <row r="1291" spans="1:7">
      <c r="A1291" t="str">
        <f>'Main Meals'!B1176</f>
        <v>91040D</v>
      </c>
      <c r="B1291" t="str">
        <f>'Main Meals'!C1176</f>
        <v>91041D</v>
      </c>
      <c r="C1291" t="str">
        <f>'Main Meals'!D1176</f>
        <v xml:space="preserve">Roasted Baby Carrots  </v>
      </c>
      <c r="D1291" t="str">
        <f>'Main Meals'!K1176</f>
        <v>BULK</v>
      </c>
      <c r="E1291" t="str">
        <f>'Main Meals'!L1176</f>
        <v>MS</v>
      </c>
      <c r="F1291" t="str">
        <f>'Main Meals'!I1176</f>
        <v>ACTIVE ROTATING ON</v>
      </c>
      <c r="G1291">
        <f>'Retail Pricing'!L1291</f>
        <v>0</v>
      </c>
    </row>
    <row r="1292" spans="1:7">
      <c r="A1292" t="str">
        <f>'Main Meals'!B1177</f>
        <v>91050D</v>
      </c>
      <c r="B1292" t="str">
        <f>'Main Meals'!C1177</f>
        <v>91051D</v>
      </c>
      <c r="C1292" t="str">
        <f>'Main Meals'!D1177</f>
        <v>Cheesecake</v>
      </c>
      <c r="D1292" t="str">
        <f>'Main Meals'!K1177</f>
        <v>BULK</v>
      </c>
      <c r="E1292" t="str">
        <f>'Main Meals'!L1177</f>
        <v>MS</v>
      </c>
      <c r="F1292" t="str">
        <f>'Main Meals'!I1177</f>
        <v>ACTIVE ROTATING ON</v>
      </c>
      <c r="G1292">
        <f>'Retail Pricing'!L1292</f>
        <v>0</v>
      </c>
    </row>
    <row r="1293" spans="1:7">
      <c r="A1293" t="str">
        <f>'Main Meals'!B1178</f>
        <v>91060D</v>
      </c>
      <c r="B1293" t="str">
        <f>'Main Meals'!C1178</f>
        <v>91061D</v>
      </c>
      <c r="C1293" t="str">
        <f>'Main Meals'!D1178</f>
        <v>Tomato Soup with Cheddar</v>
      </c>
      <c r="D1293" t="str">
        <f>'Main Meals'!K1178</f>
        <v>BULK</v>
      </c>
      <c r="E1293" t="str">
        <f>'Main Meals'!L1178</f>
        <v>MS</v>
      </c>
      <c r="F1293" t="str">
        <f>'Main Meals'!I1178</f>
        <v>ACTIVE ROTATING ON</v>
      </c>
      <c r="G1293">
        <f>'Retail Pricing'!L1293</f>
        <v>0</v>
      </c>
    </row>
    <row r="1294" spans="1:7">
      <c r="A1294" t="str">
        <f>'Main Meals'!B1179</f>
        <v>91070D</v>
      </c>
      <c r="B1294" t="str">
        <f>'Main Meals'!C1179</f>
        <v>91071D</v>
      </c>
      <c r="C1294" t="str">
        <f>'Main Meals'!D1179</f>
        <v>Rob Smoothie</v>
      </c>
      <c r="D1294" t="str">
        <f>'Main Meals'!K1179</f>
        <v>BULK</v>
      </c>
      <c r="E1294" t="str">
        <f>'Main Meals'!L1179</f>
        <v>MS</v>
      </c>
      <c r="F1294" t="str">
        <f>'Main Meals'!I1179</f>
        <v>ACTIVE ROTATING ON</v>
      </c>
      <c r="G1294">
        <f>'Retail Pricing'!L1294</f>
        <v>0</v>
      </c>
    </row>
    <row r="1295" spans="1:7">
      <c r="A1295" t="str">
        <f>'Main Meals'!B1180</f>
        <v>91080D</v>
      </c>
      <c r="B1295" t="str">
        <f>'Main Meals'!C1180</f>
        <v>91081D</v>
      </c>
      <c r="C1295" t="str">
        <f>'Main Meals'!D1180</f>
        <v>Teriyaki Stir Fry</v>
      </c>
      <c r="D1295" t="str">
        <f>'Main Meals'!K1180</f>
        <v>BULK</v>
      </c>
      <c r="E1295" t="str">
        <f>'Main Meals'!L1180</f>
        <v>MS</v>
      </c>
      <c r="F1295" t="str">
        <f>'Main Meals'!I1180</f>
        <v>ACTIVE ROTATING ON</v>
      </c>
      <c r="G1295">
        <f>'Retail Pricing'!L1295</f>
        <v>0</v>
      </c>
    </row>
    <row r="1296" spans="1:7">
      <c r="A1296" t="str">
        <f>'Main Meals'!B1181</f>
        <v>91090D</v>
      </c>
      <c r="B1296" t="str">
        <f>'Main Meals'!C1181</f>
        <v>91091D</v>
      </c>
      <c r="C1296" t="str">
        <f>'Main Meals'!D1181</f>
        <v>Spinach Lasagna</v>
      </c>
      <c r="D1296" t="str">
        <f>'Main Meals'!K1181</f>
        <v>BULK</v>
      </c>
      <c r="E1296" t="str">
        <f>'Main Meals'!L1181</f>
        <v>MS</v>
      </c>
      <c r="F1296" t="str">
        <f>'Main Meals'!I1181</f>
        <v>ACTIVE ROTATING ON</v>
      </c>
      <c r="G1296">
        <f>'Retail Pricing'!L1296</f>
        <v>0</v>
      </c>
    </row>
    <row r="1297" spans="1:7">
      <c r="A1297" t="str">
        <f>'Main Meals'!B1182</f>
        <v>91120D</v>
      </c>
      <c r="B1297" t="str">
        <f>'Main Meals'!C1182</f>
        <v>91121D</v>
      </c>
      <c r="C1297" t="str">
        <f>'Main Meals'!D1182</f>
        <v>Mushroom Chicken</v>
      </c>
      <c r="D1297" t="str">
        <f>'Main Meals'!K1182</f>
        <v>BULK</v>
      </c>
      <c r="E1297" t="str">
        <f>'Main Meals'!L1182</f>
        <v>MS</v>
      </c>
      <c r="F1297" t="str">
        <f>'Main Meals'!I1182</f>
        <v>ACTIVE ROTATING ON</v>
      </c>
      <c r="G1297">
        <f>'Retail Pricing'!L1297</f>
        <v>0</v>
      </c>
    </row>
    <row r="1298" spans="1:7">
      <c r="A1298" t="str">
        <f>'Main Meals'!B1183</f>
        <v>91130D</v>
      </c>
      <c r="B1298" t="str">
        <f>'Main Meals'!C1183</f>
        <v>91131D</v>
      </c>
      <c r="C1298" t="str">
        <f>'Main Meals'!D1183</f>
        <v>Corn Chowder</v>
      </c>
      <c r="D1298" t="str">
        <f>'Main Meals'!K1183</f>
        <v>BULK</v>
      </c>
      <c r="E1298" t="str">
        <f>'Main Meals'!L1183</f>
        <v>MS</v>
      </c>
      <c r="F1298" t="str">
        <f>'Main Meals'!I1183</f>
        <v>ACTIVE ROTATING ON</v>
      </c>
      <c r="G1298">
        <f>'Retail Pricing'!L1298</f>
        <v>0</v>
      </c>
    </row>
    <row r="1299" spans="1:7">
      <c r="A1299">
        <f>'Main Meals'!B1184</f>
        <v>70400</v>
      </c>
      <c r="B1299">
        <f>'Main Meals'!C1184</f>
        <v>70402</v>
      </c>
      <c r="C1299" t="str">
        <f>'Main Meals'!D1184</f>
        <v xml:space="preserve">Egg Cup </v>
      </c>
      <c r="D1299" t="str">
        <f>'Main Meals'!K1184</f>
        <v>BREAKFAST</v>
      </c>
      <c r="E1299" t="str">
        <f>'Main Meals'!L1184</f>
        <v>SS</v>
      </c>
      <c r="F1299" t="str">
        <f>'Main Meals'!I1184</f>
        <v xml:space="preserve">ACTIVE </v>
      </c>
      <c r="G1299">
        <f>'Retail Pricing'!L1299</f>
        <v>0</v>
      </c>
    </row>
    <row r="1300" spans="1:7">
      <c r="A1300">
        <f>'Main Meals'!B1185</f>
        <v>90200</v>
      </c>
      <c r="B1300">
        <f>'Main Meals'!C1185</f>
        <v>90202</v>
      </c>
      <c r="C1300" t="str">
        <f>'Main Meals'!D1185</f>
        <v>Roasted Cauliflower</v>
      </c>
      <c r="D1300" t="str">
        <f>'Main Meals'!K1185</f>
        <v>BULK</v>
      </c>
      <c r="E1300" t="str">
        <f>'Main Meals'!L1185</f>
        <v>MS</v>
      </c>
      <c r="F1300" t="str">
        <f>'Main Meals'!I1185</f>
        <v>ACTIVE ROTATING ON</v>
      </c>
      <c r="G1300">
        <f>'Retail Pricing'!L1300</f>
        <v>0</v>
      </c>
    </row>
    <row r="1301" spans="1:7">
      <c r="A1301" t="str">
        <f>'Main Meals'!B1186</f>
        <v>90200L</v>
      </c>
      <c r="B1301" t="str">
        <f>'Main Meals'!C1186</f>
        <v>90202L</v>
      </c>
      <c r="C1301" t="str">
        <f>'Main Meals'!D1186</f>
        <v>Roasted Cauliflower</v>
      </c>
      <c r="D1301" t="str">
        <f>'Main Meals'!K1186</f>
        <v>BULK</v>
      </c>
      <c r="E1301" t="str">
        <f>'Main Meals'!L1186</f>
        <v>MS</v>
      </c>
      <c r="F1301" t="str">
        <f>'Main Meals'!I1186</f>
        <v>ACTIVE ROTATING ON</v>
      </c>
      <c r="G1301">
        <f>'Retail Pricing'!L1301</f>
        <v>0</v>
      </c>
    </row>
    <row r="1302" spans="1:7">
      <c r="A1302" t="str">
        <f>'Main Meals'!B1187</f>
        <v>90200S</v>
      </c>
      <c r="B1302" t="str">
        <f>'Main Meals'!C1187</f>
        <v>90202S</v>
      </c>
      <c r="C1302" t="str">
        <f>'Main Meals'!D1187</f>
        <v>Roasted Cauliflower</v>
      </c>
      <c r="D1302" t="str">
        <f>'Main Meals'!K1187</f>
        <v>BULK</v>
      </c>
      <c r="E1302" t="str">
        <f>'Main Meals'!L1187</f>
        <v>MS</v>
      </c>
      <c r="F1302" t="str">
        <f>'Main Meals'!I1187</f>
        <v>ACTIVE ROTATING ON</v>
      </c>
      <c r="G1302">
        <f>'Retail Pricing'!L1302</f>
        <v>0</v>
      </c>
    </row>
    <row r="1303" spans="1:7">
      <c r="A1303" t="str">
        <f>'Main Meals'!B1188</f>
        <v>90200Wc</v>
      </c>
      <c r="B1303" t="str">
        <f>'Main Meals'!C1188</f>
        <v>90202Wc</v>
      </c>
      <c r="C1303" t="str">
        <f>'Main Meals'!D1188</f>
        <v>Roasted Cauliflower</v>
      </c>
      <c r="D1303" t="str">
        <f>'Main Meals'!K1188</f>
        <v>BULK</v>
      </c>
      <c r="E1303" t="str">
        <f>'Main Meals'!L1188</f>
        <v>MS</v>
      </c>
      <c r="F1303" t="str">
        <f>'Main Meals'!I1188</f>
        <v>ACTIVE ROTATING ON</v>
      </c>
      <c r="G1303">
        <f>'Retail Pricing'!L1303</f>
        <v>0</v>
      </c>
    </row>
    <row r="1304" spans="1:7">
      <c r="A1304" t="str">
        <f>'Main Meals'!B1189</f>
        <v>90200Wb</v>
      </c>
      <c r="B1304" t="str">
        <f>'Main Meals'!C1189</f>
        <v>90202Wb</v>
      </c>
      <c r="C1304" t="str">
        <f>'Main Meals'!D1189</f>
        <v>Roasted Cauliflower</v>
      </c>
      <c r="D1304" t="str">
        <f>'Main Meals'!K1189</f>
        <v>BULK</v>
      </c>
      <c r="E1304" t="str">
        <f>'Main Meals'!L1189</f>
        <v>MS</v>
      </c>
      <c r="F1304" t="str">
        <f>'Main Meals'!I1189</f>
        <v>ACTIVE ROTATING ON</v>
      </c>
      <c r="G1304">
        <f>'Retail Pricing'!L1304</f>
        <v>0</v>
      </c>
    </row>
    <row r="1305" spans="1:7">
      <c r="A1305" t="str">
        <f>'Main Meals'!B1190</f>
        <v>90200D</v>
      </c>
      <c r="B1305" t="str">
        <f>'Main Meals'!C1190</f>
        <v>90202D</v>
      </c>
      <c r="C1305" t="str">
        <f>'Main Meals'!D1190</f>
        <v>Roasted Cauliflower</v>
      </c>
      <c r="D1305" t="str">
        <f>'Main Meals'!K1190</f>
        <v>BULK</v>
      </c>
      <c r="E1305" t="str">
        <f>'Main Meals'!L1190</f>
        <v>MS</v>
      </c>
      <c r="F1305" t="str">
        <f>'Main Meals'!I1190</f>
        <v>ACTIVE ROTATING ON</v>
      </c>
      <c r="G1305">
        <f>'Retail Pricing'!L1305</f>
        <v>0</v>
      </c>
    </row>
    <row r="1306" spans="1:7">
      <c r="A1306">
        <f>'Main Meals'!B1191</f>
        <v>90640</v>
      </c>
      <c r="B1306">
        <f>'Main Meals'!C1191</f>
        <v>90642</v>
      </c>
      <c r="C1306" t="str">
        <f>'Main Meals'!D1191</f>
        <v>Roasted Brussel Sprouts</v>
      </c>
      <c r="D1306" t="str">
        <f>'Main Meals'!K1191</f>
        <v>BULK</v>
      </c>
      <c r="E1306" t="str">
        <f>'Main Meals'!L1191</f>
        <v>MS</v>
      </c>
      <c r="F1306" t="str">
        <f>'Main Meals'!I1191</f>
        <v>ACTIVE ROTATING ON</v>
      </c>
      <c r="G1306">
        <f>'Retail Pricing'!L1306</f>
        <v>0</v>
      </c>
    </row>
    <row r="1307" spans="1:7">
      <c r="A1307" t="str">
        <f>'Main Meals'!B1192</f>
        <v>90640L</v>
      </c>
      <c r="B1307" t="str">
        <f>'Main Meals'!C1192</f>
        <v>90642L</v>
      </c>
      <c r="C1307" t="str">
        <f>'Main Meals'!D1192</f>
        <v>Roasted Brussel Sprouts</v>
      </c>
      <c r="D1307" t="str">
        <f>'Main Meals'!K1192</f>
        <v>BULK</v>
      </c>
      <c r="E1307" t="str">
        <f>'Main Meals'!L1192</f>
        <v>MS</v>
      </c>
      <c r="F1307" t="str">
        <f>'Main Meals'!I1192</f>
        <v>ACTIVE ROTATING ON</v>
      </c>
      <c r="G1307">
        <f>'Retail Pricing'!L1307</f>
        <v>0</v>
      </c>
    </row>
    <row r="1308" spans="1:7">
      <c r="A1308" t="str">
        <f>'Main Meals'!B1193</f>
        <v>90640S</v>
      </c>
      <c r="B1308" t="str">
        <f>'Main Meals'!C1193</f>
        <v>90642S</v>
      </c>
      <c r="C1308" t="str">
        <f>'Main Meals'!D1193</f>
        <v>Roasted Brussel Sprouts</v>
      </c>
      <c r="D1308" t="str">
        <f>'Main Meals'!K1193</f>
        <v>BULK</v>
      </c>
      <c r="E1308" t="str">
        <f>'Main Meals'!L1193</f>
        <v>MS</v>
      </c>
      <c r="F1308" t="str">
        <f>'Main Meals'!I1193</f>
        <v>ACTIVE ROTATING ON</v>
      </c>
      <c r="G1308">
        <f>'Retail Pricing'!L1308</f>
        <v>0</v>
      </c>
    </row>
    <row r="1309" spans="1:7">
      <c r="A1309" t="str">
        <f>'Main Meals'!B1194</f>
        <v>90640Wc</v>
      </c>
      <c r="B1309" t="str">
        <f>'Main Meals'!C1194</f>
        <v>90642Wc</v>
      </c>
      <c r="C1309" t="str">
        <f>'Main Meals'!D1194</f>
        <v>Roasted Brussel Sprouts</v>
      </c>
      <c r="D1309" t="str">
        <f>'Main Meals'!K1194</f>
        <v>BULK</v>
      </c>
      <c r="E1309" t="str">
        <f>'Main Meals'!L1194</f>
        <v>MS</v>
      </c>
      <c r="F1309" t="str">
        <f>'Main Meals'!I1194</f>
        <v>ACTIVE ROTATING ON</v>
      </c>
      <c r="G1309">
        <f>'Retail Pricing'!L1309</f>
        <v>0</v>
      </c>
    </row>
    <row r="1310" spans="1:7">
      <c r="A1310" t="str">
        <f>'Main Meals'!B1195</f>
        <v>90640Wb</v>
      </c>
      <c r="B1310" t="str">
        <f>'Main Meals'!C1195</f>
        <v>90642Wb</v>
      </c>
      <c r="C1310" t="str">
        <f>'Main Meals'!D1195</f>
        <v>Roasted Brussel Sprouts</v>
      </c>
      <c r="D1310" t="str">
        <f>'Main Meals'!K1195</f>
        <v>BULK</v>
      </c>
      <c r="E1310" t="str">
        <f>'Main Meals'!L1195</f>
        <v>MS</v>
      </c>
      <c r="F1310" t="str">
        <f>'Main Meals'!I1195</f>
        <v>ACTIVE ROTATING ON</v>
      </c>
      <c r="G1310">
        <f>'Retail Pricing'!L1310</f>
        <v>0</v>
      </c>
    </row>
    <row r="1311" spans="1:7">
      <c r="A1311" t="str">
        <f>'Main Meals'!B1196</f>
        <v>90640D</v>
      </c>
      <c r="B1311" t="str">
        <f>'Main Meals'!C1196</f>
        <v>90642D</v>
      </c>
      <c r="C1311" t="str">
        <f>'Main Meals'!D1196</f>
        <v>Roasted Brussel Sprouts</v>
      </c>
      <c r="D1311" t="str">
        <f>'Main Meals'!K1196</f>
        <v>BULK</v>
      </c>
      <c r="E1311" t="str">
        <f>'Main Meals'!L1196</f>
        <v>MS</v>
      </c>
      <c r="F1311" t="str">
        <f>'Main Meals'!I1196</f>
        <v>ACTIVE ROTATING ON</v>
      </c>
      <c r="G1311">
        <f>'Retail Pricing'!L1311</f>
        <v>0</v>
      </c>
    </row>
    <row r="1312" spans="1:7">
      <c r="A1312">
        <f>'Main Meals'!B1197</f>
        <v>91140</v>
      </c>
      <c r="B1312">
        <f>'Main Meals'!C1197</f>
        <v>91141</v>
      </c>
      <c r="C1312" t="str">
        <f>'Main Meals'!D1197</f>
        <v>Vegetable and Fish Stew</v>
      </c>
      <c r="D1312" t="str">
        <f>'Main Meals'!K1197</f>
        <v>BULK</v>
      </c>
      <c r="E1312" t="str">
        <f>'Main Meals'!L1197</f>
        <v>MS</v>
      </c>
      <c r="F1312" t="str">
        <f>'Main Meals'!I1197</f>
        <v>ACTIVE ROTATING ON</v>
      </c>
      <c r="G1312">
        <f>'Retail Pricing'!L1312</f>
        <v>0</v>
      </c>
    </row>
    <row r="1313" spans="1:7">
      <c r="A1313" t="str">
        <f>'Main Meals'!B1198</f>
        <v>91140L</v>
      </c>
      <c r="B1313" t="str">
        <f>'Main Meals'!C1198</f>
        <v>91141L</v>
      </c>
      <c r="C1313" t="str">
        <f>'Main Meals'!D1198</f>
        <v>Vegetable and Fish Stew</v>
      </c>
      <c r="D1313" t="str">
        <f>'Main Meals'!K1198</f>
        <v>BULK</v>
      </c>
      <c r="E1313" t="str">
        <f>'Main Meals'!L1198</f>
        <v>MS</v>
      </c>
      <c r="F1313" t="str">
        <f>'Main Meals'!I1198</f>
        <v>ACTIVE ROTATING ON</v>
      </c>
      <c r="G1313">
        <f>'Retail Pricing'!L1313</f>
        <v>0</v>
      </c>
    </row>
    <row r="1314" spans="1:7">
      <c r="A1314" t="str">
        <f>'Main Meals'!B1199</f>
        <v>91140S</v>
      </c>
      <c r="B1314" t="str">
        <f>'Main Meals'!C1199</f>
        <v>91141S</v>
      </c>
      <c r="C1314" t="str">
        <f>'Main Meals'!D1199</f>
        <v>Vegetable and Fish Stew</v>
      </c>
      <c r="D1314" t="str">
        <f>'Main Meals'!K1199</f>
        <v>BULK</v>
      </c>
      <c r="E1314" t="str">
        <f>'Main Meals'!L1199</f>
        <v>MS</v>
      </c>
      <c r="F1314" t="str">
        <f>'Main Meals'!I1199</f>
        <v>ACTIVE ROTATING ON</v>
      </c>
      <c r="G1314">
        <f>'Retail Pricing'!L1314</f>
        <v>0</v>
      </c>
    </row>
    <row r="1315" spans="1:7">
      <c r="A1315" t="str">
        <f>'Main Meals'!B1200</f>
        <v>91140Wc</v>
      </c>
      <c r="B1315" t="str">
        <f>'Main Meals'!C1200</f>
        <v>91141Wc</v>
      </c>
      <c r="C1315" t="str">
        <f>'Main Meals'!D1200</f>
        <v>Vegetable and Fish Stew</v>
      </c>
      <c r="D1315" t="str">
        <f>'Main Meals'!K1200</f>
        <v>BULK</v>
      </c>
      <c r="E1315" t="str">
        <f>'Main Meals'!L1200</f>
        <v>MS</v>
      </c>
      <c r="F1315" t="str">
        <f>'Main Meals'!I1200</f>
        <v>ACTIVE ROTATING ON</v>
      </c>
      <c r="G1315">
        <f>'Retail Pricing'!L1315</f>
        <v>0</v>
      </c>
    </row>
    <row r="1316" spans="1:7">
      <c r="A1316" t="str">
        <f>'Main Meals'!B1201</f>
        <v>91140Wb</v>
      </c>
      <c r="B1316" t="str">
        <f>'Main Meals'!C1201</f>
        <v>91141Wb</v>
      </c>
      <c r="C1316" t="str">
        <f>'Main Meals'!D1201</f>
        <v>Vegetable and Fish Stew</v>
      </c>
      <c r="D1316" t="str">
        <f>'Main Meals'!K1201</f>
        <v>BULK</v>
      </c>
      <c r="E1316" t="str">
        <f>'Main Meals'!L1201</f>
        <v>MS</v>
      </c>
      <c r="F1316" t="str">
        <f>'Main Meals'!I1201</f>
        <v>ACTIVE ROTATING ON</v>
      </c>
      <c r="G1316">
        <f>'Retail Pricing'!L1316</f>
        <v>0</v>
      </c>
    </row>
    <row r="1317" spans="1:7">
      <c r="A1317" t="str">
        <f>'Main Meals'!B1202</f>
        <v>91140D</v>
      </c>
      <c r="B1317" t="str">
        <f>'Main Meals'!C1202</f>
        <v>91141D</v>
      </c>
      <c r="C1317" t="str">
        <f>'Main Meals'!D1202</f>
        <v>Vegetable and Fish Stew</v>
      </c>
      <c r="D1317" t="str">
        <f>'Main Meals'!K1202</f>
        <v>BULK</v>
      </c>
      <c r="E1317" t="str">
        <f>'Main Meals'!L1202</f>
        <v>MS</v>
      </c>
      <c r="F1317" t="str">
        <f>'Main Meals'!I1202</f>
        <v>ACTIVE ROTATING ON</v>
      </c>
      <c r="G1317">
        <f>'Retail Pricing'!L1317</f>
        <v>0</v>
      </c>
    </row>
    <row r="1318" spans="1:7">
      <c r="A1318">
        <f>'Main Meals'!B1203</f>
        <v>91150</v>
      </c>
      <c r="B1318">
        <f>'Main Meals'!C1203</f>
        <v>91151</v>
      </c>
      <c r="C1318" t="str">
        <f>'Main Meals'!D1203</f>
        <v>Chef's Salad</v>
      </c>
      <c r="D1318" t="str">
        <f>'Main Meals'!K1203</f>
        <v>BULK</v>
      </c>
      <c r="E1318" t="str">
        <f>'Main Meals'!L1203</f>
        <v>MS</v>
      </c>
      <c r="F1318" t="str">
        <f>'Main Meals'!I1203</f>
        <v>ACTIVE ROTATING ON</v>
      </c>
      <c r="G1318">
        <f>'Retail Pricing'!L1318</f>
        <v>0</v>
      </c>
    </row>
    <row r="1319" spans="1:7">
      <c r="A1319" t="str">
        <f>'Main Meals'!B1204</f>
        <v>91150L</v>
      </c>
      <c r="B1319" t="str">
        <f>'Main Meals'!C1204</f>
        <v>91151L</v>
      </c>
      <c r="C1319" t="str">
        <f>'Main Meals'!D1204</f>
        <v>Chef's Salad</v>
      </c>
      <c r="D1319" t="str">
        <f>'Main Meals'!K1204</f>
        <v>BULK</v>
      </c>
      <c r="E1319" t="str">
        <f>'Main Meals'!L1204</f>
        <v>MS</v>
      </c>
      <c r="F1319" t="str">
        <f>'Main Meals'!I1204</f>
        <v>ACTIVE ROTATING ON</v>
      </c>
      <c r="G1319">
        <f>'Retail Pricing'!L1319</f>
        <v>0</v>
      </c>
    </row>
    <row r="1320" spans="1:7">
      <c r="A1320" t="str">
        <f>'Main Meals'!B1205</f>
        <v>91150S</v>
      </c>
      <c r="B1320" t="str">
        <f>'Main Meals'!C1205</f>
        <v>91151S</v>
      </c>
      <c r="C1320" t="str">
        <f>'Main Meals'!D1205</f>
        <v>Chef's Salad</v>
      </c>
      <c r="D1320" t="str">
        <f>'Main Meals'!K1205</f>
        <v>BULK</v>
      </c>
      <c r="E1320" t="str">
        <f>'Main Meals'!L1205</f>
        <v>MS</v>
      </c>
      <c r="F1320" t="str">
        <f>'Main Meals'!I1205</f>
        <v>ACTIVE ROTATING ON</v>
      </c>
      <c r="G1320">
        <f>'Retail Pricing'!L1320</f>
        <v>0</v>
      </c>
    </row>
    <row r="1321" spans="1:7">
      <c r="A1321" t="str">
        <f>'Main Meals'!B1206</f>
        <v>91150Wc</v>
      </c>
      <c r="B1321" t="str">
        <f>'Main Meals'!C1206</f>
        <v>91151Wc</v>
      </c>
      <c r="C1321" t="str">
        <f>'Main Meals'!D1206</f>
        <v>Chef's Salad</v>
      </c>
      <c r="D1321" t="str">
        <f>'Main Meals'!K1206</f>
        <v>BULK</v>
      </c>
      <c r="E1321" t="str">
        <f>'Main Meals'!L1206</f>
        <v>MS</v>
      </c>
      <c r="F1321" t="str">
        <f>'Main Meals'!I1206</f>
        <v>ACTIVE ROTATING ON</v>
      </c>
      <c r="G1321">
        <f>'Retail Pricing'!L1321</f>
        <v>0</v>
      </c>
    </row>
    <row r="1322" spans="1:7">
      <c r="A1322" t="str">
        <f>'Main Meals'!B1207</f>
        <v>91150Wb</v>
      </c>
      <c r="B1322" t="str">
        <f>'Main Meals'!C1207</f>
        <v>91151Wb</v>
      </c>
      <c r="C1322" t="str">
        <f>'Main Meals'!D1207</f>
        <v>Chef's Salad</v>
      </c>
      <c r="D1322" t="str">
        <f>'Main Meals'!K1207</f>
        <v>BULK</v>
      </c>
      <c r="E1322" t="str">
        <f>'Main Meals'!L1207</f>
        <v>MS</v>
      </c>
      <c r="F1322" t="str">
        <f>'Main Meals'!I1207</f>
        <v>ACTIVE ROTATING ON</v>
      </c>
      <c r="G1322">
        <f>'Retail Pricing'!L1322</f>
        <v>0</v>
      </c>
    </row>
  </sheetData>
  <autoFilter ref="A1:G667" xr:uid="{177A2FD1-16FA-40C1-BA20-023999E565C9}"/>
  <pageMargins left="0.7" right="0.7" top="0.75" bottom="0.75" header="0.3" footer="0.3"/>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BX1240"/>
  <sheetViews>
    <sheetView tabSelected="1" zoomScale="70" zoomScaleNormal="70" zoomScalePageLayoutView="96" workbookViewId="0">
      <pane ySplit="1" topLeftCell="A1116" activePane="bottomLeft" state="frozen"/>
      <selection activeCell="C9" sqref="C9"/>
      <selection pane="bottomLeft" activeCell="C1129" sqref="C1129"/>
    </sheetView>
  </sheetViews>
  <sheetFormatPr defaultColWidth="11" defaultRowHeight="15.6"/>
  <cols>
    <col min="1" max="1" width="58" style="378" bestFit="1" customWidth="1"/>
    <col min="2" max="2" width="18.5" style="214" bestFit="1" customWidth="1"/>
    <col min="3" max="3" width="18.69921875" style="214" bestFit="1" customWidth="1"/>
    <col min="4" max="4" width="56.296875" style="378" bestFit="1" customWidth="1"/>
    <col min="5" max="5" width="66.5" style="378" customWidth="1"/>
    <col min="6" max="6" width="18.796875" style="214" customWidth="1"/>
    <col min="7" max="7" width="55.796875" style="214" customWidth="1"/>
    <col min="8" max="8" width="63" style="1" customWidth="1"/>
    <col min="9" max="9" width="23.296875" style="1" customWidth="1"/>
    <col min="10" max="10" width="13.19921875" style="432" customWidth="1"/>
    <col min="11" max="11" width="18.296875" style="214" customWidth="1"/>
    <col min="12" max="12" width="15.19921875" style="214" customWidth="1"/>
    <col min="13" max="13" width="19.296875" style="214" bestFit="1" customWidth="1"/>
    <col min="14" max="14" width="48.69921875" style="214" bestFit="1" customWidth="1"/>
    <col min="15" max="15" width="19.296875" style="214" bestFit="1" customWidth="1"/>
    <col min="16" max="16" width="48.796875" style="214" customWidth="1"/>
    <col min="17" max="17" width="19.296875" style="214" bestFit="1" customWidth="1"/>
    <col min="18" max="18" width="54.796875" style="214" customWidth="1"/>
    <col min="19" max="19" width="19.296875" style="214" bestFit="1" customWidth="1"/>
    <col min="20" max="20" width="55.796875" style="214" bestFit="1" customWidth="1"/>
    <col min="21" max="21" width="19.296875" style="214" bestFit="1" customWidth="1"/>
    <col min="22" max="22" width="48.69921875" style="214" bestFit="1" customWidth="1"/>
    <col min="23" max="23" width="19.296875" style="214" bestFit="1" customWidth="1"/>
    <col min="24" max="24" width="42.796875" style="214" bestFit="1" customWidth="1"/>
    <col min="25" max="25" width="19.296875" style="214" bestFit="1" customWidth="1"/>
    <col min="26" max="26" width="41.19921875" style="214" customWidth="1"/>
    <col min="27" max="27" width="19.296875" style="214" bestFit="1" customWidth="1"/>
    <col min="28" max="28" width="46" style="214" customWidth="1"/>
    <col min="29" max="29" width="19.296875" style="214" bestFit="1" customWidth="1"/>
    <col min="30" max="30" width="40" style="214" bestFit="1" customWidth="1"/>
    <col min="31" max="31" width="20.296875" style="214" bestFit="1" customWidth="1"/>
    <col min="32" max="32" width="37.69921875" style="214" bestFit="1" customWidth="1"/>
    <col min="33" max="33" width="20.296875" style="214" bestFit="1" customWidth="1"/>
    <col min="34" max="34" width="47" style="214" bestFit="1" customWidth="1"/>
    <col min="35" max="35" width="20.296875" style="214" bestFit="1" customWidth="1"/>
    <col min="36" max="36" width="34.19921875" style="214" bestFit="1" customWidth="1"/>
    <col min="37" max="37" width="20.296875" style="214" bestFit="1" customWidth="1"/>
    <col min="38" max="38" width="32.5" style="214" customWidth="1"/>
    <col min="39" max="39" width="20.296875" style="214" bestFit="1" customWidth="1"/>
    <col min="40" max="40" width="39.69921875" style="214" bestFit="1" customWidth="1"/>
    <col min="41" max="41" width="20.296875" style="214" bestFit="1" customWidth="1"/>
    <col min="42" max="42" width="52.5" style="214" customWidth="1"/>
    <col min="43" max="43" width="20.296875" style="214" bestFit="1" customWidth="1"/>
    <col min="44" max="44" width="34.796875" style="214" customWidth="1"/>
    <col min="45" max="45" width="20.296875" style="214" bestFit="1" customWidth="1"/>
    <col min="46" max="46" width="27" style="214" bestFit="1" customWidth="1"/>
    <col min="47" max="47" width="20.296875" style="214" bestFit="1" customWidth="1"/>
    <col min="48" max="48" width="36.69921875" style="214" customWidth="1"/>
    <col min="49" max="49" width="20.296875" style="214" bestFit="1" customWidth="1"/>
    <col min="50" max="50" width="65.296875" style="214" bestFit="1" customWidth="1"/>
    <col min="51" max="51" width="20.296875" style="214" customWidth="1"/>
    <col min="52" max="52" width="65.296875" style="382" customWidth="1"/>
    <col min="53" max="53" width="20.296875" style="214" customWidth="1"/>
    <col min="54" max="54" width="65.296875" style="382" customWidth="1"/>
    <col min="55" max="55" width="6.19921875" style="214" bestFit="1" customWidth="1"/>
    <col min="56" max="56" width="27" style="214" bestFit="1" customWidth="1"/>
    <col min="57" max="57" width="5.19921875" style="214" bestFit="1" customWidth="1"/>
    <col min="58" max="58" width="32.296875" style="214" bestFit="1" customWidth="1"/>
    <col min="59" max="59" width="6.296875" style="214" bestFit="1" customWidth="1"/>
    <col min="60" max="60" width="24.69921875" style="214" bestFit="1" customWidth="1"/>
    <col min="61" max="61" width="6.296875" style="214" bestFit="1" customWidth="1"/>
    <col min="62" max="62" width="25.296875" style="214" bestFit="1" customWidth="1"/>
    <col min="63" max="16384" width="11" style="214"/>
  </cols>
  <sheetData>
    <row r="1" spans="1:62" s="379" customFormat="1" ht="46.8">
      <c r="A1" s="377" t="s">
        <v>0</v>
      </c>
      <c r="B1" s="377" t="s">
        <v>1</v>
      </c>
      <c r="C1" s="377" t="s">
        <v>2</v>
      </c>
      <c r="D1" s="377" t="s">
        <v>973</v>
      </c>
      <c r="E1" s="377" t="s">
        <v>974</v>
      </c>
      <c r="F1" s="377" t="s">
        <v>972</v>
      </c>
      <c r="G1" s="377" t="s">
        <v>4</v>
      </c>
      <c r="H1" s="377" t="s">
        <v>5</v>
      </c>
      <c r="I1" s="377" t="s">
        <v>1137</v>
      </c>
      <c r="J1" s="434" t="s">
        <v>1989</v>
      </c>
      <c r="K1" s="380" t="s">
        <v>2065</v>
      </c>
      <c r="L1" s="385" t="s">
        <v>2079</v>
      </c>
      <c r="M1" s="377" t="s">
        <v>7</v>
      </c>
      <c r="N1" s="377" t="s">
        <v>8</v>
      </c>
      <c r="O1" s="377" t="s">
        <v>9</v>
      </c>
      <c r="P1" s="377" t="s">
        <v>10</v>
      </c>
      <c r="Q1" s="377" t="s">
        <v>11</v>
      </c>
      <c r="R1" s="377" t="s">
        <v>12</v>
      </c>
      <c r="S1" s="377" t="s">
        <v>13</v>
      </c>
      <c r="T1" s="377" t="s">
        <v>14</v>
      </c>
      <c r="U1" s="377" t="s">
        <v>15</v>
      </c>
      <c r="V1" s="377" t="s">
        <v>16</v>
      </c>
      <c r="W1" s="377" t="s">
        <v>17</v>
      </c>
      <c r="X1" s="377" t="s">
        <v>18</v>
      </c>
      <c r="Y1" s="377" t="s">
        <v>865</v>
      </c>
      <c r="Z1" s="377" t="s">
        <v>866</v>
      </c>
      <c r="AA1" s="377" t="s">
        <v>670</v>
      </c>
      <c r="AB1" s="377" t="s">
        <v>671</v>
      </c>
      <c r="AC1" s="377" t="s">
        <v>857</v>
      </c>
      <c r="AD1" s="377" t="s">
        <v>858</v>
      </c>
      <c r="AE1" s="377" t="s">
        <v>859</v>
      </c>
      <c r="AF1" s="377" t="s">
        <v>860</v>
      </c>
      <c r="AG1" s="377" t="s">
        <v>867</v>
      </c>
      <c r="AH1" s="377" t="s">
        <v>868</v>
      </c>
      <c r="AI1" s="377" t="s">
        <v>872</v>
      </c>
      <c r="AJ1" s="377" t="s">
        <v>873</v>
      </c>
      <c r="AK1" s="377" t="s">
        <v>1305</v>
      </c>
      <c r="AL1" s="377" t="s">
        <v>1306</v>
      </c>
      <c r="AM1" s="377" t="s">
        <v>1307</v>
      </c>
      <c r="AN1" s="377" t="s">
        <v>1308</v>
      </c>
      <c r="AO1" s="377" t="s">
        <v>1309</v>
      </c>
      <c r="AP1" s="377" t="s">
        <v>1310</v>
      </c>
      <c r="AQ1" s="377" t="s">
        <v>1311</v>
      </c>
      <c r="AR1" s="377" t="s">
        <v>1312</v>
      </c>
      <c r="AS1" s="377" t="s">
        <v>1313</v>
      </c>
      <c r="AT1" s="377" t="s">
        <v>1314</v>
      </c>
      <c r="AU1" s="377" t="s">
        <v>1315</v>
      </c>
      <c r="AV1" s="377" t="s">
        <v>1316</v>
      </c>
      <c r="AW1" s="377" t="s">
        <v>1317</v>
      </c>
      <c r="AX1" s="377" t="s">
        <v>1318</v>
      </c>
      <c r="AY1" s="377" t="s">
        <v>1315</v>
      </c>
      <c r="AZ1" s="381" t="s">
        <v>1316</v>
      </c>
      <c r="BA1" s="377" t="s">
        <v>1317</v>
      </c>
      <c r="BB1" s="381" t="s">
        <v>1318</v>
      </c>
      <c r="BC1" s="377"/>
      <c r="BD1" s="377"/>
      <c r="BE1" s="377"/>
      <c r="BF1" s="377"/>
      <c r="BG1" s="377"/>
      <c r="BH1" s="377"/>
      <c r="BI1" s="377"/>
      <c r="BJ1" s="377"/>
    </row>
    <row r="2" spans="1:62" s="1" customFormat="1">
      <c r="A2" s="312" t="str">
        <f t="shared" ref="A2:A65" si="0">CONCATENATE(C2,".",IF(M2="","000",M2),".",IF(O2="","000",O2),".",IF(Q2="","000",Q2),".",IF(S2="","000",S2),".",IF(U2="","000",U2),".",IF(W2="","000",W2))</f>
        <v>1001.101.000.000.000.000.601</v>
      </c>
      <c r="B2" s="311">
        <v>1000</v>
      </c>
      <c r="C2" s="311">
        <v>1001</v>
      </c>
      <c r="D2" s="312" t="str">
        <f t="shared" ref="D2:D33" si="1">CONCATENATE(G2," ",F2)</f>
        <v>Pad Thai (Tofu)</v>
      </c>
      <c r="E2" s="312" t="str">
        <f t="shared" ref="E2:E65" si="2">CONCATENATE(K2,"_",G2," ",F2)</f>
        <v>ENTRÉE_Pad Thai (Tofu)</v>
      </c>
      <c r="F2" s="311" t="s">
        <v>934</v>
      </c>
      <c r="G2" s="311" t="s">
        <v>21</v>
      </c>
      <c r="H2" s="311" t="s">
        <v>2292</v>
      </c>
      <c r="I2" s="311" t="s">
        <v>1993</v>
      </c>
      <c r="J2" s="374">
        <v>44482</v>
      </c>
      <c r="K2" s="313" t="s">
        <v>916</v>
      </c>
      <c r="L2" s="313" t="s">
        <v>2066</v>
      </c>
      <c r="M2" s="311">
        <v>101</v>
      </c>
      <c r="N2" s="311" t="s">
        <v>24</v>
      </c>
      <c r="O2" s="311" t="s">
        <v>25</v>
      </c>
      <c r="P2" s="311"/>
      <c r="Q2" s="311" t="s">
        <v>25</v>
      </c>
      <c r="R2" s="311"/>
      <c r="S2" s="311" t="s">
        <v>25</v>
      </c>
      <c r="T2" s="311"/>
      <c r="U2" s="311" t="s">
        <v>25</v>
      </c>
      <c r="V2" s="311"/>
      <c r="W2" s="311">
        <v>601</v>
      </c>
      <c r="X2" s="311" t="s">
        <v>26</v>
      </c>
      <c r="Y2" s="311"/>
      <c r="Z2" s="311"/>
      <c r="AA2" s="311"/>
      <c r="AB2" s="311"/>
      <c r="AC2" s="311"/>
      <c r="AD2" s="311"/>
      <c r="AE2" s="311"/>
      <c r="AF2" s="311"/>
      <c r="AG2" s="311"/>
      <c r="AH2" s="311"/>
      <c r="AI2" s="311"/>
      <c r="AJ2" s="311" t="s">
        <v>736</v>
      </c>
      <c r="AK2" s="311"/>
      <c r="AL2" s="311"/>
      <c r="AM2" s="311"/>
      <c r="AN2" s="311"/>
      <c r="AO2" s="311"/>
      <c r="AP2" s="311"/>
      <c r="AQ2" s="311"/>
      <c r="AR2" s="311"/>
      <c r="AS2" s="311"/>
      <c r="AT2" s="311"/>
      <c r="AU2" s="311"/>
      <c r="AV2" s="311"/>
      <c r="AW2" s="311"/>
      <c r="AX2" s="311"/>
      <c r="AY2" s="311"/>
      <c r="AZ2" s="311"/>
      <c r="BA2" s="311"/>
      <c r="BB2" s="311"/>
      <c r="BC2" s="311"/>
      <c r="BD2" s="311"/>
    </row>
    <row r="3" spans="1:62" s="1" customFormat="1">
      <c r="A3" s="312" t="str">
        <f t="shared" si="0"/>
        <v>1002.101.000.000.000.000.601</v>
      </c>
      <c r="B3" s="311">
        <v>1000</v>
      </c>
      <c r="C3" s="311">
        <v>1002</v>
      </c>
      <c r="D3" s="312" t="str">
        <f t="shared" si="1"/>
        <v>Pad Thai (Shrimp)</v>
      </c>
      <c r="E3" s="312" t="str">
        <f t="shared" si="2"/>
        <v>ENTRÉE_Pad Thai (Shrimp)</v>
      </c>
      <c r="F3" s="311" t="s">
        <v>935</v>
      </c>
      <c r="G3" s="311" t="s">
        <v>21</v>
      </c>
      <c r="H3" s="311" t="s">
        <v>2292</v>
      </c>
      <c r="I3" s="311" t="s">
        <v>1993</v>
      </c>
      <c r="J3" s="374">
        <v>44482</v>
      </c>
      <c r="K3" s="313" t="s">
        <v>916</v>
      </c>
      <c r="L3" s="313" t="s">
        <v>2066</v>
      </c>
      <c r="M3" s="311">
        <v>101</v>
      </c>
      <c r="N3" s="311" t="s">
        <v>24</v>
      </c>
      <c r="O3" s="311" t="s">
        <v>25</v>
      </c>
      <c r="P3" s="311"/>
      <c r="Q3" s="311" t="s">
        <v>25</v>
      </c>
      <c r="R3" s="311"/>
      <c r="S3" s="311" t="s">
        <v>25</v>
      </c>
      <c r="T3" s="311"/>
      <c r="U3" s="311" t="s">
        <v>25</v>
      </c>
      <c r="V3" s="311"/>
      <c r="W3" s="311">
        <v>601</v>
      </c>
      <c r="X3" s="311" t="s">
        <v>26</v>
      </c>
      <c r="Y3" s="311"/>
      <c r="Z3" s="311"/>
      <c r="AA3" s="311"/>
      <c r="AB3" s="311"/>
      <c r="AC3" s="311"/>
      <c r="AD3" s="311"/>
      <c r="AE3" s="311"/>
      <c r="AF3" s="311"/>
      <c r="AG3" s="311"/>
      <c r="AH3" s="311"/>
      <c r="AI3" s="311"/>
      <c r="AJ3" s="311" t="s">
        <v>736</v>
      </c>
      <c r="AK3" s="311"/>
      <c r="AL3" s="311"/>
      <c r="AM3" s="311"/>
      <c r="AN3" s="311"/>
      <c r="AO3" s="311"/>
      <c r="AP3" s="311"/>
      <c r="AQ3" s="311"/>
      <c r="AR3" s="311"/>
      <c r="AS3" s="311"/>
      <c r="AT3" s="311"/>
      <c r="AU3" s="311"/>
      <c r="AV3" s="311"/>
      <c r="AW3" s="311"/>
      <c r="AX3" s="311"/>
      <c r="AY3" s="214"/>
      <c r="AZ3" s="214"/>
      <c r="BA3" s="214"/>
      <c r="BB3" s="214"/>
      <c r="BC3" s="311"/>
      <c r="BD3" s="311"/>
    </row>
    <row r="4" spans="1:62" s="1" customFormat="1">
      <c r="A4" s="312" t="str">
        <f t="shared" si="0"/>
        <v>1101.109.000.000.000.000.000</v>
      </c>
      <c r="B4" s="311">
        <v>1100</v>
      </c>
      <c r="C4" s="311">
        <v>1101</v>
      </c>
      <c r="D4" s="312" t="str">
        <f t="shared" si="1"/>
        <v>Teriyaki Donburi  (Tofu)</v>
      </c>
      <c r="E4" s="312" t="str">
        <f t="shared" si="2"/>
        <v>ENTRÉE_Teriyaki Donburi  (Tofu)</v>
      </c>
      <c r="F4" s="311" t="s">
        <v>934</v>
      </c>
      <c r="G4" s="311" t="s">
        <v>30</v>
      </c>
      <c r="H4" s="311" t="s">
        <v>31</v>
      </c>
      <c r="I4" s="311" t="s">
        <v>1993</v>
      </c>
      <c r="J4" s="374">
        <v>44482</v>
      </c>
      <c r="K4" s="313" t="s">
        <v>916</v>
      </c>
      <c r="L4" s="313" t="s">
        <v>2066</v>
      </c>
      <c r="M4" s="311">
        <v>109</v>
      </c>
      <c r="N4" s="311" t="s">
        <v>33</v>
      </c>
      <c r="O4" s="311" t="s">
        <v>25</v>
      </c>
      <c r="P4" s="311"/>
      <c r="Q4" s="311" t="s">
        <v>25</v>
      </c>
      <c r="R4" s="311"/>
      <c r="S4" s="311" t="s">
        <v>25</v>
      </c>
      <c r="T4" s="311"/>
      <c r="U4" s="311" t="s">
        <v>25</v>
      </c>
      <c r="V4" s="311"/>
      <c r="W4" s="311" t="s">
        <v>25</v>
      </c>
      <c r="X4" s="311"/>
      <c r="Y4" s="311"/>
      <c r="Z4" s="311"/>
      <c r="AA4" s="311"/>
      <c r="AB4" s="311"/>
      <c r="AC4" s="311"/>
      <c r="AD4" s="311"/>
      <c r="AE4" s="311"/>
      <c r="AF4" s="311"/>
      <c r="AG4" s="311"/>
      <c r="AH4" s="311"/>
      <c r="AI4" s="311"/>
      <c r="AJ4" s="311" t="s">
        <v>736</v>
      </c>
      <c r="AK4" s="311"/>
      <c r="AL4" s="311"/>
      <c r="AM4" s="311"/>
      <c r="AN4" s="311"/>
      <c r="AO4" s="311"/>
      <c r="AP4" s="311"/>
      <c r="AQ4" s="311"/>
      <c r="AR4" s="311"/>
      <c r="AS4" s="311"/>
      <c r="AT4" s="311"/>
      <c r="AU4" s="311"/>
      <c r="AV4" s="311"/>
      <c r="AW4" s="311"/>
      <c r="AX4" s="311"/>
      <c r="AY4" s="214"/>
      <c r="AZ4" s="214"/>
      <c r="BA4" s="214"/>
      <c r="BB4" s="214"/>
      <c r="BC4" s="311"/>
      <c r="BD4" s="311"/>
    </row>
    <row r="5" spans="1:62" s="1" customFormat="1">
      <c r="A5" s="312" t="str">
        <f t="shared" si="0"/>
        <v>1102.109.000.000.000.000.000</v>
      </c>
      <c r="B5" s="311">
        <v>1100</v>
      </c>
      <c r="C5" s="311">
        <v>1102</v>
      </c>
      <c r="D5" s="312" t="str">
        <f t="shared" si="1"/>
        <v>Teriyaki Donburi  (Chicken)</v>
      </c>
      <c r="E5" s="312" t="str">
        <f t="shared" si="2"/>
        <v>ENTRÉE_Teriyaki Donburi  (Chicken)</v>
      </c>
      <c r="F5" s="311" t="s">
        <v>936</v>
      </c>
      <c r="G5" s="311" t="s">
        <v>30</v>
      </c>
      <c r="H5" s="311" t="s">
        <v>31</v>
      </c>
      <c r="I5" s="311" t="s">
        <v>1993</v>
      </c>
      <c r="J5" s="374">
        <v>44482</v>
      </c>
      <c r="K5" s="313" t="s">
        <v>916</v>
      </c>
      <c r="L5" s="313" t="s">
        <v>2066</v>
      </c>
      <c r="M5" s="311">
        <v>109</v>
      </c>
      <c r="N5" s="311" t="s">
        <v>33</v>
      </c>
      <c r="O5" s="311" t="s">
        <v>25</v>
      </c>
      <c r="P5" s="311"/>
      <c r="Q5" s="311" t="s">
        <v>25</v>
      </c>
      <c r="R5" s="311"/>
      <c r="S5" s="311" t="s">
        <v>25</v>
      </c>
      <c r="T5" s="311"/>
      <c r="U5" s="311" t="s">
        <v>25</v>
      </c>
      <c r="V5" s="311"/>
      <c r="W5" s="311" t="s">
        <v>25</v>
      </c>
      <c r="X5" s="311"/>
      <c r="Y5" s="311"/>
      <c r="Z5" s="311"/>
      <c r="AA5" s="311"/>
      <c r="AB5" s="311"/>
      <c r="AC5" s="311"/>
      <c r="AD5" s="311"/>
      <c r="AE5" s="311"/>
      <c r="AF5" s="311"/>
      <c r="AG5" s="311"/>
      <c r="AH5" s="311"/>
      <c r="AI5" s="311"/>
      <c r="AJ5" s="311" t="s">
        <v>736</v>
      </c>
      <c r="AK5" s="311"/>
      <c r="AL5" s="311"/>
      <c r="AM5" s="311"/>
      <c r="AN5" s="311"/>
      <c r="AO5" s="311"/>
      <c r="AP5" s="311"/>
      <c r="AQ5" s="311"/>
      <c r="AR5" s="311"/>
      <c r="AS5" s="311"/>
      <c r="AT5" s="311"/>
      <c r="AU5" s="311"/>
      <c r="AV5" s="311"/>
      <c r="AW5" s="311"/>
      <c r="AX5" s="311"/>
      <c r="AY5" s="214"/>
      <c r="AZ5" s="214"/>
      <c r="BA5" s="214"/>
      <c r="BB5" s="214"/>
      <c r="BC5" s="311"/>
      <c r="BD5" s="311"/>
    </row>
    <row r="6" spans="1:62" s="1" customFormat="1">
      <c r="A6" s="312" t="str">
        <f t="shared" si="0"/>
        <v>1103.109.000.000.000.000.000</v>
      </c>
      <c r="B6" s="311">
        <v>1100</v>
      </c>
      <c r="C6" s="311">
        <v>1103</v>
      </c>
      <c r="D6" s="312" t="str">
        <f t="shared" si="1"/>
        <v>Teriyaki Donburi  (Beef)</v>
      </c>
      <c r="E6" s="312" t="str">
        <f t="shared" si="2"/>
        <v>ENTRÉE_Teriyaki Donburi  (Beef)</v>
      </c>
      <c r="F6" s="311" t="s">
        <v>937</v>
      </c>
      <c r="G6" s="311" t="s">
        <v>30</v>
      </c>
      <c r="H6" s="311" t="s">
        <v>31</v>
      </c>
      <c r="I6" s="311" t="s">
        <v>1993</v>
      </c>
      <c r="J6" s="374">
        <v>44482</v>
      </c>
      <c r="K6" s="313" t="s">
        <v>916</v>
      </c>
      <c r="L6" s="313" t="s">
        <v>2066</v>
      </c>
      <c r="M6" s="311">
        <v>109</v>
      </c>
      <c r="N6" s="311" t="s">
        <v>33</v>
      </c>
      <c r="O6" s="311" t="s">
        <v>25</v>
      </c>
      <c r="P6" s="311"/>
      <c r="Q6" s="311" t="s">
        <v>25</v>
      </c>
      <c r="R6" s="311"/>
      <c r="S6" s="311" t="s">
        <v>25</v>
      </c>
      <c r="T6" s="311"/>
      <c r="U6" s="311" t="s">
        <v>25</v>
      </c>
      <c r="V6" s="311"/>
      <c r="W6" s="311" t="s">
        <v>25</v>
      </c>
      <c r="X6" s="311"/>
      <c r="Y6" s="311"/>
      <c r="Z6" s="311"/>
      <c r="AA6" s="311"/>
      <c r="AB6" s="311"/>
      <c r="AC6" s="311"/>
      <c r="AD6" s="311"/>
      <c r="AE6" s="311"/>
      <c r="AF6" s="311"/>
      <c r="AG6" s="311"/>
      <c r="AH6" s="311"/>
      <c r="AI6" s="311"/>
      <c r="AJ6" s="311" t="s">
        <v>736</v>
      </c>
      <c r="AK6" s="311"/>
      <c r="AL6" s="311"/>
      <c r="AM6" s="311"/>
      <c r="AN6" s="311"/>
      <c r="AO6" s="311"/>
      <c r="AP6" s="311"/>
      <c r="AQ6" s="311"/>
      <c r="AR6" s="311"/>
      <c r="AS6" s="311"/>
      <c r="AT6" s="311"/>
      <c r="AU6" s="311"/>
      <c r="AV6" s="311"/>
      <c r="AW6" s="311"/>
      <c r="AX6" s="311"/>
      <c r="AY6" s="214"/>
      <c r="AZ6" s="214"/>
      <c r="BA6" s="214"/>
      <c r="BB6" s="214"/>
      <c r="BC6" s="311"/>
      <c r="BD6" s="311"/>
    </row>
    <row r="7" spans="1:62" s="1" customFormat="1">
      <c r="A7" s="312" t="str">
        <f t="shared" si="0"/>
        <v>1201.105.504.000.000.000.000</v>
      </c>
      <c r="B7" s="311">
        <v>1200</v>
      </c>
      <c r="C7" s="311">
        <v>1201</v>
      </c>
      <c r="D7" s="312" t="str">
        <f t="shared" si="1"/>
        <v>Zucchini 'Spaghetti' Bolognese  (Bolognese)</v>
      </c>
      <c r="E7" s="312" t="str">
        <f t="shared" si="2"/>
        <v>ENTRÉE_Zucchini 'Spaghetti' Bolognese  (Bolognese)</v>
      </c>
      <c r="F7" s="311" t="s">
        <v>938</v>
      </c>
      <c r="G7" s="311" t="s">
        <v>38</v>
      </c>
      <c r="H7" s="311"/>
      <c r="I7" s="311" t="s">
        <v>1993</v>
      </c>
      <c r="J7" s="374">
        <v>44482</v>
      </c>
      <c r="K7" s="313" t="s">
        <v>916</v>
      </c>
      <c r="L7" s="313" t="s">
        <v>2066</v>
      </c>
      <c r="M7" s="311">
        <v>105</v>
      </c>
      <c r="N7" s="311" t="s">
        <v>37</v>
      </c>
      <c r="O7" s="311">
        <v>504</v>
      </c>
      <c r="P7" s="311" t="s">
        <v>695</v>
      </c>
      <c r="Q7" s="311" t="s">
        <v>25</v>
      </c>
      <c r="R7" s="311"/>
      <c r="S7" s="311" t="s">
        <v>25</v>
      </c>
      <c r="T7" s="311"/>
      <c r="W7" s="311" t="s">
        <v>25</v>
      </c>
      <c r="X7" s="311"/>
      <c r="Y7" s="311"/>
      <c r="Z7" s="311"/>
      <c r="AA7" s="311"/>
      <c r="AB7" s="311"/>
      <c r="AC7" s="311"/>
      <c r="AD7" s="311"/>
      <c r="AE7" s="311"/>
      <c r="AF7" s="311"/>
      <c r="AG7" s="311"/>
      <c r="AH7" s="311"/>
      <c r="AI7" s="311"/>
      <c r="AJ7" s="311" t="s">
        <v>736</v>
      </c>
      <c r="AK7" s="311"/>
      <c r="AL7" s="311"/>
      <c r="AM7" s="311"/>
      <c r="AN7" s="311"/>
      <c r="AO7" s="311"/>
      <c r="AP7" s="311"/>
      <c r="AQ7" s="311"/>
      <c r="AR7" s="311"/>
      <c r="AS7" s="311"/>
      <c r="AT7" s="311"/>
      <c r="AU7" s="311"/>
      <c r="AV7" s="311"/>
      <c r="AW7" s="311"/>
      <c r="AX7" s="311"/>
      <c r="AY7" s="214"/>
      <c r="AZ7" s="214"/>
      <c r="BA7" s="214"/>
      <c r="BB7" s="214"/>
      <c r="BC7" s="311"/>
      <c r="BD7" s="311"/>
    </row>
    <row r="8" spans="1:62" s="1" customFormat="1">
      <c r="A8" s="312" t="str">
        <f t="shared" si="0"/>
        <v>1202.106.504.000.000.000.000</v>
      </c>
      <c r="B8" s="311">
        <v>1200</v>
      </c>
      <c r="C8" s="311">
        <v>1202</v>
      </c>
      <c r="D8" s="312" t="str">
        <f t="shared" si="1"/>
        <v>Zucchini 'Spaghetti' Pomodoro  (Pomodoro)</v>
      </c>
      <c r="E8" s="312" t="str">
        <f t="shared" si="2"/>
        <v>ENTRÉE_Zucchini 'Spaghetti' Pomodoro  (Pomodoro)</v>
      </c>
      <c r="F8" s="311" t="s">
        <v>939</v>
      </c>
      <c r="G8" s="311" t="s">
        <v>656</v>
      </c>
      <c r="H8" s="311"/>
      <c r="I8" s="311" t="s">
        <v>1138</v>
      </c>
      <c r="J8" s="374">
        <v>44482</v>
      </c>
      <c r="K8" s="313" t="s">
        <v>916</v>
      </c>
      <c r="L8" s="313" t="s">
        <v>2066</v>
      </c>
      <c r="M8" s="311">
        <v>106</v>
      </c>
      <c r="N8" s="311" t="s">
        <v>42</v>
      </c>
      <c r="O8" s="311">
        <v>504</v>
      </c>
      <c r="P8" s="311" t="s">
        <v>695</v>
      </c>
      <c r="Q8" s="311" t="s">
        <v>25</v>
      </c>
      <c r="R8" s="311"/>
      <c r="S8" s="311" t="s">
        <v>25</v>
      </c>
      <c r="T8" s="311"/>
      <c r="W8" s="311" t="s">
        <v>25</v>
      </c>
      <c r="X8" s="311"/>
      <c r="Y8" s="311"/>
      <c r="Z8" s="311"/>
      <c r="AA8" s="311"/>
      <c r="AB8" s="311"/>
      <c r="AC8" s="311"/>
      <c r="AD8" s="311"/>
      <c r="AE8" s="311"/>
      <c r="AF8" s="311"/>
      <c r="AG8" s="311"/>
      <c r="AH8" s="311"/>
      <c r="AI8" s="311"/>
      <c r="AJ8" s="311" t="s">
        <v>736</v>
      </c>
      <c r="AK8" s="311"/>
      <c r="AL8" s="311"/>
      <c r="AM8" s="311"/>
      <c r="AN8" s="311"/>
      <c r="AO8" s="311"/>
      <c r="AP8" s="311"/>
      <c r="AQ8" s="311"/>
      <c r="AR8" s="311"/>
      <c r="AS8" s="311"/>
      <c r="AT8" s="311"/>
      <c r="AU8" s="311"/>
      <c r="AV8" s="311"/>
      <c r="AW8" s="311"/>
      <c r="AX8" s="311"/>
      <c r="AY8" s="214"/>
      <c r="AZ8" s="214"/>
      <c r="BA8" s="214"/>
      <c r="BB8" s="214"/>
      <c r="BC8" s="311"/>
      <c r="BD8" s="311"/>
    </row>
    <row r="9" spans="1:62" s="1" customFormat="1">
      <c r="A9" s="312" t="str">
        <f t="shared" si="0"/>
        <v>1300.103.000.000.000.000.000</v>
      </c>
      <c r="B9" s="311">
        <v>1300</v>
      </c>
      <c r="C9" s="311">
        <v>1300</v>
      </c>
      <c r="D9" s="312" t="str">
        <f t="shared" si="1"/>
        <v xml:space="preserve">Caprese Sandwich (OLD NOT ACTIVE) </v>
      </c>
      <c r="E9" s="312" t="str">
        <f t="shared" si="2"/>
        <v xml:space="preserve">ENTRÉE_Caprese Sandwich (OLD NOT ACTIVE) </v>
      </c>
      <c r="F9" s="311"/>
      <c r="G9" s="311" t="s">
        <v>949</v>
      </c>
      <c r="H9" s="311" t="s">
        <v>44</v>
      </c>
      <c r="I9" s="311" t="s">
        <v>1990</v>
      </c>
      <c r="J9" s="374">
        <v>44482</v>
      </c>
      <c r="K9" s="313" t="s">
        <v>916</v>
      </c>
      <c r="L9" s="313" t="s">
        <v>2066</v>
      </c>
      <c r="M9" s="311">
        <v>103</v>
      </c>
      <c r="N9" s="311" t="s">
        <v>45</v>
      </c>
      <c r="O9" s="311" t="s">
        <v>25</v>
      </c>
      <c r="P9" s="311"/>
      <c r="Q9" s="311" t="s">
        <v>25</v>
      </c>
      <c r="R9" s="311"/>
      <c r="S9" s="311" t="s">
        <v>25</v>
      </c>
      <c r="T9" s="311"/>
      <c r="U9" s="311" t="s">
        <v>25</v>
      </c>
      <c r="V9" s="311"/>
      <c r="W9" s="311" t="s">
        <v>25</v>
      </c>
      <c r="X9" s="311"/>
      <c r="Y9" s="311"/>
      <c r="Z9" s="311"/>
      <c r="AA9" s="311"/>
      <c r="AB9" s="311"/>
      <c r="AC9" s="311"/>
      <c r="AD9" s="311"/>
      <c r="AE9" s="311"/>
      <c r="AF9" s="311"/>
      <c r="AG9" s="311"/>
      <c r="AH9" s="311"/>
      <c r="AI9" s="311"/>
      <c r="AJ9" s="311"/>
      <c r="AK9" s="311"/>
      <c r="AL9" s="311"/>
      <c r="AM9" s="311"/>
      <c r="AN9" s="311"/>
      <c r="AO9" s="311"/>
      <c r="AP9" s="311"/>
      <c r="AQ9" s="311"/>
      <c r="AR9" s="311"/>
      <c r="AS9" s="311"/>
      <c r="AT9" s="311"/>
      <c r="AU9" s="311"/>
      <c r="AV9" s="311"/>
      <c r="AW9" s="311"/>
      <c r="AX9" s="311"/>
      <c r="AY9" s="214"/>
      <c r="AZ9" s="214"/>
      <c r="BA9" s="214"/>
      <c r="BB9" s="214"/>
      <c r="BC9" s="311"/>
      <c r="BD9" s="311"/>
    </row>
    <row r="10" spans="1:62" s="1" customFormat="1">
      <c r="A10" s="312" t="str">
        <f t="shared" si="0"/>
        <v>1400.107.000.000.000.000.000</v>
      </c>
      <c r="B10" s="311">
        <v>1400</v>
      </c>
      <c r="C10" s="311">
        <v>1400</v>
      </c>
      <c r="D10" s="312" t="str">
        <f t="shared" si="1"/>
        <v xml:space="preserve">Buddha bowl (OLD NOT ACTIVE) </v>
      </c>
      <c r="E10" s="312" t="str">
        <f t="shared" si="2"/>
        <v xml:space="preserve">BOWL_Buddha bowl (OLD NOT ACTIVE) </v>
      </c>
      <c r="F10" s="311"/>
      <c r="G10" s="311" t="s">
        <v>950</v>
      </c>
      <c r="H10" s="311" t="s">
        <v>46</v>
      </c>
      <c r="I10" s="311" t="s">
        <v>1990</v>
      </c>
      <c r="J10" s="374">
        <v>44482</v>
      </c>
      <c r="K10" s="313" t="s">
        <v>917</v>
      </c>
      <c r="L10" s="313" t="s">
        <v>2066</v>
      </c>
      <c r="M10" s="311">
        <v>107</v>
      </c>
      <c r="N10" s="311" t="s">
        <v>47</v>
      </c>
      <c r="O10" s="311" t="s">
        <v>25</v>
      </c>
      <c r="P10" s="311"/>
      <c r="Q10" s="311" t="s">
        <v>25</v>
      </c>
      <c r="R10" s="311"/>
      <c r="S10" s="311" t="s">
        <v>25</v>
      </c>
      <c r="T10" s="311"/>
      <c r="U10" s="311" t="s">
        <v>25</v>
      </c>
      <c r="V10" s="311"/>
      <c r="W10" s="311" t="s">
        <v>25</v>
      </c>
      <c r="X10" s="311"/>
      <c r="Y10" s="311"/>
      <c r="Z10" s="311"/>
      <c r="AA10" s="311"/>
      <c r="AB10" s="311"/>
      <c r="AC10" s="311"/>
      <c r="AD10" s="311"/>
      <c r="AE10" s="311"/>
      <c r="AF10" s="311"/>
      <c r="AG10" s="311"/>
      <c r="AH10" s="311"/>
      <c r="AI10" s="311"/>
      <c r="AJ10" s="311"/>
      <c r="AK10" s="311"/>
      <c r="AL10" s="311"/>
      <c r="AM10" s="311"/>
      <c r="AN10" s="311"/>
      <c r="AO10" s="311"/>
      <c r="AP10" s="311"/>
      <c r="AQ10" s="311"/>
      <c r="AR10" s="311"/>
      <c r="AS10" s="311"/>
      <c r="AT10" s="311"/>
      <c r="AU10" s="311"/>
      <c r="AV10" s="311"/>
      <c r="AW10" s="311"/>
      <c r="AX10" s="311"/>
      <c r="AY10" s="214"/>
      <c r="AZ10" s="214"/>
      <c r="BA10" s="214"/>
      <c r="BB10" s="214"/>
      <c r="BC10" s="311"/>
      <c r="BD10" s="311"/>
    </row>
    <row r="11" spans="1:62" s="1" customFormat="1">
      <c r="A11" s="312" t="str">
        <f t="shared" si="0"/>
        <v>1500.102.000.000.000.000.000</v>
      </c>
      <c r="B11" s="311">
        <v>1500</v>
      </c>
      <c r="C11" s="311">
        <v>1500</v>
      </c>
      <c r="D11" s="312" t="str">
        <f t="shared" si="1"/>
        <v xml:space="preserve">Tuna Nicoise Sandwich </v>
      </c>
      <c r="E11" s="312" t="str">
        <f t="shared" si="2"/>
        <v xml:space="preserve">ENTRÉE_Tuna Nicoise Sandwich </v>
      </c>
      <c r="F11" s="311"/>
      <c r="G11" s="311" t="s">
        <v>48</v>
      </c>
      <c r="H11" s="311" t="s">
        <v>49</v>
      </c>
      <c r="I11" s="311" t="s">
        <v>1990</v>
      </c>
      <c r="J11" s="374">
        <v>44482</v>
      </c>
      <c r="K11" s="313" t="s">
        <v>916</v>
      </c>
      <c r="L11" s="313" t="s">
        <v>2066</v>
      </c>
      <c r="M11" s="311">
        <v>102</v>
      </c>
      <c r="N11" s="311" t="s">
        <v>50</v>
      </c>
      <c r="O11" s="311" t="s">
        <v>25</v>
      </c>
      <c r="P11" s="311"/>
      <c r="Q11" s="311" t="s">
        <v>25</v>
      </c>
      <c r="R11" s="311"/>
      <c r="S11" s="311" t="s">
        <v>25</v>
      </c>
      <c r="T11" s="311"/>
      <c r="U11" s="311" t="s">
        <v>25</v>
      </c>
      <c r="V11" s="311"/>
      <c r="W11" s="311" t="s">
        <v>25</v>
      </c>
      <c r="X11" s="311"/>
      <c r="Y11" s="311"/>
      <c r="Z11" s="311"/>
      <c r="AA11" s="311"/>
      <c r="AB11" s="311"/>
      <c r="AC11" s="311"/>
      <c r="AD11" s="311"/>
      <c r="AE11" s="311"/>
      <c r="AF11" s="311"/>
      <c r="AG11" s="311"/>
      <c r="AH11" s="311"/>
      <c r="AI11" s="311"/>
      <c r="AJ11" s="311"/>
      <c r="AK11" s="311"/>
      <c r="AL11" s="311"/>
      <c r="AM11" s="311"/>
      <c r="AN11" s="311"/>
      <c r="AO11" s="311"/>
      <c r="AP11" s="311"/>
      <c r="AQ11" s="311"/>
      <c r="AR11" s="311"/>
      <c r="AS11" s="311"/>
      <c r="AT11" s="311"/>
      <c r="AU11" s="311"/>
      <c r="AV11" s="311"/>
      <c r="AW11" s="311"/>
      <c r="AX11" s="311"/>
      <c r="AY11" s="214"/>
      <c r="AZ11" s="214"/>
      <c r="BA11" s="214"/>
      <c r="BB11" s="214"/>
      <c r="BC11" s="311"/>
      <c r="BD11" s="311"/>
    </row>
    <row r="12" spans="1:62" s="1" customFormat="1">
      <c r="A12" s="312" t="str">
        <f t="shared" si="0"/>
        <v>1601.000.204.000.000.000.000</v>
      </c>
      <c r="B12" s="311">
        <v>1600</v>
      </c>
      <c r="C12" s="311">
        <v>1601</v>
      </c>
      <c r="D12" s="312" t="str">
        <f t="shared" si="1"/>
        <v>Tikka Masala  (Tofu)</v>
      </c>
      <c r="E12" s="312" t="str">
        <f t="shared" si="2"/>
        <v>ENTRÉE_Tikka Masala  (Tofu)</v>
      </c>
      <c r="F12" s="311" t="s">
        <v>934</v>
      </c>
      <c r="G12" s="311" t="s">
        <v>52</v>
      </c>
      <c r="H12" s="311" t="s">
        <v>53</v>
      </c>
      <c r="I12" s="311" t="s">
        <v>1993</v>
      </c>
      <c r="J12" s="374">
        <v>44482</v>
      </c>
      <c r="K12" s="313" t="s">
        <v>916</v>
      </c>
      <c r="L12" s="313" t="s">
        <v>2066</v>
      </c>
      <c r="M12" s="311" t="s">
        <v>25</v>
      </c>
      <c r="N12" s="311"/>
      <c r="O12" s="311">
        <v>204</v>
      </c>
      <c r="P12" s="311" t="s">
        <v>54</v>
      </c>
      <c r="Q12" s="311" t="s">
        <v>25</v>
      </c>
      <c r="R12" s="311"/>
      <c r="S12" s="311" t="s">
        <v>25</v>
      </c>
      <c r="T12" s="311"/>
      <c r="U12" s="311" t="s">
        <v>25</v>
      </c>
      <c r="V12" s="311"/>
      <c r="W12" s="311" t="s">
        <v>25</v>
      </c>
      <c r="X12" s="311"/>
      <c r="Y12" s="311"/>
      <c r="Z12" s="311"/>
      <c r="AA12" s="311"/>
      <c r="AB12" s="311"/>
      <c r="AC12" s="311"/>
      <c r="AD12" s="311"/>
      <c r="AE12" s="311"/>
      <c r="AF12" s="311"/>
      <c r="AG12" s="311"/>
      <c r="AH12" s="311"/>
      <c r="AI12" s="311"/>
      <c r="AJ12" s="311" t="s">
        <v>736</v>
      </c>
      <c r="AK12" s="311"/>
      <c r="AL12" s="311"/>
      <c r="AM12" s="311"/>
      <c r="AN12" s="311"/>
      <c r="AO12" s="311"/>
      <c r="AP12" s="311"/>
      <c r="AQ12" s="311"/>
      <c r="AR12" s="311"/>
      <c r="AS12" s="311"/>
      <c r="AT12" s="311"/>
      <c r="AU12" s="311"/>
      <c r="AV12" s="311"/>
      <c r="AW12" s="311"/>
      <c r="AX12" s="311"/>
      <c r="AY12" s="214"/>
      <c r="AZ12" s="214"/>
      <c r="BA12" s="214"/>
      <c r="BB12" s="214"/>
      <c r="BC12" s="311"/>
      <c r="BD12" s="311"/>
    </row>
    <row r="13" spans="1:62" s="1" customFormat="1">
      <c r="A13" s="312" t="str">
        <f t="shared" si="0"/>
        <v>1602.000.204.000.000.000.000</v>
      </c>
      <c r="B13" s="311">
        <v>1600</v>
      </c>
      <c r="C13" s="311">
        <v>1602</v>
      </c>
      <c r="D13" s="312" t="str">
        <f t="shared" si="1"/>
        <v>Tikka Masala  (Chicken)</v>
      </c>
      <c r="E13" s="312" t="str">
        <f t="shared" si="2"/>
        <v>ENTRÉE_Tikka Masala  (Chicken)</v>
      </c>
      <c r="F13" s="311" t="s">
        <v>936</v>
      </c>
      <c r="G13" s="311" t="s">
        <v>52</v>
      </c>
      <c r="H13" s="311" t="s">
        <v>53</v>
      </c>
      <c r="I13" s="311" t="s">
        <v>1993</v>
      </c>
      <c r="J13" s="374">
        <v>44482</v>
      </c>
      <c r="K13" s="313" t="s">
        <v>916</v>
      </c>
      <c r="L13" s="313" t="s">
        <v>2066</v>
      </c>
      <c r="M13" s="311" t="s">
        <v>25</v>
      </c>
      <c r="N13" s="311"/>
      <c r="O13" s="311">
        <v>204</v>
      </c>
      <c r="P13" s="311" t="s">
        <v>54</v>
      </c>
      <c r="Q13" s="311" t="s">
        <v>25</v>
      </c>
      <c r="R13" s="311"/>
      <c r="S13" s="311" t="s">
        <v>25</v>
      </c>
      <c r="T13" s="311"/>
      <c r="U13" s="311" t="s">
        <v>25</v>
      </c>
      <c r="V13" s="311"/>
      <c r="W13" s="311" t="s">
        <v>25</v>
      </c>
      <c r="X13" s="311"/>
      <c r="Y13" s="311"/>
      <c r="Z13" s="311"/>
      <c r="AA13" s="311"/>
      <c r="AB13" s="311"/>
      <c r="AC13" s="311"/>
      <c r="AD13" s="311"/>
      <c r="AE13" s="311"/>
      <c r="AF13" s="311"/>
      <c r="AG13" s="311"/>
      <c r="AH13" s="311"/>
      <c r="AI13" s="311"/>
      <c r="AJ13" s="311" t="s">
        <v>736</v>
      </c>
      <c r="AK13" s="311"/>
      <c r="AL13" s="311"/>
      <c r="AM13" s="311"/>
      <c r="AN13" s="311"/>
      <c r="AO13" s="311"/>
      <c r="AP13" s="311"/>
      <c r="AQ13" s="311"/>
      <c r="AR13" s="311"/>
      <c r="AS13" s="311"/>
      <c r="AT13" s="311"/>
      <c r="AU13" s="311"/>
      <c r="AV13" s="311"/>
      <c r="AW13" s="311"/>
      <c r="AX13" s="311"/>
      <c r="AY13" s="214"/>
      <c r="AZ13" s="214"/>
      <c r="BA13" s="214"/>
      <c r="BB13" s="214"/>
      <c r="BC13" s="311"/>
      <c r="BD13" s="311"/>
    </row>
    <row r="14" spans="1:62" s="1" customFormat="1">
      <c r="A14" s="312" t="str">
        <f t="shared" si="0"/>
        <v>1700.108.000.000.000.503.000</v>
      </c>
      <c r="B14" s="311">
        <v>1700</v>
      </c>
      <c r="C14" s="311">
        <v>1700</v>
      </c>
      <c r="D14" s="312" t="str">
        <f t="shared" si="1"/>
        <v xml:space="preserve">Mediterranean Beef Salad  </v>
      </c>
      <c r="E14" s="312" t="str">
        <f t="shared" si="2"/>
        <v xml:space="preserve">SALAD_Mediterranean Beef Salad  </v>
      </c>
      <c r="F14" s="311"/>
      <c r="G14" s="311" t="s">
        <v>56</v>
      </c>
      <c r="H14" s="311" t="s">
        <v>57</v>
      </c>
      <c r="I14" s="311" t="s">
        <v>1990</v>
      </c>
      <c r="J14" s="374">
        <v>44482</v>
      </c>
      <c r="K14" s="313" t="s">
        <v>923</v>
      </c>
      <c r="L14" s="313" t="s">
        <v>2066</v>
      </c>
      <c r="M14" s="311">
        <v>108</v>
      </c>
      <c r="N14" s="311" t="s">
        <v>58</v>
      </c>
      <c r="O14" s="311" t="s">
        <v>25</v>
      </c>
      <c r="P14" s="311"/>
      <c r="Q14" s="311" t="s">
        <v>25</v>
      </c>
      <c r="R14" s="311"/>
      <c r="S14" s="311" t="s">
        <v>25</v>
      </c>
      <c r="T14" s="311"/>
      <c r="U14" s="311">
        <v>503</v>
      </c>
      <c r="V14" s="311" t="s">
        <v>59</v>
      </c>
      <c r="W14" s="311" t="s">
        <v>25</v>
      </c>
      <c r="X14" s="311"/>
      <c r="Y14" s="311"/>
      <c r="Z14" s="311"/>
      <c r="AA14" s="311"/>
      <c r="AB14" s="311"/>
      <c r="AC14" s="311"/>
      <c r="AD14" s="311"/>
      <c r="AE14" s="311"/>
      <c r="AF14" s="311"/>
      <c r="AG14" s="311"/>
      <c r="AH14" s="311"/>
      <c r="AI14" s="311"/>
      <c r="AJ14" s="311"/>
      <c r="AK14" s="311"/>
      <c r="AL14" s="311"/>
      <c r="AM14" s="311"/>
      <c r="AN14" s="311"/>
      <c r="AO14" s="311"/>
      <c r="AP14" s="311"/>
      <c r="AQ14" s="311"/>
      <c r="AR14" s="311"/>
      <c r="AS14" s="311"/>
      <c r="AT14" s="311"/>
      <c r="AU14" s="311"/>
      <c r="AV14" s="311"/>
      <c r="AW14" s="311"/>
      <c r="AX14" s="311"/>
      <c r="AY14" s="214"/>
      <c r="AZ14" s="214"/>
      <c r="BA14" s="214"/>
      <c r="BB14" s="214"/>
      <c r="BC14" s="311"/>
      <c r="BD14" s="311"/>
    </row>
    <row r="15" spans="1:62" s="1" customFormat="1">
      <c r="A15" s="312" t="str">
        <f t="shared" si="0"/>
        <v>1801.124.208.000.403.501.000</v>
      </c>
      <c r="B15" s="311">
        <v>1800</v>
      </c>
      <c r="C15" s="311">
        <v>1801</v>
      </c>
      <c r="D15" s="312" t="str">
        <f t="shared" si="1"/>
        <v>Tacos Especiales (Veggie)</v>
      </c>
      <c r="E15" s="312" t="str">
        <f t="shared" si="2"/>
        <v>ENTRÉE_Tacos Especiales (Veggie)</v>
      </c>
      <c r="F15" s="311" t="s">
        <v>940</v>
      </c>
      <c r="G15" s="311" t="s">
        <v>61</v>
      </c>
      <c r="H15" s="311" t="s">
        <v>62</v>
      </c>
      <c r="I15" s="311" t="s">
        <v>1993</v>
      </c>
      <c r="J15" s="374">
        <v>44482</v>
      </c>
      <c r="K15" s="313" t="s">
        <v>916</v>
      </c>
      <c r="L15" s="313" t="s">
        <v>2066</v>
      </c>
      <c r="M15" s="311">
        <v>124</v>
      </c>
      <c r="N15" s="311" t="s">
        <v>754</v>
      </c>
      <c r="O15" s="311">
        <v>208</v>
      </c>
      <c r="P15" s="311" t="s">
        <v>64</v>
      </c>
      <c r="Q15" s="311" t="s">
        <v>25</v>
      </c>
      <c r="R15" s="311"/>
      <c r="S15" s="311">
        <v>403</v>
      </c>
      <c r="T15" s="311" t="s">
        <v>65</v>
      </c>
      <c r="U15" s="311">
        <v>501</v>
      </c>
      <c r="V15" s="311" t="s">
        <v>66</v>
      </c>
      <c r="W15" s="311" t="s">
        <v>25</v>
      </c>
      <c r="X15" s="311"/>
      <c r="Y15" s="311"/>
      <c r="Z15" s="311"/>
      <c r="AA15" s="311"/>
      <c r="AB15" s="311"/>
      <c r="AC15" s="311"/>
      <c r="AD15" s="311"/>
      <c r="AE15" s="311"/>
      <c r="AF15" s="311"/>
      <c r="AG15" s="311"/>
      <c r="AH15" s="311"/>
      <c r="AI15" s="311"/>
      <c r="AJ15" s="311" t="s">
        <v>736</v>
      </c>
      <c r="AK15" s="311"/>
      <c r="AL15" s="311"/>
      <c r="AM15" s="311"/>
      <c r="AN15" s="311"/>
      <c r="AO15" s="311"/>
      <c r="AP15" s="311"/>
      <c r="AQ15" s="311"/>
      <c r="AR15" s="311"/>
      <c r="AS15" s="311"/>
      <c r="AT15" s="311"/>
      <c r="AU15" s="311"/>
      <c r="AV15" s="311"/>
      <c r="AW15" s="311"/>
      <c r="AX15" s="311"/>
      <c r="AY15" s="214"/>
      <c r="AZ15" s="214"/>
      <c r="BA15" s="214"/>
      <c r="BB15" s="214"/>
      <c r="BC15" s="311"/>
      <c r="BD15" s="311"/>
    </row>
    <row r="16" spans="1:62" s="1" customFormat="1">
      <c r="A16" s="312" t="str">
        <f t="shared" si="0"/>
        <v>1802.124.208.000.403.501.000</v>
      </c>
      <c r="B16" s="311">
        <v>1800</v>
      </c>
      <c r="C16" s="311">
        <v>1802</v>
      </c>
      <c r="D16" s="312" t="str">
        <f t="shared" si="1"/>
        <v>Tacos Especiales (Shrimp)</v>
      </c>
      <c r="E16" s="312" t="str">
        <f t="shared" si="2"/>
        <v>ENTRÉE_Tacos Especiales (Shrimp)</v>
      </c>
      <c r="F16" s="311" t="s">
        <v>935</v>
      </c>
      <c r="G16" s="311" t="s">
        <v>61</v>
      </c>
      <c r="H16" s="311" t="s">
        <v>62</v>
      </c>
      <c r="I16" s="311" t="s">
        <v>1993</v>
      </c>
      <c r="J16" s="374">
        <v>44482</v>
      </c>
      <c r="K16" s="313" t="s">
        <v>916</v>
      </c>
      <c r="L16" s="313" t="s">
        <v>2066</v>
      </c>
      <c r="M16" s="311">
        <v>124</v>
      </c>
      <c r="N16" s="311" t="s">
        <v>754</v>
      </c>
      <c r="O16" s="311">
        <v>208</v>
      </c>
      <c r="P16" s="311" t="s">
        <v>615</v>
      </c>
      <c r="Q16" s="311" t="s">
        <v>25</v>
      </c>
      <c r="R16" s="311"/>
      <c r="S16" s="311">
        <v>403</v>
      </c>
      <c r="T16" s="311" t="s">
        <v>65</v>
      </c>
      <c r="U16" s="311">
        <v>501</v>
      </c>
      <c r="V16" s="311" t="s">
        <v>66</v>
      </c>
      <c r="W16" s="311" t="s">
        <v>25</v>
      </c>
      <c r="X16" s="311"/>
      <c r="Y16" s="311"/>
      <c r="Z16" s="311"/>
      <c r="AA16" s="311"/>
      <c r="AB16" s="311"/>
      <c r="AC16" s="311"/>
      <c r="AD16" s="311"/>
      <c r="AE16" s="311"/>
      <c r="AF16" s="311"/>
      <c r="AG16" s="311"/>
      <c r="AH16" s="311"/>
      <c r="AI16" s="311"/>
      <c r="AJ16" s="311" t="s">
        <v>736</v>
      </c>
      <c r="AK16" s="311"/>
      <c r="AL16" s="311"/>
      <c r="AM16" s="311"/>
      <c r="AN16" s="311"/>
      <c r="AO16" s="311"/>
      <c r="AP16" s="311"/>
      <c r="AQ16" s="311"/>
      <c r="AR16" s="311"/>
      <c r="AS16" s="311"/>
      <c r="AT16" s="311"/>
      <c r="AU16" s="311"/>
      <c r="AV16" s="311"/>
      <c r="AW16" s="311"/>
      <c r="AX16" s="311"/>
      <c r="AY16" s="214"/>
      <c r="AZ16" s="214"/>
      <c r="BA16" s="214"/>
      <c r="BB16" s="214"/>
      <c r="BC16" s="311"/>
      <c r="BD16" s="311"/>
    </row>
    <row r="17" spans="1:56" s="1" customFormat="1">
      <c r="A17" s="312" t="str">
        <f t="shared" si="0"/>
        <v>1803.124.208.000.403.501.000</v>
      </c>
      <c r="B17" s="311">
        <v>1800</v>
      </c>
      <c r="C17" s="311">
        <v>1803</v>
      </c>
      <c r="D17" s="312" t="str">
        <f t="shared" si="1"/>
        <v>Tacos Especiales (Chicken)</v>
      </c>
      <c r="E17" s="312" t="str">
        <f t="shared" si="2"/>
        <v>ENTRÉE_Tacos Especiales (Chicken)</v>
      </c>
      <c r="F17" s="311" t="s">
        <v>936</v>
      </c>
      <c r="G17" s="311" t="s">
        <v>61</v>
      </c>
      <c r="H17" s="311" t="s">
        <v>62</v>
      </c>
      <c r="I17" s="311" t="s">
        <v>1993</v>
      </c>
      <c r="J17" s="374">
        <v>44482</v>
      </c>
      <c r="K17" s="313" t="s">
        <v>916</v>
      </c>
      <c r="L17" s="313" t="s">
        <v>2066</v>
      </c>
      <c r="M17" s="311">
        <v>124</v>
      </c>
      <c r="N17" s="311" t="s">
        <v>754</v>
      </c>
      <c r="O17" s="311">
        <v>208</v>
      </c>
      <c r="P17" s="311" t="s">
        <v>64</v>
      </c>
      <c r="Q17" s="311" t="s">
        <v>25</v>
      </c>
      <c r="R17" s="311"/>
      <c r="S17" s="311">
        <v>403</v>
      </c>
      <c r="T17" s="311" t="s">
        <v>65</v>
      </c>
      <c r="U17" s="311">
        <v>501</v>
      </c>
      <c r="V17" s="311" t="s">
        <v>66</v>
      </c>
      <c r="W17" s="311" t="s">
        <v>25</v>
      </c>
      <c r="X17" s="311"/>
      <c r="Y17" s="311"/>
      <c r="Z17" s="311"/>
      <c r="AA17" s="311"/>
      <c r="AB17" s="311"/>
      <c r="AC17" s="311"/>
      <c r="AD17" s="311"/>
      <c r="AE17" s="311"/>
      <c r="AF17" s="311"/>
      <c r="AG17" s="311"/>
      <c r="AH17" s="311"/>
      <c r="AI17" s="311"/>
      <c r="AJ17" s="311" t="s">
        <v>736</v>
      </c>
      <c r="AK17" s="311"/>
      <c r="AL17" s="311"/>
      <c r="AM17" s="311"/>
      <c r="AN17" s="311"/>
      <c r="AO17" s="311"/>
      <c r="AP17" s="311"/>
      <c r="AQ17" s="311"/>
      <c r="AR17" s="311"/>
      <c r="AS17" s="311"/>
      <c r="AT17" s="311"/>
      <c r="AU17" s="311"/>
      <c r="AV17" s="311"/>
      <c r="AW17" s="311"/>
      <c r="AX17" s="311"/>
      <c r="AY17" s="214"/>
      <c r="AZ17" s="214"/>
      <c r="BA17" s="214"/>
      <c r="BB17" s="214"/>
      <c r="BC17" s="311"/>
      <c r="BD17" s="311"/>
    </row>
    <row r="18" spans="1:56" s="1" customFormat="1">
      <c r="A18" s="312" t="str">
        <f t="shared" si="0"/>
        <v>1804.124.208.000.403.501.000</v>
      </c>
      <c r="B18" s="311">
        <v>1800</v>
      </c>
      <c r="C18" s="311">
        <v>1804</v>
      </c>
      <c r="D18" s="312" t="str">
        <f t="shared" si="1"/>
        <v>Tacos Especiales (Beef)</v>
      </c>
      <c r="E18" s="312" t="str">
        <f t="shared" si="2"/>
        <v>ENTRÉE_Tacos Especiales (Beef)</v>
      </c>
      <c r="F18" s="311" t="s">
        <v>937</v>
      </c>
      <c r="G18" s="311" t="s">
        <v>61</v>
      </c>
      <c r="H18" s="311" t="s">
        <v>62</v>
      </c>
      <c r="I18" s="311" t="s">
        <v>1993</v>
      </c>
      <c r="J18" s="374">
        <v>44482</v>
      </c>
      <c r="K18" s="313" t="s">
        <v>916</v>
      </c>
      <c r="L18" s="313" t="s">
        <v>2066</v>
      </c>
      <c r="M18" s="311">
        <v>124</v>
      </c>
      <c r="N18" s="311" t="s">
        <v>754</v>
      </c>
      <c r="O18" s="311">
        <v>208</v>
      </c>
      <c r="P18" s="311" t="s">
        <v>64</v>
      </c>
      <c r="Q18" s="311" t="s">
        <v>25</v>
      </c>
      <c r="R18" s="311"/>
      <c r="S18" s="311">
        <v>403</v>
      </c>
      <c r="T18" s="311" t="s">
        <v>65</v>
      </c>
      <c r="U18" s="311">
        <v>501</v>
      </c>
      <c r="V18" s="311" t="s">
        <v>66</v>
      </c>
      <c r="W18" s="311" t="s">
        <v>25</v>
      </c>
      <c r="X18" s="311"/>
      <c r="Y18" s="311"/>
      <c r="Z18" s="311"/>
      <c r="AA18" s="311"/>
      <c r="AB18" s="311"/>
      <c r="AC18" s="311"/>
      <c r="AD18" s="311"/>
      <c r="AE18" s="311"/>
      <c r="AF18" s="311"/>
      <c r="AG18" s="311"/>
      <c r="AH18" s="311"/>
      <c r="AI18" s="311"/>
      <c r="AJ18" s="311" t="s">
        <v>736</v>
      </c>
      <c r="AK18" s="311"/>
      <c r="AL18" s="311"/>
      <c r="AM18" s="311"/>
      <c r="AN18" s="311"/>
      <c r="AO18" s="311"/>
      <c r="AP18" s="311"/>
      <c r="AQ18" s="311"/>
      <c r="AR18" s="311"/>
      <c r="AS18" s="311"/>
      <c r="AT18" s="311"/>
      <c r="AU18" s="311"/>
      <c r="AV18" s="311"/>
      <c r="AW18" s="311"/>
      <c r="AX18" s="311"/>
      <c r="AY18" s="214"/>
      <c r="AZ18" s="214"/>
      <c r="BA18" s="214"/>
      <c r="BB18" s="214"/>
      <c r="BC18" s="311"/>
      <c r="BD18" s="311"/>
    </row>
    <row r="19" spans="1:56" s="1" customFormat="1">
      <c r="A19" s="312" t="str">
        <f t="shared" si="0"/>
        <v>1901.000.207.304.000.000.000</v>
      </c>
      <c r="B19" s="311">
        <v>1900</v>
      </c>
      <c r="C19" s="311">
        <v>1901</v>
      </c>
      <c r="D19" s="312" t="str">
        <f t="shared" si="1"/>
        <v>Grilled Kebabs  (Veggie)</v>
      </c>
      <c r="E19" s="312" t="str">
        <f t="shared" si="2"/>
        <v>ENTRÉE_Grilled Kebabs  (Veggie)</v>
      </c>
      <c r="F19" s="311" t="s">
        <v>940</v>
      </c>
      <c r="G19" s="311" t="s">
        <v>71</v>
      </c>
      <c r="H19" s="311" t="s">
        <v>72</v>
      </c>
      <c r="I19" s="311" t="s">
        <v>1138</v>
      </c>
      <c r="J19" s="374">
        <v>44482</v>
      </c>
      <c r="K19" s="313" t="s">
        <v>916</v>
      </c>
      <c r="L19" s="313" t="s">
        <v>2066</v>
      </c>
      <c r="M19" s="311" t="s">
        <v>25</v>
      </c>
      <c r="N19" s="311"/>
      <c r="O19" s="311">
        <v>207</v>
      </c>
      <c r="P19" s="311" t="s">
        <v>73</v>
      </c>
      <c r="Q19" s="311">
        <v>304</v>
      </c>
      <c r="R19" s="311" t="s">
        <v>74</v>
      </c>
      <c r="S19" s="311" t="s">
        <v>25</v>
      </c>
      <c r="T19" s="311"/>
      <c r="U19" s="311" t="s">
        <v>25</v>
      </c>
      <c r="V19" s="311"/>
      <c r="W19" s="311" t="s">
        <v>25</v>
      </c>
      <c r="X19" s="311"/>
      <c r="Y19" s="311"/>
      <c r="Z19" s="311"/>
      <c r="AA19" s="311"/>
      <c r="AB19" s="311"/>
      <c r="AC19" s="311"/>
      <c r="AD19" s="311"/>
      <c r="AE19" s="311"/>
      <c r="AF19" s="311"/>
      <c r="AG19" s="311"/>
      <c r="AH19" s="311"/>
      <c r="AI19" s="311"/>
      <c r="AJ19" s="311"/>
      <c r="AK19" s="311"/>
      <c r="AL19" s="311"/>
      <c r="AM19" s="311"/>
      <c r="AN19" s="311"/>
      <c r="AO19" s="311"/>
      <c r="AP19" s="311"/>
      <c r="AQ19" s="311"/>
      <c r="AR19" s="311"/>
      <c r="AS19" s="311"/>
      <c r="AT19" s="311"/>
      <c r="AU19" s="311"/>
      <c r="AV19" s="311"/>
      <c r="AW19" s="311"/>
      <c r="AX19" s="311"/>
      <c r="AY19" s="214"/>
      <c r="AZ19" s="214"/>
      <c r="BA19" s="214"/>
      <c r="BB19" s="214"/>
      <c r="BC19" s="311"/>
      <c r="BD19" s="311"/>
    </row>
    <row r="20" spans="1:56" s="1" customFormat="1">
      <c r="A20" s="312" t="str">
        <f t="shared" si="0"/>
        <v>1902.000.207.304.000.000.000</v>
      </c>
      <c r="B20" s="311">
        <v>1900</v>
      </c>
      <c r="C20" s="311">
        <v>1902</v>
      </c>
      <c r="D20" s="312" t="str">
        <f t="shared" si="1"/>
        <v>Grilled Kebabs  (Shrimp)</v>
      </c>
      <c r="E20" s="312" t="str">
        <f t="shared" si="2"/>
        <v>ENTRÉE_Grilled Kebabs  (Shrimp)</v>
      </c>
      <c r="F20" s="311" t="s">
        <v>935</v>
      </c>
      <c r="G20" s="311" t="s">
        <v>71</v>
      </c>
      <c r="H20" s="311" t="s">
        <v>72</v>
      </c>
      <c r="I20" s="311" t="s">
        <v>1138</v>
      </c>
      <c r="J20" s="374">
        <v>44482</v>
      </c>
      <c r="K20" s="313" t="s">
        <v>916</v>
      </c>
      <c r="L20" s="313" t="s">
        <v>2066</v>
      </c>
      <c r="M20" s="311" t="s">
        <v>25</v>
      </c>
      <c r="N20" s="311"/>
      <c r="O20" s="311">
        <v>207</v>
      </c>
      <c r="P20" s="311" t="s">
        <v>73</v>
      </c>
      <c r="Q20" s="311">
        <v>304</v>
      </c>
      <c r="R20" s="311" t="s">
        <v>74</v>
      </c>
      <c r="S20" s="311" t="s">
        <v>25</v>
      </c>
      <c r="T20" s="311"/>
      <c r="U20" s="311" t="s">
        <v>25</v>
      </c>
      <c r="V20" s="311"/>
      <c r="W20" s="311" t="s">
        <v>25</v>
      </c>
      <c r="X20" s="311"/>
      <c r="Y20" s="311"/>
      <c r="Z20" s="311"/>
      <c r="AA20" s="311"/>
      <c r="AB20" s="311"/>
      <c r="AC20" s="311"/>
      <c r="AD20" s="311"/>
      <c r="AE20" s="311"/>
      <c r="AF20" s="311"/>
      <c r="AG20" s="311"/>
      <c r="AH20" s="311"/>
      <c r="AI20" s="311"/>
      <c r="AJ20" s="311"/>
      <c r="AK20" s="311"/>
      <c r="AL20" s="311"/>
      <c r="AM20" s="311"/>
      <c r="AN20" s="311"/>
      <c r="AO20" s="311"/>
      <c r="AP20" s="311"/>
      <c r="AQ20" s="311"/>
      <c r="AR20" s="311"/>
      <c r="AS20" s="311"/>
      <c r="AT20" s="311"/>
      <c r="AU20" s="311"/>
      <c r="AV20" s="311"/>
      <c r="AW20" s="311"/>
      <c r="AX20" s="311"/>
      <c r="AY20" s="214"/>
      <c r="AZ20" s="214"/>
      <c r="BA20" s="214"/>
      <c r="BB20" s="214"/>
      <c r="BC20" s="311"/>
      <c r="BD20" s="311"/>
    </row>
    <row r="21" spans="1:56" s="1" customFormat="1">
      <c r="A21" s="312" t="str">
        <f t="shared" si="0"/>
        <v>1903.000.207.304.000.000.000</v>
      </c>
      <c r="B21" s="311">
        <v>1900</v>
      </c>
      <c r="C21" s="311">
        <v>1903</v>
      </c>
      <c r="D21" s="312" t="str">
        <f t="shared" si="1"/>
        <v>Grilled Kebabs  (Chicken)</v>
      </c>
      <c r="E21" s="312" t="str">
        <f t="shared" si="2"/>
        <v>ENTRÉE_Grilled Kebabs  (Chicken)</v>
      </c>
      <c r="F21" s="311" t="s">
        <v>936</v>
      </c>
      <c r="G21" s="311" t="s">
        <v>71</v>
      </c>
      <c r="H21" s="311" t="s">
        <v>72</v>
      </c>
      <c r="I21" s="311" t="s">
        <v>1138</v>
      </c>
      <c r="J21" s="374">
        <v>44482</v>
      </c>
      <c r="K21" s="313" t="s">
        <v>916</v>
      </c>
      <c r="L21" s="313" t="s">
        <v>2066</v>
      </c>
      <c r="M21" s="311" t="s">
        <v>25</v>
      </c>
      <c r="N21" s="311"/>
      <c r="O21" s="311">
        <v>207</v>
      </c>
      <c r="P21" s="311" t="s">
        <v>73</v>
      </c>
      <c r="Q21" s="311">
        <v>304</v>
      </c>
      <c r="R21" s="311" t="s">
        <v>74</v>
      </c>
      <c r="S21" s="311" t="s">
        <v>25</v>
      </c>
      <c r="T21" s="311"/>
      <c r="U21" s="311" t="s">
        <v>25</v>
      </c>
      <c r="V21" s="311"/>
      <c r="W21" s="311" t="s">
        <v>25</v>
      </c>
      <c r="X21" s="311"/>
      <c r="Y21" s="311"/>
      <c r="Z21" s="311"/>
      <c r="AA21" s="311"/>
      <c r="AB21" s="311"/>
      <c r="AC21" s="311"/>
      <c r="AD21" s="311"/>
      <c r="AE21" s="311"/>
      <c r="AF21" s="311"/>
      <c r="AG21" s="311"/>
      <c r="AH21" s="311"/>
      <c r="AI21" s="311"/>
      <c r="AJ21" s="311"/>
      <c r="AK21" s="311"/>
      <c r="AL21" s="311"/>
      <c r="AM21" s="311"/>
      <c r="AN21" s="311"/>
      <c r="AO21" s="311"/>
      <c r="AP21" s="311"/>
      <c r="AQ21" s="311"/>
      <c r="AR21" s="311"/>
      <c r="AS21" s="311"/>
      <c r="AT21" s="311"/>
      <c r="AU21" s="311"/>
      <c r="AV21" s="311"/>
      <c r="AW21" s="311"/>
      <c r="AX21" s="311"/>
      <c r="AY21" s="214"/>
      <c r="AZ21" s="214"/>
      <c r="BA21" s="214"/>
      <c r="BB21" s="214"/>
      <c r="BC21" s="311"/>
      <c r="BD21" s="311"/>
    </row>
    <row r="22" spans="1:56" s="1" customFormat="1">
      <c r="A22" s="312" t="str">
        <f t="shared" si="0"/>
        <v>1904.000.207.304.000.000.000</v>
      </c>
      <c r="B22" s="311">
        <v>1900</v>
      </c>
      <c r="C22" s="311">
        <v>1904</v>
      </c>
      <c r="D22" s="312" t="str">
        <f t="shared" si="1"/>
        <v>Grilled Kebabs  (Beef)</v>
      </c>
      <c r="E22" s="312" t="str">
        <f t="shared" si="2"/>
        <v>ENTRÉE_Grilled Kebabs  (Beef)</v>
      </c>
      <c r="F22" s="311" t="s">
        <v>937</v>
      </c>
      <c r="G22" s="311" t="s">
        <v>71</v>
      </c>
      <c r="H22" s="311" t="s">
        <v>72</v>
      </c>
      <c r="I22" s="311" t="s">
        <v>1138</v>
      </c>
      <c r="J22" s="374">
        <v>44482</v>
      </c>
      <c r="K22" s="313" t="s">
        <v>916</v>
      </c>
      <c r="L22" s="313" t="s">
        <v>2066</v>
      </c>
      <c r="M22" s="311" t="s">
        <v>25</v>
      </c>
      <c r="N22" s="311"/>
      <c r="O22" s="311">
        <v>207</v>
      </c>
      <c r="P22" s="311" t="s">
        <v>73</v>
      </c>
      <c r="Q22" s="311">
        <v>304</v>
      </c>
      <c r="R22" s="311" t="s">
        <v>74</v>
      </c>
      <c r="S22" s="311" t="s">
        <v>25</v>
      </c>
      <c r="T22" s="311"/>
      <c r="U22" s="311" t="s">
        <v>25</v>
      </c>
      <c r="V22" s="311"/>
      <c r="W22" s="311" t="s">
        <v>25</v>
      </c>
      <c r="X22" s="311"/>
      <c r="Y22" s="311"/>
      <c r="Z22" s="311"/>
      <c r="AA22" s="311"/>
      <c r="AB22" s="311"/>
      <c r="AC22" s="311"/>
      <c r="AD22" s="311"/>
      <c r="AE22" s="311"/>
      <c r="AF22" s="311"/>
      <c r="AG22" s="311"/>
      <c r="AH22" s="311"/>
      <c r="AI22" s="311"/>
      <c r="AJ22" s="311"/>
      <c r="AK22" s="311"/>
      <c r="AL22" s="311"/>
      <c r="AM22" s="311"/>
      <c r="AN22" s="311"/>
      <c r="AO22" s="311"/>
      <c r="AP22" s="311"/>
      <c r="AQ22" s="311"/>
      <c r="AR22" s="311"/>
      <c r="AS22" s="311"/>
      <c r="AT22" s="311"/>
      <c r="AU22" s="311"/>
      <c r="AV22" s="311"/>
      <c r="AW22" s="311"/>
      <c r="AX22" s="311"/>
      <c r="AY22" s="214"/>
      <c r="AZ22" s="214"/>
      <c r="BA22" s="214"/>
      <c r="BB22" s="214"/>
      <c r="BC22" s="311"/>
      <c r="BD22" s="311"/>
    </row>
    <row r="23" spans="1:56" s="1" customFormat="1">
      <c r="A23" s="312" t="str">
        <f t="shared" si="0"/>
        <v>2000.104.203.301.000.000.000</v>
      </c>
      <c r="B23" s="311">
        <v>2000</v>
      </c>
      <c r="C23" s="311">
        <v>2000</v>
      </c>
      <c r="D23" s="312" t="str">
        <f t="shared" si="1"/>
        <v>Grilled Salmon (Sesame Crusted)</v>
      </c>
      <c r="E23" s="312" t="str">
        <f t="shared" si="2"/>
        <v>ENTRÉE_Grilled Salmon (Sesame Crusted)</v>
      </c>
      <c r="F23" s="311" t="s">
        <v>2201</v>
      </c>
      <c r="G23" s="311" t="s">
        <v>2200</v>
      </c>
      <c r="H23" s="311" t="s">
        <v>79</v>
      </c>
      <c r="I23" s="311" t="s">
        <v>1993</v>
      </c>
      <c r="J23" s="374">
        <v>44482</v>
      </c>
      <c r="K23" s="313" t="s">
        <v>916</v>
      </c>
      <c r="L23" s="313" t="s">
        <v>2066</v>
      </c>
      <c r="M23" s="311">
        <v>104</v>
      </c>
      <c r="N23" s="311" t="s">
        <v>80</v>
      </c>
      <c r="O23" s="311">
        <v>203</v>
      </c>
      <c r="P23" s="311" t="s">
        <v>81</v>
      </c>
      <c r="Q23" s="311">
        <v>301</v>
      </c>
      <c r="R23" s="311" t="s">
        <v>82</v>
      </c>
      <c r="S23" s="311" t="s">
        <v>25</v>
      </c>
      <c r="T23" s="311"/>
      <c r="U23" s="311" t="s">
        <v>25</v>
      </c>
      <c r="V23" s="311"/>
      <c r="W23" s="311" t="s">
        <v>25</v>
      </c>
      <c r="X23" s="311"/>
      <c r="Y23" s="311"/>
      <c r="Z23" s="311"/>
      <c r="AA23" s="311"/>
      <c r="AB23" s="311"/>
      <c r="AC23" s="311"/>
      <c r="AD23" s="311"/>
      <c r="AE23" s="311"/>
      <c r="AF23" s="311"/>
      <c r="AG23" s="311"/>
      <c r="AH23" s="311"/>
      <c r="AI23" s="311"/>
      <c r="AJ23" s="311" t="s">
        <v>736</v>
      </c>
      <c r="AK23" s="311"/>
      <c r="AL23" s="311"/>
      <c r="AM23" s="311"/>
      <c r="AN23" s="311"/>
      <c r="AO23" s="311"/>
      <c r="AP23" s="311"/>
      <c r="AQ23" s="311"/>
      <c r="AR23" s="311"/>
      <c r="AS23" s="311"/>
      <c r="AT23" s="311"/>
      <c r="AU23" s="311"/>
      <c r="AV23" s="311"/>
      <c r="AW23" s="311"/>
      <c r="AX23" s="311"/>
      <c r="AY23" s="214"/>
      <c r="AZ23" s="214"/>
      <c r="BA23" s="214"/>
      <c r="BB23" s="214"/>
      <c r="BC23" s="311"/>
      <c r="BD23" s="311"/>
    </row>
    <row r="24" spans="1:56" s="1" customFormat="1">
      <c r="A24" s="312" t="str">
        <f t="shared" si="0"/>
        <v>2100.102.000.000.402.000.000</v>
      </c>
      <c r="B24" s="311">
        <v>2100</v>
      </c>
      <c r="C24" s="311">
        <v>2100</v>
      </c>
      <c r="D24" s="312" t="str">
        <f t="shared" si="1"/>
        <v xml:space="preserve">Truffled Mac &amp; Cheese (OLD NOT ACTIVE) </v>
      </c>
      <c r="E24" s="312" t="str">
        <f t="shared" si="2"/>
        <v xml:space="preserve">ENTRÉE_Truffled Mac &amp; Cheese (OLD NOT ACTIVE) </v>
      </c>
      <c r="F24" s="311"/>
      <c r="G24" s="311" t="s">
        <v>951</v>
      </c>
      <c r="H24" s="311" t="s">
        <v>83</v>
      </c>
      <c r="I24" s="311" t="s">
        <v>1990</v>
      </c>
      <c r="J24" s="374">
        <v>44482</v>
      </c>
      <c r="K24" s="313" t="s">
        <v>916</v>
      </c>
      <c r="L24" s="313" t="s">
        <v>2066</v>
      </c>
      <c r="M24" s="311">
        <v>102</v>
      </c>
      <c r="N24" s="311" t="s">
        <v>50</v>
      </c>
      <c r="O24" s="311" t="s">
        <v>25</v>
      </c>
      <c r="P24" s="311"/>
      <c r="Q24" s="311" t="s">
        <v>25</v>
      </c>
      <c r="R24" s="311"/>
      <c r="S24" s="311">
        <v>402</v>
      </c>
      <c r="T24" s="311" t="s">
        <v>84</v>
      </c>
      <c r="U24" s="311" t="s">
        <v>25</v>
      </c>
      <c r="V24" s="311"/>
      <c r="W24" s="311" t="s">
        <v>25</v>
      </c>
      <c r="X24" s="311"/>
      <c r="Y24" s="311"/>
      <c r="Z24" s="311"/>
      <c r="AA24" s="311"/>
      <c r="AB24" s="311"/>
      <c r="AC24" s="311"/>
      <c r="AD24" s="311"/>
      <c r="AE24" s="311"/>
      <c r="AF24" s="311"/>
      <c r="AG24" s="311"/>
      <c r="AH24" s="311"/>
      <c r="AI24" s="311"/>
      <c r="AJ24" s="311"/>
      <c r="AK24" s="311"/>
      <c r="AL24" s="311"/>
      <c r="AM24" s="311"/>
      <c r="AN24" s="311"/>
      <c r="AO24" s="311"/>
      <c r="AP24" s="311"/>
      <c r="AQ24" s="311"/>
      <c r="AR24" s="311"/>
      <c r="AS24" s="311"/>
      <c r="AT24" s="311"/>
      <c r="AU24" s="311"/>
      <c r="AV24" s="311"/>
      <c r="AW24" s="311"/>
      <c r="AX24" s="311"/>
      <c r="AY24" s="214"/>
      <c r="AZ24" s="214"/>
      <c r="BA24" s="214"/>
      <c r="BB24" s="214"/>
      <c r="BC24" s="311"/>
      <c r="BD24" s="311"/>
    </row>
    <row r="25" spans="1:56" s="1" customFormat="1">
      <c r="A25" s="312" t="str">
        <f t="shared" si="0"/>
        <v>2200.000.206.000.000.000.000</v>
      </c>
      <c r="B25" s="311">
        <v>2200</v>
      </c>
      <c r="C25" s="311">
        <v>2200</v>
      </c>
      <c r="D25" s="312" t="str">
        <f t="shared" si="1"/>
        <v xml:space="preserve">Ginger Pork  </v>
      </c>
      <c r="E25" s="312" t="str">
        <f t="shared" si="2"/>
        <v xml:space="preserve">ENTRÉE_Ginger Pork  </v>
      </c>
      <c r="F25" s="311"/>
      <c r="G25" s="311" t="s">
        <v>86</v>
      </c>
      <c r="H25" s="311" t="s">
        <v>87</v>
      </c>
      <c r="I25" s="311" t="s">
        <v>1138</v>
      </c>
      <c r="J25" s="374">
        <v>44482</v>
      </c>
      <c r="K25" s="313" t="s">
        <v>916</v>
      </c>
      <c r="L25" s="313" t="s">
        <v>2066</v>
      </c>
      <c r="M25" s="311" t="s">
        <v>25</v>
      </c>
      <c r="N25" s="311"/>
      <c r="O25" s="311">
        <v>206</v>
      </c>
      <c r="P25" s="311" t="s">
        <v>88</v>
      </c>
      <c r="Q25" s="311" t="s">
        <v>25</v>
      </c>
      <c r="R25" s="311"/>
      <c r="S25" s="311" t="s">
        <v>25</v>
      </c>
      <c r="T25" s="311"/>
      <c r="U25" s="311" t="s">
        <v>25</v>
      </c>
      <c r="V25" s="311"/>
      <c r="W25" s="311" t="s">
        <v>25</v>
      </c>
      <c r="X25" s="311"/>
      <c r="Y25" s="311"/>
      <c r="Z25" s="311"/>
      <c r="AA25" s="311"/>
      <c r="AB25" s="311"/>
      <c r="AC25" s="311"/>
      <c r="AD25" s="311"/>
      <c r="AE25" s="311"/>
      <c r="AF25" s="311"/>
      <c r="AG25" s="311"/>
      <c r="AH25" s="311"/>
      <c r="AI25" s="311"/>
      <c r="AJ25" s="311"/>
      <c r="AK25" s="311"/>
      <c r="AL25" s="311"/>
      <c r="AM25" s="311"/>
      <c r="AN25" s="311"/>
      <c r="AO25" s="311"/>
      <c r="AP25" s="311"/>
      <c r="AQ25" s="311"/>
      <c r="AR25" s="311"/>
      <c r="AS25" s="311"/>
      <c r="AT25" s="311"/>
      <c r="AU25" s="311"/>
      <c r="AV25" s="311"/>
      <c r="AW25" s="311"/>
      <c r="AX25" s="311"/>
      <c r="AY25" s="214"/>
      <c r="AZ25" s="214"/>
      <c r="BA25" s="214"/>
      <c r="BB25" s="214"/>
      <c r="BC25" s="311"/>
      <c r="BD25" s="311"/>
    </row>
    <row r="26" spans="1:56" s="1" customFormat="1">
      <c r="A26" s="312" t="str">
        <f t="shared" si="0"/>
        <v>2300.000.202.303.000.000.000</v>
      </c>
      <c r="B26" s="311">
        <v>2300</v>
      </c>
      <c r="C26" s="311">
        <v>2300</v>
      </c>
      <c r="D26" s="312" t="str">
        <f t="shared" si="1"/>
        <v xml:space="preserve">Lemon Rosemary Chicken OLD NOT ACTIVE </v>
      </c>
      <c r="E26" s="312" t="str">
        <f t="shared" si="2"/>
        <v xml:space="preserve">ENTRÉE_Lemon Rosemary Chicken OLD NOT ACTIVE </v>
      </c>
      <c r="F26" s="311"/>
      <c r="G26" s="311" t="s">
        <v>1988</v>
      </c>
      <c r="H26" s="311" t="s">
        <v>91</v>
      </c>
      <c r="I26" s="311" t="s">
        <v>1990</v>
      </c>
      <c r="J26" s="374">
        <v>44482</v>
      </c>
      <c r="K26" s="313" t="s">
        <v>916</v>
      </c>
      <c r="L26" s="313" t="s">
        <v>2066</v>
      </c>
      <c r="M26" s="311" t="s">
        <v>25</v>
      </c>
      <c r="N26" s="311"/>
      <c r="O26" s="311">
        <v>202</v>
      </c>
      <c r="P26" s="311" t="s">
        <v>92</v>
      </c>
      <c r="Q26" s="311">
        <v>303</v>
      </c>
      <c r="R26" s="311" t="s">
        <v>93</v>
      </c>
      <c r="S26" s="311" t="s">
        <v>25</v>
      </c>
      <c r="T26" s="311"/>
      <c r="U26" s="311" t="s">
        <v>25</v>
      </c>
      <c r="V26" s="311"/>
      <c r="W26" s="311" t="s">
        <v>25</v>
      </c>
      <c r="X26" s="311"/>
      <c r="Y26" s="311"/>
      <c r="Z26" s="311"/>
      <c r="AA26" s="311"/>
      <c r="AB26" s="311"/>
      <c r="AC26" s="311"/>
      <c r="AD26" s="311"/>
      <c r="AE26" s="311"/>
      <c r="AF26" s="311"/>
      <c r="AG26" s="311"/>
      <c r="AH26" s="311"/>
      <c r="AI26" s="311"/>
      <c r="AJ26" s="311" t="s">
        <v>736</v>
      </c>
      <c r="AK26" s="311"/>
      <c r="AL26" s="311"/>
      <c r="AM26" s="311"/>
      <c r="AN26" s="311"/>
      <c r="AO26" s="311"/>
      <c r="AP26" s="311"/>
      <c r="AQ26" s="311"/>
      <c r="AR26" s="311"/>
      <c r="AS26" s="311"/>
      <c r="AT26" s="311"/>
      <c r="AU26" s="311"/>
      <c r="AV26" s="311"/>
      <c r="AW26" s="311"/>
      <c r="AX26" s="311"/>
      <c r="AY26" s="214"/>
      <c r="AZ26" s="214"/>
      <c r="BA26" s="214"/>
      <c r="BB26" s="214"/>
      <c r="BC26" s="311"/>
      <c r="BD26" s="311"/>
    </row>
    <row r="27" spans="1:56" s="1" customFormat="1">
      <c r="A27" s="312" t="str">
        <f t="shared" si="0"/>
        <v>2400.104.000.302.401.000.000</v>
      </c>
      <c r="B27" s="311">
        <v>2400</v>
      </c>
      <c r="C27" s="311">
        <v>2400</v>
      </c>
      <c r="D27" s="312" t="str">
        <f t="shared" si="1"/>
        <v xml:space="preserve">Beef Tataki  </v>
      </c>
      <c r="E27" s="312" t="str">
        <f t="shared" si="2"/>
        <v xml:space="preserve">ENTRÉE_Beef Tataki  </v>
      </c>
      <c r="F27" s="311"/>
      <c r="G27" s="311" t="s">
        <v>95</v>
      </c>
      <c r="H27" s="311" t="s">
        <v>96</v>
      </c>
      <c r="I27" s="311" t="s">
        <v>1138</v>
      </c>
      <c r="J27" s="374">
        <v>44482</v>
      </c>
      <c r="K27" s="313" t="s">
        <v>916</v>
      </c>
      <c r="L27" s="313" t="s">
        <v>2066</v>
      </c>
      <c r="M27" s="311">
        <v>104</v>
      </c>
      <c r="N27" s="311" t="s">
        <v>80</v>
      </c>
      <c r="O27" s="311" t="s">
        <v>25</v>
      </c>
      <c r="P27" s="311"/>
      <c r="Q27" s="311">
        <v>302</v>
      </c>
      <c r="R27" s="311" t="s">
        <v>97</v>
      </c>
      <c r="S27" s="311">
        <v>401</v>
      </c>
      <c r="T27" s="311" t="s">
        <v>98</v>
      </c>
      <c r="U27" s="311" t="s">
        <v>25</v>
      </c>
      <c r="V27" s="311"/>
      <c r="W27" s="311" t="s">
        <v>25</v>
      </c>
      <c r="X27" s="311"/>
      <c r="Y27" s="311"/>
      <c r="Z27" s="311"/>
      <c r="AA27" s="311"/>
      <c r="AB27" s="311"/>
      <c r="AC27" s="311"/>
      <c r="AD27" s="311"/>
      <c r="AE27" s="311"/>
      <c r="AF27" s="311"/>
      <c r="AG27" s="311"/>
      <c r="AH27" s="311"/>
      <c r="AI27" s="311"/>
      <c r="AJ27" s="311"/>
      <c r="AK27" s="311"/>
      <c r="AL27" s="311"/>
      <c r="AM27" s="311"/>
      <c r="AN27" s="311"/>
      <c r="AO27" s="311"/>
      <c r="AP27" s="311"/>
      <c r="AQ27" s="311"/>
      <c r="AR27" s="311"/>
      <c r="AS27" s="311"/>
      <c r="AT27" s="311"/>
      <c r="AU27" s="311"/>
      <c r="AV27" s="311"/>
      <c r="AW27" s="311"/>
      <c r="AX27" s="311"/>
      <c r="AY27" s="214"/>
      <c r="AZ27" s="214"/>
      <c r="BA27" s="214"/>
      <c r="BB27" s="214"/>
      <c r="BC27" s="311"/>
      <c r="BD27" s="311"/>
    </row>
    <row r="28" spans="1:56">
      <c r="A28" s="378" t="str">
        <f t="shared" si="0"/>
        <v>2500.000.204.000.000.000.000</v>
      </c>
      <c r="B28" s="214">
        <v>2500</v>
      </c>
      <c r="C28" s="214">
        <v>2500</v>
      </c>
      <c r="D28" s="378" t="str">
        <f t="shared" si="1"/>
        <v>Coconut Laksa (Shrimp)</v>
      </c>
      <c r="E28" s="378" t="str">
        <f t="shared" si="2"/>
        <v>ENTRÉE_Coconut Laksa (Shrimp)</v>
      </c>
      <c r="F28" s="214" t="s">
        <v>935</v>
      </c>
      <c r="G28" s="214" t="s">
        <v>1179</v>
      </c>
      <c r="H28" s="311" t="s">
        <v>53</v>
      </c>
      <c r="I28" s="311" t="s">
        <v>1993</v>
      </c>
      <c r="J28" s="374">
        <v>44482</v>
      </c>
      <c r="K28" s="309" t="s">
        <v>916</v>
      </c>
      <c r="L28" s="313" t="s">
        <v>2066</v>
      </c>
      <c r="M28" s="214" t="s">
        <v>25</v>
      </c>
      <c r="O28" s="214">
        <v>204</v>
      </c>
      <c r="P28" s="214" t="s">
        <v>54</v>
      </c>
      <c r="Q28" s="214" t="s">
        <v>25</v>
      </c>
      <c r="S28" s="214" t="s">
        <v>25</v>
      </c>
      <c r="U28" s="214" t="s">
        <v>25</v>
      </c>
      <c r="W28" s="214" t="s">
        <v>25</v>
      </c>
      <c r="AJ28" s="214" t="s">
        <v>736</v>
      </c>
      <c r="AZ28" s="214"/>
      <c r="BB28" s="214"/>
    </row>
    <row r="29" spans="1:56" s="6" customFormat="1">
      <c r="A29" s="312" t="str">
        <f t="shared" si="0"/>
        <v>2601.102.000.000.402.000.000</v>
      </c>
      <c r="B29" s="311">
        <v>2600</v>
      </c>
      <c r="C29" s="311">
        <v>2601</v>
      </c>
      <c r="D29" s="312" t="str">
        <f t="shared" si="1"/>
        <v>Paella Valenciana (OLD NOT ACTIVE) (Veggie)</v>
      </c>
      <c r="E29" s="312" t="str">
        <f t="shared" si="2"/>
        <v>ENTRÉE_Paella Valenciana (OLD NOT ACTIVE) (Veggie)</v>
      </c>
      <c r="F29" s="311" t="s">
        <v>940</v>
      </c>
      <c r="G29" s="311" t="s">
        <v>952</v>
      </c>
      <c r="H29" s="311" t="s">
        <v>83</v>
      </c>
      <c r="I29" s="311" t="s">
        <v>1990</v>
      </c>
      <c r="J29" s="374">
        <v>44482</v>
      </c>
      <c r="K29" s="313" t="s">
        <v>916</v>
      </c>
      <c r="L29" s="313" t="s">
        <v>2066</v>
      </c>
      <c r="M29" s="311">
        <v>102</v>
      </c>
      <c r="N29" s="311" t="s">
        <v>50</v>
      </c>
      <c r="O29" s="311" t="s">
        <v>25</v>
      </c>
      <c r="P29" s="311"/>
      <c r="Q29" s="311" t="s">
        <v>25</v>
      </c>
      <c r="R29" s="311"/>
      <c r="S29" s="311">
        <v>402</v>
      </c>
      <c r="T29" s="311" t="s">
        <v>84</v>
      </c>
      <c r="U29" s="311" t="s">
        <v>25</v>
      </c>
      <c r="V29" s="311"/>
      <c r="W29" s="311" t="s">
        <v>25</v>
      </c>
      <c r="X29" s="311"/>
      <c r="Y29" s="311"/>
      <c r="Z29" s="311"/>
      <c r="AA29" s="311"/>
      <c r="AB29" s="311"/>
      <c r="AC29" s="311"/>
      <c r="AD29" s="311"/>
      <c r="AE29" s="311"/>
      <c r="AF29" s="311"/>
      <c r="AG29" s="311"/>
      <c r="AH29" s="311"/>
      <c r="AI29" s="311"/>
      <c r="AJ29" s="311"/>
      <c r="AK29" s="311"/>
      <c r="AL29" s="311"/>
      <c r="AM29" s="311"/>
      <c r="AN29" s="311"/>
      <c r="AO29" s="311"/>
      <c r="AP29" s="311"/>
      <c r="AQ29" s="311"/>
      <c r="AR29" s="311"/>
      <c r="AS29" s="311"/>
      <c r="AT29" s="311"/>
      <c r="AU29" s="311"/>
      <c r="AV29" s="311"/>
      <c r="AW29" s="311"/>
      <c r="AX29" s="311"/>
      <c r="AY29" s="214"/>
      <c r="AZ29" s="214"/>
      <c r="BA29" s="214"/>
      <c r="BB29" s="214"/>
      <c r="BC29" s="311"/>
      <c r="BD29" s="311"/>
    </row>
    <row r="30" spans="1:56" s="6" customFormat="1">
      <c r="A30" s="312" t="str">
        <f t="shared" si="0"/>
        <v>2602.102.000.000.402.000.000</v>
      </c>
      <c r="B30" s="311">
        <v>2600</v>
      </c>
      <c r="C30" s="311">
        <v>2602</v>
      </c>
      <c r="D30" s="312" t="str">
        <f t="shared" si="1"/>
        <v>Paella Valenciana (OLD NOT ACTIVE) (Chicken)</v>
      </c>
      <c r="E30" s="312" t="str">
        <f t="shared" si="2"/>
        <v>ENTRÉE_Paella Valenciana (OLD NOT ACTIVE) (Chicken)</v>
      </c>
      <c r="F30" s="311" t="s">
        <v>936</v>
      </c>
      <c r="G30" s="311" t="s">
        <v>952</v>
      </c>
      <c r="H30" s="311" t="s">
        <v>83</v>
      </c>
      <c r="I30" s="311" t="s">
        <v>1990</v>
      </c>
      <c r="J30" s="374">
        <v>44482</v>
      </c>
      <c r="K30" s="313" t="s">
        <v>916</v>
      </c>
      <c r="L30" s="313" t="s">
        <v>2066</v>
      </c>
      <c r="M30" s="311">
        <v>102</v>
      </c>
      <c r="N30" s="311" t="s">
        <v>50</v>
      </c>
      <c r="O30" s="311" t="s">
        <v>25</v>
      </c>
      <c r="P30" s="311"/>
      <c r="Q30" s="311" t="s">
        <v>25</v>
      </c>
      <c r="R30" s="311"/>
      <c r="S30" s="311">
        <v>402</v>
      </c>
      <c r="T30" s="311" t="s">
        <v>84</v>
      </c>
      <c r="U30" s="311" t="s">
        <v>25</v>
      </c>
      <c r="V30" s="311"/>
      <c r="W30" s="311" t="s">
        <v>25</v>
      </c>
      <c r="X30" s="311"/>
      <c r="Y30" s="311"/>
      <c r="Z30" s="311"/>
      <c r="AA30" s="311"/>
      <c r="AB30" s="311"/>
      <c r="AC30" s="311"/>
      <c r="AD30" s="311"/>
      <c r="AE30" s="311"/>
      <c r="AF30" s="311"/>
      <c r="AG30" s="311"/>
      <c r="AH30" s="311"/>
      <c r="AI30" s="311"/>
      <c r="AJ30" s="311"/>
      <c r="AK30" s="311"/>
      <c r="AL30" s="311"/>
      <c r="AM30" s="311"/>
      <c r="AN30" s="311"/>
      <c r="AO30" s="311"/>
      <c r="AP30" s="311"/>
      <c r="AQ30" s="311"/>
      <c r="AR30" s="311"/>
      <c r="AS30" s="311"/>
      <c r="AT30" s="311"/>
      <c r="AU30" s="311"/>
      <c r="AV30" s="311"/>
      <c r="AW30" s="311"/>
      <c r="AX30" s="311"/>
      <c r="AY30" s="214"/>
      <c r="AZ30" s="214"/>
      <c r="BA30" s="214"/>
      <c r="BB30" s="214"/>
      <c r="BC30" s="311"/>
      <c r="BD30" s="311"/>
    </row>
    <row r="31" spans="1:56" s="6" customFormat="1">
      <c r="A31" s="312" t="str">
        <f t="shared" si="0"/>
        <v>2603.102.000.000.402.000.000</v>
      </c>
      <c r="B31" s="311">
        <v>2600</v>
      </c>
      <c r="C31" s="311">
        <v>2603</v>
      </c>
      <c r="D31" s="312" t="str">
        <f t="shared" si="1"/>
        <v>Paella Valenciana (OLD NOT ACTIVE) (Beef)</v>
      </c>
      <c r="E31" s="312" t="str">
        <f t="shared" si="2"/>
        <v>ENTRÉE_Paella Valenciana (OLD NOT ACTIVE) (Beef)</v>
      </c>
      <c r="F31" s="311" t="s">
        <v>937</v>
      </c>
      <c r="G31" s="311" t="s">
        <v>952</v>
      </c>
      <c r="H31" s="311" t="s">
        <v>83</v>
      </c>
      <c r="I31" s="311" t="s">
        <v>1990</v>
      </c>
      <c r="J31" s="374">
        <v>44482</v>
      </c>
      <c r="K31" s="313" t="s">
        <v>916</v>
      </c>
      <c r="L31" s="313" t="s">
        <v>2066</v>
      </c>
      <c r="M31" s="311">
        <v>102</v>
      </c>
      <c r="N31" s="311" t="s">
        <v>50</v>
      </c>
      <c r="O31" s="311" t="s">
        <v>25</v>
      </c>
      <c r="P31" s="311"/>
      <c r="Q31" s="311" t="s">
        <v>25</v>
      </c>
      <c r="R31" s="311"/>
      <c r="S31" s="311">
        <v>402</v>
      </c>
      <c r="T31" s="311" t="s">
        <v>84</v>
      </c>
      <c r="U31" s="311" t="s">
        <v>25</v>
      </c>
      <c r="V31" s="311"/>
      <c r="W31" s="311" t="s">
        <v>25</v>
      </c>
      <c r="X31" s="311"/>
      <c r="Y31" s="311"/>
      <c r="Z31" s="311"/>
      <c r="AA31" s="311"/>
      <c r="AB31" s="311"/>
      <c r="AC31" s="311"/>
      <c r="AD31" s="311"/>
      <c r="AE31" s="311"/>
      <c r="AF31" s="311"/>
      <c r="AG31" s="311"/>
      <c r="AH31" s="311"/>
      <c r="AI31" s="311"/>
      <c r="AJ31" s="311"/>
      <c r="AK31" s="311"/>
      <c r="AL31" s="311"/>
      <c r="AM31" s="311"/>
      <c r="AN31" s="311"/>
      <c r="AO31" s="311"/>
      <c r="AP31" s="311"/>
      <c r="AQ31" s="311"/>
      <c r="AR31" s="311"/>
      <c r="AS31" s="311"/>
      <c r="AT31" s="311"/>
      <c r="AU31" s="311"/>
      <c r="AV31" s="311"/>
      <c r="AW31" s="311"/>
      <c r="AX31" s="311"/>
      <c r="AY31" s="214"/>
      <c r="AZ31" s="214"/>
      <c r="BA31" s="214"/>
      <c r="BB31" s="214"/>
      <c r="BC31" s="311"/>
      <c r="BD31" s="311"/>
    </row>
    <row r="32" spans="1:56" s="1" customFormat="1">
      <c r="A32" s="312" t="str">
        <f t="shared" si="0"/>
        <v>2701.000.201.000.000.000.000</v>
      </c>
      <c r="B32" s="311">
        <v>2700</v>
      </c>
      <c r="C32" s="311">
        <v>2701</v>
      </c>
      <c r="D32" s="312" t="str">
        <f t="shared" si="1"/>
        <v>Moroccan Tajine (Veggie)</v>
      </c>
      <c r="E32" s="312" t="str">
        <f t="shared" si="2"/>
        <v>ENTRÉE_Moroccan Tajine (Veggie)</v>
      </c>
      <c r="F32" s="311" t="s">
        <v>940</v>
      </c>
      <c r="G32" s="311" t="s">
        <v>102</v>
      </c>
      <c r="H32" s="311" t="s">
        <v>103</v>
      </c>
      <c r="I32" s="311" t="s">
        <v>1138</v>
      </c>
      <c r="J32" s="374">
        <v>44482</v>
      </c>
      <c r="K32" s="313" t="s">
        <v>916</v>
      </c>
      <c r="L32" s="313" t="s">
        <v>2066</v>
      </c>
      <c r="M32" s="311" t="s">
        <v>25</v>
      </c>
      <c r="N32" s="311"/>
      <c r="O32" s="311">
        <v>201</v>
      </c>
      <c r="P32" s="311" t="s">
        <v>104</v>
      </c>
      <c r="Q32" s="311" t="s">
        <v>25</v>
      </c>
      <c r="R32" s="311"/>
      <c r="S32" s="311" t="s">
        <v>25</v>
      </c>
      <c r="T32" s="311"/>
      <c r="U32" s="311" t="s">
        <v>25</v>
      </c>
      <c r="V32" s="311"/>
      <c r="W32" s="311" t="s">
        <v>25</v>
      </c>
      <c r="X32" s="311"/>
      <c r="Y32" s="311"/>
      <c r="Z32" s="311"/>
      <c r="AA32" s="311"/>
      <c r="AB32" s="311"/>
      <c r="AC32" s="311"/>
      <c r="AD32" s="311"/>
      <c r="AE32" s="311"/>
      <c r="AF32" s="311"/>
      <c r="AG32" s="311"/>
      <c r="AH32" s="311"/>
      <c r="AI32" s="311"/>
      <c r="AJ32" s="311"/>
      <c r="AK32" s="311"/>
      <c r="AL32" s="311"/>
      <c r="AM32" s="311"/>
      <c r="AN32" s="311"/>
      <c r="AO32" s="311"/>
      <c r="AP32" s="311"/>
      <c r="AQ32" s="311"/>
      <c r="AR32" s="311"/>
      <c r="AS32" s="311"/>
      <c r="AT32" s="311"/>
      <c r="AU32" s="311"/>
      <c r="AV32" s="311"/>
      <c r="AW32" s="311"/>
      <c r="AX32" s="311"/>
      <c r="AY32" s="214"/>
      <c r="AZ32" s="214"/>
      <c r="BA32" s="214"/>
      <c r="BB32" s="214"/>
      <c r="BC32" s="311"/>
      <c r="BD32" s="311"/>
    </row>
    <row r="33" spans="1:56" s="1" customFormat="1">
      <c r="A33" s="312" t="str">
        <f t="shared" si="0"/>
        <v>2702.000.201.000.000.000.000</v>
      </c>
      <c r="B33" s="311">
        <v>2700</v>
      </c>
      <c r="C33" s="311">
        <v>2702</v>
      </c>
      <c r="D33" s="312" t="str">
        <f t="shared" si="1"/>
        <v>Moroccan Tajine (Chicken)</v>
      </c>
      <c r="E33" s="312" t="str">
        <f t="shared" si="2"/>
        <v>ENTRÉE_Moroccan Tajine (Chicken)</v>
      </c>
      <c r="F33" s="311" t="s">
        <v>936</v>
      </c>
      <c r="G33" s="311" t="s">
        <v>102</v>
      </c>
      <c r="H33" s="311" t="s">
        <v>103</v>
      </c>
      <c r="I33" s="311" t="s">
        <v>1138</v>
      </c>
      <c r="J33" s="374">
        <v>44482</v>
      </c>
      <c r="K33" s="313" t="s">
        <v>916</v>
      </c>
      <c r="L33" s="313" t="s">
        <v>2066</v>
      </c>
      <c r="M33" s="311" t="s">
        <v>25</v>
      </c>
      <c r="N33" s="311"/>
      <c r="O33" s="311">
        <v>201</v>
      </c>
      <c r="P33" s="311" t="s">
        <v>104</v>
      </c>
      <c r="Q33" s="311" t="s">
        <v>25</v>
      </c>
      <c r="R33" s="311"/>
      <c r="S33" s="311" t="s">
        <v>25</v>
      </c>
      <c r="T33" s="311"/>
      <c r="U33" s="311" t="s">
        <v>25</v>
      </c>
      <c r="V33" s="311"/>
      <c r="W33" s="311" t="s">
        <v>25</v>
      </c>
      <c r="X33" s="311"/>
      <c r="Y33" s="311"/>
      <c r="Z33" s="311"/>
      <c r="AA33" s="311"/>
      <c r="AB33" s="311"/>
      <c r="AC33" s="311"/>
      <c r="AD33" s="311"/>
      <c r="AE33" s="311"/>
      <c r="AF33" s="311"/>
      <c r="AG33" s="311"/>
      <c r="AH33" s="311"/>
      <c r="AI33" s="311"/>
      <c r="AJ33" s="311"/>
      <c r="AK33" s="311"/>
      <c r="AL33" s="311"/>
      <c r="AM33" s="311"/>
      <c r="AN33" s="311"/>
      <c r="AO33" s="311"/>
      <c r="AP33" s="311"/>
      <c r="AQ33" s="311"/>
      <c r="AR33" s="311"/>
      <c r="AS33" s="311"/>
      <c r="AT33" s="311"/>
      <c r="AU33" s="311"/>
      <c r="AV33" s="311"/>
      <c r="AW33" s="311"/>
      <c r="AX33" s="311"/>
      <c r="AY33" s="214"/>
      <c r="AZ33" s="214"/>
      <c r="BA33" s="214"/>
      <c r="BB33" s="214"/>
      <c r="BC33" s="311"/>
      <c r="BD33" s="311"/>
    </row>
    <row r="34" spans="1:56" s="1" customFormat="1">
      <c r="A34" s="312" t="str">
        <f t="shared" si="0"/>
        <v>2703.000.201.000.000.000.000</v>
      </c>
      <c r="B34" s="311">
        <v>2700</v>
      </c>
      <c r="C34" s="311">
        <v>2703</v>
      </c>
      <c r="D34" s="312" t="str">
        <f t="shared" ref="D34:D65" si="3">CONCATENATE(G34," ",F34)</f>
        <v>Moroccan Tajine (Lamb)</v>
      </c>
      <c r="E34" s="312" t="str">
        <f t="shared" si="2"/>
        <v>ENTRÉE_Moroccan Tajine (Lamb)</v>
      </c>
      <c r="F34" s="311" t="s">
        <v>941</v>
      </c>
      <c r="G34" s="311" t="s">
        <v>102</v>
      </c>
      <c r="H34" s="311" t="s">
        <v>103</v>
      </c>
      <c r="I34" s="311" t="s">
        <v>1138</v>
      </c>
      <c r="J34" s="374">
        <v>44482</v>
      </c>
      <c r="K34" s="313" t="s">
        <v>916</v>
      </c>
      <c r="L34" s="313" t="s">
        <v>2066</v>
      </c>
      <c r="M34" s="311" t="s">
        <v>25</v>
      </c>
      <c r="N34" s="311"/>
      <c r="O34" s="311">
        <v>201</v>
      </c>
      <c r="P34" s="311" t="s">
        <v>104</v>
      </c>
      <c r="Q34" s="311" t="s">
        <v>25</v>
      </c>
      <c r="R34" s="311"/>
      <c r="S34" s="311" t="s">
        <v>25</v>
      </c>
      <c r="T34" s="311"/>
      <c r="U34" s="311" t="s">
        <v>25</v>
      </c>
      <c r="V34" s="311"/>
      <c r="W34" s="311" t="s">
        <v>25</v>
      </c>
      <c r="X34" s="311"/>
      <c r="Y34" s="311"/>
      <c r="Z34" s="311"/>
      <c r="AA34" s="311"/>
      <c r="AB34" s="311"/>
      <c r="AC34" s="311"/>
      <c r="AD34" s="311"/>
      <c r="AE34" s="311"/>
      <c r="AF34" s="311"/>
      <c r="AG34" s="311"/>
      <c r="AH34" s="311"/>
      <c r="AI34" s="311"/>
      <c r="AJ34" s="311"/>
      <c r="AK34" s="311"/>
      <c r="AL34" s="311"/>
      <c r="AM34" s="311"/>
      <c r="AN34" s="311"/>
      <c r="AO34" s="311"/>
      <c r="AP34" s="311"/>
      <c r="AQ34" s="311"/>
      <c r="AR34" s="311"/>
      <c r="AS34" s="311"/>
      <c r="AT34" s="311"/>
      <c r="AU34" s="311"/>
      <c r="AV34" s="311"/>
      <c r="AW34" s="311"/>
      <c r="AX34" s="311"/>
      <c r="AY34" s="214"/>
      <c r="AZ34" s="214"/>
      <c r="BA34" s="214"/>
      <c r="BB34" s="214"/>
      <c r="BC34" s="311"/>
      <c r="BD34" s="311"/>
    </row>
    <row r="35" spans="1:56" s="1" customFormat="1">
      <c r="A35" s="312" t="str">
        <f t="shared" si="0"/>
        <v>2800.102.000.000.402.000.000</v>
      </c>
      <c r="B35" s="311">
        <v>2800</v>
      </c>
      <c r="C35" s="311">
        <v>2800</v>
      </c>
      <c r="D35" s="312" t="str">
        <f t="shared" si="3"/>
        <v xml:space="preserve">Summer Vegetable Lasagna (OLD NOT ACTIVE) </v>
      </c>
      <c r="E35" s="312" t="str">
        <f t="shared" si="2"/>
        <v xml:space="preserve">ENTRÉE_Summer Vegetable Lasagna (OLD NOT ACTIVE) </v>
      </c>
      <c r="F35" s="311"/>
      <c r="G35" s="311" t="s">
        <v>953</v>
      </c>
      <c r="H35" s="311" t="s">
        <v>83</v>
      </c>
      <c r="I35" s="311" t="s">
        <v>1990</v>
      </c>
      <c r="J35" s="374">
        <v>44482</v>
      </c>
      <c r="K35" s="313" t="s">
        <v>916</v>
      </c>
      <c r="L35" s="313" t="s">
        <v>2066</v>
      </c>
      <c r="M35" s="311">
        <v>102</v>
      </c>
      <c r="N35" s="311" t="s">
        <v>50</v>
      </c>
      <c r="O35" s="311" t="s">
        <v>25</v>
      </c>
      <c r="P35" s="311"/>
      <c r="Q35" s="311" t="s">
        <v>25</v>
      </c>
      <c r="R35" s="311"/>
      <c r="S35" s="311">
        <v>402</v>
      </c>
      <c r="T35" s="311" t="s">
        <v>84</v>
      </c>
      <c r="U35" s="311" t="s">
        <v>25</v>
      </c>
      <c r="V35" s="311"/>
      <c r="W35" s="311" t="s">
        <v>25</v>
      </c>
      <c r="X35" s="311"/>
      <c r="Y35" s="311"/>
      <c r="Z35" s="311"/>
      <c r="AA35" s="311"/>
      <c r="AB35" s="311"/>
      <c r="AC35" s="311"/>
      <c r="AD35" s="311"/>
      <c r="AE35" s="311"/>
      <c r="AF35" s="311"/>
      <c r="AG35" s="311"/>
      <c r="AH35" s="311"/>
      <c r="AI35" s="311"/>
      <c r="AJ35" s="311"/>
      <c r="AK35" s="311"/>
      <c r="AL35" s="311"/>
      <c r="AM35" s="311"/>
      <c r="AN35" s="311"/>
      <c r="AO35" s="311"/>
      <c r="AP35" s="311"/>
      <c r="AQ35" s="311"/>
      <c r="AR35" s="311"/>
      <c r="AS35" s="311"/>
      <c r="AT35" s="311"/>
      <c r="AU35" s="311"/>
      <c r="AV35" s="311"/>
      <c r="AW35" s="311"/>
      <c r="AX35" s="311"/>
      <c r="AY35" s="214"/>
      <c r="AZ35" s="214"/>
      <c r="BA35" s="214"/>
      <c r="BB35" s="214"/>
      <c r="BC35" s="311"/>
      <c r="BD35" s="311"/>
    </row>
    <row r="36" spans="1:56" s="1" customFormat="1">
      <c r="A36" s="312" t="str">
        <f t="shared" si="0"/>
        <v>2900.103.000.000.000.000.000</v>
      </c>
      <c r="B36" s="311">
        <v>2900</v>
      </c>
      <c r="C36" s="311">
        <v>2900</v>
      </c>
      <c r="D36" s="312" t="str">
        <f t="shared" si="3"/>
        <v>Pesto Spaghetti Squash Salad (Veggie)</v>
      </c>
      <c r="E36" s="312" t="str">
        <f t="shared" si="2"/>
        <v>SALAD_Pesto Spaghetti Squash Salad (Veggie)</v>
      </c>
      <c r="F36" s="311" t="s">
        <v>940</v>
      </c>
      <c r="G36" s="311" t="s">
        <v>1689</v>
      </c>
      <c r="H36" s="311"/>
      <c r="I36" s="311" t="s">
        <v>1993</v>
      </c>
      <c r="J36" s="374">
        <v>44482</v>
      </c>
      <c r="K36" s="313" t="s">
        <v>923</v>
      </c>
      <c r="L36" s="313" t="s">
        <v>2066</v>
      </c>
      <c r="M36" s="311">
        <v>103</v>
      </c>
      <c r="N36" s="311" t="s">
        <v>45</v>
      </c>
      <c r="O36" s="311" t="s">
        <v>25</v>
      </c>
      <c r="P36" s="311"/>
      <c r="Q36" s="311" t="s">
        <v>25</v>
      </c>
      <c r="R36" s="311"/>
      <c r="S36" s="311" t="s">
        <v>25</v>
      </c>
      <c r="T36" s="311"/>
      <c r="U36" s="311"/>
      <c r="V36" s="311"/>
      <c r="W36" s="311" t="s">
        <v>25</v>
      </c>
      <c r="X36" s="311"/>
      <c r="Y36" s="311"/>
      <c r="Z36" s="311"/>
      <c r="AA36" s="311"/>
      <c r="AB36" s="311"/>
      <c r="AC36" s="311"/>
      <c r="AD36" s="311"/>
      <c r="AE36" s="311"/>
      <c r="AF36" s="311"/>
      <c r="AG36" s="311"/>
      <c r="AH36" s="311"/>
      <c r="AI36" s="311"/>
      <c r="AJ36" s="311" t="s">
        <v>736</v>
      </c>
      <c r="AK36" s="311"/>
      <c r="AL36" s="311"/>
      <c r="AM36" s="311"/>
      <c r="AN36" s="311"/>
      <c r="AO36" s="311"/>
      <c r="AP36" s="311"/>
      <c r="AQ36" s="311"/>
      <c r="AR36" s="311"/>
      <c r="AS36" s="311"/>
      <c r="AT36" s="311"/>
      <c r="AU36" s="311"/>
      <c r="AV36" s="311"/>
      <c r="AW36" s="311"/>
      <c r="AX36" s="311"/>
      <c r="AY36" s="214"/>
      <c r="AZ36" s="214"/>
      <c r="BA36" s="214"/>
      <c r="BB36" s="214"/>
      <c r="BC36" s="311"/>
      <c r="BD36" s="311"/>
    </row>
    <row r="37" spans="1:56" s="1" customFormat="1">
      <c r="A37" s="312" t="str">
        <f t="shared" si="0"/>
        <v>3000.000.209.000.000.000.000</v>
      </c>
      <c r="B37" s="311">
        <v>3000</v>
      </c>
      <c r="C37" s="311">
        <v>3000</v>
      </c>
      <c r="D37" s="312" t="str">
        <f t="shared" si="3"/>
        <v xml:space="preserve">Beef Goulash </v>
      </c>
      <c r="E37" s="312" t="str">
        <f t="shared" si="2"/>
        <v xml:space="preserve">ENTRÉE_Beef Goulash </v>
      </c>
      <c r="F37" s="311"/>
      <c r="G37" s="311" t="s">
        <v>111</v>
      </c>
      <c r="H37" s="311" t="s">
        <v>112</v>
      </c>
      <c r="I37" s="311" t="s">
        <v>1990</v>
      </c>
      <c r="J37" s="374">
        <v>44482</v>
      </c>
      <c r="K37" s="313" t="s">
        <v>916</v>
      </c>
      <c r="L37" s="313" t="s">
        <v>2066</v>
      </c>
      <c r="M37" s="311" t="s">
        <v>25</v>
      </c>
      <c r="N37" s="311"/>
      <c r="O37" s="311">
        <v>209</v>
      </c>
      <c r="P37" s="311" t="s">
        <v>113</v>
      </c>
      <c r="Q37" s="311" t="s">
        <v>25</v>
      </c>
      <c r="R37" s="311"/>
      <c r="S37" s="311" t="s">
        <v>25</v>
      </c>
      <c r="T37" s="311"/>
      <c r="U37" s="311" t="s">
        <v>25</v>
      </c>
      <c r="V37" s="311"/>
      <c r="W37" s="311" t="s">
        <v>25</v>
      </c>
      <c r="X37" s="311"/>
      <c r="Y37" s="311"/>
      <c r="Z37" s="311"/>
      <c r="AA37" s="311"/>
      <c r="AB37" s="311"/>
      <c r="AC37" s="311"/>
      <c r="AD37" s="311"/>
      <c r="AE37" s="311"/>
      <c r="AF37" s="311"/>
      <c r="AG37" s="311"/>
      <c r="AH37" s="311"/>
      <c r="AI37" s="311"/>
      <c r="AJ37" s="311"/>
      <c r="AK37" s="311"/>
      <c r="AL37" s="311"/>
      <c r="AM37" s="311"/>
      <c r="AN37" s="311"/>
      <c r="AO37" s="311"/>
      <c r="AP37" s="311"/>
      <c r="AQ37" s="311"/>
      <c r="AR37" s="311"/>
      <c r="AS37" s="311"/>
      <c r="AT37" s="311"/>
      <c r="AU37" s="311"/>
      <c r="AV37" s="311"/>
      <c r="AW37" s="311"/>
      <c r="AX37" s="311"/>
      <c r="AY37" s="214"/>
      <c r="AZ37" s="214"/>
      <c r="BA37" s="214"/>
      <c r="BB37" s="214"/>
      <c r="BC37" s="311"/>
      <c r="BD37" s="311"/>
    </row>
    <row r="38" spans="1:56" s="1" customFormat="1">
      <c r="A38" s="312" t="str">
        <f t="shared" si="0"/>
        <v>3100.121.000.000.000.000.000</v>
      </c>
      <c r="B38" s="311">
        <v>3100</v>
      </c>
      <c r="C38" s="311">
        <v>3100</v>
      </c>
      <c r="D38" s="312" t="str">
        <f t="shared" si="3"/>
        <v xml:space="preserve">Harvest Salad (OLD NOT ACTIVE) </v>
      </c>
      <c r="E38" s="312" t="str">
        <f t="shared" si="2"/>
        <v xml:space="preserve">SALAD_Harvest Salad (OLD NOT ACTIVE) </v>
      </c>
      <c r="F38" s="311"/>
      <c r="G38" s="311" t="s">
        <v>1976</v>
      </c>
      <c r="H38" s="311" t="s">
        <v>116</v>
      </c>
      <c r="I38" s="311" t="s">
        <v>1990</v>
      </c>
      <c r="J38" s="374">
        <v>44482</v>
      </c>
      <c r="K38" s="313" t="s">
        <v>923</v>
      </c>
      <c r="L38" s="313" t="s">
        <v>2066</v>
      </c>
      <c r="M38" s="311">
        <v>121</v>
      </c>
      <c r="N38" s="311" t="s">
        <v>271</v>
      </c>
      <c r="O38" s="311" t="s">
        <v>25</v>
      </c>
      <c r="P38" s="311"/>
      <c r="Q38" s="311" t="s">
        <v>25</v>
      </c>
      <c r="R38" s="311"/>
      <c r="S38" s="311" t="s">
        <v>25</v>
      </c>
      <c r="T38" s="311"/>
      <c r="U38" s="311" t="s">
        <v>25</v>
      </c>
      <c r="V38" s="311"/>
      <c r="W38" s="311" t="s">
        <v>25</v>
      </c>
      <c r="X38" s="311"/>
      <c r="Y38" s="311"/>
      <c r="Z38" s="311"/>
      <c r="AA38" s="311"/>
      <c r="AB38" s="311"/>
      <c r="AC38" s="311"/>
      <c r="AD38" s="311"/>
      <c r="AE38" s="311"/>
      <c r="AF38" s="311"/>
      <c r="AG38" s="311"/>
      <c r="AH38" s="311"/>
      <c r="AI38" s="311"/>
      <c r="AJ38" s="311"/>
      <c r="AK38" s="311"/>
      <c r="AL38" s="311"/>
      <c r="AM38" s="311"/>
      <c r="AN38" s="311"/>
      <c r="AO38" s="311"/>
      <c r="AP38" s="311"/>
      <c r="AQ38" s="311"/>
      <c r="AR38" s="311"/>
      <c r="AS38" s="311"/>
      <c r="AT38" s="311"/>
      <c r="AU38" s="311"/>
      <c r="AV38" s="311"/>
      <c r="AW38" s="311"/>
      <c r="AX38" s="311"/>
      <c r="AY38" s="214"/>
      <c r="AZ38" s="214"/>
      <c r="BA38" s="214"/>
      <c r="BB38" s="214"/>
      <c r="BC38" s="311"/>
      <c r="BD38" s="311"/>
    </row>
    <row r="39" spans="1:56" s="1" customFormat="1">
      <c r="A39" s="312" t="str">
        <f t="shared" si="0"/>
        <v>3200.000.000.000.000.000.602</v>
      </c>
      <c r="B39" s="311">
        <v>3200</v>
      </c>
      <c r="C39" s="311">
        <v>3200</v>
      </c>
      <c r="D39" s="312" t="str">
        <f t="shared" si="3"/>
        <v xml:space="preserve">Green Quinoa Bowl </v>
      </c>
      <c r="E39" s="312" t="str">
        <f t="shared" si="2"/>
        <v xml:space="preserve">BOWL_Green Quinoa Bowl </v>
      </c>
      <c r="F39" s="311"/>
      <c r="G39" s="311" t="s">
        <v>118</v>
      </c>
      <c r="H39" s="311" t="s">
        <v>119</v>
      </c>
      <c r="I39" s="311" t="s">
        <v>1990</v>
      </c>
      <c r="J39" s="374">
        <v>44482</v>
      </c>
      <c r="K39" s="313" t="s">
        <v>917</v>
      </c>
      <c r="L39" s="313" t="s">
        <v>2066</v>
      </c>
      <c r="M39" s="311" t="s">
        <v>25</v>
      </c>
      <c r="N39" s="311"/>
      <c r="O39" s="311" t="s">
        <v>25</v>
      </c>
      <c r="P39" s="311"/>
      <c r="Q39" s="311" t="s">
        <v>25</v>
      </c>
      <c r="R39" s="311"/>
      <c r="S39" s="311" t="s">
        <v>25</v>
      </c>
      <c r="T39" s="311"/>
      <c r="U39" s="311" t="s">
        <v>25</v>
      </c>
      <c r="V39" s="311"/>
      <c r="W39" s="311">
        <v>602</v>
      </c>
      <c r="X39" s="311" t="s">
        <v>120</v>
      </c>
      <c r="Y39" s="311"/>
      <c r="Z39" s="311"/>
      <c r="AA39" s="311"/>
      <c r="AB39" s="311"/>
      <c r="AC39" s="311"/>
      <c r="AD39" s="311"/>
      <c r="AE39" s="311"/>
      <c r="AF39" s="311"/>
      <c r="AG39" s="311"/>
      <c r="AH39" s="311"/>
      <c r="AI39" s="311"/>
      <c r="AJ39" s="311"/>
      <c r="AK39" s="311"/>
      <c r="AL39" s="311"/>
      <c r="AM39" s="311"/>
      <c r="AN39" s="311"/>
      <c r="AO39" s="311"/>
      <c r="AP39" s="311"/>
      <c r="AQ39" s="311"/>
      <c r="AR39" s="311"/>
      <c r="AS39" s="311"/>
      <c r="AT39" s="311"/>
      <c r="AU39" s="311"/>
      <c r="AV39" s="311"/>
      <c r="AW39" s="311"/>
      <c r="AX39" s="311"/>
      <c r="AY39" s="214"/>
      <c r="AZ39" s="214"/>
      <c r="BA39" s="214"/>
      <c r="BB39" s="214"/>
      <c r="BC39" s="311"/>
      <c r="BD39" s="311"/>
    </row>
    <row r="40" spans="1:56" s="1" customFormat="1">
      <c r="A40" s="312" t="str">
        <f t="shared" si="0"/>
        <v>3301.000.205.000.000.000.000</v>
      </c>
      <c r="B40" s="311">
        <v>3300</v>
      </c>
      <c r="C40" s="311">
        <v>3301</v>
      </c>
      <c r="D40" s="312" t="str">
        <f t="shared" si="3"/>
        <v>Thai Green Curry (OLD NOT ACTIVE) (Chicken)</v>
      </c>
      <c r="E40" s="312" t="str">
        <f t="shared" si="2"/>
        <v>ENTRÉE_Thai Green Curry (OLD NOT ACTIVE) (Chicken)</v>
      </c>
      <c r="F40" s="311" t="s">
        <v>936</v>
      </c>
      <c r="G40" s="311" t="s">
        <v>954</v>
      </c>
      <c r="H40" s="311" t="s">
        <v>123</v>
      </c>
      <c r="I40" s="311" t="s">
        <v>1990</v>
      </c>
      <c r="J40" s="374">
        <v>44482</v>
      </c>
      <c r="K40" s="313" t="s">
        <v>916</v>
      </c>
      <c r="L40" s="313" t="s">
        <v>2066</v>
      </c>
      <c r="M40" s="311" t="s">
        <v>25</v>
      </c>
      <c r="N40" s="311"/>
      <c r="O40" s="311">
        <v>205</v>
      </c>
      <c r="P40" s="311" t="s">
        <v>124</v>
      </c>
      <c r="Q40" s="311" t="s">
        <v>25</v>
      </c>
      <c r="R40" s="311"/>
      <c r="S40" s="311" t="s">
        <v>25</v>
      </c>
      <c r="T40" s="311"/>
      <c r="U40" s="311" t="s">
        <v>25</v>
      </c>
      <c r="V40" s="311"/>
      <c r="W40" s="311" t="s">
        <v>25</v>
      </c>
      <c r="X40" s="311"/>
      <c r="Y40" s="311"/>
      <c r="Z40" s="311"/>
      <c r="AA40" s="311"/>
      <c r="AB40" s="311"/>
      <c r="AC40" s="311"/>
      <c r="AD40" s="311"/>
      <c r="AE40" s="311"/>
      <c r="AF40" s="311"/>
      <c r="AG40" s="311"/>
      <c r="AH40" s="311"/>
      <c r="AI40" s="311"/>
      <c r="AJ40" s="311"/>
      <c r="AK40" s="311"/>
      <c r="AL40" s="311"/>
      <c r="AM40" s="311"/>
      <c r="AN40" s="311"/>
      <c r="AO40" s="311"/>
      <c r="AP40" s="311"/>
      <c r="AQ40" s="311"/>
      <c r="AR40" s="311"/>
      <c r="AS40" s="311"/>
      <c r="AT40" s="311"/>
      <c r="AU40" s="311"/>
      <c r="AV40" s="311"/>
      <c r="AW40" s="311"/>
      <c r="AX40" s="311"/>
      <c r="AY40" s="214"/>
      <c r="AZ40" s="214"/>
      <c r="BA40" s="214"/>
      <c r="BB40" s="214"/>
      <c r="BC40" s="311"/>
      <c r="BD40" s="311"/>
    </row>
    <row r="41" spans="1:56" s="1" customFormat="1">
      <c r="A41" s="312" t="str">
        <f t="shared" si="0"/>
        <v>3302.000.205.000.000.000.000</v>
      </c>
      <c r="B41" s="311">
        <v>3300</v>
      </c>
      <c r="C41" s="311">
        <v>3302</v>
      </c>
      <c r="D41" s="312" t="str">
        <f t="shared" si="3"/>
        <v>Thai Green Curry (OLD NOT ACTIVE) (Veggie)</v>
      </c>
      <c r="E41" s="312" t="str">
        <f t="shared" si="2"/>
        <v>ENTRÉE_Thai Green Curry (OLD NOT ACTIVE) (Veggie)</v>
      </c>
      <c r="F41" s="311" t="s">
        <v>940</v>
      </c>
      <c r="G41" s="311" t="s">
        <v>954</v>
      </c>
      <c r="H41" s="311" t="s">
        <v>123</v>
      </c>
      <c r="I41" s="311" t="s">
        <v>1990</v>
      </c>
      <c r="J41" s="374">
        <v>44482</v>
      </c>
      <c r="K41" s="313" t="s">
        <v>916</v>
      </c>
      <c r="L41" s="313" t="s">
        <v>2066</v>
      </c>
      <c r="M41" s="311" t="s">
        <v>25</v>
      </c>
      <c r="N41" s="311"/>
      <c r="O41" s="311">
        <v>205</v>
      </c>
      <c r="P41" s="311" t="s">
        <v>124</v>
      </c>
      <c r="Q41" s="311" t="s">
        <v>25</v>
      </c>
      <c r="R41" s="311"/>
      <c r="S41" s="311" t="s">
        <v>25</v>
      </c>
      <c r="T41" s="311"/>
      <c r="U41" s="311" t="s">
        <v>25</v>
      </c>
      <c r="V41" s="311"/>
      <c r="W41" s="311" t="s">
        <v>25</v>
      </c>
      <c r="X41" s="311"/>
      <c r="Y41" s="311"/>
      <c r="Z41" s="311"/>
      <c r="AA41" s="311"/>
      <c r="AB41" s="311"/>
      <c r="AC41" s="311"/>
      <c r="AD41" s="311"/>
      <c r="AE41" s="311"/>
      <c r="AF41" s="311"/>
      <c r="AG41" s="311"/>
      <c r="AH41" s="311"/>
      <c r="AI41" s="311"/>
      <c r="AJ41" s="311"/>
      <c r="AK41" s="311"/>
      <c r="AL41" s="311"/>
      <c r="AM41" s="311"/>
      <c r="AN41" s="311"/>
      <c r="AO41" s="311"/>
      <c r="AP41" s="311"/>
      <c r="AQ41" s="311"/>
      <c r="AR41" s="311"/>
      <c r="AS41" s="311"/>
      <c r="AT41" s="311"/>
      <c r="AU41" s="311"/>
      <c r="AV41" s="311"/>
      <c r="AW41" s="311"/>
      <c r="AX41" s="311"/>
      <c r="AY41" s="214"/>
      <c r="AZ41" s="214"/>
      <c r="BA41" s="214"/>
      <c r="BB41" s="214"/>
      <c r="BC41" s="311"/>
      <c r="BD41" s="311"/>
    </row>
    <row r="42" spans="1:56" s="1" customFormat="1">
      <c r="A42" s="312" t="str">
        <f t="shared" si="0"/>
        <v>3303.000.205.000.000.000.000</v>
      </c>
      <c r="B42" s="311">
        <v>3300</v>
      </c>
      <c r="C42" s="311">
        <v>3303</v>
      </c>
      <c r="D42" s="312" t="str">
        <f t="shared" si="3"/>
        <v>Thai Green Curry (OLD NOT ACTIVE) (Tofu)</v>
      </c>
      <c r="E42" s="312" t="str">
        <f t="shared" si="2"/>
        <v>ENTRÉE_Thai Green Curry (OLD NOT ACTIVE) (Tofu)</v>
      </c>
      <c r="F42" s="311" t="s">
        <v>934</v>
      </c>
      <c r="G42" s="311" t="s">
        <v>954</v>
      </c>
      <c r="H42" s="311" t="s">
        <v>123</v>
      </c>
      <c r="I42" s="311" t="s">
        <v>1990</v>
      </c>
      <c r="J42" s="374">
        <v>44482</v>
      </c>
      <c r="K42" s="313" t="s">
        <v>916</v>
      </c>
      <c r="L42" s="313" t="s">
        <v>2066</v>
      </c>
      <c r="M42" s="311" t="s">
        <v>25</v>
      </c>
      <c r="N42" s="311"/>
      <c r="O42" s="311">
        <v>205</v>
      </c>
      <c r="P42" s="311" t="s">
        <v>124</v>
      </c>
      <c r="Q42" s="311" t="s">
        <v>25</v>
      </c>
      <c r="R42" s="311"/>
      <c r="S42" s="311" t="s">
        <v>25</v>
      </c>
      <c r="T42" s="311"/>
      <c r="U42" s="311" t="s">
        <v>25</v>
      </c>
      <c r="V42" s="311"/>
      <c r="W42" s="311" t="s">
        <v>25</v>
      </c>
      <c r="X42" s="311"/>
      <c r="Y42" s="311"/>
      <c r="Z42" s="311"/>
      <c r="AA42" s="311"/>
      <c r="AB42" s="311"/>
      <c r="AC42" s="311"/>
      <c r="AD42" s="311"/>
      <c r="AE42" s="311"/>
      <c r="AF42" s="311"/>
      <c r="AG42" s="311"/>
      <c r="AH42" s="311"/>
      <c r="AI42" s="311"/>
      <c r="AJ42" s="311"/>
      <c r="AK42" s="311"/>
      <c r="AL42" s="311"/>
      <c r="AM42" s="311"/>
      <c r="AN42" s="311"/>
      <c r="AO42" s="311"/>
      <c r="AP42" s="311"/>
      <c r="AQ42" s="311"/>
      <c r="AR42" s="311"/>
      <c r="AS42" s="311"/>
      <c r="AT42" s="311"/>
      <c r="AU42" s="311"/>
      <c r="AV42" s="311"/>
      <c r="AW42" s="311"/>
      <c r="AX42" s="311"/>
      <c r="AY42" s="214"/>
      <c r="AZ42" s="214"/>
      <c r="BA42" s="214"/>
      <c r="BB42" s="214"/>
      <c r="BC42" s="311"/>
      <c r="BD42" s="311"/>
    </row>
    <row r="43" spans="1:56" s="1" customFormat="1">
      <c r="A43" s="312" t="str">
        <f t="shared" si="0"/>
        <v>3304.000.205.000.000.000.000</v>
      </c>
      <c r="B43" s="311">
        <v>3300</v>
      </c>
      <c r="C43" s="311">
        <v>3304</v>
      </c>
      <c r="D43" s="312" t="str">
        <f t="shared" si="3"/>
        <v>Thai Green Curry (OLD NOT ACTIVE) (Shrimp)</v>
      </c>
      <c r="E43" s="312" t="str">
        <f t="shared" si="2"/>
        <v>ENTRÉE_Thai Green Curry (OLD NOT ACTIVE) (Shrimp)</v>
      </c>
      <c r="F43" s="311" t="s">
        <v>935</v>
      </c>
      <c r="G43" s="311" t="s">
        <v>954</v>
      </c>
      <c r="H43" s="311" t="s">
        <v>123</v>
      </c>
      <c r="I43" s="311" t="s">
        <v>1990</v>
      </c>
      <c r="J43" s="374">
        <v>44482</v>
      </c>
      <c r="K43" s="313" t="s">
        <v>916</v>
      </c>
      <c r="L43" s="313" t="s">
        <v>2066</v>
      </c>
      <c r="M43" s="311" t="s">
        <v>25</v>
      </c>
      <c r="N43" s="311"/>
      <c r="O43" s="311">
        <v>205</v>
      </c>
      <c r="P43" s="311" t="s">
        <v>124</v>
      </c>
      <c r="Q43" s="311" t="s">
        <v>25</v>
      </c>
      <c r="R43" s="311"/>
      <c r="S43" s="311" t="s">
        <v>25</v>
      </c>
      <c r="T43" s="311"/>
      <c r="U43" s="311" t="s">
        <v>25</v>
      </c>
      <c r="V43" s="311"/>
      <c r="W43" s="311" t="s">
        <v>25</v>
      </c>
      <c r="X43" s="311"/>
      <c r="Y43" s="311"/>
      <c r="Z43" s="311"/>
      <c r="AA43" s="311"/>
      <c r="AB43" s="311"/>
      <c r="AC43" s="311"/>
      <c r="AD43" s="311"/>
      <c r="AE43" s="311"/>
      <c r="AF43" s="311"/>
      <c r="AG43" s="311"/>
      <c r="AH43" s="311"/>
      <c r="AI43" s="311"/>
      <c r="AJ43" s="311"/>
      <c r="AK43" s="311"/>
      <c r="AL43" s="311"/>
      <c r="AM43" s="311"/>
      <c r="AN43" s="311"/>
      <c r="AO43" s="311"/>
      <c r="AP43" s="311"/>
      <c r="AQ43" s="311"/>
      <c r="AR43" s="311"/>
      <c r="AS43" s="311"/>
      <c r="AT43" s="311"/>
      <c r="AU43" s="311"/>
      <c r="AV43" s="311"/>
      <c r="AW43" s="311"/>
      <c r="AX43" s="311"/>
      <c r="AY43" s="214"/>
      <c r="AZ43" s="214"/>
      <c r="BA43" s="214"/>
      <c r="BB43" s="214"/>
      <c r="BC43" s="311"/>
      <c r="BD43" s="311"/>
    </row>
    <row r="44" spans="1:56" s="1" customFormat="1">
      <c r="A44" s="312" t="str">
        <f t="shared" si="0"/>
        <v>3400.000.210.000.404.000.000</v>
      </c>
      <c r="B44" s="311">
        <v>3400</v>
      </c>
      <c r="C44" s="311">
        <v>3400</v>
      </c>
      <c r="D44" s="312" t="str">
        <f t="shared" si="3"/>
        <v xml:space="preserve">Pulled BBQ Chicken Sandwich (OLD NOT ACTIVE) </v>
      </c>
      <c r="E44" s="312" t="str">
        <f t="shared" si="2"/>
        <v xml:space="preserve">ENTRÉE_Pulled BBQ Chicken Sandwich (OLD NOT ACTIVE) </v>
      </c>
      <c r="F44" s="311"/>
      <c r="G44" s="311" t="s">
        <v>955</v>
      </c>
      <c r="H44" s="311" t="s">
        <v>128</v>
      </c>
      <c r="I44" s="311" t="s">
        <v>1990</v>
      </c>
      <c r="J44" s="374">
        <v>44482</v>
      </c>
      <c r="K44" s="313" t="s">
        <v>916</v>
      </c>
      <c r="L44" s="313" t="s">
        <v>2066</v>
      </c>
      <c r="M44" s="311" t="s">
        <v>25</v>
      </c>
      <c r="N44" s="311"/>
      <c r="O44" s="311">
        <v>210</v>
      </c>
      <c r="P44" s="311" t="s">
        <v>129</v>
      </c>
      <c r="Q44" s="311" t="s">
        <v>25</v>
      </c>
      <c r="R44" s="311"/>
      <c r="S44" s="311">
        <v>404</v>
      </c>
      <c r="T44" s="311" t="s">
        <v>130</v>
      </c>
      <c r="U44" s="311" t="s">
        <v>25</v>
      </c>
      <c r="V44" s="311"/>
      <c r="W44" s="311" t="s">
        <v>25</v>
      </c>
      <c r="X44" s="311"/>
      <c r="Y44" s="311"/>
      <c r="Z44" s="311"/>
      <c r="AA44" s="311"/>
      <c r="AB44" s="311"/>
      <c r="AC44" s="311"/>
      <c r="AD44" s="311"/>
      <c r="AE44" s="311"/>
      <c r="AF44" s="311"/>
      <c r="AG44" s="311"/>
      <c r="AH44" s="311"/>
      <c r="AI44" s="311"/>
      <c r="AJ44" s="311"/>
      <c r="AK44" s="311"/>
      <c r="AL44" s="311"/>
      <c r="AM44" s="311"/>
      <c r="AN44" s="311"/>
      <c r="AO44" s="311"/>
      <c r="AP44" s="311"/>
      <c r="AQ44" s="311"/>
      <c r="AR44" s="311"/>
      <c r="AS44" s="311"/>
      <c r="AT44" s="311"/>
      <c r="AU44" s="311"/>
      <c r="AV44" s="311"/>
      <c r="AW44" s="311"/>
      <c r="AX44" s="311"/>
      <c r="AY44" s="214"/>
      <c r="AZ44" s="214"/>
      <c r="BA44" s="214"/>
      <c r="BB44" s="214"/>
      <c r="BC44" s="311"/>
      <c r="BD44" s="311"/>
    </row>
    <row r="45" spans="1:56" s="1" customFormat="1">
      <c r="A45" s="312" t="str">
        <f t="shared" si="0"/>
        <v>3500.102.000.000.402.000.000</v>
      </c>
      <c r="B45" s="311">
        <v>3500</v>
      </c>
      <c r="C45" s="311">
        <v>3500</v>
      </c>
      <c r="D45" s="312" t="str">
        <f t="shared" si="3"/>
        <v xml:space="preserve">Baked Lasagna Bolognese (OLD NOT ACTIVE) </v>
      </c>
      <c r="E45" s="312" t="str">
        <f t="shared" si="2"/>
        <v xml:space="preserve">ENTRÉE_Baked Lasagna Bolognese (OLD NOT ACTIVE) </v>
      </c>
      <c r="F45" s="311"/>
      <c r="G45" s="311" t="s">
        <v>956</v>
      </c>
      <c r="H45" s="311" t="s">
        <v>132</v>
      </c>
      <c r="I45" s="311" t="s">
        <v>1990</v>
      </c>
      <c r="J45" s="374">
        <v>44482</v>
      </c>
      <c r="K45" s="313" t="s">
        <v>916</v>
      </c>
      <c r="L45" s="313" t="s">
        <v>2066</v>
      </c>
      <c r="M45" s="311">
        <v>102</v>
      </c>
      <c r="N45" s="311" t="s">
        <v>50</v>
      </c>
      <c r="O45" s="311" t="s">
        <v>25</v>
      </c>
      <c r="P45" s="311"/>
      <c r="Q45" s="311" t="s">
        <v>25</v>
      </c>
      <c r="R45" s="311"/>
      <c r="S45" s="311">
        <v>402</v>
      </c>
      <c r="T45" s="311" t="s">
        <v>84</v>
      </c>
      <c r="U45" s="311" t="s">
        <v>25</v>
      </c>
      <c r="V45" s="311"/>
      <c r="W45" s="311" t="s">
        <v>25</v>
      </c>
      <c r="X45" s="311"/>
      <c r="Y45" s="311"/>
      <c r="Z45" s="311"/>
      <c r="AA45" s="311"/>
      <c r="AB45" s="311"/>
      <c r="AC45" s="311"/>
      <c r="AD45" s="311"/>
      <c r="AE45" s="311"/>
      <c r="AF45" s="311"/>
      <c r="AG45" s="311"/>
      <c r="AH45" s="311"/>
      <c r="AI45" s="311"/>
      <c r="AJ45" s="311"/>
      <c r="AK45" s="311"/>
      <c r="AL45" s="311"/>
      <c r="AM45" s="311"/>
      <c r="AN45" s="311"/>
      <c r="AO45" s="311"/>
      <c r="AP45" s="311"/>
      <c r="AQ45" s="311"/>
      <c r="AR45" s="311"/>
      <c r="AS45" s="311"/>
      <c r="AT45" s="311"/>
      <c r="AU45" s="311"/>
      <c r="AV45" s="311"/>
      <c r="AW45" s="311"/>
      <c r="AX45" s="311"/>
      <c r="AY45" s="214"/>
      <c r="AZ45" s="214"/>
      <c r="BA45" s="214"/>
      <c r="BB45" s="214"/>
      <c r="BC45" s="311"/>
      <c r="BD45" s="311"/>
    </row>
    <row r="46" spans="1:56" s="1" customFormat="1">
      <c r="A46" s="312" t="str">
        <f t="shared" si="0"/>
        <v>3600.102.000.000.402.502.000</v>
      </c>
      <c r="B46" s="311">
        <v>3600</v>
      </c>
      <c r="C46" s="311">
        <v>3600</v>
      </c>
      <c r="D46" s="312" t="str">
        <f t="shared" si="3"/>
        <v xml:space="preserve">Creamy Pesto Rigatoni (OLD NOT ACTIVE) </v>
      </c>
      <c r="E46" s="312" t="str">
        <f t="shared" si="2"/>
        <v xml:space="preserve">ENTRÉE_Creamy Pesto Rigatoni (OLD NOT ACTIVE) </v>
      </c>
      <c r="F46" s="311"/>
      <c r="G46" s="311" t="s">
        <v>957</v>
      </c>
      <c r="H46" s="311" t="s">
        <v>134</v>
      </c>
      <c r="I46" s="311" t="s">
        <v>1990</v>
      </c>
      <c r="J46" s="374">
        <v>44482</v>
      </c>
      <c r="K46" s="313" t="s">
        <v>916</v>
      </c>
      <c r="L46" s="313" t="s">
        <v>2066</v>
      </c>
      <c r="M46" s="311">
        <v>102</v>
      </c>
      <c r="N46" s="311" t="s">
        <v>50</v>
      </c>
      <c r="O46" s="311" t="s">
        <v>25</v>
      </c>
      <c r="P46" s="311"/>
      <c r="Q46" s="311" t="s">
        <v>25</v>
      </c>
      <c r="R46" s="311"/>
      <c r="S46" s="311">
        <v>402</v>
      </c>
      <c r="T46" s="311" t="s">
        <v>84</v>
      </c>
      <c r="U46" s="311">
        <v>502</v>
      </c>
      <c r="V46" s="311" t="s">
        <v>40</v>
      </c>
      <c r="W46" s="311" t="s">
        <v>25</v>
      </c>
      <c r="X46" s="311"/>
      <c r="Y46" s="311"/>
      <c r="Z46" s="311"/>
      <c r="AA46" s="311"/>
      <c r="AB46" s="311"/>
      <c r="AC46" s="311"/>
      <c r="AD46" s="311"/>
      <c r="AE46" s="311"/>
      <c r="AF46" s="311"/>
      <c r="AG46" s="311"/>
      <c r="AH46" s="311"/>
      <c r="AI46" s="311"/>
      <c r="AJ46" s="311"/>
      <c r="AK46" s="311"/>
      <c r="AL46" s="311"/>
      <c r="AM46" s="311"/>
      <c r="AN46" s="311"/>
      <c r="AO46" s="311"/>
      <c r="AP46" s="311"/>
      <c r="AQ46" s="311"/>
      <c r="AR46" s="311"/>
      <c r="AS46" s="311"/>
      <c r="AT46" s="311"/>
      <c r="AU46" s="311"/>
      <c r="AV46" s="311"/>
      <c r="AW46" s="311"/>
      <c r="AX46" s="311"/>
      <c r="AY46" s="214"/>
      <c r="AZ46" s="214"/>
      <c r="BA46" s="214"/>
      <c r="BB46" s="214"/>
      <c r="BC46" s="311"/>
      <c r="BD46" s="311"/>
    </row>
    <row r="47" spans="1:56" s="1" customFormat="1">
      <c r="A47" s="312" t="str">
        <f t="shared" si="0"/>
        <v>3700.102.211.000.402.501.000</v>
      </c>
      <c r="B47" s="311">
        <v>3700</v>
      </c>
      <c r="C47" s="311">
        <v>3700</v>
      </c>
      <c r="D47" s="312" t="str">
        <f t="shared" si="3"/>
        <v xml:space="preserve">Three-Spice Turkey Chili (OLD NOT ACTIVE) </v>
      </c>
      <c r="E47" s="312" t="str">
        <f t="shared" si="2"/>
        <v xml:space="preserve">SOUP_Three-Spice Turkey Chili (OLD NOT ACTIVE) </v>
      </c>
      <c r="F47" s="311"/>
      <c r="G47" s="311" t="s">
        <v>958</v>
      </c>
      <c r="H47" s="311" t="s">
        <v>135</v>
      </c>
      <c r="I47" s="311" t="s">
        <v>1990</v>
      </c>
      <c r="J47" s="374">
        <v>44482</v>
      </c>
      <c r="K47" s="313" t="s">
        <v>918</v>
      </c>
      <c r="L47" s="313" t="s">
        <v>2066</v>
      </c>
      <c r="M47" s="311">
        <v>102</v>
      </c>
      <c r="N47" s="311" t="s">
        <v>50</v>
      </c>
      <c r="O47" s="311">
        <v>211</v>
      </c>
      <c r="P47" s="311" t="s">
        <v>136</v>
      </c>
      <c r="Q47" s="311" t="s">
        <v>25</v>
      </c>
      <c r="R47" s="311"/>
      <c r="S47" s="311">
        <v>402</v>
      </c>
      <c r="T47" s="311" t="s">
        <v>84</v>
      </c>
      <c r="U47" s="311">
        <v>501</v>
      </c>
      <c r="V47" s="311" t="s">
        <v>66</v>
      </c>
      <c r="W47" s="311" t="s">
        <v>25</v>
      </c>
      <c r="X47" s="311"/>
      <c r="Y47" s="311"/>
      <c r="Z47" s="311"/>
      <c r="AA47" s="311"/>
      <c r="AB47" s="311"/>
      <c r="AC47" s="311"/>
      <c r="AD47" s="311"/>
      <c r="AE47" s="311"/>
      <c r="AF47" s="311"/>
      <c r="AG47" s="311"/>
      <c r="AH47" s="311"/>
      <c r="AI47" s="311"/>
      <c r="AJ47" s="311"/>
      <c r="AK47" s="311"/>
      <c r="AL47" s="311"/>
      <c r="AM47" s="311"/>
      <c r="AN47" s="311"/>
      <c r="AO47" s="311"/>
      <c r="AP47" s="311"/>
      <c r="AQ47" s="311"/>
      <c r="AR47" s="311"/>
      <c r="AS47" s="311"/>
      <c r="AT47" s="311"/>
      <c r="AU47" s="311"/>
      <c r="AV47" s="311"/>
      <c r="AW47" s="311"/>
      <c r="AX47" s="311"/>
      <c r="AY47" s="214"/>
      <c r="AZ47" s="214"/>
      <c r="BA47" s="214"/>
      <c r="BB47" s="214"/>
      <c r="BC47" s="311"/>
      <c r="BD47" s="311"/>
    </row>
    <row r="48" spans="1:56" s="1" customFormat="1">
      <c r="A48" s="312" t="str">
        <f t="shared" si="0"/>
        <v>3800.102.211.000.402.000.000</v>
      </c>
      <c r="B48" s="311">
        <v>3800</v>
      </c>
      <c r="C48" s="311">
        <v>3800</v>
      </c>
      <c r="D48" s="312" t="str">
        <f t="shared" si="3"/>
        <v xml:space="preserve">Chicken &amp; Rice Soup (OLD NOT ACTIVE) </v>
      </c>
      <c r="E48" s="312" t="str">
        <f t="shared" si="2"/>
        <v xml:space="preserve">SOUP_Chicken &amp; Rice Soup (OLD NOT ACTIVE) </v>
      </c>
      <c r="F48" s="311"/>
      <c r="G48" s="311" t="s">
        <v>959</v>
      </c>
      <c r="H48" s="311" t="s">
        <v>135</v>
      </c>
      <c r="I48" s="311" t="s">
        <v>1990</v>
      </c>
      <c r="J48" s="374">
        <v>44482</v>
      </c>
      <c r="K48" s="313" t="s">
        <v>918</v>
      </c>
      <c r="L48" s="313" t="s">
        <v>2066</v>
      </c>
      <c r="M48" s="311">
        <v>102</v>
      </c>
      <c r="N48" s="311" t="s">
        <v>50</v>
      </c>
      <c r="O48" s="311">
        <v>211</v>
      </c>
      <c r="P48" s="311" t="s">
        <v>136</v>
      </c>
      <c r="Q48" s="311" t="s">
        <v>25</v>
      </c>
      <c r="R48" s="311"/>
      <c r="S48" s="311">
        <v>402</v>
      </c>
      <c r="T48" s="311" t="s">
        <v>84</v>
      </c>
      <c r="U48" s="311" t="s">
        <v>25</v>
      </c>
      <c r="V48" s="311"/>
      <c r="W48" s="311" t="s">
        <v>25</v>
      </c>
      <c r="X48" s="311"/>
      <c r="Y48" s="311"/>
      <c r="Z48" s="311"/>
      <c r="AA48" s="311"/>
      <c r="AB48" s="311"/>
      <c r="AC48" s="311"/>
      <c r="AD48" s="311"/>
      <c r="AE48" s="311"/>
      <c r="AF48" s="311"/>
      <c r="AG48" s="311"/>
      <c r="AH48" s="311"/>
      <c r="AI48" s="311"/>
      <c r="AJ48" s="311"/>
      <c r="AK48" s="311"/>
      <c r="AL48" s="311"/>
      <c r="AM48" s="311"/>
      <c r="AN48" s="311"/>
      <c r="AO48" s="311"/>
      <c r="AP48" s="311"/>
      <c r="AQ48" s="311"/>
      <c r="AR48" s="311"/>
      <c r="AS48" s="311"/>
      <c r="AT48" s="311"/>
      <c r="AU48" s="311"/>
      <c r="AV48" s="311"/>
      <c r="AW48" s="311"/>
      <c r="AX48" s="311"/>
      <c r="AY48" s="214"/>
      <c r="AZ48" s="214"/>
      <c r="BA48" s="214"/>
      <c r="BB48" s="214"/>
      <c r="BC48" s="311"/>
      <c r="BD48" s="311"/>
    </row>
    <row r="49" spans="1:56" s="1" customFormat="1">
      <c r="A49" s="312" t="str">
        <f t="shared" si="0"/>
        <v>3900.102.211.000.402.000.000</v>
      </c>
      <c r="B49" s="311">
        <v>3900</v>
      </c>
      <c r="C49" s="311">
        <v>3900</v>
      </c>
      <c r="D49" s="312" t="str">
        <f t="shared" si="3"/>
        <v xml:space="preserve">New England Cod Chowder (OLD NOT ACTIVE) </v>
      </c>
      <c r="E49" s="312" t="str">
        <f t="shared" si="2"/>
        <v xml:space="preserve">SOUP_New England Cod Chowder (OLD NOT ACTIVE) </v>
      </c>
      <c r="F49" s="311"/>
      <c r="G49" s="311" t="s">
        <v>960</v>
      </c>
      <c r="H49" s="311" t="s">
        <v>135</v>
      </c>
      <c r="I49" s="311" t="s">
        <v>1990</v>
      </c>
      <c r="J49" s="374">
        <v>44482</v>
      </c>
      <c r="K49" s="313" t="s">
        <v>918</v>
      </c>
      <c r="L49" s="313" t="s">
        <v>2066</v>
      </c>
      <c r="M49" s="311">
        <v>102</v>
      </c>
      <c r="N49" s="311" t="s">
        <v>50</v>
      </c>
      <c r="O49" s="311">
        <v>211</v>
      </c>
      <c r="P49" s="311" t="s">
        <v>136</v>
      </c>
      <c r="Q49" s="311" t="s">
        <v>25</v>
      </c>
      <c r="R49" s="311"/>
      <c r="S49" s="311">
        <v>402</v>
      </c>
      <c r="T49" s="311" t="s">
        <v>84</v>
      </c>
      <c r="U49" s="311" t="s">
        <v>25</v>
      </c>
      <c r="V49" s="311"/>
      <c r="W49" s="311" t="s">
        <v>25</v>
      </c>
      <c r="X49" s="311"/>
      <c r="Y49" s="311"/>
      <c r="Z49" s="311"/>
      <c r="AA49" s="311"/>
      <c r="AB49" s="311"/>
      <c r="AC49" s="311"/>
      <c r="AD49" s="311"/>
      <c r="AE49" s="311"/>
      <c r="AF49" s="311"/>
      <c r="AG49" s="311"/>
      <c r="AH49" s="311"/>
      <c r="AI49" s="311"/>
      <c r="AJ49" s="311"/>
      <c r="AK49" s="311"/>
      <c r="AL49" s="311"/>
      <c r="AM49" s="311"/>
      <c r="AN49" s="311"/>
      <c r="AO49" s="311"/>
      <c r="AP49" s="311"/>
      <c r="AQ49" s="311"/>
      <c r="AR49" s="311"/>
      <c r="AS49" s="311"/>
      <c r="AT49" s="311"/>
      <c r="AU49" s="311"/>
      <c r="AV49" s="311"/>
      <c r="AW49" s="311"/>
      <c r="AX49" s="311"/>
      <c r="AY49" s="214"/>
      <c r="AZ49" s="214"/>
      <c r="BA49" s="214"/>
      <c r="BB49" s="214"/>
      <c r="BC49" s="311"/>
      <c r="BD49" s="311"/>
    </row>
    <row r="50" spans="1:56" s="1" customFormat="1">
      <c r="A50" s="312" t="str">
        <f t="shared" si="0"/>
        <v>4000.102.211.000.402.000.000</v>
      </c>
      <c r="B50" s="311">
        <v>4000</v>
      </c>
      <c r="C50" s="311">
        <v>4000</v>
      </c>
      <c r="D50" s="312" t="str">
        <f t="shared" si="3"/>
        <v xml:space="preserve">Carrot Ginger Soup (OLD NOT ACTIVE) </v>
      </c>
      <c r="E50" s="312" t="str">
        <f t="shared" si="2"/>
        <v xml:space="preserve">SOUP_Carrot Ginger Soup (OLD NOT ACTIVE) </v>
      </c>
      <c r="F50" s="311"/>
      <c r="G50" s="311" t="s">
        <v>961</v>
      </c>
      <c r="H50" s="311" t="s">
        <v>135</v>
      </c>
      <c r="I50" s="311" t="s">
        <v>1990</v>
      </c>
      <c r="J50" s="374">
        <v>44482</v>
      </c>
      <c r="K50" s="313" t="s">
        <v>918</v>
      </c>
      <c r="L50" s="313" t="s">
        <v>2066</v>
      </c>
      <c r="M50" s="311">
        <v>102</v>
      </c>
      <c r="N50" s="311" t="s">
        <v>50</v>
      </c>
      <c r="O50" s="311">
        <v>211</v>
      </c>
      <c r="P50" s="311" t="s">
        <v>136</v>
      </c>
      <c r="Q50" s="311" t="s">
        <v>25</v>
      </c>
      <c r="R50" s="311"/>
      <c r="S50" s="311">
        <v>402</v>
      </c>
      <c r="T50" s="311" t="s">
        <v>84</v>
      </c>
      <c r="U50" s="311" t="s">
        <v>25</v>
      </c>
      <c r="V50" s="311"/>
      <c r="W50" s="311" t="s">
        <v>25</v>
      </c>
      <c r="X50" s="311"/>
      <c r="Y50" s="311"/>
      <c r="Z50" s="311"/>
      <c r="AA50" s="311"/>
      <c r="AB50" s="311"/>
      <c r="AC50" s="311"/>
      <c r="AD50" s="311"/>
      <c r="AE50" s="311"/>
      <c r="AF50" s="311"/>
      <c r="AG50" s="311"/>
      <c r="AH50" s="311"/>
      <c r="AI50" s="311"/>
      <c r="AJ50" s="311"/>
      <c r="AK50" s="311"/>
      <c r="AL50" s="311"/>
      <c r="AM50" s="311"/>
      <c r="AN50" s="311"/>
      <c r="AO50" s="311"/>
      <c r="AP50" s="311"/>
      <c r="AQ50" s="311"/>
      <c r="AR50" s="311"/>
      <c r="AS50" s="311"/>
      <c r="AT50" s="311"/>
      <c r="AU50" s="311"/>
      <c r="AV50" s="311"/>
      <c r="AW50" s="311"/>
      <c r="AX50" s="311"/>
      <c r="AY50" s="214"/>
      <c r="AZ50" s="214"/>
      <c r="BA50" s="214"/>
      <c r="BB50" s="214"/>
      <c r="BC50" s="311"/>
      <c r="BD50" s="311"/>
    </row>
    <row r="51" spans="1:56" s="1" customFormat="1">
      <c r="A51" s="312" t="str">
        <f t="shared" si="0"/>
        <v>4101.000.000.000.000.000.000</v>
      </c>
      <c r="B51" s="311">
        <v>4100</v>
      </c>
      <c r="C51" s="311">
        <v>4101</v>
      </c>
      <c r="D51" s="312" t="str">
        <f t="shared" si="3"/>
        <v>Sesame Ponzu Soba Noodles (Veggie)</v>
      </c>
      <c r="E51" s="312" t="str">
        <f t="shared" si="2"/>
        <v>ENTRÉE_Sesame Ponzu Soba Noodles (Veggie)</v>
      </c>
      <c r="F51" s="311" t="s">
        <v>940</v>
      </c>
      <c r="G51" s="311" t="s">
        <v>139</v>
      </c>
      <c r="H51" s="311"/>
      <c r="I51" s="311" t="s">
        <v>1138</v>
      </c>
      <c r="J51" s="374">
        <v>44482</v>
      </c>
      <c r="K51" s="313" t="s">
        <v>916</v>
      </c>
      <c r="L51" s="313" t="s">
        <v>2066</v>
      </c>
      <c r="M51" s="311" t="s">
        <v>25</v>
      </c>
      <c r="N51" s="311"/>
      <c r="O51" s="311" t="s">
        <v>25</v>
      </c>
      <c r="P51" s="311"/>
      <c r="Q51" s="311" t="s">
        <v>25</v>
      </c>
      <c r="R51" s="311"/>
      <c r="S51" s="311" t="s">
        <v>25</v>
      </c>
      <c r="T51" s="311"/>
      <c r="U51" s="311" t="s">
        <v>25</v>
      </c>
      <c r="V51" s="311"/>
      <c r="W51" s="311" t="s">
        <v>25</v>
      </c>
      <c r="X51" s="311"/>
      <c r="Y51" s="311"/>
      <c r="Z51" s="311"/>
      <c r="AA51" s="311"/>
      <c r="AB51" s="311"/>
      <c r="AC51" s="311"/>
      <c r="AD51" s="311"/>
      <c r="AE51" s="311"/>
      <c r="AF51" s="311"/>
      <c r="AG51" s="311"/>
      <c r="AH51" s="311"/>
      <c r="AI51" s="311"/>
      <c r="AJ51" s="311"/>
      <c r="AK51" s="311"/>
      <c r="AL51" s="311"/>
      <c r="AM51" s="311"/>
      <c r="AN51" s="311"/>
      <c r="AO51" s="311"/>
      <c r="AP51" s="311"/>
      <c r="AQ51" s="311"/>
      <c r="AR51" s="311"/>
      <c r="AS51" s="311"/>
      <c r="AT51" s="311"/>
      <c r="AU51" s="311"/>
      <c r="AV51" s="311"/>
      <c r="AW51" s="311"/>
      <c r="AX51" s="311"/>
      <c r="AY51" s="214"/>
      <c r="AZ51" s="214"/>
      <c r="BA51" s="214"/>
      <c r="BB51" s="214"/>
      <c r="BC51" s="311"/>
      <c r="BD51" s="311"/>
    </row>
    <row r="52" spans="1:56" s="1" customFormat="1">
      <c r="A52" s="312" t="str">
        <f t="shared" si="0"/>
        <v>4102.000.000.000.000.000.000</v>
      </c>
      <c r="B52" s="311">
        <v>4100</v>
      </c>
      <c r="C52" s="311">
        <v>4102</v>
      </c>
      <c r="D52" s="312" t="str">
        <f t="shared" si="3"/>
        <v>Sesame Ponzu Soba Noodles (Tofu)</v>
      </c>
      <c r="E52" s="312" t="str">
        <f t="shared" si="2"/>
        <v>ENTRÉE_Sesame Ponzu Soba Noodles (Tofu)</v>
      </c>
      <c r="F52" s="311" t="s">
        <v>934</v>
      </c>
      <c r="G52" s="311" t="s">
        <v>139</v>
      </c>
      <c r="H52" s="311"/>
      <c r="I52" s="311" t="s">
        <v>1138</v>
      </c>
      <c r="J52" s="374">
        <v>44482</v>
      </c>
      <c r="K52" s="313" t="s">
        <v>916</v>
      </c>
      <c r="L52" s="313" t="s">
        <v>2066</v>
      </c>
      <c r="M52" s="311" t="s">
        <v>25</v>
      </c>
      <c r="N52" s="311" t="s">
        <v>140</v>
      </c>
      <c r="O52" s="311" t="s">
        <v>25</v>
      </c>
      <c r="P52" s="311"/>
      <c r="Q52" s="311" t="s">
        <v>25</v>
      </c>
      <c r="R52" s="311"/>
      <c r="S52" s="311" t="s">
        <v>25</v>
      </c>
      <c r="T52" s="311"/>
      <c r="U52" s="311" t="s">
        <v>25</v>
      </c>
      <c r="V52" s="311"/>
      <c r="W52" s="311" t="s">
        <v>25</v>
      </c>
      <c r="X52" s="311"/>
      <c r="Y52" s="311"/>
      <c r="Z52" s="311"/>
      <c r="AA52" s="311"/>
      <c r="AB52" s="311"/>
      <c r="AC52" s="311"/>
      <c r="AD52" s="311"/>
      <c r="AE52" s="311"/>
      <c r="AF52" s="311"/>
      <c r="AG52" s="311"/>
      <c r="AH52" s="311"/>
      <c r="AI52" s="311"/>
      <c r="AJ52" s="311"/>
      <c r="AK52" s="311"/>
      <c r="AL52" s="311"/>
      <c r="AM52" s="311"/>
      <c r="AN52" s="311"/>
      <c r="AO52" s="311"/>
      <c r="AP52" s="311"/>
      <c r="AQ52" s="311"/>
      <c r="AR52" s="311"/>
      <c r="AS52" s="311"/>
      <c r="AT52" s="311"/>
      <c r="AU52" s="311"/>
      <c r="AV52" s="311"/>
      <c r="AW52" s="311"/>
      <c r="AX52" s="311"/>
      <c r="AY52" s="214"/>
      <c r="AZ52" s="214"/>
      <c r="BA52" s="214"/>
      <c r="BB52" s="214"/>
      <c r="BC52" s="311"/>
      <c r="BD52" s="311"/>
    </row>
    <row r="53" spans="1:56" s="1" customFormat="1">
      <c r="A53" s="312" t="str">
        <f t="shared" si="0"/>
        <v>4103.000.000.000.000.000.000</v>
      </c>
      <c r="B53" s="311">
        <v>4100</v>
      </c>
      <c r="C53" s="311">
        <v>4103</v>
      </c>
      <c r="D53" s="312" t="str">
        <f t="shared" si="3"/>
        <v>Sesame Ponzu Soba Noodles (Shrimp)</v>
      </c>
      <c r="E53" s="312" t="str">
        <f t="shared" si="2"/>
        <v>ENTRÉE_Sesame Ponzu Soba Noodles (Shrimp)</v>
      </c>
      <c r="F53" s="311" t="s">
        <v>935</v>
      </c>
      <c r="G53" s="311" t="s">
        <v>139</v>
      </c>
      <c r="H53" s="311"/>
      <c r="I53" s="311" t="s">
        <v>1138</v>
      </c>
      <c r="J53" s="374">
        <v>44482</v>
      </c>
      <c r="K53" s="313" t="s">
        <v>916</v>
      </c>
      <c r="L53" s="313" t="s">
        <v>2066</v>
      </c>
      <c r="M53" s="311" t="s">
        <v>25</v>
      </c>
      <c r="N53" s="311"/>
      <c r="O53" s="311" t="s">
        <v>25</v>
      </c>
      <c r="P53" s="311"/>
      <c r="Q53" s="311" t="s">
        <v>25</v>
      </c>
      <c r="R53" s="311"/>
      <c r="S53" s="311" t="s">
        <v>25</v>
      </c>
      <c r="T53" s="311"/>
      <c r="U53" s="311" t="s">
        <v>25</v>
      </c>
      <c r="V53" s="311"/>
      <c r="W53" s="311" t="s">
        <v>25</v>
      </c>
      <c r="X53" s="311"/>
      <c r="Y53" s="311"/>
      <c r="Z53" s="311"/>
      <c r="AA53" s="311"/>
      <c r="AB53" s="311"/>
      <c r="AC53" s="311"/>
      <c r="AD53" s="311"/>
      <c r="AE53" s="311"/>
      <c r="AF53" s="311"/>
      <c r="AG53" s="311"/>
      <c r="AH53" s="311"/>
      <c r="AI53" s="311"/>
      <c r="AJ53" s="311"/>
      <c r="AK53" s="311"/>
      <c r="AL53" s="311"/>
      <c r="AM53" s="311"/>
      <c r="AN53" s="311"/>
      <c r="AO53" s="311"/>
      <c r="AP53" s="311"/>
      <c r="AQ53" s="311"/>
      <c r="AR53" s="311"/>
      <c r="AS53" s="311"/>
      <c r="AT53" s="311"/>
      <c r="AU53" s="311"/>
      <c r="AV53" s="311"/>
      <c r="AW53" s="311"/>
      <c r="AX53" s="311"/>
      <c r="AY53" s="214"/>
      <c r="AZ53" s="214"/>
      <c r="BA53" s="214"/>
      <c r="BB53" s="214"/>
      <c r="BC53" s="311"/>
      <c r="BD53" s="311"/>
    </row>
    <row r="54" spans="1:56" s="1" customFormat="1">
      <c r="A54" s="312" t="str">
        <f t="shared" si="0"/>
        <v>4104.000.000.000.000.000.000</v>
      </c>
      <c r="B54" s="311">
        <v>4100</v>
      </c>
      <c r="C54" s="311">
        <v>4104</v>
      </c>
      <c r="D54" s="312" t="str">
        <f t="shared" si="3"/>
        <v>Sesame Ponzu Soba Noodles (Beef)</v>
      </c>
      <c r="E54" s="312" t="str">
        <f t="shared" si="2"/>
        <v>ENTRÉE_Sesame Ponzu Soba Noodles (Beef)</v>
      </c>
      <c r="F54" s="311" t="s">
        <v>937</v>
      </c>
      <c r="G54" s="311" t="s">
        <v>139</v>
      </c>
      <c r="H54" s="311"/>
      <c r="I54" s="311" t="s">
        <v>1138</v>
      </c>
      <c r="J54" s="374">
        <v>44482</v>
      </c>
      <c r="K54" s="313" t="s">
        <v>916</v>
      </c>
      <c r="L54" s="313" t="s">
        <v>2066</v>
      </c>
      <c r="M54" s="311" t="s">
        <v>25</v>
      </c>
      <c r="N54" s="311"/>
      <c r="O54" s="311" t="s">
        <v>25</v>
      </c>
      <c r="P54" s="311"/>
      <c r="Q54" s="311" t="s">
        <v>25</v>
      </c>
      <c r="R54" s="311"/>
      <c r="S54" s="311" t="s">
        <v>25</v>
      </c>
      <c r="T54" s="311"/>
      <c r="U54" s="311" t="s">
        <v>25</v>
      </c>
      <c r="V54" s="311"/>
      <c r="W54" s="311" t="s">
        <v>25</v>
      </c>
      <c r="X54" s="311"/>
      <c r="Y54" s="311"/>
      <c r="Z54" s="311"/>
      <c r="AA54" s="311"/>
      <c r="AB54" s="311"/>
      <c r="AC54" s="311"/>
      <c r="AD54" s="311"/>
      <c r="AE54" s="311"/>
      <c r="AF54" s="311"/>
      <c r="AG54" s="311"/>
      <c r="AH54" s="311"/>
      <c r="AI54" s="311"/>
      <c r="AJ54" s="311"/>
      <c r="AK54" s="311"/>
      <c r="AL54" s="311"/>
      <c r="AM54" s="311"/>
      <c r="AN54" s="311"/>
      <c r="AO54" s="311"/>
      <c r="AP54" s="311"/>
      <c r="AQ54" s="311"/>
      <c r="AR54" s="311"/>
      <c r="AS54" s="311"/>
      <c r="AT54" s="311"/>
      <c r="AU54" s="311"/>
      <c r="AV54" s="311"/>
      <c r="AW54" s="311"/>
      <c r="AX54" s="311"/>
      <c r="AY54" s="214"/>
      <c r="AZ54" s="214"/>
      <c r="BA54" s="214"/>
      <c r="BB54" s="214"/>
      <c r="BC54" s="311"/>
      <c r="BD54" s="311"/>
    </row>
    <row r="55" spans="1:56" s="6" customFormat="1">
      <c r="A55" s="312" t="str">
        <f t="shared" si="0"/>
        <v>4200.112.000.000.000.000.000</v>
      </c>
      <c r="B55" s="311">
        <v>4200</v>
      </c>
      <c r="C55" s="311">
        <v>4200</v>
      </c>
      <c r="D55" s="312" t="str">
        <f t="shared" si="3"/>
        <v>Roasted Lamb (Lamb)</v>
      </c>
      <c r="E55" s="312" t="str">
        <f t="shared" si="2"/>
        <v>ENTRÉE_Roasted Lamb (Lamb)</v>
      </c>
      <c r="F55" s="311" t="s">
        <v>941</v>
      </c>
      <c r="G55" s="311" t="s">
        <v>141</v>
      </c>
      <c r="H55" s="311" t="s">
        <v>142</v>
      </c>
      <c r="I55" s="311" t="s">
        <v>1138</v>
      </c>
      <c r="J55" s="374">
        <v>44482</v>
      </c>
      <c r="K55" s="313" t="s">
        <v>916</v>
      </c>
      <c r="L55" s="313" t="s">
        <v>2066</v>
      </c>
      <c r="M55" s="311">
        <v>112</v>
      </c>
      <c r="N55" s="311" t="s">
        <v>143</v>
      </c>
      <c r="O55" s="311"/>
      <c r="P55" s="311"/>
      <c r="Q55" s="311" t="s">
        <v>25</v>
      </c>
      <c r="R55" s="311"/>
      <c r="S55" s="311" t="s">
        <v>25</v>
      </c>
      <c r="T55" s="311"/>
      <c r="U55" s="311" t="s">
        <v>25</v>
      </c>
      <c r="V55" s="311"/>
      <c r="W55" s="311" t="s">
        <v>25</v>
      </c>
      <c r="X55" s="311"/>
      <c r="Y55" s="311"/>
      <c r="Z55" s="311"/>
      <c r="AA55" s="311"/>
      <c r="AB55" s="311"/>
      <c r="AC55" s="311"/>
      <c r="AD55" s="311"/>
      <c r="AE55" s="311"/>
      <c r="AF55" s="311"/>
      <c r="AG55" s="311"/>
      <c r="AH55" s="311"/>
      <c r="AI55" s="311"/>
      <c r="AJ55" s="311"/>
      <c r="AK55" s="311"/>
      <c r="AL55" s="311"/>
      <c r="AM55" s="311"/>
      <c r="AN55" s="311"/>
      <c r="AO55" s="311"/>
      <c r="AP55" s="311"/>
      <c r="AQ55" s="311"/>
      <c r="AR55" s="311"/>
      <c r="AS55" s="311"/>
      <c r="AT55" s="311"/>
      <c r="AU55" s="311"/>
      <c r="AV55" s="311"/>
      <c r="AW55" s="311"/>
      <c r="AX55" s="311"/>
      <c r="AY55" s="214"/>
      <c r="AZ55" s="214"/>
      <c r="BA55" s="214"/>
      <c r="BB55" s="214"/>
      <c r="BC55" s="311"/>
      <c r="BD55" s="311"/>
    </row>
    <row r="56" spans="1:56" s="1" customFormat="1">
      <c r="A56" s="312" t="str">
        <f t="shared" si="0"/>
        <v>4300.000.000.000.000.503.000</v>
      </c>
      <c r="B56" s="311">
        <v>4300</v>
      </c>
      <c r="C56" s="311">
        <v>4300</v>
      </c>
      <c r="D56" s="312" t="str">
        <f t="shared" si="3"/>
        <v xml:space="preserve">Tierra Salad (OLD NOT ACTIVE) </v>
      </c>
      <c r="E56" s="312" t="str">
        <f t="shared" si="2"/>
        <v xml:space="preserve">SALAD_Tierra Salad (OLD NOT ACTIVE) </v>
      </c>
      <c r="F56" s="311"/>
      <c r="G56" s="311" t="s">
        <v>1690</v>
      </c>
      <c r="H56" s="311"/>
      <c r="I56" s="311" t="s">
        <v>1990</v>
      </c>
      <c r="J56" s="374">
        <v>44482</v>
      </c>
      <c r="K56" s="313" t="s">
        <v>923</v>
      </c>
      <c r="L56" s="313" t="s">
        <v>2066</v>
      </c>
      <c r="M56" s="311" t="s">
        <v>25</v>
      </c>
      <c r="N56" s="311"/>
      <c r="O56" s="311" t="s">
        <v>25</v>
      </c>
      <c r="P56" s="311"/>
      <c r="Q56" s="311" t="s">
        <v>25</v>
      </c>
      <c r="R56" s="311"/>
      <c r="S56" s="311" t="s">
        <v>25</v>
      </c>
      <c r="T56" s="311"/>
      <c r="U56" s="311">
        <v>503</v>
      </c>
      <c r="V56" s="311" t="s">
        <v>59</v>
      </c>
      <c r="W56" s="311" t="s">
        <v>25</v>
      </c>
      <c r="X56" s="311"/>
      <c r="Y56" s="311"/>
      <c r="Z56" s="311"/>
      <c r="AA56" s="311"/>
      <c r="AB56" s="311"/>
      <c r="AC56" s="311"/>
      <c r="AD56" s="311"/>
      <c r="AE56" s="311"/>
      <c r="AF56" s="311"/>
      <c r="AG56" s="311"/>
      <c r="AH56" s="311"/>
      <c r="AI56" s="311"/>
      <c r="AJ56" s="311"/>
      <c r="AK56" s="311"/>
      <c r="AL56" s="311"/>
      <c r="AM56" s="311"/>
      <c r="AN56" s="311"/>
      <c r="AO56" s="311"/>
      <c r="AP56" s="311"/>
      <c r="AQ56" s="311"/>
      <c r="AR56" s="311"/>
      <c r="AS56" s="311"/>
      <c r="AT56" s="311"/>
      <c r="AU56" s="311"/>
      <c r="AV56" s="311"/>
      <c r="AW56" s="311"/>
      <c r="AX56" s="311"/>
      <c r="AY56" s="214"/>
      <c r="AZ56" s="214"/>
      <c r="BA56" s="214"/>
      <c r="BB56" s="214"/>
      <c r="BC56" s="311"/>
      <c r="BD56" s="311"/>
    </row>
    <row r="57" spans="1:56" s="1" customFormat="1">
      <c r="A57" s="312" t="str">
        <f t="shared" si="0"/>
        <v>4401.000.208.000.403.000.000</v>
      </c>
      <c r="B57" s="311">
        <v>4400</v>
      </c>
      <c r="C57" s="311">
        <v>4401</v>
      </c>
      <c r="D57" s="312" t="str">
        <f t="shared" si="3"/>
        <v>Alambre (Tofu)</v>
      </c>
      <c r="E57" s="312" t="str">
        <f t="shared" si="2"/>
        <v>ENTRÉE_Alambre (Tofu)</v>
      </c>
      <c r="F57" s="311" t="s">
        <v>934</v>
      </c>
      <c r="G57" s="311" t="s">
        <v>145</v>
      </c>
      <c r="H57" s="311" t="s">
        <v>146</v>
      </c>
      <c r="I57" s="311" t="s">
        <v>1138</v>
      </c>
      <c r="J57" s="374">
        <v>44482</v>
      </c>
      <c r="K57" s="313" t="s">
        <v>916</v>
      </c>
      <c r="L57" s="313" t="s">
        <v>2066</v>
      </c>
      <c r="M57" s="311" t="s">
        <v>25</v>
      </c>
      <c r="N57" s="311"/>
      <c r="O57" s="311">
        <v>208</v>
      </c>
      <c r="P57" s="311" t="s">
        <v>64</v>
      </c>
      <c r="Q57" s="311" t="s">
        <v>25</v>
      </c>
      <c r="R57" s="311"/>
      <c r="S57" s="311">
        <v>403</v>
      </c>
      <c r="T57" s="311" t="s">
        <v>65</v>
      </c>
      <c r="U57" s="311" t="s">
        <v>25</v>
      </c>
      <c r="V57" s="311"/>
      <c r="W57" s="311" t="s">
        <v>25</v>
      </c>
      <c r="X57" s="311"/>
      <c r="Y57" s="311"/>
      <c r="Z57" s="311"/>
      <c r="AA57" s="311"/>
      <c r="AB57" s="311"/>
      <c r="AC57" s="311"/>
      <c r="AD57" s="311"/>
      <c r="AE57" s="311"/>
      <c r="AF57" s="311"/>
      <c r="AG57" s="311"/>
      <c r="AH57" s="311"/>
      <c r="AI57" s="311"/>
      <c r="AJ57" s="311"/>
      <c r="AK57" s="311"/>
      <c r="AL57" s="311"/>
      <c r="AM57" s="311"/>
      <c r="AN57" s="311"/>
      <c r="AO57" s="311"/>
      <c r="AP57" s="311"/>
      <c r="AQ57" s="311"/>
      <c r="AR57" s="311"/>
      <c r="AS57" s="311"/>
      <c r="AT57" s="311"/>
      <c r="AU57" s="311"/>
      <c r="AV57" s="311"/>
      <c r="AW57" s="311"/>
      <c r="AX57" s="311"/>
      <c r="AY57" s="214"/>
      <c r="AZ57" s="214"/>
      <c r="BA57" s="214"/>
      <c r="BB57" s="214"/>
      <c r="BC57" s="311"/>
      <c r="BD57" s="311"/>
    </row>
    <row r="58" spans="1:56" s="1" customFormat="1">
      <c r="A58" s="312" t="str">
        <f t="shared" si="0"/>
        <v>4402.000.208.000.403.000.000</v>
      </c>
      <c r="B58" s="311">
        <v>4400</v>
      </c>
      <c r="C58" s="311">
        <v>4402</v>
      </c>
      <c r="D58" s="312" t="str">
        <f t="shared" si="3"/>
        <v>Alambre (Chicken)</v>
      </c>
      <c r="E58" s="312" t="str">
        <f t="shared" si="2"/>
        <v>ENTRÉE_Alambre (Chicken)</v>
      </c>
      <c r="F58" s="311" t="s">
        <v>936</v>
      </c>
      <c r="G58" s="311" t="s">
        <v>145</v>
      </c>
      <c r="H58" s="311" t="s">
        <v>146</v>
      </c>
      <c r="I58" s="311" t="s">
        <v>1138</v>
      </c>
      <c r="J58" s="374">
        <v>44482</v>
      </c>
      <c r="K58" s="313" t="s">
        <v>916</v>
      </c>
      <c r="L58" s="313" t="s">
        <v>2066</v>
      </c>
      <c r="M58" s="311" t="s">
        <v>25</v>
      </c>
      <c r="N58" s="311"/>
      <c r="O58" s="311">
        <v>208</v>
      </c>
      <c r="P58" s="311" t="s">
        <v>64</v>
      </c>
      <c r="Q58" s="311" t="s">
        <v>25</v>
      </c>
      <c r="R58" s="311"/>
      <c r="S58" s="311">
        <v>403</v>
      </c>
      <c r="T58" s="311" t="s">
        <v>65</v>
      </c>
      <c r="U58" s="311" t="s">
        <v>25</v>
      </c>
      <c r="V58" s="311"/>
      <c r="W58" s="311" t="s">
        <v>25</v>
      </c>
      <c r="X58" s="311"/>
      <c r="Y58" s="311"/>
      <c r="Z58" s="311"/>
      <c r="AA58" s="311"/>
      <c r="AB58" s="311"/>
      <c r="AC58" s="311"/>
      <c r="AD58" s="311"/>
      <c r="AE58" s="311"/>
      <c r="AF58" s="311"/>
      <c r="AG58" s="311"/>
      <c r="AH58" s="311"/>
      <c r="AI58" s="311"/>
      <c r="AJ58" s="311"/>
      <c r="AK58" s="311"/>
      <c r="AL58" s="311"/>
      <c r="AM58" s="311"/>
      <c r="AN58" s="311"/>
      <c r="AO58" s="311"/>
      <c r="AP58" s="311"/>
      <c r="AQ58" s="311"/>
      <c r="AR58" s="311"/>
      <c r="AS58" s="311"/>
      <c r="AT58" s="311"/>
      <c r="AU58" s="311"/>
      <c r="AV58" s="311"/>
      <c r="AW58" s="311"/>
      <c r="AX58" s="311"/>
      <c r="AY58" s="214"/>
      <c r="AZ58" s="214"/>
      <c r="BA58" s="214"/>
      <c r="BB58" s="214"/>
      <c r="BC58" s="311"/>
      <c r="BD58" s="311"/>
    </row>
    <row r="59" spans="1:56" s="1" customFormat="1">
      <c r="A59" s="312" t="str">
        <f t="shared" si="0"/>
        <v>4403.000.208.000.403.000.000</v>
      </c>
      <c r="B59" s="311">
        <v>4400</v>
      </c>
      <c r="C59" s="311">
        <v>4403</v>
      </c>
      <c r="D59" s="312" t="str">
        <f t="shared" si="3"/>
        <v>Alambre (Beef)</v>
      </c>
      <c r="E59" s="312" t="str">
        <f t="shared" si="2"/>
        <v>ENTRÉE_Alambre (Beef)</v>
      </c>
      <c r="F59" s="311" t="s">
        <v>937</v>
      </c>
      <c r="G59" s="311" t="s">
        <v>145</v>
      </c>
      <c r="H59" s="311" t="s">
        <v>146</v>
      </c>
      <c r="I59" s="311" t="s">
        <v>1138</v>
      </c>
      <c r="J59" s="374">
        <v>44482</v>
      </c>
      <c r="K59" s="313" t="s">
        <v>916</v>
      </c>
      <c r="L59" s="313" t="s">
        <v>2066</v>
      </c>
      <c r="M59" s="311" t="s">
        <v>25</v>
      </c>
      <c r="N59" s="311"/>
      <c r="O59" s="311">
        <v>208</v>
      </c>
      <c r="P59" s="311" t="s">
        <v>64</v>
      </c>
      <c r="Q59" s="311" t="s">
        <v>25</v>
      </c>
      <c r="R59" s="311"/>
      <c r="S59" s="311">
        <v>403</v>
      </c>
      <c r="T59" s="311" t="s">
        <v>65</v>
      </c>
      <c r="U59" s="311" t="s">
        <v>25</v>
      </c>
      <c r="V59" s="311"/>
      <c r="W59" s="311" t="s">
        <v>25</v>
      </c>
      <c r="X59" s="311"/>
      <c r="Y59" s="311"/>
      <c r="Z59" s="311"/>
      <c r="AA59" s="311"/>
      <c r="AB59" s="311"/>
      <c r="AC59" s="311"/>
      <c r="AD59" s="311"/>
      <c r="AE59" s="311"/>
      <c r="AF59" s="311"/>
      <c r="AG59" s="311"/>
      <c r="AH59" s="311"/>
      <c r="AI59" s="311"/>
      <c r="AJ59" s="311"/>
      <c r="AK59" s="311"/>
      <c r="AL59" s="311"/>
      <c r="AM59" s="311"/>
      <c r="AN59" s="311"/>
      <c r="AO59" s="311"/>
      <c r="AP59" s="311"/>
      <c r="AQ59" s="311"/>
      <c r="AR59" s="311"/>
      <c r="AS59" s="311"/>
      <c r="AT59" s="311"/>
      <c r="AU59" s="311"/>
      <c r="AV59" s="311"/>
      <c r="AW59" s="311"/>
      <c r="AX59" s="311"/>
      <c r="AY59" s="214"/>
      <c r="AZ59" s="214"/>
      <c r="BA59" s="214"/>
      <c r="BB59" s="214"/>
      <c r="BC59" s="311"/>
      <c r="BD59" s="311"/>
    </row>
    <row r="60" spans="1:56" s="1" customFormat="1">
      <c r="A60" s="312" t="str">
        <f t="shared" si="0"/>
        <v>4501.000.000.000.000.000.000</v>
      </c>
      <c r="B60" s="311">
        <v>4500</v>
      </c>
      <c r="C60" s="311">
        <v>4501</v>
      </c>
      <c r="D60" s="312" t="str">
        <f t="shared" si="3"/>
        <v>Casablanca Bowl (OLD NOT ACTIVE) (Veggie)</v>
      </c>
      <c r="E60" s="312" t="str">
        <f t="shared" si="2"/>
        <v>SALAD_Casablanca Bowl (OLD NOT ACTIVE) (Veggie)</v>
      </c>
      <c r="F60" s="311" t="s">
        <v>940</v>
      </c>
      <c r="G60" s="311" t="s">
        <v>962</v>
      </c>
      <c r="H60" s="311" t="s">
        <v>147</v>
      </c>
      <c r="I60" s="311" t="s">
        <v>1990</v>
      </c>
      <c r="J60" s="374">
        <v>44482</v>
      </c>
      <c r="K60" s="313" t="s">
        <v>923</v>
      </c>
      <c r="L60" s="313" t="s">
        <v>2066</v>
      </c>
      <c r="M60" s="311" t="s">
        <v>25</v>
      </c>
      <c r="N60" s="311"/>
      <c r="O60" s="311"/>
      <c r="P60" s="311"/>
      <c r="Q60" s="311"/>
      <c r="R60" s="311"/>
      <c r="S60" s="311" t="s">
        <v>25</v>
      </c>
      <c r="T60" s="311"/>
      <c r="U60" s="311" t="s">
        <v>25</v>
      </c>
      <c r="V60" s="311"/>
      <c r="W60" s="311" t="s">
        <v>25</v>
      </c>
      <c r="X60" s="311"/>
      <c r="Y60" s="311"/>
      <c r="Z60" s="311"/>
      <c r="AA60" s="311"/>
      <c r="AB60" s="311"/>
      <c r="AC60" s="311"/>
      <c r="AD60" s="311"/>
      <c r="AE60" s="311"/>
      <c r="AF60" s="311"/>
      <c r="AG60" s="311"/>
      <c r="AH60" s="311"/>
      <c r="AI60" s="311"/>
      <c r="AJ60" s="311"/>
      <c r="AK60" s="311"/>
      <c r="AL60" s="311"/>
      <c r="AM60" s="311"/>
      <c r="AN60" s="311"/>
      <c r="AO60" s="311"/>
      <c r="AP60" s="311"/>
      <c r="AQ60" s="311"/>
      <c r="AR60" s="311"/>
      <c r="AS60" s="311"/>
      <c r="AT60" s="311"/>
      <c r="AU60" s="311"/>
      <c r="AV60" s="311"/>
      <c r="AW60" s="311"/>
      <c r="AX60" s="311"/>
      <c r="AY60" s="214"/>
      <c r="AZ60" s="214"/>
      <c r="BA60" s="214"/>
      <c r="BB60" s="214"/>
      <c r="BC60" s="311"/>
      <c r="BD60" s="311"/>
    </row>
    <row r="61" spans="1:56" s="1" customFormat="1">
      <c r="A61" s="312" t="str">
        <f t="shared" si="0"/>
        <v>4502.000.000.000.000.000.000</v>
      </c>
      <c r="B61" s="311">
        <v>4500</v>
      </c>
      <c r="C61" s="311">
        <v>4502</v>
      </c>
      <c r="D61" s="312" t="str">
        <f t="shared" si="3"/>
        <v>Casablanca Bowl (OLD NOT ACTIVE) (Chicken)</v>
      </c>
      <c r="E61" s="312" t="str">
        <f t="shared" si="2"/>
        <v>SALAD_Casablanca Bowl (OLD NOT ACTIVE) (Chicken)</v>
      </c>
      <c r="F61" s="311" t="s">
        <v>936</v>
      </c>
      <c r="G61" s="311" t="s">
        <v>962</v>
      </c>
      <c r="H61" s="311" t="s">
        <v>147</v>
      </c>
      <c r="I61" s="311" t="s">
        <v>1990</v>
      </c>
      <c r="J61" s="374">
        <v>44482</v>
      </c>
      <c r="K61" s="313" t="s">
        <v>923</v>
      </c>
      <c r="L61" s="313" t="s">
        <v>2066</v>
      </c>
      <c r="M61" s="311" t="s">
        <v>25</v>
      </c>
      <c r="N61" s="311"/>
      <c r="O61" s="311"/>
      <c r="P61" s="311"/>
      <c r="Q61" s="311"/>
      <c r="R61" s="311"/>
      <c r="S61" s="311" t="s">
        <v>25</v>
      </c>
      <c r="T61" s="311"/>
      <c r="U61" s="311" t="s">
        <v>25</v>
      </c>
      <c r="V61" s="311"/>
      <c r="W61" s="311" t="s">
        <v>25</v>
      </c>
      <c r="X61" s="311"/>
      <c r="Y61" s="311"/>
      <c r="Z61" s="311"/>
      <c r="AA61" s="311"/>
      <c r="AB61" s="311"/>
      <c r="AC61" s="311"/>
      <c r="AD61" s="311"/>
      <c r="AE61" s="311"/>
      <c r="AF61" s="311"/>
      <c r="AG61" s="311"/>
      <c r="AH61" s="311"/>
      <c r="AI61" s="311"/>
      <c r="AJ61" s="311"/>
      <c r="AK61" s="311"/>
      <c r="AL61" s="311"/>
      <c r="AM61" s="311"/>
      <c r="AN61" s="311"/>
      <c r="AO61" s="311"/>
      <c r="AP61" s="311"/>
      <c r="AQ61" s="311"/>
      <c r="AR61" s="311"/>
      <c r="AS61" s="311"/>
      <c r="AT61" s="311"/>
      <c r="AU61" s="311"/>
      <c r="AV61" s="311"/>
      <c r="AW61" s="311"/>
      <c r="AX61" s="311"/>
      <c r="AY61" s="214"/>
      <c r="AZ61" s="214"/>
      <c r="BA61" s="214"/>
      <c r="BB61" s="214"/>
      <c r="BC61" s="311"/>
      <c r="BD61" s="311"/>
    </row>
    <row r="62" spans="1:56" s="1" customFormat="1">
      <c r="A62" s="312" t="str">
        <f t="shared" si="0"/>
        <v>4601.127.128.000.000.000.000</v>
      </c>
      <c r="B62" s="311">
        <v>4600</v>
      </c>
      <c r="C62" s="311">
        <v>4601</v>
      </c>
      <c r="D62" s="312" t="str">
        <f t="shared" si="3"/>
        <v>Mediterranean Salad (Veggie)</v>
      </c>
      <c r="E62" s="312" t="str">
        <f t="shared" si="2"/>
        <v>SALAD_Mediterranean Salad (Veggie)</v>
      </c>
      <c r="F62" s="311" t="s">
        <v>940</v>
      </c>
      <c r="G62" s="311" t="s">
        <v>148</v>
      </c>
      <c r="H62" s="311"/>
      <c r="I62" s="311" t="s">
        <v>1993</v>
      </c>
      <c r="J62" s="374">
        <v>44482</v>
      </c>
      <c r="K62" s="313" t="s">
        <v>923</v>
      </c>
      <c r="L62" s="313" t="s">
        <v>2066</v>
      </c>
      <c r="M62" s="311">
        <v>127</v>
      </c>
      <c r="N62" s="311" t="s">
        <v>1615</v>
      </c>
      <c r="O62" s="311">
        <v>128</v>
      </c>
      <c r="P62" s="311" t="s">
        <v>1616</v>
      </c>
      <c r="Q62" s="311" t="s">
        <v>25</v>
      </c>
      <c r="R62" s="311"/>
      <c r="S62" s="311" t="s">
        <v>25</v>
      </c>
      <c r="T62" s="311"/>
      <c r="U62" s="311"/>
      <c r="V62" s="311"/>
      <c r="W62" s="311" t="s">
        <v>25</v>
      </c>
      <c r="X62" s="311"/>
      <c r="Y62" s="311"/>
      <c r="Z62" s="311"/>
      <c r="AA62" s="311"/>
      <c r="AB62" s="311"/>
      <c r="AC62" s="311"/>
      <c r="AD62" s="311"/>
      <c r="AE62" s="311"/>
      <c r="AF62" s="311"/>
      <c r="AG62" s="311"/>
      <c r="AH62" s="311"/>
      <c r="AI62" s="311"/>
      <c r="AJ62" s="311"/>
      <c r="AK62" s="311"/>
      <c r="AL62" s="311"/>
      <c r="AM62" s="311"/>
      <c r="AN62" s="311"/>
      <c r="AO62" s="311"/>
      <c r="AP62" s="311"/>
      <c r="AQ62" s="311"/>
      <c r="AR62" s="311"/>
      <c r="AS62" s="311"/>
      <c r="AT62" s="311"/>
      <c r="AU62" s="311"/>
      <c r="AV62" s="311"/>
      <c r="AW62" s="311"/>
      <c r="AX62" s="311"/>
      <c r="AY62" s="214"/>
      <c r="AZ62" s="214"/>
      <c r="BA62" s="214"/>
      <c r="BB62" s="214"/>
      <c r="BC62" s="311"/>
      <c r="BD62" s="311"/>
    </row>
    <row r="63" spans="1:56" s="1" customFormat="1">
      <c r="A63" s="312" t="str">
        <f t="shared" si="0"/>
        <v>4602.127.128.000.000.000.000</v>
      </c>
      <c r="B63" s="311">
        <v>4600</v>
      </c>
      <c r="C63" s="311">
        <v>4602</v>
      </c>
      <c r="D63" s="312" t="str">
        <f t="shared" si="3"/>
        <v>Mediterranean Salad (Chicken)</v>
      </c>
      <c r="E63" s="312" t="str">
        <f t="shared" si="2"/>
        <v>SALAD_Mediterranean Salad (Chicken)</v>
      </c>
      <c r="F63" s="311" t="s">
        <v>936</v>
      </c>
      <c r="G63" s="311" t="s">
        <v>148</v>
      </c>
      <c r="H63" s="311"/>
      <c r="I63" s="311" t="s">
        <v>1993</v>
      </c>
      <c r="J63" s="374">
        <v>44482</v>
      </c>
      <c r="K63" s="313" t="s">
        <v>923</v>
      </c>
      <c r="L63" s="313" t="s">
        <v>2066</v>
      </c>
      <c r="M63" s="311">
        <v>127</v>
      </c>
      <c r="N63" s="311" t="s">
        <v>1615</v>
      </c>
      <c r="O63" s="311">
        <v>128</v>
      </c>
      <c r="P63" s="311" t="s">
        <v>1616</v>
      </c>
      <c r="Q63" s="311" t="s">
        <v>25</v>
      </c>
      <c r="R63" s="311"/>
      <c r="S63" s="311" t="s">
        <v>25</v>
      </c>
      <c r="T63" s="311"/>
      <c r="U63" s="311"/>
      <c r="V63" s="311"/>
      <c r="W63" s="311" t="s">
        <v>25</v>
      </c>
      <c r="X63" s="311"/>
      <c r="Y63" s="311"/>
      <c r="Z63" s="311"/>
      <c r="AA63" s="311"/>
      <c r="AB63" s="311"/>
      <c r="AC63" s="311"/>
      <c r="AD63" s="311"/>
      <c r="AE63" s="311"/>
      <c r="AF63" s="311"/>
      <c r="AG63" s="311"/>
      <c r="AH63" s="311"/>
      <c r="AI63" s="311"/>
      <c r="AJ63" s="311"/>
      <c r="AK63" s="311"/>
      <c r="AL63" s="311"/>
      <c r="AM63" s="311"/>
      <c r="AN63" s="311"/>
      <c r="AO63" s="311"/>
      <c r="AP63" s="311"/>
      <c r="AQ63" s="311"/>
      <c r="AR63" s="311"/>
      <c r="AS63" s="311"/>
      <c r="AT63" s="311"/>
      <c r="AU63" s="311"/>
      <c r="AV63" s="311"/>
      <c r="AW63" s="311"/>
      <c r="AX63" s="311"/>
      <c r="AY63" s="214"/>
      <c r="AZ63" s="214"/>
      <c r="BA63" s="214"/>
      <c r="BB63" s="214"/>
      <c r="BC63" s="311"/>
      <c r="BD63" s="311"/>
    </row>
    <row r="64" spans="1:56" s="1" customFormat="1">
      <c r="A64" s="312" t="str">
        <f t="shared" si="0"/>
        <v>4603.127.128.000.000.000.000</v>
      </c>
      <c r="B64" s="311">
        <v>4600</v>
      </c>
      <c r="C64" s="311">
        <v>4603</v>
      </c>
      <c r="D64" s="312" t="str">
        <f t="shared" si="3"/>
        <v>Mediterranean Salad (Beef)</v>
      </c>
      <c r="E64" s="312" t="str">
        <f t="shared" si="2"/>
        <v>SALAD_Mediterranean Salad (Beef)</v>
      </c>
      <c r="F64" s="311" t="s">
        <v>937</v>
      </c>
      <c r="G64" s="311" t="s">
        <v>148</v>
      </c>
      <c r="H64" s="311"/>
      <c r="I64" s="311" t="s">
        <v>1993</v>
      </c>
      <c r="J64" s="374">
        <v>44482</v>
      </c>
      <c r="K64" s="313" t="s">
        <v>923</v>
      </c>
      <c r="L64" s="313" t="s">
        <v>2066</v>
      </c>
      <c r="M64" s="311">
        <v>127</v>
      </c>
      <c r="N64" s="311" t="s">
        <v>1615</v>
      </c>
      <c r="O64" s="311">
        <v>128</v>
      </c>
      <c r="P64" s="311" t="s">
        <v>1616</v>
      </c>
      <c r="Q64" s="311" t="s">
        <v>25</v>
      </c>
      <c r="R64" s="311"/>
      <c r="S64" s="311" t="s">
        <v>25</v>
      </c>
      <c r="T64" s="311"/>
      <c r="U64" s="311"/>
      <c r="V64" s="311"/>
      <c r="W64" s="311" t="s">
        <v>25</v>
      </c>
      <c r="X64" s="311"/>
      <c r="Y64" s="311"/>
      <c r="Z64" s="311"/>
      <c r="AA64" s="311"/>
      <c r="AB64" s="311"/>
      <c r="AC64" s="311"/>
      <c r="AD64" s="311"/>
      <c r="AE64" s="311"/>
      <c r="AF64" s="311"/>
      <c r="AG64" s="311"/>
      <c r="AH64" s="311"/>
      <c r="AI64" s="311"/>
      <c r="AJ64" s="311"/>
      <c r="AK64" s="311"/>
      <c r="AL64" s="311"/>
      <c r="AM64" s="311"/>
      <c r="AN64" s="311"/>
      <c r="AO64" s="311"/>
      <c r="AP64" s="311"/>
      <c r="AQ64" s="311"/>
      <c r="AR64" s="311"/>
      <c r="AS64" s="311"/>
      <c r="AT64" s="311"/>
      <c r="AU64" s="311"/>
      <c r="AV64" s="311"/>
      <c r="AW64" s="311"/>
      <c r="AX64" s="311"/>
      <c r="AY64" s="214"/>
      <c r="AZ64" s="214"/>
      <c r="BA64" s="214"/>
      <c r="BB64" s="214"/>
      <c r="BC64" s="311"/>
      <c r="BD64" s="311"/>
    </row>
    <row r="65" spans="1:56" s="1" customFormat="1">
      <c r="A65" s="312" t="str">
        <f t="shared" si="0"/>
        <v>4701.000.000.000.000.000.000</v>
      </c>
      <c r="B65" s="311">
        <v>4700</v>
      </c>
      <c r="C65" s="311">
        <v>4701</v>
      </c>
      <c r="D65" s="312" t="str">
        <f t="shared" si="3"/>
        <v>Frittata (Tomato &amp; Herbs)</v>
      </c>
      <c r="E65" s="312" t="str">
        <f t="shared" si="2"/>
        <v>BREAKFAST_Frittata (Tomato &amp; Herbs)</v>
      </c>
      <c r="F65" s="311" t="s">
        <v>942</v>
      </c>
      <c r="G65" s="311" t="s">
        <v>1556</v>
      </c>
      <c r="H65" s="311"/>
      <c r="I65" s="311" t="s">
        <v>1993</v>
      </c>
      <c r="J65" s="374">
        <v>44482</v>
      </c>
      <c r="K65" s="313" t="s">
        <v>919</v>
      </c>
      <c r="L65" s="313" t="s">
        <v>2066</v>
      </c>
      <c r="M65" s="311" t="s">
        <v>25</v>
      </c>
      <c r="N65" s="311"/>
      <c r="O65" s="311" t="s">
        <v>25</v>
      </c>
      <c r="P65" s="311"/>
      <c r="Q65" s="311" t="s">
        <v>25</v>
      </c>
      <c r="R65" s="311"/>
      <c r="S65" s="311" t="s">
        <v>25</v>
      </c>
      <c r="T65" s="311"/>
      <c r="U65" s="311" t="s">
        <v>25</v>
      </c>
      <c r="V65" s="311"/>
      <c r="W65" s="311" t="s">
        <v>25</v>
      </c>
      <c r="X65" s="311"/>
      <c r="Y65" s="311"/>
      <c r="Z65" s="311"/>
      <c r="AA65" s="311"/>
      <c r="AB65" s="311"/>
      <c r="AC65" s="311"/>
      <c r="AD65" s="311"/>
      <c r="AE65" s="311"/>
      <c r="AF65" s="311"/>
      <c r="AG65" s="311"/>
      <c r="AH65" s="311"/>
      <c r="AI65" s="311"/>
      <c r="AJ65" s="311" t="s">
        <v>736</v>
      </c>
      <c r="AK65" s="311"/>
      <c r="AL65" s="311"/>
      <c r="AM65" s="311"/>
      <c r="AN65" s="311"/>
      <c r="AO65" s="311"/>
      <c r="AP65" s="311"/>
      <c r="AQ65" s="311"/>
      <c r="AR65" s="311"/>
      <c r="AS65" s="311"/>
      <c r="AT65" s="311"/>
      <c r="AU65" s="311"/>
      <c r="AV65" s="311"/>
      <c r="AW65" s="311"/>
      <c r="AX65" s="311"/>
      <c r="AY65" s="214"/>
      <c r="AZ65" s="214"/>
      <c r="BA65" s="214"/>
      <c r="BB65" s="214"/>
      <c r="BC65" s="311"/>
      <c r="BD65" s="311"/>
    </row>
    <row r="66" spans="1:56" s="1" customFormat="1">
      <c r="A66" s="312" t="str">
        <f t="shared" ref="A66:A129" si="4">CONCATENATE(C66,".",IF(M66="","000",M66),".",IF(O66="","000",O66),".",IF(Q66="","000",Q66),".",IF(S66="","000",S66),".",IF(U66="","000",U66),".",IF(W66="","000",W66))</f>
        <v>4702.000.000.000.000.000.000</v>
      </c>
      <c r="B66" s="311">
        <v>4700</v>
      </c>
      <c r="C66" s="311">
        <v>4702</v>
      </c>
      <c r="D66" s="312" t="str">
        <f t="shared" ref="D66:D97" si="5">CONCATENATE(G66," ",F66)</f>
        <v>Frittata  (Bacon &amp; Cheese)</v>
      </c>
      <c r="E66" s="312" t="str">
        <f t="shared" ref="E66:E129" si="6">CONCATENATE(K66,"_",G66," ",F66)</f>
        <v>BREAKFAST_Frittata  (Bacon &amp; Cheese)</v>
      </c>
      <c r="F66" s="311" t="s">
        <v>943</v>
      </c>
      <c r="G66" s="311" t="s">
        <v>1711</v>
      </c>
      <c r="H66" s="311"/>
      <c r="I66" s="311" t="s">
        <v>1993</v>
      </c>
      <c r="J66" s="374">
        <v>44482</v>
      </c>
      <c r="K66" s="313" t="s">
        <v>919</v>
      </c>
      <c r="L66" s="313" t="s">
        <v>2066</v>
      </c>
      <c r="M66" s="311" t="s">
        <v>25</v>
      </c>
      <c r="N66" s="311"/>
      <c r="O66" s="311" t="s">
        <v>25</v>
      </c>
      <c r="P66" s="311"/>
      <c r="Q66" s="311" t="s">
        <v>25</v>
      </c>
      <c r="R66" s="311"/>
      <c r="S66" s="311" t="s">
        <v>25</v>
      </c>
      <c r="T66" s="311"/>
      <c r="U66" s="311" t="s">
        <v>25</v>
      </c>
      <c r="V66" s="311"/>
      <c r="W66" s="311" t="s">
        <v>25</v>
      </c>
      <c r="X66" s="311"/>
      <c r="Y66" s="311"/>
      <c r="Z66" s="311"/>
      <c r="AA66" s="311"/>
      <c r="AB66" s="311"/>
      <c r="AC66" s="311"/>
      <c r="AD66" s="311"/>
      <c r="AE66" s="311"/>
      <c r="AF66" s="311"/>
      <c r="AG66" s="311"/>
      <c r="AH66" s="311"/>
      <c r="AI66" s="311"/>
      <c r="AJ66" s="311" t="s">
        <v>736</v>
      </c>
      <c r="AK66" s="311"/>
      <c r="AL66" s="311"/>
      <c r="AM66" s="311"/>
      <c r="AN66" s="311"/>
      <c r="AO66" s="311"/>
      <c r="AP66" s="311"/>
      <c r="AQ66" s="311"/>
      <c r="AR66" s="311"/>
      <c r="AS66" s="311"/>
      <c r="AT66" s="311"/>
      <c r="AU66" s="311"/>
      <c r="AV66" s="311"/>
      <c r="AW66" s="311"/>
      <c r="AX66" s="311"/>
      <c r="AY66" s="214"/>
      <c r="AZ66" s="214"/>
      <c r="BA66" s="214"/>
      <c r="BB66" s="214"/>
      <c r="BC66" s="311"/>
      <c r="BD66" s="311"/>
    </row>
    <row r="67" spans="1:56" s="1" customFormat="1">
      <c r="A67" s="312" t="str">
        <f t="shared" si="4"/>
        <v>4800.000.000.000.000.000.000</v>
      </c>
      <c r="B67" s="311">
        <v>4800</v>
      </c>
      <c r="C67" s="311">
        <v>4800</v>
      </c>
      <c r="D67" s="312" t="str">
        <f t="shared" si="5"/>
        <v xml:space="preserve">Vanilla Coconut Chia Seed Pudding </v>
      </c>
      <c r="E67" s="312" t="str">
        <f t="shared" si="6"/>
        <v xml:space="preserve">BREAKFAST_Vanilla Coconut Chia Seed Pudding </v>
      </c>
      <c r="F67" s="311"/>
      <c r="G67" s="311" t="s">
        <v>154</v>
      </c>
      <c r="H67" s="311"/>
      <c r="I67" s="311" t="s">
        <v>1993</v>
      </c>
      <c r="J67" s="374">
        <v>44482</v>
      </c>
      <c r="K67" s="313" t="s">
        <v>919</v>
      </c>
      <c r="L67" s="313" t="s">
        <v>2066</v>
      </c>
      <c r="M67" s="311" t="s">
        <v>25</v>
      </c>
      <c r="N67" s="311"/>
      <c r="O67" s="311" t="s">
        <v>25</v>
      </c>
      <c r="P67" s="311"/>
      <c r="Q67" s="311" t="s">
        <v>25</v>
      </c>
      <c r="R67" s="311"/>
      <c r="S67" s="311" t="s">
        <v>25</v>
      </c>
      <c r="T67" s="311"/>
      <c r="U67" s="311" t="s">
        <v>25</v>
      </c>
      <c r="V67" s="311"/>
      <c r="W67" s="311" t="s">
        <v>25</v>
      </c>
      <c r="X67" s="311"/>
      <c r="Y67" s="311"/>
      <c r="Z67" s="311"/>
      <c r="AA67" s="311"/>
      <c r="AB67" s="311"/>
      <c r="AC67" s="311"/>
      <c r="AD67" s="311"/>
      <c r="AE67" s="311"/>
      <c r="AF67" s="311"/>
      <c r="AG67" s="311"/>
      <c r="AH67" s="311"/>
      <c r="AI67" s="311"/>
      <c r="AJ67" s="311"/>
      <c r="AK67" s="311"/>
      <c r="AL67" s="311"/>
      <c r="AM67" s="311"/>
      <c r="AN67" s="311"/>
      <c r="AO67" s="311"/>
      <c r="AP67" s="311"/>
      <c r="AQ67" s="311"/>
      <c r="AR67" s="311"/>
      <c r="AS67" s="311"/>
      <c r="AT67" s="311"/>
      <c r="AU67" s="311"/>
      <c r="AV67" s="311"/>
      <c r="AW67" s="311"/>
      <c r="AX67" s="311"/>
      <c r="AY67" s="214"/>
      <c r="AZ67" s="214"/>
      <c r="BA67" s="214"/>
      <c r="BB67" s="214"/>
      <c r="BC67" s="311"/>
      <c r="BD67" s="311"/>
    </row>
    <row r="68" spans="1:56" s="1" customFormat="1">
      <c r="A68" s="312" t="str">
        <f t="shared" si="4"/>
        <v>4900.114.000.000.000.000.603</v>
      </c>
      <c r="B68" s="311">
        <v>4900</v>
      </c>
      <c r="C68" s="311">
        <v>4900</v>
      </c>
      <c r="D68" s="312" t="str">
        <f t="shared" si="5"/>
        <v xml:space="preserve">Sunrise Fruit Bowl (OLD NOT ACTIVE) </v>
      </c>
      <c r="E68" s="312" t="str">
        <f t="shared" si="6"/>
        <v xml:space="preserve">BREAKFAST_Sunrise Fruit Bowl (OLD NOT ACTIVE) </v>
      </c>
      <c r="F68" s="311"/>
      <c r="G68" s="311" t="s">
        <v>1991</v>
      </c>
      <c r="H68" s="311"/>
      <c r="I68" s="311" t="s">
        <v>1990</v>
      </c>
      <c r="J68" s="374">
        <v>44482</v>
      </c>
      <c r="K68" s="313" t="s">
        <v>919</v>
      </c>
      <c r="L68" s="313" t="s">
        <v>2066</v>
      </c>
      <c r="M68" s="311">
        <v>114</v>
      </c>
      <c r="N68" s="311" t="s">
        <v>158</v>
      </c>
      <c r="O68" s="311" t="s">
        <v>25</v>
      </c>
      <c r="P68" s="311"/>
      <c r="Q68" s="311" t="s">
        <v>25</v>
      </c>
      <c r="R68" s="311"/>
      <c r="S68" s="311" t="s">
        <v>25</v>
      </c>
      <c r="T68" s="311"/>
      <c r="U68" s="311" t="s">
        <v>25</v>
      </c>
      <c r="V68" s="311"/>
      <c r="W68" s="311">
        <v>603</v>
      </c>
      <c r="X68" s="311" t="s">
        <v>159</v>
      </c>
      <c r="Y68" s="311"/>
      <c r="Z68" s="311"/>
      <c r="AA68" s="311"/>
      <c r="AB68" s="311"/>
      <c r="AC68" s="311"/>
      <c r="AD68" s="311"/>
      <c r="AE68" s="311"/>
      <c r="AF68" s="311"/>
      <c r="AG68" s="311"/>
      <c r="AH68" s="311"/>
      <c r="AI68" s="311"/>
      <c r="AJ68" s="311"/>
      <c r="AK68" s="311"/>
      <c r="AL68" s="311"/>
      <c r="AM68" s="311"/>
      <c r="AN68" s="311"/>
      <c r="AO68" s="311"/>
      <c r="AP68" s="311"/>
      <c r="AQ68" s="311"/>
      <c r="AR68" s="311"/>
      <c r="AS68" s="311"/>
      <c r="AT68" s="311"/>
      <c r="AU68" s="311"/>
      <c r="AV68" s="311"/>
      <c r="AW68" s="311"/>
      <c r="AX68" s="311"/>
      <c r="AY68" s="214"/>
      <c r="AZ68" s="214"/>
      <c r="BA68" s="214"/>
      <c r="BB68" s="214"/>
      <c r="BC68" s="311"/>
      <c r="BD68" s="311"/>
    </row>
    <row r="69" spans="1:56" s="1" customFormat="1">
      <c r="A69" s="312" t="str">
        <f t="shared" si="4"/>
        <v>5001.000.000.000.000.000.000</v>
      </c>
      <c r="B69" s="311">
        <v>5000</v>
      </c>
      <c r="C69" s="311">
        <v>5001</v>
      </c>
      <c r="D69" s="312" t="str">
        <f t="shared" si="5"/>
        <v xml:space="preserve">Dragon Fruit  Smoothie (OLD NOT ACTIVE) </v>
      </c>
      <c r="E69" s="312" t="str">
        <f t="shared" si="6"/>
        <v xml:space="preserve">BEVERAGE_Dragon Fruit  Smoothie (OLD NOT ACTIVE) </v>
      </c>
      <c r="F69" s="311"/>
      <c r="G69" s="311" t="s">
        <v>1713</v>
      </c>
      <c r="H69" s="311"/>
      <c r="I69" s="311" t="s">
        <v>1990</v>
      </c>
      <c r="J69" s="374">
        <v>44482</v>
      </c>
      <c r="K69" s="313" t="s">
        <v>920</v>
      </c>
      <c r="L69" s="313" t="s">
        <v>2066</v>
      </c>
      <c r="M69" s="311" t="s">
        <v>25</v>
      </c>
      <c r="N69" s="311"/>
      <c r="O69" s="311" t="s">
        <v>25</v>
      </c>
      <c r="P69" s="311"/>
      <c r="Q69" s="311" t="s">
        <v>25</v>
      </c>
      <c r="R69" s="311"/>
      <c r="S69" s="311" t="s">
        <v>25</v>
      </c>
      <c r="T69" s="311"/>
      <c r="U69" s="311" t="s">
        <v>25</v>
      </c>
      <c r="V69" s="311"/>
      <c r="W69" s="311" t="s">
        <v>25</v>
      </c>
      <c r="X69" s="311"/>
      <c r="Y69" s="311"/>
      <c r="Z69" s="311"/>
      <c r="AA69" s="311"/>
      <c r="AB69" s="311"/>
      <c r="AC69" s="311"/>
      <c r="AD69" s="311"/>
      <c r="AE69" s="311"/>
      <c r="AF69" s="311"/>
      <c r="AG69" s="311"/>
      <c r="AH69" s="311"/>
      <c r="AI69" s="311"/>
      <c r="AJ69" s="311"/>
      <c r="AK69" s="311"/>
      <c r="AL69" s="311"/>
      <c r="AM69" s="311"/>
      <c r="AN69" s="311"/>
      <c r="AO69" s="311"/>
      <c r="AP69" s="311"/>
      <c r="AQ69" s="311"/>
      <c r="AR69" s="311"/>
      <c r="AS69" s="311"/>
      <c r="AT69" s="311"/>
      <c r="AU69" s="311"/>
      <c r="AV69" s="311"/>
      <c r="AW69" s="311"/>
      <c r="AX69" s="311"/>
      <c r="AY69" s="214"/>
      <c r="AZ69" s="214"/>
      <c r="BA69" s="214"/>
      <c r="BB69" s="214"/>
      <c r="BC69" s="311"/>
      <c r="BD69" s="311"/>
    </row>
    <row r="70" spans="1:56" s="6" customFormat="1">
      <c r="A70" s="312" t="str">
        <f t="shared" si="4"/>
        <v>5002.000.000.000.000.000.000</v>
      </c>
      <c r="B70" s="311">
        <v>5000</v>
      </c>
      <c r="C70" s="311">
        <v>5002</v>
      </c>
      <c r="D70" s="312" t="str">
        <f t="shared" si="5"/>
        <v>Dragon Fruit  Smoothie  (16 oz)</v>
      </c>
      <c r="E70" s="312" t="str">
        <f t="shared" si="6"/>
        <v>BEVERAGE_Dragon Fruit  Smoothie  (16 oz)</v>
      </c>
      <c r="F70" s="311" t="s">
        <v>1717</v>
      </c>
      <c r="G70" s="311" t="s">
        <v>2274</v>
      </c>
      <c r="H70" s="311"/>
      <c r="I70" s="311" t="s">
        <v>2030</v>
      </c>
      <c r="J70" s="374">
        <v>44482</v>
      </c>
      <c r="K70" s="313" t="s">
        <v>920</v>
      </c>
      <c r="L70" s="313" t="s">
        <v>2066</v>
      </c>
      <c r="M70" s="311"/>
      <c r="N70" s="311"/>
      <c r="O70" s="311"/>
      <c r="P70" s="311"/>
      <c r="Q70" s="311"/>
      <c r="R70" s="311"/>
      <c r="S70" s="311"/>
      <c r="T70" s="311"/>
      <c r="U70" s="311"/>
      <c r="V70" s="311"/>
      <c r="W70" s="311"/>
      <c r="X70" s="311"/>
      <c r="Y70" s="311"/>
      <c r="Z70" s="311"/>
      <c r="AA70" s="311"/>
      <c r="AB70" s="311"/>
      <c r="AC70" s="311"/>
      <c r="AD70" s="311"/>
      <c r="AE70" s="311"/>
      <c r="AF70" s="311"/>
      <c r="AG70" s="311"/>
      <c r="AH70" s="311"/>
      <c r="AI70" s="311"/>
      <c r="AJ70" s="311" t="s">
        <v>736</v>
      </c>
      <c r="AK70" s="311"/>
      <c r="AL70" s="311"/>
      <c r="AM70" s="311"/>
      <c r="AN70" s="311"/>
      <c r="AO70" s="311"/>
      <c r="AP70" s="311"/>
      <c r="AQ70" s="311"/>
      <c r="AR70" s="311"/>
      <c r="AS70" s="311"/>
      <c r="AT70" s="311"/>
      <c r="AU70" s="311"/>
      <c r="AV70" s="311"/>
      <c r="AW70" s="311"/>
      <c r="AX70" s="311"/>
      <c r="AY70" s="214"/>
      <c r="AZ70" s="214"/>
      <c r="BA70" s="214"/>
      <c r="BB70" s="214"/>
      <c r="BC70" s="311"/>
      <c r="BD70" s="311"/>
    </row>
    <row r="71" spans="1:56" s="1" customFormat="1">
      <c r="A71" s="312" t="str">
        <f t="shared" si="4"/>
        <v>5101.000.000.000.000.000.000</v>
      </c>
      <c r="B71" s="311">
        <v>5100</v>
      </c>
      <c r="C71" s="311">
        <v>5101</v>
      </c>
      <c r="D71" s="312" t="str">
        <f t="shared" si="5"/>
        <v xml:space="preserve">Vitality Shot: Turmeric </v>
      </c>
      <c r="E71" s="312" t="str">
        <f t="shared" si="6"/>
        <v xml:space="preserve">BEVERAGE_Vitality Shot: Turmeric </v>
      </c>
      <c r="F71" s="311"/>
      <c r="G71" s="311" t="s">
        <v>900</v>
      </c>
      <c r="H71" s="311"/>
      <c r="I71" s="311" t="s">
        <v>1990</v>
      </c>
      <c r="J71" s="374">
        <v>44482</v>
      </c>
      <c r="K71" s="313" t="s">
        <v>920</v>
      </c>
      <c r="L71" s="313" t="s">
        <v>2066</v>
      </c>
      <c r="M71" s="311" t="s">
        <v>25</v>
      </c>
      <c r="N71" s="311"/>
      <c r="O71" s="311" t="s">
        <v>25</v>
      </c>
      <c r="P71" s="311"/>
      <c r="Q71" s="311" t="s">
        <v>25</v>
      </c>
      <c r="R71" s="311"/>
      <c r="S71" s="311" t="s">
        <v>25</v>
      </c>
      <c r="T71" s="311"/>
      <c r="U71" s="311" t="s">
        <v>25</v>
      </c>
      <c r="V71" s="311"/>
      <c r="W71" s="311" t="s">
        <v>25</v>
      </c>
      <c r="X71" s="311"/>
      <c r="Y71" s="311"/>
      <c r="Z71" s="311"/>
      <c r="AA71" s="311"/>
      <c r="AB71" s="311"/>
      <c r="AC71" s="311"/>
      <c r="AD71" s="311"/>
      <c r="AE71" s="311"/>
      <c r="AF71" s="311"/>
      <c r="AG71" s="311"/>
      <c r="AH71" s="311"/>
      <c r="AI71" s="311"/>
      <c r="AJ71" s="311" t="s">
        <v>736</v>
      </c>
      <c r="AK71" s="311"/>
      <c r="AL71" s="311"/>
      <c r="AM71" s="311"/>
      <c r="AN71" s="311"/>
      <c r="AO71" s="311"/>
      <c r="AP71" s="311"/>
      <c r="AQ71" s="311"/>
      <c r="AR71" s="311"/>
      <c r="AS71" s="311"/>
      <c r="AT71" s="311"/>
      <c r="AU71" s="311"/>
      <c r="AV71" s="311"/>
      <c r="AW71" s="311"/>
      <c r="AX71" s="311"/>
      <c r="AY71" s="214"/>
      <c r="AZ71" s="214"/>
      <c r="BA71" s="214"/>
      <c r="BB71" s="214"/>
      <c r="BC71" s="311"/>
      <c r="BD71" s="311"/>
    </row>
    <row r="72" spans="1:56" s="1" customFormat="1">
      <c r="A72" s="312" t="str">
        <f t="shared" si="4"/>
        <v>5102.000.000.000.000.000.000</v>
      </c>
      <c r="B72" s="311">
        <v>5100</v>
      </c>
      <c r="C72" s="311">
        <v>5102</v>
      </c>
      <c r="D72" s="312" t="str">
        <f t="shared" si="5"/>
        <v xml:space="preserve">Vitality Shot: Turmeric (Pair) </v>
      </c>
      <c r="E72" s="312" t="str">
        <f t="shared" si="6"/>
        <v xml:space="preserve">BEVERAGE_Vitality Shot: Turmeric (Pair) </v>
      </c>
      <c r="F72" s="311"/>
      <c r="G72" s="311" t="s">
        <v>901</v>
      </c>
      <c r="H72" s="311"/>
      <c r="I72" s="311" t="s">
        <v>1990</v>
      </c>
      <c r="J72" s="374">
        <v>44482</v>
      </c>
      <c r="K72" s="313" t="s">
        <v>920</v>
      </c>
      <c r="L72" s="313" t="s">
        <v>2066</v>
      </c>
      <c r="M72" s="311" t="s">
        <v>25</v>
      </c>
      <c r="N72" s="311"/>
      <c r="O72" s="311" t="s">
        <v>25</v>
      </c>
      <c r="P72" s="311"/>
      <c r="Q72" s="311" t="s">
        <v>25</v>
      </c>
      <c r="R72" s="311"/>
      <c r="S72" s="311" t="s">
        <v>25</v>
      </c>
      <c r="T72" s="311"/>
      <c r="U72" s="311" t="s">
        <v>25</v>
      </c>
      <c r="V72" s="311"/>
      <c r="W72" s="311" t="s">
        <v>25</v>
      </c>
      <c r="X72" s="311"/>
      <c r="Y72" s="311"/>
      <c r="Z72" s="311"/>
      <c r="AA72" s="311"/>
      <c r="AB72" s="311"/>
      <c r="AC72" s="311"/>
      <c r="AD72" s="311"/>
      <c r="AE72" s="311"/>
      <c r="AF72" s="311"/>
      <c r="AG72" s="311"/>
      <c r="AH72" s="311"/>
      <c r="AI72" s="311"/>
      <c r="AJ72" s="311" t="s">
        <v>736</v>
      </c>
      <c r="AK72" s="311"/>
      <c r="AL72" s="311"/>
      <c r="AM72" s="311"/>
      <c r="AN72" s="311"/>
      <c r="AO72" s="311"/>
      <c r="AP72" s="311"/>
      <c r="AQ72" s="311"/>
      <c r="AR72" s="311"/>
      <c r="AS72" s="311"/>
      <c r="AT72" s="311"/>
      <c r="AU72" s="311"/>
      <c r="AV72" s="311"/>
      <c r="AW72" s="311"/>
      <c r="AX72" s="311"/>
      <c r="AY72" s="214"/>
      <c r="AZ72" s="214"/>
      <c r="BA72" s="214"/>
      <c r="BB72" s="214"/>
      <c r="BC72" s="311"/>
      <c r="BD72" s="311"/>
    </row>
    <row r="73" spans="1:56" s="1" customFormat="1">
      <c r="A73" s="312" t="str">
        <f t="shared" si="4"/>
        <v>5103.000.000.000.000.000.000</v>
      </c>
      <c r="B73" s="311">
        <v>5100</v>
      </c>
      <c r="C73" s="311">
        <v>5103</v>
      </c>
      <c r="D73" s="312" t="str">
        <f t="shared" si="5"/>
        <v xml:space="preserve">Vitality Shot: Turmeric (5-Pack) </v>
      </c>
      <c r="E73" s="312" t="str">
        <f t="shared" si="6"/>
        <v xml:space="preserve">BEVERAGE_Vitality Shot: Turmeric (5-Pack) </v>
      </c>
      <c r="F73" s="311"/>
      <c r="G73" s="311" t="s">
        <v>902</v>
      </c>
      <c r="H73" s="311"/>
      <c r="I73" s="311" t="s">
        <v>1990</v>
      </c>
      <c r="J73" s="374">
        <v>44482</v>
      </c>
      <c r="K73" s="313" t="s">
        <v>920</v>
      </c>
      <c r="L73" s="313" t="s">
        <v>2066</v>
      </c>
      <c r="M73" s="311"/>
      <c r="N73" s="311"/>
      <c r="O73" s="311"/>
      <c r="P73" s="311"/>
      <c r="Q73" s="311"/>
      <c r="R73" s="311"/>
      <c r="S73" s="311"/>
      <c r="T73" s="311"/>
      <c r="U73" s="311"/>
      <c r="V73" s="311"/>
      <c r="W73" s="311"/>
      <c r="X73" s="311"/>
      <c r="Y73" s="311"/>
      <c r="Z73" s="311"/>
      <c r="AA73" s="311"/>
      <c r="AB73" s="311"/>
      <c r="AC73" s="311"/>
      <c r="AD73" s="311"/>
      <c r="AE73" s="311"/>
      <c r="AF73" s="311"/>
      <c r="AG73" s="311"/>
      <c r="AH73" s="311"/>
      <c r="AI73" s="311"/>
      <c r="AJ73" s="311"/>
      <c r="AK73" s="311"/>
      <c r="AL73" s="311"/>
      <c r="AM73" s="311"/>
      <c r="AN73" s="311"/>
      <c r="AO73" s="311"/>
      <c r="AP73" s="311"/>
      <c r="AQ73" s="311"/>
      <c r="AR73" s="311"/>
      <c r="AS73" s="311"/>
      <c r="AT73" s="311"/>
      <c r="AU73" s="311"/>
      <c r="AV73" s="311"/>
      <c r="AW73" s="311"/>
      <c r="AX73" s="311"/>
      <c r="AY73" s="214"/>
      <c r="AZ73" s="214"/>
      <c r="BA73" s="214"/>
      <c r="BB73" s="214"/>
      <c r="BC73" s="311"/>
      <c r="BD73" s="311"/>
    </row>
    <row r="74" spans="1:56" s="1" customFormat="1">
      <c r="A74" s="312" t="str">
        <f t="shared" si="4"/>
        <v>5200.115.404.000.000.000.000</v>
      </c>
      <c r="B74" s="311">
        <v>5200</v>
      </c>
      <c r="C74" s="311">
        <v>5200</v>
      </c>
      <c r="D74" s="312" t="str">
        <f t="shared" si="5"/>
        <v xml:space="preserve">Montauk Crab Cakes </v>
      </c>
      <c r="E74" s="312" t="str">
        <f t="shared" si="6"/>
        <v xml:space="preserve">ENTRÉE_Montauk Crab Cakes </v>
      </c>
      <c r="F74" s="311"/>
      <c r="G74" s="311" t="s">
        <v>1657</v>
      </c>
      <c r="H74" s="311"/>
      <c r="I74" s="311" t="s">
        <v>1138</v>
      </c>
      <c r="J74" s="374">
        <v>44482</v>
      </c>
      <c r="K74" s="313" t="s">
        <v>916</v>
      </c>
      <c r="L74" s="313" t="s">
        <v>2066</v>
      </c>
      <c r="M74" s="311">
        <v>115</v>
      </c>
      <c r="N74" s="311" t="s">
        <v>164</v>
      </c>
      <c r="O74" s="311">
        <v>404</v>
      </c>
      <c r="P74" s="311" t="s">
        <v>165</v>
      </c>
      <c r="Q74" s="311"/>
      <c r="R74" s="311"/>
      <c r="S74" s="311"/>
      <c r="T74" s="311"/>
      <c r="U74" s="311"/>
      <c r="V74" s="311"/>
      <c r="W74" s="311"/>
      <c r="X74" s="311"/>
      <c r="Y74" s="311"/>
      <c r="Z74" s="311"/>
      <c r="AA74" s="311"/>
      <c r="AB74" s="311"/>
      <c r="AC74" s="311"/>
      <c r="AD74" s="311"/>
      <c r="AE74" s="311"/>
      <c r="AF74" s="311"/>
      <c r="AG74" s="311"/>
      <c r="AH74" s="311"/>
      <c r="AI74" s="311"/>
      <c r="AJ74" s="311"/>
      <c r="AK74" s="311"/>
      <c r="AL74" s="311"/>
      <c r="AM74" s="311"/>
      <c r="AN74" s="311"/>
      <c r="AO74" s="311"/>
      <c r="AP74" s="311"/>
      <c r="AQ74" s="311"/>
      <c r="AR74" s="311"/>
      <c r="AS74" s="311"/>
      <c r="AT74" s="311"/>
      <c r="AU74" s="311"/>
      <c r="AV74" s="311"/>
      <c r="AW74" s="311"/>
      <c r="AX74" s="311"/>
      <c r="AY74" s="214"/>
      <c r="AZ74" s="214"/>
      <c r="BA74" s="214"/>
      <c r="BB74" s="214"/>
      <c r="BC74" s="311"/>
      <c r="BD74" s="311"/>
    </row>
    <row r="75" spans="1:56" s="1" customFormat="1">
      <c r="A75" s="312" t="str">
        <f t="shared" si="4"/>
        <v>5301.000.000.000.000.000.601</v>
      </c>
      <c r="B75" s="311">
        <v>5300</v>
      </c>
      <c r="C75" s="311">
        <v>5301</v>
      </c>
      <c r="D75" s="312" t="str">
        <f t="shared" si="5"/>
        <v>Hawker Lettuce Wraps (Chicken)</v>
      </c>
      <c r="E75" s="312" t="str">
        <f t="shared" si="6"/>
        <v>ENTRÉE_Hawker Lettuce Wraps (Chicken)</v>
      </c>
      <c r="F75" s="311" t="s">
        <v>936</v>
      </c>
      <c r="G75" s="311" t="s">
        <v>167</v>
      </c>
      <c r="H75" s="311"/>
      <c r="I75" s="311" t="s">
        <v>1993</v>
      </c>
      <c r="J75" s="374">
        <v>44482</v>
      </c>
      <c r="K75" s="313" t="s">
        <v>916</v>
      </c>
      <c r="L75" s="313" t="s">
        <v>2066</v>
      </c>
      <c r="M75" s="311"/>
      <c r="N75" s="311"/>
      <c r="O75" s="311"/>
      <c r="P75" s="311"/>
      <c r="Q75" s="311"/>
      <c r="R75" s="311"/>
      <c r="S75" s="311"/>
      <c r="T75" s="311"/>
      <c r="U75" s="311"/>
      <c r="V75" s="311"/>
      <c r="W75" s="311">
        <v>601</v>
      </c>
      <c r="X75" s="311" t="s">
        <v>26</v>
      </c>
      <c r="Y75" s="311"/>
      <c r="Z75" s="311"/>
      <c r="AA75" s="311"/>
      <c r="AB75" s="311"/>
      <c r="AC75" s="311"/>
      <c r="AD75" s="311"/>
      <c r="AE75" s="311"/>
      <c r="AF75" s="311"/>
      <c r="AG75" s="311"/>
      <c r="AH75" s="311"/>
      <c r="AI75" s="311"/>
      <c r="AJ75" s="311" t="s">
        <v>736</v>
      </c>
      <c r="AK75" s="311"/>
      <c r="AL75" s="311"/>
      <c r="AM75" s="311"/>
      <c r="AN75" s="311"/>
      <c r="AO75" s="311"/>
      <c r="AP75" s="311"/>
      <c r="AQ75" s="311"/>
      <c r="AR75" s="311"/>
      <c r="AS75" s="311"/>
      <c r="AT75" s="311"/>
      <c r="AU75" s="311"/>
      <c r="AV75" s="311"/>
      <c r="AW75" s="311"/>
      <c r="AX75" s="311"/>
      <c r="AY75" s="214"/>
      <c r="AZ75" s="214"/>
      <c r="BA75" s="214"/>
      <c r="BB75" s="214"/>
      <c r="BC75" s="311"/>
      <c r="BD75" s="311"/>
    </row>
    <row r="76" spans="1:56" s="1" customFormat="1">
      <c r="A76" s="312" t="str">
        <f t="shared" si="4"/>
        <v>5302.000.000.000.000.000.601</v>
      </c>
      <c r="B76" s="311">
        <v>5300</v>
      </c>
      <c r="C76" s="311">
        <v>5302</v>
      </c>
      <c r="D76" s="312" t="str">
        <f t="shared" si="5"/>
        <v>Hawker Lettuce Wraps (Pork)</v>
      </c>
      <c r="E76" s="312" t="str">
        <f t="shared" si="6"/>
        <v>ENTRÉE_Hawker Lettuce Wraps (Pork)</v>
      </c>
      <c r="F76" s="311" t="s">
        <v>944</v>
      </c>
      <c r="G76" s="311" t="s">
        <v>167</v>
      </c>
      <c r="H76" s="311"/>
      <c r="I76" s="311" t="s">
        <v>1990</v>
      </c>
      <c r="J76" s="374">
        <v>44482</v>
      </c>
      <c r="K76" s="313" t="s">
        <v>916</v>
      </c>
      <c r="L76" s="313" t="s">
        <v>2066</v>
      </c>
      <c r="M76" s="311"/>
      <c r="N76" s="311"/>
      <c r="O76" s="311"/>
      <c r="P76" s="311"/>
      <c r="Q76" s="311"/>
      <c r="R76" s="311"/>
      <c r="S76" s="311"/>
      <c r="T76" s="311"/>
      <c r="U76" s="311"/>
      <c r="V76" s="311"/>
      <c r="W76" s="311">
        <v>601</v>
      </c>
      <c r="X76" s="311" t="s">
        <v>26</v>
      </c>
      <c r="Y76" s="311"/>
      <c r="Z76" s="311"/>
      <c r="AA76" s="311"/>
      <c r="AB76" s="311"/>
      <c r="AC76" s="311"/>
      <c r="AD76" s="311"/>
      <c r="AE76" s="311"/>
      <c r="AF76" s="311"/>
      <c r="AG76" s="311"/>
      <c r="AH76" s="311"/>
      <c r="AI76" s="311"/>
      <c r="AJ76" s="311"/>
      <c r="AK76" s="311"/>
      <c r="AL76" s="311"/>
      <c r="AM76" s="311"/>
      <c r="AN76" s="311"/>
      <c r="AO76" s="311"/>
      <c r="AP76" s="311"/>
      <c r="AQ76" s="311"/>
      <c r="AR76" s="311"/>
      <c r="AS76" s="311"/>
      <c r="AT76" s="311"/>
      <c r="AU76" s="311"/>
      <c r="AV76" s="311"/>
      <c r="AW76" s="311"/>
      <c r="AX76" s="311"/>
      <c r="AY76" s="214"/>
      <c r="AZ76" s="214"/>
      <c r="BA76" s="214"/>
      <c r="BB76" s="214"/>
      <c r="BC76" s="311"/>
      <c r="BD76" s="311"/>
    </row>
    <row r="77" spans="1:56" s="1" customFormat="1">
      <c r="A77" s="312" t="str">
        <f t="shared" si="4"/>
        <v>5401.000.000.000.000.000.000</v>
      </c>
      <c r="B77" s="311">
        <v>5400</v>
      </c>
      <c r="C77" s="311">
        <v>5401</v>
      </c>
      <c r="D77" s="312" t="str">
        <f t="shared" si="5"/>
        <v xml:space="preserve">Vitality Shot: Cayenne </v>
      </c>
      <c r="E77" s="312" t="str">
        <f t="shared" si="6"/>
        <v xml:space="preserve">BEVERAGE_Vitality Shot: Cayenne </v>
      </c>
      <c r="F77" s="311"/>
      <c r="G77" s="311" t="s">
        <v>897</v>
      </c>
      <c r="H77" s="311"/>
      <c r="I77" s="311" t="s">
        <v>1990</v>
      </c>
      <c r="J77" s="374">
        <v>44482</v>
      </c>
      <c r="K77" s="313" t="s">
        <v>920</v>
      </c>
      <c r="L77" s="313" t="s">
        <v>2066</v>
      </c>
      <c r="M77" s="311"/>
      <c r="N77" s="311"/>
      <c r="O77" s="311"/>
      <c r="P77" s="311"/>
      <c r="Q77" s="311"/>
      <c r="R77" s="311"/>
      <c r="S77" s="311"/>
      <c r="T77" s="311"/>
      <c r="U77" s="311"/>
      <c r="V77" s="311"/>
      <c r="W77" s="311"/>
      <c r="X77" s="311"/>
      <c r="Y77" s="311"/>
      <c r="Z77" s="311"/>
      <c r="AA77" s="311"/>
      <c r="AB77" s="311"/>
      <c r="AC77" s="311"/>
      <c r="AD77" s="311"/>
      <c r="AE77" s="311"/>
      <c r="AF77" s="311"/>
      <c r="AG77" s="311"/>
      <c r="AH77" s="311"/>
      <c r="AI77" s="311"/>
      <c r="AJ77" s="311" t="s">
        <v>736</v>
      </c>
      <c r="AK77" s="311"/>
      <c r="AL77" s="311"/>
      <c r="AM77" s="311"/>
      <c r="AN77" s="311"/>
      <c r="AO77" s="311"/>
      <c r="AP77" s="311"/>
      <c r="AQ77" s="311"/>
      <c r="AR77" s="311"/>
      <c r="AS77" s="311"/>
      <c r="AT77" s="311"/>
      <c r="AU77" s="311"/>
      <c r="AV77" s="311"/>
      <c r="AW77" s="311"/>
      <c r="AX77" s="311"/>
      <c r="AY77" s="214"/>
      <c r="AZ77" s="214"/>
      <c r="BA77" s="214"/>
      <c r="BB77" s="214"/>
      <c r="BC77" s="311"/>
      <c r="BD77" s="311"/>
    </row>
    <row r="78" spans="1:56" s="1" customFormat="1">
      <c r="A78" s="312" t="str">
        <f t="shared" si="4"/>
        <v>5402.000.000.000.000.000.000</v>
      </c>
      <c r="B78" s="311">
        <v>5400</v>
      </c>
      <c r="C78" s="311">
        <v>5402</v>
      </c>
      <c r="D78" s="312" t="str">
        <f t="shared" si="5"/>
        <v xml:space="preserve">Vitality Shot: Cayenne (Pair) </v>
      </c>
      <c r="E78" s="312" t="str">
        <f t="shared" si="6"/>
        <v xml:space="preserve">BEVERAGE_Vitality Shot: Cayenne (Pair) </v>
      </c>
      <c r="F78" s="311"/>
      <c r="G78" s="311" t="s">
        <v>898</v>
      </c>
      <c r="H78" s="311"/>
      <c r="I78" s="311" t="s">
        <v>1990</v>
      </c>
      <c r="J78" s="374">
        <v>44482</v>
      </c>
      <c r="K78" s="313" t="s">
        <v>920</v>
      </c>
      <c r="L78" s="313" t="s">
        <v>2078</v>
      </c>
      <c r="M78" s="311"/>
      <c r="N78" s="311"/>
      <c r="O78" s="311"/>
      <c r="P78" s="311"/>
      <c r="Q78" s="311"/>
      <c r="R78" s="311"/>
      <c r="S78" s="311"/>
      <c r="T78" s="311"/>
      <c r="U78" s="311"/>
      <c r="V78" s="311"/>
      <c r="W78" s="311"/>
      <c r="X78" s="311"/>
      <c r="Y78" s="311"/>
      <c r="Z78" s="311"/>
      <c r="AA78" s="311"/>
      <c r="AB78" s="311"/>
      <c r="AC78" s="311"/>
      <c r="AD78" s="311"/>
      <c r="AE78" s="311"/>
      <c r="AF78" s="311"/>
      <c r="AG78" s="311"/>
      <c r="AH78" s="311"/>
      <c r="AI78" s="311"/>
      <c r="AJ78" s="311" t="s">
        <v>736</v>
      </c>
      <c r="AK78" s="311"/>
      <c r="AL78" s="311"/>
      <c r="AM78" s="311"/>
      <c r="AN78" s="311"/>
      <c r="AO78" s="311"/>
      <c r="AP78" s="311"/>
      <c r="AQ78" s="311"/>
      <c r="AR78" s="311"/>
      <c r="AS78" s="311"/>
      <c r="AT78" s="311"/>
      <c r="AU78" s="311"/>
      <c r="AV78" s="311"/>
      <c r="AW78" s="311"/>
      <c r="AX78" s="311"/>
      <c r="AY78" s="214"/>
      <c r="AZ78" s="214"/>
      <c r="BA78" s="214"/>
      <c r="BB78" s="214"/>
      <c r="BC78" s="311"/>
      <c r="BD78" s="311"/>
    </row>
    <row r="79" spans="1:56" s="1" customFormat="1">
      <c r="A79" s="312" t="str">
        <f t="shared" si="4"/>
        <v>5403.000.000.000.000.000.000</v>
      </c>
      <c r="B79" s="311">
        <v>5400</v>
      </c>
      <c r="C79" s="311">
        <v>5403</v>
      </c>
      <c r="D79" s="312" t="str">
        <f t="shared" si="5"/>
        <v xml:space="preserve">Vitality Shot: Cayenne (5-Pack) </v>
      </c>
      <c r="E79" s="312" t="str">
        <f t="shared" si="6"/>
        <v xml:space="preserve">BEVERAGE_Vitality Shot: Cayenne (5-Pack) </v>
      </c>
      <c r="F79" s="311"/>
      <c r="G79" s="311" t="s">
        <v>899</v>
      </c>
      <c r="H79" s="311"/>
      <c r="I79" s="311" t="s">
        <v>1990</v>
      </c>
      <c r="J79" s="374">
        <v>44482</v>
      </c>
      <c r="K79" s="313" t="s">
        <v>920</v>
      </c>
      <c r="L79" s="313" t="s">
        <v>2078</v>
      </c>
      <c r="M79" s="311"/>
      <c r="N79" s="311"/>
      <c r="O79" s="311"/>
      <c r="P79" s="311"/>
      <c r="Q79" s="311"/>
      <c r="R79" s="311"/>
      <c r="S79" s="311"/>
      <c r="T79" s="311"/>
      <c r="U79" s="311"/>
      <c r="V79" s="311"/>
      <c r="W79" s="311"/>
      <c r="X79" s="311"/>
      <c r="Y79" s="311"/>
      <c r="Z79" s="311"/>
      <c r="AA79" s="311"/>
      <c r="AB79" s="311"/>
      <c r="AC79" s="311"/>
      <c r="AD79" s="311"/>
      <c r="AE79" s="311"/>
      <c r="AF79" s="311"/>
      <c r="AG79" s="311"/>
      <c r="AH79" s="311"/>
      <c r="AI79" s="311"/>
      <c r="AJ79" s="311"/>
      <c r="AK79" s="311"/>
      <c r="AL79" s="311"/>
      <c r="AM79" s="311"/>
      <c r="AN79" s="311"/>
      <c r="AO79" s="311"/>
      <c r="AP79" s="311"/>
      <c r="AQ79" s="311"/>
      <c r="AR79" s="311"/>
      <c r="AS79" s="311"/>
      <c r="AT79" s="311"/>
      <c r="AU79" s="311"/>
      <c r="AV79" s="311"/>
      <c r="AW79" s="311"/>
      <c r="AX79" s="311"/>
      <c r="AY79" s="214"/>
      <c r="AZ79" s="214"/>
      <c r="BA79" s="214"/>
      <c r="BB79" s="214"/>
      <c r="BC79" s="311"/>
      <c r="BD79" s="311"/>
    </row>
    <row r="80" spans="1:56" s="1" customFormat="1">
      <c r="A80" s="312" t="str">
        <f t="shared" si="4"/>
        <v>5500.000.000.000.000.000.000</v>
      </c>
      <c r="B80" s="311">
        <v>5500</v>
      </c>
      <c r="C80" s="311">
        <v>5500</v>
      </c>
      <c r="D80" s="312" t="str">
        <f t="shared" si="5"/>
        <v xml:space="preserve">Pulled BBQ Chicken    </v>
      </c>
      <c r="E80" s="312" t="str">
        <f t="shared" si="6"/>
        <v xml:space="preserve">ENTRÉE_Pulled BBQ Chicken    </v>
      </c>
      <c r="F80" s="311"/>
      <c r="G80" s="311" t="s">
        <v>171</v>
      </c>
      <c r="H80" s="311"/>
      <c r="I80" s="311" t="s">
        <v>1993</v>
      </c>
      <c r="J80" s="374">
        <v>44482</v>
      </c>
      <c r="K80" s="313" t="s">
        <v>916</v>
      </c>
      <c r="L80" s="313" t="s">
        <v>2066</v>
      </c>
      <c r="M80" s="311"/>
      <c r="N80" s="311"/>
      <c r="O80" s="311"/>
      <c r="P80" s="311"/>
      <c r="Q80" s="311"/>
      <c r="R80" s="311"/>
      <c r="S80" s="311"/>
      <c r="T80" s="311"/>
      <c r="U80" s="311"/>
      <c r="V80" s="311"/>
      <c r="W80" s="311"/>
      <c r="X80" s="311"/>
      <c r="Y80" s="311"/>
      <c r="Z80" s="311"/>
      <c r="AA80" s="311"/>
      <c r="AB80" s="311"/>
      <c r="AC80" s="311"/>
      <c r="AD80" s="311"/>
      <c r="AE80" s="311"/>
      <c r="AF80" s="311"/>
      <c r="AG80" s="311"/>
      <c r="AH80" s="311"/>
      <c r="AI80" s="311"/>
      <c r="AJ80" s="311" t="s">
        <v>736</v>
      </c>
      <c r="AK80" s="311"/>
      <c r="AL80" s="311"/>
      <c r="AM80" s="311"/>
      <c r="AN80" s="311"/>
      <c r="AO80" s="311"/>
      <c r="AP80" s="311"/>
      <c r="AQ80" s="311"/>
      <c r="AR80" s="311"/>
      <c r="AS80" s="311"/>
      <c r="AT80" s="311"/>
      <c r="AU80" s="311"/>
      <c r="AV80" s="311"/>
      <c r="AW80" s="311"/>
      <c r="AX80" s="311"/>
      <c r="AY80" s="214"/>
      <c r="AZ80" s="214"/>
      <c r="BA80" s="214"/>
      <c r="BB80" s="214"/>
      <c r="BC80" s="311"/>
      <c r="BD80" s="311"/>
    </row>
    <row r="81" spans="1:56" s="1" customFormat="1">
      <c r="A81" s="312" t="str">
        <f t="shared" si="4"/>
        <v>5603.000.000.000.000.000.000</v>
      </c>
      <c r="B81" s="311">
        <v>5600</v>
      </c>
      <c r="C81" s="311">
        <v>5603</v>
      </c>
      <c r="D81" s="312" t="str">
        <f t="shared" si="5"/>
        <v>Coco Berry Smoothie  ( 8oz)</v>
      </c>
      <c r="E81" s="312" t="str">
        <f t="shared" si="6"/>
        <v>BEVERAGE_Coco Berry Smoothie  ( 8oz)</v>
      </c>
      <c r="F81" s="311" t="s">
        <v>1716</v>
      </c>
      <c r="G81" s="311" t="s">
        <v>1718</v>
      </c>
      <c r="H81" s="311"/>
      <c r="I81" s="311" t="s">
        <v>1993</v>
      </c>
      <c r="J81" s="374">
        <v>44482</v>
      </c>
      <c r="K81" s="313" t="s">
        <v>920</v>
      </c>
      <c r="L81" s="313" t="s">
        <v>2066</v>
      </c>
      <c r="M81" s="311"/>
      <c r="N81" s="311"/>
      <c r="O81" s="311"/>
      <c r="P81" s="311"/>
      <c r="Q81" s="311"/>
      <c r="R81" s="311"/>
      <c r="S81" s="311"/>
      <c r="T81" s="311"/>
      <c r="U81" s="311"/>
      <c r="V81" s="311"/>
      <c r="W81" s="311"/>
      <c r="X81" s="311"/>
      <c r="Y81" s="311"/>
      <c r="Z81" s="311"/>
      <c r="AA81" s="311"/>
      <c r="AB81" s="311"/>
      <c r="AC81" s="311"/>
      <c r="AD81" s="311"/>
      <c r="AE81" s="311"/>
      <c r="AF81" s="311"/>
      <c r="AG81" s="311"/>
      <c r="AH81" s="311"/>
      <c r="AI81" s="311"/>
      <c r="AJ81" s="311"/>
      <c r="AK81" s="311"/>
      <c r="AL81" s="311"/>
      <c r="AM81" s="311"/>
      <c r="AN81" s="311"/>
      <c r="AO81" s="311"/>
      <c r="AP81" s="311"/>
      <c r="AQ81" s="311"/>
      <c r="AR81" s="311"/>
      <c r="AS81" s="311"/>
      <c r="AT81" s="311"/>
      <c r="AU81" s="311"/>
      <c r="AV81" s="311"/>
      <c r="AW81" s="311"/>
      <c r="AX81" s="311"/>
      <c r="AY81" s="214"/>
      <c r="AZ81" s="214"/>
      <c r="BA81" s="214"/>
      <c r="BB81" s="214"/>
      <c r="BC81" s="311"/>
      <c r="BD81" s="311"/>
    </row>
    <row r="82" spans="1:56" s="6" customFormat="1">
      <c r="A82" s="312" t="str">
        <f t="shared" si="4"/>
        <v>5602.000.000.000.000.000.000</v>
      </c>
      <c r="B82" s="311">
        <v>5600</v>
      </c>
      <c r="C82" s="311">
        <v>5602</v>
      </c>
      <c r="D82" s="312" t="str">
        <f t="shared" si="5"/>
        <v>Coco Berry Smoothie  (16 oz)</v>
      </c>
      <c r="E82" s="312" t="str">
        <f t="shared" si="6"/>
        <v>BEVERAGE_Coco Berry Smoothie  (16 oz)</v>
      </c>
      <c r="F82" s="311" t="s">
        <v>1717</v>
      </c>
      <c r="G82" s="311" t="s">
        <v>1718</v>
      </c>
      <c r="H82" s="311"/>
      <c r="I82" s="311" t="s">
        <v>2030</v>
      </c>
      <c r="J82" s="374">
        <v>44482</v>
      </c>
      <c r="K82" s="313" t="s">
        <v>920</v>
      </c>
      <c r="L82" s="313" t="s">
        <v>2066</v>
      </c>
      <c r="M82" s="311"/>
      <c r="N82" s="311"/>
      <c r="O82" s="311"/>
      <c r="P82" s="311"/>
      <c r="Q82" s="311"/>
      <c r="R82" s="311"/>
      <c r="S82" s="311"/>
      <c r="T82" s="311"/>
      <c r="U82" s="311"/>
      <c r="V82" s="311"/>
      <c r="W82" s="311"/>
      <c r="X82" s="311"/>
      <c r="Y82" s="311"/>
      <c r="Z82" s="311"/>
      <c r="AA82" s="311"/>
      <c r="AB82" s="311"/>
      <c r="AC82" s="311"/>
      <c r="AD82" s="311"/>
      <c r="AE82" s="311"/>
      <c r="AF82" s="311"/>
      <c r="AG82" s="311"/>
      <c r="AH82" s="311"/>
      <c r="AI82" s="311"/>
      <c r="AJ82" s="311"/>
      <c r="AK82" s="311"/>
      <c r="AL82" s="311"/>
      <c r="AM82" s="311"/>
      <c r="AN82" s="311"/>
      <c r="AO82" s="311"/>
      <c r="AP82" s="311"/>
      <c r="AQ82" s="311"/>
      <c r="AR82" s="311"/>
      <c r="AS82" s="311"/>
      <c r="AT82" s="311"/>
      <c r="AU82" s="311"/>
      <c r="AV82" s="311"/>
      <c r="AW82" s="311"/>
      <c r="AX82" s="311"/>
      <c r="AY82" s="214"/>
      <c r="AZ82" s="214"/>
      <c r="BA82" s="214"/>
      <c r="BB82" s="214"/>
      <c r="BC82" s="311"/>
      <c r="BD82" s="311"/>
    </row>
    <row r="83" spans="1:56" s="1" customFormat="1">
      <c r="A83" s="312" t="str">
        <f t="shared" si="4"/>
        <v>5701.000.000.000.000.000.000</v>
      </c>
      <c r="B83" s="311">
        <v>5700</v>
      </c>
      <c r="C83" s="311">
        <v>5701</v>
      </c>
      <c r="D83" s="312" t="str">
        <f t="shared" si="5"/>
        <v xml:space="preserve">Roasted Turkey with Gravy </v>
      </c>
      <c r="E83" s="312" t="str">
        <f t="shared" si="6"/>
        <v xml:space="preserve">LARGE SIDE 24oz_Roasted Turkey with Gravy </v>
      </c>
      <c r="F83" s="311"/>
      <c r="G83" s="311" t="s">
        <v>1331</v>
      </c>
      <c r="H83" s="311"/>
      <c r="I83" s="311" t="s">
        <v>1993</v>
      </c>
      <c r="J83" s="374">
        <v>44482</v>
      </c>
      <c r="K83" s="214" t="s">
        <v>1014</v>
      </c>
      <c r="L83" s="214" t="s">
        <v>2078</v>
      </c>
      <c r="M83" s="311"/>
      <c r="N83" s="311"/>
      <c r="O83" s="311"/>
      <c r="P83" s="311"/>
      <c r="Q83" s="311"/>
      <c r="R83" s="311"/>
      <c r="S83" s="311"/>
      <c r="T83" s="311"/>
      <c r="U83" s="311"/>
      <c r="V83" s="311"/>
      <c r="W83" s="311"/>
      <c r="X83" s="311"/>
      <c r="Y83" s="311"/>
      <c r="Z83" s="311"/>
      <c r="AA83" s="311"/>
      <c r="AB83" s="311"/>
      <c r="AC83" s="311"/>
      <c r="AD83" s="311"/>
      <c r="AE83" s="311"/>
      <c r="AF83" s="311"/>
      <c r="AG83" s="311"/>
      <c r="AH83" s="311"/>
      <c r="AI83" s="311"/>
      <c r="AJ83" s="311"/>
      <c r="AK83" s="311"/>
      <c r="AL83" s="311"/>
      <c r="AM83" s="311"/>
      <c r="AN83" s="311"/>
      <c r="AO83" s="311"/>
      <c r="AP83" s="311"/>
      <c r="AQ83" s="311"/>
      <c r="AR83" s="311"/>
      <c r="AS83" s="311"/>
      <c r="AT83" s="311"/>
      <c r="AU83" s="311"/>
      <c r="AV83" s="311"/>
      <c r="AW83" s="311"/>
      <c r="AX83" s="311"/>
      <c r="AY83" s="214"/>
      <c r="AZ83" s="214"/>
      <c r="BA83" s="214"/>
      <c r="BB83" s="214"/>
      <c r="BC83" s="311"/>
      <c r="BD83" s="311"/>
    </row>
    <row r="84" spans="1:56" s="1" customFormat="1">
      <c r="A84" s="312" t="str">
        <f t="shared" si="4"/>
        <v>5800.000.000.000.000.000.000</v>
      </c>
      <c r="B84" s="311">
        <v>5800</v>
      </c>
      <c r="C84" s="311">
        <v>5800</v>
      </c>
      <c r="D84" s="312" t="str">
        <f t="shared" si="5"/>
        <v xml:space="preserve">Rosemary Whipped Potatoes </v>
      </c>
      <c r="E84" s="312" t="str">
        <f t="shared" si="6"/>
        <v xml:space="preserve">SIDE_Rosemary Whipped Potatoes </v>
      </c>
      <c r="F84" s="311"/>
      <c r="G84" s="311" t="s">
        <v>179</v>
      </c>
      <c r="H84" s="311"/>
      <c r="I84" s="311" t="s">
        <v>1993</v>
      </c>
      <c r="J84" s="374">
        <v>44482</v>
      </c>
      <c r="K84" s="313" t="s">
        <v>921</v>
      </c>
      <c r="L84" s="313" t="s">
        <v>2066</v>
      </c>
      <c r="M84" s="311"/>
      <c r="N84" s="311"/>
      <c r="O84" s="311"/>
      <c r="P84" s="311"/>
      <c r="Q84" s="311"/>
      <c r="R84" s="311"/>
      <c r="S84" s="311"/>
      <c r="T84" s="311"/>
      <c r="U84" s="311"/>
      <c r="V84" s="311"/>
      <c r="W84" s="311"/>
      <c r="X84" s="311"/>
      <c r="Y84" s="311"/>
      <c r="Z84" s="311"/>
      <c r="AA84" s="311"/>
      <c r="AB84" s="311"/>
      <c r="AC84" s="311"/>
      <c r="AD84" s="311"/>
      <c r="AE84" s="311"/>
      <c r="AF84" s="311"/>
      <c r="AG84" s="311"/>
      <c r="AH84" s="311"/>
      <c r="AI84" s="311"/>
      <c r="AJ84" s="311" t="s">
        <v>736</v>
      </c>
      <c r="AK84" s="311"/>
      <c r="AL84" s="311"/>
      <c r="AM84" s="311"/>
      <c r="AN84" s="311"/>
      <c r="AO84" s="311"/>
      <c r="AP84" s="311"/>
      <c r="AQ84" s="311"/>
      <c r="AR84" s="311"/>
      <c r="AS84" s="311"/>
      <c r="AT84" s="311"/>
      <c r="AU84" s="311"/>
      <c r="AV84" s="311"/>
      <c r="AW84" s="311"/>
      <c r="AX84" s="311"/>
      <c r="AY84" s="214"/>
      <c r="AZ84" s="214"/>
      <c r="BA84" s="214"/>
      <c r="BB84" s="214"/>
      <c r="BC84" s="311"/>
      <c r="BD84" s="311"/>
    </row>
    <row r="85" spans="1:56" s="1" customFormat="1">
      <c r="A85" s="312" t="str">
        <f t="shared" si="4"/>
        <v>5900.000.000.000.000.000.000</v>
      </c>
      <c r="B85" s="311">
        <v>5900</v>
      </c>
      <c r="C85" s="311">
        <v>5900</v>
      </c>
      <c r="D85" s="312" t="str">
        <f t="shared" si="5"/>
        <v xml:space="preserve">Gravy </v>
      </c>
      <c r="E85" s="312" t="str">
        <f t="shared" si="6"/>
        <v xml:space="preserve">SIDE 12oz_Gravy </v>
      </c>
      <c r="F85" s="311"/>
      <c r="G85" s="311" t="s">
        <v>180</v>
      </c>
      <c r="H85" s="311"/>
      <c r="I85" s="311" t="s">
        <v>1993</v>
      </c>
      <c r="J85" s="374">
        <v>44482</v>
      </c>
      <c r="K85" s="313" t="s">
        <v>1358</v>
      </c>
      <c r="L85" s="313" t="s">
        <v>2078</v>
      </c>
      <c r="M85" s="311"/>
      <c r="N85" s="311"/>
      <c r="O85" s="311"/>
      <c r="P85" s="311"/>
      <c r="Q85" s="311"/>
      <c r="R85" s="311"/>
      <c r="S85" s="311"/>
      <c r="T85" s="311"/>
      <c r="U85" s="311"/>
      <c r="V85" s="311"/>
      <c r="W85" s="311"/>
      <c r="X85" s="311"/>
      <c r="Y85" s="311"/>
      <c r="Z85" s="311"/>
      <c r="AA85" s="311"/>
      <c r="AB85" s="311"/>
      <c r="AC85" s="311"/>
      <c r="AD85" s="311"/>
      <c r="AE85" s="311"/>
      <c r="AF85" s="311"/>
      <c r="AG85" s="311"/>
      <c r="AH85" s="311"/>
      <c r="AI85" s="311"/>
      <c r="AJ85" s="311"/>
      <c r="AK85" s="311"/>
      <c r="AL85" s="311"/>
      <c r="AM85" s="311"/>
      <c r="AN85" s="311"/>
      <c r="AO85" s="311"/>
      <c r="AP85" s="311"/>
      <c r="AQ85" s="311"/>
      <c r="AR85" s="311"/>
      <c r="AS85" s="311"/>
      <c r="AT85" s="311"/>
      <c r="AU85" s="311"/>
      <c r="AV85" s="311"/>
      <c r="AW85" s="311"/>
      <c r="AX85" s="311"/>
      <c r="AY85" s="214"/>
      <c r="AZ85" s="214"/>
      <c r="BA85" s="214"/>
      <c r="BB85" s="214"/>
      <c r="BC85" s="311"/>
      <c r="BD85" s="311"/>
    </row>
    <row r="86" spans="1:56" s="1" customFormat="1">
      <c r="A86" s="312" t="str">
        <f t="shared" si="4"/>
        <v>6000.000.000.000.000.000.000</v>
      </c>
      <c r="B86" s="311">
        <v>6000</v>
      </c>
      <c r="C86" s="311">
        <v>6000</v>
      </c>
      <c r="D86" s="312" t="str">
        <f t="shared" si="5"/>
        <v xml:space="preserve">Cranberry-Orange Sauce </v>
      </c>
      <c r="E86" s="312" t="str">
        <f t="shared" si="6"/>
        <v xml:space="preserve">SIDE 12oz_Cranberry-Orange Sauce </v>
      </c>
      <c r="F86" s="311"/>
      <c r="G86" s="311" t="s">
        <v>178</v>
      </c>
      <c r="H86" s="311"/>
      <c r="I86" s="311" t="s">
        <v>1993</v>
      </c>
      <c r="J86" s="374">
        <v>44482</v>
      </c>
      <c r="K86" s="313" t="s">
        <v>1358</v>
      </c>
      <c r="L86" s="313" t="s">
        <v>2078</v>
      </c>
      <c r="M86" s="311"/>
      <c r="N86" s="311"/>
      <c r="O86" s="311"/>
      <c r="P86" s="311"/>
      <c r="Q86" s="311"/>
      <c r="R86" s="311"/>
      <c r="S86" s="311"/>
      <c r="T86" s="311"/>
      <c r="U86" s="311"/>
      <c r="V86" s="311"/>
      <c r="W86" s="311"/>
      <c r="X86" s="311"/>
      <c r="Y86" s="311"/>
      <c r="Z86" s="311"/>
      <c r="AA86" s="311"/>
      <c r="AB86" s="311"/>
      <c r="AC86" s="311"/>
      <c r="AD86" s="311"/>
      <c r="AE86" s="311"/>
      <c r="AF86" s="311"/>
      <c r="AG86" s="311"/>
      <c r="AH86" s="311"/>
      <c r="AI86" s="311"/>
      <c r="AJ86" s="311"/>
      <c r="AK86" s="311"/>
      <c r="AL86" s="311"/>
      <c r="AM86" s="311"/>
      <c r="AN86" s="311"/>
      <c r="AO86" s="311"/>
      <c r="AP86" s="311"/>
      <c r="AQ86" s="311"/>
      <c r="AR86" s="311"/>
      <c r="AS86" s="311"/>
      <c r="AT86" s="311"/>
      <c r="AU86" s="311"/>
      <c r="AV86" s="311"/>
      <c r="AW86" s="311"/>
      <c r="AX86" s="311"/>
      <c r="AY86" s="214"/>
      <c r="AZ86" s="214"/>
      <c r="BA86" s="214"/>
      <c r="BB86" s="214"/>
      <c r="BC86" s="311"/>
      <c r="BD86" s="311"/>
    </row>
    <row r="87" spans="1:56" s="1" customFormat="1">
      <c r="A87" s="312" t="str">
        <f t="shared" si="4"/>
        <v>6100.000.000.000.000.000.000</v>
      </c>
      <c r="B87" s="311">
        <v>6100</v>
      </c>
      <c r="C87" s="311">
        <v>6100</v>
      </c>
      <c r="D87" s="312" t="str">
        <f t="shared" si="5"/>
        <v xml:space="preserve">Green Beans with Toasted Almonds </v>
      </c>
      <c r="E87" s="312" t="str">
        <f t="shared" si="6"/>
        <v xml:space="preserve">SIDE_Green Beans with Toasted Almonds </v>
      </c>
      <c r="F87" s="311"/>
      <c r="G87" s="311" t="s">
        <v>182</v>
      </c>
      <c r="H87" s="311"/>
      <c r="I87" s="311" t="s">
        <v>1993</v>
      </c>
      <c r="J87" s="374">
        <v>44482</v>
      </c>
      <c r="K87" s="313" t="s">
        <v>921</v>
      </c>
      <c r="L87" s="313" t="s">
        <v>2066</v>
      </c>
      <c r="M87" s="311"/>
      <c r="N87" s="311"/>
      <c r="O87" s="311"/>
      <c r="P87" s="311"/>
      <c r="Q87" s="311"/>
      <c r="R87" s="311"/>
      <c r="S87" s="311"/>
      <c r="T87" s="311"/>
      <c r="U87" s="311"/>
      <c r="V87" s="311"/>
      <c r="W87" s="311"/>
      <c r="X87" s="311"/>
      <c r="Y87" s="311"/>
      <c r="Z87" s="311"/>
      <c r="AA87" s="311"/>
      <c r="AB87" s="311"/>
      <c r="AC87" s="311"/>
      <c r="AD87" s="311"/>
      <c r="AE87" s="311"/>
      <c r="AF87" s="311"/>
      <c r="AG87" s="311"/>
      <c r="AH87" s="311"/>
      <c r="AI87" s="311"/>
      <c r="AJ87" s="311" t="s">
        <v>736</v>
      </c>
      <c r="AK87" s="311"/>
      <c r="AL87" s="311"/>
      <c r="AM87" s="311"/>
      <c r="AN87" s="311"/>
      <c r="AO87" s="311"/>
      <c r="AP87" s="311"/>
      <c r="AQ87" s="311"/>
      <c r="AR87" s="311"/>
      <c r="AS87" s="311"/>
      <c r="AT87" s="311"/>
      <c r="AU87" s="311"/>
      <c r="AV87" s="311"/>
      <c r="AW87" s="311"/>
      <c r="AX87" s="311"/>
      <c r="AY87" s="214"/>
      <c r="AZ87" s="214"/>
      <c r="BA87" s="214"/>
      <c r="BB87" s="214"/>
      <c r="BC87" s="311"/>
      <c r="BD87" s="311"/>
    </row>
    <row r="88" spans="1:56" s="1" customFormat="1">
      <c r="A88" s="312" t="str">
        <f t="shared" si="4"/>
        <v>6200.000.000.000.000.000.000</v>
      </c>
      <c r="B88" s="311">
        <v>6200</v>
      </c>
      <c r="C88" s="311">
        <v>6200</v>
      </c>
      <c r="D88" s="312" t="str">
        <f t="shared" si="5"/>
        <v xml:space="preserve">Carrot Puree </v>
      </c>
      <c r="E88" s="312" t="str">
        <f t="shared" si="6"/>
        <v xml:space="preserve">SIDE_Carrot Puree </v>
      </c>
      <c r="F88" s="311"/>
      <c r="G88" s="311" t="s">
        <v>82</v>
      </c>
      <c r="H88" s="311"/>
      <c r="I88" s="311" t="s">
        <v>1138</v>
      </c>
      <c r="J88" s="374">
        <v>44482</v>
      </c>
      <c r="K88" s="313" t="s">
        <v>921</v>
      </c>
      <c r="L88" s="313" t="s">
        <v>2066</v>
      </c>
      <c r="M88" s="311"/>
      <c r="N88" s="311"/>
      <c r="O88" s="311"/>
      <c r="P88" s="311"/>
      <c r="Q88" s="311"/>
      <c r="R88" s="311"/>
      <c r="S88" s="311"/>
      <c r="T88" s="311"/>
      <c r="U88" s="311"/>
      <c r="V88" s="311"/>
      <c r="W88" s="311"/>
      <c r="X88" s="311"/>
      <c r="Y88" s="311"/>
      <c r="Z88" s="311"/>
      <c r="AA88" s="311"/>
      <c r="AB88" s="311"/>
      <c r="AC88" s="311"/>
      <c r="AD88" s="311"/>
      <c r="AE88" s="311"/>
      <c r="AF88" s="311"/>
      <c r="AG88" s="311"/>
      <c r="AH88" s="311"/>
      <c r="AI88" s="311"/>
      <c r="AJ88" s="311" t="s">
        <v>736</v>
      </c>
      <c r="AK88" s="311"/>
      <c r="AL88" s="311"/>
      <c r="AM88" s="311"/>
      <c r="AN88" s="311"/>
      <c r="AO88" s="311"/>
      <c r="AP88" s="311"/>
      <c r="AQ88" s="311"/>
      <c r="AR88" s="311"/>
      <c r="AS88" s="311"/>
      <c r="AT88" s="311"/>
      <c r="AU88" s="311"/>
      <c r="AV88" s="311"/>
      <c r="AW88" s="311"/>
      <c r="AX88" s="311"/>
      <c r="AY88" s="214"/>
      <c r="AZ88" s="214"/>
      <c r="BA88" s="214"/>
      <c r="BB88" s="214"/>
      <c r="BC88" s="311"/>
      <c r="BD88" s="311"/>
    </row>
    <row r="89" spans="1:56" s="1" customFormat="1">
      <c r="A89" s="312" t="str">
        <f t="shared" si="4"/>
        <v>6300.000.000.000.000.000.000</v>
      </c>
      <c r="B89" s="311">
        <v>6300</v>
      </c>
      <c r="C89" s="311">
        <v>6300</v>
      </c>
      <c r="D89" s="312" t="str">
        <f t="shared" si="5"/>
        <v xml:space="preserve">Wine Braised Brisket </v>
      </c>
      <c r="E89" s="312" t="str">
        <f t="shared" si="6"/>
        <v xml:space="preserve">ENTRÉE_Wine Braised Brisket </v>
      </c>
      <c r="F89" s="311"/>
      <c r="G89" s="311" t="s">
        <v>183</v>
      </c>
      <c r="H89" s="311"/>
      <c r="I89" s="311" t="s">
        <v>1990</v>
      </c>
      <c r="J89" s="374">
        <v>44482</v>
      </c>
      <c r="K89" s="313" t="s">
        <v>916</v>
      </c>
      <c r="L89" s="313" t="s">
        <v>2066</v>
      </c>
      <c r="M89" s="311"/>
      <c r="N89" s="311"/>
      <c r="O89" s="311"/>
      <c r="P89" s="311"/>
      <c r="Q89" s="311"/>
      <c r="R89" s="311"/>
      <c r="S89" s="311"/>
      <c r="T89" s="311"/>
      <c r="U89" s="311"/>
      <c r="V89" s="311"/>
      <c r="W89" s="311"/>
      <c r="X89" s="311"/>
      <c r="Y89" s="311"/>
      <c r="Z89" s="311"/>
      <c r="AA89" s="311"/>
      <c r="AB89" s="311"/>
      <c r="AC89" s="311"/>
      <c r="AD89" s="311"/>
      <c r="AE89" s="311"/>
      <c r="AF89" s="311"/>
      <c r="AG89" s="311"/>
      <c r="AH89" s="311"/>
      <c r="AI89" s="311"/>
      <c r="AJ89" s="311"/>
      <c r="AK89" s="311"/>
      <c r="AL89" s="311"/>
      <c r="AM89" s="311"/>
      <c r="AN89" s="311"/>
      <c r="AO89" s="311"/>
      <c r="AP89" s="311"/>
      <c r="AQ89" s="311"/>
      <c r="AR89" s="311"/>
      <c r="AS89" s="311"/>
      <c r="AT89" s="311"/>
      <c r="AU89" s="311"/>
      <c r="AV89" s="311"/>
      <c r="AW89" s="311"/>
      <c r="AX89" s="311"/>
      <c r="AY89" s="214"/>
      <c r="AZ89" s="214"/>
      <c r="BA89" s="214"/>
      <c r="BB89" s="214"/>
      <c r="BC89" s="311"/>
      <c r="BD89" s="311"/>
    </row>
    <row r="90" spans="1:56" s="1" customFormat="1">
      <c r="A90" s="312" t="str">
        <f t="shared" si="4"/>
        <v>6400.000.000.000.000.000.000</v>
      </c>
      <c r="B90" s="311">
        <v>6400</v>
      </c>
      <c r="C90" s="311">
        <v>6400</v>
      </c>
      <c r="D90" s="312" t="str">
        <f t="shared" si="5"/>
        <v xml:space="preserve">Maple-Glazed Ham </v>
      </c>
      <c r="E90" s="312" t="str">
        <f t="shared" si="6"/>
        <v xml:space="preserve">ENTRÉE_Maple-Glazed Ham </v>
      </c>
      <c r="F90" s="311"/>
      <c r="G90" s="311" t="s">
        <v>185</v>
      </c>
      <c r="H90" s="311"/>
      <c r="I90" s="311" t="s">
        <v>1990</v>
      </c>
      <c r="J90" s="374">
        <v>44482</v>
      </c>
      <c r="K90" s="313" t="s">
        <v>916</v>
      </c>
      <c r="L90" s="313" t="s">
        <v>2066</v>
      </c>
      <c r="M90" s="311"/>
      <c r="N90" s="311" t="s">
        <v>187</v>
      </c>
      <c r="O90" s="311"/>
      <c r="P90" s="311" t="s">
        <v>188</v>
      </c>
      <c r="Q90" s="311"/>
      <c r="R90" s="311"/>
      <c r="S90" s="311"/>
      <c r="T90" s="311"/>
      <c r="U90" s="311"/>
      <c r="V90" s="311"/>
      <c r="W90" s="311"/>
      <c r="X90" s="311"/>
      <c r="Y90" s="311"/>
      <c r="Z90" s="311"/>
      <c r="AA90" s="311"/>
      <c r="AB90" s="311"/>
      <c r="AC90" s="311"/>
      <c r="AD90" s="311"/>
      <c r="AE90" s="311"/>
      <c r="AF90" s="311"/>
      <c r="AG90" s="311"/>
      <c r="AH90" s="311"/>
      <c r="AI90" s="311"/>
      <c r="AJ90" s="311"/>
      <c r="AK90" s="311"/>
      <c r="AL90" s="311"/>
      <c r="AM90" s="311"/>
      <c r="AN90" s="311"/>
      <c r="AO90" s="311"/>
      <c r="AP90" s="311"/>
      <c r="AQ90" s="311"/>
      <c r="AR90" s="311"/>
      <c r="AS90" s="311"/>
      <c r="AT90" s="311"/>
      <c r="AU90" s="311"/>
      <c r="AV90" s="311"/>
      <c r="AW90" s="311"/>
      <c r="AX90" s="311"/>
      <c r="AY90" s="214"/>
      <c r="AZ90" s="214"/>
      <c r="BA90" s="214"/>
      <c r="BB90" s="214"/>
      <c r="BC90" s="311"/>
      <c r="BD90" s="311"/>
    </row>
    <row r="91" spans="1:56" s="1" customFormat="1">
      <c r="A91" s="312" t="str">
        <f t="shared" si="4"/>
        <v>6500.000.000.000.000.000.000</v>
      </c>
      <c r="B91" s="311">
        <v>6500</v>
      </c>
      <c r="C91" s="311">
        <v>6500</v>
      </c>
      <c r="D91" s="312" t="str">
        <f t="shared" si="5"/>
        <v xml:space="preserve">Bloody Mary Mix </v>
      </c>
      <c r="E91" s="312" t="str">
        <f t="shared" si="6"/>
        <v xml:space="preserve">BEVERAGE_Bloody Mary Mix </v>
      </c>
      <c r="F91" s="311"/>
      <c r="G91" s="311" t="s">
        <v>189</v>
      </c>
      <c r="H91" s="311"/>
      <c r="I91" s="311" t="s">
        <v>1990</v>
      </c>
      <c r="J91" s="374">
        <v>44482</v>
      </c>
      <c r="K91" s="313" t="s">
        <v>920</v>
      </c>
      <c r="L91" s="313" t="s">
        <v>2066</v>
      </c>
      <c r="M91" s="311"/>
      <c r="N91" s="311"/>
      <c r="O91" s="311"/>
      <c r="P91" s="311"/>
      <c r="Q91" s="311"/>
      <c r="R91" s="311"/>
      <c r="S91" s="311"/>
      <c r="T91" s="311"/>
      <c r="U91" s="311"/>
      <c r="V91" s="311"/>
      <c r="W91" s="311"/>
      <c r="X91" s="311"/>
      <c r="Y91" s="311"/>
      <c r="Z91" s="311"/>
      <c r="AA91" s="311"/>
      <c r="AB91" s="311"/>
      <c r="AC91" s="311"/>
      <c r="AD91" s="311"/>
      <c r="AE91" s="311"/>
      <c r="AF91" s="311"/>
      <c r="AG91" s="311"/>
      <c r="AH91" s="311"/>
      <c r="AI91" s="311"/>
      <c r="AJ91" s="311"/>
      <c r="AK91" s="311"/>
      <c r="AL91" s="311"/>
      <c r="AM91" s="311"/>
      <c r="AN91" s="311"/>
      <c r="AO91" s="311"/>
      <c r="AP91" s="311"/>
      <c r="AQ91" s="311"/>
      <c r="AR91" s="311"/>
      <c r="AS91" s="311"/>
      <c r="AT91" s="311"/>
      <c r="AU91" s="311"/>
      <c r="AV91" s="311"/>
      <c r="AW91" s="311"/>
      <c r="AX91" s="311"/>
      <c r="AY91" s="214"/>
      <c r="AZ91" s="214"/>
      <c r="BA91" s="214"/>
      <c r="BB91" s="214"/>
      <c r="BC91" s="311"/>
      <c r="BD91" s="311"/>
    </row>
    <row r="92" spans="1:56" s="1" customFormat="1">
      <c r="A92" s="312" t="str">
        <f t="shared" si="4"/>
        <v>6600.000.000.000.000.000.608</v>
      </c>
      <c r="B92" s="311">
        <v>6600</v>
      </c>
      <c r="C92" s="311">
        <v>6600</v>
      </c>
      <c r="D92" s="312" t="str">
        <f t="shared" si="5"/>
        <v xml:space="preserve">Coconut Yogurt Parfait </v>
      </c>
      <c r="E92" s="312" t="str">
        <f t="shared" si="6"/>
        <v xml:space="preserve">BREAKFAST_Coconut Yogurt Parfait </v>
      </c>
      <c r="F92" s="311"/>
      <c r="G92" s="311" t="s">
        <v>190</v>
      </c>
      <c r="H92" s="311"/>
      <c r="I92" s="311" t="s">
        <v>1993</v>
      </c>
      <c r="J92" s="374">
        <v>44482</v>
      </c>
      <c r="K92" s="313" t="s">
        <v>919</v>
      </c>
      <c r="L92" s="313" t="s">
        <v>2066</v>
      </c>
      <c r="M92" s="311"/>
      <c r="N92" s="311"/>
      <c r="O92" s="311"/>
      <c r="P92" s="311"/>
      <c r="Q92" s="311"/>
      <c r="R92" s="311"/>
      <c r="S92" s="311"/>
      <c r="T92" s="311"/>
      <c r="U92" s="311"/>
      <c r="V92" s="311"/>
      <c r="W92" s="311">
        <v>608</v>
      </c>
      <c r="X92" s="311" t="s">
        <v>192</v>
      </c>
      <c r="Y92" s="311"/>
      <c r="Z92" s="311"/>
      <c r="AA92" s="311"/>
      <c r="AB92" s="311"/>
      <c r="AC92" s="311"/>
      <c r="AD92" s="311"/>
      <c r="AE92" s="311"/>
      <c r="AF92" s="311"/>
      <c r="AG92" s="311"/>
      <c r="AH92" s="311"/>
      <c r="AI92" s="311"/>
      <c r="AJ92" s="311" t="s">
        <v>736</v>
      </c>
      <c r="AK92" s="311"/>
      <c r="AL92" s="311"/>
      <c r="AM92" s="311"/>
      <c r="AN92" s="311"/>
      <c r="AO92" s="311"/>
      <c r="AP92" s="311"/>
      <c r="AQ92" s="311"/>
      <c r="AR92" s="311"/>
      <c r="AS92" s="311"/>
      <c r="AT92" s="311"/>
      <c r="AU92" s="311"/>
      <c r="AV92" s="311"/>
      <c r="AW92" s="311"/>
      <c r="AX92" s="311"/>
      <c r="AY92" s="214"/>
      <c r="AZ92" s="214"/>
      <c r="BA92" s="214"/>
      <c r="BB92" s="214"/>
      <c r="BC92" s="311"/>
      <c r="BD92" s="311"/>
    </row>
    <row r="93" spans="1:56" s="1" customFormat="1">
      <c r="A93" s="312" t="str">
        <f t="shared" si="4"/>
        <v>6701.000.000.000.000.000.000</v>
      </c>
      <c r="B93" s="311">
        <v>6700</v>
      </c>
      <c r="C93" s="311">
        <v>6701</v>
      </c>
      <c r="D93" s="312" t="str">
        <f t="shared" si="5"/>
        <v xml:space="preserve">Original 'Super' Trail Mix (OLD NOT ACTIVE) </v>
      </c>
      <c r="E93" s="312" t="str">
        <f t="shared" si="6"/>
        <v xml:space="preserve">SNACK_Original 'Super' Trail Mix (OLD NOT ACTIVE) </v>
      </c>
      <c r="F93" s="311"/>
      <c r="G93" s="311" t="s">
        <v>963</v>
      </c>
      <c r="H93" s="311"/>
      <c r="I93" s="311" t="s">
        <v>1990</v>
      </c>
      <c r="J93" s="374">
        <v>44482</v>
      </c>
      <c r="K93" s="313" t="s">
        <v>922</v>
      </c>
      <c r="L93" s="313" t="s">
        <v>2078</v>
      </c>
      <c r="M93" s="311"/>
      <c r="N93" s="311"/>
      <c r="O93" s="311"/>
      <c r="P93" s="311"/>
      <c r="Q93" s="311"/>
      <c r="R93" s="311"/>
      <c r="S93" s="311"/>
      <c r="T93" s="311"/>
      <c r="U93" s="311"/>
      <c r="V93" s="311"/>
      <c r="W93" s="311"/>
      <c r="X93" s="311"/>
      <c r="Y93" s="311"/>
      <c r="Z93" s="311"/>
      <c r="AA93" s="311"/>
      <c r="AB93" s="311"/>
      <c r="AC93" s="311"/>
      <c r="AD93" s="311"/>
      <c r="AE93" s="311"/>
      <c r="AF93" s="311"/>
      <c r="AG93" s="311"/>
      <c r="AH93" s="311"/>
      <c r="AI93" s="311"/>
      <c r="AJ93" s="311"/>
      <c r="AK93" s="311"/>
      <c r="AL93" s="311"/>
      <c r="AM93" s="311"/>
      <c r="AN93" s="311"/>
      <c r="AO93" s="311"/>
      <c r="AP93" s="311"/>
      <c r="AQ93" s="311"/>
      <c r="AR93" s="311"/>
      <c r="AS93" s="311"/>
      <c r="AT93" s="311"/>
      <c r="AU93" s="311"/>
      <c r="AV93" s="311"/>
      <c r="AW93" s="311"/>
      <c r="AX93" s="311"/>
      <c r="AY93" s="214"/>
      <c r="AZ93" s="214"/>
      <c r="BA93" s="214"/>
      <c r="BB93" s="214"/>
      <c r="BC93" s="311"/>
      <c r="BD93" s="311"/>
    </row>
    <row r="94" spans="1:56" s="128" customFormat="1">
      <c r="A94" s="312" t="str">
        <f t="shared" si="4"/>
        <v>6702.000.000.000.000.000.000</v>
      </c>
      <c r="B94" s="311">
        <v>6700</v>
      </c>
      <c r="C94" s="311">
        <v>6702</v>
      </c>
      <c r="D94" s="312" t="str">
        <f t="shared" si="5"/>
        <v xml:space="preserve">Original 'Super' Trail Mix (OLD NOT ACTIVE) </v>
      </c>
      <c r="E94" s="312" t="str">
        <f t="shared" si="6"/>
        <v xml:space="preserve">SNACK_Original 'Super' Trail Mix (OLD NOT ACTIVE) </v>
      </c>
      <c r="F94" s="311"/>
      <c r="G94" s="311" t="s">
        <v>963</v>
      </c>
      <c r="H94" s="311"/>
      <c r="I94" s="311" t="s">
        <v>1990</v>
      </c>
      <c r="J94" s="374">
        <v>44482</v>
      </c>
      <c r="K94" s="313" t="s">
        <v>922</v>
      </c>
      <c r="L94" s="313" t="s">
        <v>2078</v>
      </c>
      <c r="M94" s="311"/>
      <c r="N94" s="311"/>
      <c r="O94" s="311"/>
      <c r="P94" s="311"/>
      <c r="Q94" s="311"/>
      <c r="R94" s="311"/>
      <c r="S94" s="311"/>
      <c r="T94" s="311"/>
      <c r="U94" s="311"/>
      <c r="V94" s="311"/>
      <c r="W94" s="311"/>
      <c r="X94" s="311"/>
      <c r="Y94" s="311"/>
      <c r="Z94" s="311"/>
      <c r="AA94" s="311"/>
      <c r="AB94" s="311"/>
      <c r="AC94" s="311"/>
      <c r="AD94" s="311"/>
      <c r="AE94" s="311"/>
      <c r="AF94" s="311"/>
      <c r="AG94" s="311"/>
      <c r="AH94" s="311"/>
      <c r="AI94" s="311"/>
      <c r="AJ94" s="311"/>
      <c r="AK94" s="311"/>
      <c r="AL94" s="311"/>
      <c r="AM94" s="311"/>
      <c r="AN94" s="311"/>
      <c r="AO94" s="311"/>
      <c r="AP94" s="311"/>
      <c r="AQ94" s="311"/>
      <c r="AR94" s="311"/>
      <c r="AS94" s="311"/>
      <c r="AT94" s="311"/>
      <c r="AU94" s="311"/>
      <c r="AV94" s="311"/>
      <c r="AW94" s="311"/>
      <c r="AX94" s="311"/>
      <c r="AY94" s="214"/>
      <c r="AZ94" s="214"/>
      <c r="BA94" s="214"/>
      <c r="BB94" s="214"/>
      <c r="BC94" s="311"/>
      <c r="BD94" s="311"/>
    </row>
    <row r="95" spans="1:56" s="128" customFormat="1">
      <c r="A95" s="312" t="str">
        <f t="shared" si="4"/>
        <v>6703.000.000.000.000.000.000</v>
      </c>
      <c r="B95" s="311">
        <v>6700</v>
      </c>
      <c r="C95" s="311">
        <v>6703</v>
      </c>
      <c r="D95" s="312" t="str">
        <f t="shared" si="5"/>
        <v xml:space="preserve">Original 'Super' Trail Mix </v>
      </c>
      <c r="E95" s="312" t="str">
        <f t="shared" si="6"/>
        <v xml:space="preserve">SNACK_Original 'Super' Trail Mix </v>
      </c>
      <c r="F95" s="311"/>
      <c r="G95" s="311" t="s">
        <v>193</v>
      </c>
      <c r="H95" s="311"/>
      <c r="I95" s="311" t="s">
        <v>1990</v>
      </c>
      <c r="J95" s="374">
        <v>44482</v>
      </c>
      <c r="K95" s="313" t="s">
        <v>922</v>
      </c>
      <c r="L95" s="313" t="s">
        <v>2078</v>
      </c>
      <c r="M95" s="311"/>
      <c r="N95" s="311"/>
      <c r="O95" s="311"/>
      <c r="P95" s="311"/>
      <c r="Q95" s="311"/>
      <c r="R95" s="311"/>
      <c r="S95" s="311"/>
      <c r="T95" s="311"/>
      <c r="U95" s="311"/>
      <c r="V95" s="311"/>
      <c r="W95" s="311"/>
      <c r="X95" s="311"/>
      <c r="Y95" s="311"/>
      <c r="Z95" s="311"/>
      <c r="AA95" s="311"/>
      <c r="AB95" s="311"/>
      <c r="AC95" s="311"/>
      <c r="AD95" s="311"/>
      <c r="AE95" s="311"/>
      <c r="AF95" s="311"/>
      <c r="AG95" s="311"/>
      <c r="AH95" s="311"/>
      <c r="AI95" s="311"/>
      <c r="AJ95" s="311" t="s">
        <v>736</v>
      </c>
      <c r="AK95" s="311"/>
      <c r="AL95" s="311"/>
      <c r="AM95" s="311"/>
      <c r="AN95" s="311"/>
      <c r="AO95" s="311"/>
      <c r="AP95" s="311"/>
      <c r="AQ95" s="311"/>
      <c r="AR95" s="311"/>
      <c r="AS95" s="311"/>
      <c r="AT95" s="311"/>
      <c r="AU95" s="311"/>
      <c r="AV95" s="311"/>
      <c r="AW95" s="311"/>
      <c r="AX95" s="311"/>
      <c r="AY95" s="214"/>
      <c r="AZ95" s="214"/>
      <c r="BA95" s="214"/>
      <c r="BB95" s="214"/>
      <c r="BC95" s="311"/>
      <c r="BD95" s="311"/>
    </row>
    <row r="96" spans="1:56" s="1" customFormat="1">
      <c r="A96" s="312" t="str">
        <f t="shared" si="4"/>
        <v>6801.000.000.000.000.000.000</v>
      </c>
      <c r="B96" s="311">
        <v>6800</v>
      </c>
      <c r="C96" s="311">
        <v>6801</v>
      </c>
      <c r="D96" s="312" t="str">
        <f t="shared" si="5"/>
        <v xml:space="preserve">Original Granola  (OLD NOT ACTIVE) </v>
      </c>
      <c r="E96" s="312" t="str">
        <f t="shared" si="6"/>
        <v xml:space="preserve">SNACK_Original Granola  (OLD NOT ACTIVE) </v>
      </c>
      <c r="F96" s="311"/>
      <c r="G96" s="311" t="s">
        <v>1006</v>
      </c>
      <c r="H96" s="311"/>
      <c r="I96" s="311" t="s">
        <v>1990</v>
      </c>
      <c r="J96" s="374">
        <v>44482</v>
      </c>
      <c r="K96" s="313" t="s">
        <v>922</v>
      </c>
      <c r="L96" s="313" t="s">
        <v>2078</v>
      </c>
      <c r="M96" s="311"/>
      <c r="N96" s="311"/>
      <c r="O96" s="311"/>
      <c r="P96" s="311"/>
      <c r="Q96" s="311"/>
      <c r="R96" s="311"/>
      <c r="S96" s="311"/>
      <c r="T96" s="311"/>
      <c r="U96" s="311"/>
      <c r="V96" s="311"/>
      <c r="W96" s="311"/>
      <c r="X96" s="311"/>
      <c r="Y96" s="311"/>
      <c r="Z96" s="311"/>
      <c r="AA96" s="311"/>
      <c r="AB96" s="311"/>
      <c r="AC96" s="311"/>
      <c r="AD96" s="311"/>
      <c r="AE96" s="311"/>
      <c r="AF96" s="311"/>
      <c r="AG96" s="311"/>
      <c r="AH96" s="311"/>
      <c r="AI96" s="311"/>
      <c r="AJ96" s="311"/>
      <c r="AK96" s="311"/>
      <c r="AL96" s="311"/>
      <c r="AM96" s="311"/>
      <c r="AN96" s="311"/>
      <c r="AO96" s="311"/>
      <c r="AP96" s="311"/>
      <c r="AQ96" s="311"/>
      <c r="AR96" s="311"/>
      <c r="AS96" s="311"/>
      <c r="AT96" s="311"/>
      <c r="AU96" s="311"/>
      <c r="AV96" s="311"/>
      <c r="AW96" s="311"/>
      <c r="AX96" s="311"/>
      <c r="AY96" s="214"/>
      <c r="AZ96" s="214"/>
      <c r="BA96" s="214"/>
      <c r="BB96" s="214"/>
      <c r="BC96" s="311"/>
      <c r="BD96" s="311"/>
    </row>
    <row r="97" spans="1:56" s="1" customFormat="1">
      <c r="A97" s="312" t="str">
        <f t="shared" si="4"/>
        <v>6802.000.000.000.000.000.000</v>
      </c>
      <c r="B97" s="311">
        <v>6800</v>
      </c>
      <c r="C97" s="311">
        <v>6802</v>
      </c>
      <c r="D97" s="312" t="str">
        <f t="shared" si="5"/>
        <v xml:space="preserve">Original Granola (OLD NOT ACTIVE) </v>
      </c>
      <c r="E97" s="312" t="str">
        <f t="shared" si="6"/>
        <v xml:space="preserve">SNACK_Original Granola (OLD NOT ACTIVE) </v>
      </c>
      <c r="F97" s="311"/>
      <c r="G97" s="311" t="s">
        <v>964</v>
      </c>
      <c r="H97" s="311"/>
      <c r="I97" s="311" t="s">
        <v>1990</v>
      </c>
      <c r="J97" s="374">
        <v>44482</v>
      </c>
      <c r="K97" s="313" t="s">
        <v>922</v>
      </c>
      <c r="L97" s="313" t="s">
        <v>2078</v>
      </c>
      <c r="M97" s="311"/>
      <c r="N97" s="311"/>
      <c r="O97" s="311"/>
      <c r="P97" s="311"/>
      <c r="Q97" s="311"/>
      <c r="R97" s="311"/>
      <c r="S97" s="311"/>
      <c r="T97" s="311"/>
      <c r="U97" s="311"/>
      <c r="V97" s="311"/>
      <c r="W97" s="311"/>
      <c r="X97" s="311"/>
      <c r="Y97" s="311"/>
      <c r="Z97" s="311"/>
      <c r="AA97" s="311"/>
      <c r="AB97" s="311"/>
      <c r="AC97" s="311"/>
      <c r="AD97" s="311"/>
      <c r="AE97" s="311"/>
      <c r="AF97" s="311"/>
      <c r="AG97" s="311"/>
      <c r="AH97" s="311"/>
      <c r="AI97" s="311"/>
      <c r="AJ97" s="311"/>
      <c r="AK97" s="311"/>
      <c r="AL97" s="311"/>
      <c r="AM97" s="311"/>
      <c r="AN97" s="311"/>
      <c r="AO97" s="311"/>
      <c r="AP97" s="311"/>
      <c r="AQ97" s="311"/>
      <c r="AR97" s="311"/>
      <c r="AS97" s="311"/>
      <c r="AT97" s="311"/>
      <c r="AU97" s="311"/>
      <c r="AV97" s="311"/>
      <c r="AW97" s="311"/>
      <c r="AX97" s="311"/>
      <c r="AY97" s="214"/>
      <c r="AZ97" s="214"/>
      <c r="BA97" s="214"/>
      <c r="BB97" s="214"/>
      <c r="BC97" s="311"/>
      <c r="BD97" s="311"/>
    </row>
    <row r="98" spans="1:56" s="1" customFormat="1">
      <c r="A98" s="312" t="str">
        <f t="shared" si="4"/>
        <v>6803.000.000.000.000.000.000</v>
      </c>
      <c r="B98" s="311">
        <v>6800</v>
      </c>
      <c r="C98" s="311">
        <v>6803</v>
      </c>
      <c r="D98" s="312" t="str">
        <f t="shared" ref="D98:D129" si="7">CONCATENATE(G98," ",F98)</f>
        <v xml:space="preserve">Original Granola </v>
      </c>
      <c r="E98" s="312" t="str">
        <f t="shared" si="6"/>
        <v xml:space="preserve">SNACK_Original Granola </v>
      </c>
      <c r="F98" s="311"/>
      <c r="G98" s="311" t="s">
        <v>194</v>
      </c>
      <c r="H98" s="311"/>
      <c r="I98" s="311" t="s">
        <v>1138</v>
      </c>
      <c r="J98" s="374">
        <v>44482</v>
      </c>
      <c r="K98" s="313" t="s">
        <v>922</v>
      </c>
      <c r="L98" s="313" t="s">
        <v>2078</v>
      </c>
      <c r="M98" s="311"/>
      <c r="N98" s="311"/>
      <c r="O98" s="311"/>
      <c r="P98" s="311"/>
      <c r="Q98" s="311"/>
      <c r="R98" s="311"/>
      <c r="S98" s="311"/>
      <c r="T98" s="311"/>
      <c r="U98" s="311"/>
      <c r="V98" s="311"/>
      <c r="W98" s="311"/>
      <c r="X98" s="311"/>
      <c r="Y98" s="311"/>
      <c r="Z98" s="311"/>
      <c r="AA98" s="311"/>
      <c r="AB98" s="311"/>
      <c r="AC98" s="311"/>
      <c r="AD98" s="311"/>
      <c r="AE98" s="311"/>
      <c r="AF98" s="311"/>
      <c r="AG98" s="311"/>
      <c r="AH98" s="311"/>
      <c r="AI98" s="311"/>
      <c r="AJ98" s="311" t="s">
        <v>736</v>
      </c>
      <c r="AK98" s="311"/>
      <c r="AL98" s="311"/>
      <c r="AM98" s="311"/>
      <c r="AN98" s="311"/>
      <c r="AO98" s="311"/>
      <c r="AP98" s="311"/>
      <c r="AQ98" s="311"/>
      <c r="AR98" s="311"/>
      <c r="AS98" s="311"/>
      <c r="AT98" s="311"/>
      <c r="AU98" s="311"/>
      <c r="AV98" s="311"/>
      <c r="AW98" s="311"/>
      <c r="AX98" s="311"/>
      <c r="AY98" s="214"/>
      <c r="AZ98" s="214"/>
      <c r="BA98" s="214"/>
      <c r="BB98" s="214"/>
      <c r="BC98" s="311"/>
      <c r="BD98" s="311"/>
    </row>
    <row r="99" spans="1:56" s="1" customFormat="1">
      <c r="A99" s="312" t="str">
        <f t="shared" si="4"/>
        <v>6901.000.000.000.000.000.000</v>
      </c>
      <c r="B99" s="311">
        <v>6900</v>
      </c>
      <c r="C99" s="311">
        <v>6901</v>
      </c>
      <c r="D99" s="312" t="str">
        <f>CONCATENATE(G99," ",F99)</f>
        <v>Brownie Bites (2 bite)</v>
      </c>
      <c r="E99" s="312" t="str">
        <f t="shared" si="6"/>
        <v>SNACK_Brownie Bites (2 bite)</v>
      </c>
      <c r="F99" s="311" t="s">
        <v>2299</v>
      </c>
      <c r="G99" s="311" t="s">
        <v>195</v>
      </c>
      <c r="H99" s="311"/>
      <c r="I99" s="311" t="s">
        <v>1139</v>
      </c>
      <c r="J99" s="374">
        <v>44851</v>
      </c>
      <c r="K99" s="313" t="s">
        <v>922</v>
      </c>
      <c r="L99" s="313" t="s">
        <v>2078</v>
      </c>
      <c r="M99" s="311"/>
      <c r="N99" s="311"/>
      <c r="O99" s="311"/>
      <c r="P99" s="311"/>
      <c r="Q99" s="311"/>
      <c r="R99" s="311"/>
      <c r="S99" s="311"/>
      <c r="T99" s="311"/>
      <c r="U99" s="311"/>
      <c r="V99" s="311"/>
      <c r="W99" s="311"/>
      <c r="X99" s="311"/>
      <c r="Y99" s="311"/>
      <c r="Z99" s="311"/>
      <c r="AA99" s="311"/>
      <c r="AB99" s="311"/>
      <c r="AC99" s="311"/>
      <c r="AD99" s="311"/>
      <c r="AE99" s="311"/>
      <c r="AF99" s="311"/>
      <c r="AG99" s="311"/>
      <c r="AH99" s="311"/>
      <c r="AI99" s="311"/>
      <c r="AJ99" s="311"/>
      <c r="AK99" s="311"/>
      <c r="AL99" s="311"/>
      <c r="AM99" s="311"/>
      <c r="AN99" s="311"/>
      <c r="AO99" s="311"/>
      <c r="AP99" s="311"/>
      <c r="AQ99" s="311"/>
      <c r="AR99" s="311"/>
      <c r="AS99" s="311"/>
      <c r="AT99" s="311"/>
      <c r="AU99" s="311"/>
      <c r="AV99" s="311"/>
      <c r="AW99" s="311"/>
      <c r="AX99" s="311"/>
      <c r="AY99" s="214"/>
      <c r="AZ99" s="214"/>
      <c r="BA99" s="214"/>
      <c r="BB99" s="214"/>
      <c r="BC99" s="311"/>
      <c r="BD99" s="311"/>
    </row>
    <row r="100" spans="1:56" s="1" customFormat="1">
      <c r="A100" s="312" t="str">
        <f t="shared" si="4"/>
        <v>7001.000.000.000.000.000.000</v>
      </c>
      <c r="B100" s="311">
        <v>7000</v>
      </c>
      <c r="C100" s="311">
        <v>7001</v>
      </c>
      <c r="D100" s="312" t="str">
        <f t="shared" si="7"/>
        <v xml:space="preserve">Cinnamon-Sugar Coffee Cakes </v>
      </c>
      <c r="E100" s="312" t="str">
        <f t="shared" si="6"/>
        <v xml:space="preserve">SNACK_Cinnamon-Sugar Coffee Cakes </v>
      </c>
      <c r="F100" s="311"/>
      <c r="G100" s="311" t="s">
        <v>196</v>
      </c>
      <c r="H100" s="311"/>
      <c r="I100" s="311" t="s">
        <v>1138</v>
      </c>
      <c r="J100" s="374">
        <v>44482</v>
      </c>
      <c r="K100" s="313" t="s">
        <v>922</v>
      </c>
      <c r="L100" s="313" t="s">
        <v>2066</v>
      </c>
      <c r="M100" s="311"/>
      <c r="N100" s="311"/>
      <c r="O100" s="311"/>
      <c r="P100" s="311"/>
      <c r="Q100" s="311"/>
      <c r="R100" s="311"/>
      <c r="S100" s="311"/>
      <c r="T100" s="311"/>
      <c r="U100" s="311"/>
      <c r="V100" s="311"/>
      <c r="W100" s="311"/>
      <c r="X100" s="311"/>
      <c r="Y100" s="311"/>
      <c r="Z100" s="311"/>
      <c r="AA100" s="311"/>
      <c r="AB100" s="311"/>
      <c r="AC100" s="311"/>
      <c r="AD100" s="311"/>
      <c r="AE100" s="311"/>
      <c r="AF100" s="311"/>
      <c r="AG100" s="311"/>
      <c r="AH100" s="311"/>
      <c r="AI100" s="311"/>
      <c r="AJ100" s="311"/>
      <c r="AK100" s="311"/>
      <c r="AL100" s="311"/>
      <c r="AM100" s="311"/>
      <c r="AN100" s="311"/>
      <c r="AO100" s="311"/>
      <c r="AP100" s="311"/>
      <c r="AQ100" s="311"/>
      <c r="AR100" s="311"/>
      <c r="AS100" s="311"/>
      <c r="AT100" s="311"/>
      <c r="AU100" s="311"/>
      <c r="AV100" s="311"/>
      <c r="AW100" s="311"/>
      <c r="AX100" s="311"/>
      <c r="AY100" s="214"/>
      <c r="AZ100" s="214"/>
      <c r="BA100" s="214"/>
      <c r="BB100" s="214"/>
      <c r="BC100" s="311"/>
      <c r="BD100" s="311"/>
    </row>
    <row r="101" spans="1:56" s="1" customFormat="1">
      <c r="A101" s="312" t="str">
        <f t="shared" si="4"/>
        <v>7002.000.000.000.000.000.000</v>
      </c>
      <c r="B101" s="311">
        <v>7000</v>
      </c>
      <c r="C101" s="311">
        <v>7002</v>
      </c>
      <c r="D101" s="312" t="str">
        <f t="shared" si="7"/>
        <v xml:space="preserve">Cinnamon-Sugar Coffee Cakes </v>
      </c>
      <c r="E101" s="312" t="str">
        <f t="shared" si="6"/>
        <v xml:space="preserve">SNACK_Cinnamon-Sugar Coffee Cakes </v>
      </c>
      <c r="F101" s="311"/>
      <c r="G101" s="311" t="s">
        <v>196</v>
      </c>
      <c r="H101" s="311"/>
      <c r="I101" s="311" t="s">
        <v>1138</v>
      </c>
      <c r="J101" s="374">
        <v>44482</v>
      </c>
      <c r="K101" s="313" t="s">
        <v>922</v>
      </c>
      <c r="L101" s="313" t="s">
        <v>2066</v>
      </c>
      <c r="M101" s="311"/>
      <c r="N101" s="311"/>
      <c r="O101" s="311"/>
      <c r="P101" s="311"/>
      <c r="Q101" s="311"/>
      <c r="R101" s="311"/>
      <c r="S101" s="311"/>
      <c r="T101" s="311"/>
      <c r="U101" s="311"/>
      <c r="V101" s="311"/>
      <c r="W101" s="311"/>
      <c r="X101" s="311"/>
      <c r="Y101" s="311"/>
      <c r="Z101" s="311"/>
      <c r="AA101" s="311"/>
      <c r="AB101" s="311"/>
      <c r="AC101" s="311"/>
      <c r="AD101" s="311"/>
      <c r="AE101" s="311"/>
      <c r="AF101" s="311"/>
      <c r="AG101" s="311"/>
      <c r="AH101" s="311"/>
      <c r="AI101" s="311"/>
      <c r="AJ101" s="311"/>
      <c r="AK101" s="311"/>
      <c r="AL101" s="311"/>
      <c r="AM101" s="311"/>
      <c r="AN101" s="311"/>
      <c r="AO101" s="311"/>
      <c r="AP101" s="311"/>
      <c r="AQ101" s="311"/>
      <c r="AR101" s="311"/>
      <c r="AS101" s="311"/>
      <c r="AT101" s="311"/>
      <c r="AU101" s="311"/>
      <c r="AV101" s="311"/>
      <c r="AW101" s="311"/>
      <c r="AX101" s="311"/>
      <c r="AY101" s="214"/>
      <c r="AZ101" s="214"/>
      <c r="BA101" s="214"/>
      <c r="BB101" s="214"/>
      <c r="BC101" s="311"/>
      <c r="BD101" s="311"/>
    </row>
    <row r="102" spans="1:56" s="1" customFormat="1">
      <c r="A102" s="312" t="str">
        <f t="shared" si="4"/>
        <v>7101.000.000.000.000.000.000</v>
      </c>
      <c r="B102" s="311">
        <v>7100</v>
      </c>
      <c r="C102" s="311">
        <v>7101</v>
      </c>
      <c r="D102" s="312" t="str">
        <f t="shared" si="7"/>
        <v xml:space="preserve">Turkey Meatballs (OLD NOT ACTIVE) </v>
      </c>
      <c r="E102" s="312" t="str">
        <f t="shared" si="6"/>
        <v xml:space="preserve">SIDE_Turkey Meatballs (OLD NOT ACTIVE) </v>
      </c>
      <c r="F102" s="311"/>
      <c r="G102" s="311" t="s">
        <v>965</v>
      </c>
      <c r="H102" s="311"/>
      <c r="I102" s="6" t="s">
        <v>1990</v>
      </c>
      <c r="J102" s="374">
        <v>44482</v>
      </c>
      <c r="K102" s="313" t="s">
        <v>921</v>
      </c>
      <c r="L102" s="313" t="s">
        <v>2066</v>
      </c>
      <c r="M102" s="311"/>
      <c r="N102" s="311"/>
      <c r="O102" s="311"/>
      <c r="P102" s="311"/>
      <c r="Q102" s="311"/>
      <c r="R102" s="311"/>
      <c r="S102" s="311"/>
      <c r="T102" s="311"/>
      <c r="U102" s="311"/>
      <c r="V102" s="311"/>
      <c r="W102" s="311"/>
      <c r="X102" s="311"/>
      <c r="Y102" s="311"/>
      <c r="Z102" s="311"/>
      <c r="AA102" s="311"/>
      <c r="AB102" s="311"/>
      <c r="AC102" s="311"/>
      <c r="AD102" s="311"/>
      <c r="AE102" s="311"/>
      <c r="AF102" s="311"/>
      <c r="AG102" s="311"/>
      <c r="AH102" s="311"/>
      <c r="AI102" s="311"/>
      <c r="AJ102" s="311"/>
      <c r="AK102" s="311"/>
      <c r="AL102" s="311"/>
      <c r="AM102" s="311"/>
      <c r="AN102" s="311"/>
      <c r="AO102" s="311"/>
      <c r="AP102" s="311"/>
      <c r="AQ102" s="311"/>
      <c r="AR102" s="311"/>
      <c r="AS102" s="311"/>
      <c r="AT102" s="311"/>
      <c r="AU102" s="311"/>
      <c r="AV102" s="311"/>
      <c r="AW102" s="311"/>
      <c r="AX102" s="311"/>
      <c r="AY102" s="214"/>
      <c r="AZ102" s="214"/>
      <c r="BA102" s="214"/>
      <c r="BB102" s="214"/>
      <c r="BC102" s="311"/>
      <c r="BD102" s="311"/>
    </row>
    <row r="103" spans="1:56" s="1" customFormat="1">
      <c r="A103" s="312" t="str">
        <f t="shared" si="4"/>
        <v>7102.000.000.000.000.000.000</v>
      </c>
      <c r="B103" s="311">
        <v>7100</v>
      </c>
      <c r="C103" s="311">
        <v>7102</v>
      </c>
      <c r="D103" s="312" t="str">
        <f t="shared" si="7"/>
        <v xml:space="preserve">Turkey Meatballs  </v>
      </c>
      <c r="E103" s="312" t="str">
        <f t="shared" si="6"/>
        <v xml:space="preserve">SIDE_Turkey Meatballs  </v>
      </c>
      <c r="F103" s="311"/>
      <c r="G103" s="311" t="s">
        <v>198</v>
      </c>
      <c r="H103" s="311"/>
      <c r="I103" s="311" t="s">
        <v>1993</v>
      </c>
      <c r="J103" s="374">
        <v>44482</v>
      </c>
      <c r="K103" s="313" t="s">
        <v>921</v>
      </c>
      <c r="L103" s="313" t="s">
        <v>2066</v>
      </c>
      <c r="M103" s="311"/>
      <c r="N103" s="311"/>
      <c r="O103" s="311"/>
      <c r="P103" s="311"/>
      <c r="Q103" s="311"/>
      <c r="R103" s="311"/>
      <c r="S103" s="311"/>
      <c r="T103" s="311"/>
      <c r="U103" s="311"/>
      <c r="V103" s="311"/>
      <c r="W103" s="311"/>
      <c r="X103" s="311"/>
      <c r="Y103" s="311"/>
      <c r="Z103" s="311"/>
      <c r="AA103" s="311"/>
      <c r="AB103" s="311"/>
      <c r="AC103" s="311"/>
      <c r="AD103" s="311"/>
      <c r="AE103" s="311"/>
      <c r="AF103" s="311"/>
      <c r="AG103" s="311"/>
      <c r="AH103" s="311"/>
      <c r="AI103" s="311"/>
      <c r="AJ103" s="311" t="s">
        <v>736</v>
      </c>
      <c r="AK103" s="311"/>
      <c r="AL103" s="311"/>
      <c r="AM103" s="311"/>
      <c r="AN103" s="311"/>
      <c r="AO103" s="311"/>
      <c r="AP103" s="311"/>
      <c r="AQ103" s="311"/>
      <c r="AR103" s="311"/>
      <c r="AS103" s="311"/>
      <c r="AT103" s="311"/>
      <c r="AU103" s="311"/>
      <c r="AV103" s="311"/>
      <c r="AW103" s="311"/>
      <c r="AX103" s="311"/>
      <c r="AY103" s="214"/>
      <c r="AZ103" s="214"/>
      <c r="BA103" s="214"/>
      <c r="BB103" s="214"/>
      <c r="BC103" s="311"/>
      <c r="BD103" s="311"/>
    </row>
    <row r="104" spans="1:56" s="1" customFormat="1">
      <c r="A104" s="312" t="str">
        <f t="shared" si="4"/>
        <v>7202.405.606.501.000.000.000</v>
      </c>
      <c r="B104" s="311">
        <v>7200</v>
      </c>
      <c r="C104" s="311">
        <v>7202</v>
      </c>
      <c r="D104" s="312" t="str">
        <f t="shared" si="7"/>
        <v>Tortilla Soup (OLD NOT ACTIVE) (Chicken)</v>
      </c>
      <c r="E104" s="312" t="str">
        <f t="shared" si="6"/>
        <v>SOUP_Tortilla Soup (OLD NOT ACTIVE) (Chicken)</v>
      </c>
      <c r="F104" s="311" t="s">
        <v>936</v>
      </c>
      <c r="G104" s="311" t="s">
        <v>966</v>
      </c>
      <c r="H104" s="311"/>
      <c r="I104" s="6" t="s">
        <v>1990</v>
      </c>
      <c r="J104" s="374">
        <v>44482</v>
      </c>
      <c r="K104" s="313" t="s">
        <v>918</v>
      </c>
      <c r="L104" s="313" t="s">
        <v>2066</v>
      </c>
      <c r="M104" s="311">
        <v>405</v>
      </c>
      <c r="N104" s="311" t="s">
        <v>202</v>
      </c>
      <c r="O104" s="311">
        <v>606</v>
      </c>
      <c r="P104" s="311" t="s">
        <v>203</v>
      </c>
      <c r="Q104" s="311">
        <v>501</v>
      </c>
      <c r="R104" s="311" t="s">
        <v>66</v>
      </c>
      <c r="S104" s="311"/>
      <c r="T104" s="311"/>
      <c r="U104" s="311"/>
      <c r="V104" s="311"/>
      <c r="W104" s="311"/>
      <c r="X104" s="311"/>
      <c r="Y104" s="311"/>
      <c r="Z104" s="311"/>
      <c r="AA104" s="311"/>
      <c r="AB104" s="311"/>
      <c r="AC104" s="311"/>
      <c r="AD104" s="311"/>
      <c r="AE104" s="311"/>
      <c r="AF104" s="311"/>
      <c r="AG104" s="311"/>
      <c r="AH104" s="311"/>
      <c r="AI104" s="311"/>
      <c r="AJ104" s="311"/>
      <c r="AK104" s="311"/>
      <c r="AL104" s="311"/>
      <c r="AM104" s="311"/>
      <c r="AN104" s="311"/>
      <c r="AO104" s="311"/>
      <c r="AP104" s="311"/>
      <c r="AQ104" s="311"/>
      <c r="AR104" s="311"/>
      <c r="AS104" s="311"/>
      <c r="AT104" s="311"/>
      <c r="AU104" s="311"/>
      <c r="AV104" s="311"/>
      <c r="AW104" s="311"/>
      <c r="AX104" s="311"/>
      <c r="AY104" s="214"/>
      <c r="AZ104" s="214"/>
      <c r="BA104" s="214"/>
      <c r="BB104" s="214"/>
      <c r="BC104" s="311"/>
      <c r="BD104" s="311"/>
    </row>
    <row r="105" spans="1:56" s="1" customFormat="1">
      <c r="A105" s="312" t="str">
        <f t="shared" si="4"/>
        <v>7201.405.606.501.000.000.000</v>
      </c>
      <c r="B105" s="311">
        <v>7200</v>
      </c>
      <c r="C105" s="311">
        <v>7201</v>
      </c>
      <c r="D105" s="312" t="str">
        <f t="shared" si="7"/>
        <v>Tortilla Soup (OLD NOT ACTIVE) (Vegetable)</v>
      </c>
      <c r="E105" s="312" t="str">
        <f t="shared" si="6"/>
        <v>SOUP_Tortilla Soup (OLD NOT ACTIVE) (Vegetable)</v>
      </c>
      <c r="F105" s="311" t="s">
        <v>945</v>
      </c>
      <c r="G105" s="311" t="s">
        <v>966</v>
      </c>
      <c r="H105" s="311"/>
      <c r="I105" s="6" t="s">
        <v>1990</v>
      </c>
      <c r="J105" s="374">
        <v>44482</v>
      </c>
      <c r="K105" s="313" t="s">
        <v>918</v>
      </c>
      <c r="L105" s="313" t="s">
        <v>2066</v>
      </c>
      <c r="M105" s="311">
        <v>405</v>
      </c>
      <c r="N105" s="311" t="s">
        <v>202</v>
      </c>
      <c r="O105" s="311">
        <v>606</v>
      </c>
      <c r="P105" s="311" t="s">
        <v>203</v>
      </c>
      <c r="Q105" s="311">
        <v>501</v>
      </c>
      <c r="R105" s="311" t="s">
        <v>66</v>
      </c>
      <c r="S105" s="311"/>
      <c r="T105" s="311"/>
      <c r="U105" s="311"/>
      <c r="V105" s="311"/>
      <c r="W105" s="311"/>
      <c r="X105" s="311"/>
      <c r="Y105" s="311"/>
      <c r="Z105" s="311"/>
      <c r="AA105" s="311"/>
      <c r="AB105" s="311"/>
      <c r="AC105" s="311"/>
      <c r="AD105" s="311"/>
      <c r="AE105" s="311"/>
      <c r="AF105" s="311"/>
      <c r="AG105" s="311"/>
      <c r="AH105" s="311"/>
      <c r="AI105" s="311"/>
      <c r="AJ105" s="311"/>
      <c r="AK105" s="311"/>
      <c r="AL105" s="311"/>
      <c r="AM105" s="311"/>
      <c r="AN105" s="311"/>
      <c r="AO105" s="311"/>
      <c r="AP105" s="311"/>
      <c r="AQ105" s="311"/>
      <c r="AR105" s="311"/>
      <c r="AS105" s="311"/>
      <c r="AT105" s="311"/>
      <c r="AU105" s="311"/>
      <c r="AV105" s="311"/>
      <c r="AW105" s="311"/>
      <c r="AX105" s="311"/>
      <c r="AY105" s="214"/>
      <c r="AZ105" s="214"/>
      <c r="BA105" s="214"/>
      <c r="BB105" s="214"/>
      <c r="BC105" s="311"/>
      <c r="BD105" s="311"/>
    </row>
    <row r="106" spans="1:56" s="1" customFormat="1">
      <c r="A106" s="312" t="str">
        <f t="shared" si="4"/>
        <v>7301.000.000.000.000.000.000</v>
      </c>
      <c r="B106" s="311">
        <v>7300</v>
      </c>
      <c r="C106" s="311">
        <v>7301</v>
      </c>
      <c r="D106" s="312" t="str">
        <f t="shared" si="7"/>
        <v xml:space="preserve">Almond &amp; Cranberry Energy Bites </v>
      </c>
      <c r="E106" s="312" t="str">
        <f t="shared" si="6"/>
        <v xml:space="preserve">SNACK_Almond &amp; Cranberry Energy Bites </v>
      </c>
      <c r="F106" s="311"/>
      <c r="G106" s="311" t="s">
        <v>205</v>
      </c>
      <c r="H106" s="311"/>
      <c r="I106" s="311" t="s">
        <v>1993</v>
      </c>
      <c r="J106" s="374">
        <v>44482</v>
      </c>
      <c r="K106" s="313" t="s">
        <v>922</v>
      </c>
      <c r="L106" s="313" t="s">
        <v>2078</v>
      </c>
      <c r="M106" s="311"/>
      <c r="N106" s="311"/>
      <c r="O106" s="311"/>
      <c r="P106" s="311"/>
      <c r="Q106" s="311"/>
      <c r="R106" s="311"/>
      <c r="S106" s="311"/>
      <c r="T106" s="311"/>
      <c r="U106" s="311"/>
      <c r="V106" s="311"/>
      <c r="W106" s="311"/>
      <c r="X106" s="311"/>
      <c r="Y106" s="311"/>
      <c r="Z106" s="311"/>
      <c r="AA106" s="311"/>
      <c r="AB106" s="311"/>
      <c r="AC106" s="311"/>
      <c r="AD106" s="311"/>
      <c r="AE106" s="311"/>
      <c r="AF106" s="311"/>
      <c r="AG106" s="311"/>
      <c r="AH106" s="311"/>
      <c r="AI106" s="311"/>
      <c r="AJ106" s="311" t="s">
        <v>736</v>
      </c>
      <c r="AK106" s="311"/>
      <c r="AL106" s="311"/>
      <c r="AM106" s="311"/>
      <c r="AN106" s="311"/>
      <c r="AO106" s="311"/>
      <c r="AP106" s="311"/>
      <c r="AQ106" s="311"/>
      <c r="AR106" s="311"/>
      <c r="AS106" s="311"/>
      <c r="AT106" s="311"/>
      <c r="AU106" s="311"/>
      <c r="AV106" s="311"/>
      <c r="AW106" s="311"/>
      <c r="AX106" s="311"/>
      <c r="AY106" s="214"/>
      <c r="AZ106" s="214"/>
      <c r="BA106" s="214"/>
      <c r="BB106" s="214"/>
      <c r="BC106" s="311"/>
      <c r="BD106" s="311"/>
    </row>
    <row r="107" spans="1:56" s="1" customFormat="1">
      <c r="A107" s="312" t="str">
        <f t="shared" si="4"/>
        <v>7401.000.000.000.000.000.000</v>
      </c>
      <c r="B107" s="311">
        <v>7400</v>
      </c>
      <c r="C107" s="311">
        <v>7401</v>
      </c>
      <c r="D107" s="312" t="str">
        <f t="shared" si="7"/>
        <v xml:space="preserve">Peanut Butter &amp; Chocolate Energy Bites </v>
      </c>
      <c r="E107" s="312" t="str">
        <f t="shared" si="6"/>
        <v xml:space="preserve">SNACK_Peanut Butter &amp; Chocolate Energy Bites </v>
      </c>
      <c r="F107" s="311"/>
      <c r="G107" s="311" t="s">
        <v>206</v>
      </c>
      <c r="H107" s="311"/>
      <c r="I107" s="311" t="s">
        <v>1993</v>
      </c>
      <c r="J107" s="374">
        <v>44482</v>
      </c>
      <c r="K107" s="313" t="s">
        <v>922</v>
      </c>
      <c r="L107" s="313" t="s">
        <v>2078</v>
      </c>
      <c r="M107" s="311"/>
      <c r="N107" s="311"/>
      <c r="O107" s="311"/>
      <c r="P107" s="311"/>
      <c r="Q107" s="311"/>
      <c r="R107" s="311"/>
      <c r="S107" s="311"/>
      <c r="T107" s="311"/>
      <c r="U107" s="311"/>
      <c r="V107" s="311"/>
      <c r="W107" s="311"/>
      <c r="X107" s="311"/>
      <c r="Y107" s="311"/>
      <c r="Z107" s="311"/>
      <c r="AA107" s="311"/>
      <c r="AB107" s="311"/>
      <c r="AC107" s="311"/>
      <c r="AD107" s="311"/>
      <c r="AE107" s="311"/>
      <c r="AF107" s="311"/>
      <c r="AG107" s="311"/>
      <c r="AH107" s="311"/>
      <c r="AI107" s="311"/>
      <c r="AJ107" s="311" t="s">
        <v>736</v>
      </c>
      <c r="AK107" s="311"/>
      <c r="AL107" s="311"/>
      <c r="AM107" s="311"/>
      <c r="AN107" s="311"/>
      <c r="AO107" s="311"/>
      <c r="AP107" s="311"/>
      <c r="AQ107" s="311"/>
      <c r="AR107" s="311"/>
      <c r="AS107" s="311"/>
      <c r="AT107" s="311"/>
      <c r="AU107" s="311"/>
      <c r="AV107" s="311"/>
      <c r="AW107" s="311"/>
      <c r="AX107" s="311"/>
      <c r="AY107" s="214"/>
      <c r="AZ107" s="214"/>
      <c r="BA107" s="214"/>
      <c r="BB107" s="214"/>
      <c r="BC107" s="311"/>
      <c r="BD107" s="311"/>
    </row>
    <row r="108" spans="1:56" s="1" customFormat="1">
      <c r="A108" s="312" t="str">
        <f t="shared" si="4"/>
        <v>7500.607.000.000.000.000.000</v>
      </c>
      <c r="B108" s="311">
        <v>7500</v>
      </c>
      <c r="C108" s="311">
        <v>7500</v>
      </c>
      <c r="D108" s="312" t="str">
        <f t="shared" si="7"/>
        <v>Country Cinnamon Oatmeal  (Pecans)</v>
      </c>
      <c r="E108" s="312" t="str">
        <f t="shared" si="6"/>
        <v>BREAKFAST_Country Cinnamon Oatmeal  (Pecans)</v>
      </c>
      <c r="F108" s="311" t="s">
        <v>1405</v>
      </c>
      <c r="G108" s="311" t="s">
        <v>207</v>
      </c>
      <c r="H108" s="311"/>
      <c r="I108" s="311" t="s">
        <v>1993</v>
      </c>
      <c r="J108" s="374">
        <v>44482</v>
      </c>
      <c r="K108" s="313" t="s">
        <v>919</v>
      </c>
      <c r="L108" s="313" t="s">
        <v>2066</v>
      </c>
      <c r="M108" s="311">
        <v>607</v>
      </c>
      <c r="N108" s="311" t="s">
        <v>209</v>
      </c>
      <c r="O108" s="311"/>
      <c r="P108" s="311"/>
      <c r="Q108" s="311"/>
      <c r="R108" s="311"/>
      <c r="S108" s="311"/>
      <c r="T108" s="311"/>
      <c r="U108" s="311"/>
      <c r="V108" s="311"/>
      <c r="W108" s="311"/>
      <c r="X108" s="311"/>
      <c r="Y108" s="311"/>
      <c r="Z108" s="311"/>
      <c r="AA108" s="311"/>
      <c r="AB108" s="311"/>
      <c r="AC108" s="311"/>
      <c r="AD108" s="311"/>
      <c r="AE108" s="311"/>
      <c r="AF108" s="311"/>
      <c r="AG108" s="311"/>
      <c r="AH108" s="311"/>
      <c r="AI108" s="311"/>
      <c r="AJ108" s="311" t="s">
        <v>736</v>
      </c>
      <c r="AK108" s="311"/>
      <c r="AL108" s="311"/>
      <c r="AM108" s="311"/>
      <c r="AN108" s="311"/>
      <c r="AO108" s="311"/>
      <c r="AP108" s="311"/>
      <c r="AQ108" s="311"/>
      <c r="AR108" s="311"/>
      <c r="AS108" s="311"/>
      <c r="AT108" s="311"/>
      <c r="AU108" s="311"/>
      <c r="AV108" s="311"/>
      <c r="AW108" s="311"/>
      <c r="AX108" s="311"/>
      <c r="AY108" s="214"/>
      <c r="AZ108" s="214"/>
      <c r="BA108" s="214"/>
      <c r="BB108" s="214"/>
      <c r="BC108" s="311"/>
      <c r="BD108" s="311"/>
    </row>
    <row r="109" spans="1:56" s="1" customFormat="1">
      <c r="A109" s="312" t="str">
        <f t="shared" si="4"/>
        <v>7600.000.000.000.000.000.000</v>
      </c>
      <c r="B109" s="311">
        <v>7600</v>
      </c>
      <c r="C109" s="311">
        <v>7600</v>
      </c>
      <c r="D109" s="312" t="str">
        <f t="shared" si="7"/>
        <v xml:space="preserve">Baked Lasagna Bolognese </v>
      </c>
      <c r="E109" s="312" t="str">
        <f t="shared" si="6"/>
        <v xml:space="preserve">ENTRÉE_Baked Lasagna Bolognese </v>
      </c>
      <c r="F109" s="311"/>
      <c r="G109" s="311" t="s">
        <v>131</v>
      </c>
      <c r="H109" s="311"/>
      <c r="I109" s="311" t="s">
        <v>1993</v>
      </c>
      <c r="J109" s="374">
        <v>44482</v>
      </c>
      <c r="K109" s="313" t="s">
        <v>916</v>
      </c>
      <c r="L109" s="313" t="s">
        <v>2066</v>
      </c>
      <c r="M109" s="311"/>
      <c r="N109" s="311"/>
      <c r="O109" s="311"/>
      <c r="P109" s="311"/>
      <c r="Q109" s="311"/>
      <c r="R109" s="311"/>
      <c r="S109" s="311"/>
      <c r="T109" s="311"/>
      <c r="U109" s="311"/>
      <c r="V109" s="311"/>
      <c r="W109" s="311"/>
      <c r="X109" s="311"/>
      <c r="Y109" s="311"/>
      <c r="Z109" s="311"/>
      <c r="AA109" s="311"/>
      <c r="AB109" s="311"/>
      <c r="AC109" s="311"/>
      <c r="AD109" s="311"/>
      <c r="AE109" s="311"/>
      <c r="AF109" s="311"/>
      <c r="AG109" s="311"/>
      <c r="AH109" s="311"/>
      <c r="AI109" s="311"/>
      <c r="AJ109" s="311" t="s">
        <v>736</v>
      </c>
      <c r="AK109" s="311"/>
      <c r="AL109" s="311"/>
      <c r="AM109" s="311"/>
      <c r="AN109" s="311"/>
      <c r="AO109" s="311"/>
      <c r="AP109" s="311"/>
      <c r="AQ109" s="311"/>
      <c r="AR109" s="311"/>
      <c r="AS109" s="311"/>
      <c r="AT109" s="311"/>
      <c r="AU109" s="311"/>
      <c r="AV109" s="311"/>
      <c r="AW109" s="311"/>
      <c r="AX109" s="311"/>
      <c r="AY109" s="214"/>
      <c r="AZ109" s="214"/>
      <c r="BA109" s="214"/>
      <c r="BB109" s="214"/>
      <c r="BC109" s="311"/>
      <c r="BD109" s="311"/>
    </row>
    <row r="110" spans="1:56" s="1" customFormat="1">
      <c r="A110" s="312" t="str">
        <f t="shared" si="4"/>
        <v>7700.000.000.000.000.000.000</v>
      </c>
      <c r="B110" s="311">
        <v>7700</v>
      </c>
      <c r="C110" s="311">
        <v>7700</v>
      </c>
      <c r="D110" s="312" t="str">
        <f t="shared" si="7"/>
        <v xml:space="preserve">Truffled Mac &amp; Cheese </v>
      </c>
      <c r="E110" s="312" t="str">
        <f t="shared" si="6"/>
        <v xml:space="preserve">ENTRÉE_Truffled Mac &amp; Cheese </v>
      </c>
      <c r="F110" s="311"/>
      <c r="G110" s="311" t="s">
        <v>210</v>
      </c>
      <c r="H110" s="311"/>
      <c r="I110" s="311" t="s">
        <v>1138</v>
      </c>
      <c r="J110" s="374">
        <v>44482</v>
      </c>
      <c r="K110" s="313" t="s">
        <v>916</v>
      </c>
      <c r="L110" s="313" t="s">
        <v>2066</v>
      </c>
      <c r="M110" s="311"/>
      <c r="N110" s="311"/>
      <c r="O110" s="311"/>
      <c r="P110" s="311"/>
      <c r="Q110" s="311"/>
      <c r="R110" s="311"/>
      <c r="S110" s="311"/>
      <c r="T110" s="311"/>
      <c r="U110" s="311"/>
      <c r="V110" s="311"/>
      <c r="W110" s="311"/>
      <c r="X110" s="311"/>
      <c r="Y110" s="311"/>
      <c r="Z110" s="311"/>
      <c r="AA110" s="311"/>
      <c r="AB110" s="311"/>
      <c r="AC110" s="311"/>
      <c r="AD110" s="311"/>
      <c r="AE110" s="311"/>
      <c r="AF110" s="311"/>
      <c r="AG110" s="311"/>
      <c r="AH110" s="311"/>
      <c r="AI110" s="311"/>
      <c r="AJ110" s="311" t="s">
        <v>736</v>
      </c>
      <c r="AK110" s="311"/>
      <c r="AL110" s="311"/>
      <c r="AM110" s="311"/>
      <c r="AN110" s="311"/>
      <c r="AO110" s="311"/>
      <c r="AP110" s="311"/>
      <c r="AQ110" s="311"/>
      <c r="AR110" s="311"/>
      <c r="AS110" s="311"/>
      <c r="AT110" s="311"/>
      <c r="AU110" s="311"/>
      <c r="AV110" s="311"/>
      <c r="AW110" s="311"/>
      <c r="AX110" s="311"/>
      <c r="AY110" s="214"/>
      <c r="AZ110" s="214"/>
      <c r="BA110" s="214"/>
      <c r="BB110" s="214"/>
      <c r="BC110" s="311"/>
      <c r="BD110" s="311"/>
    </row>
    <row r="111" spans="1:56" s="1" customFormat="1">
      <c r="A111" s="312" t="str">
        <f t="shared" si="4"/>
        <v>7800.501.000.000.000.000.000</v>
      </c>
      <c r="B111" s="311">
        <v>7800</v>
      </c>
      <c r="C111" s="311">
        <v>7800</v>
      </c>
      <c r="D111" s="312" t="str">
        <f t="shared" si="7"/>
        <v xml:space="preserve">Three-Spice Turkey Chili </v>
      </c>
      <c r="E111" s="312" t="str">
        <f t="shared" si="6"/>
        <v xml:space="preserve">SOUP_Three-Spice Turkey Chili </v>
      </c>
      <c r="F111" s="311"/>
      <c r="G111" s="311" t="s">
        <v>211</v>
      </c>
      <c r="H111" s="311"/>
      <c r="I111" s="311" t="s">
        <v>1993</v>
      </c>
      <c r="J111" s="374">
        <v>44482</v>
      </c>
      <c r="K111" s="313" t="s">
        <v>918</v>
      </c>
      <c r="L111" s="313" t="s">
        <v>2066</v>
      </c>
      <c r="M111" s="311">
        <v>501</v>
      </c>
      <c r="N111" s="311" t="s">
        <v>66</v>
      </c>
      <c r="O111" s="311"/>
      <c r="P111" s="311"/>
      <c r="Q111" s="311"/>
      <c r="R111" s="311"/>
      <c r="S111" s="311"/>
      <c r="T111" s="311"/>
      <c r="U111" s="311"/>
      <c r="V111" s="311"/>
      <c r="W111" s="311"/>
      <c r="X111" s="311"/>
      <c r="Y111" s="311"/>
      <c r="Z111" s="311"/>
      <c r="AA111" s="311"/>
      <c r="AB111" s="311"/>
      <c r="AC111" s="311"/>
      <c r="AD111" s="311"/>
      <c r="AE111" s="311"/>
      <c r="AF111" s="311"/>
      <c r="AG111" s="311"/>
      <c r="AH111" s="311"/>
      <c r="AI111" s="311"/>
      <c r="AJ111" s="311" t="s">
        <v>736</v>
      </c>
      <c r="AK111" s="311"/>
      <c r="AL111" s="311"/>
      <c r="AM111" s="311"/>
      <c r="AN111" s="311"/>
      <c r="AO111" s="311"/>
      <c r="AP111" s="311"/>
      <c r="AQ111" s="311"/>
      <c r="AR111" s="311"/>
      <c r="AS111" s="311"/>
      <c r="AT111" s="311"/>
      <c r="AU111" s="311"/>
      <c r="AV111" s="311"/>
      <c r="AW111" s="311"/>
      <c r="AX111" s="311"/>
      <c r="AY111" s="214"/>
      <c r="AZ111" s="214"/>
      <c r="BA111" s="214"/>
      <c r="BB111" s="214"/>
      <c r="BC111" s="311"/>
      <c r="BD111" s="311"/>
    </row>
    <row r="112" spans="1:56" s="1" customFormat="1">
      <c r="A112" s="312" t="str">
        <f t="shared" si="4"/>
        <v>7901.000.000.000.000.000.000</v>
      </c>
      <c r="B112" s="311">
        <v>7900</v>
      </c>
      <c r="C112" s="311">
        <v>7901</v>
      </c>
      <c r="D112" s="312" t="str">
        <f t="shared" si="7"/>
        <v xml:space="preserve">Chicken &amp; Rice Soup OLD NOT ACTIVE </v>
      </c>
      <c r="E112" s="312" t="str">
        <f t="shared" si="6"/>
        <v xml:space="preserve">SOUP_Chicken &amp; Rice Soup OLD NOT ACTIVE </v>
      </c>
      <c r="F112" s="311"/>
      <c r="G112" s="311" t="s">
        <v>1964</v>
      </c>
      <c r="H112" s="311"/>
      <c r="I112" s="6" t="s">
        <v>1990</v>
      </c>
      <c r="J112" s="374">
        <v>44482</v>
      </c>
      <c r="K112" s="313" t="s">
        <v>918</v>
      </c>
      <c r="L112" s="313" t="s">
        <v>2066</v>
      </c>
      <c r="M112" s="311"/>
      <c r="N112" s="311"/>
      <c r="O112" s="311"/>
      <c r="P112" s="311"/>
      <c r="Q112" s="311"/>
      <c r="R112" s="311"/>
      <c r="S112" s="311"/>
      <c r="T112" s="311"/>
      <c r="U112" s="311"/>
      <c r="V112" s="311"/>
      <c r="W112" s="311"/>
      <c r="X112" s="311"/>
      <c r="Y112" s="311"/>
      <c r="Z112" s="311"/>
      <c r="AA112" s="311"/>
      <c r="AB112" s="311"/>
      <c r="AC112" s="311"/>
      <c r="AD112" s="311"/>
      <c r="AE112" s="311"/>
      <c r="AF112" s="311"/>
      <c r="AG112" s="311"/>
      <c r="AH112" s="311"/>
      <c r="AI112" s="311"/>
      <c r="AJ112" s="311"/>
      <c r="AK112" s="311"/>
      <c r="AL112" s="311"/>
      <c r="AM112" s="311"/>
      <c r="AN112" s="311"/>
      <c r="AO112" s="311"/>
      <c r="AP112" s="311"/>
      <c r="AQ112" s="311"/>
      <c r="AR112" s="311"/>
      <c r="AS112" s="311"/>
      <c r="AT112" s="311"/>
      <c r="AU112" s="311"/>
      <c r="AV112" s="311"/>
      <c r="AW112" s="311"/>
      <c r="AX112" s="311"/>
      <c r="AY112" s="214"/>
      <c r="AZ112" s="214"/>
      <c r="BA112" s="214"/>
      <c r="BB112" s="214"/>
      <c r="BC112" s="311"/>
      <c r="BD112" s="311"/>
    </row>
    <row r="113" spans="1:56" s="1" customFormat="1">
      <c r="A113" s="312" t="str">
        <f t="shared" si="4"/>
        <v>8000.000.000.000.000.000.000</v>
      </c>
      <c r="B113" s="311">
        <v>8000</v>
      </c>
      <c r="C113" s="311">
        <v>8000</v>
      </c>
      <c r="D113" s="312" t="str">
        <f t="shared" si="7"/>
        <v xml:space="preserve">Carrot Ginger Soup </v>
      </c>
      <c r="E113" s="312" t="str">
        <f t="shared" si="6"/>
        <v xml:space="preserve">SOUP_Carrot Ginger Soup </v>
      </c>
      <c r="F113" s="311"/>
      <c r="G113" s="311" t="s">
        <v>120</v>
      </c>
      <c r="H113" s="311"/>
      <c r="I113" s="311" t="s">
        <v>1993</v>
      </c>
      <c r="J113" s="374">
        <v>44482</v>
      </c>
      <c r="K113" s="313" t="s">
        <v>918</v>
      </c>
      <c r="L113" s="313" t="s">
        <v>2066</v>
      </c>
      <c r="M113" s="311"/>
      <c r="N113" s="311"/>
      <c r="O113" s="311"/>
      <c r="P113" s="311"/>
      <c r="Q113" s="311"/>
      <c r="R113" s="311"/>
      <c r="S113" s="311"/>
      <c r="T113" s="311"/>
      <c r="U113" s="311"/>
      <c r="V113" s="311"/>
      <c r="W113" s="311"/>
      <c r="X113" s="311"/>
      <c r="Y113" s="311"/>
      <c r="Z113" s="311"/>
      <c r="AA113" s="311"/>
      <c r="AB113" s="311"/>
      <c r="AC113" s="311"/>
      <c r="AD113" s="311"/>
      <c r="AE113" s="311"/>
      <c r="AF113" s="311"/>
      <c r="AG113" s="311"/>
      <c r="AH113" s="311"/>
      <c r="AI113" s="311"/>
      <c r="AJ113" s="311" t="s">
        <v>736</v>
      </c>
      <c r="AK113" s="311"/>
      <c r="AL113" s="311"/>
      <c r="AM113" s="311"/>
      <c r="AN113" s="311"/>
      <c r="AO113" s="311"/>
      <c r="AP113" s="311"/>
      <c r="AQ113" s="311"/>
      <c r="AR113" s="311"/>
      <c r="AS113" s="311"/>
      <c r="AT113" s="311"/>
      <c r="AU113" s="311"/>
      <c r="AV113" s="311"/>
      <c r="AW113" s="311"/>
      <c r="AX113" s="311"/>
      <c r="AY113" s="214"/>
      <c r="AZ113" s="214"/>
      <c r="BA113" s="214"/>
      <c r="BB113" s="214"/>
      <c r="BC113" s="311"/>
      <c r="BD113" s="311"/>
    </row>
    <row r="114" spans="1:56" s="1" customFormat="1">
      <c r="A114" s="312" t="str">
        <f t="shared" si="4"/>
        <v>8101.000.000.000.000.000.000</v>
      </c>
      <c r="B114" s="311">
        <v>8100</v>
      </c>
      <c r="C114" s="311">
        <v>8101</v>
      </c>
      <c r="D114" s="312" t="str">
        <f t="shared" si="7"/>
        <v xml:space="preserve">Chive Mashed Potatoes </v>
      </c>
      <c r="E114" s="312" t="str">
        <f t="shared" si="6"/>
        <v xml:space="preserve">SIDE_Chive Mashed Potatoes </v>
      </c>
      <c r="F114" s="311"/>
      <c r="G114" s="311" t="s">
        <v>113</v>
      </c>
      <c r="H114" s="311"/>
      <c r="I114" s="6" t="s">
        <v>1990</v>
      </c>
      <c r="J114" s="374">
        <v>44482</v>
      </c>
      <c r="K114" s="313" t="s">
        <v>921</v>
      </c>
      <c r="L114" s="313" t="s">
        <v>2066</v>
      </c>
      <c r="M114" s="311"/>
      <c r="N114" s="311"/>
      <c r="O114" s="311"/>
      <c r="P114" s="311"/>
      <c r="Q114" s="311"/>
      <c r="R114" s="311"/>
      <c r="S114" s="311"/>
      <c r="T114" s="311"/>
      <c r="U114" s="311"/>
      <c r="V114" s="311"/>
      <c r="W114" s="311"/>
      <c r="X114" s="311"/>
      <c r="Y114" s="311"/>
      <c r="Z114" s="311"/>
      <c r="AA114" s="311"/>
      <c r="AB114" s="311"/>
      <c r="AC114" s="311"/>
      <c r="AD114" s="311"/>
      <c r="AE114" s="311"/>
      <c r="AF114" s="311"/>
      <c r="AG114" s="311"/>
      <c r="AH114" s="311"/>
      <c r="AI114" s="311"/>
      <c r="AJ114" s="311"/>
      <c r="AK114" s="311"/>
      <c r="AL114" s="311"/>
      <c r="AM114" s="311"/>
      <c r="AN114" s="311"/>
      <c r="AO114" s="311"/>
      <c r="AP114" s="311"/>
      <c r="AQ114" s="311"/>
      <c r="AR114" s="311"/>
      <c r="AS114" s="311"/>
      <c r="AT114" s="311"/>
      <c r="AU114" s="311"/>
      <c r="AV114" s="311"/>
      <c r="AW114" s="311"/>
      <c r="AX114" s="311"/>
      <c r="AY114" s="214"/>
      <c r="AZ114" s="214"/>
      <c r="BA114" s="214"/>
      <c r="BB114" s="214"/>
      <c r="BC114" s="311"/>
      <c r="BD114" s="311"/>
    </row>
    <row r="115" spans="1:56" s="1" customFormat="1">
      <c r="A115" s="312" t="str">
        <f t="shared" si="4"/>
        <v>8202.000.000.000.000.000.000</v>
      </c>
      <c r="B115" s="311">
        <v>8200</v>
      </c>
      <c r="C115" s="311">
        <v>8202</v>
      </c>
      <c r="D115" s="312" t="str">
        <f t="shared" si="7"/>
        <v xml:space="preserve">Grilled Chicken Breast </v>
      </c>
      <c r="E115" s="312" t="str">
        <f t="shared" si="6"/>
        <v xml:space="preserve">SIDE_Grilled Chicken Breast </v>
      </c>
      <c r="F115" s="311"/>
      <c r="G115" s="311" t="s">
        <v>213</v>
      </c>
      <c r="H115" s="311"/>
      <c r="I115" s="311" t="s">
        <v>1138</v>
      </c>
      <c r="J115" s="374">
        <v>44482</v>
      </c>
      <c r="K115" s="313" t="s">
        <v>921</v>
      </c>
      <c r="L115" s="313" t="s">
        <v>2066</v>
      </c>
      <c r="M115" s="311"/>
      <c r="N115" s="311"/>
      <c r="O115" s="311"/>
      <c r="P115" s="311"/>
      <c r="Q115" s="311"/>
      <c r="R115" s="311"/>
      <c r="S115" s="311"/>
      <c r="T115" s="311"/>
      <c r="U115" s="311"/>
      <c r="V115" s="311"/>
      <c r="W115" s="311"/>
      <c r="X115" s="311"/>
      <c r="Y115" s="311"/>
      <c r="Z115" s="311"/>
      <c r="AA115" s="311"/>
      <c r="AB115" s="311"/>
      <c r="AC115" s="311"/>
      <c r="AD115" s="311"/>
      <c r="AE115" s="311"/>
      <c r="AF115" s="311"/>
      <c r="AG115" s="311"/>
      <c r="AH115" s="311"/>
      <c r="AI115" s="311"/>
      <c r="AJ115" s="311" t="s">
        <v>736</v>
      </c>
      <c r="AK115" s="311"/>
      <c r="AL115" s="311"/>
      <c r="AM115" s="311"/>
      <c r="AN115" s="311"/>
      <c r="AO115" s="311"/>
      <c r="AP115" s="311"/>
      <c r="AQ115" s="311"/>
      <c r="AR115" s="311"/>
      <c r="AS115" s="311"/>
      <c r="AT115" s="311"/>
      <c r="AU115" s="311"/>
      <c r="AV115" s="311"/>
      <c r="AW115" s="311"/>
      <c r="AX115" s="311"/>
      <c r="AY115" s="214"/>
      <c r="AZ115" s="214"/>
      <c r="BA115" s="214"/>
      <c r="BB115" s="214"/>
      <c r="BC115" s="311"/>
      <c r="BD115" s="311"/>
    </row>
    <row r="116" spans="1:56" s="1" customFormat="1">
      <c r="A116" s="312" t="str">
        <f t="shared" si="4"/>
        <v>8301.000.000.000.000.000.000</v>
      </c>
      <c r="B116" s="311">
        <v>8300</v>
      </c>
      <c r="C116" s="311">
        <v>8301</v>
      </c>
      <c r="D116" s="312" t="str">
        <f t="shared" si="7"/>
        <v xml:space="preserve">Grilled Hanger Steak (OLD NOT ACTIVE) </v>
      </c>
      <c r="E116" s="312" t="str">
        <f t="shared" si="6"/>
        <v xml:space="preserve">SIDE_Grilled Hanger Steak (OLD NOT ACTIVE) </v>
      </c>
      <c r="F116" s="311"/>
      <c r="G116" s="311" t="s">
        <v>967</v>
      </c>
      <c r="H116" s="311"/>
      <c r="I116" s="6" t="s">
        <v>1990</v>
      </c>
      <c r="J116" s="374">
        <v>44482</v>
      </c>
      <c r="K116" s="313" t="s">
        <v>921</v>
      </c>
      <c r="L116" s="313" t="s">
        <v>2066</v>
      </c>
      <c r="M116" s="311"/>
      <c r="N116" s="311"/>
      <c r="O116" s="311"/>
      <c r="P116" s="311"/>
      <c r="Q116" s="311"/>
      <c r="R116" s="311"/>
      <c r="S116" s="311"/>
      <c r="T116" s="311"/>
      <c r="U116" s="311"/>
      <c r="V116" s="311"/>
      <c r="W116" s="311"/>
      <c r="X116" s="311"/>
      <c r="Y116" s="311"/>
      <c r="Z116" s="311"/>
      <c r="AA116" s="311"/>
      <c r="AB116" s="311"/>
      <c r="AC116" s="311"/>
      <c r="AD116" s="311"/>
      <c r="AE116" s="311"/>
      <c r="AF116" s="311"/>
      <c r="AG116" s="311"/>
      <c r="AH116" s="311"/>
      <c r="AI116" s="311"/>
      <c r="AJ116" s="311"/>
      <c r="AK116" s="311"/>
      <c r="AL116" s="311"/>
      <c r="AM116" s="311"/>
      <c r="AN116" s="311"/>
      <c r="AO116" s="311"/>
      <c r="AP116" s="311"/>
      <c r="AQ116" s="311"/>
      <c r="AR116" s="311"/>
      <c r="AS116" s="311"/>
      <c r="AT116" s="311"/>
      <c r="AU116" s="311"/>
      <c r="AV116" s="311"/>
      <c r="AW116" s="311"/>
      <c r="AX116" s="311"/>
      <c r="AY116" s="214"/>
      <c r="AZ116" s="214"/>
      <c r="BA116" s="214"/>
      <c r="BB116" s="214"/>
      <c r="BC116" s="311"/>
      <c r="BD116" s="311"/>
    </row>
    <row r="117" spans="1:56" s="1" customFormat="1">
      <c r="A117" s="312" t="str">
        <f t="shared" si="4"/>
        <v>8401.000.000.000.000.000.000</v>
      </c>
      <c r="B117" s="311">
        <v>8400</v>
      </c>
      <c r="C117" s="311">
        <v>8401</v>
      </c>
      <c r="D117" s="312" t="str">
        <f t="shared" si="7"/>
        <v xml:space="preserve">Grilled Jumbo Shrimp (OLD NOT ACTIVE) </v>
      </c>
      <c r="E117" s="312" t="str">
        <f t="shared" si="6"/>
        <v xml:space="preserve">SIDE_Grilled Jumbo Shrimp (OLD NOT ACTIVE) </v>
      </c>
      <c r="F117" s="311"/>
      <c r="G117" s="311" t="s">
        <v>968</v>
      </c>
      <c r="H117" s="311"/>
      <c r="I117" s="6" t="s">
        <v>1990</v>
      </c>
      <c r="J117" s="374">
        <v>44482</v>
      </c>
      <c r="K117" s="313" t="s">
        <v>921</v>
      </c>
      <c r="L117" s="313" t="s">
        <v>2066</v>
      </c>
      <c r="M117" s="311"/>
      <c r="N117" s="311"/>
      <c r="O117" s="311"/>
      <c r="P117" s="311"/>
      <c r="Q117" s="311"/>
      <c r="R117" s="311"/>
      <c r="S117" s="311"/>
      <c r="T117" s="311"/>
      <c r="U117" s="311"/>
      <c r="V117" s="311"/>
      <c r="W117" s="311"/>
      <c r="X117" s="311"/>
      <c r="Y117" s="311"/>
      <c r="Z117" s="311"/>
      <c r="AA117" s="311"/>
      <c r="AB117" s="311"/>
      <c r="AC117" s="311"/>
      <c r="AD117" s="311"/>
      <c r="AE117" s="311"/>
      <c r="AF117" s="311"/>
      <c r="AG117" s="311"/>
      <c r="AH117" s="311"/>
      <c r="AI117" s="311"/>
      <c r="AJ117" s="311"/>
      <c r="AK117" s="311"/>
      <c r="AL117" s="311"/>
      <c r="AM117" s="311"/>
      <c r="AN117" s="311"/>
      <c r="AO117" s="311"/>
      <c r="AP117" s="311"/>
      <c r="AQ117" s="311"/>
      <c r="AR117" s="311"/>
      <c r="AS117" s="311"/>
      <c r="AT117" s="311"/>
      <c r="AU117" s="311"/>
      <c r="AV117" s="311"/>
      <c r="AW117" s="311"/>
      <c r="AX117" s="311"/>
      <c r="AY117" s="214"/>
      <c r="AZ117" s="214"/>
      <c r="BA117" s="214"/>
      <c r="BB117" s="214"/>
      <c r="BC117" s="311"/>
      <c r="BD117" s="311"/>
    </row>
    <row r="118" spans="1:56" s="1" customFormat="1">
      <c r="A118" s="312" t="str">
        <f t="shared" si="4"/>
        <v>8501.000.000.000.000.000.000</v>
      </c>
      <c r="B118" s="311">
        <v>8500</v>
      </c>
      <c r="C118" s="311">
        <v>8501</v>
      </c>
      <c r="D118" s="312" t="str">
        <f t="shared" si="7"/>
        <v xml:space="preserve">Jasmine Rice </v>
      </c>
      <c r="E118" s="312" t="str">
        <f t="shared" si="6"/>
        <v xml:space="preserve">SIDE_Jasmine Rice </v>
      </c>
      <c r="F118" s="311"/>
      <c r="G118" s="311" t="s">
        <v>124</v>
      </c>
      <c r="H118" s="311"/>
      <c r="I118" s="6" t="s">
        <v>1990</v>
      </c>
      <c r="J118" s="374">
        <v>44482</v>
      </c>
      <c r="K118" s="313" t="s">
        <v>921</v>
      </c>
      <c r="L118" s="313" t="s">
        <v>2066</v>
      </c>
      <c r="M118" s="311"/>
      <c r="N118" s="311"/>
      <c r="O118" s="311"/>
      <c r="P118" s="311"/>
      <c r="Q118" s="311"/>
      <c r="R118" s="311"/>
      <c r="S118" s="311"/>
      <c r="T118" s="311"/>
      <c r="U118" s="311"/>
      <c r="V118" s="311"/>
      <c r="W118" s="311"/>
      <c r="X118" s="311"/>
      <c r="Y118" s="311"/>
      <c r="Z118" s="311"/>
      <c r="AA118" s="311"/>
      <c r="AB118" s="311"/>
      <c r="AC118" s="311"/>
      <c r="AD118" s="311"/>
      <c r="AE118" s="311"/>
      <c r="AF118" s="311"/>
      <c r="AG118" s="311"/>
      <c r="AH118" s="311"/>
      <c r="AI118" s="311"/>
      <c r="AJ118" s="311"/>
      <c r="AK118" s="311"/>
      <c r="AL118" s="311"/>
      <c r="AM118" s="311"/>
      <c r="AN118" s="311"/>
      <c r="AO118" s="311"/>
      <c r="AP118" s="311"/>
      <c r="AQ118" s="311"/>
      <c r="AR118" s="311"/>
      <c r="AS118" s="311"/>
      <c r="AT118" s="311"/>
      <c r="AU118" s="311"/>
      <c r="AV118" s="311"/>
      <c r="AW118" s="311"/>
      <c r="AX118" s="311"/>
      <c r="AY118" s="214"/>
      <c r="AZ118" s="214"/>
      <c r="BA118" s="214"/>
      <c r="BB118" s="214"/>
      <c r="BC118" s="311"/>
      <c r="BD118" s="311"/>
    </row>
    <row r="119" spans="1:56" s="1" customFormat="1">
      <c r="A119" s="312" t="str">
        <f t="shared" si="4"/>
        <v>8601.000.000.000.000.000.000</v>
      </c>
      <c r="B119" s="311">
        <v>8600</v>
      </c>
      <c r="C119" s="311">
        <v>8601</v>
      </c>
      <c r="D119" s="312" t="str">
        <f t="shared" si="7"/>
        <v xml:space="preserve">Herbed Quinoa </v>
      </c>
      <c r="E119" s="312" t="str">
        <f t="shared" si="6"/>
        <v xml:space="preserve">SIDE_Herbed Quinoa </v>
      </c>
      <c r="F119" s="311"/>
      <c r="G119" s="311" t="s">
        <v>104</v>
      </c>
      <c r="H119" s="311"/>
      <c r="I119" s="311" t="s">
        <v>1993</v>
      </c>
      <c r="J119" s="374">
        <v>44482</v>
      </c>
      <c r="K119" s="313" t="s">
        <v>921</v>
      </c>
      <c r="L119" s="313" t="s">
        <v>2066</v>
      </c>
      <c r="M119" s="311"/>
      <c r="N119" s="311"/>
      <c r="O119" s="311"/>
      <c r="P119" s="311"/>
      <c r="Q119" s="311"/>
      <c r="R119" s="311"/>
      <c r="S119" s="311"/>
      <c r="T119" s="311"/>
      <c r="U119" s="311"/>
      <c r="V119" s="311"/>
      <c r="W119" s="311"/>
      <c r="X119" s="311"/>
      <c r="Y119" s="311"/>
      <c r="Z119" s="311"/>
      <c r="AA119" s="311"/>
      <c r="AB119" s="311"/>
      <c r="AC119" s="311"/>
      <c r="AD119" s="311"/>
      <c r="AE119" s="311"/>
      <c r="AF119" s="311"/>
      <c r="AG119" s="311"/>
      <c r="AH119" s="311"/>
      <c r="AI119" s="311"/>
      <c r="AJ119" s="311" t="s">
        <v>736</v>
      </c>
      <c r="AK119" s="311"/>
      <c r="AL119" s="311"/>
      <c r="AM119" s="311"/>
      <c r="AN119" s="311"/>
      <c r="AO119" s="311"/>
      <c r="AP119" s="311"/>
      <c r="AQ119" s="311"/>
      <c r="AR119" s="311"/>
      <c r="AS119" s="311"/>
      <c r="AT119" s="311"/>
      <c r="AU119" s="311"/>
      <c r="AV119" s="311"/>
      <c r="AW119" s="311"/>
      <c r="AX119" s="311"/>
      <c r="AY119" s="214"/>
      <c r="AZ119" s="214"/>
      <c r="BA119" s="214"/>
      <c r="BB119" s="214"/>
      <c r="BC119" s="311"/>
      <c r="BD119" s="311"/>
    </row>
    <row r="120" spans="1:56" s="1" customFormat="1">
      <c r="A120" s="312" t="str">
        <f t="shared" si="4"/>
        <v>8701.000.000.000.000.000.000</v>
      </c>
      <c r="B120" s="311">
        <v>8700</v>
      </c>
      <c r="C120" s="311">
        <v>8701</v>
      </c>
      <c r="D120" s="312" t="str">
        <f t="shared" si="7"/>
        <v xml:space="preserve">Herbed Roasted Potatoes </v>
      </c>
      <c r="E120" s="312" t="str">
        <f t="shared" si="6"/>
        <v xml:space="preserve">SIDE_Herbed Roasted Potatoes </v>
      </c>
      <c r="F120" s="311"/>
      <c r="G120" s="311" t="s">
        <v>215</v>
      </c>
      <c r="H120" s="311"/>
      <c r="I120" s="311" t="s">
        <v>1138</v>
      </c>
      <c r="J120" s="374">
        <v>44482</v>
      </c>
      <c r="K120" s="313" t="s">
        <v>921</v>
      </c>
      <c r="L120" s="313" t="s">
        <v>2066</v>
      </c>
      <c r="M120" s="311"/>
      <c r="N120" s="311"/>
      <c r="O120" s="311"/>
      <c r="P120" s="311"/>
      <c r="Q120" s="311"/>
      <c r="R120" s="311"/>
      <c r="S120" s="311"/>
      <c r="T120" s="311"/>
      <c r="U120" s="311"/>
      <c r="V120" s="311"/>
      <c r="W120" s="311"/>
      <c r="X120" s="311"/>
      <c r="Y120" s="311"/>
      <c r="Z120" s="311"/>
      <c r="AA120" s="311"/>
      <c r="AB120" s="311"/>
      <c r="AC120" s="311"/>
      <c r="AD120" s="311"/>
      <c r="AE120" s="311"/>
      <c r="AF120" s="311"/>
      <c r="AG120" s="311"/>
      <c r="AH120" s="311"/>
      <c r="AI120" s="311"/>
      <c r="AJ120" s="311"/>
      <c r="AK120" s="311"/>
      <c r="AL120" s="311"/>
      <c r="AM120" s="311"/>
      <c r="AN120" s="311"/>
      <c r="AO120" s="311"/>
      <c r="AP120" s="311"/>
      <c r="AQ120" s="311"/>
      <c r="AR120" s="311"/>
      <c r="AS120" s="311"/>
      <c r="AT120" s="311"/>
      <c r="AU120" s="311"/>
      <c r="AV120" s="311"/>
      <c r="AW120" s="311"/>
      <c r="AX120" s="311"/>
      <c r="AY120" s="214"/>
      <c r="AZ120" s="214"/>
      <c r="BA120" s="214"/>
      <c r="BB120" s="214"/>
      <c r="BC120" s="311"/>
      <c r="BD120" s="311"/>
    </row>
    <row r="121" spans="1:56" s="1" customFormat="1">
      <c r="A121" s="312" t="str">
        <f t="shared" si="4"/>
        <v>8801.000.000.000.000.000.000</v>
      </c>
      <c r="B121" s="311">
        <v>8800</v>
      </c>
      <c r="C121" s="311">
        <v>8801</v>
      </c>
      <c r="D121" s="312" t="str">
        <f t="shared" si="7"/>
        <v xml:space="preserve">Chive Mashed Potatoes (OLD NOT ACTIVE) </v>
      </c>
      <c r="E121" s="312" t="str">
        <f t="shared" si="6"/>
        <v xml:space="preserve">SIDE_Chive Mashed Potatoes (OLD NOT ACTIVE) </v>
      </c>
      <c r="F121" s="311"/>
      <c r="G121" s="311" t="s">
        <v>969</v>
      </c>
      <c r="H121" s="311"/>
      <c r="I121" s="6" t="s">
        <v>1990</v>
      </c>
      <c r="J121" s="374">
        <v>44482</v>
      </c>
      <c r="K121" s="313" t="s">
        <v>921</v>
      </c>
      <c r="L121" s="313" t="s">
        <v>2066</v>
      </c>
      <c r="M121" s="311"/>
      <c r="N121" s="311"/>
      <c r="O121" s="311"/>
      <c r="P121" s="311"/>
      <c r="Q121" s="311"/>
      <c r="R121" s="311"/>
      <c r="S121" s="311"/>
      <c r="T121" s="311"/>
      <c r="U121" s="311"/>
      <c r="V121" s="311"/>
      <c r="W121" s="311"/>
      <c r="X121" s="311"/>
      <c r="Y121" s="311"/>
      <c r="Z121" s="311"/>
      <c r="AA121" s="311"/>
      <c r="AB121" s="311"/>
      <c r="AC121" s="311"/>
      <c r="AD121" s="311"/>
      <c r="AE121" s="311"/>
      <c r="AF121" s="311"/>
      <c r="AG121" s="311"/>
      <c r="AH121" s="311"/>
      <c r="AI121" s="311"/>
      <c r="AJ121" s="311"/>
      <c r="AK121" s="311"/>
      <c r="AL121" s="311"/>
      <c r="AM121" s="311"/>
      <c r="AN121" s="311"/>
      <c r="AO121" s="311"/>
      <c r="AP121" s="311"/>
      <c r="AQ121" s="311"/>
      <c r="AR121" s="311"/>
      <c r="AS121" s="311"/>
      <c r="AT121" s="311"/>
      <c r="AU121" s="311"/>
      <c r="AV121" s="311"/>
      <c r="AW121" s="311"/>
      <c r="AX121" s="311"/>
      <c r="AY121" s="214"/>
      <c r="AZ121" s="214"/>
      <c r="BA121" s="214"/>
      <c r="BB121" s="214"/>
      <c r="BC121" s="311"/>
      <c r="BD121" s="311"/>
    </row>
    <row r="122" spans="1:56" s="1" customFormat="1">
      <c r="A122" s="312" t="str">
        <f t="shared" si="4"/>
        <v>9901.000.000.000.000.000.000</v>
      </c>
      <c r="B122" s="311">
        <v>9900</v>
      </c>
      <c r="C122" s="311">
        <v>9901</v>
      </c>
      <c r="D122" s="312" t="str">
        <f t="shared" si="7"/>
        <v xml:space="preserve">Green Beans with Toasted Almonds (OLD NOT ACTIVE) </v>
      </c>
      <c r="E122" s="312" t="str">
        <f t="shared" si="6"/>
        <v xml:space="preserve">SIDE_Green Beans with Toasted Almonds (OLD NOT ACTIVE) </v>
      </c>
      <c r="F122" s="311"/>
      <c r="G122" s="311" t="s">
        <v>970</v>
      </c>
      <c r="H122" s="311"/>
      <c r="I122" s="6" t="s">
        <v>1990</v>
      </c>
      <c r="J122" s="374">
        <v>44482</v>
      </c>
      <c r="K122" s="313" t="s">
        <v>921</v>
      </c>
      <c r="L122" s="313" t="s">
        <v>2066</v>
      </c>
      <c r="M122" s="311"/>
      <c r="N122" s="311"/>
      <c r="O122" s="311"/>
      <c r="P122" s="311"/>
      <c r="Q122" s="311"/>
      <c r="R122" s="311"/>
      <c r="S122" s="311"/>
      <c r="T122" s="311"/>
      <c r="U122" s="311"/>
      <c r="V122" s="311"/>
      <c r="W122" s="311"/>
      <c r="X122" s="311"/>
      <c r="Y122" s="311"/>
      <c r="Z122" s="311"/>
      <c r="AA122" s="311"/>
      <c r="AB122" s="311"/>
      <c r="AC122" s="311"/>
      <c r="AD122" s="311"/>
      <c r="AE122" s="311"/>
      <c r="AF122" s="311"/>
      <c r="AG122" s="311"/>
      <c r="AH122" s="311"/>
      <c r="AI122" s="311"/>
      <c r="AJ122" s="311"/>
      <c r="AK122" s="311"/>
      <c r="AL122" s="311"/>
      <c r="AM122" s="311"/>
      <c r="AN122" s="311"/>
      <c r="AO122" s="311"/>
      <c r="AP122" s="311"/>
      <c r="AQ122" s="311"/>
      <c r="AR122" s="311"/>
      <c r="AS122" s="311"/>
      <c r="AT122" s="311"/>
      <c r="AU122" s="311"/>
      <c r="AV122" s="311"/>
      <c r="AW122" s="311"/>
      <c r="AX122" s="311"/>
      <c r="AY122" s="214"/>
      <c r="AZ122" s="214"/>
      <c r="BA122" s="214"/>
      <c r="BB122" s="214"/>
      <c r="BC122" s="311"/>
      <c r="BD122" s="311"/>
    </row>
    <row r="123" spans="1:56" s="1" customFormat="1">
      <c r="A123" s="312" t="str">
        <f t="shared" si="4"/>
        <v>10001.000.000.000.000.000.000</v>
      </c>
      <c r="B123" s="311">
        <v>10000</v>
      </c>
      <c r="C123" s="311">
        <v>10001</v>
      </c>
      <c r="D123" s="312" t="str">
        <f t="shared" si="7"/>
        <v xml:space="preserve">Roasted Peppers, Eggplant and Zucchini </v>
      </c>
      <c r="E123" s="312" t="str">
        <f t="shared" si="6"/>
        <v xml:space="preserve">SIDE_Roasted Peppers, Eggplant and Zucchini </v>
      </c>
      <c r="F123" s="311"/>
      <c r="G123" s="311" t="s">
        <v>216</v>
      </c>
      <c r="H123" s="311"/>
      <c r="I123" s="311" t="s">
        <v>1993</v>
      </c>
      <c r="J123" s="374">
        <v>44482</v>
      </c>
      <c r="K123" s="313" t="s">
        <v>921</v>
      </c>
      <c r="L123" s="313" t="s">
        <v>2066</v>
      </c>
      <c r="M123" s="311"/>
      <c r="N123" s="311"/>
      <c r="O123" s="311"/>
      <c r="P123" s="311"/>
      <c r="Q123" s="311"/>
      <c r="R123" s="311"/>
      <c r="S123" s="311"/>
      <c r="T123" s="311"/>
      <c r="U123" s="311"/>
      <c r="V123" s="311"/>
      <c r="W123" s="311"/>
      <c r="X123" s="311"/>
      <c r="Y123" s="311"/>
      <c r="Z123" s="311"/>
      <c r="AA123" s="311"/>
      <c r="AB123" s="311"/>
      <c r="AC123" s="311"/>
      <c r="AD123" s="311"/>
      <c r="AE123" s="311"/>
      <c r="AF123" s="311"/>
      <c r="AG123" s="311"/>
      <c r="AH123" s="311"/>
      <c r="AI123" s="311"/>
      <c r="AJ123" s="311"/>
      <c r="AK123" s="311"/>
      <c r="AL123" s="311"/>
      <c r="AM123" s="311"/>
      <c r="AN123" s="311"/>
      <c r="AO123" s="311"/>
      <c r="AP123" s="311"/>
      <c r="AQ123" s="311"/>
      <c r="AR123" s="311"/>
      <c r="AS123" s="311"/>
      <c r="AT123" s="311"/>
      <c r="AU123" s="311"/>
      <c r="AV123" s="311"/>
      <c r="AW123" s="311"/>
      <c r="AX123" s="311"/>
      <c r="AY123" s="214"/>
      <c r="AZ123" s="214"/>
      <c r="BA123" s="214"/>
      <c r="BB123" s="214"/>
      <c r="BC123" s="311"/>
      <c r="BD123" s="311"/>
    </row>
    <row r="124" spans="1:56" s="1" customFormat="1">
      <c r="A124" s="312" t="str">
        <f t="shared" si="4"/>
        <v>10101.000.000.000.000.000.000</v>
      </c>
      <c r="B124" s="311">
        <v>10100</v>
      </c>
      <c r="C124" s="311">
        <v>10101</v>
      </c>
      <c r="D124" s="312" t="str">
        <f t="shared" si="7"/>
        <v xml:space="preserve">Roasted Carrots and Parsnips (OLD NOT ACTIVE) </v>
      </c>
      <c r="E124" s="312" t="str">
        <f t="shared" si="6"/>
        <v xml:space="preserve">SIDE_Roasted Carrots and Parsnips (OLD NOT ACTIVE) </v>
      </c>
      <c r="F124" s="311"/>
      <c r="G124" s="311" t="s">
        <v>971</v>
      </c>
      <c r="H124" s="311"/>
      <c r="I124" s="6" t="s">
        <v>1990</v>
      </c>
      <c r="J124" s="374">
        <v>44482</v>
      </c>
      <c r="K124" s="313" t="s">
        <v>921</v>
      </c>
      <c r="L124" s="313" t="s">
        <v>2066</v>
      </c>
      <c r="M124" s="311"/>
      <c r="N124" s="311"/>
      <c r="O124" s="311"/>
      <c r="P124" s="311"/>
      <c r="Q124" s="311"/>
      <c r="R124" s="311"/>
      <c r="S124" s="311"/>
      <c r="T124" s="311"/>
      <c r="U124" s="311"/>
      <c r="V124" s="311"/>
      <c r="W124" s="311"/>
      <c r="X124" s="311"/>
      <c r="Y124" s="311"/>
      <c r="Z124" s="311"/>
      <c r="AA124" s="311"/>
      <c r="AB124" s="311"/>
      <c r="AC124" s="311"/>
      <c r="AD124" s="311"/>
      <c r="AE124" s="311"/>
      <c r="AF124" s="311"/>
      <c r="AG124" s="311"/>
      <c r="AH124" s="311"/>
      <c r="AI124" s="311"/>
      <c r="AJ124" s="311"/>
      <c r="AK124" s="311"/>
      <c r="AL124" s="311"/>
      <c r="AM124" s="311"/>
      <c r="AN124" s="311"/>
      <c r="AO124" s="311"/>
      <c r="AP124" s="311"/>
      <c r="AQ124" s="311"/>
      <c r="AR124" s="311"/>
      <c r="AS124" s="311"/>
      <c r="AT124" s="311"/>
      <c r="AU124" s="311"/>
      <c r="AV124" s="311"/>
      <c r="AW124" s="311"/>
      <c r="AX124" s="311"/>
      <c r="AY124" s="214"/>
      <c r="AZ124" s="214"/>
      <c r="BA124" s="214"/>
      <c r="BB124" s="214"/>
      <c r="BC124" s="311"/>
      <c r="BD124" s="311"/>
    </row>
    <row r="125" spans="1:56" s="1" customFormat="1">
      <c r="A125" s="312" t="str">
        <f t="shared" si="4"/>
        <v>10201.000.000.000.000.000.000</v>
      </c>
      <c r="B125" s="311">
        <v>10200</v>
      </c>
      <c r="C125" s="311">
        <v>10201</v>
      </c>
      <c r="D125" s="312" t="str">
        <f t="shared" si="7"/>
        <v xml:space="preserve">Roasted Broccoli, Carrots and Brussel Sprouts </v>
      </c>
      <c r="E125" s="312" t="str">
        <f t="shared" si="6"/>
        <v xml:space="preserve">SIDE_Roasted Broccoli, Carrots and Brussel Sprouts </v>
      </c>
      <c r="F125" s="311"/>
      <c r="G125" s="311" t="s">
        <v>217</v>
      </c>
      <c r="H125" s="311"/>
      <c r="I125" s="311" t="s">
        <v>1138</v>
      </c>
      <c r="J125" s="374">
        <v>44482</v>
      </c>
      <c r="K125" s="313" t="s">
        <v>921</v>
      </c>
      <c r="L125" s="313" t="s">
        <v>2078</v>
      </c>
      <c r="M125" s="311"/>
      <c r="N125" s="311"/>
      <c r="O125" s="311"/>
      <c r="P125" s="311"/>
      <c r="Q125" s="311"/>
      <c r="R125" s="311"/>
      <c r="S125" s="311"/>
      <c r="T125" s="311"/>
      <c r="U125" s="311"/>
      <c r="V125" s="311"/>
      <c r="W125" s="311"/>
      <c r="X125" s="311"/>
      <c r="Y125" s="311"/>
      <c r="Z125" s="311"/>
      <c r="AA125" s="311"/>
      <c r="AB125" s="311"/>
      <c r="AC125" s="311"/>
      <c r="AD125" s="311"/>
      <c r="AE125" s="311"/>
      <c r="AF125" s="311"/>
      <c r="AG125" s="311"/>
      <c r="AH125" s="311"/>
      <c r="AI125" s="311"/>
      <c r="AJ125" s="311" t="s">
        <v>736</v>
      </c>
      <c r="AK125" s="311"/>
      <c r="AL125" s="311"/>
      <c r="AM125" s="311"/>
      <c r="AN125" s="311"/>
      <c r="AO125" s="311"/>
      <c r="AP125" s="311"/>
      <c r="AQ125" s="311"/>
      <c r="AR125" s="311"/>
      <c r="AS125" s="311"/>
      <c r="AT125" s="311"/>
      <c r="AU125" s="311"/>
      <c r="AV125" s="311"/>
      <c r="AW125" s="311"/>
      <c r="AX125" s="311"/>
      <c r="AY125" s="214"/>
      <c r="AZ125" s="214"/>
      <c r="BA125" s="214"/>
      <c r="BB125" s="214"/>
      <c r="BC125" s="311"/>
      <c r="BD125" s="311"/>
    </row>
    <row r="126" spans="1:56" s="1" customFormat="1">
      <c r="A126" s="312" t="str">
        <f t="shared" si="4"/>
        <v>10301.000.000.000.000.000.000</v>
      </c>
      <c r="B126" s="311">
        <v>10300</v>
      </c>
      <c r="C126" s="311">
        <v>10301</v>
      </c>
      <c r="D126" s="312" t="str">
        <f t="shared" si="7"/>
        <v xml:space="preserve">Lamb With Mint Pesto </v>
      </c>
      <c r="E126" s="312" t="str">
        <f t="shared" si="6"/>
        <v xml:space="preserve">SIDE_Lamb With Mint Pesto </v>
      </c>
      <c r="F126" s="311"/>
      <c r="G126" s="311" t="s">
        <v>218</v>
      </c>
      <c r="H126" s="311"/>
      <c r="I126" s="311" t="s">
        <v>1138</v>
      </c>
      <c r="J126" s="374">
        <v>44482</v>
      </c>
      <c r="K126" s="313" t="s">
        <v>921</v>
      </c>
      <c r="L126" s="313" t="s">
        <v>2066</v>
      </c>
      <c r="M126" s="311"/>
      <c r="N126" s="311"/>
      <c r="O126" s="311"/>
      <c r="P126" s="311"/>
      <c r="Q126" s="311"/>
      <c r="R126" s="311"/>
      <c r="S126" s="311"/>
      <c r="T126" s="311"/>
      <c r="U126" s="311"/>
      <c r="V126" s="311"/>
      <c r="W126" s="311"/>
      <c r="X126" s="311"/>
      <c r="Y126" s="311"/>
      <c r="Z126" s="311"/>
      <c r="AA126" s="311"/>
      <c r="AB126" s="311"/>
      <c r="AC126" s="311"/>
      <c r="AD126" s="311"/>
      <c r="AE126" s="311"/>
      <c r="AF126" s="311"/>
      <c r="AG126" s="311"/>
      <c r="AH126" s="311"/>
      <c r="AI126" s="311"/>
      <c r="AJ126" s="311"/>
      <c r="AK126" s="311"/>
      <c r="AL126" s="311"/>
      <c r="AM126" s="311"/>
      <c r="AN126" s="311"/>
      <c r="AO126" s="311"/>
      <c r="AP126" s="311"/>
      <c r="AQ126" s="311"/>
      <c r="AR126" s="311"/>
      <c r="AS126" s="311"/>
      <c r="AT126" s="311"/>
      <c r="AU126" s="311"/>
      <c r="AV126" s="311"/>
      <c r="AW126" s="311"/>
      <c r="AX126" s="311"/>
      <c r="AY126" s="214"/>
      <c r="AZ126" s="214"/>
      <c r="BA126" s="214"/>
      <c r="BB126" s="214"/>
      <c r="BC126" s="311"/>
      <c r="BD126" s="311"/>
    </row>
    <row r="127" spans="1:56" s="1" customFormat="1">
      <c r="A127" s="312" t="str">
        <f t="shared" si="4"/>
        <v>10400.000.000.000.000.000.000</v>
      </c>
      <c r="B127" s="311">
        <v>10400</v>
      </c>
      <c r="C127" s="311">
        <v>10400</v>
      </c>
      <c r="D127" s="312" t="str">
        <f t="shared" si="7"/>
        <v xml:space="preserve">Cumin Roasted Carrots &amp; Parsnips </v>
      </c>
      <c r="E127" s="312" t="str">
        <f t="shared" si="6"/>
        <v xml:space="preserve">SIDE_Cumin Roasted Carrots &amp; Parsnips </v>
      </c>
      <c r="F127" s="311"/>
      <c r="G127" s="311" t="s">
        <v>219</v>
      </c>
      <c r="H127" s="311"/>
      <c r="I127" s="311" t="s">
        <v>1993</v>
      </c>
      <c r="J127" s="374">
        <v>44482</v>
      </c>
      <c r="K127" s="313" t="s">
        <v>921</v>
      </c>
      <c r="L127" s="313" t="s">
        <v>2066</v>
      </c>
      <c r="M127" s="311"/>
      <c r="N127" s="311"/>
      <c r="O127" s="311"/>
      <c r="P127" s="311"/>
      <c r="Q127" s="311"/>
      <c r="R127" s="311"/>
      <c r="S127" s="311"/>
      <c r="T127" s="311"/>
      <c r="U127" s="311"/>
      <c r="V127" s="311"/>
      <c r="W127" s="311"/>
      <c r="X127" s="311"/>
      <c r="Y127" s="311"/>
      <c r="Z127" s="311"/>
      <c r="AA127" s="311"/>
      <c r="AB127" s="311"/>
      <c r="AC127" s="311"/>
      <c r="AD127" s="311"/>
      <c r="AE127" s="311"/>
      <c r="AF127" s="311"/>
      <c r="AG127" s="311"/>
      <c r="AH127" s="311"/>
      <c r="AI127" s="311"/>
      <c r="AJ127" s="311" t="s">
        <v>736</v>
      </c>
      <c r="AK127" s="311"/>
      <c r="AL127" s="311"/>
      <c r="AM127" s="311"/>
      <c r="AN127" s="311"/>
      <c r="AO127" s="311"/>
      <c r="AP127" s="311"/>
      <c r="AQ127" s="311"/>
      <c r="AR127" s="311"/>
      <c r="AS127" s="311"/>
      <c r="AT127" s="311"/>
      <c r="AU127" s="311"/>
      <c r="AV127" s="311"/>
      <c r="AW127" s="311"/>
      <c r="AX127" s="311"/>
      <c r="AY127" s="214"/>
      <c r="AZ127" s="214"/>
      <c r="BA127" s="214"/>
      <c r="BB127" s="214"/>
      <c r="BC127" s="311"/>
      <c r="BD127" s="311"/>
    </row>
    <row r="128" spans="1:56" s="1" customFormat="1">
      <c r="A128" s="312" t="str">
        <f t="shared" si="4"/>
        <v>10501.000.000.000.000.000.000</v>
      </c>
      <c r="B128" s="311">
        <v>10500</v>
      </c>
      <c r="C128" s="311">
        <v>10501</v>
      </c>
      <c r="D128" s="312" t="str">
        <f t="shared" si="7"/>
        <v xml:space="preserve">Quinoa Tabbouleh </v>
      </c>
      <c r="E128" s="312" t="str">
        <f t="shared" si="6"/>
        <v xml:space="preserve">SIDE_Quinoa Tabbouleh </v>
      </c>
      <c r="F128" s="311"/>
      <c r="G128" s="311" t="s">
        <v>220</v>
      </c>
      <c r="H128" s="311"/>
      <c r="I128" s="311" t="s">
        <v>1138</v>
      </c>
      <c r="J128" s="374">
        <v>44482</v>
      </c>
      <c r="K128" s="313" t="s">
        <v>921</v>
      </c>
      <c r="L128" s="313" t="s">
        <v>2066</v>
      </c>
      <c r="M128" s="311"/>
      <c r="N128" s="311"/>
      <c r="O128" s="311"/>
      <c r="P128" s="311"/>
      <c r="Q128" s="311"/>
      <c r="R128" s="311"/>
      <c r="S128" s="311"/>
      <c r="T128" s="311"/>
      <c r="U128" s="311"/>
      <c r="V128" s="311"/>
      <c r="W128" s="311"/>
      <c r="X128" s="311"/>
      <c r="Y128" s="311"/>
      <c r="Z128" s="311"/>
      <c r="AA128" s="311"/>
      <c r="AB128" s="311"/>
      <c r="AC128" s="311"/>
      <c r="AD128" s="311"/>
      <c r="AE128" s="311"/>
      <c r="AF128" s="311"/>
      <c r="AG128" s="311"/>
      <c r="AH128" s="311"/>
      <c r="AI128" s="311"/>
      <c r="AJ128" s="311"/>
      <c r="AK128" s="311"/>
      <c r="AL128" s="311"/>
      <c r="AM128" s="311"/>
      <c r="AN128" s="311"/>
      <c r="AO128" s="311"/>
      <c r="AP128" s="311"/>
      <c r="AQ128" s="311"/>
      <c r="AR128" s="311"/>
      <c r="AS128" s="311"/>
      <c r="AT128" s="311"/>
      <c r="AU128" s="311"/>
      <c r="AV128" s="311"/>
      <c r="AW128" s="311"/>
      <c r="AX128" s="311"/>
      <c r="AY128" s="214"/>
      <c r="AZ128" s="214"/>
      <c r="BA128" s="214"/>
      <c r="BB128" s="214"/>
      <c r="BC128" s="311"/>
      <c r="BD128" s="311"/>
    </row>
    <row r="129" spans="1:56" s="1" customFormat="1">
      <c r="A129" s="312" t="str">
        <f t="shared" si="4"/>
        <v>10601.000.000.000.000.000.000</v>
      </c>
      <c r="B129" s="311">
        <v>10600</v>
      </c>
      <c r="C129" s="311">
        <v>10601</v>
      </c>
      <c r="D129" s="312" t="str">
        <f t="shared" si="7"/>
        <v xml:space="preserve">Zaatar Chicken </v>
      </c>
      <c r="E129" s="312" t="str">
        <f t="shared" si="6"/>
        <v xml:space="preserve">SIDE_Zaatar Chicken </v>
      </c>
      <c r="F129" s="311"/>
      <c r="G129" s="311" t="s">
        <v>221</v>
      </c>
      <c r="H129" s="311"/>
      <c r="I129" s="311" t="s">
        <v>1138</v>
      </c>
      <c r="J129" s="374">
        <v>44482</v>
      </c>
      <c r="K129" s="313" t="s">
        <v>921</v>
      </c>
      <c r="L129" s="313" t="s">
        <v>2066</v>
      </c>
      <c r="M129" s="311"/>
      <c r="N129" s="311"/>
      <c r="O129" s="311"/>
      <c r="P129" s="311"/>
      <c r="Q129" s="311"/>
      <c r="R129" s="311"/>
      <c r="S129" s="311"/>
      <c r="T129" s="311"/>
      <c r="U129" s="311"/>
      <c r="V129" s="311"/>
      <c r="W129" s="311"/>
      <c r="X129" s="311"/>
      <c r="Y129" s="311"/>
      <c r="Z129" s="311"/>
      <c r="AA129" s="311"/>
      <c r="AB129" s="311"/>
      <c r="AC129" s="311"/>
      <c r="AD129" s="311"/>
      <c r="AE129" s="311"/>
      <c r="AF129" s="311"/>
      <c r="AG129" s="311"/>
      <c r="AH129" s="311"/>
      <c r="AI129" s="311"/>
      <c r="AJ129" s="311"/>
      <c r="AK129" s="311"/>
      <c r="AL129" s="311"/>
      <c r="AM129" s="311"/>
      <c r="AN129" s="311"/>
      <c r="AO129" s="311"/>
      <c r="AP129" s="311"/>
      <c r="AQ129" s="311"/>
      <c r="AR129" s="311"/>
      <c r="AS129" s="311"/>
      <c r="AT129" s="311"/>
      <c r="AU129" s="311"/>
      <c r="AV129" s="311"/>
      <c r="AW129" s="311"/>
      <c r="AX129" s="311"/>
      <c r="AY129" s="214"/>
      <c r="AZ129" s="214"/>
      <c r="BA129" s="214"/>
      <c r="BB129" s="214"/>
      <c r="BC129" s="311"/>
      <c r="BD129" s="311"/>
    </row>
    <row r="130" spans="1:56" s="1" customFormat="1">
      <c r="A130" s="312" t="str">
        <f t="shared" ref="A130:A193" si="8">CONCATENATE(C130,".",IF(M130="","000",M130),".",IF(O130="","000",O130),".",IF(Q130="","000",Q130),".",IF(S130="","000",S130),".",IF(U130="","000",U130),".",IF(W130="","000",W130))</f>
        <v>10701.117.000.000.000.000.000</v>
      </c>
      <c r="B130" s="311">
        <v>10700</v>
      </c>
      <c r="C130" s="311">
        <v>10701</v>
      </c>
      <c r="D130" s="312" t="str">
        <f t="shared" ref="D130:D143" si="9">CONCATENATE(G130," ",F130)</f>
        <v xml:space="preserve">Buckwheat Bowl </v>
      </c>
      <c r="E130" s="312" t="str">
        <f t="shared" ref="E130:E193" si="10">CONCATENATE(K130,"_",G130," ",F130)</f>
        <v xml:space="preserve">BOWL_Buckwheat Bowl </v>
      </c>
      <c r="F130" s="311"/>
      <c r="G130" s="311" t="s">
        <v>223</v>
      </c>
      <c r="H130" s="311"/>
      <c r="I130" s="311" t="s">
        <v>1138</v>
      </c>
      <c r="J130" s="374">
        <v>44482</v>
      </c>
      <c r="K130" s="313" t="s">
        <v>917</v>
      </c>
      <c r="L130" s="313" t="s">
        <v>2066</v>
      </c>
      <c r="M130" s="311">
        <v>117</v>
      </c>
      <c r="N130" s="311" t="s">
        <v>225</v>
      </c>
      <c r="O130" s="311"/>
      <c r="P130" s="311"/>
      <c r="Q130" s="311"/>
      <c r="R130" s="311"/>
      <c r="S130" s="311"/>
      <c r="T130" s="311"/>
      <c r="U130" s="311"/>
      <c r="V130" s="311"/>
      <c r="W130" s="311"/>
      <c r="X130" s="311"/>
      <c r="Y130" s="311"/>
      <c r="Z130" s="311"/>
      <c r="AA130" s="311"/>
      <c r="AB130" s="311"/>
      <c r="AC130" s="311"/>
      <c r="AD130" s="311"/>
      <c r="AE130" s="311"/>
      <c r="AF130" s="311"/>
      <c r="AG130" s="311"/>
      <c r="AH130" s="311"/>
      <c r="AI130" s="311"/>
      <c r="AJ130" s="311"/>
      <c r="AK130" s="311"/>
      <c r="AL130" s="311"/>
      <c r="AM130" s="311"/>
      <c r="AN130" s="311"/>
      <c r="AO130" s="311"/>
      <c r="AP130" s="311"/>
      <c r="AQ130" s="311"/>
      <c r="AR130" s="311"/>
      <c r="AS130" s="311"/>
      <c r="AT130" s="311"/>
      <c r="AU130" s="311"/>
      <c r="AV130" s="311"/>
      <c r="AW130" s="311"/>
      <c r="AX130" s="311"/>
      <c r="AY130" s="214"/>
      <c r="AZ130" s="214"/>
      <c r="BA130" s="214"/>
      <c r="BB130" s="214"/>
      <c r="BC130" s="311"/>
      <c r="BD130" s="311"/>
    </row>
    <row r="131" spans="1:56" s="1" customFormat="1">
      <c r="A131" s="312" t="str">
        <f t="shared" si="8"/>
        <v>10801.000.000.000.000.000.000</v>
      </c>
      <c r="B131" s="311">
        <v>10800</v>
      </c>
      <c r="C131" s="311">
        <v>10801</v>
      </c>
      <c r="D131" s="312" t="str">
        <f t="shared" si="9"/>
        <v xml:space="preserve">Zaatar Chicken </v>
      </c>
      <c r="E131" s="312" t="str">
        <f t="shared" si="10"/>
        <v xml:space="preserve">ENTRÉE_Zaatar Chicken </v>
      </c>
      <c r="F131" s="311"/>
      <c r="G131" s="311" t="s">
        <v>221</v>
      </c>
      <c r="H131" s="311"/>
      <c r="I131" s="311" t="s">
        <v>1138</v>
      </c>
      <c r="J131" s="374">
        <v>44482</v>
      </c>
      <c r="K131" s="313" t="s">
        <v>916</v>
      </c>
      <c r="L131" s="313" t="s">
        <v>2066</v>
      </c>
      <c r="M131" s="311"/>
      <c r="N131" s="311"/>
      <c r="O131" s="311"/>
      <c r="P131" s="311"/>
      <c r="Q131" s="311"/>
      <c r="R131" s="311"/>
      <c r="S131" s="311"/>
      <c r="T131" s="311"/>
      <c r="U131" s="311"/>
      <c r="V131" s="311"/>
      <c r="W131" s="311"/>
      <c r="X131" s="311"/>
      <c r="Y131" s="311"/>
      <c r="Z131" s="311"/>
      <c r="AA131" s="311"/>
      <c r="AB131" s="311"/>
      <c r="AC131" s="311"/>
      <c r="AD131" s="311"/>
      <c r="AE131" s="311"/>
      <c r="AF131" s="311"/>
      <c r="AG131" s="311"/>
      <c r="AH131" s="311"/>
      <c r="AI131" s="311"/>
      <c r="AJ131" s="311"/>
      <c r="AK131" s="311"/>
      <c r="AL131" s="311"/>
      <c r="AM131" s="311"/>
      <c r="AN131" s="311"/>
      <c r="AO131" s="311"/>
      <c r="AP131" s="311"/>
      <c r="AQ131" s="311"/>
      <c r="AR131" s="311"/>
      <c r="AS131" s="311"/>
      <c r="AT131" s="311"/>
      <c r="AU131" s="311"/>
      <c r="AV131" s="311"/>
      <c r="AW131" s="311"/>
      <c r="AX131" s="311"/>
      <c r="AY131" s="214"/>
      <c r="AZ131" s="214"/>
      <c r="BA131" s="214"/>
      <c r="BB131" s="214"/>
      <c r="BC131" s="311"/>
      <c r="BD131" s="311"/>
    </row>
    <row r="132" spans="1:56" s="1" customFormat="1">
      <c r="A132" s="312" t="str">
        <f t="shared" si="8"/>
        <v>10901.000.000.000.000.000.000</v>
      </c>
      <c r="B132" s="311">
        <v>10900</v>
      </c>
      <c r="C132" s="311">
        <v>10901</v>
      </c>
      <c r="D132" s="312" t="str">
        <f t="shared" si="9"/>
        <v xml:space="preserve">Cold Brew with Almond Milk </v>
      </c>
      <c r="E132" s="312" t="str">
        <f t="shared" si="10"/>
        <v xml:space="preserve">BEVERAGE_Cold Brew with Almond Milk </v>
      </c>
      <c r="F132" s="311"/>
      <c r="G132" s="311" t="s">
        <v>227</v>
      </c>
      <c r="H132" s="311"/>
      <c r="I132" s="6" t="s">
        <v>1990</v>
      </c>
      <c r="J132" s="374">
        <v>44482</v>
      </c>
      <c r="K132" s="313" t="s">
        <v>920</v>
      </c>
      <c r="L132" s="313" t="s">
        <v>2066</v>
      </c>
      <c r="M132" s="311"/>
      <c r="N132" s="311"/>
      <c r="O132" s="311"/>
      <c r="P132" s="311"/>
      <c r="Q132" s="311"/>
      <c r="R132" s="311"/>
      <c r="S132" s="311"/>
      <c r="T132" s="311"/>
      <c r="U132" s="311"/>
      <c r="V132" s="311"/>
      <c r="W132" s="311"/>
      <c r="X132" s="311"/>
      <c r="Y132" s="311"/>
      <c r="Z132" s="311"/>
      <c r="AA132" s="311"/>
      <c r="AB132" s="311"/>
      <c r="AC132" s="311"/>
      <c r="AD132" s="311"/>
      <c r="AE132" s="311"/>
      <c r="AF132" s="311"/>
      <c r="AG132" s="311"/>
      <c r="AH132" s="311"/>
      <c r="AI132" s="311"/>
      <c r="AJ132" s="311"/>
      <c r="AK132" s="311"/>
      <c r="AL132" s="311"/>
      <c r="AM132" s="311"/>
      <c r="AN132" s="311"/>
      <c r="AO132" s="311"/>
      <c r="AP132" s="311"/>
      <c r="AQ132" s="311"/>
      <c r="AR132" s="311"/>
      <c r="AS132" s="311"/>
      <c r="AT132" s="311"/>
      <c r="AU132" s="311"/>
      <c r="AV132" s="311"/>
      <c r="AW132" s="311"/>
      <c r="AX132" s="311"/>
      <c r="AY132" s="214"/>
      <c r="AZ132" s="214"/>
      <c r="BA132" s="214"/>
      <c r="BB132" s="214"/>
      <c r="BC132" s="311"/>
      <c r="BD132" s="311"/>
    </row>
    <row r="133" spans="1:56" s="1" customFormat="1">
      <c r="A133" s="312" t="str">
        <f t="shared" si="8"/>
        <v>10902.000.000.000.000.000.000</v>
      </c>
      <c r="B133" s="311">
        <v>10900</v>
      </c>
      <c r="C133" s="311">
        <v>10902</v>
      </c>
      <c r="D133" s="312" t="str">
        <f t="shared" si="9"/>
        <v xml:space="preserve">Cold Brew with Almond Milk </v>
      </c>
      <c r="E133" s="312" t="str">
        <f t="shared" si="10"/>
        <v xml:space="preserve">BEVERAGE_Cold Brew with Almond Milk </v>
      </c>
      <c r="F133" s="311"/>
      <c r="G133" s="311" t="s">
        <v>227</v>
      </c>
      <c r="H133" s="311"/>
      <c r="I133" s="6" t="s">
        <v>1990</v>
      </c>
      <c r="J133" s="374">
        <v>44482</v>
      </c>
      <c r="K133" s="313" t="s">
        <v>920</v>
      </c>
      <c r="L133" s="313" t="s">
        <v>2066</v>
      </c>
      <c r="M133" s="311"/>
      <c r="N133" s="311"/>
      <c r="O133" s="311"/>
      <c r="P133" s="311"/>
      <c r="Q133" s="311"/>
      <c r="R133" s="311"/>
      <c r="S133" s="311"/>
      <c r="T133" s="311"/>
      <c r="U133" s="311"/>
      <c r="V133" s="311"/>
      <c r="W133" s="311"/>
      <c r="X133" s="311"/>
      <c r="Y133" s="311"/>
      <c r="Z133" s="311"/>
      <c r="AA133" s="311"/>
      <c r="AB133" s="311"/>
      <c r="AC133" s="311"/>
      <c r="AD133" s="311"/>
      <c r="AE133" s="311"/>
      <c r="AF133" s="311"/>
      <c r="AG133" s="311"/>
      <c r="AH133" s="311"/>
      <c r="AI133" s="311"/>
      <c r="AJ133" s="311"/>
      <c r="AK133" s="311"/>
      <c r="AL133" s="311"/>
      <c r="AM133" s="311"/>
      <c r="AN133" s="311"/>
      <c r="AO133" s="311"/>
      <c r="AP133" s="311"/>
      <c r="AQ133" s="311"/>
      <c r="AR133" s="311"/>
      <c r="AS133" s="311"/>
      <c r="AT133" s="311"/>
      <c r="AU133" s="311"/>
      <c r="AV133" s="311"/>
      <c r="AW133" s="311"/>
      <c r="AX133" s="311"/>
      <c r="AY133" s="214"/>
      <c r="AZ133" s="214"/>
      <c r="BA133" s="214"/>
      <c r="BB133" s="214"/>
      <c r="BC133" s="311"/>
      <c r="BD133" s="311"/>
    </row>
    <row r="134" spans="1:56" s="1" customFormat="1">
      <c r="A134" s="312" t="str">
        <f t="shared" si="8"/>
        <v>11001.000.000.000.000.000.000</v>
      </c>
      <c r="B134" s="311">
        <v>11000</v>
      </c>
      <c r="C134" s="311">
        <v>11001</v>
      </c>
      <c r="D134" s="312" t="str">
        <f t="shared" si="9"/>
        <v xml:space="preserve">​Grab &amp; Go Gazpacho </v>
      </c>
      <c r="E134" s="312" t="str">
        <f t="shared" si="10"/>
        <v xml:space="preserve">SOUP_​Grab &amp; Go Gazpacho </v>
      </c>
      <c r="F134" s="311"/>
      <c r="G134" s="311" t="s">
        <v>228</v>
      </c>
      <c r="H134" s="311"/>
      <c r="I134" s="311" t="s">
        <v>1138</v>
      </c>
      <c r="J134" s="374">
        <v>44482</v>
      </c>
      <c r="K134" s="313" t="s">
        <v>918</v>
      </c>
      <c r="L134" s="313" t="s">
        <v>2066</v>
      </c>
      <c r="M134" s="311"/>
      <c r="N134" s="311"/>
      <c r="O134" s="311"/>
      <c r="P134" s="311"/>
      <c r="Q134" s="311"/>
      <c r="R134" s="311"/>
      <c r="S134" s="311"/>
      <c r="T134" s="311"/>
      <c r="U134" s="311"/>
      <c r="V134" s="311"/>
      <c r="W134" s="311"/>
      <c r="X134" s="311"/>
      <c r="Y134" s="311"/>
      <c r="Z134" s="311"/>
      <c r="AA134" s="311"/>
      <c r="AB134" s="311"/>
      <c r="AC134" s="311"/>
      <c r="AD134" s="311"/>
      <c r="AE134" s="311"/>
      <c r="AF134" s="311"/>
      <c r="AG134" s="311"/>
      <c r="AH134" s="311"/>
      <c r="AI134" s="311"/>
      <c r="AJ134" s="311"/>
      <c r="AK134" s="311"/>
      <c r="AL134" s="311"/>
      <c r="AM134" s="311"/>
      <c r="AN134" s="311"/>
      <c r="AO134" s="311"/>
      <c r="AP134" s="311"/>
      <c r="AQ134" s="311"/>
      <c r="AR134" s="311"/>
      <c r="AS134" s="311"/>
      <c r="AT134" s="311"/>
      <c r="AU134" s="311"/>
      <c r="AV134" s="311"/>
      <c r="AW134" s="311"/>
      <c r="AX134" s="311"/>
      <c r="AY134" s="214"/>
      <c r="AZ134" s="214"/>
      <c r="BA134" s="214"/>
      <c r="BB134" s="214"/>
      <c r="BC134" s="311"/>
      <c r="BD134" s="311"/>
    </row>
    <row r="135" spans="1:56" s="1" customFormat="1">
      <c r="A135" s="312" t="str">
        <f t="shared" si="8"/>
        <v>11100.000.000.000.000.000.000</v>
      </c>
      <c r="B135" s="311">
        <v>11100</v>
      </c>
      <c r="C135" s="311">
        <v>11100</v>
      </c>
      <c r="D135" s="312" t="str">
        <f t="shared" si="9"/>
        <v xml:space="preserve">Strawberry-Rose Chia Seed Pudding </v>
      </c>
      <c r="E135" s="312" t="str">
        <f t="shared" si="10"/>
        <v xml:space="preserve">BREAKFAST_Strawberry-Rose Chia Seed Pudding </v>
      </c>
      <c r="F135" s="311"/>
      <c r="G135" s="311" t="s">
        <v>229</v>
      </c>
      <c r="H135" s="311"/>
      <c r="I135" s="311" t="s">
        <v>1993</v>
      </c>
      <c r="J135" s="374">
        <v>44482</v>
      </c>
      <c r="K135" s="313" t="s">
        <v>919</v>
      </c>
      <c r="L135" s="313" t="s">
        <v>2066</v>
      </c>
      <c r="M135" s="311"/>
      <c r="N135" s="311"/>
      <c r="O135" s="311"/>
      <c r="P135" s="311"/>
      <c r="Q135" s="311"/>
      <c r="R135" s="311"/>
      <c r="S135" s="311"/>
      <c r="T135" s="311"/>
      <c r="U135" s="311"/>
      <c r="V135" s="311"/>
      <c r="W135" s="311"/>
      <c r="X135" s="311"/>
      <c r="Y135" s="311"/>
      <c r="Z135" s="311"/>
      <c r="AA135" s="311"/>
      <c r="AB135" s="311"/>
      <c r="AC135" s="311"/>
      <c r="AD135" s="311"/>
      <c r="AE135" s="311"/>
      <c r="AF135" s="311"/>
      <c r="AG135" s="311"/>
      <c r="AH135" s="311"/>
      <c r="AI135" s="311"/>
      <c r="AJ135" s="311" t="s">
        <v>736</v>
      </c>
      <c r="AK135" s="311"/>
      <c r="AL135" s="311"/>
      <c r="AM135" s="311"/>
      <c r="AN135" s="311"/>
      <c r="AO135" s="311"/>
      <c r="AP135" s="311"/>
      <c r="AQ135" s="311"/>
      <c r="AR135" s="311"/>
      <c r="AS135" s="311"/>
      <c r="AT135" s="311"/>
      <c r="AU135" s="311"/>
      <c r="AV135" s="311"/>
      <c r="AW135" s="311"/>
      <c r="AX135" s="311"/>
      <c r="AY135" s="214"/>
      <c r="AZ135" s="214"/>
      <c r="BA135" s="214"/>
      <c r="BB135" s="214"/>
      <c r="BC135" s="311"/>
      <c r="BD135" s="311"/>
    </row>
    <row r="136" spans="1:56" s="1" customFormat="1">
      <c r="A136" s="312" t="str">
        <f t="shared" si="8"/>
        <v>11201.000.000.000.000.000.000</v>
      </c>
      <c r="B136" s="311">
        <v>11200</v>
      </c>
      <c r="C136" s="311">
        <v>11201</v>
      </c>
      <c r="D136" s="312" t="str">
        <f t="shared" si="9"/>
        <v xml:space="preserve">Cacao Almond Smoothie </v>
      </c>
      <c r="E136" s="312" t="str">
        <f t="shared" si="10"/>
        <v xml:space="preserve">BEVERAGE_Cacao Almond Smoothie </v>
      </c>
      <c r="F136" s="311"/>
      <c r="G136" s="311" t="s">
        <v>230</v>
      </c>
      <c r="H136" s="311"/>
      <c r="I136" s="6" t="s">
        <v>1990</v>
      </c>
      <c r="J136" s="374">
        <v>44482</v>
      </c>
      <c r="K136" s="313" t="s">
        <v>920</v>
      </c>
      <c r="L136" s="313" t="s">
        <v>2066</v>
      </c>
      <c r="M136" s="311"/>
      <c r="N136" s="311"/>
      <c r="O136" s="311"/>
      <c r="P136" s="311"/>
      <c r="Q136" s="311"/>
      <c r="R136" s="311"/>
      <c r="S136" s="311"/>
      <c r="T136" s="311"/>
      <c r="U136" s="311"/>
      <c r="V136" s="311"/>
      <c r="W136" s="311"/>
      <c r="X136" s="311"/>
      <c r="Y136" s="311"/>
      <c r="Z136" s="311"/>
      <c r="AA136" s="311"/>
      <c r="AB136" s="311"/>
      <c r="AC136" s="311"/>
      <c r="AD136" s="311"/>
      <c r="AE136" s="311"/>
      <c r="AF136" s="311"/>
      <c r="AG136" s="311"/>
      <c r="AH136" s="311"/>
      <c r="AI136" s="311"/>
      <c r="AJ136" s="311"/>
      <c r="AK136" s="311"/>
      <c r="AL136" s="311"/>
      <c r="AM136" s="311"/>
      <c r="AN136" s="311"/>
      <c r="AO136" s="311"/>
      <c r="AP136" s="311"/>
      <c r="AQ136" s="311"/>
      <c r="AR136" s="311"/>
      <c r="AS136" s="311"/>
      <c r="AT136" s="311"/>
      <c r="AU136" s="311"/>
      <c r="AV136" s="311"/>
      <c r="AW136" s="311"/>
      <c r="AX136" s="311"/>
      <c r="AY136" s="214"/>
      <c r="AZ136" s="214"/>
      <c r="BA136" s="214"/>
      <c r="BB136" s="214"/>
      <c r="BC136" s="311"/>
      <c r="BD136" s="311"/>
    </row>
    <row r="137" spans="1:56" s="1" customFormat="1">
      <c r="A137" s="312" t="str">
        <f t="shared" si="8"/>
        <v>11202.000.000.000.000.000.000</v>
      </c>
      <c r="B137" s="311">
        <v>11200</v>
      </c>
      <c r="C137" s="311">
        <v>11202</v>
      </c>
      <c r="D137" s="312" t="str">
        <f t="shared" si="9"/>
        <v xml:space="preserve">Cacao Almond Smoothie </v>
      </c>
      <c r="E137" s="312" t="str">
        <f t="shared" si="10"/>
        <v xml:space="preserve">BEVERAGE_Cacao Almond Smoothie </v>
      </c>
      <c r="F137" s="311"/>
      <c r="G137" s="311" t="s">
        <v>230</v>
      </c>
      <c r="H137" s="311"/>
      <c r="I137" s="6" t="s">
        <v>1990</v>
      </c>
      <c r="J137" s="374">
        <v>44482</v>
      </c>
      <c r="K137" s="313" t="s">
        <v>920</v>
      </c>
      <c r="L137" s="313" t="s">
        <v>2066</v>
      </c>
      <c r="M137" s="311"/>
      <c r="N137" s="311"/>
      <c r="O137" s="311"/>
      <c r="P137" s="311"/>
      <c r="Q137" s="311"/>
      <c r="R137" s="311"/>
      <c r="S137" s="311"/>
      <c r="T137" s="311"/>
      <c r="U137" s="311"/>
      <c r="V137" s="311"/>
      <c r="W137" s="311"/>
      <c r="X137" s="311"/>
      <c r="Y137" s="311"/>
      <c r="Z137" s="311"/>
      <c r="AA137" s="311"/>
      <c r="AB137" s="311"/>
      <c r="AC137" s="311"/>
      <c r="AD137" s="311"/>
      <c r="AE137" s="311"/>
      <c r="AF137" s="311"/>
      <c r="AG137" s="311"/>
      <c r="AH137" s="311"/>
      <c r="AI137" s="311"/>
      <c r="AJ137" s="311"/>
      <c r="AK137" s="311"/>
      <c r="AL137" s="311"/>
      <c r="AM137" s="311"/>
      <c r="AN137" s="311"/>
      <c r="AO137" s="311"/>
      <c r="AP137" s="311"/>
      <c r="AQ137" s="311"/>
      <c r="AR137" s="311"/>
      <c r="AS137" s="311"/>
      <c r="AT137" s="311"/>
      <c r="AU137" s="311"/>
      <c r="AV137" s="311"/>
      <c r="AW137" s="311"/>
      <c r="AX137" s="311"/>
      <c r="AY137" s="214"/>
      <c r="AZ137" s="214"/>
      <c r="BA137" s="214"/>
      <c r="BB137" s="214"/>
      <c r="BC137" s="311"/>
      <c r="BD137" s="311"/>
    </row>
    <row r="138" spans="1:56" s="1" customFormat="1">
      <c r="A138" s="312" t="str">
        <f t="shared" si="8"/>
        <v>11301.000.000.000.000.000.000</v>
      </c>
      <c r="B138" s="311">
        <v>11300</v>
      </c>
      <c r="C138" s="311">
        <v>11301</v>
      </c>
      <c r="D138" s="312" t="str">
        <f t="shared" si="9"/>
        <v xml:space="preserve">Caprese Pesto Salad Bowl </v>
      </c>
      <c r="E138" s="312" t="str">
        <f t="shared" si="10"/>
        <v xml:space="preserve">BOWL_Caprese Pesto Salad Bowl </v>
      </c>
      <c r="F138" s="311"/>
      <c r="G138" s="311" t="s">
        <v>231</v>
      </c>
      <c r="H138" s="311"/>
      <c r="I138" s="311" t="s">
        <v>1993</v>
      </c>
      <c r="J138" s="374">
        <v>44482</v>
      </c>
      <c r="K138" s="313" t="s">
        <v>917</v>
      </c>
      <c r="L138" s="313" t="s">
        <v>2066</v>
      </c>
      <c r="M138" s="311"/>
      <c r="N138" s="311"/>
      <c r="O138" s="311"/>
      <c r="P138" s="311"/>
      <c r="Q138" s="311"/>
      <c r="R138" s="311"/>
      <c r="S138" s="311"/>
      <c r="T138" s="311"/>
      <c r="U138" s="311"/>
      <c r="V138" s="311"/>
      <c r="W138" s="311"/>
      <c r="X138" s="311"/>
      <c r="Y138" s="311"/>
      <c r="Z138" s="311"/>
      <c r="AA138" s="311"/>
      <c r="AB138" s="311"/>
      <c r="AC138" s="311"/>
      <c r="AD138" s="311"/>
      <c r="AE138" s="311"/>
      <c r="AF138" s="311"/>
      <c r="AG138" s="311"/>
      <c r="AH138" s="311"/>
      <c r="AI138" s="311"/>
      <c r="AJ138" s="311"/>
      <c r="AK138" s="311"/>
      <c r="AL138" s="311"/>
      <c r="AM138" s="311"/>
      <c r="AN138" s="311"/>
      <c r="AO138" s="311"/>
      <c r="AP138" s="311"/>
      <c r="AQ138" s="311"/>
      <c r="AR138" s="311"/>
      <c r="AS138" s="311"/>
      <c r="AT138" s="311"/>
      <c r="AU138" s="311"/>
      <c r="AV138" s="311"/>
      <c r="AW138" s="311"/>
      <c r="AX138" s="311"/>
      <c r="AY138" s="214"/>
      <c r="AZ138" s="214"/>
      <c r="BA138" s="214"/>
      <c r="BB138" s="214"/>
      <c r="BC138" s="311"/>
      <c r="BD138" s="311"/>
    </row>
    <row r="139" spans="1:56" s="1" customFormat="1">
      <c r="A139" s="312" t="str">
        <f t="shared" si="8"/>
        <v>11400.000.000.000.000.000.000</v>
      </c>
      <c r="B139" s="311">
        <v>11400</v>
      </c>
      <c r="C139" s="311">
        <v>11400</v>
      </c>
      <c r="D139" s="312" t="str">
        <f t="shared" si="9"/>
        <v xml:space="preserve">Grilled Chicken Bruschetta </v>
      </c>
      <c r="E139" s="312" t="str">
        <f t="shared" si="10"/>
        <v xml:space="preserve">ENTRÉE_Grilled Chicken Bruschetta </v>
      </c>
      <c r="F139" s="311"/>
      <c r="G139" s="311" t="s">
        <v>232</v>
      </c>
      <c r="H139" s="311"/>
      <c r="I139" s="311" t="s">
        <v>1993</v>
      </c>
      <c r="J139" s="374">
        <v>44482</v>
      </c>
      <c r="K139" s="313" t="s">
        <v>916</v>
      </c>
      <c r="L139" s="313" t="s">
        <v>2066</v>
      </c>
      <c r="M139" s="311"/>
      <c r="N139" s="311"/>
      <c r="O139" s="311"/>
      <c r="P139" s="311"/>
      <c r="Q139" s="311"/>
      <c r="R139" s="311"/>
      <c r="S139" s="311"/>
      <c r="T139" s="311"/>
      <c r="U139" s="311"/>
      <c r="V139" s="311"/>
      <c r="W139" s="311"/>
      <c r="X139" s="311"/>
      <c r="Y139" s="311"/>
      <c r="Z139" s="311"/>
      <c r="AA139" s="311"/>
      <c r="AB139" s="311"/>
      <c r="AC139" s="311"/>
      <c r="AD139" s="311"/>
      <c r="AE139" s="311"/>
      <c r="AF139" s="311"/>
      <c r="AG139" s="311"/>
      <c r="AH139" s="311"/>
      <c r="AI139" s="311"/>
      <c r="AJ139" s="311" t="s">
        <v>736</v>
      </c>
      <c r="AK139" s="311"/>
      <c r="AL139" s="311"/>
      <c r="AM139" s="311"/>
      <c r="AN139" s="311"/>
      <c r="AO139" s="311"/>
      <c r="AP139" s="311"/>
      <c r="AQ139" s="311"/>
      <c r="AR139" s="311"/>
      <c r="AS139" s="311"/>
      <c r="AT139" s="311"/>
      <c r="AU139" s="311"/>
      <c r="AV139" s="311"/>
      <c r="AW139" s="311"/>
      <c r="AX139" s="311"/>
      <c r="AY139" s="214"/>
      <c r="AZ139" s="214"/>
      <c r="BA139" s="214"/>
      <c r="BB139" s="214"/>
      <c r="BC139" s="311"/>
      <c r="BD139" s="311"/>
    </row>
    <row r="140" spans="1:56" s="1" customFormat="1">
      <c r="A140" s="312" t="str">
        <f t="shared" si="8"/>
        <v>11501.000.000.000.000.000.000</v>
      </c>
      <c r="B140" s="311">
        <v>11500</v>
      </c>
      <c r="C140" s="311">
        <v>11501</v>
      </c>
      <c r="D140" s="312" t="str">
        <f t="shared" si="9"/>
        <v xml:space="preserve">Orzo Salad </v>
      </c>
      <c r="E140" s="312" t="str">
        <f t="shared" si="10"/>
        <v xml:space="preserve">SIDE_Orzo Salad </v>
      </c>
      <c r="F140" s="311"/>
      <c r="G140" s="311" t="s">
        <v>234</v>
      </c>
      <c r="H140" s="311"/>
      <c r="I140" s="6" t="s">
        <v>1990</v>
      </c>
      <c r="J140" s="374">
        <v>44482</v>
      </c>
      <c r="K140" s="313" t="s">
        <v>921</v>
      </c>
      <c r="L140" s="313" t="s">
        <v>2066</v>
      </c>
      <c r="M140" s="311"/>
      <c r="N140" s="311"/>
      <c r="O140" s="311"/>
      <c r="P140" s="311"/>
      <c r="Q140" s="311"/>
      <c r="R140" s="311"/>
      <c r="S140" s="311"/>
      <c r="T140" s="311"/>
      <c r="U140" s="311"/>
      <c r="V140" s="311"/>
      <c r="W140" s="311"/>
      <c r="X140" s="311"/>
      <c r="Y140" s="311"/>
      <c r="Z140" s="311"/>
      <c r="AA140" s="311"/>
      <c r="AB140" s="311"/>
      <c r="AC140" s="311"/>
      <c r="AD140" s="311"/>
      <c r="AE140" s="311"/>
      <c r="AF140" s="311"/>
      <c r="AG140" s="311"/>
      <c r="AH140" s="311"/>
      <c r="AI140" s="311"/>
      <c r="AJ140" s="311" t="s">
        <v>736</v>
      </c>
      <c r="AK140" s="311"/>
      <c r="AL140" s="311"/>
      <c r="AM140" s="311"/>
      <c r="AN140" s="311"/>
      <c r="AO140" s="311"/>
      <c r="AP140" s="311"/>
      <c r="AQ140" s="311"/>
      <c r="AR140" s="311"/>
      <c r="AS140" s="311"/>
      <c r="AT140" s="311"/>
      <c r="AU140" s="311"/>
      <c r="AV140" s="311"/>
      <c r="AW140" s="311"/>
      <c r="AX140" s="311"/>
      <c r="AY140" s="214"/>
      <c r="AZ140" s="214"/>
      <c r="BA140" s="214"/>
      <c r="BB140" s="214"/>
      <c r="BC140" s="311"/>
      <c r="BD140" s="311"/>
    </row>
    <row r="141" spans="1:56" s="1" customFormat="1">
      <c r="A141" s="312" t="str">
        <f t="shared" si="8"/>
        <v>11601.000.000.000.000.502.000</v>
      </c>
      <c r="B141" s="311">
        <v>11600</v>
      </c>
      <c r="C141" s="311">
        <v>11601</v>
      </c>
      <c r="D141" s="312" t="str">
        <f t="shared" si="9"/>
        <v xml:space="preserve">Creamy Pesto Rigatoni </v>
      </c>
      <c r="E141" s="312" t="str">
        <f t="shared" si="10"/>
        <v xml:space="preserve">ENTRÉE_Creamy Pesto Rigatoni </v>
      </c>
      <c r="F141" s="311"/>
      <c r="G141" s="311" t="s">
        <v>133</v>
      </c>
      <c r="H141" s="311"/>
      <c r="I141" s="6" t="s">
        <v>1990</v>
      </c>
      <c r="J141" s="374">
        <v>44482</v>
      </c>
      <c r="K141" s="313" t="s">
        <v>916</v>
      </c>
      <c r="L141" s="313" t="s">
        <v>2066</v>
      </c>
      <c r="M141" s="311"/>
      <c r="N141" s="311"/>
      <c r="O141" s="311"/>
      <c r="P141" s="311"/>
      <c r="Q141" s="311"/>
      <c r="R141" s="311"/>
      <c r="S141" s="311"/>
      <c r="T141" s="311"/>
      <c r="U141" s="311">
        <v>502</v>
      </c>
      <c r="V141" s="311" t="s">
        <v>40</v>
      </c>
      <c r="W141" s="311"/>
      <c r="X141" s="311"/>
      <c r="Y141" s="311"/>
      <c r="Z141" s="311"/>
      <c r="AA141" s="311"/>
      <c r="AB141" s="311"/>
      <c r="AC141" s="311"/>
      <c r="AD141" s="311"/>
      <c r="AE141" s="311"/>
      <c r="AF141" s="311"/>
      <c r="AG141" s="311"/>
      <c r="AH141" s="311"/>
      <c r="AI141" s="311"/>
      <c r="AJ141" s="311"/>
      <c r="AK141" s="311"/>
      <c r="AL141" s="311"/>
      <c r="AM141" s="311"/>
      <c r="AN141" s="311"/>
      <c r="AO141" s="311"/>
      <c r="AP141" s="311"/>
      <c r="AQ141" s="311"/>
      <c r="AR141" s="311"/>
      <c r="AS141" s="311"/>
      <c r="AT141" s="311"/>
      <c r="AU141" s="311"/>
      <c r="AV141" s="311"/>
      <c r="AW141" s="311"/>
      <c r="AX141" s="311"/>
      <c r="AY141" s="214"/>
      <c r="AZ141" s="214"/>
      <c r="BA141" s="214"/>
      <c r="BB141" s="214"/>
      <c r="BC141" s="311"/>
      <c r="BD141" s="311"/>
    </row>
    <row r="142" spans="1:56" s="1" customFormat="1">
      <c r="A142" s="312" t="str">
        <f t="shared" si="8"/>
        <v>11701.000.000.000.000.000.000</v>
      </c>
      <c r="B142" s="311">
        <v>11700</v>
      </c>
      <c r="C142" s="311">
        <v>11701</v>
      </c>
      <c r="D142" s="312" t="str">
        <f t="shared" si="9"/>
        <v>Paella Valenciana (Veggie)</v>
      </c>
      <c r="E142" s="312" t="str">
        <f t="shared" si="10"/>
        <v>ENTRÉE_Paella Valenciana (Veggie)</v>
      </c>
      <c r="F142" s="311" t="s">
        <v>940</v>
      </c>
      <c r="G142" s="311" t="s">
        <v>100</v>
      </c>
      <c r="H142" s="311"/>
      <c r="I142" s="6" t="s">
        <v>1990</v>
      </c>
      <c r="J142" s="374">
        <v>44482</v>
      </c>
      <c r="K142" s="313" t="s">
        <v>916</v>
      </c>
      <c r="L142" s="313" t="s">
        <v>2066</v>
      </c>
      <c r="M142" s="311"/>
      <c r="N142" s="311"/>
      <c r="O142" s="311"/>
      <c r="P142" s="311"/>
      <c r="Q142" s="311"/>
      <c r="R142" s="311"/>
      <c r="S142" s="311"/>
      <c r="T142" s="311"/>
      <c r="U142" s="311"/>
      <c r="V142" s="311"/>
      <c r="W142" s="311"/>
      <c r="X142" s="311"/>
      <c r="Y142" s="311"/>
      <c r="Z142" s="311"/>
      <c r="AA142" s="311"/>
      <c r="AB142" s="311"/>
      <c r="AC142" s="311"/>
      <c r="AD142" s="311"/>
      <c r="AE142" s="311"/>
      <c r="AF142" s="311"/>
      <c r="AG142" s="311"/>
      <c r="AH142" s="311"/>
      <c r="AI142" s="311"/>
      <c r="AJ142" s="311"/>
      <c r="AK142" s="311"/>
      <c r="AL142" s="311"/>
      <c r="AM142" s="311"/>
      <c r="AN142" s="311"/>
      <c r="AO142" s="311"/>
      <c r="AP142" s="311"/>
      <c r="AQ142" s="311"/>
      <c r="AR142" s="311"/>
      <c r="AS142" s="311"/>
      <c r="AT142" s="311"/>
      <c r="AU142" s="311"/>
      <c r="AV142" s="311"/>
      <c r="AW142" s="311"/>
      <c r="AX142" s="311"/>
      <c r="AY142" s="214"/>
      <c r="AZ142" s="214"/>
      <c r="BA142" s="214"/>
      <c r="BB142" s="214"/>
      <c r="BC142" s="311"/>
      <c r="BD142" s="311"/>
    </row>
    <row r="143" spans="1:56" s="1" customFormat="1">
      <c r="A143" s="312" t="str">
        <f t="shared" si="8"/>
        <v>11702.000.000.000.000.000.000</v>
      </c>
      <c r="B143" s="311">
        <v>11700</v>
      </c>
      <c r="C143" s="311">
        <v>11702</v>
      </c>
      <c r="D143" s="312" t="str">
        <f t="shared" si="9"/>
        <v>Paella De La Huerta (Chicken)</v>
      </c>
      <c r="E143" s="312" t="str">
        <f t="shared" si="10"/>
        <v>ENTRÉE_Paella De La Huerta (Chicken)</v>
      </c>
      <c r="F143" s="311" t="s">
        <v>936</v>
      </c>
      <c r="G143" s="311" t="s">
        <v>745</v>
      </c>
      <c r="H143" s="311"/>
      <c r="I143" s="311" t="s">
        <v>1139</v>
      </c>
      <c r="J143" s="374">
        <v>44482</v>
      </c>
      <c r="K143" s="313" t="s">
        <v>916</v>
      </c>
      <c r="L143" s="313" t="s">
        <v>2066</v>
      </c>
      <c r="M143" s="311"/>
      <c r="N143" s="311"/>
      <c r="O143" s="311"/>
      <c r="P143" s="311"/>
      <c r="Q143" s="311"/>
      <c r="R143" s="311"/>
      <c r="S143" s="311"/>
      <c r="T143" s="311"/>
      <c r="U143" s="311"/>
      <c r="V143" s="311"/>
      <c r="W143" s="311"/>
      <c r="X143" s="311"/>
      <c r="Y143" s="311"/>
      <c r="Z143" s="311"/>
      <c r="AA143" s="311"/>
      <c r="AB143" s="311"/>
      <c r="AC143" s="311"/>
      <c r="AD143" s="311"/>
      <c r="AE143" s="311"/>
      <c r="AF143" s="311"/>
      <c r="AG143" s="311"/>
      <c r="AH143" s="311"/>
      <c r="AI143" s="311"/>
      <c r="AJ143" s="311" t="s">
        <v>736</v>
      </c>
      <c r="AK143" s="311"/>
      <c r="AL143" s="311"/>
      <c r="AM143" s="311"/>
      <c r="AN143" s="311"/>
      <c r="AO143" s="311"/>
      <c r="AP143" s="311"/>
      <c r="AQ143" s="311"/>
      <c r="AR143" s="311"/>
      <c r="AS143" s="311"/>
      <c r="AT143" s="311"/>
      <c r="AU143" s="311"/>
      <c r="AV143" s="311"/>
      <c r="AW143" s="311"/>
      <c r="AX143" s="311"/>
      <c r="AY143" s="214"/>
      <c r="AZ143" s="214"/>
      <c r="BA143" s="214"/>
      <c r="BB143" s="214"/>
      <c r="BC143" s="311"/>
      <c r="BD143" s="311"/>
    </row>
    <row r="144" spans="1:56" s="1" customFormat="1">
      <c r="A144" s="312" t="str">
        <f t="shared" si="8"/>
        <v>11801.000.000.000.000.000.000</v>
      </c>
      <c r="B144" s="311">
        <v>11800</v>
      </c>
      <c r="C144" s="311">
        <v>11801</v>
      </c>
      <c r="D144" s="312" t="s">
        <v>1063</v>
      </c>
      <c r="E144" s="312" t="str">
        <f t="shared" si="10"/>
        <v xml:space="preserve">ENTRÉE_Garden Vegetable Lasagna </v>
      </c>
      <c r="F144" s="311"/>
      <c r="G144" s="311" t="s">
        <v>1064</v>
      </c>
      <c r="H144" s="311"/>
      <c r="I144" s="311" t="s">
        <v>1138</v>
      </c>
      <c r="J144" s="374">
        <v>44482</v>
      </c>
      <c r="K144" s="313" t="s">
        <v>916</v>
      </c>
      <c r="L144" s="313" t="s">
        <v>2066</v>
      </c>
      <c r="M144" s="311"/>
      <c r="N144" s="311"/>
      <c r="O144" s="311"/>
      <c r="P144" s="311"/>
      <c r="Q144" s="311"/>
      <c r="R144" s="311"/>
      <c r="S144" s="311"/>
      <c r="T144" s="311"/>
      <c r="U144" s="311"/>
      <c r="V144" s="311"/>
      <c r="W144" s="311"/>
      <c r="X144" s="311"/>
      <c r="Y144" s="311"/>
      <c r="Z144" s="311"/>
      <c r="AA144" s="311"/>
      <c r="AB144" s="311"/>
      <c r="AC144" s="311"/>
      <c r="AD144" s="311"/>
      <c r="AE144" s="311"/>
      <c r="AF144" s="311"/>
      <c r="AG144" s="311"/>
      <c r="AH144" s="311"/>
      <c r="AI144" s="311"/>
      <c r="AJ144" s="311"/>
      <c r="AK144" s="311"/>
      <c r="AL144" s="311"/>
      <c r="AM144" s="311"/>
      <c r="AN144" s="311"/>
      <c r="AO144" s="311"/>
      <c r="AP144" s="311"/>
      <c r="AQ144" s="311"/>
      <c r="AR144" s="311"/>
      <c r="AS144" s="311"/>
      <c r="AT144" s="311"/>
      <c r="AU144" s="311"/>
      <c r="AV144" s="311"/>
      <c r="AW144" s="311"/>
      <c r="AX144" s="311"/>
      <c r="AY144" s="214"/>
      <c r="AZ144" s="214"/>
      <c r="BA144" s="214"/>
      <c r="BB144" s="214"/>
      <c r="BC144" s="311"/>
      <c r="BD144" s="311"/>
    </row>
    <row r="145" spans="1:56" s="1" customFormat="1">
      <c r="A145" s="312" t="str">
        <f t="shared" si="8"/>
        <v>11901.000.000.000.000.000.000</v>
      </c>
      <c r="B145" s="311">
        <v>11900</v>
      </c>
      <c r="C145" s="311">
        <v>11901</v>
      </c>
      <c r="D145" s="312" t="str">
        <f t="shared" ref="D145:D176" si="11">CONCATENATE(G145," ",F145)</f>
        <v xml:space="preserve">New England Cod Chowder </v>
      </c>
      <c r="E145" s="312" t="str">
        <f t="shared" si="10"/>
        <v xml:space="preserve">SOUP_New England Cod Chowder </v>
      </c>
      <c r="F145" s="311"/>
      <c r="G145" s="311" t="s">
        <v>138</v>
      </c>
      <c r="H145" s="311"/>
      <c r="I145" s="311" t="s">
        <v>1138</v>
      </c>
      <c r="J145" s="374">
        <v>44482</v>
      </c>
      <c r="K145" s="313" t="s">
        <v>918</v>
      </c>
      <c r="L145" s="313" t="s">
        <v>2066</v>
      </c>
      <c r="M145" s="311"/>
      <c r="N145" s="311"/>
      <c r="O145" s="311"/>
      <c r="P145" s="311"/>
      <c r="Q145" s="311"/>
      <c r="R145" s="311"/>
      <c r="S145" s="311"/>
      <c r="T145" s="311"/>
      <c r="U145" s="311"/>
      <c r="V145" s="311"/>
      <c r="W145" s="311"/>
      <c r="X145" s="311"/>
      <c r="Y145" s="311"/>
      <c r="Z145" s="311"/>
      <c r="AA145" s="311"/>
      <c r="AB145" s="311"/>
      <c r="AC145" s="311"/>
      <c r="AD145" s="311"/>
      <c r="AE145" s="311"/>
      <c r="AF145" s="311"/>
      <c r="AG145" s="311"/>
      <c r="AH145" s="311"/>
      <c r="AI145" s="311"/>
      <c r="AJ145" s="311"/>
      <c r="AK145" s="311"/>
      <c r="AL145" s="311"/>
      <c r="AM145" s="311"/>
      <c r="AN145" s="311"/>
      <c r="AO145" s="311"/>
      <c r="AP145" s="311"/>
      <c r="AQ145" s="311"/>
      <c r="AR145" s="311"/>
      <c r="AS145" s="311"/>
      <c r="AT145" s="311"/>
      <c r="AU145" s="311"/>
      <c r="AV145" s="311"/>
      <c r="AW145" s="311"/>
      <c r="AX145" s="311"/>
      <c r="AY145" s="214"/>
      <c r="AZ145" s="214"/>
      <c r="BA145" s="214"/>
      <c r="BB145" s="214"/>
      <c r="BC145" s="311"/>
      <c r="BD145" s="311"/>
    </row>
    <row r="146" spans="1:56" s="1" customFormat="1">
      <c r="A146" s="312" t="str">
        <f t="shared" si="8"/>
        <v>12001.000.000.000.000.000.000</v>
      </c>
      <c r="B146" s="311">
        <v>12000</v>
      </c>
      <c r="C146" s="311">
        <v>12001</v>
      </c>
      <c r="D146" s="312" t="str">
        <f t="shared" si="11"/>
        <v xml:space="preserve">Thyme Lemonade </v>
      </c>
      <c r="E146" s="312" t="str">
        <f t="shared" si="10"/>
        <v xml:space="preserve">BEVERAGE_Thyme Lemonade </v>
      </c>
      <c r="F146" s="311"/>
      <c r="G146" s="311" t="s">
        <v>237</v>
      </c>
      <c r="H146" s="311"/>
      <c r="I146" s="6" t="s">
        <v>1990</v>
      </c>
      <c r="J146" s="374">
        <v>44482</v>
      </c>
      <c r="K146" s="313" t="s">
        <v>920</v>
      </c>
      <c r="L146" s="313" t="s">
        <v>2066</v>
      </c>
      <c r="M146" s="311"/>
      <c r="N146" s="311"/>
      <c r="O146" s="311"/>
      <c r="P146" s="311"/>
      <c r="Q146" s="311"/>
      <c r="R146" s="311"/>
      <c r="S146" s="311"/>
      <c r="T146" s="311"/>
      <c r="U146" s="311"/>
      <c r="V146" s="311"/>
      <c r="W146" s="311"/>
      <c r="X146" s="311"/>
      <c r="Y146" s="311"/>
      <c r="Z146" s="311"/>
      <c r="AA146" s="311"/>
      <c r="AB146" s="311"/>
      <c r="AC146" s="311"/>
      <c r="AD146" s="311"/>
      <c r="AE146" s="311"/>
      <c r="AF146" s="311"/>
      <c r="AG146" s="311"/>
      <c r="AH146" s="311"/>
      <c r="AI146" s="311"/>
      <c r="AJ146" s="311"/>
      <c r="AK146" s="311"/>
      <c r="AL146" s="311"/>
      <c r="AM146" s="311"/>
      <c r="AN146" s="311"/>
      <c r="AO146" s="311"/>
      <c r="AP146" s="311"/>
      <c r="AQ146" s="311"/>
      <c r="AR146" s="311"/>
      <c r="AS146" s="311"/>
      <c r="AT146" s="311"/>
      <c r="AU146" s="311"/>
      <c r="AV146" s="311"/>
      <c r="AW146" s="311"/>
      <c r="AX146" s="311"/>
      <c r="AY146" s="214"/>
      <c r="AZ146" s="214"/>
      <c r="BA146" s="214"/>
      <c r="BB146" s="214"/>
      <c r="BC146" s="311"/>
      <c r="BD146" s="311"/>
    </row>
    <row r="147" spans="1:56" s="1" customFormat="1">
      <c r="A147" s="312" t="str">
        <f t="shared" si="8"/>
        <v>12100.000.000.000.000.000.000</v>
      </c>
      <c r="B147" s="311">
        <v>12100</v>
      </c>
      <c r="C147" s="311">
        <v>12100</v>
      </c>
      <c r="D147" s="312" t="str">
        <f t="shared" si="11"/>
        <v xml:space="preserve">Homestyle Lemonade </v>
      </c>
      <c r="E147" s="312" t="str">
        <f t="shared" si="10"/>
        <v xml:space="preserve">BEVERAGE_Homestyle Lemonade </v>
      </c>
      <c r="F147" s="311"/>
      <c r="G147" s="311" t="s">
        <v>238</v>
      </c>
      <c r="H147" s="311"/>
      <c r="I147" s="6" t="s">
        <v>1990</v>
      </c>
      <c r="J147" s="374">
        <v>44482</v>
      </c>
      <c r="K147" s="313" t="s">
        <v>920</v>
      </c>
      <c r="L147" s="313" t="s">
        <v>2066</v>
      </c>
      <c r="M147" s="311"/>
      <c r="N147" s="311"/>
      <c r="O147" s="311"/>
      <c r="P147" s="311"/>
      <c r="Q147" s="311"/>
      <c r="R147" s="311"/>
      <c r="S147" s="311"/>
      <c r="T147" s="311"/>
      <c r="U147" s="311"/>
      <c r="V147" s="311"/>
      <c r="W147" s="311"/>
      <c r="X147" s="311"/>
      <c r="Y147" s="311"/>
      <c r="Z147" s="311"/>
      <c r="AA147" s="311"/>
      <c r="AB147" s="311"/>
      <c r="AC147" s="311"/>
      <c r="AD147" s="311"/>
      <c r="AE147" s="311"/>
      <c r="AF147" s="311"/>
      <c r="AG147" s="311"/>
      <c r="AH147" s="311"/>
      <c r="AI147" s="311"/>
      <c r="AJ147" s="311"/>
      <c r="AK147" s="311"/>
      <c r="AL147" s="311"/>
      <c r="AM147" s="311"/>
      <c r="AN147" s="311"/>
      <c r="AO147" s="311"/>
      <c r="AP147" s="311"/>
      <c r="AQ147" s="311"/>
      <c r="AR147" s="311"/>
      <c r="AS147" s="311"/>
      <c r="AT147" s="311"/>
      <c r="AU147" s="311"/>
      <c r="AV147" s="311"/>
      <c r="AW147" s="311"/>
      <c r="AX147" s="311"/>
      <c r="AY147" s="214"/>
      <c r="AZ147" s="214"/>
      <c r="BA147" s="214"/>
      <c r="BB147" s="214"/>
      <c r="BC147" s="311"/>
      <c r="BD147" s="311"/>
    </row>
    <row r="148" spans="1:56" s="1" customFormat="1">
      <c r="A148" s="312" t="str">
        <f t="shared" si="8"/>
        <v>12201.000.000.000.000.000.000</v>
      </c>
      <c r="B148" s="311">
        <v>12200</v>
      </c>
      <c r="C148" s="311">
        <v>12201</v>
      </c>
      <c r="D148" s="312" t="str">
        <f t="shared" si="11"/>
        <v xml:space="preserve">Mint Green Iced Tea </v>
      </c>
      <c r="E148" s="312" t="str">
        <f t="shared" si="10"/>
        <v xml:space="preserve">BEVERAGE_Mint Green Iced Tea </v>
      </c>
      <c r="F148" s="311"/>
      <c r="G148" s="311" t="s">
        <v>239</v>
      </c>
      <c r="H148" s="311"/>
      <c r="I148" s="6" t="s">
        <v>1990</v>
      </c>
      <c r="J148" s="374">
        <v>44482</v>
      </c>
      <c r="K148" s="313" t="s">
        <v>920</v>
      </c>
      <c r="L148" s="313" t="s">
        <v>2066</v>
      </c>
      <c r="M148" s="311"/>
      <c r="N148" s="311"/>
      <c r="O148" s="311"/>
      <c r="P148" s="311"/>
      <c r="Q148" s="311"/>
      <c r="R148" s="311"/>
      <c r="S148" s="311"/>
      <c r="T148" s="311"/>
      <c r="U148" s="311"/>
      <c r="V148" s="311"/>
      <c r="W148" s="311"/>
      <c r="X148" s="311"/>
      <c r="Y148" s="311"/>
      <c r="Z148" s="311"/>
      <c r="AA148" s="311"/>
      <c r="AB148" s="311"/>
      <c r="AC148" s="311"/>
      <c r="AD148" s="311"/>
      <c r="AE148" s="311"/>
      <c r="AF148" s="311"/>
      <c r="AG148" s="311"/>
      <c r="AH148" s="311"/>
      <c r="AI148" s="311"/>
      <c r="AJ148" s="311"/>
      <c r="AK148" s="311"/>
      <c r="AL148" s="311"/>
      <c r="AM148" s="311"/>
      <c r="AN148" s="311"/>
      <c r="AO148" s="311"/>
      <c r="AP148" s="311"/>
      <c r="AQ148" s="311"/>
      <c r="AR148" s="311"/>
      <c r="AS148" s="311"/>
      <c r="AT148" s="311"/>
      <c r="AU148" s="311"/>
      <c r="AV148" s="311"/>
      <c r="AW148" s="311"/>
      <c r="AX148" s="311"/>
      <c r="AY148" s="214"/>
      <c r="AZ148" s="214"/>
      <c r="BA148" s="214"/>
      <c r="BB148" s="214"/>
      <c r="BC148" s="311"/>
      <c r="BD148" s="311"/>
    </row>
    <row r="149" spans="1:56" s="1" customFormat="1">
      <c r="A149" s="312" t="str">
        <f t="shared" si="8"/>
        <v>12300.000.000.000.000.000.000</v>
      </c>
      <c r="B149" s="311">
        <v>12300</v>
      </c>
      <c r="C149" s="311">
        <v>12300</v>
      </c>
      <c r="D149" s="312" t="str">
        <f t="shared" si="11"/>
        <v xml:space="preserve">Half &amp; Half  </v>
      </c>
      <c r="E149" s="312" t="str">
        <f t="shared" si="10"/>
        <v xml:space="preserve">BEVERAGE_Half &amp; Half  </v>
      </c>
      <c r="F149" s="311"/>
      <c r="G149" s="311" t="s">
        <v>240</v>
      </c>
      <c r="H149" s="311"/>
      <c r="I149" s="6" t="s">
        <v>1990</v>
      </c>
      <c r="J149" s="374">
        <v>44482</v>
      </c>
      <c r="K149" s="313" t="s">
        <v>920</v>
      </c>
      <c r="L149" s="313" t="s">
        <v>2066</v>
      </c>
      <c r="M149" s="311"/>
      <c r="N149" s="311"/>
      <c r="O149" s="311"/>
      <c r="P149" s="311"/>
      <c r="Q149" s="311"/>
      <c r="R149" s="311"/>
      <c r="S149" s="311"/>
      <c r="T149" s="311"/>
      <c r="U149" s="311"/>
      <c r="V149" s="311"/>
      <c r="W149" s="311"/>
      <c r="X149" s="311"/>
      <c r="Y149" s="311"/>
      <c r="Z149" s="311"/>
      <c r="AA149" s="311"/>
      <c r="AB149" s="311"/>
      <c r="AC149" s="311"/>
      <c r="AD149" s="311"/>
      <c r="AE149" s="311"/>
      <c r="AF149" s="311"/>
      <c r="AG149" s="311"/>
      <c r="AH149" s="311"/>
      <c r="AI149" s="311"/>
      <c r="AJ149" s="311"/>
      <c r="AK149" s="311"/>
      <c r="AL149" s="311"/>
      <c r="AM149" s="311"/>
      <c r="AN149" s="311"/>
      <c r="AO149" s="311"/>
      <c r="AP149" s="311"/>
      <c r="AQ149" s="311"/>
      <c r="AR149" s="311"/>
      <c r="AS149" s="311"/>
      <c r="AT149" s="311"/>
      <c r="AU149" s="311"/>
      <c r="AV149" s="311"/>
      <c r="AW149" s="311"/>
      <c r="AX149" s="311"/>
      <c r="AY149" s="214"/>
      <c r="AZ149" s="214"/>
      <c r="BA149" s="214"/>
      <c r="BB149" s="214"/>
      <c r="BC149" s="311"/>
      <c r="BD149" s="311"/>
    </row>
    <row r="150" spans="1:56" s="1" customFormat="1">
      <c r="A150" s="312" t="str">
        <f t="shared" si="8"/>
        <v>12400.000.000.000.000.000.000</v>
      </c>
      <c r="B150" s="311">
        <v>12400</v>
      </c>
      <c r="C150" s="311">
        <v>12400</v>
      </c>
      <c r="D150" s="312" t="str">
        <f t="shared" si="11"/>
        <v xml:space="preserve">Mocha Espresso Energy Bites </v>
      </c>
      <c r="E150" s="312" t="str">
        <f t="shared" si="10"/>
        <v xml:space="preserve">SNACK_Mocha Espresso Energy Bites </v>
      </c>
      <c r="F150" s="311"/>
      <c r="G150" s="311" t="s">
        <v>241</v>
      </c>
      <c r="H150" s="311"/>
      <c r="I150" s="311" t="s">
        <v>1993</v>
      </c>
      <c r="J150" s="374">
        <v>44482</v>
      </c>
      <c r="K150" s="313" t="s">
        <v>922</v>
      </c>
      <c r="L150" s="313" t="s">
        <v>2078</v>
      </c>
      <c r="M150" s="311"/>
      <c r="N150" s="311"/>
      <c r="O150" s="311"/>
      <c r="P150" s="311"/>
      <c r="Q150" s="311"/>
      <c r="R150" s="311"/>
      <c r="S150" s="311"/>
      <c r="T150" s="311"/>
      <c r="U150" s="311"/>
      <c r="V150" s="311"/>
      <c r="W150" s="311"/>
      <c r="X150" s="311"/>
      <c r="Y150" s="311"/>
      <c r="Z150" s="311"/>
      <c r="AA150" s="311"/>
      <c r="AB150" s="311"/>
      <c r="AC150" s="311"/>
      <c r="AD150" s="311"/>
      <c r="AE150" s="311"/>
      <c r="AF150" s="311"/>
      <c r="AG150" s="311"/>
      <c r="AH150" s="311"/>
      <c r="AI150" s="311"/>
      <c r="AJ150" s="311" t="s">
        <v>736</v>
      </c>
      <c r="AK150" s="311"/>
      <c r="AL150" s="311"/>
      <c r="AM150" s="311"/>
      <c r="AN150" s="311"/>
      <c r="AO150" s="311"/>
      <c r="AP150" s="311"/>
      <c r="AQ150" s="311"/>
      <c r="AR150" s="311"/>
      <c r="AS150" s="311"/>
      <c r="AT150" s="311"/>
      <c r="AU150" s="311"/>
      <c r="AV150" s="311"/>
      <c r="AW150" s="311"/>
      <c r="AX150" s="311"/>
      <c r="AY150" s="214"/>
      <c r="AZ150" s="214"/>
      <c r="BA150" s="214"/>
      <c r="BB150" s="214"/>
      <c r="BC150" s="311"/>
      <c r="BD150" s="311"/>
    </row>
    <row r="151" spans="1:56" s="1" customFormat="1">
      <c r="A151" s="312" t="str">
        <f t="shared" si="8"/>
        <v>12500.000.000.000.000.000.000</v>
      </c>
      <c r="B151" s="311">
        <v>12500</v>
      </c>
      <c r="C151" s="311">
        <v>12500</v>
      </c>
      <c r="D151" s="312" t="str">
        <f t="shared" si="11"/>
        <v xml:space="preserve">Hummus &amp; Carrots </v>
      </c>
      <c r="E151" s="312" t="str">
        <f t="shared" si="10"/>
        <v xml:space="preserve">SIDE_Hummus &amp; Carrots </v>
      </c>
      <c r="F151" s="311"/>
      <c r="G151" s="311" t="s">
        <v>242</v>
      </c>
      <c r="H151" s="311"/>
      <c r="I151" s="311" t="s">
        <v>1993</v>
      </c>
      <c r="J151" s="374">
        <v>44482</v>
      </c>
      <c r="K151" s="313" t="s">
        <v>921</v>
      </c>
      <c r="L151" s="313" t="s">
        <v>2066</v>
      </c>
      <c r="M151" s="311"/>
      <c r="N151" s="311"/>
      <c r="O151" s="311"/>
      <c r="P151" s="311"/>
      <c r="Q151" s="311"/>
      <c r="R151" s="311"/>
      <c r="S151" s="311"/>
      <c r="T151" s="311"/>
      <c r="U151" s="311"/>
      <c r="V151" s="311"/>
      <c r="W151" s="311"/>
      <c r="X151" s="311"/>
      <c r="Y151" s="311"/>
      <c r="Z151" s="311"/>
      <c r="AA151" s="311"/>
      <c r="AB151" s="311"/>
      <c r="AC151" s="311"/>
      <c r="AD151" s="311"/>
      <c r="AE151" s="311"/>
      <c r="AF151" s="311"/>
      <c r="AG151" s="311"/>
      <c r="AH151" s="311"/>
      <c r="AI151" s="311"/>
      <c r="AJ151" s="311" t="s">
        <v>736</v>
      </c>
      <c r="AK151" s="311"/>
      <c r="AL151" s="311"/>
      <c r="AM151" s="311"/>
      <c r="AN151" s="311"/>
      <c r="AO151" s="311"/>
      <c r="AP151" s="311"/>
      <c r="AQ151" s="311"/>
      <c r="AR151" s="311"/>
      <c r="AS151" s="311"/>
      <c r="AT151" s="311"/>
      <c r="AU151" s="311"/>
      <c r="AV151" s="311"/>
      <c r="AW151" s="311"/>
      <c r="AX151" s="311"/>
      <c r="AY151" s="214"/>
      <c r="AZ151" s="214"/>
      <c r="BA151" s="214"/>
      <c r="BB151" s="214"/>
      <c r="BC151" s="311"/>
      <c r="BD151" s="311"/>
    </row>
    <row r="152" spans="1:56" s="1" customFormat="1">
      <c r="A152" s="312" t="str">
        <f t="shared" si="8"/>
        <v>12601.000.000.000.000.000.000</v>
      </c>
      <c r="B152" s="311">
        <v>12600</v>
      </c>
      <c r="C152" s="311">
        <v>12601</v>
      </c>
      <c r="D152" s="312" t="str">
        <f t="shared" si="11"/>
        <v xml:space="preserve">Grilled Steak </v>
      </c>
      <c r="E152" s="312" t="str">
        <f t="shared" si="10"/>
        <v xml:space="preserve">SIDE_Grilled Steak </v>
      </c>
      <c r="F152" s="311"/>
      <c r="G152" s="311" t="s">
        <v>243</v>
      </c>
      <c r="H152" s="311"/>
      <c r="I152" s="311" t="s">
        <v>1138</v>
      </c>
      <c r="J152" s="374">
        <v>44482</v>
      </c>
      <c r="K152" s="313" t="s">
        <v>921</v>
      </c>
      <c r="L152" s="313" t="s">
        <v>2066</v>
      </c>
      <c r="M152" s="311"/>
      <c r="N152" s="311"/>
      <c r="O152" s="311"/>
      <c r="P152" s="311"/>
      <c r="Q152" s="311"/>
      <c r="R152" s="311"/>
      <c r="S152" s="311"/>
      <c r="T152" s="311"/>
      <c r="U152" s="311"/>
      <c r="V152" s="311"/>
      <c r="W152" s="311"/>
      <c r="X152" s="311"/>
      <c r="Y152" s="311"/>
      <c r="Z152" s="311"/>
      <c r="AA152" s="311"/>
      <c r="AB152" s="311"/>
      <c r="AC152" s="311"/>
      <c r="AD152" s="311"/>
      <c r="AE152" s="311"/>
      <c r="AF152" s="311"/>
      <c r="AG152" s="311"/>
      <c r="AH152" s="311"/>
      <c r="AI152" s="311"/>
      <c r="AJ152" s="311" t="s">
        <v>736</v>
      </c>
      <c r="AK152" s="311"/>
      <c r="AL152" s="311"/>
      <c r="AM152" s="311"/>
      <c r="AN152" s="311"/>
      <c r="AO152" s="311"/>
      <c r="AP152" s="311"/>
      <c r="AQ152" s="311"/>
      <c r="AR152" s="311"/>
      <c r="AS152" s="311"/>
      <c r="AT152" s="311"/>
      <c r="AU152" s="311"/>
      <c r="AV152" s="311"/>
      <c r="AW152" s="311"/>
      <c r="AX152" s="311"/>
      <c r="AY152" s="214"/>
      <c r="AZ152" s="214"/>
      <c r="BA152" s="214"/>
      <c r="BB152" s="214"/>
      <c r="BC152" s="311"/>
      <c r="BD152" s="311"/>
    </row>
    <row r="153" spans="1:56" s="1" customFormat="1">
      <c r="A153" s="312" t="str">
        <f t="shared" si="8"/>
        <v>12701.000.000.000.000.000.000</v>
      </c>
      <c r="B153" s="311">
        <v>12700</v>
      </c>
      <c r="C153" s="311">
        <v>12701</v>
      </c>
      <c r="D153" s="312" t="str">
        <f t="shared" si="11"/>
        <v xml:space="preserve">Case of water bottles </v>
      </c>
      <c r="E153" s="312" t="str">
        <f t="shared" si="10"/>
        <v xml:space="preserve">CATERING_Case of water bottles </v>
      </c>
      <c r="F153" s="311"/>
      <c r="G153" s="311" t="s">
        <v>244</v>
      </c>
      <c r="H153" s="311"/>
      <c r="I153" s="311" t="s">
        <v>1138</v>
      </c>
      <c r="J153" s="374">
        <v>44482</v>
      </c>
      <c r="K153" s="313" t="s">
        <v>927</v>
      </c>
      <c r="L153" s="313" t="s">
        <v>2078</v>
      </c>
      <c r="M153" s="311"/>
      <c r="N153" s="311"/>
      <c r="O153" s="311"/>
      <c r="P153" s="311"/>
      <c r="Q153" s="311"/>
      <c r="R153" s="311"/>
      <c r="S153" s="311"/>
      <c r="T153" s="311"/>
      <c r="U153" s="311"/>
      <c r="V153" s="311"/>
      <c r="W153" s="311"/>
      <c r="X153" s="311"/>
      <c r="Y153" s="311"/>
      <c r="Z153" s="311"/>
      <c r="AA153" s="311"/>
      <c r="AB153" s="311"/>
      <c r="AC153" s="311"/>
      <c r="AD153" s="311"/>
      <c r="AE153" s="311"/>
      <c r="AF153" s="311"/>
      <c r="AG153" s="311"/>
      <c r="AH153" s="311"/>
      <c r="AI153" s="311"/>
      <c r="AJ153" s="311"/>
      <c r="AK153" s="311"/>
      <c r="AL153" s="311"/>
      <c r="AM153" s="311"/>
      <c r="AN153" s="311"/>
      <c r="AO153" s="311"/>
      <c r="AP153" s="311"/>
      <c r="AQ153" s="311"/>
      <c r="AR153" s="311"/>
      <c r="AS153" s="311"/>
      <c r="AT153" s="311"/>
      <c r="AU153" s="311"/>
      <c r="AV153" s="311"/>
      <c r="AW153" s="311"/>
      <c r="AX153" s="311"/>
      <c r="AY153" s="214"/>
      <c r="AZ153" s="214"/>
      <c r="BA153" s="214"/>
      <c r="BB153" s="214"/>
      <c r="BC153" s="311"/>
      <c r="BD153" s="311"/>
    </row>
    <row r="154" spans="1:56" s="1" customFormat="1">
      <c r="A154" s="312" t="str">
        <f t="shared" si="8"/>
        <v>12800.000.000.000.000.000.000</v>
      </c>
      <c r="B154" s="311">
        <v>12800</v>
      </c>
      <c r="C154" s="311">
        <v>12800</v>
      </c>
      <c r="D154" s="312" t="str">
        <f t="shared" si="11"/>
        <v xml:space="preserve">Classic Mac &amp; Cheese </v>
      </c>
      <c r="E154" s="312" t="str">
        <f t="shared" si="10"/>
        <v xml:space="preserve">ENTRÉE_Classic Mac &amp; Cheese </v>
      </c>
      <c r="F154" s="311"/>
      <c r="G154" s="311" t="s">
        <v>245</v>
      </c>
      <c r="H154" s="311"/>
      <c r="I154" s="311" t="s">
        <v>1993</v>
      </c>
      <c r="J154" s="374">
        <v>44482</v>
      </c>
      <c r="K154" s="313" t="s">
        <v>916</v>
      </c>
      <c r="L154" s="313" t="s">
        <v>2066</v>
      </c>
      <c r="M154" s="311"/>
      <c r="N154" s="311"/>
      <c r="O154" s="311"/>
      <c r="P154" s="311"/>
      <c r="Q154" s="311"/>
      <c r="R154" s="311"/>
      <c r="S154" s="311"/>
      <c r="T154" s="311"/>
      <c r="U154" s="311"/>
      <c r="V154" s="311"/>
      <c r="W154" s="311"/>
      <c r="X154" s="311"/>
      <c r="Y154" s="311"/>
      <c r="Z154" s="311"/>
      <c r="AA154" s="311"/>
      <c r="AB154" s="311"/>
      <c r="AC154" s="311"/>
      <c r="AD154" s="311"/>
      <c r="AE154" s="311"/>
      <c r="AF154" s="311"/>
      <c r="AG154" s="311"/>
      <c r="AH154" s="311"/>
      <c r="AI154" s="311"/>
      <c r="AJ154" s="311" t="s">
        <v>736</v>
      </c>
      <c r="AK154" s="311"/>
      <c r="AL154" s="311"/>
      <c r="AM154" s="311"/>
      <c r="AN154" s="311"/>
      <c r="AO154" s="311"/>
      <c r="AP154" s="311"/>
      <c r="AQ154" s="311"/>
      <c r="AR154" s="311"/>
      <c r="AS154" s="311"/>
      <c r="AT154" s="311"/>
      <c r="AU154" s="311"/>
      <c r="AV154" s="311"/>
      <c r="AW154" s="311"/>
      <c r="AX154" s="311"/>
      <c r="AY154" s="214"/>
      <c r="AZ154" s="214"/>
      <c r="BA154" s="214"/>
      <c r="BB154" s="214"/>
      <c r="BC154" s="311"/>
      <c r="BD154" s="311"/>
    </row>
    <row r="155" spans="1:56" s="1" customFormat="1">
      <c r="A155" s="312" t="str">
        <f t="shared" si="8"/>
        <v>12900.000.000.000.000.000.000</v>
      </c>
      <c r="B155" s="311">
        <v>12900</v>
      </c>
      <c r="C155" s="311">
        <v>12900</v>
      </c>
      <c r="D155" s="312" t="str">
        <f t="shared" si="11"/>
        <v xml:space="preserve">Basmati Rice </v>
      </c>
      <c r="E155" s="312" t="str">
        <f t="shared" si="10"/>
        <v xml:space="preserve">SIDE_Basmati Rice </v>
      </c>
      <c r="F155" s="311"/>
      <c r="G155" s="311" t="s">
        <v>54</v>
      </c>
      <c r="H155" s="311"/>
      <c r="I155" s="311" t="s">
        <v>1993</v>
      </c>
      <c r="J155" s="374">
        <v>44482</v>
      </c>
      <c r="K155" s="313" t="s">
        <v>921</v>
      </c>
      <c r="L155" s="313" t="s">
        <v>2066</v>
      </c>
      <c r="M155" s="311"/>
      <c r="N155" s="311"/>
      <c r="O155" s="311"/>
      <c r="P155" s="311"/>
      <c r="Q155" s="311"/>
      <c r="R155" s="311"/>
      <c r="S155" s="311"/>
      <c r="T155" s="311"/>
      <c r="U155" s="311"/>
      <c r="V155" s="311"/>
      <c r="W155" s="311"/>
      <c r="X155" s="311"/>
      <c r="Y155" s="311"/>
      <c r="Z155" s="311"/>
      <c r="AA155" s="311"/>
      <c r="AB155" s="311"/>
      <c r="AC155" s="311"/>
      <c r="AD155" s="311"/>
      <c r="AE155" s="311"/>
      <c r="AF155" s="311"/>
      <c r="AG155" s="311"/>
      <c r="AH155" s="311"/>
      <c r="AI155" s="311"/>
      <c r="AJ155" s="311" t="s">
        <v>736</v>
      </c>
      <c r="AK155" s="311"/>
      <c r="AL155" s="311"/>
      <c r="AM155" s="311"/>
      <c r="AN155" s="311"/>
      <c r="AO155" s="311"/>
      <c r="AP155" s="311"/>
      <c r="AQ155" s="311"/>
      <c r="AR155" s="311"/>
      <c r="AS155" s="311"/>
      <c r="AT155" s="311"/>
      <c r="AU155" s="311"/>
      <c r="AV155" s="311"/>
      <c r="AW155" s="311"/>
      <c r="AX155" s="311"/>
      <c r="AY155" s="214"/>
      <c r="AZ155" s="214"/>
      <c r="BA155" s="214"/>
      <c r="BB155" s="214"/>
      <c r="BC155" s="311"/>
      <c r="BD155" s="311"/>
    </row>
    <row r="156" spans="1:56" s="1" customFormat="1">
      <c r="A156" s="312" t="str">
        <f t="shared" si="8"/>
        <v>13000.000.000.000.000.000.000</v>
      </c>
      <c r="B156" s="311">
        <v>13000</v>
      </c>
      <c r="C156" s="311">
        <v>13000</v>
      </c>
      <c r="D156" s="312" t="str">
        <f t="shared" si="11"/>
        <v xml:space="preserve">Pulled BBQ Chicken </v>
      </c>
      <c r="E156" s="312" t="str">
        <f t="shared" si="10"/>
        <v xml:space="preserve">SIDE_Pulled BBQ Chicken </v>
      </c>
      <c r="F156" s="311"/>
      <c r="G156" s="311" t="s">
        <v>246</v>
      </c>
      <c r="H156" s="311"/>
      <c r="I156" s="311" t="s">
        <v>1993</v>
      </c>
      <c r="J156" s="374">
        <v>44482</v>
      </c>
      <c r="K156" s="313" t="s">
        <v>921</v>
      </c>
      <c r="L156" s="313" t="s">
        <v>2066</v>
      </c>
      <c r="M156" s="311"/>
      <c r="N156" s="311"/>
      <c r="O156" s="311"/>
      <c r="P156" s="311"/>
      <c r="Q156" s="311"/>
      <c r="R156" s="311"/>
      <c r="S156" s="311"/>
      <c r="T156" s="311"/>
      <c r="U156" s="311"/>
      <c r="V156" s="311"/>
      <c r="W156" s="311"/>
      <c r="X156" s="311"/>
      <c r="Y156" s="311"/>
      <c r="Z156" s="311"/>
      <c r="AA156" s="311"/>
      <c r="AB156" s="311"/>
      <c r="AC156" s="311"/>
      <c r="AD156" s="311"/>
      <c r="AE156" s="311"/>
      <c r="AF156" s="311"/>
      <c r="AG156" s="311"/>
      <c r="AH156" s="311"/>
      <c r="AI156" s="311"/>
      <c r="AJ156" s="311" t="s">
        <v>736</v>
      </c>
      <c r="AK156" s="311"/>
      <c r="AL156" s="311"/>
      <c r="AM156" s="311"/>
      <c r="AN156" s="311"/>
      <c r="AO156" s="311"/>
      <c r="AP156" s="311"/>
      <c r="AQ156" s="311"/>
      <c r="AR156" s="311"/>
      <c r="AS156" s="311"/>
      <c r="AT156" s="311"/>
      <c r="AU156" s="311"/>
      <c r="AV156" s="311"/>
      <c r="AW156" s="311"/>
      <c r="AX156" s="311"/>
      <c r="AY156" s="214"/>
      <c r="AZ156" s="214"/>
      <c r="BA156" s="214"/>
      <c r="BB156" s="214"/>
      <c r="BC156" s="311"/>
      <c r="BD156" s="311"/>
    </row>
    <row r="157" spans="1:56" s="1" customFormat="1">
      <c r="A157" s="312" t="str">
        <f t="shared" si="8"/>
        <v>13101.000.000.000.000.000.000</v>
      </c>
      <c r="B157" s="311">
        <v>13100</v>
      </c>
      <c r="C157" s="311">
        <v>13101</v>
      </c>
      <c r="D157" s="312" t="str">
        <f t="shared" si="11"/>
        <v xml:space="preserve">Parsnip Puree </v>
      </c>
      <c r="E157" s="312" t="str">
        <f t="shared" si="10"/>
        <v xml:space="preserve">SIDE_Parsnip Puree </v>
      </c>
      <c r="F157" s="311"/>
      <c r="G157" s="311" t="s">
        <v>93</v>
      </c>
      <c r="H157" s="311"/>
      <c r="I157" s="311" t="s">
        <v>1138</v>
      </c>
      <c r="J157" s="374">
        <v>44482</v>
      </c>
      <c r="K157" s="313" t="s">
        <v>921</v>
      </c>
      <c r="L157" s="313" t="s">
        <v>2066</v>
      </c>
      <c r="M157" s="311"/>
      <c r="N157" s="311"/>
      <c r="O157" s="311"/>
      <c r="P157" s="311"/>
      <c r="Q157" s="311"/>
      <c r="R157" s="311"/>
      <c r="S157" s="311"/>
      <c r="T157" s="311"/>
      <c r="U157" s="311"/>
      <c r="V157" s="311"/>
      <c r="W157" s="311"/>
      <c r="X157" s="311"/>
      <c r="Y157" s="311"/>
      <c r="Z157" s="311"/>
      <c r="AA157" s="311"/>
      <c r="AB157" s="311"/>
      <c r="AC157" s="311"/>
      <c r="AD157" s="311"/>
      <c r="AE157" s="311"/>
      <c r="AF157" s="311"/>
      <c r="AG157" s="311"/>
      <c r="AH157" s="311"/>
      <c r="AI157" s="311"/>
      <c r="AJ157" s="311" t="s">
        <v>736</v>
      </c>
      <c r="AK157" s="311"/>
      <c r="AL157" s="311"/>
      <c r="AM157" s="311"/>
      <c r="AN157" s="311"/>
      <c r="AO157" s="311"/>
      <c r="AP157" s="311"/>
      <c r="AQ157" s="311"/>
      <c r="AR157" s="311"/>
      <c r="AS157" s="311"/>
      <c r="AT157" s="311"/>
      <c r="AU157" s="311"/>
      <c r="AV157" s="311"/>
      <c r="AW157" s="311"/>
      <c r="AX157" s="311"/>
      <c r="AY157" s="214"/>
      <c r="AZ157" s="214"/>
      <c r="BA157" s="214"/>
      <c r="BB157" s="214"/>
      <c r="BC157" s="311"/>
      <c r="BD157" s="311"/>
    </row>
    <row r="158" spans="1:56" s="1" customFormat="1">
      <c r="A158" s="312" t="str">
        <f t="shared" si="8"/>
        <v>13201.000.000.000.000.000.000</v>
      </c>
      <c r="B158" s="311">
        <v>13200</v>
      </c>
      <c r="C158" s="311">
        <v>13201</v>
      </c>
      <c r="D158" s="312" t="str">
        <f t="shared" si="11"/>
        <v xml:space="preserve">Wild Rice </v>
      </c>
      <c r="E158" s="312" t="str">
        <f t="shared" si="10"/>
        <v xml:space="preserve">SIDE_Wild Rice </v>
      </c>
      <c r="F158" s="311"/>
      <c r="G158" s="311" t="s">
        <v>81</v>
      </c>
      <c r="H158" s="311"/>
      <c r="I158" s="311" t="s">
        <v>1138</v>
      </c>
      <c r="J158" s="374">
        <v>44482</v>
      </c>
      <c r="K158" s="313" t="s">
        <v>921</v>
      </c>
      <c r="L158" s="313" t="s">
        <v>2066</v>
      </c>
      <c r="M158" s="311"/>
      <c r="N158" s="311"/>
      <c r="O158" s="311"/>
      <c r="P158" s="311"/>
      <c r="Q158" s="311"/>
      <c r="R158" s="311"/>
      <c r="S158" s="311"/>
      <c r="T158" s="311"/>
      <c r="U158" s="311"/>
      <c r="V158" s="311"/>
      <c r="W158" s="311"/>
      <c r="X158" s="311"/>
      <c r="Y158" s="311"/>
      <c r="Z158" s="311"/>
      <c r="AA158" s="311"/>
      <c r="AB158" s="311"/>
      <c r="AC158" s="311"/>
      <c r="AD158" s="311"/>
      <c r="AE158" s="311"/>
      <c r="AF158" s="311"/>
      <c r="AG158" s="311"/>
      <c r="AH158" s="311"/>
      <c r="AI158" s="311"/>
      <c r="AJ158" s="311" t="s">
        <v>736</v>
      </c>
      <c r="AK158" s="311"/>
      <c r="AL158" s="311"/>
      <c r="AM158" s="311"/>
      <c r="AN158" s="311"/>
      <c r="AO158" s="311"/>
      <c r="AP158" s="311"/>
      <c r="AQ158" s="311"/>
      <c r="AR158" s="311"/>
      <c r="AS158" s="311"/>
      <c r="AT158" s="311"/>
      <c r="AU158" s="311"/>
      <c r="AV158" s="311"/>
      <c r="AW158" s="311"/>
      <c r="AX158" s="311"/>
      <c r="AY158" s="214"/>
      <c r="AZ158" s="214"/>
      <c r="BA158" s="214"/>
      <c r="BB158" s="214"/>
      <c r="BC158" s="311"/>
      <c r="BD158" s="311"/>
    </row>
    <row r="159" spans="1:56" s="1" customFormat="1">
      <c r="A159" s="312" t="str">
        <f t="shared" si="8"/>
        <v>13300.000.000.000.000.000.000</v>
      </c>
      <c r="B159" s="311">
        <v>13300</v>
      </c>
      <c r="C159" s="311">
        <v>13300</v>
      </c>
      <c r="D159" s="312" t="str">
        <f t="shared" si="11"/>
        <v xml:space="preserve">Hummus   </v>
      </c>
      <c r="E159" s="312" t="str">
        <f t="shared" si="10"/>
        <v xml:space="preserve">SIDE_Hummus   </v>
      </c>
      <c r="F159" s="311"/>
      <c r="G159" s="311" t="s">
        <v>247</v>
      </c>
      <c r="H159" s="311"/>
      <c r="I159" s="311" t="s">
        <v>1993</v>
      </c>
      <c r="J159" s="374">
        <v>44482</v>
      </c>
      <c r="K159" s="313" t="s">
        <v>921</v>
      </c>
      <c r="L159" s="313" t="s">
        <v>2078</v>
      </c>
      <c r="M159" s="311"/>
      <c r="N159" s="311"/>
      <c r="O159" s="311"/>
      <c r="P159" s="311"/>
      <c r="Q159" s="311"/>
      <c r="R159" s="311"/>
      <c r="S159" s="311"/>
      <c r="T159" s="311"/>
      <c r="U159" s="311"/>
      <c r="V159" s="311"/>
      <c r="W159" s="311"/>
      <c r="X159" s="311"/>
      <c r="Y159" s="311"/>
      <c r="Z159" s="311"/>
      <c r="AA159" s="311"/>
      <c r="AB159" s="311"/>
      <c r="AC159" s="311"/>
      <c r="AD159" s="311"/>
      <c r="AE159" s="311"/>
      <c r="AF159" s="311"/>
      <c r="AG159" s="311"/>
      <c r="AH159" s="311"/>
      <c r="AI159" s="311"/>
      <c r="AJ159" s="311" t="s">
        <v>736</v>
      </c>
      <c r="AK159" s="311"/>
      <c r="AL159" s="311"/>
      <c r="AM159" s="311"/>
      <c r="AN159" s="311"/>
      <c r="AO159" s="311"/>
      <c r="AP159" s="311"/>
      <c r="AQ159" s="311"/>
      <c r="AR159" s="311"/>
      <c r="AS159" s="311"/>
      <c r="AT159" s="311"/>
      <c r="AU159" s="311"/>
      <c r="AV159" s="311"/>
      <c r="AW159" s="311"/>
      <c r="AX159" s="311"/>
      <c r="AY159" s="214"/>
      <c r="AZ159" s="214"/>
      <c r="BA159" s="214"/>
      <c r="BB159" s="214"/>
      <c r="BC159" s="311"/>
      <c r="BD159" s="311"/>
    </row>
    <row r="160" spans="1:56" s="6" customFormat="1">
      <c r="A160" s="312" t="str">
        <f t="shared" si="8"/>
        <v>13401.118.000.000.000.000.000</v>
      </c>
      <c r="B160" s="311">
        <v>13400</v>
      </c>
      <c r="C160" s="311">
        <v>13401</v>
      </c>
      <c r="D160" s="312" t="str">
        <f t="shared" si="11"/>
        <v xml:space="preserve">Grilled Steak </v>
      </c>
      <c r="E160" s="312" t="str">
        <f t="shared" si="10"/>
        <v xml:space="preserve">ENTRÉE_Grilled Steak </v>
      </c>
      <c r="F160" s="311"/>
      <c r="G160" s="314" t="s">
        <v>243</v>
      </c>
      <c r="H160" s="311"/>
      <c r="I160" s="311" t="s">
        <v>1138</v>
      </c>
      <c r="J160" s="374">
        <v>44482</v>
      </c>
      <c r="K160" s="313" t="s">
        <v>916</v>
      </c>
      <c r="L160" s="313" t="s">
        <v>2066</v>
      </c>
      <c r="M160" s="311">
        <v>118</v>
      </c>
      <c r="N160" s="311" t="s">
        <v>249</v>
      </c>
      <c r="O160" s="311"/>
      <c r="P160" s="311"/>
      <c r="Q160" s="311"/>
      <c r="R160" s="311"/>
      <c r="S160" s="311"/>
      <c r="T160" s="311"/>
      <c r="U160" s="311"/>
      <c r="V160" s="311"/>
      <c r="W160" s="311"/>
      <c r="X160" s="311"/>
      <c r="Y160" s="311"/>
      <c r="Z160" s="311"/>
      <c r="AA160" s="311"/>
      <c r="AB160" s="311"/>
      <c r="AC160" s="311"/>
      <c r="AD160" s="311"/>
      <c r="AE160" s="311"/>
      <c r="AF160" s="311"/>
      <c r="AG160" s="311"/>
      <c r="AH160" s="311"/>
      <c r="AI160" s="311"/>
      <c r="AJ160" s="311" t="s">
        <v>736</v>
      </c>
      <c r="AK160" s="311"/>
      <c r="AL160" s="311"/>
      <c r="AM160" s="311"/>
      <c r="AN160" s="311"/>
      <c r="AO160" s="311"/>
      <c r="AP160" s="311"/>
      <c r="AQ160" s="311"/>
      <c r="AR160" s="311"/>
      <c r="AS160" s="311"/>
      <c r="AT160" s="311"/>
      <c r="AU160" s="311"/>
      <c r="AV160" s="311"/>
      <c r="AW160" s="311"/>
      <c r="AX160" s="311"/>
      <c r="AY160" s="214"/>
      <c r="AZ160" s="214"/>
      <c r="BA160" s="214"/>
      <c r="BB160" s="214"/>
      <c r="BC160" s="311"/>
      <c r="BD160" s="311"/>
    </row>
    <row r="161" spans="1:56" s="6" customFormat="1">
      <c r="A161" s="312" t="str">
        <f t="shared" si="8"/>
        <v>13501.000.000.000.000.000.000</v>
      </c>
      <c r="B161" s="311">
        <v>13500</v>
      </c>
      <c r="C161" s="311">
        <v>13501</v>
      </c>
      <c r="D161" s="312" t="str">
        <f t="shared" si="11"/>
        <v xml:space="preserve">Sautéed Spinach </v>
      </c>
      <c r="E161" s="312" t="str">
        <f t="shared" si="10"/>
        <v xml:space="preserve">SIDE_Sautéed Spinach </v>
      </c>
      <c r="F161" s="311"/>
      <c r="G161" s="315" t="s">
        <v>250</v>
      </c>
      <c r="H161" s="311"/>
      <c r="I161" s="311" t="s">
        <v>1993</v>
      </c>
      <c r="J161" s="374">
        <v>44482</v>
      </c>
      <c r="K161" s="313" t="s">
        <v>921</v>
      </c>
      <c r="L161" s="313" t="s">
        <v>2078</v>
      </c>
      <c r="M161" s="311"/>
      <c r="N161" s="311"/>
      <c r="O161" s="311"/>
      <c r="P161" s="311"/>
      <c r="Q161" s="311"/>
      <c r="R161" s="311"/>
      <c r="S161" s="311"/>
      <c r="T161" s="311"/>
      <c r="U161" s="311"/>
      <c r="V161" s="311"/>
      <c r="W161" s="311"/>
      <c r="X161" s="311"/>
      <c r="Y161" s="311"/>
      <c r="Z161" s="311"/>
      <c r="AA161" s="311"/>
      <c r="AB161" s="311"/>
      <c r="AC161" s="311"/>
      <c r="AD161" s="311"/>
      <c r="AE161" s="311"/>
      <c r="AF161" s="311"/>
      <c r="AG161" s="311"/>
      <c r="AH161" s="311"/>
      <c r="AI161" s="311"/>
      <c r="AJ161" s="311" t="s">
        <v>736</v>
      </c>
      <c r="AK161" s="311"/>
      <c r="AL161" s="311"/>
      <c r="AM161" s="311"/>
      <c r="AN161" s="311"/>
      <c r="AO161" s="311"/>
      <c r="AP161" s="311"/>
      <c r="AQ161" s="311"/>
      <c r="AR161" s="311"/>
      <c r="AS161" s="311"/>
      <c r="AT161" s="311"/>
      <c r="AU161" s="311"/>
      <c r="AV161" s="311"/>
      <c r="AW161" s="311"/>
      <c r="AX161" s="311"/>
      <c r="AY161" s="214"/>
      <c r="AZ161" s="214"/>
      <c r="BA161" s="214"/>
      <c r="BB161" s="214"/>
      <c r="BC161" s="311"/>
      <c r="BD161" s="311"/>
    </row>
    <row r="162" spans="1:56" s="6" customFormat="1">
      <c r="A162" s="312" t="str">
        <f t="shared" si="8"/>
        <v>13601.000.000.000.000.000.000</v>
      </c>
      <c r="B162" s="311">
        <v>13600</v>
      </c>
      <c r="C162" s="311">
        <v>13601</v>
      </c>
      <c r="D162" s="312" t="str">
        <f t="shared" si="11"/>
        <v xml:space="preserve">Roasted Lamb </v>
      </c>
      <c r="E162" s="312" t="str">
        <f t="shared" si="10"/>
        <v xml:space="preserve">SIDE_Roasted Lamb </v>
      </c>
      <c r="F162" s="311"/>
      <c r="G162" s="315" t="s">
        <v>141</v>
      </c>
      <c r="H162" s="311"/>
      <c r="I162" s="311" t="s">
        <v>1138</v>
      </c>
      <c r="J162" s="374">
        <v>44482</v>
      </c>
      <c r="K162" s="313" t="s">
        <v>921</v>
      </c>
      <c r="L162" s="313" t="s">
        <v>2066</v>
      </c>
      <c r="M162" s="311"/>
      <c r="N162" s="311"/>
      <c r="O162" s="311"/>
      <c r="P162" s="311"/>
      <c r="Q162" s="311"/>
      <c r="R162" s="311"/>
      <c r="S162" s="311"/>
      <c r="T162" s="311"/>
      <c r="U162" s="311"/>
      <c r="V162" s="311"/>
      <c r="W162" s="311"/>
      <c r="X162" s="311"/>
      <c r="Y162" s="311"/>
      <c r="Z162" s="311"/>
      <c r="AA162" s="311"/>
      <c r="AB162" s="311"/>
      <c r="AC162" s="311"/>
      <c r="AD162" s="311"/>
      <c r="AE162" s="311"/>
      <c r="AF162" s="311"/>
      <c r="AG162" s="311"/>
      <c r="AH162" s="311"/>
      <c r="AI162" s="311"/>
      <c r="AJ162" s="311"/>
      <c r="AK162" s="311"/>
      <c r="AL162" s="311"/>
      <c r="AM162" s="311"/>
      <c r="AN162" s="311"/>
      <c r="AO162" s="311"/>
      <c r="AP162" s="311"/>
      <c r="AQ162" s="311"/>
      <c r="AR162" s="311"/>
      <c r="AS162" s="311"/>
      <c r="AT162" s="311"/>
      <c r="AU162" s="311"/>
      <c r="AV162" s="311"/>
      <c r="AW162" s="311"/>
      <c r="AX162" s="311"/>
      <c r="AY162" s="214"/>
      <c r="AZ162" s="214"/>
      <c r="BA162" s="214"/>
      <c r="BB162" s="214"/>
      <c r="BC162" s="311"/>
      <c r="BD162" s="311"/>
    </row>
    <row r="163" spans="1:56" s="6" customFormat="1">
      <c r="A163" s="312" t="str">
        <f t="shared" si="8"/>
        <v>13701.000.000.000.000.000.000</v>
      </c>
      <c r="B163" s="311">
        <v>13700</v>
      </c>
      <c r="C163" s="311">
        <v>13701</v>
      </c>
      <c r="D163" s="312" t="str">
        <f t="shared" si="11"/>
        <v xml:space="preserve">Ratatouille </v>
      </c>
      <c r="E163" s="312" t="str">
        <f t="shared" si="10"/>
        <v xml:space="preserve">SIDE_Ratatouille </v>
      </c>
      <c r="F163" s="311"/>
      <c r="G163" s="315" t="s">
        <v>251</v>
      </c>
      <c r="H163" s="311"/>
      <c r="I163" s="311" t="s">
        <v>1138</v>
      </c>
      <c r="J163" s="374">
        <v>44482</v>
      </c>
      <c r="K163" s="313" t="s">
        <v>921</v>
      </c>
      <c r="L163" s="313" t="s">
        <v>2066</v>
      </c>
      <c r="M163" s="311"/>
      <c r="N163" s="311"/>
      <c r="O163" s="311"/>
      <c r="P163" s="311"/>
      <c r="Q163" s="311"/>
      <c r="R163" s="311"/>
      <c r="S163" s="311"/>
      <c r="T163" s="311"/>
      <c r="U163" s="311"/>
      <c r="V163" s="311"/>
      <c r="W163" s="311"/>
      <c r="X163" s="311"/>
      <c r="Y163" s="311"/>
      <c r="Z163" s="311"/>
      <c r="AA163" s="311"/>
      <c r="AB163" s="311"/>
      <c r="AC163" s="311"/>
      <c r="AD163" s="311"/>
      <c r="AE163" s="311"/>
      <c r="AF163" s="311"/>
      <c r="AG163" s="311"/>
      <c r="AH163" s="311"/>
      <c r="AI163" s="311"/>
      <c r="AJ163" s="311"/>
      <c r="AK163" s="311"/>
      <c r="AL163" s="311"/>
      <c r="AM163" s="311"/>
      <c r="AN163" s="311"/>
      <c r="AO163" s="311"/>
      <c r="AP163" s="311"/>
      <c r="AQ163" s="311"/>
      <c r="AR163" s="311"/>
      <c r="AS163" s="311"/>
      <c r="AT163" s="311"/>
      <c r="AU163" s="311"/>
      <c r="AV163" s="311"/>
      <c r="AW163" s="311"/>
      <c r="AX163" s="311"/>
      <c r="AY163" s="214"/>
      <c r="AZ163" s="214"/>
      <c r="BA163" s="214"/>
      <c r="BB163" s="214"/>
      <c r="BC163" s="311"/>
      <c r="BD163" s="311"/>
    </row>
    <row r="164" spans="1:56" s="6" customFormat="1">
      <c r="A164" s="312" t="str">
        <f t="shared" si="8"/>
        <v>13801.000.000.000.000.000.000</v>
      </c>
      <c r="B164" s="311">
        <v>13800</v>
      </c>
      <c r="C164" s="311">
        <v>13801</v>
      </c>
      <c r="D164" s="312" t="str">
        <f t="shared" si="11"/>
        <v xml:space="preserve">Matcha Latte </v>
      </c>
      <c r="E164" s="312" t="str">
        <f t="shared" si="10"/>
        <v xml:space="preserve">BEVERAGE_Matcha Latte </v>
      </c>
      <c r="F164" s="311"/>
      <c r="G164" s="315" t="s">
        <v>253</v>
      </c>
      <c r="H164" s="311"/>
      <c r="I164" s="6" t="s">
        <v>1990</v>
      </c>
      <c r="J164" s="374">
        <v>44482</v>
      </c>
      <c r="K164" s="313" t="s">
        <v>920</v>
      </c>
      <c r="L164" s="313" t="s">
        <v>2066</v>
      </c>
      <c r="M164" s="311"/>
      <c r="N164" s="311"/>
      <c r="O164" s="311"/>
      <c r="P164" s="311"/>
      <c r="Q164" s="311"/>
      <c r="R164" s="311"/>
      <c r="S164" s="311"/>
      <c r="T164" s="311"/>
      <c r="U164" s="311"/>
      <c r="V164" s="311"/>
      <c r="W164" s="311"/>
      <c r="X164" s="311"/>
      <c r="Y164" s="311"/>
      <c r="Z164" s="311"/>
      <c r="AA164" s="311"/>
      <c r="AB164" s="311"/>
      <c r="AC164" s="311"/>
      <c r="AD164" s="311"/>
      <c r="AE164" s="311"/>
      <c r="AF164" s="311"/>
      <c r="AG164" s="311"/>
      <c r="AH164" s="311"/>
      <c r="AI164" s="311"/>
      <c r="AJ164" s="311" t="s">
        <v>736</v>
      </c>
      <c r="AK164" s="311"/>
      <c r="AL164" s="311"/>
      <c r="AM164" s="311"/>
      <c r="AN164" s="311"/>
      <c r="AO164" s="311"/>
      <c r="AP164" s="311"/>
      <c r="AQ164" s="311"/>
      <c r="AR164" s="311"/>
      <c r="AS164" s="311"/>
      <c r="AT164" s="311"/>
      <c r="AU164" s="311"/>
      <c r="AV164" s="311"/>
      <c r="AW164" s="311"/>
      <c r="AX164" s="311"/>
      <c r="AY164" s="214"/>
      <c r="AZ164" s="214"/>
      <c r="BA164" s="214"/>
      <c r="BB164" s="214"/>
      <c r="BC164" s="311"/>
      <c r="BD164" s="311"/>
    </row>
    <row r="165" spans="1:56" s="6" customFormat="1">
      <c r="A165" s="312" t="str">
        <f t="shared" si="8"/>
        <v>13901.000.000.000.000.000.000</v>
      </c>
      <c r="B165" s="311">
        <v>13900</v>
      </c>
      <c r="C165" s="311">
        <v>13901</v>
      </c>
      <c r="D165" s="312" t="str">
        <f t="shared" si="11"/>
        <v xml:space="preserve">Turmeric Latte </v>
      </c>
      <c r="E165" s="312" t="str">
        <f t="shared" si="10"/>
        <v xml:space="preserve">BEVERAGE_Turmeric Latte </v>
      </c>
      <c r="F165" s="311"/>
      <c r="G165" s="315" t="s">
        <v>255</v>
      </c>
      <c r="H165" s="311"/>
      <c r="I165" s="311" t="s">
        <v>1993</v>
      </c>
      <c r="J165" s="374">
        <v>44482</v>
      </c>
      <c r="K165" s="313" t="s">
        <v>920</v>
      </c>
      <c r="L165" s="313" t="s">
        <v>2066</v>
      </c>
      <c r="M165" s="311"/>
      <c r="N165" s="311"/>
      <c r="O165" s="311"/>
      <c r="P165" s="311"/>
      <c r="Q165" s="311"/>
      <c r="R165" s="311"/>
      <c r="S165" s="311"/>
      <c r="T165" s="311"/>
      <c r="U165" s="311"/>
      <c r="V165" s="311"/>
      <c r="W165" s="311"/>
      <c r="X165" s="311"/>
      <c r="Y165" s="311"/>
      <c r="Z165" s="311"/>
      <c r="AA165" s="311"/>
      <c r="AB165" s="311"/>
      <c r="AC165" s="311"/>
      <c r="AD165" s="311"/>
      <c r="AE165" s="311"/>
      <c r="AF165" s="311"/>
      <c r="AG165" s="311"/>
      <c r="AH165" s="311"/>
      <c r="AI165" s="311"/>
      <c r="AJ165" s="311" t="s">
        <v>736</v>
      </c>
      <c r="AK165" s="311"/>
      <c r="AL165" s="311"/>
      <c r="AM165" s="311"/>
      <c r="AN165" s="311"/>
      <c r="AO165" s="311"/>
      <c r="AP165" s="311"/>
      <c r="AQ165" s="311"/>
      <c r="AR165" s="311"/>
      <c r="AS165" s="311"/>
      <c r="AT165" s="311"/>
      <c r="AU165" s="311"/>
      <c r="AV165" s="311"/>
      <c r="AW165" s="311"/>
      <c r="AX165" s="311"/>
      <c r="AY165" s="214"/>
      <c r="AZ165" s="214"/>
      <c r="BA165" s="214"/>
      <c r="BB165" s="214"/>
      <c r="BC165" s="311"/>
      <c r="BD165" s="311"/>
    </row>
    <row r="166" spans="1:56" s="6" customFormat="1">
      <c r="A166" s="312" t="str">
        <f t="shared" si="8"/>
        <v>14001.000.000.000.000.000.000</v>
      </c>
      <c r="B166" s="311">
        <v>14000</v>
      </c>
      <c r="C166" s="311">
        <v>14001</v>
      </c>
      <c r="D166" s="312" t="str">
        <f t="shared" si="11"/>
        <v xml:space="preserve">Mashed Sweet Potato  </v>
      </c>
      <c r="E166" s="312" t="str">
        <f t="shared" si="10"/>
        <v xml:space="preserve">SIDE_Mashed Sweet Potato  </v>
      </c>
      <c r="F166" s="311"/>
      <c r="G166" s="315" t="s">
        <v>256</v>
      </c>
      <c r="H166" s="311"/>
      <c r="I166" s="311" t="s">
        <v>1993</v>
      </c>
      <c r="J166" s="374">
        <v>44482</v>
      </c>
      <c r="K166" s="313" t="s">
        <v>921</v>
      </c>
      <c r="L166" s="313" t="s">
        <v>2078</v>
      </c>
      <c r="M166" s="311"/>
      <c r="N166" s="311"/>
      <c r="O166" s="311"/>
      <c r="P166" s="311"/>
      <c r="Q166" s="311"/>
      <c r="R166" s="311"/>
      <c r="S166" s="311"/>
      <c r="T166" s="311"/>
      <c r="U166" s="311"/>
      <c r="V166" s="311"/>
      <c r="W166" s="311"/>
      <c r="X166" s="311"/>
      <c r="Y166" s="311"/>
      <c r="Z166" s="311"/>
      <c r="AA166" s="311"/>
      <c r="AB166" s="311"/>
      <c r="AC166" s="311"/>
      <c r="AD166" s="311"/>
      <c r="AE166" s="311"/>
      <c r="AF166" s="311"/>
      <c r="AG166" s="311"/>
      <c r="AH166" s="311"/>
      <c r="AI166" s="311"/>
      <c r="AJ166" s="311" t="s">
        <v>736</v>
      </c>
      <c r="AK166" s="311"/>
      <c r="AL166" s="311"/>
      <c r="AM166" s="311"/>
      <c r="AN166" s="311"/>
      <c r="AO166" s="311"/>
      <c r="AP166" s="311"/>
      <c r="AQ166" s="311"/>
      <c r="AR166" s="311"/>
      <c r="AS166" s="311"/>
      <c r="AT166" s="311"/>
      <c r="AU166" s="311"/>
      <c r="AV166" s="311"/>
      <c r="AW166" s="311"/>
      <c r="AX166" s="311"/>
      <c r="AY166" s="214"/>
      <c r="AZ166" s="214"/>
      <c r="BA166" s="214"/>
      <c r="BB166" s="214"/>
      <c r="BC166" s="311"/>
      <c r="BD166" s="311"/>
    </row>
    <row r="167" spans="1:56" s="6" customFormat="1">
      <c r="A167" s="312" t="str">
        <f t="shared" si="8"/>
        <v>7302.000.000.000.000.000.000</v>
      </c>
      <c r="B167" s="311">
        <v>7300</v>
      </c>
      <c r="C167" s="311">
        <v>7302</v>
      </c>
      <c r="D167" s="312" t="str">
        <f t="shared" si="11"/>
        <v xml:space="preserve">Almond &amp; Cranberry Energy Bites_2 pack </v>
      </c>
      <c r="E167" s="312" t="str">
        <f t="shared" si="10"/>
        <v xml:space="preserve">SNACK_Almond &amp; Cranberry Energy Bites_2 pack </v>
      </c>
      <c r="F167" s="311"/>
      <c r="G167" s="311" t="s">
        <v>257</v>
      </c>
      <c r="H167" s="311"/>
      <c r="I167" s="311" t="s">
        <v>1138</v>
      </c>
      <c r="J167" s="374">
        <v>44482</v>
      </c>
      <c r="K167" s="313" t="s">
        <v>922</v>
      </c>
      <c r="L167" s="313" t="s">
        <v>2066</v>
      </c>
      <c r="M167" s="311"/>
      <c r="N167" s="311"/>
      <c r="O167" s="311"/>
      <c r="P167" s="311"/>
      <c r="Q167" s="311"/>
      <c r="R167" s="311"/>
      <c r="S167" s="311"/>
      <c r="T167" s="311"/>
      <c r="U167" s="311"/>
      <c r="V167" s="311"/>
      <c r="W167" s="311"/>
      <c r="X167" s="311"/>
      <c r="Y167" s="311"/>
      <c r="Z167" s="311"/>
      <c r="AA167" s="311"/>
      <c r="AB167" s="311"/>
      <c r="AC167" s="311"/>
      <c r="AD167" s="311"/>
      <c r="AE167" s="311"/>
      <c r="AF167" s="311"/>
      <c r="AG167" s="311"/>
      <c r="AH167" s="311"/>
      <c r="AI167" s="311"/>
      <c r="AJ167" s="311"/>
      <c r="AK167" s="311"/>
      <c r="AL167" s="311"/>
      <c r="AM167" s="311"/>
      <c r="AN167" s="311"/>
      <c r="AO167" s="311"/>
      <c r="AP167" s="311"/>
      <c r="AQ167" s="311"/>
      <c r="AR167" s="311"/>
      <c r="AS167" s="311"/>
      <c r="AT167" s="311"/>
      <c r="AU167" s="311"/>
      <c r="AV167" s="311"/>
      <c r="AW167" s="311"/>
      <c r="AX167" s="311"/>
      <c r="AY167" s="214"/>
      <c r="AZ167" s="214"/>
      <c r="BA167" s="214"/>
      <c r="BB167" s="214"/>
      <c r="BC167" s="311"/>
      <c r="BD167" s="311"/>
    </row>
    <row r="168" spans="1:56" s="6" customFormat="1">
      <c r="A168" s="312" t="str">
        <f t="shared" si="8"/>
        <v>7402.000.000.000.000.000.000</v>
      </c>
      <c r="B168" s="311">
        <v>7400</v>
      </c>
      <c r="C168" s="311">
        <v>7402</v>
      </c>
      <c r="D168" s="312" t="str">
        <f t="shared" si="11"/>
        <v xml:space="preserve">Peanut Butter &amp; Chocolate Energy Bites_2 pack </v>
      </c>
      <c r="E168" s="312" t="str">
        <f t="shared" si="10"/>
        <v xml:space="preserve">SNACK_Peanut Butter &amp; Chocolate Energy Bites_2 pack </v>
      </c>
      <c r="F168" s="311"/>
      <c r="G168" s="311" t="s">
        <v>258</v>
      </c>
      <c r="H168" s="311"/>
      <c r="I168" s="311" t="s">
        <v>1138</v>
      </c>
      <c r="J168" s="374">
        <v>44482</v>
      </c>
      <c r="K168" s="313" t="s">
        <v>922</v>
      </c>
      <c r="L168" s="313" t="s">
        <v>2066</v>
      </c>
      <c r="M168" s="311"/>
      <c r="N168" s="311"/>
      <c r="O168" s="311"/>
      <c r="P168" s="311"/>
      <c r="Q168" s="311"/>
      <c r="R168" s="311"/>
      <c r="S168" s="311"/>
      <c r="T168" s="311"/>
      <c r="U168" s="311"/>
      <c r="V168" s="311"/>
      <c r="W168" s="311"/>
      <c r="X168" s="311"/>
      <c r="Y168" s="311"/>
      <c r="Z168" s="311"/>
      <c r="AA168" s="311"/>
      <c r="AB168" s="311"/>
      <c r="AC168" s="311"/>
      <c r="AD168" s="311"/>
      <c r="AE168" s="311"/>
      <c r="AF168" s="311"/>
      <c r="AG168" s="311"/>
      <c r="AH168" s="311"/>
      <c r="AI168" s="311"/>
      <c r="AJ168" s="311"/>
      <c r="AK168" s="311"/>
      <c r="AL168" s="311"/>
      <c r="AM168" s="311"/>
      <c r="AN168" s="311"/>
      <c r="AO168" s="311"/>
      <c r="AP168" s="311"/>
      <c r="AQ168" s="311"/>
      <c r="AR168" s="311"/>
      <c r="AS168" s="311"/>
      <c r="AT168" s="311"/>
      <c r="AU168" s="311"/>
      <c r="AV168" s="311"/>
      <c r="AW168" s="311"/>
      <c r="AX168" s="311"/>
      <c r="AY168" s="214"/>
      <c r="AZ168" s="214"/>
      <c r="BA168" s="214"/>
      <c r="BB168" s="214"/>
      <c r="BC168" s="311"/>
      <c r="BD168" s="311"/>
    </row>
    <row r="169" spans="1:56" s="1" customFormat="1">
      <c r="A169" s="312" t="str">
        <f t="shared" si="8"/>
        <v>12402.000.000.000.000.000.000</v>
      </c>
      <c r="B169" s="311">
        <v>12400</v>
      </c>
      <c r="C169" s="311">
        <v>12402</v>
      </c>
      <c r="D169" s="312" t="s">
        <v>2345</v>
      </c>
      <c r="E169" s="312" t="str">
        <f t="shared" si="10"/>
        <v xml:space="preserve">SNACK_Mocha Espresso Energy Bites_2 pack </v>
      </c>
      <c r="F169" s="311"/>
      <c r="G169" s="311" t="s">
        <v>2345</v>
      </c>
      <c r="H169" s="311"/>
      <c r="I169" s="311" t="s">
        <v>1993</v>
      </c>
      <c r="J169" s="374">
        <v>44482</v>
      </c>
      <c r="K169" s="313" t="s">
        <v>922</v>
      </c>
      <c r="L169" s="313" t="s">
        <v>2066</v>
      </c>
      <c r="M169" s="311"/>
      <c r="N169" s="311"/>
      <c r="O169" s="311"/>
      <c r="P169" s="311"/>
      <c r="Q169" s="311"/>
      <c r="R169" s="311"/>
      <c r="S169" s="311"/>
      <c r="T169" s="311"/>
      <c r="U169" s="311"/>
      <c r="V169" s="311"/>
      <c r="W169" s="311"/>
      <c r="X169" s="311"/>
      <c r="Y169" s="311"/>
      <c r="Z169" s="311"/>
      <c r="AA169" s="311"/>
      <c r="AB169" s="311"/>
      <c r="AC169" s="311"/>
      <c r="AD169" s="311"/>
      <c r="AE169" s="311"/>
      <c r="AF169" s="311"/>
      <c r="AG169" s="311"/>
      <c r="AH169" s="311"/>
      <c r="AI169" s="311"/>
      <c r="AJ169" s="311"/>
      <c r="AK169" s="311"/>
      <c r="AL169" s="311"/>
      <c r="AM169" s="311"/>
      <c r="AN169" s="311"/>
      <c r="AO169" s="311"/>
      <c r="AP169" s="311"/>
      <c r="AQ169" s="311"/>
      <c r="AR169" s="311"/>
      <c r="AS169" s="311"/>
      <c r="AT169" s="311"/>
      <c r="AU169" s="311"/>
      <c r="AV169" s="311"/>
      <c r="AW169" s="311"/>
      <c r="AX169" s="311"/>
      <c r="AY169" s="214"/>
      <c r="AZ169" s="214"/>
      <c r="BA169" s="214"/>
      <c r="BB169" s="214"/>
      <c r="BC169" s="311"/>
      <c r="BD169" s="311"/>
    </row>
    <row r="170" spans="1:56" s="6" customFormat="1">
      <c r="A170" s="312" t="str">
        <f t="shared" si="8"/>
        <v>14101.000.000.000.000.000.000</v>
      </c>
      <c r="B170" s="311">
        <v>14100</v>
      </c>
      <c r="C170" s="311">
        <v>14101</v>
      </c>
      <c r="D170" s="312" t="str">
        <f t="shared" si="11"/>
        <v xml:space="preserve">Rotisserie Chicken </v>
      </c>
      <c r="E170" s="312" t="str">
        <f t="shared" si="10"/>
        <v xml:space="preserve">ENTRÉE_Rotisserie Chicken </v>
      </c>
      <c r="F170" s="311"/>
      <c r="G170" s="311" t="s">
        <v>259</v>
      </c>
      <c r="H170" s="311"/>
      <c r="I170" s="6" t="s">
        <v>1990</v>
      </c>
      <c r="J170" s="374">
        <v>44482</v>
      </c>
      <c r="K170" s="313" t="s">
        <v>916</v>
      </c>
      <c r="L170" s="313" t="s">
        <v>2078</v>
      </c>
      <c r="M170" s="311"/>
      <c r="N170" s="311"/>
      <c r="O170" s="311"/>
      <c r="P170" s="311"/>
      <c r="Q170" s="311"/>
      <c r="R170" s="311"/>
      <c r="S170" s="311"/>
      <c r="T170" s="311"/>
      <c r="U170" s="311"/>
      <c r="V170" s="311"/>
      <c r="W170" s="311"/>
      <c r="X170" s="311"/>
      <c r="Y170" s="311"/>
      <c r="Z170" s="311"/>
      <c r="AA170" s="311"/>
      <c r="AB170" s="311"/>
      <c r="AC170" s="311"/>
      <c r="AD170" s="311"/>
      <c r="AE170" s="311"/>
      <c r="AF170" s="311"/>
      <c r="AG170" s="311"/>
      <c r="AH170" s="311"/>
      <c r="AI170" s="311"/>
      <c r="AJ170" s="311"/>
      <c r="AK170" s="311"/>
      <c r="AL170" s="311"/>
      <c r="AM170" s="311"/>
      <c r="AN170" s="311"/>
      <c r="AO170" s="311"/>
      <c r="AP170" s="311"/>
      <c r="AQ170" s="311"/>
      <c r="AR170" s="311"/>
      <c r="AS170" s="311"/>
      <c r="AT170" s="311"/>
      <c r="AU170" s="311"/>
      <c r="AV170" s="311"/>
      <c r="AW170" s="311"/>
      <c r="AX170" s="311"/>
      <c r="AY170" s="214"/>
      <c r="AZ170" s="214"/>
      <c r="BA170" s="214"/>
      <c r="BB170" s="214"/>
      <c r="BC170" s="311"/>
      <c r="BD170" s="311"/>
    </row>
    <row r="171" spans="1:56" s="6" customFormat="1">
      <c r="A171" s="312" t="str">
        <f t="shared" si="8"/>
        <v>15101.406.119.000.000.000.000</v>
      </c>
      <c r="B171" s="311">
        <v>15100</v>
      </c>
      <c r="C171" s="311">
        <v>15101</v>
      </c>
      <c r="D171" s="312" t="str">
        <f t="shared" si="11"/>
        <v xml:space="preserve">Bare Turkey Burger </v>
      </c>
      <c r="E171" s="312" t="str">
        <f t="shared" si="10"/>
        <v xml:space="preserve">ENTRÉE_Bare Turkey Burger </v>
      </c>
      <c r="F171" s="311"/>
      <c r="G171" s="311" t="s">
        <v>260</v>
      </c>
      <c r="H171" s="311"/>
      <c r="I171" s="311" t="s">
        <v>1138</v>
      </c>
      <c r="J171" s="374">
        <v>44482</v>
      </c>
      <c r="K171" s="313" t="s">
        <v>916</v>
      </c>
      <c r="L171" s="313" t="s">
        <v>2066</v>
      </c>
      <c r="M171" s="311">
        <v>406</v>
      </c>
      <c r="N171" s="311" t="s">
        <v>262</v>
      </c>
      <c r="O171" s="311">
        <v>119</v>
      </c>
      <c r="P171" s="311" t="s">
        <v>263</v>
      </c>
      <c r="Q171" s="311"/>
      <c r="R171" s="311"/>
      <c r="S171" s="311"/>
      <c r="T171" s="311"/>
      <c r="U171" s="311"/>
      <c r="V171" s="311"/>
      <c r="W171" s="311"/>
      <c r="X171" s="311"/>
      <c r="Y171" s="311"/>
      <c r="Z171" s="311"/>
      <c r="AA171" s="311"/>
      <c r="AB171" s="311"/>
      <c r="AC171" s="311"/>
      <c r="AD171" s="311"/>
      <c r="AE171" s="311"/>
      <c r="AF171" s="311"/>
      <c r="AG171" s="311"/>
      <c r="AH171" s="311"/>
      <c r="AI171" s="311"/>
      <c r="AJ171" s="311" t="s">
        <v>736</v>
      </c>
      <c r="AK171" s="311"/>
      <c r="AL171" s="311"/>
      <c r="AM171" s="311"/>
      <c r="AN171" s="311"/>
      <c r="AO171" s="311"/>
      <c r="AP171" s="311"/>
      <c r="AQ171" s="311"/>
      <c r="AR171" s="311"/>
      <c r="AS171" s="311"/>
      <c r="AT171" s="311"/>
      <c r="AU171" s="311"/>
      <c r="AV171" s="311"/>
      <c r="AW171" s="311"/>
      <c r="AX171" s="311"/>
      <c r="AY171" s="214"/>
      <c r="AZ171" s="214"/>
      <c r="BA171" s="214"/>
      <c r="BB171" s="214"/>
      <c r="BC171" s="311"/>
      <c r="BD171" s="311"/>
    </row>
    <row r="172" spans="1:56" s="6" customFormat="1">
      <c r="A172" s="312" t="str">
        <f t="shared" si="8"/>
        <v>16101.000.000.000.000.000.000</v>
      </c>
      <c r="B172" s="311">
        <v>16100</v>
      </c>
      <c r="C172" s="311">
        <v>16101</v>
      </c>
      <c r="D172" s="312" t="str">
        <f t="shared" si="11"/>
        <v xml:space="preserve">Cucumber Potato Salad </v>
      </c>
      <c r="E172" s="312" t="str">
        <f t="shared" si="10"/>
        <v xml:space="preserve">SIDE_Cucumber Potato Salad </v>
      </c>
      <c r="F172" s="311"/>
      <c r="G172" s="311" t="s">
        <v>264</v>
      </c>
      <c r="H172" s="311"/>
      <c r="I172" s="311" t="s">
        <v>1993</v>
      </c>
      <c r="J172" s="374">
        <v>44482</v>
      </c>
      <c r="K172" s="313" t="s">
        <v>921</v>
      </c>
      <c r="L172" s="313" t="s">
        <v>2066</v>
      </c>
      <c r="M172" s="311"/>
      <c r="N172" s="311"/>
      <c r="O172" s="311"/>
      <c r="P172" s="311"/>
      <c r="Q172" s="311"/>
      <c r="R172" s="311"/>
      <c r="S172" s="311"/>
      <c r="T172" s="311"/>
      <c r="U172" s="311"/>
      <c r="V172" s="311"/>
      <c r="W172" s="311"/>
      <c r="X172" s="311"/>
      <c r="Y172" s="311"/>
      <c r="Z172" s="311"/>
      <c r="AA172" s="311"/>
      <c r="AB172" s="311"/>
      <c r="AC172" s="311"/>
      <c r="AD172" s="311"/>
      <c r="AE172" s="311"/>
      <c r="AF172" s="311"/>
      <c r="AG172" s="311"/>
      <c r="AH172" s="311"/>
      <c r="AI172" s="311"/>
      <c r="AJ172" s="311" t="s">
        <v>736</v>
      </c>
      <c r="AK172" s="311"/>
      <c r="AL172" s="311"/>
      <c r="AM172" s="311"/>
      <c r="AN172" s="311"/>
      <c r="AO172" s="311"/>
      <c r="AP172" s="311"/>
      <c r="AQ172" s="311"/>
      <c r="AR172" s="311"/>
      <c r="AS172" s="311"/>
      <c r="AT172" s="311"/>
      <c r="AU172" s="311"/>
      <c r="AV172" s="311"/>
      <c r="AW172" s="311"/>
      <c r="AX172" s="311"/>
      <c r="AY172" s="214"/>
      <c r="AZ172" s="214"/>
      <c r="BA172" s="214"/>
      <c r="BB172" s="214"/>
      <c r="BC172" s="311"/>
      <c r="BD172" s="311"/>
    </row>
    <row r="173" spans="1:56" s="6" customFormat="1">
      <c r="A173" s="312" t="str">
        <f t="shared" si="8"/>
        <v>17101.000.000.000.000.000.000</v>
      </c>
      <c r="B173" s="311">
        <v>17100</v>
      </c>
      <c r="C173" s="311">
        <v>17101</v>
      </c>
      <c r="D173" s="312" t="str">
        <f t="shared" si="11"/>
        <v xml:space="preserve">Orange Cocoa Chia Seed Pudding  </v>
      </c>
      <c r="E173" s="312" t="str">
        <f t="shared" si="10"/>
        <v xml:space="preserve">SNACK_Orange Cocoa Chia Seed Pudding  </v>
      </c>
      <c r="F173" s="311"/>
      <c r="G173" s="311" t="s">
        <v>265</v>
      </c>
      <c r="H173" s="311"/>
      <c r="I173" s="311" t="s">
        <v>1138</v>
      </c>
      <c r="J173" s="374">
        <v>44482</v>
      </c>
      <c r="K173" s="313" t="s">
        <v>922</v>
      </c>
      <c r="L173" s="313" t="s">
        <v>2066</v>
      </c>
      <c r="M173" s="311"/>
      <c r="N173" s="311"/>
      <c r="O173" s="311"/>
      <c r="P173" s="311"/>
      <c r="Q173" s="311"/>
      <c r="R173" s="311"/>
      <c r="S173" s="311"/>
      <c r="T173" s="311"/>
      <c r="U173" s="311"/>
      <c r="V173" s="311"/>
      <c r="W173" s="311"/>
      <c r="X173" s="311"/>
      <c r="Y173" s="311"/>
      <c r="Z173" s="311"/>
      <c r="AA173" s="311"/>
      <c r="AB173" s="311"/>
      <c r="AC173" s="311"/>
      <c r="AD173" s="311"/>
      <c r="AE173" s="311"/>
      <c r="AF173" s="311"/>
      <c r="AG173" s="311"/>
      <c r="AH173" s="311"/>
      <c r="AI173" s="311"/>
      <c r="AJ173" s="311"/>
      <c r="AK173" s="311"/>
      <c r="AL173" s="311"/>
      <c r="AM173" s="311"/>
      <c r="AN173" s="311"/>
      <c r="AO173" s="311"/>
      <c r="AP173" s="311"/>
      <c r="AQ173" s="311"/>
      <c r="AR173" s="311"/>
      <c r="AS173" s="311"/>
      <c r="AT173" s="311"/>
      <c r="AU173" s="311"/>
      <c r="AV173" s="311"/>
      <c r="AW173" s="311"/>
      <c r="AX173" s="311"/>
      <c r="AY173" s="214"/>
      <c r="AZ173" s="214"/>
      <c r="BA173" s="214"/>
      <c r="BB173" s="214"/>
      <c r="BC173" s="311"/>
      <c r="BD173" s="311"/>
    </row>
    <row r="174" spans="1:56" s="6" customFormat="1">
      <c r="A174" s="312" t="str">
        <f t="shared" si="8"/>
        <v>18101.000.000.000.000.000.000</v>
      </c>
      <c r="B174" s="311">
        <v>18100</v>
      </c>
      <c r="C174" s="311">
        <v>18101</v>
      </c>
      <c r="D174" s="312" t="str">
        <f t="shared" si="11"/>
        <v xml:space="preserve">Lemon Coconut Energy Bites </v>
      </c>
      <c r="E174" s="312" t="str">
        <f t="shared" si="10"/>
        <v xml:space="preserve">SNACK_Lemon Coconut Energy Bites </v>
      </c>
      <c r="F174" s="311"/>
      <c r="G174" s="311" t="s">
        <v>266</v>
      </c>
      <c r="H174" s="311"/>
      <c r="I174" s="311" t="s">
        <v>1993</v>
      </c>
      <c r="J174" s="374">
        <v>44482</v>
      </c>
      <c r="K174" s="313" t="s">
        <v>922</v>
      </c>
      <c r="L174" s="313" t="s">
        <v>2078</v>
      </c>
      <c r="M174" s="311"/>
      <c r="N174" s="311"/>
      <c r="O174" s="311"/>
      <c r="P174" s="311"/>
      <c r="Q174" s="311"/>
      <c r="R174" s="311"/>
      <c r="S174" s="311"/>
      <c r="T174" s="311"/>
      <c r="U174" s="311"/>
      <c r="V174" s="311"/>
      <c r="W174" s="311"/>
      <c r="X174" s="311"/>
      <c r="Y174" s="311"/>
      <c r="Z174" s="311"/>
      <c r="AA174" s="311"/>
      <c r="AB174" s="311"/>
      <c r="AC174" s="311"/>
      <c r="AD174" s="311"/>
      <c r="AE174" s="311"/>
      <c r="AF174" s="311"/>
      <c r="AG174" s="311"/>
      <c r="AH174" s="311"/>
      <c r="AI174" s="311"/>
      <c r="AJ174" s="311" t="s">
        <v>736</v>
      </c>
      <c r="AK174" s="311"/>
      <c r="AL174" s="311"/>
      <c r="AM174" s="311"/>
      <c r="AN174" s="311"/>
      <c r="AO174" s="311"/>
      <c r="AP174" s="311"/>
      <c r="AQ174" s="311"/>
      <c r="AR174" s="311"/>
      <c r="AS174" s="311"/>
      <c r="AT174" s="311"/>
      <c r="AU174" s="311"/>
      <c r="AV174" s="311"/>
      <c r="AW174" s="311"/>
      <c r="AX174" s="311"/>
      <c r="AY174" s="214"/>
      <c r="AZ174" s="214"/>
      <c r="BA174" s="214"/>
      <c r="BB174" s="214"/>
      <c r="BC174" s="311"/>
      <c r="BD174" s="311"/>
    </row>
    <row r="175" spans="1:56" s="6" customFormat="1">
      <c r="A175" s="312" t="str">
        <f t="shared" si="8"/>
        <v>19101.120.000.000.000.000.000</v>
      </c>
      <c r="B175" s="311">
        <v>19100</v>
      </c>
      <c r="C175" s="311">
        <v>19101</v>
      </c>
      <c r="D175" s="312" t="str">
        <f t="shared" si="11"/>
        <v xml:space="preserve">Provençal Roast Beef  </v>
      </c>
      <c r="E175" s="312" t="str">
        <f t="shared" si="10"/>
        <v xml:space="preserve">ENTRÉE_Provençal Roast Beef  </v>
      </c>
      <c r="F175" s="311"/>
      <c r="G175" s="311" t="s">
        <v>267</v>
      </c>
      <c r="H175" s="311"/>
      <c r="I175" s="311" t="s">
        <v>1993</v>
      </c>
      <c r="J175" s="374">
        <v>44482</v>
      </c>
      <c r="K175" s="313" t="s">
        <v>916</v>
      </c>
      <c r="L175" s="313" t="s">
        <v>2066</v>
      </c>
      <c r="M175" s="311">
        <f>Components!B21</f>
        <v>120</v>
      </c>
      <c r="N175" s="311" t="str">
        <f>Components!C21</f>
        <v xml:space="preserve">Roast Beef Dressing </v>
      </c>
      <c r="O175" s="311"/>
      <c r="P175" s="311"/>
      <c r="Q175" s="311"/>
      <c r="R175" s="311"/>
      <c r="S175" s="311"/>
      <c r="T175" s="311"/>
      <c r="U175" s="311"/>
      <c r="V175" s="311"/>
      <c r="W175" s="311"/>
      <c r="X175" s="311"/>
      <c r="Y175" s="311"/>
      <c r="Z175" s="311"/>
      <c r="AA175" s="311"/>
      <c r="AB175" s="311"/>
      <c r="AC175" s="311"/>
      <c r="AD175" s="311"/>
      <c r="AE175" s="311"/>
      <c r="AF175" s="311"/>
      <c r="AG175" s="311"/>
      <c r="AH175" s="311"/>
      <c r="AI175" s="311"/>
      <c r="AJ175" s="311" t="s">
        <v>736</v>
      </c>
      <c r="AK175" s="311"/>
      <c r="AL175" s="311"/>
      <c r="AM175" s="311"/>
      <c r="AN175" s="311"/>
      <c r="AO175" s="311"/>
      <c r="AP175" s="311"/>
      <c r="AQ175" s="311"/>
      <c r="AR175" s="311"/>
      <c r="AS175" s="311"/>
      <c r="AT175" s="311"/>
      <c r="AU175" s="311"/>
      <c r="AV175" s="311"/>
      <c r="AW175" s="311"/>
      <c r="AX175" s="311"/>
      <c r="AY175" s="214"/>
      <c r="AZ175" s="214"/>
      <c r="BA175" s="214"/>
      <c r="BB175" s="214"/>
      <c r="BC175" s="311"/>
      <c r="BD175" s="311"/>
    </row>
    <row r="176" spans="1:56" s="6" customFormat="1">
      <c r="A176" s="312" t="str">
        <f t="shared" si="8"/>
        <v>20101.133.214.000.000.000.000</v>
      </c>
      <c r="B176" s="311">
        <v>20100</v>
      </c>
      <c r="C176" s="311">
        <v>20101</v>
      </c>
      <c r="D176" s="312" t="str">
        <f t="shared" si="11"/>
        <v xml:space="preserve">Assorted Cheese Plate </v>
      </c>
      <c r="E176" s="312" t="str">
        <f t="shared" si="10"/>
        <v xml:space="preserve">SNACK_Assorted Cheese Plate </v>
      </c>
      <c r="F176" s="311"/>
      <c r="G176" s="311" t="s">
        <v>268</v>
      </c>
      <c r="H176" s="311"/>
      <c r="I176" s="311" t="s">
        <v>1993</v>
      </c>
      <c r="J176" s="374">
        <v>44482</v>
      </c>
      <c r="K176" s="313" t="s">
        <v>922</v>
      </c>
      <c r="L176" s="313" t="s">
        <v>2066</v>
      </c>
      <c r="M176" s="311">
        <f>Components!B195</f>
        <v>133</v>
      </c>
      <c r="N176" s="311" t="str">
        <f>Components!C195</f>
        <v>Raspberry Preserves 1 oz</v>
      </c>
      <c r="O176" s="311">
        <f>Components!B40</f>
        <v>214</v>
      </c>
      <c r="P176" s="311" t="str">
        <f>Components!C40</f>
        <v xml:space="preserve">Crackers </v>
      </c>
      <c r="Q176" s="311"/>
      <c r="R176" s="311"/>
      <c r="S176" s="311"/>
      <c r="T176" s="311"/>
      <c r="U176" s="311"/>
      <c r="V176" s="311"/>
      <c r="W176" s="311"/>
      <c r="X176" s="311"/>
      <c r="Y176" s="311"/>
      <c r="Z176" s="311"/>
      <c r="AA176" s="311"/>
      <c r="AB176" s="311"/>
      <c r="AC176" s="311"/>
      <c r="AD176" s="311"/>
      <c r="AE176" s="311"/>
      <c r="AF176" s="311"/>
      <c r="AG176" s="311"/>
      <c r="AH176" s="311"/>
      <c r="AI176" s="311"/>
      <c r="AJ176" s="311" t="s">
        <v>736</v>
      </c>
      <c r="AK176" s="311"/>
      <c r="AL176" s="311"/>
      <c r="AM176" s="311"/>
      <c r="AN176" s="311"/>
      <c r="AO176" s="311"/>
      <c r="AP176" s="311"/>
      <c r="AQ176" s="311"/>
      <c r="AR176" s="311"/>
      <c r="AS176" s="311"/>
      <c r="AT176" s="311"/>
      <c r="AU176" s="311"/>
      <c r="AV176" s="311"/>
      <c r="AW176" s="311"/>
      <c r="AX176" s="311"/>
      <c r="AY176" s="214"/>
      <c r="AZ176" s="214"/>
      <c r="BA176" s="214"/>
      <c r="BB176" s="214"/>
      <c r="BC176" s="311"/>
      <c r="BD176" s="311"/>
    </row>
    <row r="177" spans="1:56" s="1" customFormat="1">
      <c r="A177" s="312" t="str">
        <f t="shared" si="8"/>
        <v>20201.000.000.000.000.000.000</v>
      </c>
      <c r="B177" s="311">
        <v>20200</v>
      </c>
      <c r="C177" s="311">
        <v>20201</v>
      </c>
      <c r="D177" s="312" t="str">
        <f t="shared" ref="D177:D208" si="12">CONCATENATE(G177," ",F177)</f>
        <v xml:space="preserve">Tortilla Española  </v>
      </c>
      <c r="E177" s="312" t="str">
        <f t="shared" si="10"/>
        <v xml:space="preserve">BREAKFAST_Tortilla Española  </v>
      </c>
      <c r="F177" s="311"/>
      <c r="G177" s="311" t="s">
        <v>269</v>
      </c>
      <c r="H177" s="311"/>
      <c r="I177" s="311" t="s">
        <v>1993</v>
      </c>
      <c r="J177" s="374">
        <v>44482</v>
      </c>
      <c r="K177" s="313" t="s">
        <v>919</v>
      </c>
      <c r="L177" s="313" t="s">
        <v>2066</v>
      </c>
      <c r="M177" s="311"/>
      <c r="N177" s="311"/>
      <c r="O177" s="311"/>
      <c r="P177" s="311"/>
      <c r="Q177" s="311"/>
      <c r="R177" s="311"/>
      <c r="S177" s="311"/>
      <c r="T177" s="311"/>
      <c r="U177" s="311"/>
      <c r="V177" s="311"/>
      <c r="W177" s="311"/>
      <c r="X177" s="311"/>
      <c r="Y177" s="311"/>
      <c r="Z177" s="311"/>
      <c r="AA177" s="311"/>
      <c r="AB177" s="311"/>
      <c r="AC177" s="311"/>
      <c r="AD177" s="311"/>
      <c r="AE177" s="311"/>
      <c r="AF177" s="311"/>
      <c r="AG177" s="311"/>
      <c r="AH177" s="311"/>
      <c r="AI177" s="311"/>
      <c r="AJ177" s="311" t="s">
        <v>736</v>
      </c>
      <c r="AK177" s="311"/>
      <c r="AL177" s="311"/>
      <c r="AM177" s="311"/>
      <c r="AN177" s="311"/>
      <c r="AO177" s="311"/>
      <c r="AP177" s="311"/>
      <c r="AQ177" s="311"/>
      <c r="AR177" s="311"/>
      <c r="AS177" s="311"/>
      <c r="AT177" s="311"/>
      <c r="AU177" s="311"/>
      <c r="AV177" s="311"/>
      <c r="AW177" s="311"/>
      <c r="AX177" s="311"/>
      <c r="AY177" s="214"/>
      <c r="AZ177" s="214"/>
      <c r="BA177" s="214"/>
      <c r="BB177" s="214"/>
      <c r="BC177" s="311"/>
      <c r="BD177" s="311"/>
    </row>
    <row r="178" spans="1:56" s="1" customFormat="1">
      <c r="A178" s="312" t="str">
        <f t="shared" si="8"/>
        <v>18102.000.000.000.000.000.000</v>
      </c>
      <c r="B178" s="311">
        <v>18100</v>
      </c>
      <c r="C178" s="311">
        <v>18102</v>
      </c>
      <c r="D178" s="312" t="str">
        <f t="shared" si="12"/>
        <v xml:space="preserve">Lemon Coconut Energy Bites </v>
      </c>
      <c r="E178" s="312" t="str">
        <f t="shared" si="10"/>
        <v xml:space="preserve">SNACK_Lemon Coconut Energy Bites </v>
      </c>
      <c r="F178" s="311"/>
      <c r="G178" s="311" t="s">
        <v>266</v>
      </c>
      <c r="H178" s="311"/>
      <c r="I178" s="311" t="s">
        <v>1993</v>
      </c>
      <c r="J178" s="374">
        <v>44482</v>
      </c>
      <c r="K178" s="313" t="s">
        <v>922</v>
      </c>
      <c r="L178" s="313" t="s">
        <v>2078</v>
      </c>
      <c r="M178" s="311"/>
      <c r="N178" s="311"/>
      <c r="O178" s="311"/>
      <c r="P178" s="311"/>
      <c r="Q178" s="311"/>
      <c r="R178" s="311"/>
      <c r="S178" s="311"/>
      <c r="T178" s="311"/>
      <c r="U178" s="311"/>
      <c r="V178" s="311"/>
      <c r="W178" s="311"/>
      <c r="X178" s="311"/>
      <c r="Y178" s="311"/>
      <c r="Z178" s="311"/>
      <c r="AA178" s="311"/>
      <c r="AB178" s="311"/>
      <c r="AC178" s="311"/>
      <c r="AD178" s="311"/>
      <c r="AE178" s="311"/>
      <c r="AF178" s="311"/>
      <c r="AG178" s="311"/>
      <c r="AH178" s="311"/>
      <c r="AI178" s="311"/>
      <c r="AJ178" s="311"/>
      <c r="AK178" s="311"/>
      <c r="AL178" s="311"/>
      <c r="AM178" s="311"/>
      <c r="AN178" s="311"/>
      <c r="AO178" s="311"/>
      <c r="AP178" s="311"/>
      <c r="AQ178" s="311"/>
      <c r="AR178" s="311"/>
      <c r="AS178" s="311"/>
      <c r="AT178" s="311"/>
      <c r="AU178" s="311"/>
      <c r="AV178" s="311"/>
      <c r="AW178" s="311"/>
      <c r="AX178" s="311"/>
      <c r="AY178" s="214"/>
      <c r="AZ178" s="214"/>
      <c r="BA178" s="214"/>
      <c r="BB178" s="214"/>
      <c r="BC178" s="311"/>
      <c r="BD178" s="311"/>
    </row>
    <row r="179" spans="1:56" s="1" customFormat="1">
      <c r="A179" s="312" t="str">
        <f t="shared" si="8"/>
        <v>1401.121.000.000.000.000.000</v>
      </c>
      <c r="B179" s="311">
        <v>1400</v>
      </c>
      <c r="C179" s="311">
        <v>1401</v>
      </c>
      <c r="D179" s="312" t="str">
        <f t="shared" si="12"/>
        <v xml:space="preserve">Buddha Bowl with Mint Vinaigrete </v>
      </c>
      <c r="E179" s="312" t="str">
        <f t="shared" si="10"/>
        <v xml:space="preserve">BOWL_Buddha Bowl with Mint Vinaigrete </v>
      </c>
      <c r="F179" s="311"/>
      <c r="G179" s="311" t="s">
        <v>928</v>
      </c>
      <c r="H179" s="311"/>
      <c r="I179" s="311" t="s">
        <v>1993</v>
      </c>
      <c r="J179" s="374">
        <v>44482</v>
      </c>
      <c r="K179" s="313" t="s">
        <v>917</v>
      </c>
      <c r="L179" s="313" t="s">
        <v>2066</v>
      </c>
      <c r="M179" s="311">
        <v>121</v>
      </c>
      <c r="N179" s="311" t="s">
        <v>271</v>
      </c>
      <c r="O179" s="311"/>
      <c r="P179" s="311"/>
      <c r="Q179" s="311"/>
      <c r="R179" s="311"/>
      <c r="S179" s="311"/>
      <c r="T179" s="311"/>
      <c r="U179" s="311"/>
      <c r="V179" s="311"/>
      <c r="W179" s="311"/>
      <c r="X179" s="311"/>
      <c r="Y179" s="311"/>
      <c r="Z179" s="311"/>
      <c r="AA179" s="311"/>
      <c r="AB179" s="311"/>
      <c r="AC179" s="311"/>
      <c r="AD179" s="311"/>
      <c r="AE179" s="311"/>
      <c r="AF179" s="311"/>
      <c r="AG179" s="311"/>
      <c r="AH179" s="311"/>
      <c r="AI179" s="311"/>
      <c r="AJ179" s="311"/>
      <c r="AK179" s="311"/>
      <c r="AL179" s="311"/>
      <c r="AM179" s="311"/>
      <c r="AN179" s="311"/>
      <c r="AO179" s="311"/>
      <c r="AP179" s="311"/>
      <c r="AQ179" s="311"/>
      <c r="AR179" s="311"/>
      <c r="AS179" s="311"/>
      <c r="AT179" s="311"/>
      <c r="AU179" s="311"/>
      <c r="AV179" s="311"/>
      <c r="AW179" s="311"/>
      <c r="AX179" s="311"/>
      <c r="AY179" s="214"/>
      <c r="AZ179" s="214"/>
      <c r="BA179" s="214"/>
      <c r="BB179" s="214"/>
      <c r="BC179" s="311"/>
      <c r="BD179" s="311"/>
    </row>
    <row r="180" spans="1:56" s="1" customFormat="1">
      <c r="A180" s="312" t="str">
        <f t="shared" si="8"/>
        <v>4503.000.000.000.000.000.000</v>
      </c>
      <c r="B180" s="311">
        <v>4500</v>
      </c>
      <c r="C180" s="311">
        <v>4503</v>
      </c>
      <c r="D180" s="312" t="str">
        <f t="shared" si="12"/>
        <v>Casablanca Bowl (Veggie)</v>
      </c>
      <c r="E180" s="312" t="str">
        <f t="shared" si="10"/>
        <v>SALAD_Casablanca Bowl (Veggie)</v>
      </c>
      <c r="F180" s="311" t="s">
        <v>940</v>
      </c>
      <c r="G180" s="311" t="s">
        <v>1673</v>
      </c>
      <c r="H180" s="311"/>
      <c r="I180" s="311" t="s">
        <v>1993</v>
      </c>
      <c r="J180" s="374">
        <v>44482</v>
      </c>
      <c r="K180" s="313" t="s">
        <v>923</v>
      </c>
      <c r="L180" s="313" t="s">
        <v>2066</v>
      </c>
      <c r="M180" s="311"/>
      <c r="N180" s="311"/>
      <c r="O180" s="311"/>
      <c r="P180" s="311"/>
      <c r="Q180" s="311"/>
      <c r="R180" s="311"/>
      <c r="S180" s="311"/>
      <c r="T180" s="311"/>
      <c r="U180" s="311"/>
      <c r="V180" s="311"/>
      <c r="W180" s="311"/>
      <c r="X180" s="311"/>
      <c r="Y180" s="311"/>
      <c r="Z180" s="311"/>
      <c r="AA180" s="311"/>
      <c r="AB180" s="311"/>
      <c r="AC180" s="311"/>
      <c r="AD180" s="311"/>
      <c r="AE180" s="311"/>
      <c r="AF180" s="311"/>
      <c r="AG180" s="311"/>
      <c r="AH180" s="311"/>
      <c r="AI180" s="311"/>
      <c r="AJ180" s="311" t="s">
        <v>736</v>
      </c>
      <c r="AK180" s="311"/>
      <c r="AL180" s="311"/>
      <c r="AM180" s="311"/>
      <c r="AN180" s="311"/>
      <c r="AO180" s="311"/>
      <c r="AP180" s="311"/>
      <c r="AQ180" s="311"/>
      <c r="AR180" s="311"/>
      <c r="AS180" s="311"/>
      <c r="AT180" s="311"/>
      <c r="AU180" s="311"/>
      <c r="AV180" s="311"/>
      <c r="AW180" s="311"/>
      <c r="AX180" s="311"/>
      <c r="AY180" s="214"/>
      <c r="AZ180" s="214"/>
      <c r="BA180" s="214"/>
      <c r="BB180" s="214"/>
      <c r="BC180" s="311"/>
      <c r="BD180" s="311"/>
    </row>
    <row r="181" spans="1:56" s="1" customFormat="1">
      <c r="A181" s="312" t="str">
        <f t="shared" si="8"/>
        <v>4504.000.000.000.000.000.000</v>
      </c>
      <c r="B181" s="311">
        <v>4500</v>
      </c>
      <c r="C181" s="311">
        <v>4504</v>
      </c>
      <c r="D181" s="312" t="str">
        <f t="shared" si="12"/>
        <v>Casablanca Bowl (Chicken)</v>
      </c>
      <c r="E181" s="312" t="str">
        <f t="shared" si="10"/>
        <v>SALAD_Casablanca Bowl (Chicken)</v>
      </c>
      <c r="F181" s="311" t="s">
        <v>936</v>
      </c>
      <c r="G181" s="311" t="s">
        <v>1673</v>
      </c>
      <c r="H181" s="311"/>
      <c r="I181" s="311" t="s">
        <v>1993</v>
      </c>
      <c r="J181" s="374">
        <v>44482</v>
      </c>
      <c r="K181" s="313" t="s">
        <v>923</v>
      </c>
      <c r="L181" s="313" t="s">
        <v>2066</v>
      </c>
      <c r="M181" s="311"/>
      <c r="N181" s="311"/>
      <c r="O181" s="311"/>
      <c r="P181" s="311"/>
      <c r="Q181" s="311"/>
      <c r="R181" s="311"/>
      <c r="S181" s="311"/>
      <c r="T181" s="311"/>
      <c r="U181" s="311"/>
      <c r="V181" s="311"/>
      <c r="W181" s="311"/>
      <c r="X181" s="311"/>
      <c r="Y181" s="311"/>
      <c r="Z181" s="311"/>
      <c r="AA181" s="311"/>
      <c r="AB181" s="311"/>
      <c r="AC181" s="311"/>
      <c r="AD181" s="311"/>
      <c r="AE181" s="311"/>
      <c r="AF181" s="311"/>
      <c r="AG181" s="311"/>
      <c r="AH181" s="311"/>
      <c r="AI181" s="311"/>
      <c r="AJ181" s="311" t="s">
        <v>736</v>
      </c>
      <c r="AK181" s="311"/>
      <c r="AL181" s="311"/>
      <c r="AM181" s="311"/>
      <c r="AN181" s="311"/>
      <c r="AO181" s="311"/>
      <c r="AP181" s="311"/>
      <c r="AQ181" s="311"/>
      <c r="AR181" s="311"/>
      <c r="AS181" s="311"/>
      <c r="AT181" s="311"/>
      <c r="AU181" s="311"/>
      <c r="AV181" s="311"/>
      <c r="AW181" s="311"/>
      <c r="AX181" s="311"/>
      <c r="AY181" s="214"/>
      <c r="AZ181" s="214"/>
      <c r="BA181" s="214"/>
      <c r="BB181" s="214"/>
      <c r="BC181" s="311"/>
      <c r="BD181" s="311"/>
    </row>
    <row r="182" spans="1:56" s="6" customFormat="1">
      <c r="A182" s="312" t="str">
        <f t="shared" si="8"/>
        <v>20301.000.000.000.000.000.000</v>
      </c>
      <c r="B182" s="311">
        <v>20300</v>
      </c>
      <c r="C182" s="311">
        <v>20301</v>
      </c>
      <c r="D182" s="312" t="str">
        <f t="shared" si="12"/>
        <v>Chocolate Fudge Brownie Whole Brown (4 bites)</v>
      </c>
      <c r="E182" s="312" t="str">
        <f t="shared" si="10"/>
        <v>SNACK_Chocolate Fudge Brownie Whole Brown (4 bites)</v>
      </c>
      <c r="F182" s="311" t="s">
        <v>2300</v>
      </c>
      <c r="G182" s="311" t="s">
        <v>622</v>
      </c>
      <c r="H182" s="311"/>
      <c r="I182" s="311" t="s">
        <v>1993</v>
      </c>
      <c r="J182" s="374">
        <v>44482</v>
      </c>
      <c r="K182" s="313" t="s">
        <v>922</v>
      </c>
      <c r="L182" s="313" t="s">
        <v>2078</v>
      </c>
      <c r="M182" s="311"/>
      <c r="N182" s="311"/>
      <c r="O182" s="311"/>
      <c r="P182" s="311"/>
      <c r="Q182" s="311"/>
      <c r="R182" s="311"/>
      <c r="S182" s="311"/>
      <c r="T182" s="311"/>
      <c r="U182" s="311"/>
      <c r="V182" s="311"/>
      <c r="W182" s="311"/>
      <c r="X182" s="311"/>
      <c r="Y182" s="311"/>
      <c r="Z182" s="311"/>
      <c r="AA182" s="311"/>
      <c r="AB182" s="311"/>
      <c r="AC182" s="311"/>
      <c r="AD182" s="311"/>
      <c r="AE182" s="311"/>
      <c r="AF182" s="311"/>
      <c r="AG182" s="311"/>
      <c r="AH182" s="311"/>
      <c r="AI182" s="311"/>
      <c r="AJ182" s="311"/>
      <c r="AK182" s="311"/>
      <c r="AL182" s="311"/>
      <c r="AM182" s="311"/>
      <c r="AN182" s="311"/>
      <c r="AO182" s="311"/>
      <c r="AP182" s="311"/>
      <c r="AQ182" s="311"/>
      <c r="AR182" s="311"/>
      <c r="AS182" s="311"/>
      <c r="AT182" s="311"/>
      <c r="AU182" s="311"/>
      <c r="AV182" s="311"/>
      <c r="AW182" s="311"/>
      <c r="AX182" s="311"/>
      <c r="AY182" s="214"/>
      <c r="AZ182" s="214"/>
      <c r="BA182" s="214"/>
      <c r="BB182" s="214"/>
      <c r="BC182" s="311"/>
      <c r="BD182" s="311"/>
    </row>
    <row r="183" spans="1:56" s="6" customFormat="1">
      <c r="A183" s="312" t="str">
        <f t="shared" si="8"/>
        <v>20401.000.000.000.000.000.000</v>
      </c>
      <c r="B183" s="311">
        <v>20400</v>
      </c>
      <c r="C183" s="311">
        <v>20401</v>
      </c>
      <c r="D183" s="312" t="str">
        <f t="shared" si="12"/>
        <v xml:space="preserve">Ginger Snaps (Large) </v>
      </c>
      <c r="E183" s="312" t="str">
        <f t="shared" si="10"/>
        <v xml:space="preserve">SNACK_Ginger Snaps (Large) </v>
      </c>
      <c r="F183" s="311"/>
      <c r="G183" s="311" t="s">
        <v>655</v>
      </c>
      <c r="H183" s="311"/>
      <c r="I183" s="311" t="s">
        <v>1138</v>
      </c>
      <c r="J183" s="374">
        <v>44482</v>
      </c>
      <c r="K183" s="313" t="s">
        <v>922</v>
      </c>
      <c r="L183" s="313" t="s">
        <v>2078</v>
      </c>
      <c r="M183" s="311"/>
      <c r="N183" s="311"/>
      <c r="O183" s="311"/>
      <c r="P183" s="311"/>
      <c r="Q183" s="311"/>
      <c r="R183" s="311"/>
      <c r="S183" s="311"/>
      <c r="T183" s="311"/>
      <c r="U183" s="311"/>
      <c r="V183" s="311"/>
      <c r="W183" s="311"/>
      <c r="X183" s="311"/>
      <c r="Y183" s="311"/>
      <c r="Z183" s="311"/>
      <c r="AA183" s="311"/>
      <c r="AB183" s="311"/>
      <c r="AC183" s="311"/>
      <c r="AD183" s="311"/>
      <c r="AE183" s="311"/>
      <c r="AF183" s="311"/>
      <c r="AG183" s="311"/>
      <c r="AH183" s="311"/>
      <c r="AI183" s="311"/>
      <c r="AJ183" s="311"/>
      <c r="AK183" s="311"/>
      <c r="AL183" s="311"/>
      <c r="AM183" s="311"/>
      <c r="AN183" s="311"/>
      <c r="AO183" s="311"/>
      <c r="AP183" s="311"/>
      <c r="AQ183" s="311"/>
      <c r="AR183" s="311"/>
      <c r="AS183" s="311"/>
      <c r="AT183" s="311"/>
      <c r="AU183" s="311"/>
      <c r="AV183" s="311"/>
      <c r="AW183" s="311"/>
      <c r="AX183" s="311"/>
      <c r="AY183" s="214"/>
      <c r="AZ183" s="214"/>
      <c r="BA183" s="214"/>
      <c r="BB183" s="214"/>
      <c r="BC183" s="311"/>
      <c r="BD183" s="311"/>
    </row>
    <row r="184" spans="1:56" s="6" customFormat="1">
      <c r="A184" s="312" t="str">
        <f t="shared" si="8"/>
        <v>20402.000.000.000.000.000.000</v>
      </c>
      <c r="B184" s="311">
        <v>20400</v>
      </c>
      <c r="C184" s="311">
        <v>20402</v>
      </c>
      <c r="D184" s="312" t="str">
        <f t="shared" si="12"/>
        <v xml:space="preserve">Ginger Snaps (Small) </v>
      </c>
      <c r="E184" s="312" t="str">
        <f t="shared" si="10"/>
        <v xml:space="preserve">SNACK_Ginger Snaps (Small) </v>
      </c>
      <c r="F184" s="311"/>
      <c r="G184" s="311" t="s">
        <v>654</v>
      </c>
      <c r="H184" s="311"/>
      <c r="I184" s="311" t="s">
        <v>1138</v>
      </c>
      <c r="J184" s="374">
        <v>44482</v>
      </c>
      <c r="K184" s="313" t="s">
        <v>922</v>
      </c>
      <c r="L184" s="313" t="s">
        <v>2066</v>
      </c>
      <c r="M184" s="311"/>
      <c r="N184" s="311"/>
      <c r="O184" s="311"/>
      <c r="P184" s="311"/>
      <c r="Q184" s="311"/>
      <c r="R184" s="311"/>
      <c r="S184" s="311"/>
      <c r="T184" s="311"/>
      <c r="U184" s="311"/>
      <c r="V184" s="311"/>
      <c r="W184" s="311"/>
      <c r="X184" s="311"/>
      <c r="Y184" s="311"/>
      <c r="Z184" s="311"/>
      <c r="AA184" s="311"/>
      <c r="AB184" s="311"/>
      <c r="AC184" s="311"/>
      <c r="AD184" s="311"/>
      <c r="AE184" s="311"/>
      <c r="AF184" s="311"/>
      <c r="AG184" s="311"/>
      <c r="AH184" s="311"/>
      <c r="AI184" s="311"/>
      <c r="AJ184" s="311"/>
      <c r="AK184" s="311"/>
      <c r="AL184" s="311"/>
      <c r="AM184" s="311"/>
      <c r="AN184" s="311"/>
      <c r="AO184" s="311"/>
      <c r="AP184" s="311"/>
      <c r="AQ184" s="311"/>
      <c r="AR184" s="311"/>
      <c r="AS184" s="311"/>
      <c r="AT184" s="311"/>
      <c r="AU184" s="311"/>
      <c r="AV184" s="311"/>
      <c r="AW184" s="311"/>
      <c r="AX184" s="311"/>
      <c r="AY184" s="214"/>
      <c r="AZ184" s="214"/>
      <c r="BA184" s="214"/>
      <c r="BB184" s="214"/>
      <c r="BC184" s="311"/>
      <c r="BD184" s="311"/>
    </row>
    <row r="185" spans="1:56" s="6" customFormat="1">
      <c r="A185" s="312" t="str">
        <f t="shared" si="8"/>
        <v>20501.000.000.000.000.000.000</v>
      </c>
      <c r="B185" s="311">
        <v>20500</v>
      </c>
      <c r="C185" s="311">
        <v>20501</v>
      </c>
      <c r="D185" s="312" t="str">
        <f t="shared" si="12"/>
        <v xml:space="preserve">Banana Bread </v>
      </c>
      <c r="E185" s="312" t="str">
        <f t="shared" si="10"/>
        <v xml:space="preserve">SNACK_Banana Bread </v>
      </c>
      <c r="F185" s="311"/>
      <c r="G185" s="311" t="s">
        <v>623</v>
      </c>
      <c r="H185" s="311"/>
      <c r="I185" s="311" t="s">
        <v>1138</v>
      </c>
      <c r="J185" s="374">
        <v>44482</v>
      </c>
      <c r="K185" s="313" t="s">
        <v>922</v>
      </c>
      <c r="L185" s="313" t="s">
        <v>2078</v>
      </c>
      <c r="M185" s="311"/>
      <c r="N185" s="311"/>
      <c r="O185" s="311"/>
      <c r="P185" s="311"/>
      <c r="Q185" s="311"/>
      <c r="R185" s="311"/>
      <c r="S185" s="311"/>
      <c r="T185" s="311"/>
      <c r="U185" s="311"/>
      <c r="V185" s="311"/>
      <c r="W185" s="311"/>
      <c r="X185" s="311"/>
      <c r="Y185" s="311"/>
      <c r="Z185" s="311"/>
      <c r="AA185" s="311"/>
      <c r="AB185" s="311"/>
      <c r="AC185" s="311"/>
      <c r="AD185" s="311"/>
      <c r="AE185" s="311"/>
      <c r="AF185" s="311"/>
      <c r="AG185" s="311"/>
      <c r="AH185" s="311"/>
      <c r="AI185" s="311"/>
      <c r="AJ185" s="311"/>
      <c r="AK185" s="311"/>
      <c r="AL185" s="311"/>
      <c r="AM185" s="311"/>
      <c r="AN185" s="311"/>
      <c r="AO185" s="311"/>
      <c r="AP185" s="311"/>
      <c r="AQ185" s="311"/>
      <c r="AR185" s="311"/>
      <c r="AS185" s="311"/>
      <c r="AT185" s="311"/>
      <c r="AU185" s="311"/>
      <c r="AV185" s="311"/>
      <c r="AW185" s="311"/>
      <c r="AX185" s="311"/>
      <c r="AY185" s="214"/>
      <c r="AZ185" s="214"/>
      <c r="BA185" s="214"/>
      <c r="BB185" s="214"/>
      <c r="BC185" s="311"/>
      <c r="BD185" s="311"/>
    </row>
    <row r="186" spans="1:56" s="6" customFormat="1">
      <c r="A186" s="312" t="str">
        <f t="shared" si="8"/>
        <v>20502.000.000.000.000.000.000</v>
      </c>
      <c r="B186" s="311">
        <v>20500</v>
      </c>
      <c r="C186" s="311">
        <v>20502</v>
      </c>
      <c r="D186" s="312" t="str">
        <f t="shared" si="12"/>
        <v xml:space="preserve">Banana Bread </v>
      </c>
      <c r="E186" s="312" t="str">
        <f t="shared" si="10"/>
        <v xml:space="preserve">SNACK_Banana Bread </v>
      </c>
      <c r="F186" s="311"/>
      <c r="G186" s="311" t="s">
        <v>623</v>
      </c>
      <c r="H186" s="311"/>
      <c r="I186" s="311" t="s">
        <v>1138</v>
      </c>
      <c r="J186" s="374">
        <v>44482</v>
      </c>
      <c r="K186" s="313" t="s">
        <v>922</v>
      </c>
      <c r="L186" s="313" t="s">
        <v>2078</v>
      </c>
      <c r="M186" s="311"/>
      <c r="N186" s="311"/>
      <c r="O186" s="311"/>
      <c r="P186" s="311"/>
      <c r="Q186" s="311"/>
      <c r="R186" s="311"/>
      <c r="S186" s="311"/>
      <c r="T186" s="311"/>
      <c r="U186" s="311"/>
      <c r="V186" s="311"/>
      <c r="W186" s="311"/>
      <c r="X186" s="311"/>
      <c r="Y186" s="311"/>
      <c r="Z186" s="311"/>
      <c r="AA186" s="311"/>
      <c r="AB186" s="311"/>
      <c r="AC186" s="311"/>
      <c r="AD186" s="311"/>
      <c r="AE186" s="311"/>
      <c r="AF186" s="311"/>
      <c r="AG186" s="311"/>
      <c r="AH186" s="311"/>
      <c r="AI186" s="311"/>
      <c r="AJ186" s="311"/>
      <c r="AK186" s="311"/>
      <c r="AL186" s="311"/>
      <c r="AM186" s="311"/>
      <c r="AN186" s="311"/>
      <c r="AO186" s="311"/>
      <c r="AP186" s="311"/>
      <c r="AQ186" s="311"/>
      <c r="AR186" s="311"/>
      <c r="AS186" s="311"/>
      <c r="AT186" s="311"/>
      <c r="AU186" s="311"/>
      <c r="AV186" s="311"/>
      <c r="AW186" s="311"/>
      <c r="AX186" s="311"/>
      <c r="AY186" s="214"/>
      <c r="AZ186" s="214"/>
      <c r="BA186" s="214"/>
      <c r="BB186" s="214"/>
      <c r="BC186" s="311"/>
      <c r="BD186" s="311"/>
    </row>
    <row r="187" spans="1:56" s="1" customFormat="1">
      <c r="A187" s="312" t="str">
        <f t="shared" si="8"/>
        <v>20601.000.000.000.000.000.000</v>
      </c>
      <c r="B187" s="311">
        <v>20600</v>
      </c>
      <c r="C187" s="311">
        <v>20601</v>
      </c>
      <c r="D187" s="312" t="str">
        <f t="shared" si="12"/>
        <v xml:space="preserve">Cinnamon-Sugar Coffee Cakes (Snack Size) </v>
      </c>
      <c r="E187" s="312" t="str">
        <f t="shared" si="10"/>
        <v xml:space="preserve">SNACK_Cinnamon-Sugar Coffee Cakes (Snack Size) </v>
      </c>
      <c r="F187" s="311"/>
      <c r="G187" s="311" t="s">
        <v>624</v>
      </c>
      <c r="H187" s="311"/>
      <c r="I187" s="311" t="s">
        <v>1993</v>
      </c>
      <c r="J187" s="374">
        <v>44482</v>
      </c>
      <c r="K187" s="313" t="s">
        <v>922</v>
      </c>
      <c r="L187" s="313" t="s">
        <v>2066</v>
      </c>
      <c r="M187" s="311"/>
      <c r="N187" s="311"/>
      <c r="O187" s="311"/>
      <c r="P187" s="311"/>
      <c r="Q187" s="311"/>
      <c r="R187" s="311"/>
      <c r="S187" s="311"/>
      <c r="T187" s="311"/>
      <c r="U187" s="311"/>
      <c r="V187" s="311"/>
      <c r="W187" s="311"/>
      <c r="X187" s="311"/>
      <c r="Y187" s="311"/>
      <c r="Z187" s="311"/>
      <c r="AA187" s="311"/>
      <c r="AB187" s="311"/>
      <c r="AC187" s="311"/>
      <c r="AD187" s="311"/>
      <c r="AE187" s="311"/>
      <c r="AF187" s="311"/>
      <c r="AG187" s="311"/>
      <c r="AH187" s="311"/>
      <c r="AI187" s="311"/>
      <c r="AJ187" s="311"/>
      <c r="AK187" s="311"/>
      <c r="AL187" s="311"/>
      <c r="AM187" s="311"/>
      <c r="AN187" s="311"/>
      <c r="AO187" s="311"/>
      <c r="AP187" s="311"/>
      <c r="AQ187" s="311"/>
      <c r="AR187" s="311"/>
      <c r="AS187" s="311"/>
      <c r="AT187" s="311"/>
      <c r="AU187" s="311"/>
      <c r="AV187" s="311"/>
      <c r="AW187" s="311"/>
      <c r="AX187" s="311"/>
      <c r="AY187" s="214"/>
      <c r="AZ187" s="214"/>
      <c r="BA187" s="214"/>
      <c r="BB187" s="214"/>
      <c r="BC187" s="311"/>
      <c r="BD187" s="311"/>
    </row>
    <row r="188" spans="1:56" s="1" customFormat="1">
      <c r="A188" s="312" t="str">
        <f t="shared" si="8"/>
        <v>20602.000.000.000.000.000.000</v>
      </c>
      <c r="B188" s="311">
        <v>20600</v>
      </c>
      <c r="C188" s="311">
        <v>20602</v>
      </c>
      <c r="D188" s="312" t="str">
        <f t="shared" si="12"/>
        <v xml:space="preserve">Cinnamon-Sugar Coffee Cakes (Bite Size) </v>
      </c>
      <c r="E188" s="312" t="str">
        <f t="shared" si="10"/>
        <v xml:space="preserve">SNACK_Cinnamon-Sugar Coffee Cakes (Bite Size) </v>
      </c>
      <c r="F188" s="311"/>
      <c r="G188" s="311" t="s">
        <v>625</v>
      </c>
      <c r="H188" s="311"/>
      <c r="I188" s="311" t="s">
        <v>1138</v>
      </c>
      <c r="J188" s="374">
        <v>44482</v>
      </c>
      <c r="K188" s="313" t="s">
        <v>922</v>
      </c>
      <c r="L188" s="313" t="s">
        <v>2066</v>
      </c>
      <c r="M188" s="311"/>
      <c r="N188" s="311"/>
      <c r="O188" s="311"/>
      <c r="P188" s="311"/>
      <c r="Q188" s="311"/>
      <c r="R188" s="311"/>
      <c r="S188" s="311"/>
      <c r="T188" s="311"/>
      <c r="U188" s="311"/>
      <c r="V188" s="311"/>
      <c r="W188" s="311"/>
      <c r="X188" s="311"/>
      <c r="Y188" s="311"/>
      <c r="Z188" s="311"/>
      <c r="AA188" s="311"/>
      <c r="AB188" s="311"/>
      <c r="AC188" s="311"/>
      <c r="AD188" s="311"/>
      <c r="AE188" s="311"/>
      <c r="AF188" s="311"/>
      <c r="AG188" s="311"/>
      <c r="AH188" s="311"/>
      <c r="AI188" s="311"/>
      <c r="AJ188" s="311"/>
      <c r="AK188" s="311"/>
      <c r="AL188" s="311"/>
      <c r="AM188" s="311"/>
      <c r="AN188" s="311"/>
      <c r="AO188" s="311"/>
      <c r="AP188" s="311"/>
      <c r="AQ188" s="311"/>
      <c r="AR188" s="311"/>
      <c r="AS188" s="311"/>
      <c r="AT188" s="311"/>
      <c r="AU188" s="311"/>
      <c r="AV188" s="311"/>
      <c r="AW188" s="311"/>
      <c r="AX188" s="311"/>
      <c r="AY188" s="214"/>
      <c r="AZ188" s="214"/>
      <c r="BA188" s="214"/>
      <c r="BB188" s="214"/>
      <c r="BC188" s="311"/>
      <c r="BD188" s="311"/>
    </row>
    <row r="189" spans="1:56" s="1" customFormat="1">
      <c r="A189" s="312" t="str">
        <f t="shared" si="8"/>
        <v>20603.000.000.000.000.000.000</v>
      </c>
      <c r="B189" s="311">
        <v>20600</v>
      </c>
      <c r="C189" s="311">
        <v>20603</v>
      </c>
      <c r="D189" s="312" t="str">
        <f t="shared" si="12"/>
        <v xml:space="preserve">Cinnamon-Sugar Coffee Cakes (4 pack) </v>
      </c>
      <c r="E189" s="312" t="str">
        <f t="shared" si="10"/>
        <v xml:space="preserve">SNACK_Cinnamon-Sugar Coffee Cakes (4 pack) </v>
      </c>
      <c r="F189" s="311"/>
      <c r="G189" s="311" t="s">
        <v>653</v>
      </c>
      <c r="H189" s="311"/>
      <c r="I189" s="311" t="s">
        <v>1138</v>
      </c>
      <c r="J189" s="374">
        <v>44482</v>
      </c>
      <c r="K189" s="313" t="s">
        <v>922</v>
      </c>
      <c r="L189" s="313" t="s">
        <v>2078</v>
      </c>
      <c r="M189" s="311"/>
      <c r="N189" s="311"/>
      <c r="O189" s="311"/>
      <c r="P189" s="311"/>
      <c r="Q189" s="311"/>
      <c r="R189" s="311"/>
      <c r="S189" s="311"/>
      <c r="T189" s="311"/>
      <c r="U189" s="311"/>
      <c r="V189" s="311"/>
      <c r="W189" s="311"/>
      <c r="X189" s="311"/>
      <c r="Y189" s="311"/>
      <c r="Z189" s="311"/>
      <c r="AA189" s="311"/>
      <c r="AB189" s="311"/>
      <c r="AC189" s="311"/>
      <c r="AD189" s="311"/>
      <c r="AE189" s="311"/>
      <c r="AF189" s="311"/>
      <c r="AG189" s="311"/>
      <c r="AH189" s="311"/>
      <c r="AI189" s="311"/>
      <c r="AJ189" s="311"/>
      <c r="AK189" s="311"/>
      <c r="AL189" s="311"/>
      <c r="AM189" s="311"/>
      <c r="AN189" s="311"/>
      <c r="AO189" s="311"/>
      <c r="AP189" s="311"/>
      <c r="AQ189" s="311"/>
      <c r="AR189" s="311"/>
      <c r="AS189" s="311"/>
      <c r="AT189" s="311"/>
      <c r="AU189" s="311"/>
      <c r="AV189" s="311"/>
      <c r="AW189" s="311"/>
      <c r="AX189" s="311"/>
      <c r="AY189" s="214"/>
      <c r="AZ189" s="214"/>
      <c r="BA189" s="214"/>
      <c r="BB189" s="214"/>
      <c r="BC189" s="311"/>
      <c r="BD189" s="311"/>
    </row>
    <row r="190" spans="1:56" s="1" customFormat="1">
      <c r="A190" s="312" t="str">
        <f t="shared" si="8"/>
        <v>20701.000.000.000.000.000.000</v>
      </c>
      <c r="B190" s="311">
        <v>20700</v>
      </c>
      <c r="C190" s="311">
        <v>20701</v>
      </c>
      <c r="D190" s="312" t="str">
        <f t="shared" si="12"/>
        <v xml:space="preserve">Coffee Cake Bakers Box  </v>
      </c>
      <c r="E190" s="312" t="str">
        <f t="shared" si="10"/>
        <v xml:space="preserve">SNACK_Coffee Cake Bakers Box  </v>
      </c>
      <c r="F190" s="311"/>
      <c r="G190" s="311" t="s">
        <v>626</v>
      </c>
      <c r="H190" s="311"/>
      <c r="I190" s="311" t="s">
        <v>1993</v>
      </c>
      <c r="J190" s="374">
        <v>44482</v>
      </c>
      <c r="K190" s="313" t="s">
        <v>922</v>
      </c>
      <c r="L190" s="313" t="s">
        <v>2078</v>
      </c>
      <c r="M190" s="311"/>
      <c r="N190" s="311"/>
      <c r="O190" s="311"/>
      <c r="P190" s="311"/>
      <c r="Q190" s="311"/>
      <c r="R190" s="311"/>
      <c r="S190" s="311"/>
      <c r="T190" s="311"/>
      <c r="U190" s="311"/>
      <c r="V190" s="311"/>
      <c r="W190" s="311"/>
      <c r="X190" s="311"/>
      <c r="Y190" s="311"/>
      <c r="Z190" s="311"/>
      <c r="AA190" s="311">
        <v>805</v>
      </c>
      <c r="AB190" s="311" t="s">
        <v>652</v>
      </c>
      <c r="AC190" s="311">
        <v>801</v>
      </c>
      <c r="AD190" s="311" t="s">
        <v>622</v>
      </c>
      <c r="AE190" s="311">
        <v>803</v>
      </c>
      <c r="AF190" s="311" t="s">
        <v>666</v>
      </c>
      <c r="AG190" s="311"/>
      <c r="AH190" s="311"/>
      <c r="AI190" s="311"/>
      <c r="AJ190" s="311" t="s">
        <v>736</v>
      </c>
      <c r="AK190" s="311"/>
      <c r="AL190" s="311"/>
      <c r="AM190" s="311"/>
      <c r="AN190" s="311"/>
      <c r="AO190" s="311"/>
      <c r="AP190" s="311"/>
      <c r="AQ190" s="311"/>
      <c r="AR190" s="311"/>
      <c r="AS190" s="311"/>
      <c r="AT190" s="311"/>
      <c r="AU190" s="311"/>
      <c r="AV190" s="311"/>
      <c r="AW190" s="311"/>
      <c r="AX190" s="311"/>
      <c r="AY190" s="214"/>
      <c r="AZ190" s="214"/>
      <c r="BA190" s="214"/>
      <c r="BB190" s="214"/>
      <c r="BC190" s="311"/>
      <c r="BD190" s="311"/>
    </row>
    <row r="191" spans="1:56" s="1" customFormat="1">
      <c r="A191" s="312" t="str">
        <f t="shared" si="8"/>
        <v>20702.000.000.000.000.000.000</v>
      </c>
      <c r="B191" s="311">
        <v>20700</v>
      </c>
      <c r="C191" s="311">
        <v>20702</v>
      </c>
      <c r="D191" s="312" t="str">
        <f t="shared" si="12"/>
        <v xml:space="preserve">Ginger Snaps Bakers Box </v>
      </c>
      <c r="E191" s="312" t="str">
        <f t="shared" si="10"/>
        <v xml:space="preserve">SNACK_Ginger Snaps Bakers Box </v>
      </c>
      <c r="F191" s="311"/>
      <c r="G191" s="311" t="s">
        <v>627</v>
      </c>
      <c r="H191" s="311"/>
      <c r="I191" s="311" t="s">
        <v>1993</v>
      </c>
      <c r="J191" s="374">
        <v>44482</v>
      </c>
      <c r="K191" s="313" t="s">
        <v>922</v>
      </c>
      <c r="L191" s="313" t="s">
        <v>2078</v>
      </c>
      <c r="M191" s="311"/>
      <c r="N191" s="311"/>
      <c r="O191" s="311"/>
      <c r="P191" s="311"/>
      <c r="Q191" s="311"/>
      <c r="R191" s="311"/>
      <c r="S191" s="311"/>
      <c r="T191" s="311"/>
      <c r="U191" s="311"/>
      <c r="V191" s="311"/>
      <c r="W191" s="311"/>
      <c r="X191" s="311"/>
      <c r="Y191" s="311"/>
      <c r="Z191" s="311"/>
      <c r="AA191" s="311">
        <v>802</v>
      </c>
      <c r="AB191" s="311" t="s">
        <v>665</v>
      </c>
      <c r="AC191" s="311">
        <v>801</v>
      </c>
      <c r="AD191" s="311" t="s">
        <v>622</v>
      </c>
      <c r="AE191" s="311">
        <v>804</v>
      </c>
      <c r="AF191" s="311" t="s">
        <v>672</v>
      </c>
      <c r="AG191" s="311"/>
      <c r="AH191" s="311"/>
      <c r="AI191" s="311"/>
      <c r="AJ191" s="311" t="s">
        <v>736</v>
      </c>
      <c r="AK191" s="311"/>
      <c r="AL191" s="311"/>
      <c r="AM191" s="311"/>
      <c r="AN191" s="311"/>
      <c r="AO191" s="311"/>
      <c r="AP191" s="311"/>
      <c r="AQ191" s="311"/>
      <c r="AR191" s="311"/>
      <c r="AS191" s="311"/>
      <c r="AT191" s="311"/>
      <c r="AU191" s="311"/>
      <c r="AV191" s="311"/>
      <c r="AW191" s="311"/>
      <c r="AX191" s="311"/>
      <c r="AY191" s="214"/>
      <c r="AZ191" s="214"/>
      <c r="BA191" s="214"/>
      <c r="BB191" s="214"/>
      <c r="BC191" s="311"/>
      <c r="BD191" s="311"/>
    </row>
    <row r="192" spans="1:56" s="1" customFormat="1">
      <c r="A192" s="312" t="str">
        <f t="shared" si="8"/>
        <v>20901.000.000.000.000.000.000</v>
      </c>
      <c r="B192" s="311">
        <v>20900</v>
      </c>
      <c r="C192" s="311">
        <v>20901</v>
      </c>
      <c r="D192" s="312" t="str">
        <f t="shared" si="12"/>
        <v>Signature Bone Broth Chicken and Beef</v>
      </c>
      <c r="E192" s="312" t="str">
        <f t="shared" si="10"/>
        <v>SOUP_Signature Bone Broth Chicken and Beef</v>
      </c>
      <c r="F192" s="311" t="s">
        <v>2637</v>
      </c>
      <c r="G192" s="311" t="s">
        <v>628</v>
      </c>
      <c r="H192" s="311"/>
      <c r="I192" s="311" t="s">
        <v>1138</v>
      </c>
      <c r="J192" s="374">
        <v>44482</v>
      </c>
      <c r="K192" s="313" t="s">
        <v>918</v>
      </c>
      <c r="L192" s="313" t="s">
        <v>2066</v>
      </c>
      <c r="M192" s="311"/>
      <c r="N192" s="311"/>
      <c r="O192" s="311"/>
      <c r="P192" s="311"/>
      <c r="Q192" s="311"/>
      <c r="R192" s="311"/>
      <c r="S192" s="311"/>
      <c r="T192" s="311"/>
      <c r="U192" s="311"/>
      <c r="V192" s="311"/>
      <c r="W192" s="311"/>
      <c r="X192" s="311"/>
      <c r="Y192" s="311"/>
      <c r="Z192" s="311"/>
      <c r="AA192" s="311"/>
      <c r="AB192" s="311"/>
      <c r="AC192" s="311"/>
      <c r="AD192" s="311"/>
      <c r="AE192" s="311"/>
      <c r="AF192" s="311"/>
      <c r="AG192" s="311"/>
      <c r="AH192" s="311"/>
      <c r="AI192" s="311"/>
      <c r="AJ192" s="311"/>
      <c r="AK192" s="311"/>
      <c r="AL192" s="311"/>
      <c r="AM192" s="311"/>
      <c r="AN192" s="311"/>
      <c r="AO192" s="311"/>
      <c r="AP192" s="311"/>
      <c r="AQ192" s="311"/>
      <c r="AR192" s="311"/>
      <c r="AS192" s="311"/>
      <c r="AT192" s="311"/>
      <c r="AU192" s="311"/>
      <c r="AV192" s="311"/>
      <c r="AW192" s="311"/>
      <c r="AX192" s="311"/>
      <c r="AY192" s="214"/>
      <c r="AZ192" s="214"/>
      <c r="BA192" s="214"/>
      <c r="BB192" s="214"/>
      <c r="BC192" s="311"/>
      <c r="BD192" s="311"/>
    </row>
    <row r="193" spans="1:56" s="1" customFormat="1">
      <c r="A193" s="312" t="str">
        <f t="shared" si="8"/>
        <v>20902.000.000.000.000.000.000</v>
      </c>
      <c r="B193" s="311">
        <v>20900</v>
      </c>
      <c r="C193" s="311">
        <v>20902</v>
      </c>
      <c r="D193" s="312" t="str">
        <f t="shared" si="12"/>
        <v>Signature Bone Broth Chicken</v>
      </c>
      <c r="E193" s="312" t="str">
        <f t="shared" si="10"/>
        <v>SOUP_Signature Bone Broth Chicken</v>
      </c>
      <c r="F193" s="311" t="s">
        <v>2636</v>
      </c>
      <c r="G193" s="311" t="s">
        <v>628</v>
      </c>
      <c r="H193" s="311"/>
      <c r="I193" s="311" t="s">
        <v>1138</v>
      </c>
      <c r="J193" s="374">
        <v>44482</v>
      </c>
      <c r="K193" s="313" t="s">
        <v>918</v>
      </c>
      <c r="L193" s="313" t="s">
        <v>2066</v>
      </c>
      <c r="M193" s="311"/>
      <c r="N193" s="311"/>
      <c r="O193" s="311"/>
      <c r="P193" s="311"/>
      <c r="Q193" s="311"/>
      <c r="R193" s="311"/>
      <c r="S193" s="311"/>
      <c r="T193" s="311"/>
      <c r="U193" s="311"/>
      <c r="V193" s="311"/>
      <c r="W193" s="311"/>
      <c r="X193" s="311"/>
      <c r="Y193" s="311"/>
      <c r="Z193" s="311"/>
      <c r="AA193" s="311"/>
      <c r="AB193" s="311"/>
      <c r="AC193" s="311"/>
      <c r="AD193" s="311"/>
      <c r="AE193" s="311"/>
      <c r="AF193" s="311"/>
      <c r="AG193" s="311"/>
      <c r="AH193" s="311"/>
      <c r="AI193" s="311"/>
      <c r="AJ193" s="311" t="s">
        <v>736</v>
      </c>
      <c r="AK193" s="311"/>
      <c r="AL193" s="311"/>
      <c r="AM193" s="311"/>
      <c r="AN193" s="311"/>
      <c r="AO193" s="311"/>
      <c r="AP193" s="311"/>
      <c r="AQ193" s="311"/>
      <c r="AR193" s="311"/>
      <c r="AS193" s="311"/>
      <c r="AT193" s="311"/>
      <c r="AU193" s="311"/>
      <c r="AV193" s="311"/>
      <c r="AW193" s="311"/>
      <c r="AX193" s="311"/>
      <c r="AY193" s="214"/>
      <c r="AZ193" s="214"/>
      <c r="BA193" s="214"/>
      <c r="BB193" s="214"/>
      <c r="BC193" s="311"/>
      <c r="BD193" s="311"/>
    </row>
    <row r="194" spans="1:56" s="1" customFormat="1">
      <c r="A194" s="312" t="str">
        <f t="shared" ref="A194:A241" si="13">CONCATENATE(C194,".",IF(M194="","000",M194),".",IF(O194="","000",O194),".",IF(Q194="","000",Q194),".",IF(S194="","000",S194),".",IF(U194="","000",U194),".",IF(W194="","000",W194))</f>
        <v>30101.604.000.000.000.000.000</v>
      </c>
      <c r="B194" s="311">
        <v>30100</v>
      </c>
      <c r="C194" s="311">
        <v>30101</v>
      </c>
      <c r="D194" s="312" t="str">
        <f t="shared" si="12"/>
        <v xml:space="preserve">Chicken Paillard  </v>
      </c>
      <c r="E194" s="312" t="str">
        <f t="shared" ref="E194:E257" si="14">CONCATENATE(K194,"_",G194," ",F194)</f>
        <v xml:space="preserve">ENTRÉE_Chicken Paillard  </v>
      </c>
      <c r="F194" s="311"/>
      <c r="G194" s="311" t="s">
        <v>629</v>
      </c>
      <c r="H194" s="311"/>
      <c r="I194" s="311" t="s">
        <v>1993</v>
      </c>
      <c r="J194" s="374">
        <v>44482</v>
      </c>
      <c r="K194" s="313" t="s">
        <v>916</v>
      </c>
      <c r="L194" s="313" t="s">
        <v>2066</v>
      </c>
      <c r="M194" s="311">
        <f>Components!B58</f>
        <v>604</v>
      </c>
      <c r="N194" s="311" t="str">
        <f>Components!C58</f>
        <v>Gravy</v>
      </c>
      <c r="O194" s="311"/>
      <c r="P194" s="311"/>
      <c r="Q194" s="311"/>
      <c r="R194" s="311"/>
      <c r="S194" s="311"/>
      <c r="T194" s="311"/>
      <c r="U194" s="311"/>
      <c r="V194" s="311"/>
      <c r="W194" s="311"/>
      <c r="X194" s="311"/>
      <c r="Y194" s="311"/>
      <c r="Z194" s="311"/>
      <c r="AA194" s="311"/>
      <c r="AB194" s="311"/>
      <c r="AC194" s="311"/>
      <c r="AD194" s="311"/>
      <c r="AE194" s="311"/>
      <c r="AF194" s="311"/>
      <c r="AG194" s="311"/>
      <c r="AH194" s="311"/>
      <c r="AI194" s="311"/>
      <c r="AJ194" s="311" t="s">
        <v>736</v>
      </c>
      <c r="AK194" s="311"/>
      <c r="AL194" s="311"/>
      <c r="AM194" s="311"/>
      <c r="AN194" s="311"/>
      <c r="AO194" s="311"/>
      <c r="AP194" s="311"/>
      <c r="AQ194" s="311"/>
      <c r="AR194" s="311"/>
      <c r="AS194" s="311"/>
      <c r="AT194" s="311"/>
      <c r="AU194" s="311"/>
      <c r="AV194" s="311"/>
      <c r="AW194" s="311"/>
      <c r="AX194" s="311"/>
      <c r="AY194" s="214"/>
      <c r="AZ194" s="214"/>
      <c r="BA194" s="214"/>
      <c r="BB194" s="214"/>
      <c r="BC194" s="311"/>
      <c r="BD194" s="311"/>
    </row>
    <row r="195" spans="1:56" s="1" customFormat="1">
      <c r="A195" s="312" t="str">
        <f t="shared" si="13"/>
        <v>30201.000.000.000.000.000.000</v>
      </c>
      <c r="B195" s="311">
        <v>30200</v>
      </c>
      <c r="C195" s="311">
        <v>30201</v>
      </c>
      <c r="D195" s="312" t="str">
        <f t="shared" si="12"/>
        <v xml:space="preserve">Chicken &amp; Rice Soup </v>
      </c>
      <c r="E195" s="312" t="str">
        <f t="shared" si="14"/>
        <v xml:space="preserve">SOUP_Chicken &amp; Rice Soup </v>
      </c>
      <c r="F195" s="311"/>
      <c r="G195" s="311" t="s">
        <v>212</v>
      </c>
      <c r="H195" s="311"/>
      <c r="I195" s="311" t="s">
        <v>1993</v>
      </c>
      <c r="J195" s="374">
        <v>44482</v>
      </c>
      <c r="K195" s="313" t="s">
        <v>918</v>
      </c>
      <c r="L195" s="313" t="s">
        <v>2066</v>
      </c>
      <c r="M195" s="311"/>
      <c r="N195" s="311"/>
      <c r="O195" s="311"/>
      <c r="P195" s="311"/>
      <c r="Q195" s="311"/>
      <c r="R195" s="311"/>
      <c r="S195" s="311"/>
      <c r="T195" s="311"/>
      <c r="U195" s="311"/>
      <c r="V195" s="311"/>
      <c r="W195" s="311"/>
      <c r="X195" s="311"/>
      <c r="Y195" s="311"/>
      <c r="Z195" s="311"/>
      <c r="AA195" s="311"/>
      <c r="AB195" s="311"/>
      <c r="AC195" s="311"/>
      <c r="AD195" s="311"/>
      <c r="AE195" s="311"/>
      <c r="AF195" s="311"/>
      <c r="AG195" s="311"/>
      <c r="AH195" s="311"/>
      <c r="AI195" s="311"/>
      <c r="AJ195" s="311" t="s">
        <v>736</v>
      </c>
      <c r="AK195" s="311"/>
      <c r="AL195" s="311"/>
      <c r="AM195" s="311"/>
      <c r="AN195" s="311"/>
      <c r="AO195" s="311"/>
      <c r="AP195" s="311"/>
      <c r="AQ195" s="311"/>
      <c r="AR195" s="311"/>
      <c r="AS195" s="311"/>
      <c r="AT195" s="311"/>
      <c r="AU195" s="311"/>
      <c r="AV195" s="311"/>
      <c r="AW195" s="311"/>
      <c r="AX195" s="311"/>
      <c r="AY195" s="214"/>
      <c r="AZ195" s="214"/>
      <c r="BA195" s="214"/>
      <c r="BB195" s="214"/>
      <c r="BC195" s="311"/>
      <c r="BD195" s="311"/>
    </row>
    <row r="196" spans="1:56" s="1" customFormat="1">
      <c r="A196" s="312" t="str">
        <f t="shared" si="13"/>
        <v>30301.000.000.000.000.000.000</v>
      </c>
      <c r="B196" s="311">
        <v>30300</v>
      </c>
      <c r="C196" s="311">
        <v>30301</v>
      </c>
      <c r="D196" s="312" t="str">
        <f t="shared" si="12"/>
        <v xml:space="preserve">Vitality Shot: Energize </v>
      </c>
      <c r="E196" s="312" t="str">
        <f t="shared" si="14"/>
        <v xml:space="preserve">BEVERAGE_Vitality Shot: Energize </v>
      </c>
      <c r="F196" s="311"/>
      <c r="G196" s="311" t="s">
        <v>631</v>
      </c>
      <c r="H196" s="311"/>
      <c r="I196" s="6" t="s">
        <v>1990</v>
      </c>
      <c r="J196" s="374">
        <v>44482</v>
      </c>
      <c r="K196" s="313" t="s">
        <v>920</v>
      </c>
      <c r="L196" s="96" t="s">
        <v>2066</v>
      </c>
      <c r="M196" s="311"/>
      <c r="N196" s="311"/>
      <c r="O196" s="311"/>
      <c r="P196" s="311"/>
      <c r="Q196" s="311"/>
      <c r="R196" s="311"/>
      <c r="S196" s="311"/>
      <c r="T196" s="311"/>
      <c r="U196" s="311"/>
      <c r="V196" s="311"/>
      <c r="W196" s="311"/>
      <c r="X196" s="311"/>
      <c r="Y196" s="311"/>
      <c r="Z196" s="311"/>
      <c r="AA196" s="311"/>
      <c r="AB196" s="311"/>
      <c r="AC196" s="311"/>
      <c r="AD196" s="311"/>
      <c r="AE196" s="311"/>
      <c r="AF196" s="311"/>
      <c r="AG196" s="311"/>
      <c r="AH196" s="311"/>
      <c r="AI196" s="311"/>
      <c r="AJ196" s="311" t="s">
        <v>736</v>
      </c>
      <c r="AK196" s="311"/>
      <c r="AL196" s="311"/>
      <c r="AM196" s="311"/>
      <c r="AN196" s="311"/>
      <c r="AO196" s="311"/>
      <c r="AP196" s="311"/>
      <c r="AQ196" s="311"/>
      <c r="AR196" s="311"/>
      <c r="AS196" s="311"/>
      <c r="AT196" s="311"/>
      <c r="AU196" s="311"/>
      <c r="AV196" s="311"/>
      <c r="AW196" s="311"/>
      <c r="AX196" s="311"/>
      <c r="AY196" s="214"/>
      <c r="AZ196" s="214"/>
      <c r="BA196" s="214"/>
      <c r="BB196" s="214"/>
      <c r="BC196" s="311"/>
      <c r="BD196" s="311"/>
    </row>
    <row r="197" spans="1:56" s="6" customFormat="1">
      <c r="A197" s="312" t="str">
        <f t="shared" si="13"/>
        <v>30302.000.000.000.000.000.000</v>
      </c>
      <c r="B197" s="311">
        <v>30300</v>
      </c>
      <c r="C197" s="311">
        <v>30302</v>
      </c>
      <c r="D197" s="312" t="str">
        <f t="shared" si="12"/>
        <v xml:space="preserve">Vitality Shot: Energize (Pair) </v>
      </c>
      <c r="E197" s="312" t="str">
        <f t="shared" si="14"/>
        <v xml:space="preserve">BEVERAGE_Vitality Shot: Energize (Pair) </v>
      </c>
      <c r="F197" s="311"/>
      <c r="G197" s="311" t="s">
        <v>632</v>
      </c>
      <c r="H197" s="311"/>
      <c r="I197" s="6" t="s">
        <v>1990</v>
      </c>
      <c r="J197" s="374">
        <v>44482</v>
      </c>
      <c r="K197" s="313" t="s">
        <v>920</v>
      </c>
      <c r="L197" s="96" t="s">
        <v>2078</v>
      </c>
      <c r="M197" s="311"/>
      <c r="N197" s="311"/>
      <c r="O197" s="311"/>
      <c r="P197" s="311"/>
      <c r="Q197" s="311"/>
      <c r="R197" s="311"/>
      <c r="S197" s="311"/>
      <c r="T197" s="311"/>
      <c r="U197" s="311"/>
      <c r="V197" s="311"/>
      <c r="W197" s="311"/>
      <c r="X197" s="311"/>
      <c r="Y197" s="311"/>
      <c r="Z197" s="311"/>
      <c r="AA197" s="311"/>
      <c r="AB197" s="311"/>
      <c r="AC197" s="311"/>
      <c r="AD197" s="311"/>
      <c r="AE197" s="311"/>
      <c r="AF197" s="311"/>
      <c r="AG197" s="311"/>
      <c r="AH197" s="311"/>
      <c r="AI197" s="311"/>
      <c r="AJ197" s="311" t="s">
        <v>736</v>
      </c>
      <c r="AK197" s="311"/>
      <c r="AL197" s="311"/>
      <c r="AM197" s="311"/>
      <c r="AN197" s="311"/>
      <c r="AO197" s="311"/>
      <c r="AP197" s="311"/>
      <c r="AQ197" s="311"/>
      <c r="AR197" s="311"/>
      <c r="AS197" s="311"/>
      <c r="AT197" s="311"/>
      <c r="AU197" s="311"/>
      <c r="AV197" s="311"/>
      <c r="AW197" s="311"/>
      <c r="AX197" s="311"/>
      <c r="AY197" s="214"/>
      <c r="AZ197" s="214"/>
      <c r="BA197" s="214"/>
      <c r="BB197" s="214"/>
      <c r="BC197" s="311"/>
      <c r="BD197" s="311"/>
    </row>
    <row r="198" spans="1:56" s="6" customFormat="1">
      <c r="A198" s="312" t="str">
        <f t="shared" si="13"/>
        <v>30401.000.000.000.000.000.000</v>
      </c>
      <c r="B198" s="311">
        <v>30400</v>
      </c>
      <c r="C198" s="311">
        <v>30401</v>
      </c>
      <c r="D198" s="312" t="str">
        <f t="shared" si="12"/>
        <v xml:space="preserve">Pumpkin Soup </v>
      </c>
      <c r="E198" s="312" t="str">
        <f t="shared" si="14"/>
        <v xml:space="preserve">SOUP_Pumpkin Soup </v>
      </c>
      <c r="F198" s="311"/>
      <c r="G198" s="311" t="s">
        <v>676</v>
      </c>
      <c r="H198" s="311"/>
      <c r="I198" s="6" t="s">
        <v>1139</v>
      </c>
      <c r="J198" s="374">
        <v>44482</v>
      </c>
      <c r="K198" s="313" t="s">
        <v>918</v>
      </c>
      <c r="L198" s="313" t="s">
        <v>2066</v>
      </c>
      <c r="M198" s="311"/>
      <c r="N198" s="311"/>
      <c r="O198" s="311"/>
      <c r="P198" s="311"/>
      <c r="Q198" s="311"/>
      <c r="R198" s="311"/>
      <c r="S198" s="311"/>
      <c r="T198" s="311"/>
      <c r="U198" s="311"/>
      <c r="V198" s="311"/>
      <c r="W198" s="311"/>
      <c r="X198" s="311"/>
      <c r="Y198" s="311"/>
      <c r="Z198" s="311"/>
      <c r="AA198" s="311"/>
      <c r="AB198" s="311"/>
      <c r="AC198" s="311"/>
      <c r="AD198" s="311"/>
      <c r="AE198" s="311"/>
      <c r="AF198" s="311"/>
      <c r="AG198" s="311"/>
      <c r="AH198" s="311"/>
      <c r="AI198" s="311"/>
      <c r="AJ198" s="311" t="s">
        <v>736</v>
      </c>
      <c r="AK198" s="311"/>
      <c r="AL198" s="311"/>
      <c r="AM198" s="311"/>
      <c r="AN198" s="311"/>
      <c r="AO198" s="311"/>
      <c r="AP198" s="311"/>
      <c r="AQ198" s="311"/>
      <c r="AR198" s="311"/>
      <c r="AS198" s="311"/>
      <c r="AT198" s="311"/>
      <c r="AU198" s="311"/>
      <c r="AV198" s="311"/>
      <c r="AW198" s="311"/>
      <c r="AX198" s="311"/>
      <c r="AY198" s="214"/>
      <c r="AZ198" s="214"/>
      <c r="BA198" s="214"/>
      <c r="BB198" s="214"/>
      <c r="BC198" s="311"/>
      <c r="BD198" s="311"/>
    </row>
    <row r="199" spans="1:56" s="6" customFormat="1">
      <c r="A199" s="312" t="str">
        <f t="shared" si="13"/>
        <v>30501.604.116.000.000.000.000</v>
      </c>
      <c r="B199" s="311">
        <v>30500</v>
      </c>
      <c r="C199" s="311">
        <v>30501</v>
      </c>
      <c r="D199" s="312" t="str">
        <f t="shared" si="12"/>
        <v xml:space="preserve">Thanksgiving Special </v>
      </c>
      <c r="E199" s="312" t="str">
        <f t="shared" si="14"/>
        <v xml:space="preserve">ENTRÉE_Thanksgiving Special </v>
      </c>
      <c r="F199" s="311"/>
      <c r="G199" s="311" t="s">
        <v>677</v>
      </c>
      <c r="H199" s="311"/>
      <c r="I199" s="6" t="s">
        <v>1139</v>
      </c>
      <c r="J199" s="374">
        <v>44482</v>
      </c>
      <c r="K199" s="313" t="s">
        <v>916</v>
      </c>
      <c r="L199" s="313" t="s">
        <v>2066</v>
      </c>
      <c r="M199" s="311">
        <f>Components!B58</f>
        <v>604</v>
      </c>
      <c r="N199" s="311" t="str">
        <f>Components!C58</f>
        <v>Gravy</v>
      </c>
      <c r="O199" s="311">
        <f>Components!B17</f>
        <v>116</v>
      </c>
      <c r="P199" s="311" t="str">
        <f>Components!C17</f>
        <v>Cranberry-Orange Sauce</v>
      </c>
      <c r="Q199" s="311"/>
      <c r="R199" s="311"/>
      <c r="S199" s="311"/>
      <c r="T199" s="311"/>
      <c r="U199" s="311"/>
      <c r="V199" s="311"/>
      <c r="W199" s="311"/>
      <c r="X199" s="311"/>
      <c r="Y199" s="311"/>
      <c r="Z199" s="311"/>
      <c r="AA199" s="311"/>
      <c r="AB199" s="311"/>
      <c r="AC199" s="311"/>
      <c r="AD199" s="311"/>
      <c r="AE199" s="311"/>
      <c r="AF199" s="311"/>
      <c r="AG199" s="311"/>
      <c r="AH199" s="311"/>
      <c r="AI199" s="311"/>
      <c r="AJ199" s="311" t="s">
        <v>736</v>
      </c>
      <c r="AK199" s="311"/>
      <c r="AL199" s="311"/>
      <c r="AM199" s="311"/>
      <c r="AN199" s="311"/>
      <c r="AO199" s="311"/>
      <c r="AP199" s="311"/>
      <c r="AQ199" s="311"/>
      <c r="AR199" s="311"/>
      <c r="AS199" s="311"/>
      <c r="AT199" s="311"/>
      <c r="AU199" s="311"/>
      <c r="AV199" s="311"/>
      <c r="AW199" s="311"/>
      <c r="AX199" s="311"/>
      <c r="AY199" s="214"/>
      <c r="AZ199" s="214"/>
      <c r="BA199" s="214"/>
      <c r="BB199" s="214"/>
      <c r="BC199" s="311"/>
      <c r="BD199" s="311"/>
    </row>
    <row r="200" spans="1:56" s="6" customFormat="1">
      <c r="A200" s="312" t="str">
        <f t="shared" si="13"/>
        <v>30601.501.606.000.000.000.000</v>
      </c>
      <c r="B200" s="311">
        <v>30600</v>
      </c>
      <c r="C200" s="311">
        <v>30601</v>
      </c>
      <c r="D200" s="312" t="str">
        <f t="shared" si="12"/>
        <v>Tortilla Soup (Chicken)</v>
      </c>
      <c r="E200" s="312" t="str">
        <f t="shared" si="14"/>
        <v>SOUP_Tortilla Soup (Chicken)</v>
      </c>
      <c r="F200" s="311" t="s">
        <v>936</v>
      </c>
      <c r="G200" s="311" t="s">
        <v>200</v>
      </c>
      <c r="H200" s="311"/>
      <c r="I200" s="311" t="s">
        <v>1139</v>
      </c>
      <c r="J200" s="374">
        <v>44482</v>
      </c>
      <c r="K200" s="313" t="s">
        <v>918</v>
      </c>
      <c r="L200" s="313" t="s">
        <v>2066</v>
      </c>
      <c r="M200" s="311">
        <f>Components!B51</f>
        <v>501</v>
      </c>
      <c r="N200" s="311" t="str">
        <f>Components!C51</f>
        <v>Cheddar Cheese</v>
      </c>
      <c r="O200" s="311">
        <f>Components!B60</f>
        <v>606</v>
      </c>
      <c r="P200" s="311" t="str">
        <f>Components!C60</f>
        <v xml:space="preserve">Baked Tortilla  Strips </v>
      </c>
      <c r="Q200" s="311"/>
      <c r="R200" s="311"/>
      <c r="S200" s="311"/>
      <c r="T200" s="311"/>
      <c r="U200" s="311"/>
      <c r="V200" s="311"/>
      <c r="W200" s="311"/>
      <c r="X200" s="311"/>
      <c r="Y200" s="311"/>
      <c r="Z200" s="311"/>
      <c r="AA200" s="311"/>
      <c r="AB200" s="311"/>
      <c r="AC200" s="311"/>
      <c r="AD200" s="311"/>
      <c r="AE200" s="311"/>
      <c r="AF200" s="311"/>
      <c r="AG200" s="311"/>
      <c r="AH200" s="311"/>
      <c r="AI200" s="311"/>
      <c r="AJ200" s="311" t="s">
        <v>736</v>
      </c>
      <c r="AK200" s="311"/>
      <c r="AL200" s="311"/>
      <c r="AM200" s="311"/>
      <c r="AN200" s="311"/>
      <c r="AO200" s="311"/>
      <c r="AP200" s="311"/>
      <c r="AQ200" s="311"/>
      <c r="AR200" s="311"/>
      <c r="AS200" s="311"/>
      <c r="AT200" s="311"/>
      <c r="AU200" s="311"/>
      <c r="AV200" s="311"/>
      <c r="AW200" s="311"/>
      <c r="AX200" s="311"/>
      <c r="AY200" s="214"/>
      <c r="AZ200" s="214"/>
      <c r="BA200" s="214"/>
      <c r="BB200" s="214"/>
      <c r="BC200" s="311"/>
      <c r="BD200" s="311"/>
    </row>
    <row r="201" spans="1:56" s="6" customFormat="1">
      <c r="A201" s="312" t="str">
        <f t="shared" si="13"/>
        <v>30602.501.606.000.000.000.000</v>
      </c>
      <c r="B201" s="311">
        <v>30600</v>
      </c>
      <c r="C201" s="311">
        <v>30602</v>
      </c>
      <c r="D201" s="312" t="str">
        <f t="shared" si="12"/>
        <v>Tortilla Soup (Vegetable)</v>
      </c>
      <c r="E201" s="312" t="str">
        <f t="shared" si="14"/>
        <v>SOUP_Tortilla Soup (Vegetable)</v>
      </c>
      <c r="F201" s="311" t="s">
        <v>945</v>
      </c>
      <c r="G201" s="311" t="s">
        <v>200</v>
      </c>
      <c r="H201" s="311"/>
      <c r="I201" s="311" t="s">
        <v>1139</v>
      </c>
      <c r="J201" s="374">
        <v>44482</v>
      </c>
      <c r="K201" s="313" t="s">
        <v>918</v>
      </c>
      <c r="L201" s="313" t="s">
        <v>2066</v>
      </c>
      <c r="M201" s="311">
        <f>Components!B51</f>
        <v>501</v>
      </c>
      <c r="N201" s="311" t="str">
        <f>Components!C51</f>
        <v>Cheddar Cheese</v>
      </c>
      <c r="O201" s="311">
        <f>Components!B60</f>
        <v>606</v>
      </c>
      <c r="P201" s="311" t="str">
        <f>Components!C60</f>
        <v xml:space="preserve">Baked Tortilla  Strips </v>
      </c>
      <c r="Q201" s="311"/>
      <c r="R201" s="311"/>
      <c r="S201" s="311"/>
      <c r="T201" s="311"/>
      <c r="U201" s="311"/>
      <c r="V201" s="311"/>
      <c r="W201" s="311"/>
      <c r="X201" s="311"/>
      <c r="Y201" s="311"/>
      <c r="Z201" s="311"/>
      <c r="AA201" s="311"/>
      <c r="AB201" s="311"/>
      <c r="AC201" s="311"/>
      <c r="AD201" s="311"/>
      <c r="AE201" s="311"/>
      <c r="AF201" s="311"/>
      <c r="AG201" s="311"/>
      <c r="AH201" s="311"/>
      <c r="AI201" s="311"/>
      <c r="AJ201" s="311" t="s">
        <v>736</v>
      </c>
      <c r="AK201" s="311"/>
      <c r="AL201" s="311"/>
      <c r="AM201" s="311"/>
      <c r="AN201" s="311"/>
      <c r="AO201" s="311"/>
      <c r="AP201" s="311"/>
      <c r="AQ201" s="311"/>
      <c r="AR201" s="311"/>
      <c r="AS201" s="311"/>
      <c r="AT201" s="311"/>
      <c r="AU201" s="311"/>
      <c r="AV201" s="311"/>
      <c r="AW201" s="311"/>
      <c r="AX201" s="311"/>
      <c r="AY201" s="214"/>
      <c r="AZ201" s="214"/>
      <c r="BA201" s="214"/>
      <c r="BB201" s="214"/>
      <c r="BC201" s="311"/>
      <c r="BD201" s="311"/>
    </row>
    <row r="202" spans="1:56" s="6" customFormat="1">
      <c r="A202" s="312" t="str">
        <f t="shared" si="13"/>
        <v>30701.000.000.000.000.000.000</v>
      </c>
      <c r="B202" s="311">
        <v>30700</v>
      </c>
      <c r="C202" s="311">
        <v>30701</v>
      </c>
      <c r="D202" s="312" t="str">
        <f t="shared" si="12"/>
        <v>Grilled Chicken Penne (Chicken)</v>
      </c>
      <c r="E202" s="312" t="str">
        <f t="shared" si="14"/>
        <v>ENTRÉE_Grilled Chicken Penne (Chicken)</v>
      </c>
      <c r="F202" s="311" t="s">
        <v>936</v>
      </c>
      <c r="G202" s="311" t="s">
        <v>698</v>
      </c>
      <c r="H202" s="311"/>
      <c r="I202" s="311" t="s">
        <v>1138</v>
      </c>
      <c r="J202" s="374">
        <v>44482</v>
      </c>
      <c r="K202" s="313" t="s">
        <v>916</v>
      </c>
      <c r="L202" s="313" t="s">
        <v>2066</v>
      </c>
      <c r="M202" s="311"/>
      <c r="N202" s="311"/>
      <c r="O202" s="311"/>
      <c r="P202" s="311"/>
      <c r="Q202" s="311"/>
      <c r="R202" s="311"/>
      <c r="S202" s="311"/>
      <c r="T202" s="311"/>
      <c r="U202" s="311"/>
      <c r="V202" s="311"/>
      <c r="W202" s="311"/>
      <c r="X202" s="311"/>
      <c r="Y202" s="311"/>
      <c r="Z202" s="311"/>
      <c r="AA202" s="311"/>
      <c r="AB202" s="311"/>
      <c r="AC202" s="311"/>
      <c r="AD202" s="311"/>
      <c r="AE202" s="311"/>
      <c r="AF202" s="311"/>
      <c r="AG202" s="311"/>
      <c r="AH202" s="311"/>
      <c r="AI202" s="311"/>
      <c r="AJ202" s="311" t="s">
        <v>736</v>
      </c>
      <c r="AK202" s="311"/>
      <c r="AL202" s="311"/>
      <c r="AM202" s="311"/>
      <c r="AN202" s="311"/>
      <c r="AO202" s="311"/>
      <c r="AP202" s="311"/>
      <c r="AQ202" s="311"/>
      <c r="AR202" s="311"/>
      <c r="AS202" s="311"/>
      <c r="AT202" s="311"/>
      <c r="AU202" s="311"/>
      <c r="AV202" s="311"/>
      <c r="AW202" s="311"/>
      <c r="AX202" s="311"/>
      <c r="AY202" s="214"/>
      <c r="AZ202" s="214"/>
      <c r="BA202" s="214"/>
      <c r="BB202" s="214"/>
      <c r="BC202" s="311"/>
      <c r="BD202" s="311"/>
    </row>
    <row r="203" spans="1:56" s="1" customFormat="1">
      <c r="A203" s="312" t="str">
        <f t="shared" si="13"/>
        <v>30801.000.000.000.000.504.000</v>
      </c>
      <c r="B203" s="311">
        <v>30800</v>
      </c>
      <c r="C203" s="311">
        <v>30801</v>
      </c>
      <c r="D203" s="312" t="str">
        <f t="shared" si="12"/>
        <v xml:space="preserve">Turkey Meatballs with Penne, Broccoli and Basil Pomodoro Sauce </v>
      </c>
      <c r="E203" s="312" t="str">
        <f t="shared" si="14"/>
        <v xml:space="preserve">ENTRÉE_Turkey Meatballs with Penne, Broccoli and Basil Pomodoro Sauce </v>
      </c>
      <c r="F203" s="311"/>
      <c r="G203" s="311" t="s">
        <v>697</v>
      </c>
      <c r="H203" s="311"/>
      <c r="I203" s="311" t="s">
        <v>1993</v>
      </c>
      <c r="J203" s="374">
        <v>44482</v>
      </c>
      <c r="K203" s="313" t="s">
        <v>916</v>
      </c>
      <c r="L203" s="313" t="s">
        <v>2066</v>
      </c>
      <c r="M203" s="311"/>
      <c r="N203" s="311"/>
      <c r="O203" s="311"/>
      <c r="P203" s="311"/>
      <c r="Q203" s="311"/>
      <c r="R203" s="311"/>
      <c r="S203" s="311"/>
      <c r="T203" s="311"/>
      <c r="U203" s="311">
        <v>504</v>
      </c>
      <c r="V203" s="311" t="s">
        <v>695</v>
      </c>
      <c r="W203" s="311"/>
      <c r="X203" s="311"/>
      <c r="Y203" s="311"/>
      <c r="Z203" s="311"/>
      <c r="AA203" s="311"/>
      <c r="AB203" s="311"/>
      <c r="AC203" s="311"/>
      <c r="AD203" s="311"/>
      <c r="AE203" s="311"/>
      <c r="AF203" s="311"/>
      <c r="AG203" s="311"/>
      <c r="AH203" s="311"/>
      <c r="AI203" s="311"/>
      <c r="AJ203" s="311" t="s">
        <v>736</v>
      </c>
      <c r="AK203" s="311"/>
      <c r="AL203" s="311"/>
      <c r="AM203" s="311"/>
      <c r="AN203" s="311"/>
      <c r="AO203" s="311"/>
      <c r="AP203" s="311"/>
      <c r="AQ203" s="311"/>
      <c r="AR203" s="311"/>
      <c r="AS203" s="311"/>
      <c r="AT203" s="311"/>
      <c r="AU203" s="311"/>
      <c r="AV203" s="311"/>
      <c r="AW203" s="311"/>
      <c r="AX203" s="311"/>
      <c r="AY203" s="214"/>
      <c r="AZ203" s="214"/>
      <c r="BA203" s="214"/>
      <c r="BB203" s="214"/>
      <c r="BC203" s="311"/>
      <c r="BD203" s="311"/>
    </row>
    <row r="204" spans="1:56" s="1" customFormat="1">
      <c r="A204" s="312" t="str">
        <f t="shared" si="13"/>
        <v>30901.000.000.000.000.000.000</v>
      </c>
      <c r="B204" s="311">
        <v>30900</v>
      </c>
      <c r="C204" s="311">
        <v>30901</v>
      </c>
      <c r="D204" s="312" t="str">
        <f t="shared" si="12"/>
        <v xml:space="preserve">Salmon with Dill </v>
      </c>
      <c r="E204" s="312" t="str">
        <f t="shared" si="14"/>
        <v xml:space="preserve">SIDE_Salmon with Dill </v>
      </c>
      <c r="F204" s="311"/>
      <c r="G204" s="311" t="s">
        <v>930</v>
      </c>
      <c r="H204" s="311"/>
      <c r="I204" s="311" t="s">
        <v>1993</v>
      </c>
      <c r="J204" s="374">
        <v>44482</v>
      </c>
      <c r="K204" s="313" t="s">
        <v>921</v>
      </c>
      <c r="L204" s="313" t="s">
        <v>2066</v>
      </c>
      <c r="M204" s="311"/>
      <c r="N204" s="311"/>
      <c r="O204" s="311"/>
      <c r="P204" s="311"/>
      <c r="Q204" s="311"/>
      <c r="R204" s="311"/>
      <c r="S204" s="311"/>
      <c r="T204" s="311"/>
      <c r="U204" s="311"/>
      <c r="V204" s="311"/>
      <c r="W204" s="311"/>
      <c r="X204" s="311"/>
      <c r="Y204" s="311"/>
      <c r="Z204" s="311"/>
      <c r="AA204" s="311"/>
      <c r="AB204" s="311"/>
      <c r="AC204" s="311"/>
      <c r="AD204" s="311"/>
      <c r="AE204" s="311"/>
      <c r="AF204" s="311"/>
      <c r="AG204" s="311"/>
      <c r="AH204" s="311"/>
      <c r="AI204" s="311"/>
      <c r="AJ204" s="311" t="s">
        <v>736</v>
      </c>
      <c r="AK204" s="311"/>
      <c r="AL204" s="311"/>
      <c r="AM204" s="311"/>
      <c r="AN204" s="311"/>
      <c r="AO204" s="311"/>
      <c r="AP204" s="311"/>
      <c r="AQ204" s="311"/>
      <c r="AR204" s="311"/>
      <c r="AS204" s="311"/>
      <c r="AT204" s="311"/>
      <c r="AU204" s="311"/>
      <c r="AV204" s="311"/>
      <c r="AW204" s="311"/>
      <c r="AX204" s="311"/>
      <c r="AY204" s="214"/>
      <c r="AZ204" s="214"/>
      <c r="BA204" s="214"/>
      <c r="BB204" s="214"/>
      <c r="BC204" s="311"/>
      <c r="BD204" s="311"/>
    </row>
    <row r="205" spans="1:56" s="1" customFormat="1">
      <c r="A205" s="312" t="str">
        <f t="shared" si="13"/>
        <v>40001.122.000.000.000.000.000</v>
      </c>
      <c r="B205" s="311">
        <v>40000</v>
      </c>
      <c r="C205" s="311">
        <v>40001</v>
      </c>
      <c r="D205" s="312" t="str">
        <f t="shared" si="12"/>
        <v xml:space="preserve">Soba Noodle Salad </v>
      </c>
      <c r="E205" s="312" t="str">
        <f t="shared" si="14"/>
        <v xml:space="preserve">SALAD_Soba Noodle Salad </v>
      </c>
      <c r="F205" s="311"/>
      <c r="G205" s="311" t="s">
        <v>931</v>
      </c>
      <c r="H205" s="311"/>
      <c r="I205" s="311" t="s">
        <v>1138</v>
      </c>
      <c r="J205" s="374">
        <v>44482</v>
      </c>
      <c r="K205" s="313" t="s">
        <v>923</v>
      </c>
      <c r="L205" s="313" t="s">
        <v>2066</v>
      </c>
      <c r="M205" s="311">
        <v>122</v>
      </c>
      <c r="N205" s="311" t="s">
        <v>704</v>
      </c>
      <c r="O205" s="311"/>
      <c r="P205" s="311"/>
      <c r="Q205" s="311"/>
      <c r="R205" s="311"/>
      <c r="S205" s="311"/>
      <c r="T205" s="311"/>
      <c r="U205" s="311"/>
      <c r="V205" s="311"/>
      <c r="W205" s="311"/>
      <c r="X205" s="311"/>
      <c r="Y205" s="311"/>
      <c r="Z205" s="311"/>
      <c r="AA205" s="311"/>
      <c r="AB205" s="311"/>
      <c r="AC205" s="311"/>
      <c r="AD205" s="311"/>
      <c r="AE205" s="311"/>
      <c r="AF205" s="311"/>
      <c r="AG205" s="311"/>
      <c r="AH205" s="311"/>
      <c r="AI205" s="311"/>
      <c r="AJ205" s="311" t="s">
        <v>736</v>
      </c>
      <c r="AK205" s="311"/>
      <c r="AL205" s="311"/>
      <c r="AM205" s="311"/>
      <c r="AN205" s="311"/>
      <c r="AO205" s="311"/>
      <c r="AP205" s="311"/>
      <c r="AQ205" s="311"/>
      <c r="AR205" s="311"/>
      <c r="AS205" s="311"/>
      <c r="AT205" s="311"/>
      <c r="AU205" s="311"/>
      <c r="AV205" s="311"/>
      <c r="AW205" s="311"/>
      <c r="AX205" s="311"/>
      <c r="AY205" s="214"/>
      <c r="AZ205" s="214"/>
      <c r="BA205" s="214"/>
      <c r="BB205" s="214"/>
      <c r="BC205" s="311"/>
      <c r="BD205" s="311"/>
    </row>
    <row r="206" spans="1:56" s="1" customFormat="1">
      <c r="A206" s="312" t="str">
        <f t="shared" si="13"/>
        <v>40101.109.000.000.000.000.000</v>
      </c>
      <c r="B206" s="311">
        <v>40100</v>
      </c>
      <c r="C206" s="311">
        <v>40101</v>
      </c>
      <c r="D206" s="312" t="str">
        <f t="shared" si="12"/>
        <v xml:space="preserve">Atlantic Cod with Teriyaki Sauce, Baby Bok Choy &amp; Rice </v>
      </c>
      <c r="E206" s="312" t="str">
        <f t="shared" si="14"/>
        <v xml:space="preserve">ENTRÉE_Atlantic Cod with Teriyaki Sauce, Baby Bok Choy &amp; Rice </v>
      </c>
      <c r="F206" s="311"/>
      <c r="G206" s="311" t="s">
        <v>932</v>
      </c>
      <c r="H206" s="311"/>
      <c r="I206" s="311" t="s">
        <v>1139</v>
      </c>
      <c r="J206" s="374">
        <v>44482</v>
      </c>
      <c r="K206" s="313" t="s">
        <v>916</v>
      </c>
      <c r="L206" s="313" t="s">
        <v>2066</v>
      </c>
      <c r="M206" s="311">
        <v>109</v>
      </c>
      <c r="N206" s="311" t="s">
        <v>33</v>
      </c>
      <c r="O206" s="311"/>
      <c r="P206" s="311"/>
      <c r="Q206" s="311"/>
      <c r="R206" s="311"/>
      <c r="S206" s="311"/>
      <c r="T206" s="311"/>
      <c r="U206" s="311"/>
      <c r="V206" s="311"/>
      <c r="W206" s="311"/>
      <c r="X206" s="311"/>
      <c r="Y206" s="311"/>
      <c r="Z206" s="311"/>
      <c r="AA206" s="311"/>
      <c r="AB206" s="311"/>
      <c r="AC206" s="311"/>
      <c r="AD206" s="311"/>
      <c r="AE206" s="311"/>
      <c r="AF206" s="311"/>
      <c r="AG206" s="311"/>
      <c r="AH206" s="311"/>
      <c r="AI206" s="311"/>
      <c r="AJ206" s="311" t="s">
        <v>736</v>
      </c>
      <c r="AK206" s="311"/>
      <c r="AL206" s="311"/>
      <c r="AM206" s="311"/>
      <c r="AN206" s="311"/>
      <c r="AO206" s="311"/>
      <c r="AP206" s="311"/>
      <c r="AQ206" s="311"/>
      <c r="AR206" s="311"/>
      <c r="AS206" s="311"/>
      <c r="AT206" s="311"/>
      <c r="AU206" s="311"/>
      <c r="AV206" s="311"/>
      <c r="AW206" s="311"/>
      <c r="AX206" s="311"/>
      <c r="AY206" s="214"/>
      <c r="AZ206" s="214"/>
      <c r="BA206" s="214"/>
      <c r="BB206" s="214"/>
      <c r="BC206" s="311"/>
      <c r="BD206" s="311"/>
    </row>
    <row r="207" spans="1:56" s="1" customFormat="1">
      <c r="A207" s="312" t="str">
        <f t="shared" si="13"/>
        <v>40201.000.000.000.000.000.000</v>
      </c>
      <c r="B207" s="311">
        <v>40200</v>
      </c>
      <c r="C207" s="311">
        <v>40201</v>
      </c>
      <c r="D207" s="312" t="str">
        <f t="shared" si="12"/>
        <v xml:space="preserve">Roasted Shrimp </v>
      </c>
      <c r="E207" s="312" t="str">
        <f t="shared" si="14"/>
        <v xml:space="preserve">SIDE_Roasted Shrimp </v>
      </c>
      <c r="F207" s="311"/>
      <c r="G207" s="311" t="s">
        <v>933</v>
      </c>
      <c r="H207" s="311"/>
      <c r="I207" s="311" t="s">
        <v>1993</v>
      </c>
      <c r="J207" s="374">
        <v>44482</v>
      </c>
      <c r="K207" s="313" t="s">
        <v>921</v>
      </c>
      <c r="L207" s="313" t="s">
        <v>2066</v>
      </c>
      <c r="M207" s="311"/>
      <c r="N207" s="311"/>
      <c r="O207" s="311"/>
      <c r="P207" s="311"/>
      <c r="Q207" s="311"/>
      <c r="R207" s="311"/>
      <c r="S207" s="311"/>
      <c r="T207" s="311"/>
      <c r="U207" s="311"/>
      <c r="V207" s="311"/>
      <c r="W207" s="311"/>
      <c r="X207" s="311"/>
      <c r="Y207" s="311"/>
      <c r="Z207" s="311"/>
      <c r="AA207" s="311"/>
      <c r="AB207" s="311"/>
      <c r="AC207" s="311"/>
      <c r="AD207" s="311"/>
      <c r="AE207" s="311"/>
      <c r="AF207" s="311"/>
      <c r="AG207" s="311"/>
      <c r="AH207" s="311"/>
      <c r="AI207" s="311"/>
      <c r="AJ207" s="311" t="s">
        <v>736</v>
      </c>
      <c r="AK207" s="311"/>
      <c r="AL207" s="311"/>
      <c r="AM207" s="311"/>
      <c r="AN207" s="311"/>
      <c r="AO207" s="311"/>
      <c r="AP207" s="311"/>
      <c r="AQ207" s="311"/>
      <c r="AR207" s="311"/>
      <c r="AS207" s="311"/>
      <c r="AT207" s="311"/>
      <c r="AU207" s="311"/>
      <c r="AV207" s="311"/>
      <c r="AW207" s="311"/>
      <c r="AX207" s="311"/>
      <c r="AY207" s="214"/>
      <c r="AZ207" s="214"/>
      <c r="BA207" s="214"/>
      <c r="BB207" s="214"/>
      <c r="BC207" s="311"/>
      <c r="BD207" s="311"/>
    </row>
    <row r="208" spans="1:56" s="1" customFormat="1">
      <c r="A208" s="312" t="str">
        <f t="shared" si="13"/>
        <v>40301.000.000.000.000.000.000</v>
      </c>
      <c r="B208" s="311">
        <v>40300</v>
      </c>
      <c r="C208" s="311">
        <v>40301</v>
      </c>
      <c r="D208" s="312" t="str">
        <f t="shared" si="12"/>
        <v xml:space="preserve">Minestrone Soup </v>
      </c>
      <c r="E208" s="312" t="str">
        <f t="shared" si="14"/>
        <v xml:space="preserve">SOUP_Minestrone Soup </v>
      </c>
      <c r="F208" s="311"/>
      <c r="G208" s="311" t="s">
        <v>708</v>
      </c>
      <c r="H208" s="311"/>
      <c r="I208" s="311" t="s">
        <v>1139</v>
      </c>
      <c r="J208" s="374">
        <v>44482</v>
      </c>
      <c r="K208" s="313" t="s">
        <v>918</v>
      </c>
      <c r="L208" s="313" t="s">
        <v>2066</v>
      </c>
      <c r="M208" s="311"/>
      <c r="N208" s="311"/>
      <c r="O208" s="311"/>
      <c r="P208" s="311"/>
      <c r="Q208" s="311"/>
      <c r="R208" s="311"/>
      <c r="S208" s="311"/>
      <c r="T208" s="311"/>
      <c r="U208" s="311"/>
      <c r="V208" s="311"/>
      <c r="W208" s="311"/>
      <c r="X208" s="311"/>
      <c r="Y208" s="311"/>
      <c r="Z208" s="311"/>
      <c r="AA208" s="311"/>
      <c r="AB208" s="311"/>
      <c r="AC208" s="311"/>
      <c r="AD208" s="311"/>
      <c r="AE208" s="311"/>
      <c r="AF208" s="311"/>
      <c r="AG208" s="311"/>
      <c r="AH208" s="311"/>
      <c r="AI208" s="311"/>
      <c r="AJ208" s="311" t="s">
        <v>736</v>
      </c>
      <c r="AK208" s="311"/>
      <c r="AL208" s="311"/>
      <c r="AM208" s="311"/>
      <c r="AN208" s="311"/>
      <c r="AO208" s="311"/>
      <c r="AP208" s="311"/>
      <c r="AQ208" s="311"/>
      <c r="AR208" s="311"/>
      <c r="AS208" s="311"/>
      <c r="AT208" s="311"/>
      <c r="AU208" s="311"/>
      <c r="AV208" s="311"/>
      <c r="AW208" s="311"/>
      <c r="AX208" s="311"/>
      <c r="AY208" s="214"/>
      <c r="AZ208" s="214"/>
      <c r="BA208" s="214"/>
      <c r="BB208" s="214"/>
      <c r="BC208" s="311"/>
      <c r="BD208" s="311"/>
    </row>
    <row r="209" spans="1:56" s="1" customFormat="1">
      <c r="A209" s="312" t="str">
        <f t="shared" si="13"/>
        <v>3305.000.204.000.000.000.000</v>
      </c>
      <c r="B209" s="311">
        <v>3300</v>
      </c>
      <c r="C209" s="311">
        <v>3305</v>
      </c>
      <c r="D209" s="312" t="str">
        <f t="shared" ref="D209:D233" si="15">CONCATENATE(G209," ",F209)</f>
        <v>Thai Green Curry  (Chicken)</v>
      </c>
      <c r="E209" s="312" t="str">
        <f t="shared" si="14"/>
        <v>ENTRÉE_Thai Green Curry  (Chicken)</v>
      </c>
      <c r="F209" s="311" t="s">
        <v>936</v>
      </c>
      <c r="G209" s="311" t="s">
        <v>122</v>
      </c>
      <c r="H209" s="311"/>
      <c r="I209" s="311" t="s">
        <v>1993</v>
      </c>
      <c r="J209" s="374">
        <v>44482</v>
      </c>
      <c r="K209" s="313" t="s">
        <v>916</v>
      </c>
      <c r="L209" s="313" t="s">
        <v>2066</v>
      </c>
      <c r="M209" s="311"/>
      <c r="N209" s="311"/>
      <c r="O209" s="311">
        <f>Components!B30</f>
        <v>204</v>
      </c>
      <c r="P209" s="311" t="str">
        <f>Components!C30</f>
        <v>Basmati Rice</v>
      </c>
      <c r="Q209" s="311" t="s">
        <v>25</v>
      </c>
      <c r="R209" s="311"/>
      <c r="S209" s="311" t="s">
        <v>25</v>
      </c>
      <c r="T209" s="311"/>
      <c r="U209" s="311" t="s">
        <v>25</v>
      </c>
      <c r="V209" s="311"/>
      <c r="W209" s="311" t="s">
        <v>25</v>
      </c>
      <c r="X209" s="311"/>
      <c r="Y209" s="311"/>
      <c r="Z209" s="311"/>
      <c r="AA209" s="311"/>
      <c r="AB209" s="311"/>
      <c r="AC209" s="311"/>
      <c r="AD209" s="311"/>
      <c r="AE209" s="311"/>
      <c r="AF209" s="311"/>
      <c r="AG209" s="311"/>
      <c r="AH209" s="311"/>
      <c r="AI209" s="311"/>
      <c r="AJ209" s="311"/>
      <c r="AK209" s="311"/>
      <c r="AL209" s="311"/>
      <c r="AM209" s="311"/>
      <c r="AN209" s="311"/>
      <c r="AO209" s="311"/>
      <c r="AP209" s="311"/>
      <c r="AQ209" s="311"/>
      <c r="AR209" s="311"/>
      <c r="AS209" s="311"/>
      <c r="AT209" s="311"/>
      <c r="AU209" s="311"/>
      <c r="AV209" s="311"/>
      <c r="AW209" s="311"/>
      <c r="AX209" s="311"/>
      <c r="AY209" s="214"/>
      <c r="AZ209" s="214"/>
      <c r="BA209" s="214"/>
      <c r="BB209" s="214"/>
      <c r="BC209" s="311"/>
      <c r="BD209" s="311"/>
    </row>
    <row r="210" spans="1:56" s="1" customFormat="1">
      <c r="A210" s="312" t="str">
        <f t="shared" si="13"/>
        <v>3306.000.204.000.000.000.000</v>
      </c>
      <c r="B210" s="311">
        <v>3300</v>
      </c>
      <c r="C210" s="311">
        <v>3306</v>
      </c>
      <c r="D210" s="312" t="str">
        <f t="shared" si="15"/>
        <v>Thai Green Curry  (Shrimp)</v>
      </c>
      <c r="E210" s="312" t="str">
        <f t="shared" si="14"/>
        <v>ENTRÉE_Thai Green Curry  (Shrimp)</v>
      </c>
      <c r="F210" s="311" t="s">
        <v>935</v>
      </c>
      <c r="G210" s="311" t="s">
        <v>122</v>
      </c>
      <c r="H210" s="311"/>
      <c r="I210" s="311" t="s">
        <v>1993</v>
      </c>
      <c r="J210" s="374">
        <v>44482</v>
      </c>
      <c r="K210" s="313" t="s">
        <v>916</v>
      </c>
      <c r="L210" s="313" t="s">
        <v>2066</v>
      </c>
      <c r="M210" s="311"/>
      <c r="N210" s="311"/>
      <c r="O210" s="311">
        <f>Components!B30</f>
        <v>204</v>
      </c>
      <c r="P210" s="311" t="str">
        <f>Components!C30</f>
        <v>Basmati Rice</v>
      </c>
      <c r="Q210" s="311"/>
      <c r="R210" s="311"/>
      <c r="S210" s="311"/>
      <c r="T210" s="311"/>
      <c r="U210" s="311"/>
      <c r="V210" s="311"/>
      <c r="W210" s="311"/>
      <c r="X210" s="311"/>
      <c r="Y210" s="311"/>
      <c r="Z210" s="311"/>
      <c r="AA210" s="311"/>
      <c r="AB210" s="311"/>
      <c r="AC210" s="311"/>
      <c r="AD210" s="311"/>
      <c r="AE210" s="311"/>
      <c r="AF210" s="311"/>
      <c r="AG210" s="311"/>
      <c r="AH210" s="311"/>
      <c r="AI210" s="311"/>
      <c r="AJ210" s="311"/>
      <c r="AK210" s="311"/>
      <c r="AL210" s="311"/>
      <c r="AM210" s="311"/>
      <c r="AN210" s="311"/>
      <c r="AO210" s="311"/>
      <c r="AP210" s="311"/>
      <c r="AQ210" s="311"/>
      <c r="AR210" s="311"/>
      <c r="AS210" s="311"/>
      <c r="AT210" s="311"/>
      <c r="AU210" s="311"/>
      <c r="AV210" s="311"/>
      <c r="AW210" s="311"/>
      <c r="AX210" s="311"/>
      <c r="AY210" s="214"/>
      <c r="AZ210" s="214"/>
      <c r="BA210" s="214"/>
      <c r="BB210" s="214"/>
      <c r="BC210" s="311"/>
      <c r="BD210" s="311"/>
    </row>
    <row r="211" spans="1:56" s="1" customFormat="1">
      <c r="A211" s="312" t="str">
        <f t="shared" si="13"/>
        <v>3307.000.204.000.000.000.000</v>
      </c>
      <c r="B211" s="311">
        <v>3300</v>
      </c>
      <c r="C211" s="311">
        <v>3307</v>
      </c>
      <c r="D211" s="312" t="str">
        <f t="shared" si="15"/>
        <v>Thai Green Curry  (Tofu)</v>
      </c>
      <c r="E211" s="312" t="str">
        <f t="shared" si="14"/>
        <v>ENTRÉE_Thai Green Curry  (Tofu)</v>
      </c>
      <c r="F211" s="311" t="s">
        <v>934</v>
      </c>
      <c r="G211" s="311" t="s">
        <v>122</v>
      </c>
      <c r="H211" s="311"/>
      <c r="I211" s="311" t="s">
        <v>1993</v>
      </c>
      <c r="J211" s="374">
        <v>44482</v>
      </c>
      <c r="K211" s="313" t="s">
        <v>916</v>
      </c>
      <c r="L211" s="313" t="s">
        <v>2066</v>
      </c>
      <c r="M211" s="311"/>
      <c r="N211" s="311"/>
      <c r="O211" s="311">
        <f>Components!B30</f>
        <v>204</v>
      </c>
      <c r="P211" s="311" t="str">
        <f>Components!C30</f>
        <v>Basmati Rice</v>
      </c>
      <c r="Q211" s="311"/>
      <c r="R211" s="311"/>
      <c r="S211" s="311"/>
      <c r="T211" s="311"/>
      <c r="U211" s="311"/>
      <c r="V211" s="311"/>
      <c r="W211" s="311"/>
      <c r="X211" s="311"/>
      <c r="Y211" s="311"/>
      <c r="Z211" s="311"/>
      <c r="AA211" s="311"/>
      <c r="AB211" s="311"/>
      <c r="AC211" s="311"/>
      <c r="AD211" s="311"/>
      <c r="AE211" s="311"/>
      <c r="AF211" s="311"/>
      <c r="AG211" s="311"/>
      <c r="AH211" s="311"/>
      <c r="AI211" s="311"/>
      <c r="AJ211" s="311"/>
      <c r="AK211" s="311"/>
      <c r="AL211" s="311"/>
      <c r="AM211" s="311"/>
      <c r="AN211" s="311"/>
      <c r="AO211" s="311"/>
      <c r="AP211" s="311"/>
      <c r="AQ211" s="311"/>
      <c r="AR211" s="311"/>
      <c r="AS211" s="311"/>
      <c r="AT211" s="311"/>
      <c r="AU211" s="311"/>
      <c r="AV211" s="311"/>
      <c r="AW211" s="311"/>
      <c r="AX211" s="311"/>
      <c r="AY211" s="214"/>
      <c r="AZ211" s="214"/>
      <c r="BA211" s="214"/>
      <c r="BB211" s="214"/>
      <c r="BC211" s="311"/>
      <c r="BD211" s="311"/>
    </row>
    <row r="212" spans="1:56" s="1" customFormat="1">
      <c r="A212" s="312" t="str">
        <f t="shared" si="13"/>
        <v>2704.000.000.000.000.000.000</v>
      </c>
      <c r="B212" s="311">
        <v>2700</v>
      </c>
      <c r="C212" s="311">
        <v>2704</v>
      </c>
      <c r="D212" s="312" t="str">
        <f t="shared" si="15"/>
        <v>Moroccan Tajine (Chicken)</v>
      </c>
      <c r="E212" s="312" t="str">
        <f t="shared" si="14"/>
        <v>ENTRÉE_Moroccan Tajine (Chicken)</v>
      </c>
      <c r="F212" s="311" t="s">
        <v>936</v>
      </c>
      <c r="G212" s="311" t="s">
        <v>102</v>
      </c>
      <c r="H212" s="311"/>
      <c r="I212" s="311" t="s">
        <v>1139</v>
      </c>
      <c r="J212" s="374">
        <v>44482</v>
      </c>
      <c r="K212" s="313" t="s">
        <v>916</v>
      </c>
      <c r="L212" s="313" t="s">
        <v>2066</v>
      </c>
      <c r="M212" s="311"/>
      <c r="N212" s="311"/>
      <c r="O212" s="311"/>
      <c r="P212" s="311"/>
      <c r="Q212" s="311"/>
      <c r="R212" s="311"/>
      <c r="S212" s="311"/>
      <c r="T212" s="311"/>
      <c r="U212" s="311"/>
      <c r="V212" s="311"/>
      <c r="W212" s="311"/>
      <c r="X212" s="311"/>
      <c r="Y212" s="311"/>
      <c r="Z212" s="311"/>
      <c r="AA212" s="311"/>
      <c r="AB212" s="311"/>
      <c r="AC212" s="311"/>
      <c r="AD212" s="311"/>
      <c r="AE212" s="311"/>
      <c r="AF212" s="311"/>
      <c r="AG212" s="311"/>
      <c r="AH212" s="311"/>
      <c r="AI212" s="311"/>
      <c r="AJ212" s="311"/>
      <c r="AK212" s="311"/>
      <c r="AL212" s="311"/>
      <c r="AM212" s="311"/>
      <c r="AN212" s="311"/>
      <c r="AO212" s="311"/>
      <c r="AP212" s="311"/>
      <c r="AQ212" s="311"/>
      <c r="AR212" s="311"/>
      <c r="AS212" s="311"/>
      <c r="AT212" s="311"/>
      <c r="AU212" s="311"/>
      <c r="AV212" s="311"/>
      <c r="AW212" s="311"/>
      <c r="AX212" s="311"/>
      <c r="AY212" s="214"/>
      <c r="AZ212" s="214"/>
      <c r="BA212" s="214"/>
      <c r="BB212" s="214"/>
      <c r="BC212" s="311"/>
      <c r="BD212" s="311"/>
    </row>
    <row r="213" spans="1:56" s="1" customFormat="1">
      <c r="A213" s="312" t="str">
        <f t="shared" si="13"/>
        <v>2705.000.000.000.000.000.000</v>
      </c>
      <c r="B213" s="311">
        <v>2700</v>
      </c>
      <c r="C213" s="311">
        <v>2705</v>
      </c>
      <c r="D213" s="312" t="str">
        <f t="shared" si="15"/>
        <v>Moroccan Tajine (Lamb)</v>
      </c>
      <c r="E213" s="312" t="str">
        <f t="shared" si="14"/>
        <v>ENTRÉE_Moroccan Tajine (Lamb)</v>
      </c>
      <c r="F213" s="311" t="s">
        <v>941</v>
      </c>
      <c r="G213" s="311" t="s">
        <v>102</v>
      </c>
      <c r="H213" s="311"/>
      <c r="I213" s="311" t="s">
        <v>1139</v>
      </c>
      <c r="J213" s="374">
        <v>44482</v>
      </c>
      <c r="K213" s="313" t="s">
        <v>916</v>
      </c>
      <c r="L213" s="313" t="s">
        <v>2066</v>
      </c>
      <c r="M213" s="311"/>
      <c r="N213" s="311"/>
      <c r="O213" s="311"/>
      <c r="P213" s="311"/>
      <c r="Q213" s="311"/>
      <c r="R213" s="311"/>
      <c r="S213" s="311"/>
      <c r="T213" s="311"/>
      <c r="U213" s="311"/>
      <c r="V213" s="311"/>
      <c r="W213" s="311"/>
      <c r="X213" s="311"/>
      <c r="Y213" s="311"/>
      <c r="Z213" s="311"/>
      <c r="AA213" s="311"/>
      <c r="AB213" s="311"/>
      <c r="AC213" s="311"/>
      <c r="AD213" s="311"/>
      <c r="AE213" s="311"/>
      <c r="AF213" s="311"/>
      <c r="AG213" s="311"/>
      <c r="AH213" s="311"/>
      <c r="AI213" s="311"/>
      <c r="AJ213" s="311"/>
      <c r="AK213" s="311"/>
      <c r="AL213" s="311"/>
      <c r="AM213" s="311"/>
      <c r="AN213" s="311"/>
      <c r="AO213" s="311"/>
      <c r="AP213" s="311"/>
      <c r="AQ213" s="311"/>
      <c r="AR213" s="311"/>
      <c r="AS213" s="311"/>
      <c r="AT213" s="311"/>
      <c r="AU213" s="311"/>
      <c r="AV213" s="311"/>
      <c r="AW213" s="311"/>
      <c r="AX213" s="311"/>
      <c r="AY213" s="214"/>
      <c r="AZ213" s="214"/>
      <c r="BA213" s="214"/>
      <c r="BB213" s="214"/>
      <c r="BC213" s="311"/>
      <c r="BD213" s="311"/>
    </row>
    <row r="214" spans="1:56" s="1" customFormat="1">
      <c r="A214" s="312" t="str">
        <f t="shared" si="13"/>
        <v>2706.000.000.000.000.000.000</v>
      </c>
      <c r="B214" s="311">
        <v>2700</v>
      </c>
      <c r="C214" s="311">
        <v>2706</v>
      </c>
      <c r="D214" s="312" t="str">
        <f t="shared" si="15"/>
        <v>Moroccan Tajine (Tofu)</v>
      </c>
      <c r="E214" s="312" t="str">
        <f t="shared" si="14"/>
        <v>ENTRÉE_Moroccan Tajine (Tofu)</v>
      </c>
      <c r="F214" s="311" t="s">
        <v>934</v>
      </c>
      <c r="G214" s="311" t="s">
        <v>102</v>
      </c>
      <c r="H214" s="311"/>
      <c r="I214" s="311" t="s">
        <v>1139</v>
      </c>
      <c r="J214" s="374">
        <v>44482</v>
      </c>
      <c r="K214" s="313" t="s">
        <v>916</v>
      </c>
      <c r="L214" s="313" t="s">
        <v>2066</v>
      </c>
      <c r="M214" s="311"/>
      <c r="N214" s="311"/>
      <c r="O214" s="311"/>
      <c r="P214" s="311"/>
      <c r="Q214" s="311"/>
      <c r="R214" s="311"/>
      <c r="S214" s="311"/>
      <c r="T214" s="311"/>
      <c r="U214" s="311"/>
      <c r="V214" s="311"/>
      <c r="W214" s="311"/>
      <c r="X214" s="311"/>
      <c r="Y214" s="311"/>
      <c r="Z214" s="311"/>
      <c r="AA214" s="311"/>
      <c r="AB214" s="311"/>
      <c r="AC214" s="311"/>
      <c r="AD214" s="311"/>
      <c r="AE214" s="311"/>
      <c r="AF214" s="311"/>
      <c r="AG214" s="311"/>
      <c r="AH214" s="311"/>
      <c r="AI214" s="311"/>
      <c r="AJ214" s="311"/>
      <c r="AK214" s="311"/>
      <c r="AL214" s="311"/>
      <c r="AM214" s="311"/>
      <c r="AN214" s="311"/>
      <c r="AO214" s="311"/>
      <c r="AP214" s="311"/>
      <c r="AQ214" s="311"/>
      <c r="AR214" s="311"/>
      <c r="AS214" s="311"/>
      <c r="AT214" s="311"/>
      <c r="AU214" s="311"/>
      <c r="AV214" s="311"/>
      <c r="AW214" s="311"/>
      <c r="AX214" s="311"/>
      <c r="AY214" s="214"/>
      <c r="AZ214" s="214"/>
      <c r="BA214" s="214"/>
      <c r="BB214" s="214"/>
      <c r="BC214" s="311"/>
      <c r="BD214" s="311"/>
    </row>
    <row r="215" spans="1:56" s="1" customFormat="1">
      <c r="A215" s="312" t="str">
        <f t="shared" si="13"/>
        <v>40401.000.000.000.000.000.000</v>
      </c>
      <c r="B215" s="311">
        <v>40400</v>
      </c>
      <c r="C215" s="311">
        <v>40401</v>
      </c>
      <c r="D215" s="312" t="str">
        <f t="shared" si="15"/>
        <v xml:space="preserve">Spinach &amp; Kale Soup </v>
      </c>
      <c r="E215" s="312" t="str">
        <f t="shared" si="14"/>
        <v xml:space="preserve">SOUP_Spinach &amp; Kale Soup </v>
      </c>
      <c r="F215" s="311"/>
      <c r="G215" s="311" t="s">
        <v>731</v>
      </c>
      <c r="H215" s="311"/>
      <c r="I215" s="311" t="s">
        <v>1139</v>
      </c>
      <c r="J215" s="374">
        <v>44482</v>
      </c>
      <c r="K215" s="313" t="s">
        <v>918</v>
      </c>
      <c r="L215" s="313" t="s">
        <v>2066</v>
      </c>
      <c r="M215" s="311"/>
      <c r="N215" s="311"/>
      <c r="O215" s="311"/>
      <c r="P215" s="311"/>
      <c r="Q215" s="311"/>
      <c r="R215" s="311"/>
      <c r="S215" s="311"/>
      <c r="T215" s="311"/>
      <c r="U215" s="311"/>
      <c r="V215" s="311"/>
      <c r="W215" s="311"/>
      <c r="X215" s="311"/>
      <c r="Y215" s="311"/>
      <c r="Z215" s="311"/>
      <c r="AA215" s="311"/>
      <c r="AB215" s="311"/>
      <c r="AC215" s="311"/>
      <c r="AD215" s="311"/>
      <c r="AE215" s="311"/>
      <c r="AF215" s="311"/>
      <c r="AG215" s="311"/>
      <c r="AH215" s="311"/>
      <c r="AI215" s="311"/>
      <c r="AJ215" s="311"/>
      <c r="AK215" s="311"/>
      <c r="AL215" s="311"/>
      <c r="AM215" s="311"/>
      <c r="AN215" s="311"/>
      <c r="AO215" s="311"/>
      <c r="AP215" s="311"/>
      <c r="AQ215" s="311"/>
      <c r="AR215" s="311"/>
      <c r="AS215" s="311"/>
      <c r="AT215" s="311"/>
      <c r="AU215" s="311"/>
      <c r="AV215" s="311"/>
      <c r="AW215" s="311"/>
      <c r="AX215" s="311"/>
      <c r="AY215" s="214"/>
      <c r="AZ215" s="214"/>
      <c r="BA215" s="214"/>
      <c r="BB215" s="214"/>
      <c r="BC215" s="311"/>
      <c r="BD215" s="311"/>
    </row>
    <row r="216" spans="1:56" s="1" customFormat="1">
      <c r="A216" s="312" t="str">
        <f t="shared" si="13"/>
        <v>40501.604.000.000.000.000.000</v>
      </c>
      <c r="B216" s="311">
        <v>40500</v>
      </c>
      <c r="C216" s="311">
        <v>40501</v>
      </c>
      <c r="D216" s="312" t="str">
        <f t="shared" si="15"/>
        <v>Roasted Turkey Dinner (Turkey)</v>
      </c>
      <c r="E216" s="312" t="str">
        <f t="shared" si="14"/>
        <v>ENTRÉE_Roasted Turkey Dinner (Turkey)</v>
      </c>
      <c r="F216" s="311" t="s">
        <v>946</v>
      </c>
      <c r="G216" s="311" t="s">
        <v>732</v>
      </c>
      <c r="H216" s="311"/>
      <c r="I216" s="311" t="s">
        <v>1139</v>
      </c>
      <c r="J216" s="374">
        <v>44482</v>
      </c>
      <c r="K216" s="313" t="s">
        <v>916</v>
      </c>
      <c r="L216" s="313" t="s">
        <v>2066</v>
      </c>
      <c r="M216" s="311">
        <f>Components!B58</f>
        <v>604</v>
      </c>
      <c r="N216" s="311" t="str">
        <f>Components!C58</f>
        <v>Gravy</v>
      </c>
      <c r="O216" s="311"/>
      <c r="P216" s="311"/>
      <c r="Q216" s="311"/>
      <c r="R216" s="311"/>
      <c r="S216" s="311"/>
      <c r="T216" s="311"/>
      <c r="U216" s="311"/>
      <c r="V216" s="311"/>
      <c r="W216" s="311"/>
      <c r="X216" s="311"/>
      <c r="Y216" s="311"/>
      <c r="Z216" s="311"/>
      <c r="AA216" s="311"/>
      <c r="AB216" s="311"/>
      <c r="AC216" s="311"/>
      <c r="AD216" s="311"/>
      <c r="AE216" s="311"/>
      <c r="AF216" s="311"/>
      <c r="AG216" s="311"/>
      <c r="AH216" s="311"/>
      <c r="AI216" s="311"/>
      <c r="AJ216" s="311"/>
      <c r="AK216" s="311"/>
      <c r="AL216" s="311"/>
      <c r="AM216" s="311"/>
      <c r="AN216" s="311"/>
      <c r="AO216" s="311"/>
      <c r="AP216" s="311"/>
      <c r="AQ216" s="311"/>
      <c r="AR216" s="311"/>
      <c r="AS216" s="311"/>
      <c r="AT216" s="311"/>
      <c r="AU216" s="311"/>
      <c r="AV216" s="311"/>
      <c r="AW216" s="311"/>
      <c r="AX216" s="311"/>
      <c r="AY216" s="214"/>
      <c r="AZ216" s="214"/>
      <c r="BA216" s="214"/>
      <c r="BB216" s="214"/>
      <c r="BC216" s="311"/>
      <c r="BD216" s="311"/>
    </row>
    <row r="217" spans="1:56" s="1" customFormat="1">
      <c r="A217" s="312" t="str">
        <f t="shared" si="13"/>
        <v>40601.124.000.000.000.501.000</v>
      </c>
      <c r="B217" s="311">
        <v>40600</v>
      </c>
      <c r="C217" s="311">
        <v>40601</v>
      </c>
      <c r="D217" s="312" t="str">
        <f t="shared" si="15"/>
        <v>Burrito Bowl (Chicken)</v>
      </c>
      <c r="E217" s="312" t="str">
        <f t="shared" si="14"/>
        <v>BOWL_Burrito Bowl (Chicken)</v>
      </c>
      <c r="F217" s="311" t="s">
        <v>936</v>
      </c>
      <c r="G217" s="311" t="s">
        <v>746</v>
      </c>
      <c r="H217" s="311"/>
      <c r="I217" s="311" t="s">
        <v>1138</v>
      </c>
      <c r="J217" s="374">
        <v>44482</v>
      </c>
      <c r="K217" s="313" t="s">
        <v>917</v>
      </c>
      <c r="L217" s="313" t="s">
        <v>2066</v>
      </c>
      <c r="M217" s="311">
        <v>124</v>
      </c>
      <c r="N217" s="311" t="s">
        <v>754</v>
      </c>
      <c r="O217" s="311"/>
      <c r="P217" s="311"/>
      <c r="Q217" s="311"/>
      <c r="R217" s="311"/>
      <c r="S217" s="311"/>
      <c r="T217" s="311"/>
      <c r="U217" s="311">
        <v>501</v>
      </c>
      <c r="V217" s="311" t="s">
        <v>66</v>
      </c>
      <c r="W217" s="311"/>
      <c r="X217" s="311"/>
      <c r="Y217" s="311"/>
      <c r="Z217" s="311"/>
      <c r="AA217" s="311"/>
      <c r="AB217" s="311"/>
      <c r="AC217" s="311"/>
      <c r="AD217" s="311"/>
      <c r="AE217" s="311"/>
      <c r="AF217" s="311"/>
      <c r="AG217" s="311"/>
      <c r="AH217" s="311"/>
      <c r="AI217" s="311"/>
      <c r="AJ217" s="311"/>
      <c r="AK217" s="311"/>
      <c r="AL217" s="311"/>
      <c r="AM217" s="311"/>
      <c r="AN217" s="311"/>
      <c r="AO217" s="311"/>
      <c r="AP217" s="311"/>
      <c r="AQ217" s="311"/>
      <c r="AR217" s="311"/>
      <c r="AS217" s="311"/>
      <c r="AT217" s="311"/>
      <c r="AU217" s="311"/>
      <c r="AV217" s="311"/>
      <c r="AW217" s="311"/>
      <c r="AX217" s="311"/>
      <c r="AY217" s="214"/>
      <c r="AZ217" s="214"/>
      <c r="BA217" s="214"/>
      <c r="BB217" s="214"/>
      <c r="BC217" s="311"/>
      <c r="BD217" s="311"/>
    </row>
    <row r="218" spans="1:56" s="1" customFormat="1">
      <c r="A218" s="312" t="str">
        <f t="shared" si="13"/>
        <v>40602.124.000.000.000.501.000</v>
      </c>
      <c r="B218" s="311">
        <v>40600</v>
      </c>
      <c r="C218" s="311">
        <v>40602</v>
      </c>
      <c r="D218" s="312" t="str">
        <f t="shared" si="15"/>
        <v>Burrito Bowl (Steak)</v>
      </c>
      <c r="E218" s="312" t="str">
        <f t="shared" si="14"/>
        <v>BOWL_Burrito Bowl (Steak)</v>
      </c>
      <c r="F218" s="311" t="s">
        <v>947</v>
      </c>
      <c r="G218" s="311" t="s">
        <v>746</v>
      </c>
      <c r="H218" s="311"/>
      <c r="I218" s="311" t="s">
        <v>1138</v>
      </c>
      <c r="J218" s="374">
        <v>44482</v>
      </c>
      <c r="K218" s="313" t="s">
        <v>917</v>
      </c>
      <c r="L218" s="313" t="s">
        <v>2066</v>
      </c>
      <c r="M218" s="311">
        <v>124</v>
      </c>
      <c r="N218" s="311" t="s">
        <v>754</v>
      </c>
      <c r="O218" s="311"/>
      <c r="P218" s="311"/>
      <c r="Q218" s="311"/>
      <c r="R218" s="311"/>
      <c r="S218" s="311"/>
      <c r="T218" s="311"/>
      <c r="U218" s="311">
        <v>501</v>
      </c>
      <c r="V218" s="311" t="s">
        <v>66</v>
      </c>
      <c r="W218" s="311"/>
      <c r="X218" s="311"/>
      <c r="Y218" s="311"/>
      <c r="Z218" s="311"/>
      <c r="AA218" s="311"/>
      <c r="AB218" s="311"/>
      <c r="AC218" s="311"/>
      <c r="AD218" s="311"/>
      <c r="AE218" s="311"/>
      <c r="AF218" s="311"/>
      <c r="AG218" s="311"/>
      <c r="AH218" s="311"/>
      <c r="AI218" s="311"/>
      <c r="AJ218" s="311"/>
      <c r="AK218" s="311"/>
      <c r="AL218" s="311"/>
      <c r="AM218" s="311"/>
      <c r="AN218" s="311"/>
      <c r="AO218" s="311"/>
      <c r="AP218" s="311"/>
      <c r="AQ218" s="311"/>
      <c r="AR218" s="311"/>
      <c r="AS218" s="311"/>
      <c r="AT218" s="311"/>
      <c r="AU218" s="311"/>
      <c r="AV218" s="311"/>
      <c r="AW218" s="311"/>
      <c r="AX218" s="311"/>
      <c r="AY218" s="214"/>
      <c r="AZ218" s="214"/>
      <c r="BA218" s="214"/>
      <c r="BB218" s="214"/>
      <c r="BC218" s="311"/>
      <c r="BD218" s="311"/>
    </row>
    <row r="219" spans="1:56" s="1" customFormat="1">
      <c r="A219" s="312" t="str">
        <f t="shared" si="13"/>
        <v>40603.124.000.000.000.501.000</v>
      </c>
      <c r="B219" s="311">
        <v>40600</v>
      </c>
      <c r="C219" s="311">
        <v>40603</v>
      </c>
      <c r="D219" s="312" t="str">
        <f t="shared" si="15"/>
        <v>Burrito Bowl (Vegetarian)</v>
      </c>
      <c r="E219" s="312" t="str">
        <f t="shared" si="14"/>
        <v>BOWL_Burrito Bowl (Vegetarian)</v>
      </c>
      <c r="F219" s="311" t="s">
        <v>948</v>
      </c>
      <c r="G219" s="311" t="s">
        <v>746</v>
      </c>
      <c r="H219" s="311"/>
      <c r="I219" s="311" t="s">
        <v>1138</v>
      </c>
      <c r="J219" s="374">
        <v>44482</v>
      </c>
      <c r="K219" s="313" t="s">
        <v>917</v>
      </c>
      <c r="L219" s="313" t="s">
        <v>2066</v>
      </c>
      <c r="M219" s="311">
        <v>124</v>
      </c>
      <c r="N219" s="311" t="s">
        <v>754</v>
      </c>
      <c r="O219" s="311"/>
      <c r="P219" s="311"/>
      <c r="Q219" s="311"/>
      <c r="R219" s="311"/>
      <c r="S219" s="311"/>
      <c r="T219" s="311"/>
      <c r="U219" s="311">
        <v>501</v>
      </c>
      <c r="V219" s="311" t="s">
        <v>66</v>
      </c>
      <c r="W219" s="311"/>
      <c r="X219" s="311"/>
      <c r="Y219" s="311"/>
      <c r="Z219" s="311"/>
      <c r="AA219" s="311"/>
      <c r="AB219" s="311"/>
      <c r="AC219" s="311"/>
      <c r="AD219" s="311"/>
      <c r="AE219" s="311"/>
      <c r="AF219" s="311"/>
      <c r="AG219" s="311"/>
      <c r="AH219" s="311"/>
      <c r="AI219" s="311"/>
      <c r="AJ219" s="311"/>
      <c r="AK219" s="311"/>
      <c r="AL219" s="311"/>
      <c r="AM219" s="311"/>
      <c r="AN219" s="311"/>
      <c r="AO219" s="311"/>
      <c r="AP219" s="311"/>
      <c r="AQ219" s="311"/>
      <c r="AR219" s="311"/>
      <c r="AS219" s="311"/>
      <c r="AT219" s="311"/>
      <c r="AU219" s="311"/>
      <c r="AV219" s="311"/>
      <c r="AW219" s="311"/>
      <c r="AX219" s="311"/>
      <c r="AY219" s="214"/>
      <c r="AZ219" s="214"/>
      <c r="BA219" s="214"/>
      <c r="BB219" s="214"/>
      <c r="BC219" s="311"/>
      <c r="BD219" s="311"/>
    </row>
    <row r="220" spans="1:56" s="1" customFormat="1">
      <c r="A220" s="312" t="str">
        <f t="shared" si="13"/>
        <v>40701.123.000.000.000.000.000</v>
      </c>
      <c r="B220" s="311">
        <v>40700</v>
      </c>
      <c r="C220" s="311">
        <v>40701</v>
      </c>
      <c r="D220" s="312" t="str">
        <f t="shared" si="15"/>
        <v>Stir fry (Chicken)</v>
      </c>
      <c r="E220" s="312" t="str">
        <f t="shared" si="14"/>
        <v>ENTRÉE_Stir fry (Chicken)</v>
      </c>
      <c r="F220" s="311" t="s">
        <v>936</v>
      </c>
      <c r="G220" s="311" t="s">
        <v>1005</v>
      </c>
      <c r="H220" s="311"/>
      <c r="I220" s="311" t="s">
        <v>1138</v>
      </c>
      <c r="J220" s="374">
        <v>44482</v>
      </c>
      <c r="K220" s="313" t="s">
        <v>916</v>
      </c>
      <c r="L220" s="313" t="s">
        <v>2066</v>
      </c>
      <c r="M220" s="311">
        <v>123</v>
      </c>
      <c r="N220" s="311" t="s">
        <v>755</v>
      </c>
      <c r="O220" s="311"/>
      <c r="P220" s="311"/>
      <c r="Q220" s="311"/>
      <c r="R220" s="311"/>
      <c r="S220" s="311"/>
      <c r="T220" s="311"/>
      <c r="U220" s="311"/>
      <c r="V220" s="311"/>
      <c r="W220" s="311"/>
      <c r="X220" s="311"/>
      <c r="Y220" s="311"/>
      <c r="Z220" s="311"/>
      <c r="AA220" s="311"/>
      <c r="AB220" s="311"/>
      <c r="AC220" s="311"/>
      <c r="AD220" s="311"/>
      <c r="AE220" s="311"/>
      <c r="AF220" s="311"/>
      <c r="AG220" s="311"/>
      <c r="AH220" s="311"/>
      <c r="AI220" s="311"/>
      <c r="AJ220" s="311"/>
      <c r="AK220" s="311"/>
      <c r="AL220" s="311"/>
      <c r="AM220" s="311"/>
      <c r="AN220" s="311"/>
      <c r="AO220" s="311"/>
      <c r="AP220" s="311"/>
      <c r="AQ220" s="311"/>
      <c r="AR220" s="311"/>
      <c r="AS220" s="311"/>
      <c r="AT220" s="311"/>
      <c r="AU220" s="311"/>
      <c r="AV220" s="311"/>
      <c r="AW220" s="311"/>
      <c r="AX220" s="311"/>
      <c r="AY220" s="214"/>
      <c r="AZ220" s="214"/>
      <c r="BA220" s="214"/>
      <c r="BB220" s="214"/>
      <c r="BC220" s="311"/>
      <c r="BD220" s="311"/>
    </row>
    <row r="221" spans="1:56" s="1" customFormat="1">
      <c r="A221" s="312" t="str">
        <f t="shared" si="13"/>
        <v>40702.123.000.000.000.000.000</v>
      </c>
      <c r="B221" s="311">
        <v>40700</v>
      </c>
      <c r="C221" s="311">
        <v>40702</v>
      </c>
      <c r="D221" s="312" t="str">
        <f t="shared" si="15"/>
        <v>Stir fry (Shrimp)</v>
      </c>
      <c r="E221" s="312" t="str">
        <f t="shared" si="14"/>
        <v>ENTRÉE_Stir fry (Shrimp)</v>
      </c>
      <c r="F221" s="311" t="s">
        <v>935</v>
      </c>
      <c r="G221" s="311" t="s">
        <v>1005</v>
      </c>
      <c r="H221" s="311"/>
      <c r="I221" s="311" t="s">
        <v>1138</v>
      </c>
      <c r="J221" s="374">
        <v>44482</v>
      </c>
      <c r="K221" s="313" t="s">
        <v>916</v>
      </c>
      <c r="L221" s="313" t="s">
        <v>2066</v>
      </c>
      <c r="M221" s="311">
        <v>123</v>
      </c>
      <c r="N221" s="311" t="s">
        <v>755</v>
      </c>
      <c r="O221" s="311"/>
      <c r="P221" s="311"/>
      <c r="Q221" s="311"/>
      <c r="R221" s="311"/>
      <c r="S221" s="311"/>
      <c r="T221" s="311"/>
      <c r="U221" s="311"/>
      <c r="V221" s="311"/>
      <c r="W221" s="311"/>
      <c r="X221" s="311"/>
      <c r="Y221" s="311"/>
      <c r="Z221" s="311"/>
      <c r="AA221" s="311"/>
      <c r="AB221" s="311"/>
      <c r="AC221" s="311"/>
      <c r="AD221" s="311"/>
      <c r="AE221" s="311"/>
      <c r="AF221" s="311"/>
      <c r="AG221" s="311"/>
      <c r="AH221" s="311"/>
      <c r="AI221" s="311"/>
      <c r="AJ221" s="311"/>
      <c r="AK221" s="311"/>
      <c r="AL221" s="311"/>
      <c r="AM221" s="311"/>
      <c r="AN221" s="311"/>
      <c r="AO221" s="311"/>
      <c r="AP221" s="311"/>
      <c r="AQ221" s="311"/>
      <c r="AR221" s="311"/>
      <c r="AS221" s="311"/>
      <c r="AT221" s="311"/>
      <c r="AU221" s="311"/>
      <c r="AV221" s="311"/>
      <c r="AW221" s="311"/>
      <c r="AX221" s="311"/>
      <c r="AY221" s="214"/>
      <c r="AZ221" s="214"/>
      <c r="BA221" s="214"/>
      <c r="BB221" s="214"/>
      <c r="BC221" s="311"/>
      <c r="BD221" s="311"/>
    </row>
    <row r="222" spans="1:56" s="1" customFormat="1">
      <c r="A222" s="312" t="str">
        <f t="shared" si="13"/>
        <v>40703.123.000.000.000.000.000</v>
      </c>
      <c r="B222" s="311">
        <v>40700</v>
      </c>
      <c r="C222" s="311">
        <v>40703</v>
      </c>
      <c r="D222" s="312" t="str">
        <f t="shared" si="15"/>
        <v>Stir fry (veggie)</v>
      </c>
      <c r="E222" s="312" t="str">
        <f t="shared" si="14"/>
        <v>ENTRÉE_Stir fry (veggie)</v>
      </c>
      <c r="F222" s="311" t="s">
        <v>1004</v>
      </c>
      <c r="G222" s="311" t="s">
        <v>1005</v>
      </c>
      <c r="H222" s="311"/>
      <c r="I222" s="311" t="s">
        <v>1138</v>
      </c>
      <c r="J222" s="374">
        <v>44482</v>
      </c>
      <c r="K222" s="313" t="s">
        <v>916</v>
      </c>
      <c r="L222" s="313" t="s">
        <v>2066</v>
      </c>
      <c r="M222" s="311">
        <v>123</v>
      </c>
      <c r="N222" s="311" t="s">
        <v>755</v>
      </c>
      <c r="O222" s="311"/>
      <c r="P222" s="311"/>
      <c r="Q222" s="311"/>
      <c r="R222" s="311"/>
      <c r="S222" s="311"/>
      <c r="T222" s="311"/>
      <c r="U222" s="311"/>
      <c r="V222" s="311"/>
      <c r="W222" s="311"/>
      <c r="X222" s="311"/>
      <c r="Y222" s="311"/>
      <c r="Z222" s="311"/>
      <c r="AA222" s="311"/>
      <c r="AB222" s="311"/>
      <c r="AC222" s="311"/>
      <c r="AD222" s="311"/>
      <c r="AE222" s="311"/>
      <c r="AF222" s="311"/>
      <c r="AG222" s="311"/>
      <c r="AH222" s="311"/>
      <c r="AI222" s="311"/>
      <c r="AJ222" s="311"/>
      <c r="AK222" s="311"/>
      <c r="AL222" s="311"/>
      <c r="AM222" s="311"/>
      <c r="AN222" s="311"/>
      <c r="AO222" s="311"/>
      <c r="AP222" s="311"/>
      <c r="AQ222" s="311"/>
      <c r="AR222" s="311"/>
      <c r="AS222" s="311"/>
      <c r="AT222" s="311"/>
      <c r="AU222" s="311"/>
      <c r="AV222" s="311"/>
      <c r="AW222" s="311"/>
      <c r="AX222" s="311"/>
      <c r="AY222" s="214"/>
      <c r="AZ222" s="214"/>
      <c r="BA222" s="214"/>
      <c r="BB222" s="214"/>
      <c r="BC222" s="311"/>
      <c r="BD222" s="311"/>
    </row>
    <row r="223" spans="1:56" s="1" customFormat="1">
      <c r="A223" s="312" t="str">
        <f t="shared" si="13"/>
        <v>40801.7601.3305.7102.5800.7801.30201</v>
      </c>
      <c r="B223" s="311">
        <v>40800</v>
      </c>
      <c r="C223" s="311">
        <v>40801</v>
      </c>
      <c r="D223" s="312" t="str">
        <f t="shared" si="15"/>
        <v xml:space="preserve">Freezer-Friendly Favorites Bundle </v>
      </c>
      <c r="E223" s="312" t="str">
        <f t="shared" si="14"/>
        <v xml:space="preserve">BUNDLE_Freezer-Friendly Favorites Bundle </v>
      </c>
      <c r="F223" s="311"/>
      <c r="G223" s="311" t="s">
        <v>1125</v>
      </c>
      <c r="H223" s="311"/>
      <c r="I223" s="311" t="s">
        <v>1993</v>
      </c>
      <c r="J223" s="374">
        <v>44482</v>
      </c>
      <c r="K223" s="313" t="s">
        <v>978</v>
      </c>
      <c r="L223" s="313" t="s">
        <v>978</v>
      </c>
      <c r="M223" s="311">
        <v>7601</v>
      </c>
      <c r="N223" s="311" t="s">
        <v>131</v>
      </c>
      <c r="O223" s="315">
        <v>3305</v>
      </c>
      <c r="P223" s="311" t="s">
        <v>1008</v>
      </c>
      <c r="Q223" s="311">
        <v>7102</v>
      </c>
      <c r="R223" s="311" t="s">
        <v>1045</v>
      </c>
      <c r="S223" s="311">
        <v>5800</v>
      </c>
      <c r="T223" s="311" t="s">
        <v>862</v>
      </c>
      <c r="U223" s="311">
        <v>7801</v>
      </c>
      <c r="V223" s="311" t="s">
        <v>211</v>
      </c>
      <c r="W223" s="311">
        <v>30201</v>
      </c>
      <c r="X223" s="311" t="s">
        <v>212</v>
      </c>
      <c r="Y223" s="311">
        <v>13901</v>
      </c>
      <c r="Z223" s="311" t="s">
        <v>255</v>
      </c>
      <c r="AA223" s="311">
        <v>7301</v>
      </c>
      <c r="AB223" s="311" t="s">
        <v>863</v>
      </c>
      <c r="AC223" s="311">
        <v>7401</v>
      </c>
      <c r="AD223" s="311" t="s">
        <v>864</v>
      </c>
      <c r="AE223" s="311">
        <v>18101</v>
      </c>
      <c r="AF223" s="311" t="s">
        <v>266</v>
      </c>
      <c r="AG223" s="311">
        <v>12402</v>
      </c>
      <c r="AH223" s="311" t="s">
        <v>241</v>
      </c>
      <c r="AI223" s="311"/>
      <c r="AJ223" s="311"/>
      <c r="AK223" s="311" t="s">
        <v>736</v>
      </c>
      <c r="AL223" s="311"/>
      <c r="AM223" s="311"/>
      <c r="AN223" s="311"/>
      <c r="AO223" s="311"/>
      <c r="AP223" s="311"/>
      <c r="AQ223" s="311"/>
      <c r="AR223" s="311"/>
      <c r="AS223" s="311"/>
      <c r="AT223" s="311"/>
      <c r="AU223" s="311"/>
      <c r="AV223" s="311"/>
      <c r="AW223" s="311"/>
      <c r="AX223" s="311"/>
      <c r="AY223" s="214"/>
      <c r="AZ223" s="214"/>
      <c r="BA223" s="214"/>
      <c r="BB223" s="214"/>
      <c r="BC223" s="311"/>
      <c r="BD223" s="311"/>
    </row>
    <row r="224" spans="1:56" s="1" customFormat="1">
      <c r="A224" s="312" t="str">
        <f t="shared" si="13"/>
        <v>40802.1601.3307.12801.13501.30602.14001</v>
      </c>
      <c r="B224" s="311">
        <v>40800</v>
      </c>
      <c r="C224" s="311">
        <v>40802</v>
      </c>
      <c r="D224" s="312" t="str">
        <f t="shared" si="15"/>
        <v xml:space="preserve">Vegetarian Bundle </v>
      </c>
      <c r="E224" s="312" t="str">
        <f t="shared" si="14"/>
        <v xml:space="preserve">BUNDLE_Vegetarian Bundle </v>
      </c>
      <c r="F224" s="311"/>
      <c r="G224" s="311" t="s">
        <v>1464</v>
      </c>
      <c r="H224" s="311"/>
      <c r="I224" s="311" t="s">
        <v>1993</v>
      </c>
      <c r="J224" s="374">
        <v>44482</v>
      </c>
      <c r="K224" s="313" t="s">
        <v>978</v>
      </c>
      <c r="L224" s="313" t="s">
        <v>978</v>
      </c>
      <c r="M224" s="342">
        <v>1601</v>
      </c>
      <c r="N224" s="342" t="s">
        <v>51</v>
      </c>
      <c r="O224" s="342">
        <v>3307</v>
      </c>
      <c r="P224" s="342" t="s">
        <v>126</v>
      </c>
      <c r="Q224" s="342">
        <v>12801</v>
      </c>
      <c r="R224" s="342" t="s">
        <v>245</v>
      </c>
      <c r="S224" s="342">
        <v>13501</v>
      </c>
      <c r="T224" s="342" t="s">
        <v>1383</v>
      </c>
      <c r="U224" s="342">
        <v>30602</v>
      </c>
      <c r="V224" s="342" t="s">
        <v>1448</v>
      </c>
      <c r="W224" s="342">
        <v>14001</v>
      </c>
      <c r="X224" s="342" t="s">
        <v>1293</v>
      </c>
      <c r="Y224" s="342">
        <v>7501</v>
      </c>
      <c r="Z224" s="342" t="s">
        <v>1449</v>
      </c>
      <c r="AA224" s="342">
        <v>50101</v>
      </c>
      <c r="AB224" s="342" t="s">
        <v>1450</v>
      </c>
      <c r="AC224" s="342">
        <v>50101</v>
      </c>
      <c r="AD224" s="342" t="s">
        <v>1450</v>
      </c>
      <c r="AE224" s="342">
        <v>8001</v>
      </c>
      <c r="AF224" s="342" t="s">
        <v>1451</v>
      </c>
      <c r="AG224" s="342">
        <v>7401</v>
      </c>
      <c r="AH224" s="342" t="s">
        <v>864</v>
      </c>
      <c r="AI224" s="342">
        <v>18101</v>
      </c>
      <c r="AJ224" s="342" t="s">
        <v>266</v>
      </c>
      <c r="AK224" s="342">
        <v>8601</v>
      </c>
      <c r="AL224" s="342" t="s">
        <v>104</v>
      </c>
      <c r="AM224" s="342">
        <v>5002</v>
      </c>
      <c r="AN224" s="342" t="s">
        <v>1452</v>
      </c>
      <c r="AO224" s="342">
        <v>5603</v>
      </c>
      <c r="AP224" s="342" t="s">
        <v>1453</v>
      </c>
      <c r="AQ224" s="342">
        <v>5102</v>
      </c>
      <c r="AR224" s="342" t="s">
        <v>1454</v>
      </c>
      <c r="AS224" s="342">
        <v>50202</v>
      </c>
      <c r="AT224" s="342" t="s">
        <v>1455</v>
      </c>
      <c r="AU224" s="311"/>
      <c r="AV224" s="311"/>
      <c r="AW224" s="311"/>
      <c r="AX224" s="311"/>
      <c r="AY224" s="214"/>
      <c r="AZ224" s="214"/>
      <c r="BA224" s="214"/>
      <c r="BB224" s="214"/>
      <c r="BC224" s="311"/>
      <c r="BD224" s="311"/>
    </row>
    <row r="225" spans="1:56" s="1" customFormat="1">
      <c r="A225" s="312" t="str">
        <f t="shared" si="13"/>
        <v>40803.3307.1101.3100.4303.11001.8601</v>
      </c>
      <c r="B225" s="311">
        <v>40800</v>
      </c>
      <c r="C225" s="311">
        <v>40803</v>
      </c>
      <c r="D225" s="312" t="str">
        <f t="shared" si="15"/>
        <v xml:space="preserve">Plant-Based Vegan Bundle </v>
      </c>
      <c r="E225" s="312" t="str">
        <f t="shared" si="14"/>
        <v xml:space="preserve">BUNDLE_Plant-Based Vegan Bundle </v>
      </c>
      <c r="F225" s="311"/>
      <c r="G225" s="311" t="s">
        <v>1463</v>
      </c>
      <c r="H225" s="311"/>
      <c r="I225" s="311" t="s">
        <v>1993</v>
      </c>
      <c r="J225" s="374">
        <v>44482</v>
      </c>
      <c r="K225" s="313" t="s">
        <v>978</v>
      </c>
      <c r="L225" s="313" t="s">
        <v>978</v>
      </c>
      <c r="M225" s="342">
        <v>3307</v>
      </c>
      <c r="N225" s="342" t="s">
        <v>126</v>
      </c>
      <c r="O225" s="342">
        <v>1101</v>
      </c>
      <c r="P225" s="342" t="s">
        <v>1462</v>
      </c>
      <c r="Q225" s="342">
        <v>3100</v>
      </c>
      <c r="R225" s="342" t="s">
        <v>115</v>
      </c>
      <c r="S225" s="342">
        <v>4303</v>
      </c>
      <c r="T225" s="342" t="s">
        <v>1456</v>
      </c>
      <c r="U225" s="342">
        <f>C134</f>
        <v>11001</v>
      </c>
      <c r="V225" s="342" t="str">
        <f>D134</f>
        <v xml:space="preserve">​Grab &amp; Go Gazpacho </v>
      </c>
      <c r="W225" s="342">
        <v>8601</v>
      </c>
      <c r="X225" s="342" t="s">
        <v>104</v>
      </c>
      <c r="Y225" s="342">
        <v>12500</v>
      </c>
      <c r="Z225" s="342" t="s">
        <v>242</v>
      </c>
      <c r="AA225" s="342">
        <v>7501</v>
      </c>
      <c r="AB225" s="342" t="s">
        <v>1449</v>
      </c>
      <c r="AC225" s="342">
        <v>5603</v>
      </c>
      <c r="AD225" s="342" t="s">
        <v>1453</v>
      </c>
      <c r="AE225" s="342">
        <v>7401</v>
      </c>
      <c r="AF225" s="342" t="s">
        <v>864</v>
      </c>
      <c r="AG225" s="342">
        <f>C361</f>
        <v>86001</v>
      </c>
      <c r="AH225" s="342" t="str">
        <f>D361</f>
        <v>Green Smoothie (8 oz)</v>
      </c>
      <c r="AI225" s="342"/>
      <c r="AJ225" s="342"/>
      <c r="AK225" s="311"/>
      <c r="AT225" s="311"/>
      <c r="AU225" s="311"/>
      <c r="AV225" s="311"/>
      <c r="AW225" s="311"/>
      <c r="AX225" s="311"/>
      <c r="AY225" s="214"/>
      <c r="AZ225" s="214"/>
      <c r="BA225" s="214"/>
      <c r="BB225" s="214"/>
      <c r="BC225" s="311"/>
      <c r="BD225" s="311"/>
    </row>
    <row r="226" spans="1:56" s="1" customFormat="1">
      <c r="A226" s="312" t="str">
        <f t="shared" si="13"/>
        <v>40804.30602.8001.8001.30201.13901.13901</v>
      </c>
      <c r="B226" s="311">
        <v>40800</v>
      </c>
      <c r="C226" s="311">
        <v>40804</v>
      </c>
      <c r="D226" s="312" t="str">
        <f t="shared" si="15"/>
        <v xml:space="preserve">Freezer-Friendly "Better Belly” Bundle </v>
      </c>
      <c r="E226" s="312" t="str">
        <f t="shared" si="14"/>
        <v xml:space="preserve">BUNDLE_Freezer-Friendly "Better Belly” Bundle </v>
      </c>
      <c r="F226" s="311"/>
      <c r="G226" s="311" t="s">
        <v>877</v>
      </c>
      <c r="H226" s="311"/>
      <c r="I226" s="311" t="s">
        <v>1993</v>
      </c>
      <c r="J226" s="374">
        <v>44482</v>
      </c>
      <c r="K226" s="313" t="s">
        <v>978</v>
      </c>
      <c r="L226" s="313" t="s">
        <v>978</v>
      </c>
      <c r="M226" s="311">
        <v>30602</v>
      </c>
      <c r="N226" s="311" t="s">
        <v>869</v>
      </c>
      <c r="O226" s="311">
        <v>8001</v>
      </c>
      <c r="P226" s="311" t="s">
        <v>120</v>
      </c>
      <c r="Q226" s="311">
        <v>8001</v>
      </c>
      <c r="R226" s="311" t="s">
        <v>120</v>
      </c>
      <c r="S226" s="311">
        <v>30201</v>
      </c>
      <c r="T226" s="311" t="s">
        <v>212</v>
      </c>
      <c r="U226" s="311">
        <v>13901</v>
      </c>
      <c r="V226" s="311" t="s">
        <v>255</v>
      </c>
      <c r="W226" s="311">
        <v>13901</v>
      </c>
      <c r="X226" s="311" t="s">
        <v>255</v>
      </c>
      <c r="Y226" s="311">
        <v>5602</v>
      </c>
      <c r="Z226" s="311" t="s">
        <v>175</v>
      </c>
      <c r="AA226" s="311">
        <v>7301</v>
      </c>
      <c r="AB226" s="311" t="s">
        <v>863</v>
      </c>
      <c r="AC226" s="311">
        <v>7401</v>
      </c>
      <c r="AD226" s="311" t="s">
        <v>864</v>
      </c>
      <c r="AE226" s="311">
        <v>18101</v>
      </c>
      <c r="AF226" s="311" t="s">
        <v>266</v>
      </c>
      <c r="AG226" s="311">
        <v>12402</v>
      </c>
      <c r="AH226" s="311" t="s">
        <v>241</v>
      </c>
      <c r="AI226" s="311">
        <v>5001</v>
      </c>
      <c r="AJ226" s="311" t="s">
        <v>871</v>
      </c>
      <c r="AK226" s="311" t="s">
        <v>736</v>
      </c>
      <c r="AL226" s="311"/>
      <c r="AM226" s="311"/>
      <c r="AN226" s="311"/>
      <c r="AO226" s="311"/>
      <c r="AP226" s="311"/>
      <c r="AQ226" s="311"/>
      <c r="AR226" s="311"/>
      <c r="AS226" s="311"/>
      <c r="AT226" s="311"/>
      <c r="AU226" s="311"/>
      <c r="AV226" s="311"/>
      <c r="AW226" s="311"/>
      <c r="AX226" s="311"/>
      <c r="AY226" s="214"/>
      <c r="AZ226" s="214"/>
      <c r="BA226" s="214"/>
      <c r="BB226" s="214"/>
      <c r="BC226" s="311"/>
      <c r="BD226" s="311"/>
    </row>
    <row r="227" spans="1:56" s="1" customFormat="1">
      <c r="A227" s="312" t="str">
        <f t="shared" si="13"/>
        <v>7602.000.000.000.000.000.000</v>
      </c>
      <c r="B227" s="311">
        <v>7600</v>
      </c>
      <c r="C227" s="311">
        <v>7602</v>
      </c>
      <c r="D227" s="312" t="str">
        <f t="shared" si="15"/>
        <v xml:space="preserve">Freezer-Friendly Baked Lasagna Bolognese (family style) </v>
      </c>
      <c r="E227" s="312" t="str">
        <f t="shared" si="14"/>
        <v xml:space="preserve">ENTRÉE_Freezer-Friendly Baked Lasagna Bolognese (family style) </v>
      </c>
      <c r="F227" s="311"/>
      <c r="G227" s="311" t="s">
        <v>1023</v>
      </c>
      <c r="H227" s="311"/>
      <c r="I227" s="311" t="s">
        <v>1138</v>
      </c>
      <c r="J227" s="374">
        <v>44482</v>
      </c>
      <c r="K227" s="313" t="s">
        <v>916</v>
      </c>
      <c r="L227" s="313" t="s">
        <v>2078</v>
      </c>
      <c r="M227" s="311"/>
      <c r="N227" s="311"/>
      <c r="O227" s="311"/>
      <c r="P227" s="311"/>
      <c r="Q227" s="311"/>
      <c r="R227" s="311"/>
      <c r="S227" s="311"/>
      <c r="T227" s="311"/>
      <c r="U227" s="311"/>
      <c r="V227" s="311"/>
      <c r="W227" s="311"/>
      <c r="X227" s="311"/>
      <c r="Y227" s="311"/>
      <c r="Z227" s="311"/>
      <c r="AA227" s="311"/>
      <c r="AB227" s="311"/>
      <c r="AC227" s="311"/>
      <c r="AD227" s="311"/>
      <c r="AE227" s="311"/>
      <c r="AF227" s="311"/>
      <c r="AG227" s="311"/>
      <c r="AH227" s="311"/>
      <c r="AI227" s="311"/>
      <c r="AJ227" s="311"/>
      <c r="AK227" s="311" t="s">
        <v>736</v>
      </c>
      <c r="AL227" s="311"/>
      <c r="AM227" s="311"/>
      <c r="AN227" s="311"/>
      <c r="AO227" s="311"/>
      <c r="AP227" s="311"/>
      <c r="AQ227" s="311"/>
      <c r="AR227" s="311"/>
      <c r="AS227" s="311"/>
      <c r="AT227" s="311"/>
      <c r="AU227" s="311"/>
      <c r="AV227" s="311"/>
      <c r="AW227" s="311"/>
      <c r="AX227" s="311"/>
      <c r="AY227" s="214"/>
      <c r="AZ227" s="214"/>
      <c r="BA227" s="214"/>
      <c r="BB227" s="214"/>
      <c r="BC227" s="311"/>
      <c r="BD227" s="311"/>
    </row>
    <row r="228" spans="1:56" s="1" customFormat="1">
      <c r="A228" s="312" t="str">
        <f t="shared" si="13"/>
        <v>40901.125.000.000.000.000.000</v>
      </c>
      <c r="B228" s="311">
        <v>40900</v>
      </c>
      <c r="C228" s="311">
        <v>40901</v>
      </c>
      <c r="D228" s="312" t="str">
        <f t="shared" si="15"/>
        <v xml:space="preserve">Power Breakfast Quinoa Bowl </v>
      </c>
      <c r="E228" s="312" t="str">
        <f t="shared" si="14"/>
        <v xml:space="preserve">BREAKFAST_Power Breakfast Quinoa Bowl </v>
      </c>
      <c r="F228" s="311"/>
      <c r="G228" s="311" t="s">
        <v>1084</v>
      </c>
      <c r="H228" s="311"/>
      <c r="I228" s="311" t="s">
        <v>1993</v>
      </c>
      <c r="J228" s="374">
        <v>44482</v>
      </c>
      <c r="K228" s="313" t="s">
        <v>919</v>
      </c>
      <c r="L228" s="313" t="s">
        <v>2066</v>
      </c>
      <c r="M228" s="311">
        <v>125</v>
      </c>
      <c r="N228" s="311" t="s">
        <v>880</v>
      </c>
      <c r="O228" s="311"/>
      <c r="P228" s="311"/>
      <c r="Q228" s="311"/>
      <c r="R228" s="311"/>
      <c r="S228" s="311"/>
      <c r="T228" s="311"/>
      <c r="U228" s="311"/>
      <c r="V228" s="311"/>
      <c r="W228" s="311"/>
      <c r="X228" s="311"/>
      <c r="Y228" s="311"/>
      <c r="Z228" s="311"/>
      <c r="AA228" s="311"/>
      <c r="AB228" s="311"/>
      <c r="AC228" s="311"/>
      <c r="AD228" s="311"/>
      <c r="AE228" s="311"/>
      <c r="AF228" s="311"/>
      <c r="AG228" s="311"/>
      <c r="AH228" s="311"/>
      <c r="AI228" s="311"/>
      <c r="AJ228" s="311"/>
      <c r="AK228" s="311"/>
      <c r="AL228" s="311"/>
      <c r="AM228" s="311"/>
      <c r="AN228" s="311"/>
      <c r="AO228" s="311"/>
      <c r="AP228" s="311"/>
      <c r="AQ228" s="311"/>
      <c r="AR228" s="311"/>
      <c r="AS228" s="311"/>
      <c r="AT228" s="311"/>
      <c r="AU228" s="311"/>
      <c r="AV228" s="311"/>
      <c r="AW228" s="311"/>
      <c r="AX228" s="311"/>
      <c r="AY228" s="214"/>
      <c r="AZ228" s="214"/>
      <c r="BA228" s="214"/>
      <c r="BB228" s="214"/>
      <c r="BC228" s="311"/>
      <c r="BD228" s="311"/>
    </row>
    <row r="229" spans="1:56" s="1" customFormat="1">
      <c r="A229" s="312" t="str">
        <f t="shared" si="13"/>
        <v>50001.000.000.000.000.000.000</v>
      </c>
      <c r="B229" s="311">
        <v>50000</v>
      </c>
      <c r="C229" s="311">
        <v>50001</v>
      </c>
      <c r="D229" s="312" t="str">
        <f t="shared" si="15"/>
        <v xml:space="preserve">Rice Pudding  </v>
      </c>
      <c r="E229" s="312" t="str">
        <f t="shared" si="14"/>
        <v xml:space="preserve">SNACK_Rice Pudding  </v>
      </c>
      <c r="F229" s="311"/>
      <c r="G229" s="311" t="s">
        <v>881</v>
      </c>
      <c r="H229" s="311"/>
      <c r="I229" s="311" t="s">
        <v>1138</v>
      </c>
      <c r="J229" s="374">
        <v>44482</v>
      </c>
      <c r="K229" s="313" t="s">
        <v>922</v>
      </c>
      <c r="L229" s="313" t="s">
        <v>2066</v>
      </c>
      <c r="M229" s="311"/>
      <c r="N229" s="311"/>
      <c r="O229" s="311"/>
      <c r="P229" s="311"/>
      <c r="Q229" s="311"/>
      <c r="R229" s="311"/>
      <c r="S229" s="311"/>
      <c r="T229" s="311"/>
      <c r="U229" s="311"/>
      <c r="V229" s="311"/>
      <c r="W229" s="311"/>
      <c r="X229" s="311"/>
      <c r="Y229" s="311"/>
      <c r="Z229" s="311"/>
      <c r="AA229" s="311"/>
      <c r="AB229" s="311"/>
      <c r="AC229" s="311"/>
      <c r="AD229" s="311"/>
      <c r="AE229" s="311"/>
      <c r="AF229" s="311"/>
      <c r="AG229" s="311"/>
      <c r="AH229" s="311"/>
      <c r="AI229" s="311"/>
      <c r="AJ229" s="311"/>
      <c r="AK229" s="311"/>
      <c r="AL229" s="311"/>
      <c r="AM229" s="311"/>
      <c r="AN229" s="311"/>
      <c r="AO229" s="311"/>
      <c r="AP229" s="311"/>
      <c r="AQ229" s="311"/>
      <c r="AR229" s="311"/>
      <c r="AS229" s="311"/>
      <c r="AT229" s="311"/>
      <c r="AU229" s="311"/>
      <c r="AV229" s="311"/>
      <c r="AW229" s="311"/>
      <c r="AX229" s="311"/>
      <c r="AY229" s="214"/>
      <c r="AZ229" s="214"/>
      <c r="BA229" s="214"/>
      <c r="BB229" s="214"/>
      <c r="BC229" s="311"/>
      <c r="BD229" s="311"/>
    </row>
    <row r="230" spans="1:56" s="1" customFormat="1">
      <c r="A230" s="312" t="str">
        <f t="shared" si="13"/>
        <v>50101.000.000.000.000.000.000</v>
      </c>
      <c r="B230" s="311">
        <v>50100</v>
      </c>
      <c r="C230" s="311">
        <v>50101</v>
      </c>
      <c r="D230" s="312" t="str">
        <f t="shared" si="15"/>
        <v xml:space="preserve">Oatmeal Raisin Breakfast Bar </v>
      </c>
      <c r="E230" s="312" t="str">
        <f t="shared" si="14"/>
        <v xml:space="preserve">BREAKFAST_Oatmeal Raisin Breakfast Bar </v>
      </c>
      <c r="F230" s="311"/>
      <c r="G230" s="311" t="s">
        <v>883</v>
      </c>
      <c r="H230" s="311"/>
      <c r="I230" s="6" t="s">
        <v>1990</v>
      </c>
      <c r="J230" s="374">
        <v>44482</v>
      </c>
      <c r="K230" s="313" t="s">
        <v>919</v>
      </c>
      <c r="L230" s="313" t="s">
        <v>2066</v>
      </c>
      <c r="M230" s="311"/>
      <c r="N230" s="311"/>
      <c r="O230" s="311"/>
      <c r="P230" s="311"/>
      <c r="Q230" s="311"/>
      <c r="R230" s="311"/>
      <c r="S230" s="311"/>
      <c r="T230" s="311"/>
      <c r="U230" s="311"/>
      <c r="V230" s="311"/>
      <c r="W230" s="311"/>
      <c r="X230" s="311"/>
      <c r="Y230" s="311"/>
      <c r="Z230" s="311"/>
      <c r="AA230" s="311"/>
      <c r="AB230" s="311"/>
      <c r="AC230" s="311"/>
      <c r="AD230" s="311"/>
      <c r="AE230" s="311"/>
      <c r="AF230" s="311"/>
      <c r="AG230" s="311"/>
      <c r="AH230" s="311"/>
      <c r="AI230" s="311"/>
      <c r="AJ230" s="311"/>
      <c r="AK230" s="311"/>
      <c r="AL230" s="311"/>
      <c r="AM230" s="311"/>
      <c r="AN230" s="311"/>
      <c r="AO230" s="311"/>
      <c r="AP230" s="311"/>
      <c r="AQ230" s="311"/>
      <c r="AR230" s="311"/>
      <c r="AS230" s="311"/>
      <c r="AT230" s="311"/>
      <c r="AU230" s="311"/>
      <c r="AV230" s="311"/>
      <c r="AW230" s="311"/>
      <c r="AX230" s="311"/>
      <c r="AY230" s="214"/>
      <c r="AZ230" s="214"/>
      <c r="BA230" s="214"/>
      <c r="BB230" s="214"/>
      <c r="BC230" s="311"/>
      <c r="BD230" s="311"/>
    </row>
    <row r="231" spans="1:56" s="1" customFormat="1">
      <c r="A231" s="312" t="str">
        <f t="shared" si="13"/>
        <v>50201.000.000.000.000.000.000</v>
      </c>
      <c r="B231" s="311">
        <v>50200</v>
      </c>
      <c r="C231" s="311">
        <v>50201</v>
      </c>
      <c r="D231" s="312" t="str">
        <f t="shared" si="15"/>
        <v xml:space="preserve">Vitality Shot: Blood Orange </v>
      </c>
      <c r="E231" s="312" t="str">
        <f t="shared" si="14"/>
        <v xml:space="preserve">BEVERAGE_Vitality Shot: Blood Orange </v>
      </c>
      <c r="F231" s="311"/>
      <c r="G231" s="311" t="s">
        <v>914</v>
      </c>
      <c r="H231" s="311"/>
      <c r="I231" s="6" t="s">
        <v>1990</v>
      </c>
      <c r="J231" s="374">
        <v>44482</v>
      </c>
      <c r="K231" s="313" t="s">
        <v>920</v>
      </c>
      <c r="L231" s="313" t="s">
        <v>2066</v>
      </c>
      <c r="M231" s="311"/>
      <c r="N231" s="311"/>
      <c r="O231" s="311"/>
      <c r="P231" s="311"/>
      <c r="Q231" s="311"/>
      <c r="R231" s="311"/>
      <c r="S231" s="311"/>
      <c r="T231" s="311"/>
      <c r="U231" s="311"/>
      <c r="V231" s="311"/>
      <c r="W231" s="311"/>
      <c r="X231" s="311"/>
      <c r="Y231" s="311"/>
      <c r="Z231" s="311"/>
      <c r="AA231" s="311"/>
      <c r="AB231" s="311"/>
      <c r="AC231" s="311"/>
      <c r="AD231" s="311"/>
      <c r="AE231" s="311"/>
      <c r="AF231" s="311"/>
      <c r="AG231" s="311"/>
      <c r="AH231" s="311"/>
      <c r="AI231" s="311"/>
      <c r="AJ231" s="311"/>
      <c r="AK231" s="311"/>
      <c r="AL231" s="311"/>
      <c r="AM231" s="313"/>
      <c r="AN231" s="313"/>
      <c r="AO231" s="311"/>
      <c r="AP231" s="311"/>
      <c r="AQ231" s="311"/>
      <c r="AR231" s="311"/>
      <c r="AS231" s="311"/>
      <c r="AT231" s="311"/>
      <c r="AU231" s="311"/>
      <c r="AV231" s="311"/>
      <c r="AW231" s="311"/>
      <c r="AX231" s="311"/>
      <c r="AY231" s="214"/>
      <c r="AZ231" s="214"/>
      <c r="BA231" s="214"/>
      <c r="BB231" s="214"/>
      <c r="BC231" s="311"/>
      <c r="BD231" s="311"/>
    </row>
    <row r="232" spans="1:56" s="1" customFormat="1">
      <c r="A232" s="312" t="str">
        <f t="shared" si="13"/>
        <v>50202.000.000.000.000.000.000</v>
      </c>
      <c r="B232" s="311">
        <v>50200</v>
      </c>
      <c r="C232" s="311">
        <v>50202</v>
      </c>
      <c r="D232" s="312" t="str">
        <f t="shared" si="15"/>
        <v xml:space="preserve">Vitality Shot: Blood Orange (Pair) </v>
      </c>
      <c r="E232" s="312" t="str">
        <f t="shared" si="14"/>
        <v xml:space="preserve">BEVERAGE_Vitality Shot: Blood Orange (Pair) </v>
      </c>
      <c r="F232" s="311"/>
      <c r="G232" s="311" t="s">
        <v>915</v>
      </c>
      <c r="H232" s="311"/>
      <c r="I232" s="6" t="s">
        <v>1990</v>
      </c>
      <c r="J232" s="374">
        <v>44482</v>
      </c>
      <c r="K232" s="313" t="s">
        <v>920</v>
      </c>
      <c r="L232" s="313" t="s">
        <v>2078</v>
      </c>
      <c r="M232" s="311"/>
      <c r="N232" s="311"/>
      <c r="O232" s="311"/>
      <c r="P232" s="311"/>
      <c r="Q232" s="311"/>
      <c r="R232" s="311"/>
      <c r="S232" s="311"/>
      <c r="T232" s="311"/>
      <c r="U232" s="311"/>
      <c r="V232" s="311"/>
      <c r="W232" s="311"/>
      <c r="X232" s="311"/>
      <c r="Y232" s="311"/>
      <c r="Z232" s="311"/>
      <c r="AA232" s="311"/>
      <c r="AB232" s="311"/>
      <c r="AC232" s="311"/>
      <c r="AD232" s="311"/>
      <c r="AE232" s="311"/>
      <c r="AF232" s="311"/>
      <c r="AG232" s="311"/>
      <c r="AH232" s="311"/>
      <c r="AI232" s="311"/>
      <c r="AJ232" s="311"/>
      <c r="AK232" s="311"/>
      <c r="AL232" s="311"/>
      <c r="AM232" s="313"/>
      <c r="AN232" s="313"/>
      <c r="AO232" s="311"/>
      <c r="AP232" s="311"/>
      <c r="AQ232" s="311"/>
      <c r="AR232" s="311"/>
      <c r="AS232" s="311"/>
      <c r="AT232" s="311"/>
      <c r="AU232" s="311"/>
      <c r="AV232" s="311"/>
      <c r="AW232" s="311"/>
      <c r="AX232" s="311"/>
      <c r="AY232" s="214"/>
      <c r="AZ232" s="214"/>
      <c r="BA232" s="214"/>
      <c r="BB232" s="214"/>
      <c r="BC232" s="311"/>
      <c r="BD232" s="311"/>
    </row>
    <row r="233" spans="1:56" s="1" customFormat="1">
      <c r="A233" s="312" t="str">
        <f t="shared" si="13"/>
        <v>50301.000.000.000.000.000.000</v>
      </c>
      <c r="B233" s="311">
        <v>50300</v>
      </c>
      <c r="C233" s="311">
        <v>50301</v>
      </c>
      <c r="D233" s="312" t="str">
        <f t="shared" si="15"/>
        <v xml:space="preserve">Crackers </v>
      </c>
      <c r="E233" s="312" t="str">
        <f t="shared" si="14"/>
        <v xml:space="preserve">SNACK_Crackers </v>
      </c>
      <c r="F233" s="311"/>
      <c r="G233" s="311" t="s">
        <v>885</v>
      </c>
      <c r="H233" s="311"/>
      <c r="I233" s="311" t="s">
        <v>1138</v>
      </c>
      <c r="J233" s="374">
        <v>44482</v>
      </c>
      <c r="K233" s="313" t="s">
        <v>922</v>
      </c>
      <c r="L233" s="313" t="s">
        <v>2078</v>
      </c>
      <c r="M233" s="311"/>
      <c r="N233" s="311"/>
      <c r="O233" s="311"/>
      <c r="P233" s="311"/>
      <c r="Q233" s="311"/>
      <c r="R233" s="311"/>
      <c r="S233" s="311"/>
      <c r="T233" s="311"/>
      <c r="U233" s="311"/>
      <c r="V233" s="311"/>
      <c r="W233" s="311"/>
      <c r="X233" s="311"/>
      <c r="Y233" s="311"/>
      <c r="Z233" s="311"/>
      <c r="AA233" s="311"/>
      <c r="AB233" s="311"/>
      <c r="AC233" s="311"/>
      <c r="AD233" s="311"/>
      <c r="AE233" s="311"/>
      <c r="AF233" s="311"/>
      <c r="AG233" s="311"/>
      <c r="AH233" s="311"/>
      <c r="AI233" s="311"/>
      <c r="AJ233" s="311"/>
      <c r="AK233" s="311"/>
      <c r="AL233" s="311"/>
      <c r="AM233" s="313"/>
      <c r="AN233" s="313"/>
      <c r="AO233" s="311"/>
      <c r="AP233" s="311"/>
      <c r="AQ233" s="311"/>
      <c r="AR233" s="311"/>
      <c r="AS233" s="311"/>
      <c r="AT233" s="311"/>
      <c r="AU233" s="311"/>
      <c r="AV233" s="311"/>
      <c r="AW233" s="311"/>
      <c r="AX233" s="311"/>
      <c r="AY233" s="214"/>
      <c r="AZ233" s="214"/>
      <c r="BA233" s="214"/>
      <c r="BB233" s="214"/>
      <c r="BC233" s="311"/>
      <c r="BD233" s="311"/>
    </row>
    <row r="234" spans="1:56" s="1" customFormat="1">
      <c r="A234" s="312" t="str">
        <f t="shared" si="13"/>
        <v>40805.7601.3305.1602.12801.7102.7801</v>
      </c>
      <c r="B234" s="311">
        <v>40800</v>
      </c>
      <c r="C234" s="311">
        <v>40805</v>
      </c>
      <c r="D234" s="312" t="s">
        <v>977</v>
      </c>
      <c r="E234" s="312" t="str">
        <f t="shared" si="14"/>
        <v xml:space="preserve">BUNDLE_Freezer-Filler Bundle </v>
      </c>
      <c r="F234" s="311"/>
      <c r="G234" s="311" t="s">
        <v>977</v>
      </c>
      <c r="H234" s="311"/>
      <c r="I234" s="311" t="s">
        <v>1139</v>
      </c>
      <c r="J234" s="374">
        <v>44482</v>
      </c>
      <c r="K234" s="313" t="s">
        <v>978</v>
      </c>
      <c r="L234" s="313" t="s">
        <v>978</v>
      </c>
      <c r="M234" s="311">
        <v>7601</v>
      </c>
      <c r="N234" s="311" t="s">
        <v>131</v>
      </c>
      <c r="O234" s="315">
        <v>3305</v>
      </c>
      <c r="P234" s="311" t="s">
        <v>861</v>
      </c>
      <c r="Q234" s="311">
        <v>1602</v>
      </c>
      <c r="R234" s="311" t="s">
        <v>55</v>
      </c>
      <c r="S234" s="311">
        <v>12801</v>
      </c>
      <c r="T234" s="311" t="s">
        <v>245</v>
      </c>
      <c r="U234" s="311">
        <v>7102</v>
      </c>
      <c r="V234" s="311" t="s">
        <v>1045</v>
      </c>
      <c r="W234" s="311">
        <v>7801</v>
      </c>
      <c r="X234" s="311" t="s">
        <v>211</v>
      </c>
      <c r="Y234" s="311">
        <v>8001</v>
      </c>
      <c r="Z234" s="311" t="s">
        <v>120</v>
      </c>
      <c r="AA234" s="311">
        <v>30201</v>
      </c>
      <c r="AB234" s="311" t="s">
        <v>988</v>
      </c>
      <c r="AC234" s="311">
        <v>7301</v>
      </c>
      <c r="AD234" s="311" t="s">
        <v>863</v>
      </c>
      <c r="AE234" s="311">
        <v>7401</v>
      </c>
      <c r="AF234" s="311" t="s">
        <v>864</v>
      </c>
      <c r="AG234" s="311">
        <v>18101</v>
      </c>
      <c r="AH234" s="311" t="s">
        <v>266</v>
      </c>
      <c r="AI234" s="311">
        <v>12402</v>
      </c>
      <c r="AJ234" s="311" t="s">
        <v>241</v>
      </c>
      <c r="AK234" s="311">
        <f>C127</f>
        <v>10400</v>
      </c>
      <c r="AL234" s="311" t="str">
        <f>D127</f>
        <v xml:space="preserve">Cumin Roasted Carrots &amp; Parsnips </v>
      </c>
      <c r="AM234" s="313">
        <f>C350</f>
        <v>5003</v>
      </c>
      <c r="AN234" s="313" t="str">
        <f>D350</f>
        <v>Dragon Fruit  Smoothie (8 oz)</v>
      </c>
      <c r="AQ234" s="311"/>
      <c r="AR234" s="311"/>
      <c r="AS234" s="311"/>
      <c r="AT234" s="311"/>
      <c r="AU234" s="311"/>
      <c r="AV234" s="311"/>
      <c r="AW234" s="311"/>
      <c r="AX234" s="311"/>
      <c r="AY234" s="214"/>
      <c r="AZ234" s="214"/>
      <c r="BA234" s="214"/>
      <c r="BB234" s="214"/>
    </row>
    <row r="235" spans="1:56" s="1" customFormat="1">
      <c r="A235" s="312" t="str">
        <f t="shared" si="13"/>
        <v>40806.6600.20201.4702.1002.5500.3100</v>
      </c>
      <c r="B235" s="311">
        <v>40800</v>
      </c>
      <c r="C235" s="311">
        <v>40806</v>
      </c>
      <c r="D235" s="312" t="s">
        <v>979</v>
      </c>
      <c r="E235" s="312" t="str">
        <f t="shared" si="14"/>
        <v xml:space="preserve">BUNDLE_3-Day Bundle </v>
      </c>
      <c r="F235" s="311"/>
      <c r="G235" s="311" t="s">
        <v>979</v>
      </c>
      <c r="H235" s="311"/>
      <c r="I235" s="311" t="s">
        <v>1993</v>
      </c>
      <c r="J235" s="374">
        <v>44482</v>
      </c>
      <c r="K235" s="313" t="s">
        <v>978</v>
      </c>
      <c r="L235" s="313" t="s">
        <v>978</v>
      </c>
      <c r="M235" s="311">
        <v>6600</v>
      </c>
      <c r="N235" s="311" t="s">
        <v>190</v>
      </c>
      <c r="O235" s="311">
        <v>20201</v>
      </c>
      <c r="P235" s="311" t="s">
        <v>1044</v>
      </c>
      <c r="Q235" s="311">
        <v>4702</v>
      </c>
      <c r="R235" s="311" t="s">
        <v>997</v>
      </c>
      <c r="S235" s="311">
        <v>1002</v>
      </c>
      <c r="T235" s="311" t="s">
        <v>28</v>
      </c>
      <c r="U235" s="311">
        <v>5500</v>
      </c>
      <c r="V235" s="311" t="s">
        <v>998</v>
      </c>
      <c r="W235" s="311">
        <v>3100</v>
      </c>
      <c r="X235" s="311" t="s">
        <v>115</v>
      </c>
      <c r="Y235" s="311">
        <v>40501</v>
      </c>
      <c r="Z235" s="311" t="s">
        <v>986</v>
      </c>
      <c r="AA235" s="311">
        <v>1602</v>
      </c>
      <c r="AB235" s="311" t="s">
        <v>55</v>
      </c>
      <c r="AC235" s="311">
        <v>7601</v>
      </c>
      <c r="AD235" s="311" t="s">
        <v>131</v>
      </c>
      <c r="AE235" s="311">
        <v>13501</v>
      </c>
      <c r="AF235" s="311" t="s">
        <v>870</v>
      </c>
      <c r="AG235" s="311">
        <v>5002</v>
      </c>
      <c r="AH235" s="311" t="s">
        <v>984</v>
      </c>
      <c r="AI235" s="311">
        <v>7401</v>
      </c>
      <c r="AJ235" s="311" t="s">
        <v>864</v>
      </c>
      <c r="AK235" s="6">
        <f>C151</f>
        <v>12500</v>
      </c>
      <c r="AL235" s="6" t="str">
        <f>D151</f>
        <v xml:space="preserve">Hummus &amp; Carrots </v>
      </c>
      <c r="AM235" s="313"/>
      <c r="AN235" s="313"/>
      <c r="AQ235" s="311"/>
      <c r="AR235" s="311"/>
      <c r="AS235" s="311"/>
      <c r="AT235" s="311"/>
      <c r="AU235" s="311"/>
      <c r="AV235" s="311"/>
      <c r="AW235" s="311"/>
      <c r="AX235" s="311"/>
      <c r="AY235" s="214"/>
      <c r="AZ235" s="214"/>
      <c r="BA235" s="214"/>
      <c r="BB235" s="214"/>
      <c r="BC235" s="311"/>
      <c r="BD235" s="311"/>
    </row>
    <row r="236" spans="1:56" s="1" customFormat="1">
      <c r="A236" s="312" t="str">
        <f t="shared" si="13"/>
        <v>40807.70401.4701.4901.7501.7800.3100</v>
      </c>
      <c r="B236" s="311">
        <v>40800</v>
      </c>
      <c r="C236" s="311">
        <v>40807</v>
      </c>
      <c r="D236" s="312" t="s">
        <v>980</v>
      </c>
      <c r="E236" s="312" t="str">
        <f t="shared" si="14"/>
        <v xml:space="preserve">BUNDLE_4-Day Bundle </v>
      </c>
      <c r="F236" s="311"/>
      <c r="G236" s="311" t="s">
        <v>980</v>
      </c>
      <c r="H236" s="311"/>
      <c r="I236" s="311" t="s">
        <v>1993</v>
      </c>
      <c r="J236" s="374">
        <v>44482</v>
      </c>
      <c r="K236" s="313" t="s">
        <v>978</v>
      </c>
      <c r="L236" s="313" t="s">
        <v>978</v>
      </c>
      <c r="M236" s="311">
        <f>C310</f>
        <v>70401</v>
      </c>
      <c r="N236" s="311" t="s">
        <v>1428</v>
      </c>
      <c r="O236" s="311">
        <f>C65</f>
        <v>4701</v>
      </c>
      <c r="P236" s="311" t="s">
        <v>983</v>
      </c>
      <c r="Q236" s="311">
        <f>C259</f>
        <v>4901</v>
      </c>
      <c r="R236" s="311" t="s">
        <v>156</v>
      </c>
      <c r="S236" s="311">
        <f>C311</f>
        <v>7501</v>
      </c>
      <c r="T236" s="311" t="s">
        <v>1435</v>
      </c>
      <c r="U236" s="311">
        <f>C111</f>
        <v>7800</v>
      </c>
      <c r="V236" s="311" t="s">
        <v>211</v>
      </c>
      <c r="W236" s="311">
        <f>C38</f>
        <v>3100</v>
      </c>
      <c r="X236" s="311" t="s">
        <v>115</v>
      </c>
      <c r="Y236" s="311">
        <f>C17</f>
        <v>1803</v>
      </c>
      <c r="Z236" s="311" t="s">
        <v>68</v>
      </c>
      <c r="AA236" s="311">
        <f>C143</f>
        <v>11702</v>
      </c>
      <c r="AB236" s="311" t="s">
        <v>1610</v>
      </c>
      <c r="AC236" s="311">
        <f>C26</f>
        <v>2300</v>
      </c>
      <c r="AD236" s="311" t="s">
        <v>89</v>
      </c>
      <c r="AE236" s="311">
        <f>C210</f>
        <v>3306</v>
      </c>
      <c r="AF236" s="311" t="s">
        <v>127</v>
      </c>
      <c r="AG236" s="311">
        <f>C109</f>
        <v>7600</v>
      </c>
      <c r="AH236" s="311" t="s">
        <v>131</v>
      </c>
      <c r="AI236" s="311">
        <f>C203</f>
        <v>30801</v>
      </c>
      <c r="AJ236" s="311" t="s">
        <v>1611</v>
      </c>
      <c r="AK236" s="311">
        <f>C320</f>
        <v>70701</v>
      </c>
      <c r="AL236" s="311" t="s">
        <v>1468</v>
      </c>
      <c r="AM236" s="313">
        <f>C151</f>
        <v>12500</v>
      </c>
      <c r="AN236" s="313" t="s">
        <v>242</v>
      </c>
      <c r="AO236" s="311">
        <f>C176</f>
        <v>20101</v>
      </c>
      <c r="AP236" s="311" t="s">
        <v>268</v>
      </c>
      <c r="AQ236" s="311">
        <f>C106</f>
        <v>7301</v>
      </c>
      <c r="AR236" s="315" t="str">
        <f>D106</f>
        <v xml:space="preserve">Almond &amp; Cranberry Energy Bites </v>
      </c>
      <c r="AS236" s="311">
        <f>C107</f>
        <v>7401</v>
      </c>
      <c r="AT236" s="311" t="str">
        <f>D107</f>
        <v xml:space="preserve">Peanut Butter &amp; Chocolate Energy Bites </v>
      </c>
      <c r="AU236" s="311">
        <f>C178</f>
        <v>18102</v>
      </c>
      <c r="AV236" s="311" t="str">
        <f>D178</f>
        <v xml:space="preserve">Lemon Coconut Energy Bites </v>
      </c>
      <c r="AW236" s="311">
        <f>C67</f>
        <v>4800</v>
      </c>
      <c r="AX236" s="311" t="str">
        <f>D67</f>
        <v xml:space="preserve">Vanilla Coconut Chia Seed Pudding </v>
      </c>
      <c r="AY236" s="214">
        <v>5002</v>
      </c>
      <c r="AZ236" s="382" t="s">
        <v>984</v>
      </c>
      <c r="BA236" s="214">
        <v>5602</v>
      </c>
      <c r="BB236" s="382" t="s">
        <v>175</v>
      </c>
      <c r="BC236" s="311"/>
      <c r="BD236" s="311"/>
    </row>
    <row r="237" spans="1:56" s="1" customFormat="1">
      <c r="A237" s="312" t="str">
        <f t="shared" si="13"/>
        <v>40808.4701.4702.4703.20701.4901.93001</v>
      </c>
      <c r="B237" s="311">
        <v>40800</v>
      </c>
      <c r="C237" s="311">
        <v>40808</v>
      </c>
      <c r="D237" s="312" t="s">
        <v>981</v>
      </c>
      <c r="E237" s="312" t="str">
        <f t="shared" si="14"/>
        <v xml:space="preserve">BUNDLE_Brunch Bundle </v>
      </c>
      <c r="F237" s="311"/>
      <c r="G237" s="311" t="s">
        <v>981</v>
      </c>
      <c r="H237" s="311"/>
      <c r="I237" s="311" t="s">
        <v>1993</v>
      </c>
      <c r="J237" s="374">
        <v>44482</v>
      </c>
      <c r="K237" s="313" t="s">
        <v>978</v>
      </c>
      <c r="L237" s="313" t="s">
        <v>978</v>
      </c>
      <c r="M237" s="311">
        <v>4701</v>
      </c>
      <c r="N237" s="311" t="str">
        <f>D65</f>
        <v>Frittata (Tomato &amp; Herbs)</v>
      </c>
      <c r="O237" s="311">
        <v>4702</v>
      </c>
      <c r="P237" s="311" t="str">
        <f>D66</f>
        <v>Frittata  (Bacon &amp; Cheese)</v>
      </c>
      <c r="Q237" s="311">
        <v>4703</v>
      </c>
      <c r="R237" s="311" t="str">
        <f>D349</f>
        <v>Frittata (Kale &amp; Parmesan)</v>
      </c>
      <c r="S237" s="311">
        <f>C190</f>
        <v>20701</v>
      </c>
      <c r="T237" s="311" t="str">
        <f>D190</f>
        <v xml:space="preserve">Coffee Cake Bakers Box  </v>
      </c>
      <c r="U237" s="311">
        <v>4901</v>
      </c>
      <c r="V237" s="311" t="s">
        <v>2249</v>
      </c>
      <c r="W237" s="214">
        <v>93001</v>
      </c>
      <c r="X237" s="311" t="str">
        <f>D458</f>
        <v xml:space="preserve">Buckwheat Pancakes with Strawberries and Brie </v>
      </c>
      <c r="Y237" s="311">
        <f>C310</f>
        <v>70401</v>
      </c>
      <c r="Z237" s="311" t="s">
        <v>1432</v>
      </c>
      <c r="AA237" s="214">
        <v>95201</v>
      </c>
      <c r="AB237" s="1" t="s">
        <v>2247</v>
      </c>
      <c r="AC237" s="311">
        <v>20101</v>
      </c>
      <c r="AD237" s="214" t="s">
        <v>999</v>
      </c>
      <c r="AE237" s="214">
        <v>5004</v>
      </c>
      <c r="AF237" s="214" t="s">
        <v>2251</v>
      </c>
      <c r="AG237" s="420">
        <v>13902</v>
      </c>
      <c r="AH237" s="311" t="s">
        <v>2250</v>
      </c>
      <c r="AI237" s="311">
        <v>4800</v>
      </c>
      <c r="AJ237" s="311" t="s">
        <v>2252</v>
      </c>
      <c r="AK237" s="311">
        <v>11100</v>
      </c>
      <c r="AL237" s="311" t="s">
        <v>2253</v>
      </c>
      <c r="AM237" s="311"/>
      <c r="AN237" s="311"/>
      <c r="AO237" s="311"/>
      <c r="AP237" s="311"/>
      <c r="AQ237" s="311"/>
      <c r="AR237" s="311"/>
      <c r="AS237" s="311"/>
      <c r="AT237" s="311"/>
      <c r="AU237" s="311"/>
      <c r="AV237" s="311"/>
      <c r="AW237" s="311"/>
      <c r="AX237" s="311"/>
      <c r="AY237" s="214"/>
      <c r="AZ237" s="214"/>
      <c r="BA237" s="214"/>
      <c r="BB237" s="214"/>
      <c r="BC237" s="311"/>
      <c r="BD237" s="311"/>
    </row>
    <row r="238" spans="1:56" s="1" customFormat="1">
      <c r="A238" s="312" t="str">
        <f t="shared" si="13"/>
        <v>5502.000.000.000.000.000.000</v>
      </c>
      <c r="B238" s="311">
        <v>5500</v>
      </c>
      <c r="C238" s="311">
        <v>5502</v>
      </c>
      <c r="D238" s="1" t="str">
        <f>G238</f>
        <v>Pulled BBQ Chicken (family style)</v>
      </c>
      <c r="E238" s="312" t="str">
        <f t="shared" si="14"/>
        <v xml:space="preserve">HALF TRAY_Pulled BBQ Chicken (family style) </v>
      </c>
      <c r="F238" s="311"/>
      <c r="G238" s="311" t="s">
        <v>1022</v>
      </c>
      <c r="H238" s="311"/>
      <c r="I238" s="311" t="s">
        <v>1993</v>
      </c>
      <c r="J238" s="374">
        <v>44482</v>
      </c>
      <c r="K238" s="313" t="s">
        <v>1011</v>
      </c>
      <c r="L238" s="214" t="s">
        <v>2078</v>
      </c>
      <c r="M238" s="311"/>
      <c r="N238" s="311"/>
      <c r="O238" s="311"/>
      <c r="P238" s="311"/>
      <c r="Q238" s="311"/>
      <c r="R238" s="311"/>
      <c r="S238" s="311"/>
      <c r="T238" s="311"/>
      <c r="U238" s="311"/>
      <c r="V238" s="311"/>
      <c r="W238" s="311"/>
      <c r="X238" s="311"/>
      <c r="Y238" s="311"/>
      <c r="Z238" s="311"/>
      <c r="AA238" s="311"/>
      <c r="AB238" s="311"/>
      <c r="AC238" s="311"/>
      <c r="AD238" s="311"/>
      <c r="AE238" s="311"/>
      <c r="AF238" s="311"/>
      <c r="AG238" s="311"/>
      <c r="AH238" s="311"/>
      <c r="AJ238" s="311"/>
      <c r="AK238" s="311"/>
      <c r="AL238" s="311"/>
      <c r="AM238" s="311"/>
      <c r="AN238" s="311"/>
      <c r="AO238" s="311"/>
      <c r="AP238" s="311"/>
      <c r="AQ238" s="311"/>
      <c r="AR238" s="311"/>
      <c r="AS238" s="311"/>
      <c r="AT238" s="311"/>
      <c r="AU238" s="311"/>
      <c r="AV238" s="311"/>
      <c r="AW238" s="311"/>
      <c r="AX238" s="311"/>
      <c r="AY238" s="214"/>
      <c r="AZ238" s="214"/>
      <c r="BA238" s="214"/>
      <c r="BB238" s="214"/>
      <c r="BC238" s="311"/>
      <c r="BD238" s="311"/>
    </row>
    <row r="239" spans="1:56" s="1" customFormat="1">
      <c r="A239" s="312" t="str">
        <f t="shared" si="13"/>
        <v>7702.000.000.000.000.000.000</v>
      </c>
      <c r="B239" s="311">
        <v>7700</v>
      </c>
      <c r="C239" s="311">
        <v>7702</v>
      </c>
      <c r="D239" s="378" t="str">
        <f t="shared" ref="D239:D247" si="16">CONCATENATE(G239," ",F239)</f>
        <v xml:space="preserve">Truffled Mac &amp; Cheese (family style)  </v>
      </c>
      <c r="E239" s="312" t="str">
        <f t="shared" si="14"/>
        <v xml:space="preserve">HALF TRAY_Truffled Mac &amp; Cheese (family style)  </v>
      </c>
      <c r="F239" s="311"/>
      <c r="G239" s="311" t="s">
        <v>1021</v>
      </c>
      <c r="H239" s="311"/>
      <c r="I239" s="311" t="s">
        <v>1138</v>
      </c>
      <c r="J239" s="374">
        <v>44482</v>
      </c>
      <c r="K239" s="313" t="s">
        <v>1011</v>
      </c>
      <c r="L239" s="214" t="s">
        <v>2078</v>
      </c>
      <c r="M239" s="311"/>
      <c r="N239" s="311"/>
      <c r="O239" s="311"/>
      <c r="P239" s="311"/>
      <c r="Q239" s="311"/>
      <c r="R239" s="311"/>
      <c r="S239" s="311"/>
      <c r="T239" s="311"/>
      <c r="U239" s="311"/>
      <c r="V239" s="311"/>
      <c r="W239" s="311"/>
      <c r="X239" s="311"/>
      <c r="Y239" s="311"/>
      <c r="Z239" s="311"/>
      <c r="AA239" s="311"/>
      <c r="AB239" s="311"/>
      <c r="AC239" s="311"/>
      <c r="AD239" s="311"/>
      <c r="AE239" s="311"/>
      <c r="AF239" s="311"/>
      <c r="AG239" s="311"/>
      <c r="AH239" s="311"/>
      <c r="AI239" s="311"/>
      <c r="AJ239" s="311"/>
      <c r="AK239" s="311"/>
      <c r="AL239" s="311"/>
      <c r="AM239" s="311"/>
      <c r="AN239" s="311"/>
      <c r="AO239" s="311"/>
      <c r="AP239" s="311"/>
      <c r="AQ239" s="311"/>
      <c r="AR239" s="311"/>
      <c r="AS239" s="311"/>
      <c r="AT239" s="311"/>
      <c r="AU239" s="311"/>
      <c r="AV239" s="311"/>
      <c r="AW239" s="311"/>
      <c r="AX239" s="311"/>
      <c r="AY239" s="214"/>
      <c r="AZ239" s="214"/>
      <c r="BA239" s="214"/>
      <c r="BB239" s="214"/>
      <c r="BC239" s="311"/>
      <c r="BD239" s="311"/>
    </row>
    <row r="240" spans="1:56" s="1" customFormat="1">
      <c r="A240" s="312" t="str">
        <f t="shared" si="13"/>
        <v>12802.000.000.000.000.000.000</v>
      </c>
      <c r="B240" s="311">
        <v>12800</v>
      </c>
      <c r="C240" s="311">
        <v>12802</v>
      </c>
      <c r="D240" s="378" t="str">
        <f t="shared" si="16"/>
        <v xml:space="preserve">Classic Mac &amp; Cheese (family style)  </v>
      </c>
      <c r="E240" s="312" t="str">
        <f t="shared" si="14"/>
        <v xml:space="preserve">HALF TRAY_Classic Mac &amp; Cheese (family style)  </v>
      </c>
      <c r="F240" s="311"/>
      <c r="G240" s="311" t="s">
        <v>1020</v>
      </c>
      <c r="H240" s="311"/>
      <c r="I240" s="311" t="s">
        <v>1993</v>
      </c>
      <c r="J240" s="374">
        <v>44482</v>
      </c>
      <c r="K240" s="313" t="s">
        <v>1011</v>
      </c>
      <c r="L240" s="214" t="s">
        <v>2078</v>
      </c>
      <c r="M240" s="311"/>
      <c r="N240" s="311"/>
      <c r="O240" s="311"/>
      <c r="P240" s="311"/>
      <c r="Q240" s="311"/>
      <c r="R240" s="311"/>
      <c r="S240" s="311"/>
      <c r="T240" s="311"/>
      <c r="U240" s="311"/>
      <c r="V240" s="311"/>
      <c r="W240" s="311"/>
      <c r="X240" s="311"/>
      <c r="Y240" s="311"/>
      <c r="Z240" s="311"/>
      <c r="AA240" s="311"/>
      <c r="AB240" s="311"/>
      <c r="AC240" s="311"/>
      <c r="AD240" s="311"/>
      <c r="AE240" s="311"/>
      <c r="AF240" s="311"/>
      <c r="AG240" s="311"/>
      <c r="AH240" s="311"/>
      <c r="AI240" s="311"/>
      <c r="AJ240" s="311"/>
      <c r="AK240" s="311"/>
      <c r="AL240" s="311"/>
      <c r="AM240" s="311"/>
      <c r="AN240" s="311"/>
      <c r="AO240" s="311"/>
      <c r="AP240" s="311"/>
      <c r="AQ240" s="311"/>
      <c r="AR240" s="311"/>
      <c r="AS240" s="311"/>
      <c r="AT240" s="311"/>
      <c r="AU240" s="311"/>
      <c r="AV240" s="311"/>
      <c r="AW240" s="311"/>
      <c r="AX240" s="311"/>
      <c r="AY240" s="214"/>
      <c r="AZ240" s="214"/>
      <c r="BA240" s="214"/>
      <c r="BB240" s="214"/>
      <c r="BC240" s="311"/>
      <c r="BD240" s="311"/>
    </row>
    <row r="241" spans="1:56" s="1" customFormat="1">
      <c r="A241" s="312" t="str">
        <f t="shared" si="13"/>
        <v>5202.115.000.000.000.000.000</v>
      </c>
      <c r="B241" s="311">
        <v>5200</v>
      </c>
      <c r="C241" s="311">
        <v>5202</v>
      </c>
      <c r="D241" s="378" t="str">
        <f t="shared" si="16"/>
        <v xml:space="preserve">Jumbo Lump Crab Cakes (family style)  </v>
      </c>
      <c r="E241" s="312" t="str">
        <f t="shared" si="14"/>
        <v xml:space="preserve">HALF TRAY_Jumbo Lump Crab Cakes (family style)  </v>
      </c>
      <c r="F241" s="311"/>
      <c r="G241" s="311" t="s">
        <v>1019</v>
      </c>
      <c r="H241" s="311"/>
      <c r="I241" s="311" t="s">
        <v>1138</v>
      </c>
      <c r="J241" s="374">
        <v>44482</v>
      </c>
      <c r="K241" s="313" t="s">
        <v>1011</v>
      </c>
      <c r="L241" s="214" t="s">
        <v>2078</v>
      </c>
      <c r="M241" s="311">
        <v>115</v>
      </c>
      <c r="N241" s="311" t="s">
        <v>164</v>
      </c>
      <c r="O241" s="311"/>
      <c r="P241" s="311"/>
      <c r="Q241" s="311"/>
      <c r="R241" s="311"/>
      <c r="S241" s="311"/>
      <c r="T241" s="311"/>
      <c r="U241" s="311"/>
      <c r="V241" s="311"/>
      <c r="W241" s="311"/>
      <c r="X241" s="311"/>
      <c r="Y241" s="311"/>
      <c r="Z241" s="311"/>
      <c r="AA241" s="311"/>
      <c r="AB241" s="311"/>
      <c r="AC241" s="311"/>
      <c r="AD241" s="311"/>
      <c r="AE241" s="311"/>
      <c r="AF241" s="311"/>
      <c r="AG241" s="311"/>
      <c r="AH241" s="311"/>
      <c r="AI241" s="311"/>
      <c r="AJ241" s="311"/>
      <c r="AK241" s="311"/>
      <c r="AL241" s="311"/>
      <c r="AM241" s="311"/>
      <c r="AN241" s="311"/>
      <c r="AO241" s="311"/>
      <c r="AP241" s="311"/>
      <c r="AQ241" s="311"/>
      <c r="AR241" s="311"/>
      <c r="AS241" s="311"/>
      <c r="AT241" s="311"/>
      <c r="AU241" s="311"/>
      <c r="AV241" s="311"/>
      <c r="AW241" s="311"/>
      <c r="AX241" s="311"/>
      <c r="AY241" s="214"/>
      <c r="AZ241" s="214"/>
      <c r="BA241" s="214"/>
      <c r="BB241" s="214"/>
      <c r="BC241" s="311"/>
      <c r="BD241" s="311"/>
    </row>
    <row r="242" spans="1:56" s="1" customFormat="1">
      <c r="A242" s="312" t="str">
        <f t="shared" ref="A242:A283" si="17">CONCATENATE(C242,".",IF(M242="","000",M242),".",IF(O242="","000",O242),".",IF(Q242="","000",Q242),".",IF(S242="","000",S242),".",IF(U242="","000",U242),".",IF(Y242="","000",Y242))</f>
        <v>19102.120.000.000.000.000.000</v>
      </c>
      <c r="B242" s="311">
        <v>19100</v>
      </c>
      <c r="C242" s="311">
        <v>19102</v>
      </c>
      <c r="D242" s="378" t="str">
        <f t="shared" si="16"/>
        <v xml:space="preserve">Provençal Roast Beef (family style) </v>
      </c>
      <c r="E242" s="312" t="str">
        <f t="shared" si="14"/>
        <v xml:space="preserve">HALF TRAY_Provençal Roast Beef (family style) </v>
      </c>
      <c r="F242" s="311"/>
      <c r="G242" s="311" t="s">
        <v>1018</v>
      </c>
      <c r="H242" s="311"/>
      <c r="I242" s="311" t="s">
        <v>1138</v>
      </c>
      <c r="J242" s="374">
        <v>44482</v>
      </c>
      <c r="K242" s="313" t="s">
        <v>1011</v>
      </c>
      <c r="L242" s="214" t="s">
        <v>2078</v>
      </c>
      <c r="M242" s="311">
        <v>120</v>
      </c>
      <c r="N242" s="311" t="s">
        <v>277</v>
      </c>
      <c r="O242" s="311"/>
      <c r="P242" s="311"/>
      <c r="Q242" s="311"/>
      <c r="R242" s="311"/>
      <c r="S242" s="311"/>
      <c r="T242" s="311"/>
      <c r="U242" s="311"/>
      <c r="V242" s="311"/>
      <c r="W242" s="311"/>
      <c r="X242" s="311"/>
      <c r="Y242" s="311"/>
      <c r="Z242" s="311"/>
      <c r="AA242" s="311"/>
      <c r="AB242" s="311"/>
      <c r="AC242" s="311"/>
      <c r="AD242" s="311"/>
      <c r="AE242" s="311"/>
      <c r="AF242" s="311"/>
      <c r="AG242" s="311"/>
      <c r="AH242" s="311"/>
      <c r="AI242" s="311"/>
      <c r="AJ242" s="311"/>
      <c r="AK242" s="311"/>
      <c r="AL242" s="311"/>
      <c r="AM242" s="311"/>
      <c r="AN242" s="311"/>
      <c r="AO242" s="311"/>
      <c r="AP242" s="311"/>
      <c r="AQ242" s="311"/>
      <c r="AR242" s="311"/>
      <c r="AS242" s="311"/>
      <c r="AT242" s="311"/>
      <c r="AU242" s="311"/>
      <c r="AV242" s="311"/>
      <c r="AW242" s="311"/>
      <c r="AX242" s="311"/>
      <c r="AY242" s="214"/>
      <c r="AZ242" s="214"/>
      <c r="BA242" s="214"/>
      <c r="BB242" s="214"/>
      <c r="BC242" s="311"/>
      <c r="BD242" s="311"/>
    </row>
    <row r="243" spans="1:56" s="1" customFormat="1">
      <c r="A243" s="312" t="str">
        <f t="shared" si="17"/>
        <v>6102.000.000.000.000.000.000</v>
      </c>
      <c r="B243" s="311">
        <v>6100</v>
      </c>
      <c r="C243" s="311">
        <v>6102</v>
      </c>
      <c r="D243" s="378" t="str">
        <f t="shared" si="16"/>
        <v xml:space="preserve">Green Beans with Toasted Almonds (family style) </v>
      </c>
      <c r="E243" s="312" t="str">
        <f t="shared" si="14"/>
        <v xml:space="preserve">LARGE SIDE 24oz_Green Beans with Toasted Almonds (family style) </v>
      </c>
      <c r="F243" s="311"/>
      <c r="G243" s="311" t="s">
        <v>1012</v>
      </c>
      <c r="H243" s="311"/>
      <c r="I243" s="311" t="s">
        <v>1993</v>
      </c>
      <c r="J243" s="374">
        <v>44482</v>
      </c>
      <c r="K243" s="6" t="s">
        <v>1014</v>
      </c>
      <c r="L243" s="214" t="s">
        <v>2078</v>
      </c>
      <c r="M243" s="311"/>
      <c r="N243" s="311"/>
      <c r="O243" s="311"/>
      <c r="P243" s="311"/>
      <c r="Q243" s="311"/>
      <c r="R243" s="311"/>
      <c r="S243" s="311"/>
      <c r="T243" s="311"/>
      <c r="U243" s="311"/>
      <c r="V243" s="311"/>
      <c r="W243" s="311"/>
      <c r="X243" s="311"/>
      <c r="Y243" s="311"/>
      <c r="Z243" s="311"/>
      <c r="AA243" s="311"/>
      <c r="AB243" s="311"/>
      <c r="AC243" s="311"/>
      <c r="AD243" s="311"/>
      <c r="AE243" s="311"/>
      <c r="AF243" s="311"/>
      <c r="AG243" s="311"/>
      <c r="AH243" s="311"/>
      <c r="AI243" s="311"/>
      <c r="AJ243" s="311"/>
      <c r="AK243" s="311"/>
      <c r="AL243" s="311"/>
      <c r="AM243" s="311"/>
      <c r="AN243" s="311"/>
      <c r="AO243" s="311"/>
      <c r="AP243" s="311"/>
      <c r="AQ243" s="311"/>
      <c r="AR243" s="311"/>
      <c r="AS243" s="311"/>
      <c r="AT243" s="311"/>
      <c r="AU243" s="311"/>
      <c r="AV243" s="311"/>
      <c r="AW243" s="311"/>
      <c r="AX243" s="311"/>
      <c r="AY243" s="214"/>
      <c r="AZ243" s="214"/>
      <c r="BA243" s="214"/>
      <c r="BB243" s="214"/>
      <c r="BC243" s="311"/>
      <c r="BD243" s="311"/>
    </row>
    <row r="244" spans="1:56" s="1" customFormat="1">
      <c r="A244" s="378" t="str">
        <f t="shared" si="17"/>
        <v>50402.000.000.000.000.000.000</v>
      </c>
      <c r="B244" s="214">
        <v>50400</v>
      </c>
      <c r="C244" s="214">
        <v>50402</v>
      </c>
      <c r="D244" s="378" t="str">
        <f t="shared" si="16"/>
        <v xml:space="preserve">Cole Slaw (family style)  </v>
      </c>
      <c r="E244" s="312" t="str">
        <f t="shared" si="14"/>
        <v xml:space="preserve">LARGE SIDE 24oz_Cole Slaw (family style)  </v>
      </c>
      <c r="G244" s="6" t="s">
        <v>1013</v>
      </c>
      <c r="I244" s="311" t="s">
        <v>1138</v>
      </c>
      <c r="J244" s="374">
        <v>44482</v>
      </c>
      <c r="K244" s="6" t="s">
        <v>1014</v>
      </c>
      <c r="L244" s="214" t="s">
        <v>2078</v>
      </c>
      <c r="AY244" s="214"/>
      <c r="AZ244" s="214"/>
      <c r="BA244" s="214"/>
      <c r="BB244" s="214"/>
    </row>
    <row r="245" spans="1:56" s="1" customFormat="1">
      <c r="A245" s="378" t="str">
        <f t="shared" si="17"/>
        <v>50502.000.000.000.000.000.000</v>
      </c>
      <c r="B245" s="214">
        <v>50500</v>
      </c>
      <c r="C245" s="214">
        <v>50502</v>
      </c>
      <c r="D245" s="378" t="str">
        <f t="shared" si="16"/>
        <v xml:space="preserve">Herb &amp; Olive Macaroni Salad (family style) </v>
      </c>
      <c r="E245" s="312" t="str">
        <f t="shared" si="14"/>
        <v xml:space="preserve">LARGE SIDE 24oz_Herb &amp; Olive Macaroni Salad (family style) </v>
      </c>
      <c r="G245" s="6" t="s">
        <v>1027</v>
      </c>
      <c r="I245" s="311" t="s">
        <v>1138</v>
      </c>
      <c r="J245" s="374">
        <v>44482</v>
      </c>
      <c r="K245" s="6" t="s">
        <v>1014</v>
      </c>
      <c r="L245" s="214" t="s">
        <v>2078</v>
      </c>
      <c r="AY245" s="214"/>
      <c r="AZ245" s="214"/>
      <c r="BA245" s="214"/>
      <c r="BB245" s="214"/>
    </row>
    <row r="246" spans="1:56" s="6" customFormat="1">
      <c r="A246" s="1" t="str">
        <f t="shared" si="17"/>
        <v>50601.000.000.000.000.000.000</v>
      </c>
      <c r="B246" s="6">
        <v>50600</v>
      </c>
      <c r="C246" s="6">
        <v>50601</v>
      </c>
      <c r="D246" s="378" t="str">
        <f t="shared" si="16"/>
        <v xml:space="preserve">Chicken-Pomodoro Lasagna (family style) </v>
      </c>
      <c r="E246" s="1" t="str">
        <f t="shared" si="14"/>
        <v xml:space="preserve">HALF TRAY_Chicken-Pomodoro Lasagna (family style) </v>
      </c>
      <c r="G246" s="6" t="s">
        <v>1038</v>
      </c>
      <c r="I246" s="311" t="s">
        <v>1993</v>
      </c>
      <c r="J246" s="374">
        <v>44482</v>
      </c>
      <c r="K246" s="6" t="s">
        <v>1011</v>
      </c>
      <c r="L246" s="214" t="s">
        <v>2078</v>
      </c>
      <c r="AY246" s="214"/>
      <c r="AZ246" s="214"/>
      <c r="BA246" s="214"/>
      <c r="BB246" s="214"/>
    </row>
    <row r="247" spans="1:56" s="6" customFormat="1">
      <c r="A247" s="1" t="str">
        <f t="shared" si="17"/>
        <v>11802.000.000.000.000.000.000</v>
      </c>
      <c r="B247" s="6">
        <v>11800</v>
      </c>
      <c r="C247" s="6">
        <v>11802</v>
      </c>
      <c r="D247" s="378" t="str">
        <f t="shared" si="16"/>
        <v xml:space="preserve">Garden Vegetable Lasagna (family style) </v>
      </c>
      <c r="E247" s="1" t="str">
        <f t="shared" si="14"/>
        <v xml:space="preserve">HALF TRAY_Garden Vegetable Lasagna (family style) </v>
      </c>
      <c r="G247" s="6" t="s">
        <v>1039</v>
      </c>
      <c r="I247" s="311" t="s">
        <v>1138</v>
      </c>
      <c r="J247" s="374">
        <v>44482</v>
      </c>
      <c r="K247" s="6" t="s">
        <v>1011</v>
      </c>
      <c r="L247" s="214" t="s">
        <v>2078</v>
      </c>
      <c r="AY247" s="214"/>
      <c r="AZ247" s="214"/>
      <c r="BA247" s="214"/>
      <c r="BB247" s="214"/>
    </row>
    <row r="248" spans="1:56" s="6" customFormat="1">
      <c r="A248" s="1" t="str">
        <f t="shared" si="17"/>
        <v>50701.000.000.000.000.000.000</v>
      </c>
      <c r="B248" s="6">
        <v>50700</v>
      </c>
      <c r="C248" s="6">
        <v>50701</v>
      </c>
      <c r="D248" s="1" t="s">
        <v>1061</v>
      </c>
      <c r="E248" s="1" t="str">
        <f t="shared" si="14"/>
        <v xml:space="preserve">SALAD_Asian Chicken Salad </v>
      </c>
      <c r="G248" s="6" t="s">
        <v>1061</v>
      </c>
      <c r="H248" s="6" t="s">
        <v>1062</v>
      </c>
      <c r="I248" s="311" t="s">
        <v>1138</v>
      </c>
      <c r="J248" s="374">
        <v>44482</v>
      </c>
      <c r="K248" s="6" t="s">
        <v>923</v>
      </c>
      <c r="L248" s="6" t="s">
        <v>2066</v>
      </c>
      <c r="AY248" s="214"/>
      <c r="AZ248" s="214"/>
      <c r="BA248" s="214"/>
      <c r="BB248" s="214"/>
    </row>
    <row r="249" spans="1:56" s="6" customFormat="1">
      <c r="A249" s="1" t="str">
        <f t="shared" si="17"/>
        <v>10903.000.000.000.000.000.000</v>
      </c>
      <c r="B249" s="6">
        <v>10900</v>
      </c>
      <c r="C249" s="6">
        <v>10903</v>
      </c>
      <c r="D249" s="1" t="s">
        <v>526</v>
      </c>
      <c r="E249" s="1" t="str">
        <f t="shared" si="14"/>
        <v xml:space="preserve">BEVERAGE_Cold Brew   </v>
      </c>
      <c r="G249" s="6" t="s">
        <v>526</v>
      </c>
      <c r="I249" s="6" t="s">
        <v>1990</v>
      </c>
      <c r="J249" s="374">
        <v>44482</v>
      </c>
      <c r="K249" s="6" t="s">
        <v>920</v>
      </c>
      <c r="L249" s="313" t="s">
        <v>2066</v>
      </c>
      <c r="AY249" s="214"/>
      <c r="AZ249" s="214"/>
      <c r="BA249" s="214"/>
      <c r="BB249" s="214"/>
    </row>
    <row r="250" spans="1:56" s="6" customFormat="1">
      <c r="A250" s="1" t="str">
        <f t="shared" si="17"/>
        <v>50602.000.000.000.000.000.000</v>
      </c>
      <c r="B250" s="6">
        <v>50600</v>
      </c>
      <c r="C250" s="6">
        <v>50602</v>
      </c>
      <c r="D250" s="378" t="str">
        <f t="shared" ref="D250:D281" si="18">CONCATENATE(G250," ",F250)</f>
        <v xml:space="preserve">Chicken-Pomodoro Lasagna  </v>
      </c>
      <c r="E250" s="1" t="str">
        <f t="shared" si="14"/>
        <v xml:space="preserve">ENTRÉE_Chicken-Pomodoro Lasagna  </v>
      </c>
      <c r="G250" s="6" t="s">
        <v>1072</v>
      </c>
      <c r="I250" s="311" t="s">
        <v>1138</v>
      </c>
      <c r="J250" s="374">
        <v>44482</v>
      </c>
      <c r="K250" s="6" t="s">
        <v>916</v>
      </c>
      <c r="L250" s="313" t="s">
        <v>2066</v>
      </c>
      <c r="AY250" s="214"/>
      <c r="AZ250" s="214"/>
      <c r="BA250" s="214"/>
      <c r="BB250" s="214"/>
    </row>
    <row r="251" spans="1:56" s="6" customFormat="1">
      <c r="A251" s="1" t="str">
        <f t="shared" si="17"/>
        <v>50801.000.000.000.000.000.000</v>
      </c>
      <c r="B251" s="6">
        <v>50800</v>
      </c>
      <c r="C251" s="6">
        <v>50801</v>
      </c>
      <c r="D251" s="378" t="str">
        <f t="shared" si="18"/>
        <v xml:space="preserve">Limeade </v>
      </c>
      <c r="E251" s="1" t="str">
        <f t="shared" si="14"/>
        <v xml:space="preserve">BEVERAGE_Limeade </v>
      </c>
      <c r="G251" s="6" t="s">
        <v>1076</v>
      </c>
      <c r="I251" s="6" t="s">
        <v>1990</v>
      </c>
      <c r="J251" s="374">
        <v>44482</v>
      </c>
      <c r="K251" s="6" t="s">
        <v>920</v>
      </c>
      <c r="L251" s="313" t="s">
        <v>2066</v>
      </c>
      <c r="AY251" s="214"/>
      <c r="AZ251" s="214"/>
      <c r="BA251" s="214"/>
      <c r="BB251" s="214"/>
    </row>
    <row r="252" spans="1:56" s="6" customFormat="1">
      <c r="A252" s="1" t="str">
        <f t="shared" si="17"/>
        <v>50901.000.000.000.000.000.000</v>
      </c>
      <c r="B252" s="6">
        <v>50900</v>
      </c>
      <c r="C252" s="6">
        <v>50901</v>
      </c>
      <c r="D252" s="378" t="str">
        <f t="shared" si="18"/>
        <v xml:space="preserve">Pulled BBQ Chicken Sliders </v>
      </c>
      <c r="E252" s="1" t="str">
        <f t="shared" si="14"/>
        <v xml:space="preserve">HALF TRAY_Pulled BBQ Chicken Sliders </v>
      </c>
      <c r="G252" s="6" t="s">
        <v>1077</v>
      </c>
      <c r="H252" s="6" t="s">
        <v>1078</v>
      </c>
      <c r="I252" s="311" t="s">
        <v>1138</v>
      </c>
      <c r="J252" s="374">
        <v>44482</v>
      </c>
      <c r="K252" s="6" t="s">
        <v>1011</v>
      </c>
      <c r="L252" s="214" t="s">
        <v>2078</v>
      </c>
      <c r="AY252" s="214"/>
      <c r="AZ252" s="214"/>
      <c r="BA252" s="214"/>
      <c r="BB252" s="214"/>
    </row>
    <row r="253" spans="1:56" s="6" customFormat="1">
      <c r="A253" s="1" t="str">
        <f t="shared" si="17"/>
        <v>60001.000.000.000.000.000.000</v>
      </c>
      <c r="B253" s="6">
        <v>60000</v>
      </c>
      <c r="C253" s="6">
        <v>60001</v>
      </c>
      <c r="D253" s="378" t="str">
        <f t="shared" si="18"/>
        <v xml:space="preserve">Chocolate Chip Cookies </v>
      </c>
      <c r="E253" s="1" t="str">
        <f t="shared" si="14"/>
        <v xml:space="preserve">LARGE SIDE 24oz_Chocolate Chip Cookies </v>
      </c>
      <c r="G253" s="6" t="s">
        <v>1079</v>
      </c>
      <c r="I253" s="311" t="s">
        <v>1993</v>
      </c>
      <c r="J253" s="374">
        <v>44482</v>
      </c>
      <c r="K253" s="6" t="s">
        <v>1014</v>
      </c>
      <c r="L253" s="214" t="s">
        <v>2078</v>
      </c>
      <c r="AY253" s="214"/>
      <c r="AZ253" s="214"/>
      <c r="BA253" s="214"/>
      <c r="BB253" s="214"/>
    </row>
    <row r="254" spans="1:56" s="6" customFormat="1">
      <c r="A254" s="1" t="str">
        <f t="shared" si="17"/>
        <v>11302.000.000.000.000.000.000</v>
      </c>
      <c r="B254" s="6">
        <v>11300</v>
      </c>
      <c r="C254" s="6">
        <v>11302</v>
      </c>
      <c r="D254" s="1" t="str">
        <f t="shared" si="18"/>
        <v xml:space="preserve">Caprese Pesto Salad Bowl with Chicken </v>
      </c>
      <c r="E254" s="1" t="str">
        <f t="shared" si="14"/>
        <v xml:space="preserve">BOWL_Caprese Pesto Salad Bowl with Chicken </v>
      </c>
      <c r="G254" s="6" t="s">
        <v>1080</v>
      </c>
      <c r="I254" s="311" t="s">
        <v>1993</v>
      </c>
      <c r="J254" s="374">
        <v>44482</v>
      </c>
      <c r="K254" s="313" t="s">
        <v>917</v>
      </c>
      <c r="L254" s="313" t="s">
        <v>2066</v>
      </c>
      <c r="AY254" s="214"/>
      <c r="AZ254" s="214"/>
      <c r="BA254" s="214"/>
      <c r="BB254" s="214"/>
    </row>
    <row r="255" spans="1:56" s="6" customFormat="1">
      <c r="A255" s="1" t="str">
        <f t="shared" si="17"/>
        <v>11303.000.000.000.000.000.000</v>
      </c>
      <c r="B255" s="6">
        <v>11300</v>
      </c>
      <c r="C255" s="6">
        <v>11303</v>
      </c>
      <c r="D255" s="1" t="str">
        <f t="shared" si="18"/>
        <v xml:space="preserve">Caprese Pesto Salad Bowl (family style) </v>
      </c>
      <c r="E255" s="1" t="str">
        <f t="shared" si="14"/>
        <v xml:space="preserve">BOWL_Caprese Pesto Salad Bowl (family style) </v>
      </c>
      <c r="G255" s="6" t="s">
        <v>1081</v>
      </c>
      <c r="I255" s="311" t="s">
        <v>1993</v>
      </c>
      <c r="J255" s="374">
        <v>44482</v>
      </c>
      <c r="K255" s="313" t="s">
        <v>917</v>
      </c>
      <c r="L255" s="313" t="s">
        <v>2066</v>
      </c>
      <c r="AY255" s="214"/>
      <c r="AZ255" s="214"/>
      <c r="BA255" s="214"/>
      <c r="BB255" s="214"/>
    </row>
    <row r="256" spans="1:56" s="6" customFormat="1">
      <c r="A256" s="1" t="str">
        <f t="shared" si="17"/>
        <v>60101.000.000.000.000.000.000</v>
      </c>
      <c r="B256" s="6">
        <v>60100</v>
      </c>
      <c r="C256" s="6">
        <v>60101</v>
      </c>
      <c r="D256" s="1" t="str">
        <f t="shared" si="18"/>
        <v>Vietnamese Rice Noodles (Beef)</v>
      </c>
      <c r="E256" s="1" t="str">
        <f t="shared" si="14"/>
        <v>ENTRÉE_Vietnamese Rice Noodles (Beef)</v>
      </c>
      <c r="F256" s="6" t="s">
        <v>937</v>
      </c>
      <c r="G256" s="6" t="s">
        <v>1129</v>
      </c>
      <c r="I256" s="311" t="s">
        <v>1139</v>
      </c>
      <c r="J256" s="374">
        <v>44482</v>
      </c>
      <c r="K256" s="6" t="s">
        <v>916</v>
      </c>
      <c r="L256" s="6" t="s">
        <v>2066</v>
      </c>
      <c r="AY256" s="214"/>
      <c r="AZ256" s="214"/>
      <c r="BA256" s="214"/>
      <c r="BB256" s="214"/>
    </row>
    <row r="257" spans="1:62" s="6" customFormat="1">
      <c r="A257" s="1" t="str">
        <f t="shared" si="17"/>
        <v>60102.000.000.000.000.000.000</v>
      </c>
      <c r="B257" s="6">
        <v>60100</v>
      </c>
      <c r="C257" s="6">
        <v>60102</v>
      </c>
      <c r="D257" s="1" t="str">
        <f t="shared" si="18"/>
        <v>Vietnamese Rice Noodles (Shrimp)</v>
      </c>
      <c r="E257" s="1" t="str">
        <f t="shared" si="14"/>
        <v>ENTRÉE_Vietnamese Rice Noodles (Shrimp)</v>
      </c>
      <c r="F257" s="6" t="s">
        <v>935</v>
      </c>
      <c r="G257" s="6" t="s">
        <v>1129</v>
      </c>
      <c r="I257" s="311" t="s">
        <v>1139</v>
      </c>
      <c r="J257" s="374">
        <v>44482</v>
      </c>
      <c r="K257" s="6" t="s">
        <v>916</v>
      </c>
      <c r="L257" s="6" t="s">
        <v>2066</v>
      </c>
      <c r="AY257" s="214"/>
      <c r="AZ257" s="214"/>
      <c r="BA257" s="214"/>
      <c r="BB257" s="214"/>
    </row>
    <row r="258" spans="1:62" s="6" customFormat="1">
      <c r="A258" s="1" t="str">
        <f t="shared" si="17"/>
        <v>60103.000.000.000.000.000.000</v>
      </c>
      <c r="B258" s="6">
        <v>60100</v>
      </c>
      <c r="C258" s="6">
        <v>60103</v>
      </c>
      <c r="D258" s="1" t="str">
        <f t="shared" si="18"/>
        <v>Vietnamese Rice Noodles (Veggie)</v>
      </c>
      <c r="E258" s="1" t="str">
        <f t="shared" ref="E258:E321" si="19">CONCATENATE(K258,"_",G258," ",F258)</f>
        <v>ENTRÉE_Vietnamese Rice Noodles (Veggie)</v>
      </c>
      <c r="F258" s="6" t="s">
        <v>940</v>
      </c>
      <c r="G258" s="6" t="s">
        <v>1129</v>
      </c>
      <c r="I258" s="311" t="s">
        <v>1139</v>
      </c>
      <c r="J258" s="374">
        <v>44482</v>
      </c>
      <c r="K258" s="6" t="s">
        <v>916</v>
      </c>
      <c r="L258" s="6" t="s">
        <v>2066</v>
      </c>
      <c r="AY258" s="214"/>
      <c r="AZ258" s="214"/>
      <c r="BA258" s="214"/>
      <c r="BB258" s="214"/>
    </row>
    <row r="259" spans="1:62" s="6" customFormat="1">
      <c r="A259" s="1" t="str">
        <f t="shared" si="17"/>
        <v>4901.000.000.000.000.000.000</v>
      </c>
      <c r="B259" s="6">
        <v>4900</v>
      </c>
      <c r="C259" s="6">
        <v>4901</v>
      </c>
      <c r="D259" s="1" t="str">
        <f t="shared" si="18"/>
        <v xml:space="preserve">Sunrise Fruit Bowl </v>
      </c>
      <c r="E259" s="1" t="str">
        <f t="shared" si="19"/>
        <v xml:space="preserve">BREAKFAST_Sunrise Fruit Bowl </v>
      </c>
      <c r="G259" s="6" t="s">
        <v>156</v>
      </c>
      <c r="I259" s="311" t="s">
        <v>1993</v>
      </c>
      <c r="J259" s="374">
        <v>44482</v>
      </c>
      <c r="K259" s="6" t="s">
        <v>919</v>
      </c>
      <c r="L259" s="6" t="s">
        <v>2066</v>
      </c>
      <c r="W259" s="6">
        <v>609</v>
      </c>
      <c r="X259" s="6" t="s">
        <v>1140</v>
      </c>
      <c r="AY259" s="214"/>
      <c r="AZ259" s="214"/>
      <c r="BA259" s="214"/>
      <c r="BB259" s="214"/>
    </row>
    <row r="260" spans="1:62" s="6" customFormat="1">
      <c r="A260" s="1" t="str">
        <f t="shared" si="17"/>
        <v>60201.000.000.000.000.000.000</v>
      </c>
      <c r="B260" s="6">
        <v>60200</v>
      </c>
      <c r="C260" s="6">
        <v>60201</v>
      </c>
      <c r="D260" s="1" t="str">
        <f t="shared" si="18"/>
        <v xml:space="preserve">Chicken Cacciatore </v>
      </c>
      <c r="E260" s="1" t="str">
        <f t="shared" si="19"/>
        <v xml:space="preserve">ENTRÉE_Chicken Cacciatore </v>
      </c>
      <c r="G260" s="6" t="s">
        <v>1180</v>
      </c>
      <c r="I260" s="311" t="s">
        <v>1993</v>
      </c>
      <c r="J260" s="374">
        <v>44482</v>
      </c>
      <c r="K260" s="6" t="s">
        <v>916</v>
      </c>
      <c r="L260" s="6" t="s">
        <v>2066</v>
      </c>
      <c r="AY260" s="214"/>
      <c r="AZ260" s="214"/>
      <c r="BA260" s="214"/>
      <c r="BB260" s="214"/>
    </row>
    <row r="261" spans="1:62">
      <c r="A261" s="378" t="str">
        <f t="shared" si="17"/>
        <v>60301.000.000.000.000.000.000</v>
      </c>
      <c r="B261" s="214">
        <v>60300</v>
      </c>
      <c r="C261" s="214">
        <v>60301</v>
      </c>
      <c r="D261" s="378" t="str">
        <f t="shared" si="18"/>
        <v xml:space="preserve">Teriyaki Meatballs </v>
      </c>
      <c r="E261" s="378" t="str">
        <f t="shared" si="19"/>
        <v xml:space="preserve">SIDE_Teriyaki Meatballs </v>
      </c>
      <c r="G261" s="214" t="s">
        <v>1181</v>
      </c>
      <c r="H261" s="6"/>
      <c r="I261" s="311" t="s">
        <v>1993</v>
      </c>
      <c r="J261" s="374">
        <v>44482</v>
      </c>
      <c r="K261" s="214" t="s">
        <v>921</v>
      </c>
      <c r="L261" s="214" t="s">
        <v>2066</v>
      </c>
      <c r="AZ261" s="214"/>
      <c r="BB261" s="214"/>
    </row>
    <row r="262" spans="1:62">
      <c r="A262" s="378" t="str">
        <f t="shared" si="17"/>
        <v>2501.000.204.000.000.000.000</v>
      </c>
      <c r="B262" s="214">
        <v>2500</v>
      </c>
      <c r="C262" s="214">
        <v>2501</v>
      </c>
      <c r="D262" s="378" t="str">
        <f t="shared" si="18"/>
        <v>Coconut Laksa (Cod)</v>
      </c>
      <c r="E262" s="378" t="str">
        <f t="shared" si="19"/>
        <v>ENTRÉE_Coconut Laksa (Cod)</v>
      </c>
      <c r="F262" s="214" t="s">
        <v>1182</v>
      </c>
      <c r="G262" s="214" t="s">
        <v>1179</v>
      </c>
      <c r="H262" s="6"/>
      <c r="I262" s="311" t="s">
        <v>1993</v>
      </c>
      <c r="J262" s="374">
        <v>44482</v>
      </c>
      <c r="K262" s="214" t="s">
        <v>916</v>
      </c>
      <c r="L262" s="214" t="s">
        <v>2066</v>
      </c>
      <c r="O262" s="214">
        <v>204</v>
      </c>
      <c r="P262" s="214" t="s">
        <v>54</v>
      </c>
      <c r="AZ262" s="214"/>
      <c r="BB262" s="214"/>
    </row>
    <row r="263" spans="1:62">
      <c r="A263" s="378" t="str">
        <f t="shared" si="17"/>
        <v>1104.000.000.000.000.000.000</v>
      </c>
      <c r="B263" s="214">
        <v>1100</v>
      </c>
      <c r="C263" s="214">
        <v>1104</v>
      </c>
      <c r="D263" s="378" t="str">
        <f t="shared" si="18"/>
        <v>Teriyaki Don Buri (Turkey Meatballs)</v>
      </c>
      <c r="E263" s="378" t="str">
        <f t="shared" si="19"/>
        <v>ENTRÉE_Teriyaki Don Buri (Turkey Meatballs)</v>
      </c>
      <c r="F263" s="214" t="s">
        <v>1177</v>
      </c>
      <c r="G263" s="214" t="s">
        <v>1178</v>
      </c>
      <c r="H263" s="6"/>
      <c r="I263" s="311" t="s">
        <v>1993</v>
      </c>
      <c r="J263" s="374">
        <v>44482</v>
      </c>
      <c r="K263" s="214" t="s">
        <v>916</v>
      </c>
      <c r="L263" s="214" t="s">
        <v>2066</v>
      </c>
      <c r="AZ263" s="214"/>
      <c r="BB263" s="214"/>
    </row>
    <row r="264" spans="1:62">
      <c r="A264" s="378" t="str">
        <f t="shared" si="17"/>
        <v>40809.1104.1104.2501.2501.000.000</v>
      </c>
      <c r="B264" s="214">
        <v>40800</v>
      </c>
      <c r="C264" s="214">
        <v>40809</v>
      </c>
      <c r="D264" s="378" t="str">
        <f t="shared" si="18"/>
        <v xml:space="preserve">September Menu Bundle </v>
      </c>
      <c r="E264" s="378" t="str">
        <f t="shared" si="19"/>
        <v xml:space="preserve">BUNDLE_September Menu Bundle </v>
      </c>
      <c r="G264" s="214" t="s">
        <v>1238</v>
      </c>
      <c r="I264" s="311" t="s">
        <v>1138</v>
      </c>
      <c r="J264" s="374">
        <v>44482</v>
      </c>
      <c r="K264" s="214" t="s">
        <v>978</v>
      </c>
      <c r="L264" s="313" t="s">
        <v>978</v>
      </c>
      <c r="M264" s="313">
        <v>1104</v>
      </c>
      <c r="N264" s="313" t="s">
        <v>1193</v>
      </c>
      <c r="O264" s="313">
        <v>1104</v>
      </c>
      <c r="P264" s="313" t="s">
        <v>1193</v>
      </c>
      <c r="Q264" s="313">
        <v>2501</v>
      </c>
      <c r="R264" s="313" t="s">
        <v>1190</v>
      </c>
      <c r="S264" s="313">
        <v>2501</v>
      </c>
      <c r="T264" s="313" t="s">
        <v>1190</v>
      </c>
      <c r="U264" s="313"/>
      <c r="V264" s="313"/>
      <c r="W264" s="313"/>
      <c r="X264" s="313"/>
      <c r="Y264" s="313"/>
      <c r="Z264" s="313"/>
      <c r="AA264" s="313"/>
      <c r="AB264" s="313"/>
      <c r="AC264" s="313"/>
      <c r="AD264" s="313"/>
      <c r="AE264" s="313"/>
      <c r="AF264" s="313"/>
      <c r="AG264" s="313"/>
      <c r="AH264" s="313"/>
      <c r="AI264" s="313"/>
      <c r="AJ264" s="313"/>
      <c r="AK264" s="313"/>
      <c r="AL264" s="313"/>
      <c r="AM264" s="313"/>
      <c r="AN264" s="313"/>
      <c r="AZ264" s="214"/>
      <c r="BB264" s="214"/>
    </row>
    <row r="265" spans="1:62" ht="31.2">
      <c r="A265" s="378" t="str">
        <f t="shared" si="17"/>
        <v>40810.4701.4702.1803.30801.7602.7401</v>
      </c>
      <c r="B265" s="214">
        <v>40800</v>
      </c>
      <c r="C265" s="214">
        <v>40810</v>
      </c>
      <c r="D265" s="378" t="str">
        <f t="shared" si="18"/>
        <v xml:space="preserve">The Weekender Bundle </v>
      </c>
      <c r="E265" s="378" t="str">
        <f t="shared" si="19"/>
        <v xml:space="preserve">BUNDLE_The Weekender Bundle </v>
      </c>
      <c r="G265" s="214" t="s">
        <v>1239</v>
      </c>
      <c r="I265" s="311" t="s">
        <v>1138</v>
      </c>
      <c r="J265" s="374">
        <v>44482</v>
      </c>
      <c r="K265" s="214" t="s">
        <v>978</v>
      </c>
      <c r="L265" s="313" t="s">
        <v>978</v>
      </c>
      <c r="M265" s="313">
        <v>4701</v>
      </c>
      <c r="N265" s="313" t="s">
        <v>1235</v>
      </c>
      <c r="O265" s="313">
        <v>4702</v>
      </c>
      <c r="P265" s="313" t="s">
        <v>1236</v>
      </c>
      <c r="Q265" s="313">
        <v>1803</v>
      </c>
      <c r="R265" s="313" t="s">
        <v>68</v>
      </c>
      <c r="S265" s="313">
        <v>30801</v>
      </c>
      <c r="T265" s="313" t="s">
        <v>697</v>
      </c>
      <c r="U265" s="313">
        <v>7602</v>
      </c>
      <c r="V265" s="313" t="s">
        <v>1023</v>
      </c>
      <c r="W265" s="313">
        <v>3306</v>
      </c>
      <c r="X265" s="313" t="s">
        <v>127</v>
      </c>
      <c r="Y265" s="313">
        <v>7401</v>
      </c>
      <c r="Z265" s="313" t="s">
        <v>206</v>
      </c>
      <c r="AA265" s="313">
        <v>12501</v>
      </c>
      <c r="AB265" s="313" t="s">
        <v>242</v>
      </c>
      <c r="AC265" s="313">
        <v>10201</v>
      </c>
      <c r="AD265" s="313" t="s">
        <v>217</v>
      </c>
      <c r="AE265" s="313">
        <v>13501</v>
      </c>
      <c r="AF265" s="313" t="s">
        <v>250</v>
      </c>
      <c r="AG265" s="313">
        <v>50801</v>
      </c>
      <c r="AH265" s="313" t="s">
        <v>1076</v>
      </c>
      <c r="AI265" s="313">
        <v>50801</v>
      </c>
      <c r="AJ265" s="313" t="s">
        <v>1076</v>
      </c>
      <c r="AK265" s="313"/>
      <c r="AL265" s="313"/>
      <c r="AM265" s="313"/>
      <c r="AN265" s="313"/>
      <c r="AZ265" s="214"/>
      <c r="BB265" s="214"/>
    </row>
    <row r="266" spans="1:62">
      <c r="A266" s="378" t="str">
        <f t="shared" si="17"/>
        <v>40811.7602.5501.12802.000.000.000</v>
      </c>
      <c r="B266" s="214">
        <v>40800</v>
      </c>
      <c r="C266" s="214">
        <v>40811</v>
      </c>
      <c r="D266" s="378" t="str">
        <f t="shared" si="18"/>
        <v xml:space="preserve">Family  Bundle </v>
      </c>
      <c r="E266" s="378" t="str">
        <f t="shared" si="19"/>
        <v xml:space="preserve">BUNDLE_Family  Bundle </v>
      </c>
      <c r="G266" s="214" t="s">
        <v>1240</v>
      </c>
      <c r="I266" s="311" t="s">
        <v>1138</v>
      </c>
      <c r="J266" s="374">
        <v>44482</v>
      </c>
      <c r="K266" s="214" t="s">
        <v>978</v>
      </c>
      <c r="L266" s="313" t="s">
        <v>978</v>
      </c>
      <c r="M266" s="313">
        <v>7602</v>
      </c>
      <c r="N266" s="313" t="s">
        <v>1023</v>
      </c>
      <c r="O266" s="313">
        <v>5501</v>
      </c>
      <c r="P266" s="313" t="s">
        <v>1022</v>
      </c>
      <c r="Q266" s="313">
        <v>12802</v>
      </c>
      <c r="R266" s="313" t="s">
        <v>1233</v>
      </c>
      <c r="S266" s="313"/>
      <c r="T266" s="313"/>
      <c r="U266" s="313"/>
      <c r="V266" s="313"/>
      <c r="W266" s="313"/>
      <c r="X266" s="313"/>
      <c r="Y266" s="313"/>
      <c r="Z266" s="313"/>
      <c r="AA266" s="313"/>
      <c r="AB266" s="313"/>
      <c r="AC266" s="313"/>
      <c r="AD266" s="313"/>
      <c r="AE266" s="313"/>
      <c r="AF266" s="313"/>
      <c r="AG266" s="313"/>
      <c r="AH266" s="313"/>
      <c r="AI266" s="313"/>
      <c r="AJ266" s="313"/>
      <c r="AK266" s="313"/>
      <c r="AL266" s="313"/>
      <c r="AM266" s="313"/>
      <c r="AN266" s="313"/>
      <c r="AZ266" s="214"/>
      <c r="BB266" s="214"/>
    </row>
    <row r="267" spans="1:62">
      <c r="A267" s="378" t="str">
        <f t="shared" si="17"/>
        <v>1003.101.000.000.000.000.000</v>
      </c>
      <c r="B267" s="214">
        <v>1000</v>
      </c>
      <c r="C267" s="214">
        <v>1003</v>
      </c>
      <c r="D267" s="378" t="str">
        <f t="shared" si="18"/>
        <v>Pad Thai (Chicken)</v>
      </c>
      <c r="E267" s="378" t="str">
        <f t="shared" si="19"/>
        <v>ENTRÉE_Pad Thai (Chicken)</v>
      </c>
      <c r="F267" s="214" t="s">
        <v>936</v>
      </c>
      <c r="G267" s="214" t="s">
        <v>21</v>
      </c>
      <c r="I267" s="311" t="s">
        <v>1993</v>
      </c>
      <c r="J267" s="374">
        <v>44482</v>
      </c>
      <c r="K267" s="214" t="s">
        <v>916</v>
      </c>
      <c r="L267" s="214" t="s">
        <v>2066</v>
      </c>
      <c r="M267" s="313">
        <v>101</v>
      </c>
      <c r="N267" s="313" t="s">
        <v>24</v>
      </c>
      <c r="O267" s="313" t="s">
        <v>25</v>
      </c>
      <c r="P267" s="313"/>
      <c r="Q267" s="313" t="s">
        <v>25</v>
      </c>
      <c r="R267" s="313"/>
      <c r="S267" s="313" t="s">
        <v>25</v>
      </c>
      <c r="T267" s="313"/>
      <c r="U267" s="313" t="s">
        <v>25</v>
      </c>
      <c r="V267" s="313"/>
      <c r="W267" s="313">
        <v>601</v>
      </c>
      <c r="X267" s="313" t="s">
        <v>26</v>
      </c>
      <c r="Y267" s="313"/>
      <c r="Z267" s="313"/>
      <c r="AA267" s="313"/>
      <c r="AB267" s="313"/>
      <c r="AC267" s="313"/>
      <c r="AD267" s="313"/>
      <c r="AE267" s="313"/>
      <c r="AF267" s="313"/>
      <c r="AG267" s="313"/>
      <c r="AH267" s="313"/>
      <c r="AI267" s="313"/>
      <c r="AJ267" s="313"/>
      <c r="AK267" s="313"/>
      <c r="AL267" s="313"/>
      <c r="AM267" s="313"/>
      <c r="AN267" s="313"/>
      <c r="AZ267" s="214"/>
      <c r="BB267" s="214"/>
    </row>
    <row r="268" spans="1:62">
      <c r="A268" s="378" t="str">
        <f t="shared" si="17"/>
        <v>1603.000.204.000.000.000.000</v>
      </c>
      <c r="B268" s="214">
        <v>1600</v>
      </c>
      <c r="C268" s="214">
        <v>1603</v>
      </c>
      <c r="D268" s="378" t="str">
        <f t="shared" si="18"/>
        <v>Tikka Masala  (Lamb)</v>
      </c>
      <c r="E268" s="378" t="str">
        <f t="shared" si="19"/>
        <v>ENTRÉE_Tikka Masala  (Lamb)</v>
      </c>
      <c r="F268" s="214" t="s">
        <v>941</v>
      </c>
      <c r="G268" s="214" t="s">
        <v>52</v>
      </c>
      <c r="I268" s="311" t="s">
        <v>1993</v>
      </c>
      <c r="J268" s="374">
        <v>44482</v>
      </c>
      <c r="K268" s="214" t="s">
        <v>916</v>
      </c>
      <c r="L268" s="214" t="s">
        <v>2066</v>
      </c>
      <c r="M268" s="313" t="s">
        <v>25</v>
      </c>
      <c r="N268" s="313"/>
      <c r="O268" s="313">
        <v>204</v>
      </c>
      <c r="P268" s="313" t="s">
        <v>54</v>
      </c>
      <c r="Q268" s="313" t="s">
        <v>25</v>
      </c>
      <c r="R268" s="313"/>
      <c r="S268" s="313" t="s">
        <v>25</v>
      </c>
      <c r="T268" s="313"/>
      <c r="U268" s="313" t="s">
        <v>25</v>
      </c>
      <c r="V268" s="313"/>
      <c r="W268" s="313" t="s">
        <v>25</v>
      </c>
      <c r="X268" s="313"/>
      <c r="Y268" s="313"/>
      <c r="Z268" s="313"/>
      <c r="AA268" s="313"/>
      <c r="AB268" s="313"/>
      <c r="AC268" s="313"/>
      <c r="AD268" s="313"/>
      <c r="AE268" s="313"/>
      <c r="AF268" s="313"/>
      <c r="AG268" s="313"/>
      <c r="AH268" s="313"/>
      <c r="AI268" s="313"/>
      <c r="AJ268" s="313"/>
      <c r="AK268" s="313"/>
      <c r="AL268" s="313"/>
      <c r="AM268" s="313"/>
      <c r="AN268" s="313"/>
      <c r="AZ268" s="214"/>
      <c r="BB268" s="214"/>
    </row>
    <row r="269" spans="1:62">
      <c r="A269" s="378" t="str">
        <f t="shared" si="17"/>
        <v>3308.000.204.000.000.000.000</v>
      </c>
      <c r="B269" s="214">
        <v>3300</v>
      </c>
      <c r="C269" s="214">
        <v>3308</v>
      </c>
      <c r="D269" s="378" t="str">
        <f t="shared" si="18"/>
        <v>Thai Green Curry  (Cod)</v>
      </c>
      <c r="E269" s="378" t="str">
        <f t="shared" si="19"/>
        <v>ENTRÉE_Thai Green Curry  (Cod)</v>
      </c>
      <c r="F269" s="214" t="s">
        <v>1182</v>
      </c>
      <c r="G269" s="214" t="s">
        <v>122</v>
      </c>
      <c r="I269" s="311" t="s">
        <v>1993</v>
      </c>
      <c r="J269" s="374">
        <v>44482</v>
      </c>
      <c r="K269" s="214" t="s">
        <v>916</v>
      </c>
      <c r="L269" s="214" t="s">
        <v>2066</v>
      </c>
      <c r="M269" s="313"/>
      <c r="N269" s="313"/>
      <c r="O269" s="313">
        <v>204</v>
      </c>
      <c r="P269" s="313" t="s">
        <v>54</v>
      </c>
      <c r="Q269" s="313"/>
      <c r="R269" s="313"/>
      <c r="S269" s="313"/>
      <c r="T269" s="313"/>
      <c r="U269" s="313"/>
      <c r="V269" s="313"/>
      <c r="W269" s="313"/>
      <c r="X269" s="313"/>
      <c r="Y269" s="313"/>
      <c r="Z269" s="313"/>
      <c r="AA269" s="313"/>
      <c r="AB269" s="313"/>
      <c r="AC269" s="313"/>
      <c r="AD269" s="313"/>
      <c r="AE269" s="313"/>
      <c r="AF269" s="313"/>
      <c r="AG269" s="313"/>
      <c r="AH269" s="313"/>
      <c r="AI269" s="313"/>
      <c r="AJ269" s="313"/>
      <c r="AK269" s="313"/>
      <c r="AL269" s="313"/>
      <c r="AM269" s="313"/>
      <c r="AN269" s="313"/>
      <c r="AZ269" s="214"/>
      <c r="BB269" s="214"/>
    </row>
    <row r="270" spans="1:62">
      <c r="A270" s="312" t="str">
        <f t="shared" si="17"/>
        <v>40812.1003.1603.3308.000.000.000</v>
      </c>
      <c r="B270" s="311">
        <v>40800</v>
      </c>
      <c r="C270" s="311">
        <v>40812</v>
      </c>
      <c r="D270" s="312" t="str">
        <f t="shared" si="18"/>
        <v xml:space="preserve">October Bundle </v>
      </c>
      <c r="E270" s="312" t="str">
        <f t="shared" si="19"/>
        <v xml:space="preserve">BUNDLE_October Bundle </v>
      </c>
      <c r="F270" s="311"/>
      <c r="G270" s="311" t="s">
        <v>1271</v>
      </c>
      <c r="H270" s="312"/>
      <c r="I270" s="311" t="s">
        <v>1138</v>
      </c>
      <c r="J270" s="374">
        <v>44482</v>
      </c>
      <c r="K270" s="311" t="s">
        <v>978</v>
      </c>
      <c r="L270" s="313" t="s">
        <v>978</v>
      </c>
      <c r="M270" s="313">
        <v>1003</v>
      </c>
      <c r="N270" s="313" t="s">
        <v>1273</v>
      </c>
      <c r="O270" s="313">
        <v>1603</v>
      </c>
      <c r="P270" s="313" t="s">
        <v>1274</v>
      </c>
      <c r="Q270" s="313">
        <v>3308</v>
      </c>
      <c r="R270" s="313" t="s">
        <v>1275</v>
      </c>
      <c r="S270" s="313"/>
      <c r="T270" s="313"/>
      <c r="U270" s="313"/>
      <c r="V270" s="313"/>
      <c r="W270" s="313"/>
      <c r="X270" s="313"/>
      <c r="Y270" s="313"/>
      <c r="Z270" s="313"/>
      <c r="AA270" s="313"/>
      <c r="AB270" s="313"/>
      <c r="AC270" s="313"/>
      <c r="AD270" s="313"/>
      <c r="AE270" s="313"/>
      <c r="AF270" s="313"/>
      <c r="AG270" s="313"/>
      <c r="AH270" s="313"/>
      <c r="AI270" s="313"/>
      <c r="AJ270" s="313"/>
      <c r="AK270" s="313"/>
      <c r="AL270" s="313"/>
      <c r="AM270" s="313"/>
      <c r="AN270" s="313"/>
      <c r="AO270" s="311"/>
      <c r="AP270" s="311"/>
      <c r="AQ270" s="311"/>
      <c r="AR270" s="311"/>
      <c r="AS270" s="311"/>
      <c r="AT270" s="311"/>
      <c r="AU270" s="311"/>
      <c r="AV270" s="311"/>
      <c r="AW270" s="311"/>
      <c r="AX270" s="311"/>
      <c r="AZ270" s="214"/>
      <c r="BB270" s="214"/>
      <c r="BC270" s="311"/>
      <c r="BD270" s="311"/>
      <c r="BE270" s="311"/>
      <c r="BF270" s="311"/>
      <c r="BG270" s="311"/>
      <c r="BH270" s="311"/>
      <c r="BI270" s="311"/>
      <c r="BJ270" s="311"/>
    </row>
    <row r="271" spans="1:62">
      <c r="A271" s="312" t="str">
        <f t="shared" si="17"/>
        <v>40813.50801.6500.50201.12500.20101.000</v>
      </c>
      <c r="B271" s="311">
        <v>40800</v>
      </c>
      <c r="C271" s="311">
        <v>40813</v>
      </c>
      <c r="D271" s="312" t="str">
        <f t="shared" si="18"/>
        <v xml:space="preserve">Cocktail Party Bundle </v>
      </c>
      <c r="E271" s="312" t="str">
        <f t="shared" si="19"/>
        <v xml:space="preserve">BUNDLE_Cocktail Party Bundle </v>
      </c>
      <c r="F271" s="311"/>
      <c r="G271" s="311" t="s">
        <v>1276</v>
      </c>
      <c r="H271" s="312"/>
      <c r="I271" s="311" t="s">
        <v>1138</v>
      </c>
      <c r="J271" s="374">
        <v>44482</v>
      </c>
      <c r="K271" s="311" t="s">
        <v>978</v>
      </c>
      <c r="L271" s="313" t="s">
        <v>978</v>
      </c>
      <c r="M271" s="313">
        <v>50801</v>
      </c>
      <c r="N271" s="313" t="s">
        <v>1277</v>
      </c>
      <c r="O271" s="313">
        <v>6500</v>
      </c>
      <c r="P271" s="313" t="s">
        <v>1278</v>
      </c>
      <c r="Q271" s="313">
        <v>50201</v>
      </c>
      <c r="R271" s="313" t="s">
        <v>1279</v>
      </c>
      <c r="S271" s="313">
        <v>12500</v>
      </c>
      <c r="T271" s="313" t="s">
        <v>1280</v>
      </c>
      <c r="U271" s="313">
        <v>20101</v>
      </c>
      <c r="V271" s="313" t="s">
        <v>1281</v>
      </c>
      <c r="W271" s="313">
        <v>50101</v>
      </c>
      <c r="X271" s="313" t="s">
        <v>1282</v>
      </c>
      <c r="Y271" s="313"/>
      <c r="Z271" s="313"/>
      <c r="AA271" s="313"/>
      <c r="AB271" s="313"/>
      <c r="AC271" s="313"/>
      <c r="AD271" s="313"/>
      <c r="AE271" s="313"/>
      <c r="AF271" s="313"/>
      <c r="AG271" s="313"/>
      <c r="AH271" s="313"/>
      <c r="AI271" s="313"/>
      <c r="AJ271" s="313"/>
      <c r="AK271" s="313"/>
      <c r="AL271" s="313"/>
      <c r="AM271" s="313"/>
      <c r="AN271" s="313"/>
      <c r="AO271" s="311"/>
      <c r="AP271" s="311"/>
      <c r="AQ271" s="311"/>
      <c r="AR271" s="311"/>
      <c r="AS271" s="311"/>
      <c r="AT271" s="311"/>
      <c r="AU271" s="311"/>
      <c r="AV271" s="311"/>
      <c r="AW271" s="311"/>
      <c r="AX271" s="311"/>
      <c r="AZ271" s="214"/>
      <c r="BB271" s="214"/>
      <c r="BC271" s="311"/>
      <c r="BD271" s="311"/>
      <c r="BE271" s="311"/>
      <c r="BF271" s="311"/>
      <c r="BG271" s="311"/>
      <c r="BH271" s="311"/>
      <c r="BI271" s="311"/>
      <c r="BJ271" s="311"/>
    </row>
    <row r="272" spans="1:62">
      <c r="A272" s="312" t="str">
        <f t="shared" si="17"/>
        <v>40814.7500.2705.11302.6703.10400.2900</v>
      </c>
      <c r="B272" s="311">
        <v>40800</v>
      </c>
      <c r="C272" s="311">
        <v>40814</v>
      </c>
      <c r="D272" s="378" t="str">
        <f t="shared" si="18"/>
        <v xml:space="preserve">Beth Israel Omivore Bundle Tuesday OLD NOT ACTIVE </v>
      </c>
      <c r="E272" s="312" t="str">
        <f t="shared" si="19"/>
        <v xml:space="preserve">BUNDLE_Beth Israel Omivore Bundle Tuesday OLD NOT ACTIVE </v>
      </c>
      <c r="G272" s="214" t="s">
        <v>1897</v>
      </c>
      <c r="I272" s="6" t="s">
        <v>1990</v>
      </c>
      <c r="J272" s="374">
        <v>44482</v>
      </c>
      <c r="K272" s="311" t="s">
        <v>978</v>
      </c>
      <c r="L272" s="313" t="s">
        <v>978</v>
      </c>
      <c r="M272" s="313">
        <v>7500</v>
      </c>
      <c r="N272" s="313" t="s">
        <v>1289</v>
      </c>
      <c r="O272" s="313">
        <v>2705</v>
      </c>
      <c r="P272" s="313" t="s">
        <v>1290</v>
      </c>
      <c r="Q272" s="313">
        <v>11302</v>
      </c>
      <c r="R272" s="313" t="s">
        <v>1080</v>
      </c>
      <c r="S272" s="313">
        <v>6703</v>
      </c>
      <c r="T272" s="313" t="s">
        <v>1291</v>
      </c>
      <c r="U272" s="313">
        <v>10400</v>
      </c>
      <c r="V272" s="313" t="s">
        <v>219</v>
      </c>
      <c r="W272" s="313">
        <v>20201</v>
      </c>
      <c r="X272" s="313" t="s">
        <v>1292</v>
      </c>
      <c r="Y272" s="313">
        <v>2900</v>
      </c>
      <c r="Z272" s="313" t="s">
        <v>108</v>
      </c>
      <c r="AA272" s="313">
        <v>2300</v>
      </c>
      <c r="AB272" s="313" t="s">
        <v>89</v>
      </c>
      <c r="AC272" s="313">
        <v>16101</v>
      </c>
      <c r="AD272" s="313" t="s">
        <v>264</v>
      </c>
      <c r="AE272" s="313">
        <v>18101</v>
      </c>
      <c r="AF272" s="313" t="s">
        <v>266</v>
      </c>
      <c r="AG272" s="313"/>
      <c r="AH272" s="313"/>
      <c r="AI272" s="313"/>
      <c r="AJ272" s="313"/>
      <c r="AK272" s="313"/>
      <c r="AL272" s="313"/>
      <c r="AM272" s="313"/>
      <c r="AN272" s="313"/>
      <c r="AZ272" s="214"/>
      <c r="BB272" s="214"/>
    </row>
    <row r="273" spans="1:54" ht="31.2">
      <c r="A273" s="312" t="str">
        <f t="shared" si="17"/>
        <v>40815.11801.30201.12800.3307.8000.5800</v>
      </c>
      <c r="B273" s="311">
        <v>40800</v>
      </c>
      <c r="C273" s="311">
        <v>40815</v>
      </c>
      <c r="D273" s="378" t="str">
        <f t="shared" si="18"/>
        <v xml:space="preserve">Beth Isreal Omnivore One Time Intro Bundle OLD NOT ACTIVE </v>
      </c>
      <c r="E273" s="312" t="str">
        <f t="shared" si="19"/>
        <v xml:space="preserve">BUNDLE_Beth Isreal Omnivore One Time Intro Bundle OLD NOT ACTIVE </v>
      </c>
      <c r="G273" s="214" t="s">
        <v>1898</v>
      </c>
      <c r="I273" s="6" t="s">
        <v>1990</v>
      </c>
      <c r="J273" s="374">
        <v>44482</v>
      </c>
      <c r="K273" s="311" t="s">
        <v>978</v>
      </c>
      <c r="L273" s="313" t="s">
        <v>978</v>
      </c>
      <c r="M273" s="313">
        <v>11801</v>
      </c>
      <c r="N273" s="313" t="s">
        <v>1064</v>
      </c>
      <c r="O273" s="313">
        <v>30201</v>
      </c>
      <c r="P273" s="313" t="s">
        <v>212</v>
      </c>
      <c r="Q273" s="313">
        <v>12800</v>
      </c>
      <c r="R273" s="313" t="s">
        <v>245</v>
      </c>
      <c r="S273" s="313">
        <v>3307</v>
      </c>
      <c r="T273" s="313" t="s">
        <v>126</v>
      </c>
      <c r="U273" s="313">
        <v>8000</v>
      </c>
      <c r="V273" s="313" t="s">
        <v>120</v>
      </c>
      <c r="W273" s="313">
        <v>14001</v>
      </c>
      <c r="X273" s="313" t="s">
        <v>1293</v>
      </c>
      <c r="Y273" s="313">
        <v>5800</v>
      </c>
      <c r="Z273" s="313" t="s">
        <v>179</v>
      </c>
      <c r="AA273" s="313">
        <v>7301</v>
      </c>
      <c r="AB273" s="313" t="s">
        <v>205</v>
      </c>
      <c r="AC273" s="313">
        <v>7401</v>
      </c>
      <c r="AD273" s="313" t="s">
        <v>206</v>
      </c>
      <c r="AE273" s="313">
        <v>6803</v>
      </c>
      <c r="AF273" s="313" t="s">
        <v>1294</v>
      </c>
      <c r="AG273" s="313">
        <v>7500</v>
      </c>
      <c r="AH273" s="313" t="s">
        <v>1289</v>
      </c>
      <c r="AI273" s="313"/>
      <c r="AJ273" s="313"/>
      <c r="AK273" s="313"/>
      <c r="AL273" s="313"/>
      <c r="AM273" s="313"/>
      <c r="AN273" s="313"/>
      <c r="AZ273" s="214"/>
      <c r="BB273" s="214"/>
    </row>
    <row r="274" spans="1:54" ht="31.2">
      <c r="A274" s="312" t="str">
        <f t="shared" si="17"/>
        <v>40816.6600.30101.7600.6100.13901.1002</v>
      </c>
      <c r="B274" s="311">
        <v>40800</v>
      </c>
      <c r="C274" s="311">
        <v>40816</v>
      </c>
      <c r="D274" s="378" t="str">
        <f t="shared" si="18"/>
        <v xml:space="preserve">Beth Israel Omivore Bundle Wednesday OLD NOT ACTIVE </v>
      </c>
      <c r="E274" s="312" t="str">
        <f t="shared" si="19"/>
        <v xml:space="preserve">BUNDLE_Beth Israel Omivore Bundle Wednesday OLD NOT ACTIVE </v>
      </c>
      <c r="G274" s="214" t="s">
        <v>1899</v>
      </c>
      <c r="I274" s="6" t="s">
        <v>1990</v>
      </c>
      <c r="J274" s="374">
        <v>44482</v>
      </c>
      <c r="K274" s="311" t="s">
        <v>978</v>
      </c>
      <c r="L274" s="313" t="s">
        <v>978</v>
      </c>
      <c r="M274" s="313">
        <v>6600</v>
      </c>
      <c r="N274" s="313" t="s">
        <v>190</v>
      </c>
      <c r="O274" s="313">
        <v>30101</v>
      </c>
      <c r="P274" s="313" t="s">
        <v>1295</v>
      </c>
      <c r="Q274" s="313">
        <v>7600</v>
      </c>
      <c r="R274" s="313" t="s">
        <v>131</v>
      </c>
      <c r="S274" s="313">
        <v>6100</v>
      </c>
      <c r="T274" s="313" t="s">
        <v>182</v>
      </c>
      <c r="U274" s="313">
        <v>13901</v>
      </c>
      <c r="V274" s="313" t="s">
        <v>255</v>
      </c>
      <c r="W274" s="313">
        <v>4701</v>
      </c>
      <c r="X274" s="313" t="s">
        <v>1296</v>
      </c>
      <c r="Y274" s="313">
        <v>1002</v>
      </c>
      <c r="Z274" s="313" t="s">
        <v>1297</v>
      </c>
      <c r="AA274" s="313">
        <v>5500</v>
      </c>
      <c r="AB274" s="313" t="s">
        <v>246</v>
      </c>
      <c r="AC274" s="313">
        <v>10201</v>
      </c>
      <c r="AD274" s="313" t="s">
        <v>1298</v>
      </c>
      <c r="AE274" s="313">
        <v>5003</v>
      </c>
      <c r="AF274" s="313" t="s">
        <v>1299</v>
      </c>
      <c r="AG274" s="313">
        <v>12500</v>
      </c>
      <c r="AH274" s="313" t="s">
        <v>242</v>
      </c>
      <c r="AI274" s="313">
        <v>7401</v>
      </c>
      <c r="AJ274" s="313" t="s">
        <v>206</v>
      </c>
      <c r="AK274" s="313"/>
      <c r="AL274" s="313"/>
      <c r="AM274" s="313"/>
      <c r="AN274" s="313"/>
      <c r="AZ274" s="214"/>
      <c r="BB274" s="214"/>
    </row>
    <row r="275" spans="1:54">
      <c r="A275" s="312" t="str">
        <f t="shared" si="17"/>
        <v>40817.7500.7800.5301.30201.5603.11301</v>
      </c>
      <c r="B275" s="311">
        <v>40800</v>
      </c>
      <c r="C275" s="311">
        <v>40817</v>
      </c>
      <c r="D275" s="378" t="str">
        <f t="shared" si="18"/>
        <v xml:space="preserve">Beth Israel Omivore Bundle Friday OLD NOT ACTIVE </v>
      </c>
      <c r="E275" s="312" t="str">
        <f t="shared" si="19"/>
        <v xml:space="preserve">BUNDLE_Beth Israel Omivore Bundle Friday OLD NOT ACTIVE </v>
      </c>
      <c r="G275" s="214" t="s">
        <v>1900</v>
      </c>
      <c r="I275" s="6" t="s">
        <v>1990</v>
      </c>
      <c r="J275" s="374">
        <v>44482</v>
      </c>
      <c r="K275" s="311" t="s">
        <v>978</v>
      </c>
      <c r="L275" s="313" t="s">
        <v>978</v>
      </c>
      <c r="M275" s="313">
        <v>7500</v>
      </c>
      <c r="N275" s="313" t="s">
        <v>1289</v>
      </c>
      <c r="O275" s="313">
        <v>7800</v>
      </c>
      <c r="P275" s="313" t="s">
        <v>211</v>
      </c>
      <c r="Q275" s="313">
        <v>5301</v>
      </c>
      <c r="R275" s="313" t="s">
        <v>1300</v>
      </c>
      <c r="S275" s="313">
        <v>30201</v>
      </c>
      <c r="T275" s="313" t="s">
        <v>212</v>
      </c>
      <c r="U275" s="313">
        <v>5603</v>
      </c>
      <c r="V275" s="313" t="s">
        <v>1301</v>
      </c>
      <c r="W275" s="313">
        <v>4701</v>
      </c>
      <c r="X275" s="313" t="s">
        <v>1296</v>
      </c>
      <c r="Y275" s="313">
        <v>11301</v>
      </c>
      <c r="Z275" s="313" t="s">
        <v>231</v>
      </c>
      <c r="AA275" s="313">
        <v>1803</v>
      </c>
      <c r="AB275" s="313" t="s">
        <v>1302</v>
      </c>
      <c r="AC275" s="313">
        <v>5003</v>
      </c>
      <c r="AD275" s="313" t="s">
        <v>1299</v>
      </c>
      <c r="AE275" s="313">
        <v>8601</v>
      </c>
      <c r="AF275" s="313" t="s">
        <v>104</v>
      </c>
      <c r="AG275" s="313">
        <v>4800</v>
      </c>
      <c r="AH275" s="313" t="s">
        <v>154</v>
      </c>
      <c r="AI275" s="313">
        <v>2500</v>
      </c>
      <c r="AJ275" s="313" t="s">
        <v>1303</v>
      </c>
      <c r="AK275" s="313">
        <v>60201</v>
      </c>
      <c r="AL275" s="313" t="s">
        <v>1304</v>
      </c>
      <c r="AM275" s="313">
        <v>8000</v>
      </c>
      <c r="AN275" s="313" t="s">
        <v>120</v>
      </c>
      <c r="AO275" s="214">
        <v>5800</v>
      </c>
      <c r="AP275" s="214" t="s">
        <v>179</v>
      </c>
      <c r="AZ275" s="214"/>
      <c r="BB275" s="214"/>
    </row>
    <row r="276" spans="1:54">
      <c r="A276" s="312" t="str">
        <f t="shared" si="17"/>
        <v>40818.7500.11301.1601.18101.6703.8601</v>
      </c>
      <c r="B276" s="311">
        <v>40800</v>
      </c>
      <c r="C276" s="311">
        <v>40818</v>
      </c>
      <c r="D276" s="378" t="str">
        <f t="shared" si="18"/>
        <v xml:space="preserve">Beth Israel Vegetarian Bundle Tuesday OLD NOT ACTIVE </v>
      </c>
      <c r="E276" s="312" t="str">
        <f t="shared" si="19"/>
        <v xml:space="preserve">BUNDLE_Beth Israel Vegetarian Bundle Tuesday OLD NOT ACTIVE </v>
      </c>
      <c r="G276" s="214" t="s">
        <v>1901</v>
      </c>
      <c r="I276" s="6" t="s">
        <v>1990</v>
      </c>
      <c r="J276" s="374">
        <v>44482</v>
      </c>
      <c r="K276" s="311" t="s">
        <v>978</v>
      </c>
      <c r="L276" s="313" t="s">
        <v>978</v>
      </c>
      <c r="M276" s="313">
        <v>7500</v>
      </c>
      <c r="N276" s="313" t="s">
        <v>1289</v>
      </c>
      <c r="O276" s="313">
        <v>11301</v>
      </c>
      <c r="P276" s="313" t="s">
        <v>231</v>
      </c>
      <c r="Q276" s="313">
        <v>1601</v>
      </c>
      <c r="R276" s="313" t="s">
        <v>1319</v>
      </c>
      <c r="S276" s="313">
        <v>18101</v>
      </c>
      <c r="T276" s="313" t="s">
        <v>266</v>
      </c>
      <c r="U276" s="313">
        <v>6703</v>
      </c>
      <c r="V276" s="313" t="s">
        <v>1291</v>
      </c>
      <c r="W276" s="313">
        <v>20201</v>
      </c>
      <c r="X276" s="313" t="s">
        <v>1292</v>
      </c>
      <c r="Y276" s="313">
        <v>8601</v>
      </c>
      <c r="Z276" s="313" t="s">
        <v>104</v>
      </c>
      <c r="AA276" s="313">
        <v>8000</v>
      </c>
      <c r="AB276" s="313" t="s">
        <v>120</v>
      </c>
      <c r="AC276" s="313">
        <v>2706</v>
      </c>
      <c r="AD276" s="313" t="s">
        <v>1320</v>
      </c>
      <c r="AE276" s="313"/>
      <c r="AF276" s="313"/>
      <c r="AG276" s="313"/>
      <c r="AH276" s="313"/>
      <c r="AI276" s="313"/>
      <c r="AJ276" s="313"/>
      <c r="AK276" s="313"/>
      <c r="AL276" s="313"/>
      <c r="AM276" s="313"/>
      <c r="AN276" s="313"/>
      <c r="AZ276" s="214"/>
      <c r="BB276" s="214"/>
    </row>
    <row r="277" spans="1:54" ht="31.2">
      <c r="A277" s="312" t="str">
        <f t="shared" si="17"/>
        <v>40819.11801.11001.12800.3307.8000.5800</v>
      </c>
      <c r="B277" s="311">
        <v>40800</v>
      </c>
      <c r="C277" s="311">
        <v>40819</v>
      </c>
      <c r="D277" s="378" t="str">
        <f t="shared" si="18"/>
        <v xml:space="preserve">Beth Isreal Vegetarian One-Time Intro Bundle OLD NOT ACTIVE </v>
      </c>
      <c r="E277" s="312" t="str">
        <f t="shared" si="19"/>
        <v xml:space="preserve">BUNDLE_Beth Isreal Vegetarian One-Time Intro Bundle OLD NOT ACTIVE </v>
      </c>
      <c r="G277" s="214" t="s">
        <v>1902</v>
      </c>
      <c r="I277" s="6" t="s">
        <v>1990</v>
      </c>
      <c r="J277" s="374">
        <v>44482</v>
      </c>
      <c r="K277" s="311" t="s">
        <v>978</v>
      </c>
      <c r="L277" s="313" t="s">
        <v>978</v>
      </c>
      <c r="M277" s="313">
        <v>11801</v>
      </c>
      <c r="N277" s="313" t="s">
        <v>1064</v>
      </c>
      <c r="O277" s="313">
        <v>11001</v>
      </c>
      <c r="P277" s="313" t="s">
        <v>1321</v>
      </c>
      <c r="Q277" s="313">
        <v>12800</v>
      </c>
      <c r="R277" s="313" t="s">
        <v>245</v>
      </c>
      <c r="S277" s="313">
        <v>3307</v>
      </c>
      <c r="T277" s="313" t="s">
        <v>126</v>
      </c>
      <c r="U277" s="313">
        <v>8000</v>
      </c>
      <c r="V277" s="313" t="s">
        <v>120</v>
      </c>
      <c r="W277" s="313">
        <v>14001</v>
      </c>
      <c r="X277" s="313" t="s">
        <v>1293</v>
      </c>
      <c r="Y277" s="313">
        <v>5800</v>
      </c>
      <c r="Z277" s="313" t="s">
        <v>179</v>
      </c>
      <c r="AA277" s="313">
        <v>7301</v>
      </c>
      <c r="AB277" s="313" t="s">
        <v>205</v>
      </c>
      <c r="AC277" s="313">
        <v>7401</v>
      </c>
      <c r="AD277" s="313" t="s">
        <v>206</v>
      </c>
      <c r="AE277" s="313">
        <v>6803</v>
      </c>
      <c r="AF277" s="313" t="s">
        <v>1294</v>
      </c>
      <c r="AG277" s="313">
        <v>7500</v>
      </c>
      <c r="AH277" s="313" t="s">
        <v>1289</v>
      </c>
      <c r="AI277" s="313"/>
      <c r="AJ277" s="313"/>
      <c r="AK277" s="313"/>
      <c r="AL277" s="313"/>
      <c r="AM277" s="313"/>
      <c r="AN277" s="313"/>
      <c r="AZ277" s="214"/>
      <c r="BB277" s="214"/>
    </row>
    <row r="278" spans="1:54">
      <c r="A278" s="312" t="str">
        <f t="shared" si="17"/>
        <v>40820.7500.10201.11301.12500.3307.4701</v>
      </c>
      <c r="B278" s="311">
        <v>40800</v>
      </c>
      <c r="C278" s="311">
        <v>40820</v>
      </c>
      <c r="D278" s="378" t="str">
        <f t="shared" si="18"/>
        <v xml:space="preserve">Beth Israel Vegetarian Bundle Wednesday OLD NOT ACTIVE </v>
      </c>
      <c r="E278" s="312" t="str">
        <f t="shared" si="19"/>
        <v xml:space="preserve">BUNDLE_Beth Israel Vegetarian Bundle Wednesday OLD NOT ACTIVE </v>
      </c>
      <c r="G278" s="214" t="s">
        <v>1903</v>
      </c>
      <c r="H278" s="6"/>
      <c r="I278" s="6" t="s">
        <v>1990</v>
      </c>
      <c r="J278" s="374">
        <v>44482</v>
      </c>
      <c r="K278" s="311" t="s">
        <v>978</v>
      </c>
      <c r="L278" s="313" t="s">
        <v>978</v>
      </c>
      <c r="M278" s="313">
        <v>7500</v>
      </c>
      <c r="N278" s="313" t="s">
        <v>1289</v>
      </c>
      <c r="O278" s="313">
        <v>10201</v>
      </c>
      <c r="P278" s="313" t="s">
        <v>1298</v>
      </c>
      <c r="Q278" s="313">
        <v>11301</v>
      </c>
      <c r="R278" s="313" t="s">
        <v>231</v>
      </c>
      <c r="S278" s="313">
        <v>12500</v>
      </c>
      <c r="T278" s="313" t="s">
        <v>242</v>
      </c>
      <c r="U278" s="313">
        <v>3307</v>
      </c>
      <c r="V278" s="313" t="s">
        <v>126</v>
      </c>
      <c r="W278" s="313">
        <v>7401</v>
      </c>
      <c r="X278" s="313" t="s">
        <v>206</v>
      </c>
      <c r="Y278" s="313">
        <v>4701</v>
      </c>
      <c r="Z278" s="313" t="s">
        <v>1296</v>
      </c>
      <c r="AA278" s="313">
        <v>10400</v>
      </c>
      <c r="AB278" s="313" t="s">
        <v>219</v>
      </c>
      <c r="AC278" s="313">
        <v>1101</v>
      </c>
      <c r="AD278" s="313" t="s">
        <v>1322</v>
      </c>
      <c r="AE278" s="313">
        <v>11801</v>
      </c>
      <c r="AF278" s="313" t="s">
        <v>1064</v>
      </c>
      <c r="AG278" s="313">
        <v>4800</v>
      </c>
      <c r="AH278" s="313" t="s">
        <v>154</v>
      </c>
      <c r="AI278" s="313"/>
      <c r="AJ278" s="313"/>
      <c r="AK278" s="313"/>
      <c r="AL278" s="313"/>
      <c r="AM278" s="313"/>
      <c r="AN278" s="313"/>
      <c r="AZ278" s="214"/>
      <c r="BB278" s="214"/>
    </row>
    <row r="279" spans="1:54">
      <c r="A279" s="312" t="str">
        <f t="shared" si="17"/>
        <v>40821.6600.2900.1801.3101.5800.12800</v>
      </c>
      <c r="B279" s="311">
        <v>40800</v>
      </c>
      <c r="C279" s="311">
        <v>40821</v>
      </c>
      <c r="D279" s="378" t="str">
        <f t="shared" si="18"/>
        <v xml:space="preserve">Beth Israel Vegetarian Bundle Friday OLD NOT ACTIVE </v>
      </c>
      <c r="E279" s="312" t="str">
        <f t="shared" si="19"/>
        <v xml:space="preserve">BUNDLE_Beth Israel Vegetarian Bundle Friday OLD NOT ACTIVE </v>
      </c>
      <c r="G279" s="214" t="s">
        <v>1904</v>
      </c>
      <c r="I279" s="6" t="s">
        <v>1990</v>
      </c>
      <c r="J279" s="374">
        <v>44482</v>
      </c>
      <c r="K279" s="313" t="s">
        <v>978</v>
      </c>
      <c r="L279" s="313" t="s">
        <v>978</v>
      </c>
      <c r="M279" s="313">
        <v>6600</v>
      </c>
      <c r="N279" s="313" t="s">
        <v>190</v>
      </c>
      <c r="O279" s="313">
        <v>2900</v>
      </c>
      <c r="P279" s="313" t="s">
        <v>108</v>
      </c>
      <c r="Q279" s="313">
        <v>1801</v>
      </c>
      <c r="R279" s="313" t="s">
        <v>1325</v>
      </c>
      <c r="S279" s="313">
        <v>3101</v>
      </c>
      <c r="T279" s="313" t="s">
        <v>115</v>
      </c>
      <c r="U279" s="313">
        <v>5800</v>
      </c>
      <c r="V279" s="313" t="s">
        <v>179</v>
      </c>
      <c r="W279" s="313">
        <v>4701</v>
      </c>
      <c r="X279" s="313" t="s">
        <v>1296</v>
      </c>
      <c r="Y279" s="313">
        <v>12800</v>
      </c>
      <c r="Z279" s="313" t="s">
        <v>245</v>
      </c>
      <c r="AA279" s="313">
        <v>5003</v>
      </c>
      <c r="AB279" s="313" t="s">
        <v>1299</v>
      </c>
      <c r="AC279" s="313">
        <v>50101</v>
      </c>
      <c r="AD279" s="313" t="s">
        <v>883</v>
      </c>
      <c r="AE279" s="313">
        <v>4800</v>
      </c>
      <c r="AF279" s="313" t="s">
        <v>154</v>
      </c>
      <c r="AG279" s="313">
        <v>1001</v>
      </c>
      <c r="AH279" s="313" t="s">
        <v>1326</v>
      </c>
      <c r="AI279" s="313">
        <v>20101</v>
      </c>
      <c r="AJ279" s="313" t="s">
        <v>268</v>
      </c>
      <c r="AK279" s="313">
        <v>8000</v>
      </c>
      <c r="AL279" s="313" t="s">
        <v>120</v>
      </c>
      <c r="AM279" s="313"/>
      <c r="AN279" s="313"/>
      <c r="AZ279" s="214"/>
      <c r="BB279" s="214"/>
    </row>
    <row r="280" spans="1:54" s="317" customFormat="1">
      <c r="A280" s="312" t="str">
        <f t="shared" si="17"/>
        <v>40822.12800.1202.2706.12500.5003.7301</v>
      </c>
      <c r="B280" s="311">
        <v>40800</v>
      </c>
      <c r="C280" s="311">
        <v>40822</v>
      </c>
      <c r="D280" s="378" t="str">
        <f t="shared" si="18"/>
        <v xml:space="preserve">PIH Vegetarian </v>
      </c>
      <c r="E280" s="312" t="str">
        <f t="shared" si="19"/>
        <v xml:space="preserve">BUNDLE_PIH Vegetarian </v>
      </c>
      <c r="G280" s="317" t="s">
        <v>1285</v>
      </c>
      <c r="H280" s="128"/>
      <c r="I280" s="311" t="s">
        <v>1993</v>
      </c>
      <c r="J280" s="374">
        <v>44482</v>
      </c>
      <c r="K280" s="313" t="s">
        <v>978</v>
      </c>
      <c r="L280" s="313" t="s">
        <v>978</v>
      </c>
      <c r="M280" s="313">
        <v>12800</v>
      </c>
      <c r="N280" s="313" t="s">
        <v>245</v>
      </c>
      <c r="O280" s="313">
        <v>1202</v>
      </c>
      <c r="P280" s="313" t="s">
        <v>1323</v>
      </c>
      <c r="Q280" s="313">
        <v>2706</v>
      </c>
      <c r="R280" s="313" t="s">
        <v>1320</v>
      </c>
      <c r="S280" s="313">
        <v>12500</v>
      </c>
      <c r="T280" s="313" t="s">
        <v>242</v>
      </c>
      <c r="U280" s="313">
        <v>5003</v>
      </c>
      <c r="V280" s="313" t="s">
        <v>1299</v>
      </c>
      <c r="W280" s="313">
        <v>4800</v>
      </c>
      <c r="X280" s="313" t="s">
        <v>154</v>
      </c>
      <c r="Y280" s="313">
        <v>7301</v>
      </c>
      <c r="Z280" s="313" t="s">
        <v>205</v>
      </c>
      <c r="AA280" s="313"/>
      <c r="AB280" s="313"/>
      <c r="AC280" s="313"/>
      <c r="AD280" s="313"/>
      <c r="AE280" s="313"/>
      <c r="AF280" s="313"/>
      <c r="AG280" s="313"/>
      <c r="AH280" s="313"/>
      <c r="AI280" s="313"/>
      <c r="AJ280" s="313"/>
      <c r="AK280" s="313"/>
      <c r="AL280" s="313"/>
      <c r="AM280" s="313"/>
      <c r="AN280" s="313"/>
      <c r="AY280" s="214"/>
      <c r="AZ280" s="214"/>
      <c r="BA280" s="214"/>
      <c r="BB280" s="214"/>
    </row>
    <row r="281" spans="1:54">
      <c r="A281" s="312" t="str">
        <f t="shared" si="17"/>
        <v>40823.2706.3101.1101.12500.8000.4800</v>
      </c>
      <c r="B281" s="311">
        <v>40800</v>
      </c>
      <c r="C281" s="311">
        <v>40823</v>
      </c>
      <c r="D281" s="378" t="str">
        <f t="shared" si="18"/>
        <v xml:space="preserve">PIH Vegan </v>
      </c>
      <c r="E281" s="312" t="str">
        <f t="shared" si="19"/>
        <v xml:space="preserve">BUNDLE_PIH Vegan </v>
      </c>
      <c r="G281" s="214" t="s">
        <v>1286</v>
      </c>
      <c r="I281" s="311" t="s">
        <v>1993</v>
      </c>
      <c r="J281" s="374">
        <v>44482</v>
      </c>
      <c r="K281" s="313" t="s">
        <v>978</v>
      </c>
      <c r="L281" s="313" t="s">
        <v>978</v>
      </c>
      <c r="M281" s="313">
        <v>2706</v>
      </c>
      <c r="N281" s="313" t="s">
        <v>1320</v>
      </c>
      <c r="O281" s="313">
        <v>3101</v>
      </c>
      <c r="P281" s="313" t="s">
        <v>115</v>
      </c>
      <c r="Q281" s="313">
        <v>1101</v>
      </c>
      <c r="R281" s="313" t="s">
        <v>1322</v>
      </c>
      <c r="S281" s="313">
        <v>12500</v>
      </c>
      <c r="T281" s="313" t="s">
        <v>242</v>
      </c>
      <c r="U281" s="313">
        <v>8000</v>
      </c>
      <c r="V281" s="313" t="s">
        <v>120</v>
      </c>
      <c r="W281" s="313">
        <v>1202</v>
      </c>
      <c r="X281" s="313" t="s">
        <v>1323</v>
      </c>
      <c r="Y281" s="313">
        <v>4800</v>
      </c>
      <c r="Z281" s="313" t="s">
        <v>154</v>
      </c>
      <c r="AA281" s="313">
        <v>7301</v>
      </c>
      <c r="AB281" s="313" t="s">
        <v>205</v>
      </c>
      <c r="AC281" s="313"/>
      <c r="AD281" s="313"/>
      <c r="AE281" s="313"/>
      <c r="AF281" s="313"/>
      <c r="AG281" s="313"/>
      <c r="AH281" s="313"/>
      <c r="AI281" s="313"/>
      <c r="AJ281" s="313"/>
      <c r="AK281" s="313"/>
      <c r="AL281" s="313"/>
      <c r="AM281" s="313"/>
      <c r="AN281" s="313"/>
      <c r="AZ281" s="214"/>
      <c r="BB281" s="214"/>
    </row>
    <row r="282" spans="1:54">
      <c r="A282" s="312" t="str">
        <f t="shared" si="17"/>
        <v>40824.5301.30801.1002.7800.3101.4800</v>
      </c>
      <c r="B282" s="311">
        <v>40800</v>
      </c>
      <c r="C282" s="311">
        <v>40824</v>
      </c>
      <c r="D282" s="378" t="str">
        <f t="shared" ref="D282:D305" si="20">CONCATENATE(G282," ",F282)</f>
        <v xml:space="preserve">PIH Omnivore </v>
      </c>
      <c r="E282" s="312" t="str">
        <f t="shared" si="19"/>
        <v xml:space="preserve">BUNDLE_PIH Omnivore </v>
      </c>
      <c r="G282" s="214" t="s">
        <v>1287</v>
      </c>
      <c r="I282" s="311" t="s">
        <v>1993</v>
      </c>
      <c r="J282" s="374">
        <v>44482</v>
      </c>
      <c r="K282" s="313" t="s">
        <v>978</v>
      </c>
      <c r="L282" s="313" t="s">
        <v>978</v>
      </c>
      <c r="M282" s="313">
        <v>5301</v>
      </c>
      <c r="N282" s="313" t="s">
        <v>1300</v>
      </c>
      <c r="O282" s="313">
        <v>30801</v>
      </c>
      <c r="P282" s="313" t="s">
        <v>536</v>
      </c>
      <c r="Q282" s="313">
        <v>1002</v>
      </c>
      <c r="R282" s="313" t="s">
        <v>1297</v>
      </c>
      <c r="S282" s="313">
        <v>7800</v>
      </c>
      <c r="T282" s="313" t="s">
        <v>211</v>
      </c>
      <c r="U282" s="313">
        <v>3101</v>
      </c>
      <c r="V282" s="313" t="s">
        <v>115</v>
      </c>
      <c r="W282" s="313">
        <v>10400</v>
      </c>
      <c r="X282" s="313" t="s">
        <v>219</v>
      </c>
      <c r="Y282" s="313">
        <v>4800</v>
      </c>
      <c r="Z282" s="313" t="s">
        <v>154</v>
      </c>
      <c r="AA282" s="313">
        <v>7301</v>
      </c>
      <c r="AB282" s="313" t="s">
        <v>205</v>
      </c>
      <c r="AC282" s="313"/>
      <c r="AD282" s="313"/>
      <c r="AE282" s="313"/>
      <c r="AF282" s="313"/>
      <c r="AG282" s="313"/>
      <c r="AH282" s="313"/>
      <c r="AI282" s="313"/>
      <c r="AJ282" s="313"/>
      <c r="AK282" s="313"/>
      <c r="AL282" s="313"/>
      <c r="AM282" s="313"/>
      <c r="AN282" s="313"/>
      <c r="AZ282" s="214"/>
      <c r="BB282" s="214"/>
    </row>
    <row r="283" spans="1:54">
      <c r="A283" s="312" t="str">
        <f t="shared" si="17"/>
        <v>40825.40101.3101.1002.2900.12500.5003</v>
      </c>
      <c r="B283" s="311">
        <v>40800</v>
      </c>
      <c r="C283" s="311">
        <v>40825</v>
      </c>
      <c r="D283" s="378" t="str">
        <f t="shared" si="20"/>
        <v xml:space="preserve">PIH Pescatarian </v>
      </c>
      <c r="E283" s="312" t="str">
        <f t="shared" si="19"/>
        <v xml:space="preserve">BUNDLE_PIH Pescatarian </v>
      </c>
      <c r="G283" s="214" t="s">
        <v>1288</v>
      </c>
      <c r="I283" s="311" t="s">
        <v>1993</v>
      </c>
      <c r="J283" s="374">
        <v>44482</v>
      </c>
      <c r="K283" s="313" t="s">
        <v>978</v>
      </c>
      <c r="L283" s="313" t="s">
        <v>978</v>
      </c>
      <c r="M283" s="313">
        <v>40101</v>
      </c>
      <c r="N283" s="313" t="s">
        <v>1324</v>
      </c>
      <c r="O283" s="313">
        <v>3101</v>
      </c>
      <c r="P283" s="313" t="s">
        <v>115</v>
      </c>
      <c r="Q283" s="313">
        <v>1002</v>
      </c>
      <c r="R283" s="313" t="s">
        <v>1297</v>
      </c>
      <c r="S283" s="313">
        <v>2900</v>
      </c>
      <c r="T283" s="313" t="s">
        <v>108</v>
      </c>
      <c r="U283" s="313">
        <v>12500</v>
      </c>
      <c r="V283" s="313" t="s">
        <v>242</v>
      </c>
      <c r="W283" s="313">
        <v>4800</v>
      </c>
      <c r="X283" s="313" t="s">
        <v>154</v>
      </c>
      <c r="Y283" s="313">
        <v>5003</v>
      </c>
      <c r="Z283" s="313" t="s">
        <v>1299</v>
      </c>
      <c r="AA283" s="313">
        <v>7301</v>
      </c>
      <c r="AB283" s="313" t="s">
        <v>205</v>
      </c>
      <c r="AC283" s="313"/>
      <c r="AD283" s="313"/>
      <c r="AE283" s="313"/>
      <c r="AF283" s="313"/>
      <c r="AG283" s="313"/>
      <c r="AH283" s="313"/>
      <c r="AI283" s="313"/>
      <c r="AJ283" s="313"/>
      <c r="AK283" s="313"/>
      <c r="AL283" s="313"/>
      <c r="AM283" s="313"/>
      <c r="AN283" s="313"/>
      <c r="AZ283" s="214"/>
      <c r="BB283" s="214"/>
    </row>
    <row r="284" spans="1:54" s="317" customFormat="1">
      <c r="A284" s="312" t="str">
        <f>CONCATENATE(C284,".",IF(M284="","000",M284),".",IF(O284="","000",O284),".",IF(Q284="","000",Q284),".",IF(S284="","000",S284),".",IF(U284="","000",U284),".",IF(W284="","000",W284))</f>
        <v>40826.6803.7401.12400.18102.000.000</v>
      </c>
      <c r="B284" s="311">
        <v>40800</v>
      </c>
      <c r="C284" s="311">
        <v>40826</v>
      </c>
      <c r="D284" s="378" t="str">
        <f t="shared" si="20"/>
        <v xml:space="preserve">Snacks Bundle </v>
      </c>
      <c r="E284" s="312" t="str">
        <f t="shared" si="19"/>
        <v xml:space="preserve">BUNDLE_Snacks Bundle </v>
      </c>
      <c r="G284" s="317" t="s">
        <v>1327</v>
      </c>
      <c r="H284" s="128"/>
      <c r="I284" s="311" t="s">
        <v>1138</v>
      </c>
      <c r="J284" s="374">
        <v>44482</v>
      </c>
      <c r="K284" s="313" t="s">
        <v>978</v>
      </c>
      <c r="L284" s="313" t="s">
        <v>978</v>
      </c>
      <c r="M284" s="313">
        <v>6803</v>
      </c>
      <c r="N284" s="313" t="s">
        <v>194</v>
      </c>
      <c r="O284" s="313">
        <v>7401</v>
      </c>
      <c r="P284" s="313" t="s">
        <v>206</v>
      </c>
      <c r="Q284" s="313">
        <v>12400</v>
      </c>
      <c r="R284" s="313" t="s">
        <v>241</v>
      </c>
      <c r="S284" s="313">
        <v>18102</v>
      </c>
      <c r="T284" s="313" t="s">
        <v>266</v>
      </c>
      <c r="U284" s="313"/>
      <c r="V284" s="313"/>
      <c r="W284" s="313"/>
      <c r="X284" s="313"/>
      <c r="Y284" s="313"/>
      <c r="Z284" s="313"/>
      <c r="AA284" s="313"/>
      <c r="AB284" s="313"/>
      <c r="AC284" s="313"/>
      <c r="AD284" s="313"/>
      <c r="AE284" s="313"/>
      <c r="AF284" s="313"/>
      <c r="AG284" s="313"/>
      <c r="AH284" s="313"/>
      <c r="AI284" s="313"/>
      <c r="AJ284" s="313"/>
      <c r="AK284" s="313"/>
      <c r="AL284" s="313"/>
      <c r="AM284" s="313"/>
      <c r="AN284" s="313"/>
      <c r="AY284" s="214"/>
      <c r="AZ284" s="214"/>
      <c r="BA284" s="214"/>
      <c r="BB284" s="214"/>
    </row>
    <row r="285" spans="1:54" s="317" customFormat="1">
      <c r="A285" s="312" t="str">
        <f>CONCATENATE(C285,".",IF(M285="","000",M285),".",IF(O285="","000",O285),".",IF(Q285="","000",Q285),".",IF(S285="","000",S285),".",IF(U285="","000",U285),".",IF(W285="","000",W285))</f>
        <v>40827.000.000.000.000.000.000</v>
      </c>
      <c r="B285" s="311">
        <v>40800</v>
      </c>
      <c r="C285" s="311">
        <v>40827</v>
      </c>
      <c r="D285" s="378" t="str">
        <f t="shared" si="20"/>
        <v xml:space="preserve">Soups Bundle </v>
      </c>
      <c r="E285" s="378" t="str">
        <f t="shared" si="19"/>
        <v xml:space="preserve">BUNDLE_Soups Bundle </v>
      </c>
      <c r="G285" s="317" t="s">
        <v>1328</v>
      </c>
      <c r="H285" s="128"/>
      <c r="I285" s="311" t="s">
        <v>1138</v>
      </c>
      <c r="J285" s="374">
        <v>44482</v>
      </c>
      <c r="K285" s="313" t="s">
        <v>978</v>
      </c>
      <c r="L285" s="313" t="s">
        <v>978</v>
      </c>
      <c r="M285" s="316"/>
      <c r="S285" s="313"/>
      <c r="T285" s="313"/>
      <c r="U285" s="313"/>
      <c r="V285" s="313"/>
      <c r="W285" s="313"/>
      <c r="X285" s="313"/>
      <c r="Y285" s="313"/>
      <c r="Z285" s="313"/>
      <c r="AA285" s="313"/>
      <c r="AB285" s="313"/>
      <c r="AC285" s="313"/>
      <c r="AD285" s="313"/>
      <c r="AE285" s="313"/>
      <c r="AF285" s="313"/>
      <c r="AG285" s="313"/>
      <c r="AH285" s="313"/>
      <c r="AI285" s="313"/>
      <c r="AJ285" s="313"/>
      <c r="AK285" s="313"/>
      <c r="AL285" s="313"/>
      <c r="AM285" s="313"/>
      <c r="AN285" s="313"/>
      <c r="AY285" s="214"/>
      <c r="AZ285" s="214"/>
      <c r="BA285" s="214"/>
      <c r="BB285" s="214"/>
    </row>
    <row r="286" spans="1:54">
      <c r="A286" s="312" t="str">
        <f>CONCATENATE(C286,".",IF(M286="","000",M286),".",IF(O286="","000",O286),".",IF(Q286="","000",Q286),".",IF(S286="","000",S286),".",IF(U286="","000",U286),".",IF(W286="","000",W286))</f>
        <v>60401.000.000.000.000.000.000</v>
      </c>
      <c r="B286" s="311">
        <v>60400</v>
      </c>
      <c r="C286" s="311">
        <v>60401</v>
      </c>
      <c r="D286" s="378" t="str">
        <f t="shared" si="20"/>
        <v>Roasted Kabocha Salad (veggie)</v>
      </c>
      <c r="E286" s="378" t="str">
        <f t="shared" si="19"/>
        <v>SALAD_Roasted Kabocha Salad (veggie)</v>
      </c>
      <c r="F286" s="214" t="s">
        <v>1004</v>
      </c>
      <c r="G286" s="214" t="s">
        <v>1329</v>
      </c>
      <c r="I286" s="311" t="s">
        <v>1993</v>
      </c>
      <c r="J286" s="374">
        <v>44482</v>
      </c>
      <c r="K286" s="313" t="s">
        <v>923</v>
      </c>
      <c r="L286" s="313" t="s">
        <v>2066</v>
      </c>
      <c r="M286" s="311"/>
      <c r="S286" s="313"/>
      <c r="T286" s="313"/>
      <c r="U286" s="313"/>
      <c r="V286" s="313"/>
      <c r="W286" s="313"/>
      <c r="X286" s="313"/>
      <c r="Y286" s="313"/>
      <c r="Z286" s="313"/>
      <c r="AA286" s="313"/>
      <c r="AB286" s="313"/>
      <c r="AC286" s="313"/>
      <c r="AD286" s="313"/>
      <c r="AE286" s="313"/>
      <c r="AF286" s="313"/>
      <c r="AG286" s="313"/>
      <c r="AH286" s="313"/>
      <c r="AI286" s="313"/>
      <c r="AJ286" s="313"/>
      <c r="AK286" s="313"/>
      <c r="AL286" s="313"/>
      <c r="AM286" s="313"/>
      <c r="AN286" s="313"/>
      <c r="AZ286" s="214"/>
      <c r="BB286" s="214"/>
    </row>
    <row r="287" spans="1:54">
      <c r="A287" s="312" t="str">
        <f>CONCATENATE(C287,".",IF(M287="","000",M287),".",IF(O287="","000",O287),".",IF(Q287="","000",Q287),".",IF(S287="","000",S287),".",IF(U287="","000",U287),".",IF(W287="","000",W287))</f>
        <v>60402.000.000.000.000.000.000</v>
      </c>
      <c r="B287" s="311">
        <v>60400</v>
      </c>
      <c r="C287" s="311">
        <v>60402</v>
      </c>
      <c r="D287" s="378" t="str">
        <f t="shared" si="20"/>
        <v>Roasted Kabocha Salad (Chicken)</v>
      </c>
      <c r="E287" s="378" t="str">
        <f t="shared" si="19"/>
        <v>SALAD_Roasted Kabocha Salad (Chicken)</v>
      </c>
      <c r="F287" s="214" t="s">
        <v>936</v>
      </c>
      <c r="G287" s="214" t="s">
        <v>1329</v>
      </c>
      <c r="I287" s="311" t="s">
        <v>1993</v>
      </c>
      <c r="J287" s="374">
        <v>44482</v>
      </c>
      <c r="K287" s="313" t="s">
        <v>923</v>
      </c>
      <c r="L287" s="313" t="s">
        <v>2066</v>
      </c>
      <c r="M287" s="311"/>
      <c r="V287" s="313"/>
      <c r="W287" s="313"/>
      <c r="X287" s="313"/>
      <c r="Y287" s="313"/>
      <c r="Z287" s="313"/>
      <c r="AA287" s="313"/>
      <c r="AB287" s="313"/>
      <c r="AC287" s="313"/>
      <c r="AD287" s="313"/>
      <c r="AE287" s="313"/>
      <c r="AF287" s="313"/>
      <c r="AG287" s="313"/>
      <c r="AH287" s="313"/>
      <c r="AI287" s="313"/>
      <c r="AJ287" s="313"/>
      <c r="AK287" s="313"/>
      <c r="AL287" s="313"/>
      <c r="AM287" s="313"/>
      <c r="AN287" s="313"/>
      <c r="AZ287" s="214"/>
      <c r="BB287" s="214"/>
    </row>
    <row r="288" spans="1:54">
      <c r="A288" s="378" t="str">
        <f>CONCATENATE(C288,".",IF(M288="","000",M288),".",IF(O288="","000",O288),".",IF(Q288="","000",Q288),".",IF(S288="","000",S288),".",IF(U288="","000",U288),".",IF(Y288="","000",Y288))</f>
        <v>60501.000.000.000.000.000.000</v>
      </c>
      <c r="B288" s="214">
        <v>60500</v>
      </c>
      <c r="C288" s="214">
        <v>60501</v>
      </c>
      <c r="D288" s="378" t="str">
        <f t="shared" si="20"/>
        <v xml:space="preserve">Stuffing </v>
      </c>
      <c r="E288" s="378" t="str">
        <f t="shared" si="19"/>
        <v xml:space="preserve">LARGE SIDE 24oz_Stuffing </v>
      </c>
      <c r="G288" s="214" t="s">
        <v>1330</v>
      </c>
      <c r="I288" s="6" t="s">
        <v>1138</v>
      </c>
      <c r="J288" s="374">
        <v>44482</v>
      </c>
      <c r="K288" s="313" t="s">
        <v>1014</v>
      </c>
      <c r="L288" s="214" t="s">
        <v>2078</v>
      </c>
      <c r="V288" s="313"/>
      <c r="W288" s="313"/>
      <c r="X288" s="313"/>
      <c r="Y288" s="313"/>
      <c r="Z288" s="313"/>
      <c r="AA288" s="313"/>
      <c r="AB288" s="313"/>
      <c r="AC288" s="313"/>
      <c r="AD288" s="313"/>
      <c r="AE288" s="313"/>
      <c r="AF288" s="313"/>
      <c r="AG288" s="313"/>
      <c r="AH288" s="313"/>
      <c r="AI288" s="313"/>
      <c r="AJ288" s="313"/>
      <c r="AK288" s="313"/>
      <c r="AL288" s="313"/>
      <c r="AM288" s="313"/>
      <c r="AN288" s="313"/>
      <c r="AZ288" s="214"/>
      <c r="BB288" s="214"/>
    </row>
    <row r="289" spans="1:54">
      <c r="A289" s="378" t="str">
        <f>CONCATENATE(C289,".",IF(M289="","000",M289),".",IF(O289="","000",O289),".",IF(Q289="","000",Q289),".",IF(S289="","000",S289),".",IF(U289="","000",U289),".",IF(Y289="","000",Y289))</f>
        <v>5801.000.000.000.000.000.000</v>
      </c>
      <c r="B289" s="214">
        <v>5800</v>
      </c>
      <c r="C289" s="214">
        <v>5801</v>
      </c>
      <c r="D289" s="378" t="str">
        <f t="shared" si="20"/>
        <v xml:space="preserve">Rosemary Whipped Potatoes </v>
      </c>
      <c r="E289" s="378" t="str">
        <f t="shared" si="19"/>
        <v xml:space="preserve">LARGE SIDE 24oz_Rosemary Whipped Potatoes </v>
      </c>
      <c r="G289" s="214" t="s">
        <v>179</v>
      </c>
      <c r="I289" s="311" t="s">
        <v>1993</v>
      </c>
      <c r="J289" s="374">
        <v>44482</v>
      </c>
      <c r="K289" s="313" t="s">
        <v>1014</v>
      </c>
      <c r="L289" s="214" t="s">
        <v>2078</v>
      </c>
      <c r="AZ289" s="214"/>
      <c r="BB289" s="214"/>
    </row>
    <row r="290" spans="1:54">
      <c r="A290" s="378" t="str">
        <f>CONCATENATE(C290,".",IF(M290="","000",M290),".",IF(O290="","000",O290),".",IF(Q290="","000",Q290),".",IF(S290="","000",S290),".",IF(U290="","000",U290),".",IF(Y290="","000",Y290))</f>
        <v>40502.000.000.000.000.000.000</v>
      </c>
      <c r="B290" s="214">
        <v>40500</v>
      </c>
      <c r="C290" s="214">
        <v>40502</v>
      </c>
      <c r="D290" s="378" t="str">
        <f t="shared" si="20"/>
        <v>Roasted Turkey Dinner (holiday)</v>
      </c>
      <c r="E290" s="378" t="str">
        <f t="shared" si="19"/>
        <v>ENTRÉE_Roasted Turkey Dinner (holiday)</v>
      </c>
      <c r="F290" s="214" t="s">
        <v>1333</v>
      </c>
      <c r="G290" s="214" t="s">
        <v>732</v>
      </c>
      <c r="I290" s="311" t="s">
        <v>1138</v>
      </c>
      <c r="J290" s="374">
        <v>44482</v>
      </c>
      <c r="K290" s="214" t="s">
        <v>916</v>
      </c>
      <c r="L290" s="214" t="s">
        <v>2066</v>
      </c>
      <c r="AZ290" s="214"/>
      <c r="BB290" s="214"/>
    </row>
    <row r="291" spans="1:54" ht="31.2">
      <c r="A291" s="378" t="str">
        <f>CONCATENATE(C291,".",IF(M291="","000",M291),".",IF(O291="","000",O291),".",IF(Q291="","000",Q291),".",IF(S291="","000",S291),".",IF(U291="","000",U291),".",IF(Y291="","000",Y291))</f>
        <v>40828.60501.60501.5801.5801.6102.5900</v>
      </c>
      <c r="B291" s="311">
        <v>40800</v>
      </c>
      <c r="C291" s="214">
        <v>40828</v>
      </c>
      <c r="D291" s="378" t="str">
        <f t="shared" si="20"/>
        <v xml:space="preserve">Thanksgiving Sides </v>
      </c>
      <c r="E291" s="378" t="str">
        <f t="shared" si="19"/>
        <v xml:space="preserve">BUNDLE_Thanksgiving Sides </v>
      </c>
      <c r="G291" s="214" t="s">
        <v>1995</v>
      </c>
      <c r="I291" s="6" t="s">
        <v>1138</v>
      </c>
      <c r="J291" s="374">
        <v>44482</v>
      </c>
      <c r="K291" s="311" t="s">
        <v>978</v>
      </c>
      <c r="L291" s="313" t="s">
        <v>978</v>
      </c>
      <c r="M291" s="214">
        <v>60501</v>
      </c>
      <c r="N291" s="214" t="s">
        <v>1346</v>
      </c>
      <c r="O291" s="214">
        <v>60501</v>
      </c>
      <c r="P291" s="214" t="s">
        <v>1346</v>
      </c>
      <c r="Q291" s="214">
        <v>5801</v>
      </c>
      <c r="R291" s="214" t="s">
        <v>1347</v>
      </c>
      <c r="S291" s="214">
        <v>5801</v>
      </c>
      <c r="T291" s="214" t="s">
        <v>1347</v>
      </c>
      <c r="U291" s="96">
        <v>6102</v>
      </c>
      <c r="V291" s="96" t="s">
        <v>1348</v>
      </c>
      <c r="W291" s="96">
        <v>6102</v>
      </c>
      <c r="X291" s="96" t="s">
        <v>1348</v>
      </c>
      <c r="Y291" s="311">
        <v>5900</v>
      </c>
      <c r="Z291" s="311" t="s">
        <v>1349</v>
      </c>
      <c r="AA291" s="311">
        <v>6000</v>
      </c>
      <c r="AB291" s="311" t="s">
        <v>1350</v>
      </c>
      <c r="AC291" s="214">
        <f>C415</f>
        <v>89001</v>
      </c>
      <c r="AD291" s="214" t="str">
        <f>D415</f>
        <v xml:space="preserve">Pumpkin Loaf </v>
      </c>
      <c r="AE291" s="311">
        <v>5900</v>
      </c>
      <c r="AF291" s="311" t="s">
        <v>1349</v>
      </c>
      <c r="AG291" s="311">
        <v>6000</v>
      </c>
      <c r="AH291" s="311" t="s">
        <v>1350</v>
      </c>
      <c r="AI291" s="214">
        <f>C372</f>
        <v>88201</v>
      </c>
      <c r="AJ291" s="214" t="str">
        <f>D372</f>
        <v>Macarons (Chocolate)</v>
      </c>
      <c r="AZ291" s="214"/>
      <c r="BB291" s="214"/>
    </row>
    <row r="292" spans="1:54" ht="31.2">
      <c r="A292" s="378" t="str">
        <f>CONCATENATE(C292,".",IF(M292="","000",M292),".",IF(O292="","000",O292),".",IF(Q292="","000",Q292),".",IF(S292="","000",S292),".",IF(U292="","000",U292),".",IF(W292="","000",W292))</f>
        <v>40829.5700.5700.60501.60501.5801.6102</v>
      </c>
      <c r="B292" s="311">
        <v>40800</v>
      </c>
      <c r="C292" s="214">
        <v>40829</v>
      </c>
      <c r="D292" s="378" t="str">
        <f t="shared" si="20"/>
        <v xml:space="preserve">Thanksgiving Dinner  </v>
      </c>
      <c r="E292" s="378" t="str">
        <f t="shared" si="19"/>
        <v xml:space="preserve">BUNDLE_Thanksgiving Dinner  </v>
      </c>
      <c r="G292" s="214" t="s">
        <v>1994</v>
      </c>
      <c r="I292" s="6" t="s">
        <v>1138</v>
      </c>
      <c r="J292" s="374">
        <v>44482</v>
      </c>
      <c r="K292" s="311" t="s">
        <v>978</v>
      </c>
      <c r="L292" s="313" t="s">
        <v>978</v>
      </c>
      <c r="M292" s="311">
        <v>5700</v>
      </c>
      <c r="N292" s="311" t="s">
        <v>1351</v>
      </c>
      <c r="O292" s="311">
        <v>5700</v>
      </c>
      <c r="P292" s="311" t="s">
        <v>1351</v>
      </c>
      <c r="Q292" s="214">
        <v>60501</v>
      </c>
      <c r="R292" s="214" t="s">
        <v>1346</v>
      </c>
      <c r="S292" s="214">
        <v>60501</v>
      </c>
      <c r="T292" s="214" t="s">
        <v>1346</v>
      </c>
      <c r="U292" s="214">
        <v>5801</v>
      </c>
      <c r="V292" s="214" t="s">
        <v>1347</v>
      </c>
      <c r="W292" s="96">
        <v>6102</v>
      </c>
      <c r="X292" s="96" t="s">
        <v>1348</v>
      </c>
      <c r="Y292" s="311">
        <v>5900</v>
      </c>
      <c r="Z292" s="311" t="s">
        <v>1349</v>
      </c>
      <c r="AA292" s="311">
        <v>5900</v>
      </c>
      <c r="AB292" s="311" t="s">
        <v>1349</v>
      </c>
      <c r="AC292" s="311">
        <v>6000</v>
      </c>
      <c r="AD292" s="311" t="s">
        <v>1350</v>
      </c>
      <c r="AE292" s="214">
        <f>C415</f>
        <v>89001</v>
      </c>
      <c r="AF292" s="214" t="str">
        <f>D415</f>
        <v xml:space="preserve">Pumpkin Loaf </v>
      </c>
      <c r="AG292" s="214">
        <v>88201</v>
      </c>
      <c r="AH292" s="214" t="s">
        <v>2001</v>
      </c>
      <c r="AZ292" s="214"/>
      <c r="BB292" s="214"/>
    </row>
    <row r="293" spans="1:54">
      <c r="A293" s="378" t="str">
        <f t="shared" ref="A293:A315" si="21">CONCATENATE(C293,".",IF(M293="","000",M293),".",IF(O293="","000",O293),".",IF(Q293="","000",Q293),".",IF(S293="","000",S293),".",IF(U293="","000",U293),".",IF(Y293="","000",Y293))</f>
        <v>40830.5701.60402.60401.30401.40401.000</v>
      </c>
      <c r="B293" s="311">
        <v>40800</v>
      </c>
      <c r="C293" s="214">
        <v>40830</v>
      </c>
      <c r="D293" s="378" t="str">
        <f t="shared" si="20"/>
        <v xml:space="preserve">New This Month: November Bundle </v>
      </c>
      <c r="E293" s="378" t="str">
        <f t="shared" si="19"/>
        <v xml:space="preserve">BUNDLE_New This Month: November Bundle </v>
      </c>
      <c r="G293" s="214" t="s">
        <v>1359</v>
      </c>
      <c r="I293" s="311" t="s">
        <v>1138</v>
      </c>
      <c r="J293" s="374">
        <v>44482</v>
      </c>
      <c r="K293" s="311" t="s">
        <v>978</v>
      </c>
      <c r="L293" s="313" t="s">
        <v>978</v>
      </c>
      <c r="M293" s="214">
        <v>5701</v>
      </c>
      <c r="N293" s="214" t="s">
        <v>732</v>
      </c>
      <c r="O293" s="214">
        <v>60402</v>
      </c>
      <c r="P293" s="214" t="s">
        <v>1360</v>
      </c>
      <c r="Q293" s="214">
        <v>60401</v>
      </c>
      <c r="R293" s="214" t="s">
        <v>1361</v>
      </c>
      <c r="S293" s="214">
        <v>30401</v>
      </c>
      <c r="T293" s="214" t="s">
        <v>676</v>
      </c>
      <c r="U293" s="214">
        <v>40401</v>
      </c>
      <c r="V293" s="214" t="s">
        <v>731</v>
      </c>
      <c r="AZ293" s="214"/>
      <c r="BB293" s="214"/>
    </row>
    <row r="294" spans="1:54">
      <c r="A294" s="378" t="str">
        <f t="shared" si="21"/>
        <v>4301.121.000.000.000.000.000</v>
      </c>
      <c r="B294" s="214">
        <v>4300</v>
      </c>
      <c r="C294" s="214">
        <v>4301</v>
      </c>
      <c r="D294" s="378" t="str">
        <f t="shared" si="20"/>
        <v>Tierra Salad (Chicken)</v>
      </c>
      <c r="E294" s="378" t="str">
        <f t="shared" si="19"/>
        <v>SALAD_Tierra Salad (Chicken)</v>
      </c>
      <c r="F294" s="214" t="s">
        <v>936</v>
      </c>
      <c r="G294" s="214" t="s">
        <v>144</v>
      </c>
      <c r="H294" s="6" t="s">
        <v>46</v>
      </c>
      <c r="I294" s="311" t="s">
        <v>1139</v>
      </c>
      <c r="J294" s="374">
        <v>44482</v>
      </c>
      <c r="K294" s="214" t="s">
        <v>923</v>
      </c>
      <c r="L294" s="214" t="s">
        <v>2066</v>
      </c>
      <c r="M294" s="214">
        <v>121</v>
      </c>
      <c r="N294" s="214" t="s">
        <v>278</v>
      </c>
      <c r="AZ294" s="214"/>
      <c r="BB294" s="214"/>
    </row>
    <row r="295" spans="1:54">
      <c r="A295" s="378" t="str">
        <f t="shared" si="21"/>
        <v>4302.121.000.000.000.000.000</v>
      </c>
      <c r="B295" s="214">
        <v>4300</v>
      </c>
      <c r="C295" s="214">
        <v>4302</v>
      </c>
      <c r="D295" s="378" t="str">
        <f t="shared" si="20"/>
        <v>Tierra Salad (Steak)</v>
      </c>
      <c r="E295" s="378" t="str">
        <f t="shared" si="19"/>
        <v>SALAD_Tierra Salad (Steak)</v>
      </c>
      <c r="F295" s="214" t="s">
        <v>947</v>
      </c>
      <c r="G295" s="214" t="s">
        <v>144</v>
      </c>
      <c r="H295" s="6" t="s">
        <v>46</v>
      </c>
      <c r="I295" s="311" t="s">
        <v>1139</v>
      </c>
      <c r="J295" s="374">
        <v>44482</v>
      </c>
      <c r="K295" s="214" t="s">
        <v>923</v>
      </c>
      <c r="L295" s="214" t="s">
        <v>2066</v>
      </c>
      <c r="M295" s="214">
        <v>121</v>
      </c>
      <c r="N295" s="214" t="s">
        <v>278</v>
      </c>
      <c r="AZ295" s="214"/>
      <c r="BB295" s="214"/>
    </row>
    <row r="296" spans="1:54">
      <c r="A296" s="378" t="str">
        <f t="shared" si="21"/>
        <v>4303.121.000.000.000.000.000</v>
      </c>
      <c r="B296" s="214">
        <v>4300</v>
      </c>
      <c r="C296" s="214">
        <v>4303</v>
      </c>
      <c r="D296" s="378" t="str">
        <f t="shared" si="20"/>
        <v>Tierra Salad (Tofu)</v>
      </c>
      <c r="E296" s="378" t="str">
        <f t="shared" si="19"/>
        <v>SALAD_Tierra Salad (Tofu)</v>
      </c>
      <c r="F296" s="214" t="s">
        <v>934</v>
      </c>
      <c r="G296" s="214" t="s">
        <v>144</v>
      </c>
      <c r="H296" s="6" t="s">
        <v>46</v>
      </c>
      <c r="I296" s="311" t="s">
        <v>1139</v>
      </c>
      <c r="J296" s="374">
        <v>44482</v>
      </c>
      <c r="K296" s="214" t="s">
        <v>923</v>
      </c>
      <c r="L296" s="214" t="s">
        <v>2066</v>
      </c>
      <c r="M296" s="214">
        <v>121</v>
      </c>
      <c r="N296" s="214" t="s">
        <v>278</v>
      </c>
      <c r="AZ296" s="214"/>
      <c r="BB296" s="214"/>
    </row>
    <row r="297" spans="1:54">
      <c r="A297" s="378" t="str">
        <f t="shared" si="21"/>
        <v>60601.000.000.000.000.000.000</v>
      </c>
      <c r="B297" s="214">
        <v>60600</v>
      </c>
      <c r="C297" s="214">
        <v>60601</v>
      </c>
      <c r="D297" s="378" t="str">
        <f t="shared" si="20"/>
        <v xml:space="preserve">Beef Stew  </v>
      </c>
      <c r="E297" s="378" t="str">
        <f t="shared" si="19"/>
        <v xml:space="preserve">ENTRÉE_Beef Stew  </v>
      </c>
      <c r="G297" s="214" t="s">
        <v>1363</v>
      </c>
      <c r="H297" s="1" t="s">
        <v>1364</v>
      </c>
      <c r="I297" s="311" t="s">
        <v>1993</v>
      </c>
      <c r="J297" s="374">
        <v>44482</v>
      </c>
      <c r="K297" s="214" t="s">
        <v>916</v>
      </c>
      <c r="L297" s="214" t="s">
        <v>2066</v>
      </c>
      <c r="AZ297" s="214"/>
      <c r="BB297" s="214"/>
    </row>
    <row r="298" spans="1:54">
      <c r="A298" s="378" t="str">
        <f t="shared" si="21"/>
        <v>60701.000.000.000.000.000.000</v>
      </c>
      <c r="B298" s="214">
        <v>60700</v>
      </c>
      <c r="C298" s="214">
        <v>60701</v>
      </c>
      <c r="D298" s="378" t="str">
        <f t="shared" si="20"/>
        <v>Sunrise Fruit Smoothie (8 oz)</v>
      </c>
      <c r="E298" s="378" t="str">
        <f t="shared" si="19"/>
        <v>BREAKFAST_Sunrise Fruit Smoothie (8 oz)</v>
      </c>
      <c r="F298" s="214" t="s">
        <v>1715</v>
      </c>
      <c r="G298" s="214" t="s">
        <v>1362</v>
      </c>
      <c r="I298" s="311" t="s">
        <v>1138</v>
      </c>
      <c r="J298" s="374">
        <v>44482</v>
      </c>
      <c r="K298" s="214" t="s">
        <v>919</v>
      </c>
      <c r="L298" s="214" t="s">
        <v>2066</v>
      </c>
      <c r="AZ298" s="214"/>
      <c r="BB298" s="214"/>
    </row>
    <row r="299" spans="1:54">
      <c r="A299" s="378" t="str">
        <f t="shared" si="21"/>
        <v>60801.000.000.000.000.000.000</v>
      </c>
      <c r="B299" s="214">
        <v>60800</v>
      </c>
      <c r="C299" s="214">
        <v>60801</v>
      </c>
      <c r="D299" s="378" t="str">
        <f t="shared" si="20"/>
        <v xml:space="preserve">Braised Beef Brisket </v>
      </c>
      <c r="E299" s="378" t="str">
        <f t="shared" si="19"/>
        <v xml:space="preserve">LARGE SIDE 24oz_Braised Beef Brisket </v>
      </c>
      <c r="G299" s="214" t="s">
        <v>1365</v>
      </c>
      <c r="I299" s="6" t="s">
        <v>1139</v>
      </c>
      <c r="J299" s="374">
        <v>44482</v>
      </c>
      <c r="K299" s="214" t="s">
        <v>1014</v>
      </c>
      <c r="L299" s="214" t="s">
        <v>2078</v>
      </c>
      <c r="AZ299" s="214"/>
      <c r="BB299" s="214"/>
    </row>
    <row r="300" spans="1:54">
      <c r="A300" s="378" t="str">
        <f t="shared" si="21"/>
        <v>60901.000.000.000.000.000.000</v>
      </c>
      <c r="B300" s="214">
        <v>60900</v>
      </c>
      <c r="C300" s="214">
        <v>60901</v>
      </c>
      <c r="D300" s="378" t="str">
        <f t="shared" si="20"/>
        <v xml:space="preserve">Potato Latkes </v>
      </c>
      <c r="E300" s="378" t="str">
        <f t="shared" si="19"/>
        <v xml:space="preserve">LARGE SIDE 24oz_Potato Latkes </v>
      </c>
      <c r="G300" s="214" t="s">
        <v>1366</v>
      </c>
      <c r="I300" s="311" t="s">
        <v>1993</v>
      </c>
      <c r="J300" s="374">
        <v>44482</v>
      </c>
      <c r="K300" s="214" t="s">
        <v>1014</v>
      </c>
      <c r="L300" s="214" t="s">
        <v>2078</v>
      </c>
      <c r="AZ300" s="214"/>
      <c r="BB300" s="214"/>
    </row>
    <row r="301" spans="1:54">
      <c r="A301" s="378" t="str">
        <f t="shared" si="21"/>
        <v>70001.000.000.000.000.000.000</v>
      </c>
      <c r="B301" s="214">
        <v>70000</v>
      </c>
      <c r="C301" s="214">
        <v>70001</v>
      </c>
      <c r="D301" s="378" t="str">
        <f t="shared" si="20"/>
        <v xml:space="preserve">Roasted Baby Carrots  </v>
      </c>
      <c r="E301" s="378" t="str">
        <f t="shared" si="19"/>
        <v xml:space="preserve">LARGE SIDE 24oz_Roasted Baby Carrots  </v>
      </c>
      <c r="G301" s="214" t="s">
        <v>1367</v>
      </c>
      <c r="I301" s="311" t="s">
        <v>1993</v>
      </c>
      <c r="J301" s="374">
        <v>44482</v>
      </c>
      <c r="K301" s="214" t="s">
        <v>1014</v>
      </c>
      <c r="L301" s="214" t="s">
        <v>2078</v>
      </c>
      <c r="AZ301" s="214"/>
      <c r="BB301" s="214"/>
    </row>
    <row r="302" spans="1:54">
      <c r="A302" s="378" t="str">
        <f t="shared" si="21"/>
        <v>70101.000.000.000.000.000.000</v>
      </c>
      <c r="B302" s="214">
        <v>70100</v>
      </c>
      <c r="C302" s="214">
        <v>70101</v>
      </c>
      <c r="D302" s="378" t="str">
        <f t="shared" si="20"/>
        <v xml:space="preserve">Lactose-Free Chive Sour Cream </v>
      </c>
      <c r="E302" s="378" t="str">
        <f t="shared" si="19"/>
        <v xml:space="preserve">SIDE 12oz_Lactose-Free Chive Sour Cream </v>
      </c>
      <c r="G302" s="214" t="s">
        <v>1368</v>
      </c>
      <c r="I302" s="6" t="s">
        <v>1139</v>
      </c>
      <c r="J302" s="374">
        <v>44482</v>
      </c>
      <c r="K302" s="214" t="s">
        <v>1358</v>
      </c>
      <c r="L302" s="214" t="s">
        <v>2078</v>
      </c>
      <c r="AZ302" s="214"/>
      <c r="BB302" s="214"/>
    </row>
    <row r="303" spans="1:54">
      <c r="A303" s="378" t="str">
        <f t="shared" si="21"/>
        <v>13502.000.000.000.000.000.000</v>
      </c>
      <c r="B303" s="214">
        <v>13500</v>
      </c>
      <c r="C303" s="214">
        <v>13502</v>
      </c>
      <c r="D303" s="378" t="str">
        <f t="shared" si="20"/>
        <v xml:space="preserve">Sautéed Spinach </v>
      </c>
      <c r="E303" s="378" t="str">
        <f t="shared" si="19"/>
        <v xml:space="preserve">LARGE SIDE 24oz_Sautéed Spinach </v>
      </c>
      <c r="G303" s="311" t="s">
        <v>250</v>
      </c>
      <c r="I303" s="311" t="s">
        <v>1993</v>
      </c>
      <c r="J303" s="374">
        <v>44482</v>
      </c>
      <c r="K303" s="214" t="s">
        <v>1014</v>
      </c>
      <c r="L303" s="214" t="s">
        <v>2078</v>
      </c>
      <c r="AZ303" s="214"/>
      <c r="BB303" s="214"/>
    </row>
    <row r="304" spans="1:54">
      <c r="A304" s="378" t="str">
        <f t="shared" si="21"/>
        <v>40832.60801.60801.60901.70001.70101.13301</v>
      </c>
      <c r="B304" s="214">
        <v>40800</v>
      </c>
      <c r="C304" s="214">
        <v>40832</v>
      </c>
      <c r="D304" s="378" t="str">
        <f t="shared" si="20"/>
        <v xml:space="preserve">Hanukkah Bundle with Sour Cream </v>
      </c>
      <c r="E304" s="378" t="str">
        <f t="shared" si="19"/>
        <v xml:space="preserve">BUNDLE_Hanukkah Bundle with Sour Cream </v>
      </c>
      <c r="G304" s="214" t="s">
        <v>1396</v>
      </c>
      <c r="I304" s="6" t="s">
        <v>1138</v>
      </c>
      <c r="J304" s="374">
        <v>44482</v>
      </c>
      <c r="K304" s="214" t="s">
        <v>978</v>
      </c>
      <c r="L304" s="313" t="s">
        <v>978</v>
      </c>
      <c r="M304" s="214">
        <v>60801</v>
      </c>
      <c r="N304" s="214" t="str">
        <f>E299</f>
        <v xml:space="preserve">LARGE SIDE 24oz_Braised Beef Brisket </v>
      </c>
      <c r="O304" s="214">
        <v>60801</v>
      </c>
      <c r="P304" s="214" t="str">
        <f>E299</f>
        <v xml:space="preserve">LARGE SIDE 24oz_Braised Beef Brisket </v>
      </c>
      <c r="Q304" s="214">
        <v>60901</v>
      </c>
      <c r="R304" s="214" t="str">
        <f>E300</f>
        <v xml:space="preserve">LARGE SIDE 24oz_Potato Latkes </v>
      </c>
      <c r="S304" s="214">
        <v>70001</v>
      </c>
      <c r="T304" s="214" t="str">
        <f>E301</f>
        <v xml:space="preserve">LARGE SIDE 24oz_Roasted Baby Carrots  </v>
      </c>
      <c r="U304" s="214">
        <v>70101</v>
      </c>
      <c r="V304" s="214" t="str">
        <f>E302</f>
        <v xml:space="preserve">SIDE 12oz_Lactose-Free Chive Sour Cream </v>
      </c>
      <c r="W304" s="214">
        <v>13502</v>
      </c>
      <c r="X304" s="214" t="str">
        <f>E303</f>
        <v xml:space="preserve">LARGE SIDE 24oz_Sautéed Spinach </v>
      </c>
      <c r="Y304" s="214">
        <v>13301</v>
      </c>
      <c r="Z304" s="214" t="s">
        <v>1392</v>
      </c>
      <c r="AA304" s="214">
        <f>C334</f>
        <v>80401</v>
      </c>
      <c r="AB304" s="214" t="str">
        <f>D334</f>
        <v xml:space="preserve">Gefilte Fish </v>
      </c>
      <c r="AC304" s="214">
        <f>C334</f>
        <v>80401</v>
      </c>
      <c r="AD304" s="214" t="str">
        <f>D334</f>
        <v xml:space="preserve">Gefilte Fish </v>
      </c>
      <c r="AE304" s="214">
        <f>C416</f>
        <v>89101</v>
      </c>
      <c r="AF304" s="214" t="str">
        <f>D416</f>
        <v xml:space="preserve">Coconut Macaroons  </v>
      </c>
      <c r="AZ304" s="214"/>
      <c r="BB304" s="214"/>
    </row>
    <row r="305" spans="1:54">
      <c r="A305" s="378" t="str">
        <f t="shared" si="21"/>
        <v>40831.60801.60801.60901.70001.70201.13301</v>
      </c>
      <c r="B305" s="214">
        <v>40800</v>
      </c>
      <c r="C305" s="214">
        <v>40831</v>
      </c>
      <c r="D305" s="378" t="str">
        <f t="shared" si="20"/>
        <v xml:space="preserve">Hanukkah Bundle with Strawberry Preserves </v>
      </c>
      <c r="E305" s="378" t="str">
        <f t="shared" si="19"/>
        <v xml:space="preserve">BUNDLE_Hanukkah Bundle with Strawberry Preserves </v>
      </c>
      <c r="G305" s="214" t="s">
        <v>1397</v>
      </c>
      <c r="I305" s="6" t="s">
        <v>1138</v>
      </c>
      <c r="J305" s="374">
        <v>44482</v>
      </c>
      <c r="K305" s="214" t="s">
        <v>978</v>
      </c>
      <c r="L305" s="313" t="s">
        <v>978</v>
      </c>
      <c r="M305" s="214">
        <v>60801</v>
      </c>
      <c r="N305" s="214" t="s">
        <v>2002</v>
      </c>
      <c r="O305" s="214">
        <v>60801</v>
      </c>
      <c r="P305" s="214" t="s">
        <v>2002</v>
      </c>
      <c r="Q305" s="214">
        <v>60901</v>
      </c>
      <c r="R305" s="214" t="s">
        <v>2003</v>
      </c>
      <c r="S305" s="214">
        <v>70001</v>
      </c>
      <c r="T305" s="214" t="s">
        <v>2004</v>
      </c>
      <c r="U305" s="147">
        <v>70201</v>
      </c>
      <c r="V305" s="147" t="s">
        <v>1393</v>
      </c>
      <c r="W305" s="214">
        <v>13502</v>
      </c>
      <c r="X305" s="214" t="s">
        <v>2005</v>
      </c>
      <c r="Y305" s="214">
        <v>13301</v>
      </c>
      <c r="Z305" s="214" t="s">
        <v>1392</v>
      </c>
      <c r="AA305" s="214">
        <v>80401</v>
      </c>
      <c r="AB305" s="214" t="s">
        <v>2006</v>
      </c>
      <c r="AC305" s="214">
        <v>80401</v>
      </c>
      <c r="AD305" s="214" t="s">
        <v>2006</v>
      </c>
      <c r="AE305" s="214">
        <v>89101</v>
      </c>
      <c r="AF305" s="214" t="s">
        <v>2007</v>
      </c>
      <c r="AZ305" s="214"/>
      <c r="BB305" s="214"/>
    </row>
    <row r="306" spans="1:54">
      <c r="A306" s="378" t="str">
        <f t="shared" si="21"/>
        <v>40833.60601.60601.40401.40401.30201.8000</v>
      </c>
      <c r="B306" s="214">
        <v>40800</v>
      </c>
      <c r="C306" s="214">
        <v>40833</v>
      </c>
      <c r="D306" s="378" t="s">
        <v>1376</v>
      </c>
      <c r="E306" s="378" t="str">
        <f t="shared" si="19"/>
        <v xml:space="preserve">BUNDLE_Fall Favorites: Soup Bundle </v>
      </c>
      <c r="G306" s="214" t="s">
        <v>1377</v>
      </c>
      <c r="I306" s="311" t="s">
        <v>1138</v>
      </c>
      <c r="J306" s="374">
        <v>44482</v>
      </c>
      <c r="K306" s="214" t="s">
        <v>978</v>
      </c>
      <c r="L306" s="313" t="s">
        <v>978</v>
      </c>
      <c r="M306" s="311">
        <v>60601</v>
      </c>
      <c r="N306" s="311" t="s">
        <v>1378</v>
      </c>
      <c r="O306" s="311">
        <v>60601</v>
      </c>
      <c r="P306" s="311" t="s">
        <v>1378</v>
      </c>
      <c r="Q306" s="311">
        <v>40401</v>
      </c>
      <c r="R306" s="311" t="s">
        <v>731</v>
      </c>
      <c r="S306" s="311">
        <v>40401</v>
      </c>
      <c r="T306" s="311" t="s">
        <v>731</v>
      </c>
      <c r="U306" s="311">
        <v>30201</v>
      </c>
      <c r="V306" s="311" t="s">
        <v>212</v>
      </c>
      <c r="W306" s="311">
        <v>30201</v>
      </c>
      <c r="X306" s="311" t="s">
        <v>212</v>
      </c>
      <c r="Y306" s="311">
        <v>8000</v>
      </c>
      <c r="Z306" s="311" t="s">
        <v>120</v>
      </c>
      <c r="AA306" s="311">
        <v>8000</v>
      </c>
      <c r="AB306" s="311" t="s">
        <v>120</v>
      </c>
      <c r="AC306" s="311">
        <v>30401</v>
      </c>
      <c r="AD306" s="311" t="s">
        <v>676</v>
      </c>
      <c r="AE306" s="311">
        <v>7800</v>
      </c>
      <c r="AF306" s="311" t="s">
        <v>211</v>
      </c>
      <c r="AZ306" s="214"/>
      <c r="BB306" s="214"/>
    </row>
    <row r="307" spans="1:54">
      <c r="A307" s="378" t="str">
        <f t="shared" si="21"/>
        <v>70201.000.000.000.000.000.000</v>
      </c>
      <c r="B307" s="214">
        <v>70200</v>
      </c>
      <c r="C307" s="214">
        <v>70201</v>
      </c>
      <c r="D307" s="378" t="str">
        <f>CONCATENATE(G307," ",F307)</f>
        <v xml:space="preserve">Strawberry Preserves </v>
      </c>
      <c r="E307" s="378" t="str">
        <f t="shared" si="19"/>
        <v xml:space="preserve">SIDE 12oz_Strawberry Preserves </v>
      </c>
      <c r="G307" s="214" t="s">
        <v>1384</v>
      </c>
      <c r="I307" s="311" t="s">
        <v>1993</v>
      </c>
      <c r="J307" s="374">
        <v>44482</v>
      </c>
      <c r="K307" s="214" t="s">
        <v>1358</v>
      </c>
      <c r="L307" s="214" t="s">
        <v>2078</v>
      </c>
      <c r="AZ307" s="214"/>
      <c r="BB307" s="214"/>
    </row>
    <row r="308" spans="1:54">
      <c r="A308" s="378" t="str">
        <f t="shared" si="21"/>
        <v>40834.20702.20101.20101.000.000.000</v>
      </c>
      <c r="B308" s="214">
        <v>40800</v>
      </c>
      <c r="C308" s="214">
        <v>40834</v>
      </c>
      <c r="D308" s="378" t="s">
        <v>1399</v>
      </c>
      <c r="E308" s="378" t="str">
        <f t="shared" si="19"/>
        <v xml:space="preserve">BUNDLE_Holiday Platter </v>
      </c>
      <c r="G308" s="214" t="s">
        <v>1399</v>
      </c>
      <c r="I308" s="311" t="s">
        <v>1138</v>
      </c>
      <c r="J308" s="374">
        <v>44482</v>
      </c>
      <c r="K308" s="214" t="s">
        <v>978</v>
      </c>
      <c r="L308" s="313" t="s">
        <v>978</v>
      </c>
      <c r="M308" s="214">
        <v>20702</v>
      </c>
      <c r="N308" s="214" t="s">
        <v>627</v>
      </c>
      <c r="O308" s="214">
        <v>20101</v>
      </c>
      <c r="P308" s="214" t="s">
        <v>268</v>
      </c>
      <c r="Q308" s="214">
        <v>20101</v>
      </c>
      <c r="R308" s="214" t="s">
        <v>268</v>
      </c>
      <c r="AZ308" s="214"/>
      <c r="BB308" s="214"/>
    </row>
    <row r="309" spans="1:54">
      <c r="A309" s="378" t="str">
        <f t="shared" si="21"/>
        <v>70301.000.000.000.000.000.000</v>
      </c>
      <c r="B309" s="214">
        <v>70300</v>
      </c>
      <c r="C309" s="214">
        <v>70301</v>
      </c>
      <c r="D309" s="378" t="str">
        <f t="shared" ref="D309:D340" si="22">CONCATENATE(G309," ",F309)</f>
        <v xml:space="preserve">Chicken Tenders </v>
      </c>
      <c r="E309" s="378" t="str">
        <f t="shared" si="19"/>
        <v xml:space="preserve">ENTRÉE_Chicken Tenders </v>
      </c>
      <c r="G309" s="214" t="s">
        <v>1401</v>
      </c>
      <c r="H309" s="1" t="s">
        <v>1403</v>
      </c>
      <c r="I309" s="311" t="s">
        <v>1990</v>
      </c>
      <c r="J309" s="374">
        <v>44482</v>
      </c>
      <c r="K309" s="214" t="s">
        <v>916</v>
      </c>
      <c r="L309" s="214" t="s">
        <v>2066</v>
      </c>
      <c r="AZ309" s="214"/>
      <c r="BB309" s="214"/>
    </row>
    <row r="310" spans="1:54">
      <c r="A310" s="378" t="str">
        <f t="shared" si="21"/>
        <v>70401.000.000.000.000.000.000</v>
      </c>
      <c r="B310" s="214">
        <v>70400</v>
      </c>
      <c r="C310" s="214">
        <v>70401</v>
      </c>
      <c r="D310" s="378" t="str">
        <f t="shared" si="22"/>
        <v xml:space="preserve">Homestyle Breakfast </v>
      </c>
      <c r="E310" s="378" t="str">
        <f t="shared" si="19"/>
        <v xml:space="preserve">BREAKFAST_Homestyle Breakfast </v>
      </c>
      <c r="G310" s="214" t="s">
        <v>1428</v>
      </c>
      <c r="H310" s="1" t="s">
        <v>1429</v>
      </c>
      <c r="I310" s="311" t="s">
        <v>1993</v>
      </c>
      <c r="J310" s="374">
        <v>44482</v>
      </c>
      <c r="K310" s="214" t="s">
        <v>919</v>
      </c>
      <c r="L310" s="214" t="s">
        <v>2066</v>
      </c>
      <c r="AZ310" s="214"/>
      <c r="BB310" s="214"/>
    </row>
    <row r="311" spans="1:54">
      <c r="A311" s="378" t="str">
        <f t="shared" si="21"/>
        <v>7501.000.000.000.000.000.000</v>
      </c>
      <c r="B311" s="214">
        <v>7500</v>
      </c>
      <c r="C311" s="214">
        <v>7501</v>
      </c>
      <c r="D311" s="378" t="str">
        <f t="shared" si="22"/>
        <v>Country Cinnamon Oatmeal  (Blueberry)</v>
      </c>
      <c r="E311" s="378" t="str">
        <f t="shared" si="19"/>
        <v>BREAKFAST_Country Cinnamon Oatmeal  (Blueberry)</v>
      </c>
      <c r="F311" s="214" t="s">
        <v>1402</v>
      </c>
      <c r="G311" s="214" t="s">
        <v>207</v>
      </c>
      <c r="H311" s="1" t="s">
        <v>1404</v>
      </c>
      <c r="I311" s="311" t="s">
        <v>1993</v>
      </c>
      <c r="J311" s="374">
        <v>44482</v>
      </c>
      <c r="K311" s="214" t="s">
        <v>919</v>
      </c>
      <c r="L311" s="214" t="s">
        <v>2066</v>
      </c>
      <c r="AZ311" s="214"/>
      <c r="BB311" s="214"/>
    </row>
    <row r="312" spans="1:54">
      <c r="A312" s="378" t="str">
        <f t="shared" si="21"/>
        <v>40835.30601.30602.70301.70301.70401.7501</v>
      </c>
      <c r="B312" s="214">
        <v>40800</v>
      </c>
      <c r="C312" s="214">
        <v>40835</v>
      </c>
      <c r="D312" s="378" t="str">
        <f t="shared" si="22"/>
        <v xml:space="preserve">New This Month January Bundle </v>
      </c>
      <c r="E312" s="378" t="str">
        <f t="shared" si="19"/>
        <v xml:space="preserve">BUNDLE_New This Month January Bundle </v>
      </c>
      <c r="G312" s="214" t="s">
        <v>1434</v>
      </c>
      <c r="I312" s="311" t="s">
        <v>1138</v>
      </c>
      <c r="J312" s="374">
        <v>44482</v>
      </c>
      <c r="K312" s="214" t="s">
        <v>978</v>
      </c>
      <c r="L312" s="313" t="s">
        <v>978</v>
      </c>
      <c r="M312" s="342">
        <v>30601</v>
      </c>
      <c r="N312" s="342" t="s">
        <v>1046</v>
      </c>
      <c r="O312" s="342">
        <v>30602</v>
      </c>
      <c r="P312" s="342" t="s">
        <v>1049</v>
      </c>
      <c r="Q312" s="342">
        <v>70301</v>
      </c>
      <c r="R312" s="342" t="s">
        <v>1401</v>
      </c>
      <c r="S312" s="342">
        <v>70301</v>
      </c>
      <c r="T312" s="342" t="s">
        <v>1401</v>
      </c>
      <c r="U312" s="342">
        <v>70401</v>
      </c>
      <c r="V312" s="342" t="s">
        <v>1428</v>
      </c>
      <c r="W312" s="342">
        <v>70401</v>
      </c>
      <c r="X312" s="342" t="s">
        <v>1428</v>
      </c>
      <c r="Y312" s="342">
        <v>7501</v>
      </c>
      <c r="Z312" s="342" t="s">
        <v>1435</v>
      </c>
      <c r="AA312" s="342">
        <v>7501</v>
      </c>
      <c r="AB312" s="342" t="s">
        <v>1435</v>
      </c>
      <c r="AZ312" s="214"/>
      <c r="BB312" s="214"/>
    </row>
    <row r="313" spans="1:54">
      <c r="A313" s="378" t="str">
        <f t="shared" si="21"/>
        <v>70501.000.000.000.000.000.000</v>
      </c>
      <c r="B313" s="214">
        <v>70500</v>
      </c>
      <c r="C313" s="214">
        <v>70501</v>
      </c>
      <c r="D313" s="378" t="str">
        <f t="shared" si="22"/>
        <v xml:space="preserve">Popcorn Chicken Tray </v>
      </c>
      <c r="E313" s="378" t="str">
        <f t="shared" si="19"/>
        <v xml:space="preserve">HALF TRAY_Popcorn Chicken Tray </v>
      </c>
      <c r="G313" s="214" t="s">
        <v>2108</v>
      </c>
      <c r="I313" s="311" t="s">
        <v>1138</v>
      </c>
      <c r="J313" s="374">
        <v>44482</v>
      </c>
      <c r="K313" s="214" t="s">
        <v>1011</v>
      </c>
      <c r="L313" s="214" t="s">
        <v>2078</v>
      </c>
      <c r="AZ313" s="214"/>
      <c r="BB313" s="214"/>
    </row>
    <row r="314" spans="1:54">
      <c r="A314" s="378" t="str">
        <f t="shared" si="21"/>
        <v>70601.000.000.000.000.000.000</v>
      </c>
      <c r="B314" s="214">
        <v>70600</v>
      </c>
      <c r="C314" s="214">
        <v>70601</v>
      </c>
      <c r="D314" s="378" t="str">
        <f t="shared" si="22"/>
        <v xml:space="preserve">Nachos Tray </v>
      </c>
      <c r="E314" s="378" t="str">
        <f t="shared" si="19"/>
        <v xml:space="preserve">HALF TRAY_Nachos Tray </v>
      </c>
      <c r="G314" s="214" t="s">
        <v>1446</v>
      </c>
      <c r="I314" s="311" t="s">
        <v>1138</v>
      </c>
      <c r="J314" s="374">
        <v>44482</v>
      </c>
      <c r="K314" s="214" t="s">
        <v>1011</v>
      </c>
      <c r="L314" s="214" t="s">
        <v>2078</v>
      </c>
      <c r="AZ314" s="214"/>
      <c r="BB314" s="214"/>
    </row>
    <row r="315" spans="1:54">
      <c r="A315" s="378" t="str">
        <f t="shared" si="21"/>
        <v>40836.70501.70502.70601.70602.000.000</v>
      </c>
      <c r="B315" s="214">
        <v>40800</v>
      </c>
      <c r="C315" s="214">
        <v>40836</v>
      </c>
      <c r="D315" s="378" t="str">
        <f t="shared" si="22"/>
        <v xml:space="preserve">Game Day Bundle  </v>
      </c>
      <c r="E315" s="378" t="str">
        <f t="shared" si="19"/>
        <v xml:space="preserve">BUNDLE_Game Day Bundle  </v>
      </c>
      <c r="G315" s="214" t="s">
        <v>1443</v>
      </c>
      <c r="I315" s="311" t="s">
        <v>1138</v>
      </c>
      <c r="J315" s="374">
        <v>44482</v>
      </c>
      <c r="K315" s="214" t="s">
        <v>978</v>
      </c>
      <c r="L315" s="313" t="s">
        <v>978</v>
      </c>
      <c r="M315" s="214">
        <v>70501</v>
      </c>
      <c r="N315" s="214" t="str">
        <f>D313</f>
        <v xml:space="preserve">Popcorn Chicken Tray </v>
      </c>
      <c r="O315" s="346">
        <v>70502</v>
      </c>
      <c r="P315" s="6" t="s">
        <v>1460</v>
      </c>
      <c r="Q315" s="346">
        <v>70601</v>
      </c>
      <c r="R315" s="6" t="s">
        <v>1457</v>
      </c>
      <c r="S315" s="346">
        <v>70602</v>
      </c>
      <c r="T315" s="6" t="s">
        <v>1461</v>
      </c>
      <c r="U315" s="347"/>
      <c r="V315" s="347"/>
      <c r="W315" s="347"/>
      <c r="X315" s="348"/>
      <c r="AZ315" s="214"/>
      <c r="BB315" s="214"/>
    </row>
    <row r="316" spans="1:54">
      <c r="A316" s="378" t="str">
        <f>CONCATENATE(C316,".",IF(M316="","000",M316),".",IF(O316="","000",O316),".",IF(Q316="","000",Q316),".",IF(S316="","000",S316),".",IF(W315="","000",W315),".",IF(Y316="","000",Y316))</f>
        <v>40837.1401.1601.3101.3101.000.6600</v>
      </c>
      <c r="B316" s="214">
        <v>40800</v>
      </c>
      <c r="C316" s="214">
        <v>40837</v>
      </c>
      <c r="D316" s="378" t="str">
        <f t="shared" si="22"/>
        <v xml:space="preserve">Fiber Fueled Bundle </v>
      </c>
      <c r="E316" s="378" t="str">
        <f t="shared" si="19"/>
        <v xml:space="preserve">BUNDLE_Fiber Fueled Bundle </v>
      </c>
      <c r="G316" s="214" t="s">
        <v>1444</v>
      </c>
      <c r="I316" s="311" t="s">
        <v>1993</v>
      </c>
      <c r="J316" s="374">
        <v>44482</v>
      </c>
      <c r="K316" s="214" t="s">
        <v>978</v>
      </c>
      <c r="L316" s="313" t="s">
        <v>978</v>
      </c>
      <c r="M316" s="214">
        <f>C179</f>
        <v>1401</v>
      </c>
      <c r="N316" s="214" t="s">
        <v>270</v>
      </c>
      <c r="O316" s="214">
        <f>C12</f>
        <v>1601</v>
      </c>
      <c r="P316" s="214" t="s">
        <v>51</v>
      </c>
      <c r="Q316" s="214">
        <f>C413</f>
        <v>3101</v>
      </c>
      <c r="R316" s="214" t="s">
        <v>1778</v>
      </c>
      <c r="S316" s="214">
        <v>3101</v>
      </c>
      <c r="T316" s="214" t="s">
        <v>1778</v>
      </c>
      <c r="U316" s="214">
        <f>C180</f>
        <v>4503</v>
      </c>
      <c r="V316" s="214" t="s">
        <v>2144</v>
      </c>
      <c r="W316" s="214">
        <f>C259</f>
        <v>4901</v>
      </c>
      <c r="X316" s="214" t="s">
        <v>156</v>
      </c>
      <c r="Y316" s="214">
        <f>C92</f>
        <v>6600</v>
      </c>
      <c r="Z316" s="214" t="s">
        <v>2145</v>
      </c>
      <c r="AA316" s="214">
        <f>C108</f>
        <v>7500</v>
      </c>
      <c r="AB316" s="214" t="s">
        <v>2146</v>
      </c>
      <c r="AC316" s="214">
        <v>13502</v>
      </c>
      <c r="AD316" s="214" t="s">
        <v>2147</v>
      </c>
      <c r="AE316" s="214">
        <f>C174</f>
        <v>18101</v>
      </c>
      <c r="AF316" s="214" t="s">
        <v>266</v>
      </c>
      <c r="AG316" s="214">
        <f>C301</f>
        <v>70001</v>
      </c>
      <c r="AH316" s="214" t="s">
        <v>1382</v>
      </c>
      <c r="AI316" s="214">
        <f>C329</f>
        <v>80002</v>
      </c>
      <c r="AJ316" s="214" t="s">
        <v>2148</v>
      </c>
      <c r="AZ316" s="214"/>
      <c r="BB316" s="214"/>
    </row>
    <row r="317" spans="1:54">
      <c r="A317" s="312" t="str">
        <f>CONCATENATE(C317,".",IF(M317="","000",M317),".",IF(O317="","000",O317),".",IF(Q317="","000",Q317),".",IF(S317="","000",S317),".",IF(U317="","000",U317),".",IF(W317="","000",W317))</f>
        <v>40838.95001.95201.11002.11002.82002.4703</v>
      </c>
      <c r="B317" s="214">
        <v>40800</v>
      </c>
      <c r="C317" s="214">
        <v>40838</v>
      </c>
      <c r="D317" s="378" t="str">
        <f t="shared" si="22"/>
        <v xml:space="preserve">Chef's Favorites Bundle </v>
      </c>
      <c r="E317" s="378" t="str">
        <f t="shared" si="19"/>
        <v xml:space="preserve">BUNDLE_Chef's Favorites Bundle </v>
      </c>
      <c r="G317" s="214" t="s">
        <v>1447</v>
      </c>
      <c r="I317" s="311" t="s">
        <v>1139</v>
      </c>
      <c r="J317" s="374">
        <v>44482</v>
      </c>
      <c r="K317" s="214" t="s">
        <v>978</v>
      </c>
      <c r="L317" s="313" t="s">
        <v>978</v>
      </c>
      <c r="M317" s="342">
        <f>C462</f>
        <v>95001</v>
      </c>
      <c r="N317" s="342" t="str">
        <f>D462</f>
        <v xml:space="preserve">Sea Bass with Roasted Fingerling Potatoes and Broccolini </v>
      </c>
      <c r="O317" s="342">
        <f>C467</f>
        <v>95201</v>
      </c>
      <c r="P317" s="342" t="str">
        <f>D467</f>
        <v xml:space="preserve">Arepas </v>
      </c>
      <c r="Q317" s="342">
        <f>C469</f>
        <v>11002</v>
      </c>
      <c r="R317" s="342" t="s">
        <v>2254</v>
      </c>
      <c r="S317" s="342">
        <v>11002</v>
      </c>
      <c r="T317" s="342" t="s">
        <v>2255</v>
      </c>
      <c r="U317" s="342">
        <f>C357</f>
        <v>82002</v>
      </c>
      <c r="V317" s="342" t="str">
        <f>D357</f>
        <v>Lemon Rosemary Entrée (Salmon)</v>
      </c>
      <c r="W317" s="342">
        <f>C349</f>
        <v>4703</v>
      </c>
      <c r="X317" s="342" t="str">
        <f>D349</f>
        <v>Frittata (Kale &amp; Parmesan)</v>
      </c>
      <c r="Y317" s="342">
        <f>C63</f>
        <v>4602</v>
      </c>
      <c r="Z317" s="342" t="str">
        <f>D63</f>
        <v>Mediterranean Salad (Chicken)</v>
      </c>
      <c r="AA317" s="342">
        <f>C458</f>
        <v>93001</v>
      </c>
      <c r="AB317" s="342" t="str">
        <f>D458</f>
        <v xml:space="preserve">Buckwheat Pancakes with Strawberries and Brie </v>
      </c>
      <c r="AC317" s="342">
        <f>C176</f>
        <v>20101</v>
      </c>
      <c r="AD317" s="342" t="str">
        <f>D176</f>
        <v xml:space="preserve">Assorted Cheese Plate </v>
      </c>
      <c r="AE317" s="342">
        <f>C257</f>
        <v>60102</v>
      </c>
      <c r="AF317" s="342" t="str">
        <f>D257</f>
        <v>Vietnamese Rice Noodles (Shrimp)</v>
      </c>
      <c r="AG317" s="342"/>
      <c r="AH317" s="342"/>
      <c r="AZ317" s="214"/>
      <c r="BB317" s="214"/>
    </row>
    <row r="318" spans="1:54">
      <c r="A318" s="378" t="str">
        <f t="shared" ref="A318:A337" si="23">CONCATENATE(C318,".",IF(M318="","000",M318),".",IF(O318="","000",O318),".",IF(Q318="","000",Q318),".",IF(S318="","000",S318),".",IF(U318="","000",U318),".",IF(Y318="","000",Y318))</f>
        <v>70502.134.135.136.412.000.000</v>
      </c>
      <c r="B318" s="214">
        <v>70500</v>
      </c>
      <c r="C318" s="6">
        <v>70502</v>
      </c>
      <c r="D318" s="378" t="str">
        <f t="shared" si="22"/>
        <v xml:space="preserve">Popcorn Chicken Components  </v>
      </c>
      <c r="E318" s="378" t="str">
        <f t="shared" si="19"/>
        <v xml:space="preserve">HALF TRAY_Popcorn Chicken Components  </v>
      </c>
      <c r="G318" s="6" t="s">
        <v>2109</v>
      </c>
      <c r="I318" s="311" t="s">
        <v>1138</v>
      </c>
      <c r="J318" s="374">
        <v>44482</v>
      </c>
      <c r="K318" s="214" t="s">
        <v>1011</v>
      </c>
      <c r="L318" s="214" t="s">
        <v>2078</v>
      </c>
      <c r="M318" s="214">
        <f>Components!B196</f>
        <v>134</v>
      </c>
      <c r="N318" s="214" t="str">
        <f>Components!C196</f>
        <v>BBQ Sauce 6 oz</v>
      </c>
      <c r="O318" s="214">
        <f>Components!B197</f>
        <v>135</v>
      </c>
      <c r="P318" s="214" t="str">
        <f>Components!C197</f>
        <v>Ranch 6 oz</v>
      </c>
      <c r="Q318" s="214">
        <f>Components!B198</f>
        <v>136</v>
      </c>
      <c r="R318" s="214" t="str">
        <f>Components!C198</f>
        <v>Mild Buffalo 6 oz</v>
      </c>
      <c r="S318" s="214">
        <f>Components!B199</f>
        <v>412</v>
      </c>
      <c r="T318" s="214" t="str">
        <f>Components!C199</f>
        <v>Carrot Sticks 16 oz</v>
      </c>
      <c r="AZ318" s="214"/>
      <c r="BB318" s="214"/>
    </row>
    <row r="319" spans="1:54">
      <c r="A319" s="378" t="str">
        <f t="shared" si="23"/>
        <v>70602.7800.7800.506.813.411.414</v>
      </c>
      <c r="B319" s="214">
        <v>70600</v>
      </c>
      <c r="C319" s="6">
        <v>70602</v>
      </c>
      <c r="D319" s="378" t="str">
        <f t="shared" si="22"/>
        <v xml:space="preserve">Nachos Components </v>
      </c>
      <c r="E319" s="378" t="str">
        <f t="shared" si="19"/>
        <v xml:space="preserve">HALF TRAY_Nachos Components </v>
      </c>
      <c r="G319" s="6" t="s">
        <v>1461</v>
      </c>
      <c r="I319" s="311" t="s">
        <v>1138</v>
      </c>
      <c r="J319" s="374">
        <v>44482</v>
      </c>
      <c r="K319" s="214" t="s">
        <v>1011</v>
      </c>
      <c r="L319" s="214" t="s">
        <v>2078</v>
      </c>
      <c r="M319" s="214">
        <v>7800</v>
      </c>
      <c r="N319" s="214" t="s">
        <v>211</v>
      </c>
      <c r="O319" s="214">
        <v>7800</v>
      </c>
      <c r="P319" s="214" t="s">
        <v>211</v>
      </c>
      <c r="Q319" s="214">
        <f>Components!B200</f>
        <v>506</v>
      </c>
      <c r="R319" s="214" t="str">
        <f>Components!C200</f>
        <v>Sour Cream 6 oz</v>
      </c>
      <c r="S319" s="214">
        <f>Components!B134</f>
        <v>813</v>
      </c>
      <c r="T319" s="214" t="str">
        <f>Components!C134</f>
        <v xml:space="preserve">Cheddar Cheese 12 oz </v>
      </c>
      <c r="U319" s="214">
        <f>Components!B142</f>
        <v>411</v>
      </c>
      <c r="V319" s="214" t="str">
        <f>Components!C142</f>
        <v>Lettuce</v>
      </c>
      <c r="W319" s="214">
        <f>Components!B201</f>
        <v>413</v>
      </c>
      <c r="X319" s="214" t="str">
        <f>Components!C201</f>
        <v>Scallions 6 oz</v>
      </c>
      <c r="Y319" s="214">
        <f>Components!B202</f>
        <v>414</v>
      </c>
      <c r="Z319" s="214" t="str">
        <f>Components!C202</f>
        <v>Jalapenos 2 oz</v>
      </c>
      <c r="AZ319" s="214"/>
      <c r="BB319" s="214"/>
    </row>
    <row r="320" spans="1:54">
      <c r="A320" s="378" t="str">
        <f t="shared" si="23"/>
        <v>70701.000.000.000.000.000.000</v>
      </c>
      <c r="B320" s="214">
        <v>70700</v>
      </c>
      <c r="C320" s="214">
        <v>70701</v>
      </c>
      <c r="D320" s="378" t="str">
        <f t="shared" si="22"/>
        <v xml:space="preserve">Italian Wedding Soup </v>
      </c>
      <c r="E320" s="378" t="str">
        <f t="shared" si="19"/>
        <v xml:space="preserve">SOUP_Italian Wedding Soup </v>
      </c>
      <c r="G320" s="214" t="s">
        <v>1468</v>
      </c>
      <c r="I320" s="311" t="s">
        <v>1138</v>
      </c>
      <c r="J320" s="374">
        <v>44482</v>
      </c>
      <c r="K320" s="214" t="s">
        <v>918</v>
      </c>
      <c r="L320" s="214" t="s">
        <v>2066</v>
      </c>
      <c r="AZ320" s="214"/>
      <c r="BB320" s="214"/>
    </row>
    <row r="321" spans="1:54">
      <c r="A321" s="378" t="str">
        <f t="shared" si="23"/>
        <v>70801.407.000.000.000.000.000</v>
      </c>
      <c r="B321" s="214">
        <v>70800</v>
      </c>
      <c r="C321" s="214">
        <v>70801</v>
      </c>
      <c r="D321" s="378" t="str">
        <f t="shared" si="22"/>
        <v xml:space="preserve">Chicken &amp; Eggplant Parmesan </v>
      </c>
      <c r="E321" s="378" t="str">
        <f t="shared" si="19"/>
        <v xml:space="preserve">ENTRÉE_Chicken &amp; Eggplant Parmesan </v>
      </c>
      <c r="G321" s="214" t="s">
        <v>1469</v>
      </c>
      <c r="H321" s="1" t="s">
        <v>1473</v>
      </c>
      <c r="I321" s="311" t="s">
        <v>1993</v>
      </c>
      <c r="J321" s="374">
        <v>44482</v>
      </c>
      <c r="K321" s="214" t="s">
        <v>916</v>
      </c>
      <c r="L321" s="214" t="s">
        <v>2066</v>
      </c>
      <c r="M321" s="214">
        <v>407</v>
      </c>
      <c r="N321" s="6" t="s">
        <v>1473</v>
      </c>
      <c r="AZ321" s="214"/>
      <c r="BB321" s="214"/>
    </row>
    <row r="322" spans="1:54">
      <c r="A322" s="378" t="str">
        <f t="shared" si="23"/>
        <v>70901.126.000.000.000.000.000</v>
      </c>
      <c r="B322" s="214">
        <v>70900</v>
      </c>
      <c r="C322" s="214">
        <v>70901</v>
      </c>
      <c r="D322" s="378" t="str">
        <f t="shared" si="22"/>
        <v>Spring Salad (Chicken)</v>
      </c>
      <c r="E322" s="378" t="str">
        <f t="shared" ref="E322:E357" si="24">CONCATENATE(K322,"_",G322," ",F322)</f>
        <v>SALAD_Spring Salad (Chicken)</v>
      </c>
      <c r="F322" s="214" t="s">
        <v>936</v>
      </c>
      <c r="G322" s="214" t="s">
        <v>1470</v>
      </c>
      <c r="H322" s="6" t="s">
        <v>1471</v>
      </c>
      <c r="I322" s="311" t="s">
        <v>1139</v>
      </c>
      <c r="J322" s="374">
        <v>44482</v>
      </c>
      <c r="K322" s="214" t="s">
        <v>923</v>
      </c>
      <c r="L322" s="214" t="s">
        <v>2066</v>
      </c>
      <c r="M322" s="214">
        <v>126</v>
      </c>
      <c r="N322" s="214" t="s">
        <v>1472</v>
      </c>
      <c r="AZ322" s="214"/>
      <c r="BB322" s="214"/>
    </row>
    <row r="323" spans="1:54">
      <c r="A323" s="378" t="str">
        <f t="shared" si="23"/>
        <v>70903.126.000.000.000.000.000</v>
      </c>
      <c r="B323" s="214">
        <v>70900</v>
      </c>
      <c r="C323" s="214">
        <v>70903</v>
      </c>
      <c r="D323" s="378" t="str">
        <f t="shared" si="22"/>
        <v>Spring Salad (Shrimp)</v>
      </c>
      <c r="E323" s="378" t="str">
        <f t="shared" si="24"/>
        <v>SALAD_Spring Salad (Shrimp)</v>
      </c>
      <c r="F323" s="214" t="s">
        <v>935</v>
      </c>
      <c r="G323" s="214" t="s">
        <v>1470</v>
      </c>
      <c r="H323" s="6" t="s">
        <v>1471</v>
      </c>
      <c r="I323" s="311" t="s">
        <v>1139</v>
      </c>
      <c r="J323" s="374">
        <v>44482</v>
      </c>
      <c r="K323" s="214" t="s">
        <v>923</v>
      </c>
      <c r="L323" s="214" t="s">
        <v>2066</v>
      </c>
      <c r="M323" s="214">
        <v>126</v>
      </c>
      <c r="N323" s="214" t="s">
        <v>1472</v>
      </c>
      <c r="AZ323" s="214"/>
      <c r="BB323" s="214"/>
    </row>
    <row r="324" spans="1:54">
      <c r="A324" s="378" t="str">
        <f t="shared" si="23"/>
        <v>70902.126.000.000.000.000.000</v>
      </c>
      <c r="B324" s="214">
        <v>70900</v>
      </c>
      <c r="C324" s="214">
        <v>70902</v>
      </c>
      <c r="D324" s="378" t="str">
        <f t="shared" si="22"/>
        <v>Spring Salad (Tempeh)</v>
      </c>
      <c r="E324" s="378" t="str">
        <f t="shared" si="24"/>
        <v>SALAD_Spring Salad (Tempeh)</v>
      </c>
      <c r="F324" s="214" t="s">
        <v>1488</v>
      </c>
      <c r="G324" s="214" t="s">
        <v>1470</v>
      </c>
      <c r="H324" s="6" t="s">
        <v>1471</v>
      </c>
      <c r="I324" s="311" t="s">
        <v>1139</v>
      </c>
      <c r="J324" s="374">
        <v>44482</v>
      </c>
      <c r="K324" s="214" t="s">
        <v>923</v>
      </c>
      <c r="L324" s="214" t="s">
        <v>2066</v>
      </c>
      <c r="M324" s="214">
        <v>126</v>
      </c>
      <c r="N324" s="214" t="s">
        <v>1472</v>
      </c>
      <c r="AZ324" s="214"/>
      <c r="BB324" s="214"/>
    </row>
    <row r="325" spans="1:54">
      <c r="A325" s="378" t="str">
        <f t="shared" si="23"/>
        <v>40839.70701.70801.70901.70902.11801.70401</v>
      </c>
      <c r="B325" s="214">
        <v>40800</v>
      </c>
      <c r="C325" s="214">
        <v>40839</v>
      </c>
      <c r="D325" s="378" t="str">
        <f t="shared" si="22"/>
        <v xml:space="preserve">New This Month February Bundle </v>
      </c>
      <c r="E325" s="378" t="str">
        <f t="shared" si="24"/>
        <v xml:space="preserve">BUNDLE_New This Month February Bundle </v>
      </c>
      <c r="G325" s="214" t="s">
        <v>1496</v>
      </c>
      <c r="I325" s="311" t="s">
        <v>1138</v>
      </c>
      <c r="J325" s="374">
        <v>44482</v>
      </c>
      <c r="K325" s="214" t="s">
        <v>978</v>
      </c>
      <c r="L325" s="313" t="s">
        <v>978</v>
      </c>
      <c r="M325" s="214">
        <v>70701</v>
      </c>
      <c r="N325" s="214" t="str">
        <f>D320</f>
        <v xml:space="preserve">Italian Wedding Soup </v>
      </c>
      <c r="O325" s="214">
        <v>70801</v>
      </c>
      <c r="P325" s="214" t="str">
        <f>D321</f>
        <v xml:space="preserve">Chicken &amp; Eggplant Parmesan </v>
      </c>
      <c r="Q325" s="214">
        <v>70901</v>
      </c>
      <c r="R325" s="214" t="str">
        <f>D322</f>
        <v>Spring Salad (Chicken)</v>
      </c>
      <c r="S325" s="214">
        <v>70902</v>
      </c>
      <c r="T325" s="214" t="str">
        <f>D323</f>
        <v>Spring Salad (Shrimp)</v>
      </c>
      <c r="U325" s="311">
        <v>11801</v>
      </c>
      <c r="V325" s="214" t="str">
        <f>D144</f>
        <v xml:space="preserve">Garden Vegetable Lasagna  </v>
      </c>
      <c r="W325" s="311">
        <v>7800</v>
      </c>
      <c r="X325" s="214" t="str">
        <f>D111</f>
        <v xml:space="preserve">Three-Spice Turkey Chili </v>
      </c>
      <c r="Y325" s="342">
        <v>70401</v>
      </c>
      <c r="Z325" s="214" t="str">
        <f>D310</f>
        <v xml:space="preserve">Homestyle Breakfast </v>
      </c>
      <c r="AA325" s="214">
        <f>C311</f>
        <v>7501</v>
      </c>
      <c r="AB325" s="214" t="str">
        <f>D311</f>
        <v>Country Cinnamon Oatmeal  (Blueberry)</v>
      </c>
      <c r="AC325" s="214">
        <f>C107</f>
        <v>7401</v>
      </c>
      <c r="AD325" s="214" t="str">
        <f>D107</f>
        <v xml:space="preserve">Peanut Butter &amp; Chocolate Energy Bites </v>
      </c>
      <c r="AE325" s="214">
        <f>C232</f>
        <v>50202</v>
      </c>
      <c r="AF325" s="214" t="str">
        <f>D232</f>
        <v xml:space="preserve">Vitality Shot: Blood Orange (Pair) </v>
      </c>
      <c r="AG325" s="214">
        <f>C298</f>
        <v>60701</v>
      </c>
      <c r="AH325" s="214" t="str">
        <f>D298</f>
        <v>Sunrise Fruit Smoothie (8 oz)</v>
      </c>
      <c r="AI325" s="214">
        <f>C70</f>
        <v>5002</v>
      </c>
      <c r="AJ325" s="214" t="str">
        <f>D70</f>
        <v>Dragon Fruit  Smoothie  (16 oz)</v>
      </c>
      <c r="AZ325" s="214"/>
      <c r="BB325" s="214"/>
    </row>
    <row r="326" spans="1:54">
      <c r="A326" s="378" t="str">
        <f t="shared" si="23"/>
        <v>20604.000.000.000.000.000.000</v>
      </c>
      <c r="B326" s="311">
        <v>20600</v>
      </c>
      <c r="C326" s="311">
        <v>20604</v>
      </c>
      <c r="D326" s="312" t="str">
        <f t="shared" si="22"/>
        <v xml:space="preserve">Cinnamon-Sugar Coffee Cakes (6 pack) </v>
      </c>
      <c r="E326" s="312" t="str">
        <f t="shared" si="24"/>
        <v xml:space="preserve">SNACK_Cinnamon-Sugar Coffee Cakes (6 pack) </v>
      </c>
      <c r="G326" s="311" t="s">
        <v>1591</v>
      </c>
      <c r="I326" s="311" t="s">
        <v>1138</v>
      </c>
      <c r="J326" s="374">
        <v>44482</v>
      </c>
      <c r="K326" s="313" t="s">
        <v>922</v>
      </c>
      <c r="L326" s="313" t="s">
        <v>2078</v>
      </c>
      <c r="AZ326" s="214"/>
      <c r="BB326" s="214"/>
    </row>
    <row r="327" spans="1:54">
      <c r="A327" s="378" t="str">
        <f t="shared" si="23"/>
        <v>20302.000.000.000.000.000.000</v>
      </c>
      <c r="B327" s="311">
        <v>20300</v>
      </c>
      <c r="C327" s="311">
        <v>20302</v>
      </c>
      <c r="D327" s="312" t="str">
        <f t="shared" si="22"/>
        <v xml:space="preserve">Chocolate Fudge Brownie (6 pack) </v>
      </c>
      <c r="E327" s="312" t="str">
        <f t="shared" si="24"/>
        <v xml:space="preserve">SNACK_Chocolate Fudge Brownie (6 pack) </v>
      </c>
      <c r="G327" s="311" t="s">
        <v>1592</v>
      </c>
      <c r="I327" s="311" t="s">
        <v>1138</v>
      </c>
      <c r="J327" s="374">
        <v>44482</v>
      </c>
      <c r="K327" s="313" t="s">
        <v>922</v>
      </c>
      <c r="L327" s="313" t="s">
        <v>2078</v>
      </c>
      <c r="AZ327" s="214"/>
      <c r="BB327" s="214"/>
    </row>
    <row r="328" spans="1:54">
      <c r="A328" s="378" t="str">
        <f t="shared" si="23"/>
        <v>80001.000.000.000.000.000.000</v>
      </c>
      <c r="B328" s="214">
        <v>80000</v>
      </c>
      <c r="C328" s="214">
        <v>80001</v>
      </c>
      <c r="D328" s="312" t="str">
        <f t="shared" si="22"/>
        <v>Vegan Chili (Tempeh)</v>
      </c>
      <c r="E328" s="378" t="str">
        <f t="shared" si="24"/>
        <v>SOUP_Vegan Chili (Tempeh)</v>
      </c>
      <c r="F328" s="214" t="s">
        <v>1488</v>
      </c>
      <c r="G328" s="214" t="s">
        <v>1596</v>
      </c>
      <c r="I328" s="311" t="s">
        <v>1993</v>
      </c>
      <c r="J328" s="374">
        <v>44482</v>
      </c>
      <c r="K328" s="313" t="s">
        <v>918</v>
      </c>
      <c r="L328" s="313" t="s">
        <v>2066</v>
      </c>
      <c r="AZ328" s="214"/>
      <c r="BB328" s="214"/>
    </row>
    <row r="329" spans="1:54">
      <c r="A329" s="378" t="str">
        <f t="shared" si="23"/>
        <v>80002.000.000.000.000.000.000</v>
      </c>
      <c r="B329" s="214">
        <v>80000</v>
      </c>
      <c r="C329" s="214">
        <v>80002</v>
      </c>
      <c r="D329" s="312" t="str">
        <f t="shared" si="22"/>
        <v>Vegan Chili (Quinoa)</v>
      </c>
      <c r="E329" s="378" t="str">
        <f t="shared" si="24"/>
        <v>SOUP_Vegan Chili (Quinoa)</v>
      </c>
      <c r="F329" s="214" t="s">
        <v>1597</v>
      </c>
      <c r="G329" s="214" t="s">
        <v>1596</v>
      </c>
      <c r="I329" s="311" t="s">
        <v>1993</v>
      </c>
      <c r="J329" s="374">
        <v>44482</v>
      </c>
      <c r="K329" s="313" t="s">
        <v>918</v>
      </c>
      <c r="L329" s="313" t="s">
        <v>2066</v>
      </c>
      <c r="AZ329" s="214"/>
      <c r="BB329" s="214"/>
    </row>
    <row r="330" spans="1:54">
      <c r="A330" s="378" t="str">
        <f t="shared" si="23"/>
        <v>80101.610.409.115.000.000.000</v>
      </c>
      <c r="B330" s="214">
        <v>80100</v>
      </c>
      <c r="C330" s="214">
        <v>80101</v>
      </c>
      <c r="D330" s="312" t="str">
        <f t="shared" si="22"/>
        <v xml:space="preserve">Fish Tacos with Red Cabbage Slaw  </v>
      </c>
      <c r="E330" s="378" t="str">
        <f t="shared" si="24"/>
        <v xml:space="preserve">ENTRÉE_Fish Tacos with Red Cabbage Slaw  </v>
      </c>
      <c r="G330" s="214" t="s">
        <v>1598</v>
      </c>
      <c r="I330" s="311" t="s">
        <v>1993</v>
      </c>
      <c r="J330" s="374">
        <v>44482</v>
      </c>
      <c r="K330" s="214" t="s">
        <v>916</v>
      </c>
      <c r="L330" s="214" t="s">
        <v>2066</v>
      </c>
      <c r="M330" s="214">
        <v>610</v>
      </c>
      <c r="N330" s="214" t="s">
        <v>1668</v>
      </c>
      <c r="O330" s="214">
        <v>409</v>
      </c>
      <c r="P330" s="214" t="s">
        <v>1670</v>
      </c>
      <c r="Q330" s="214">
        <v>115</v>
      </c>
      <c r="R330" s="214" t="s">
        <v>164</v>
      </c>
      <c r="AZ330" s="214"/>
      <c r="BB330" s="214"/>
    </row>
    <row r="331" spans="1:54">
      <c r="A331" s="378" t="str">
        <f t="shared" si="23"/>
        <v>40840.80901.95201.70401.93001.12800.7600</v>
      </c>
      <c r="B331" s="214">
        <v>40800</v>
      </c>
      <c r="C331" s="214">
        <v>40840</v>
      </c>
      <c r="D331" s="378" t="str">
        <f t="shared" si="22"/>
        <v xml:space="preserve">Comfort Bundle </v>
      </c>
      <c r="E331" s="378" t="str">
        <f t="shared" si="24"/>
        <v xml:space="preserve">BUNDLE_Comfort Bundle </v>
      </c>
      <c r="G331" s="214" t="s">
        <v>1600</v>
      </c>
      <c r="I331" s="311" t="s">
        <v>1993</v>
      </c>
      <c r="J331" s="374">
        <v>44482</v>
      </c>
      <c r="K331" s="214" t="s">
        <v>978</v>
      </c>
      <c r="L331" s="313" t="s">
        <v>978</v>
      </c>
      <c r="M331" s="214">
        <f>C346</f>
        <v>80901</v>
      </c>
      <c r="N331" s="214" t="str">
        <f>D346</f>
        <v>Chocolate Fudge Brownie Bites (12 bites)</v>
      </c>
      <c r="O331" s="214">
        <f>C467</f>
        <v>95201</v>
      </c>
      <c r="P331" s="214" t="str">
        <f>D467</f>
        <v xml:space="preserve">Arepas </v>
      </c>
      <c r="Q331" s="214">
        <f>C310</f>
        <v>70401</v>
      </c>
      <c r="R331" s="214" t="str">
        <f>D310</f>
        <v xml:space="preserve">Homestyle Breakfast </v>
      </c>
      <c r="S331" s="214">
        <f>C458</f>
        <v>93001</v>
      </c>
      <c r="T331" s="214" t="str">
        <f>D458</f>
        <v xml:space="preserve">Buckwheat Pancakes with Strawberries and Brie </v>
      </c>
      <c r="U331" s="214">
        <f>C154</f>
        <v>12800</v>
      </c>
      <c r="V331" s="214" t="str">
        <f>D154</f>
        <v xml:space="preserve">Classic Mac &amp; Cheese </v>
      </c>
      <c r="W331" s="214">
        <f>C203</f>
        <v>30801</v>
      </c>
      <c r="X331" s="214" t="str">
        <f>D203</f>
        <v xml:space="preserve">Turkey Meatballs with Penne, Broccoli and Basil Pomodoro Sauce </v>
      </c>
      <c r="Y331" s="214">
        <f>C109</f>
        <v>7600</v>
      </c>
      <c r="Z331" s="214" t="s">
        <v>131</v>
      </c>
      <c r="AA331" s="214">
        <f>C5</f>
        <v>1102</v>
      </c>
      <c r="AB331" s="214" t="str">
        <f>D5</f>
        <v>Teriyaki Donburi  (Chicken)</v>
      </c>
      <c r="AC331" s="214">
        <f>C321</f>
        <v>70801</v>
      </c>
      <c r="AD331" s="214" t="str">
        <f>D321</f>
        <v xml:space="preserve">Chicken &amp; Eggplant Parmesan </v>
      </c>
      <c r="AE331" s="214">
        <f>C216</f>
        <v>40501</v>
      </c>
      <c r="AF331" s="214" t="str">
        <f>D216</f>
        <v>Roasted Turkey Dinner (Turkey)</v>
      </c>
      <c r="AG331" s="214">
        <f>C452</f>
        <v>87002</v>
      </c>
      <c r="AH331" s="214" t="str">
        <f>D452</f>
        <v xml:space="preserve">Popcorn Shrimp </v>
      </c>
      <c r="AZ331" s="214"/>
      <c r="BB331" s="214"/>
    </row>
    <row r="332" spans="1:54">
      <c r="A332" s="378" t="str">
        <f t="shared" si="23"/>
        <v>80201.000.000.000.000.000.000</v>
      </c>
      <c r="B332" s="214">
        <v>80200</v>
      </c>
      <c r="C332" s="214">
        <v>80201</v>
      </c>
      <c r="D332" s="378" t="str">
        <f t="shared" si="22"/>
        <v xml:space="preserve">Braised Brisket with Potato Kugel and Sauteed Spinach </v>
      </c>
      <c r="E332" s="312" t="str">
        <f t="shared" si="24"/>
        <v xml:space="preserve">ENTRÉE_Braised Brisket with Potato Kugel and Sauteed Spinach </v>
      </c>
      <c r="G332" s="214" t="s">
        <v>1625</v>
      </c>
      <c r="I332" s="311" t="s">
        <v>1138</v>
      </c>
      <c r="J332" s="374">
        <v>44482</v>
      </c>
      <c r="K332" s="214" t="s">
        <v>916</v>
      </c>
      <c r="L332" s="214" t="s">
        <v>2066</v>
      </c>
      <c r="AZ332" s="214"/>
      <c r="BB332" s="214"/>
    </row>
    <row r="333" spans="1:54">
      <c r="A333" s="378" t="str">
        <f t="shared" si="23"/>
        <v>80301.000.000.000.000.000.000</v>
      </c>
      <c r="B333" s="214">
        <v>80300</v>
      </c>
      <c r="C333" s="214">
        <v>80301</v>
      </c>
      <c r="D333" s="378" t="str">
        <f t="shared" si="22"/>
        <v xml:space="preserve">Matzoh Ball Soup </v>
      </c>
      <c r="E333" s="378" t="str">
        <f t="shared" si="24"/>
        <v xml:space="preserve">SOUP_Matzoh Ball Soup </v>
      </c>
      <c r="G333" s="214" t="s">
        <v>1626</v>
      </c>
      <c r="I333" s="311" t="s">
        <v>1138</v>
      </c>
      <c r="J333" s="374">
        <v>44482</v>
      </c>
      <c r="K333" s="214" t="s">
        <v>918</v>
      </c>
      <c r="L333" s="214" t="s">
        <v>2066</v>
      </c>
      <c r="AZ333" s="214"/>
      <c r="BB333" s="214"/>
    </row>
    <row r="334" spans="1:54">
      <c r="A334" s="378" t="str">
        <f t="shared" si="23"/>
        <v>80401.000.000.000.000.000.000</v>
      </c>
      <c r="B334" s="214">
        <v>80400</v>
      </c>
      <c r="C334" s="214">
        <v>80401</v>
      </c>
      <c r="D334" s="378" t="str">
        <f t="shared" si="22"/>
        <v xml:space="preserve">Gefilte Fish </v>
      </c>
      <c r="E334" s="378" t="str">
        <f t="shared" si="24"/>
        <v xml:space="preserve">ENTRÉE_Gefilte Fish </v>
      </c>
      <c r="G334" s="214" t="s">
        <v>2023</v>
      </c>
      <c r="I334" s="311" t="s">
        <v>1139</v>
      </c>
      <c r="J334" s="374">
        <v>44482</v>
      </c>
      <c r="K334" s="214" t="s">
        <v>916</v>
      </c>
      <c r="L334" s="214" t="s">
        <v>2078</v>
      </c>
      <c r="AZ334" s="214"/>
      <c r="BB334" s="214"/>
    </row>
    <row r="335" spans="1:54">
      <c r="A335" s="378" t="str">
        <f t="shared" si="23"/>
        <v>80501.000.000.000.000.000.000</v>
      </c>
      <c r="B335" s="214">
        <v>80500</v>
      </c>
      <c r="C335" s="214">
        <v>80501</v>
      </c>
      <c r="D335" s="378" t="str">
        <f t="shared" si="22"/>
        <v xml:space="preserve">Charoset </v>
      </c>
      <c r="E335" s="378" t="str">
        <f t="shared" si="24"/>
        <v xml:space="preserve">SIDE_Charoset </v>
      </c>
      <c r="G335" s="214" t="s">
        <v>1627</v>
      </c>
      <c r="I335" s="311" t="s">
        <v>1138</v>
      </c>
      <c r="J335" s="374">
        <v>44482</v>
      </c>
      <c r="K335" s="214" t="s">
        <v>921</v>
      </c>
      <c r="L335" s="214" t="s">
        <v>2078</v>
      </c>
      <c r="AZ335" s="214"/>
      <c r="BB335" s="214"/>
    </row>
    <row r="336" spans="1:54">
      <c r="A336" s="378" t="str">
        <f t="shared" si="23"/>
        <v>40841.80201.80201.80301.80301.80401.000</v>
      </c>
      <c r="B336" s="214">
        <v>40800</v>
      </c>
      <c r="C336" s="214">
        <v>40841</v>
      </c>
      <c r="D336" s="378" t="str">
        <f t="shared" si="22"/>
        <v xml:space="preserve">Passover Bundle for 2 </v>
      </c>
      <c r="E336" s="378" t="str">
        <f t="shared" si="24"/>
        <v xml:space="preserve">BUNDLE_Passover Bundle for 2 </v>
      </c>
      <c r="G336" s="214" t="s">
        <v>1634</v>
      </c>
      <c r="I336" s="311" t="s">
        <v>1138</v>
      </c>
      <c r="J336" s="374">
        <v>44482</v>
      </c>
      <c r="K336" s="214" t="s">
        <v>978</v>
      </c>
      <c r="L336" s="313" t="s">
        <v>978</v>
      </c>
      <c r="M336" s="214">
        <f>C332</f>
        <v>80201</v>
      </c>
      <c r="N336" s="214" t="str">
        <f>D332</f>
        <v xml:space="preserve">Braised Brisket with Potato Kugel and Sauteed Spinach </v>
      </c>
      <c r="O336" s="214">
        <f>C332</f>
        <v>80201</v>
      </c>
      <c r="P336" s="214" t="str">
        <f>D332</f>
        <v xml:space="preserve">Braised Brisket with Potato Kugel and Sauteed Spinach </v>
      </c>
      <c r="Q336" s="214">
        <f>C333</f>
        <v>80301</v>
      </c>
      <c r="R336" s="214" t="str">
        <f>D333</f>
        <v xml:space="preserve">Matzoh Ball Soup </v>
      </c>
      <c r="S336" s="214">
        <f>C333</f>
        <v>80301</v>
      </c>
      <c r="T336" s="214" t="str">
        <f>D333</f>
        <v xml:space="preserve">Matzoh Ball Soup </v>
      </c>
      <c r="U336" s="214">
        <f>C334</f>
        <v>80401</v>
      </c>
      <c r="V336" s="214" t="str">
        <f>D334</f>
        <v xml:space="preserve">Gefilte Fish </v>
      </c>
      <c r="W336" s="214">
        <f>C335</f>
        <v>80501</v>
      </c>
      <c r="X336" s="214" t="str">
        <f>D335</f>
        <v xml:space="preserve">Charoset </v>
      </c>
      <c r="AZ336" s="214"/>
      <c r="BB336" s="214"/>
    </row>
    <row r="337" spans="1:54">
      <c r="A337" s="378" t="str">
        <f t="shared" si="23"/>
        <v>40842.80201.80201.80201.80201.80301.80301</v>
      </c>
      <c r="B337" s="214">
        <v>40800</v>
      </c>
      <c r="C337" s="214">
        <v>40842</v>
      </c>
      <c r="D337" s="378" t="str">
        <f t="shared" si="22"/>
        <v xml:space="preserve">Passover Bundle for 4 </v>
      </c>
      <c r="E337" s="378" t="str">
        <f t="shared" si="24"/>
        <v xml:space="preserve">BUNDLE_Passover Bundle for 4 </v>
      </c>
      <c r="G337" s="214" t="s">
        <v>1635</v>
      </c>
      <c r="I337" s="311" t="s">
        <v>1138</v>
      </c>
      <c r="J337" s="374">
        <v>44482</v>
      </c>
      <c r="K337" s="214" t="s">
        <v>978</v>
      </c>
      <c r="L337" s="313" t="s">
        <v>978</v>
      </c>
      <c r="M337" s="214">
        <f>M336</f>
        <v>80201</v>
      </c>
      <c r="N337" s="214" t="str">
        <f>N336</f>
        <v xml:space="preserve">Braised Brisket with Potato Kugel and Sauteed Spinach </v>
      </c>
      <c r="O337" s="214">
        <f>O336</f>
        <v>80201</v>
      </c>
      <c r="P337" s="214" t="str">
        <f>P336</f>
        <v xml:space="preserve">Braised Brisket with Potato Kugel and Sauteed Spinach </v>
      </c>
      <c r="Q337" s="214">
        <f>M336</f>
        <v>80201</v>
      </c>
      <c r="R337" s="214" t="str">
        <f>N336</f>
        <v xml:space="preserve">Braised Brisket with Potato Kugel and Sauteed Spinach </v>
      </c>
      <c r="S337" s="214">
        <f>O337</f>
        <v>80201</v>
      </c>
      <c r="T337" s="214" t="str">
        <f>R337</f>
        <v xml:space="preserve">Braised Brisket with Potato Kugel and Sauteed Spinach </v>
      </c>
      <c r="U337" s="214">
        <f>S336</f>
        <v>80301</v>
      </c>
      <c r="V337" s="214" t="str">
        <f>T336</f>
        <v xml:space="preserve">Matzoh Ball Soup </v>
      </c>
      <c r="W337" s="214">
        <f>S336</f>
        <v>80301</v>
      </c>
      <c r="X337" s="214" t="str">
        <f>T336</f>
        <v xml:space="preserve">Matzoh Ball Soup </v>
      </c>
      <c r="Y337" s="214">
        <f>W337</f>
        <v>80301</v>
      </c>
      <c r="Z337" s="214" t="str">
        <f>X337</f>
        <v xml:space="preserve">Matzoh Ball Soup </v>
      </c>
      <c r="AA337" s="214">
        <f>Y337</f>
        <v>80301</v>
      </c>
      <c r="AB337" s="214" t="str">
        <f>Z337</f>
        <v xml:space="preserve">Matzoh Ball Soup </v>
      </c>
      <c r="AC337" s="214">
        <f>U336</f>
        <v>80401</v>
      </c>
      <c r="AD337" s="214" t="str">
        <f>V336</f>
        <v xml:space="preserve">Gefilte Fish </v>
      </c>
      <c r="AE337" s="214">
        <f>AC337</f>
        <v>80401</v>
      </c>
      <c r="AF337" s="214" t="str">
        <f>AD337</f>
        <v xml:space="preserve">Gefilte Fish </v>
      </c>
      <c r="AG337" s="214">
        <f>W336</f>
        <v>80501</v>
      </c>
      <c r="AH337" s="214" t="str">
        <f>X336</f>
        <v xml:space="preserve">Charoset </v>
      </c>
      <c r="AI337" s="214">
        <f>AG337</f>
        <v>80501</v>
      </c>
      <c r="AJ337" s="214" t="str">
        <f>AH337</f>
        <v xml:space="preserve">Charoset </v>
      </c>
      <c r="AZ337" s="214"/>
      <c r="BB337" s="214"/>
    </row>
    <row r="338" spans="1:54">
      <c r="A338" s="378" t="str">
        <f>CONCATENATE(C338,".",IF(M338="","000",M338),".",IF(O338="","000",O338),".",IF(Q338="","000",Q338),".",IF(S338="","000",S338),".",IF(U338="","000",U338),".",IF(AK347="","000",AK347))</f>
        <v>40843.70701.70701.70701.70701.13502.20301</v>
      </c>
      <c r="B338" s="214">
        <v>40800</v>
      </c>
      <c r="C338" s="214">
        <v>40843</v>
      </c>
      <c r="D338" s="378" t="str">
        <f t="shared" si="22"/>
        <v xml:space="preserve">Easter Dinner Bundle </v>
      </c>
      <c r="E338" s="378" t="str">
        <f t="shared" si="24"/>
        <v xml:space="preserve">BUNDLE_Easter Dinner Bundle </v>
      </c>
      <c r="G338" s="214" t="s">
        <v>1653</v>
      </c>
      <c r="I338" s="311" t="s">
        <v>1138</v>
      </c>
      <c r="J338" s="374">
        <v>44482</v>
      </c>
      <c r="K338" s="214" t="s">
        <v>978</v>
      </c>
      <c r="L338" s="313" t="s">
        <v>978</v>
      </c>
      <c r="M338" s="214">
        <f>C320</f>
        <v>70701</v>
      </c>
      <c r="N338" s="214" t="str">
        <f>D320</f>
        <v xml:space="preserve">Italian Wedding Soup </v>
      </c>
      <c r="O338" s="214">
        <f>M338</f>
        <v>70701</v>
      </c>
      <c r="P338" s="214" t="str">
        <f>N338</f>
        <v xml:space="preserve">Italian Wedding Soup </v>
      </c>
      <c r="Q338" s="214">
        <f>M338</f>
        <v>70701</v>
      </c>
      <c r="R338" s="214" t="str">
        <f>N338</f>
        <v xml:space="preserve">Italian Wedding Soup </v>
      </c>
      <c r="S338" s="214">
        <f>M338</f>
        <v>70701</v>
      </c>
      <c r="T338" s="214" t="str">
        <f>P338</f>
        <v xml:space="preserve">Italian Wedding Soup </v>
      </c>
      <c r="U338" s="214">
        <f>C303</f>
        <v>13502</v>
      </c>
      <c r="V338" s="214" t="str">
        <f>D303</f>
        <v xml:space="preserve">Sautéed Spinach </v>
      </c>
      <c r="W338" s="214">
        <f>C301</f>
        <v>70001</v>
      </c>
      <c r="X338" s="214" t="str">
        <f>D301</f>
        <v xml:space="preserve">Roasted Baby Carrots  </v>
      </c>
      <c r="AG338" s="214">
        <v>80601</v>
      </c>
      <c r="AH338" s="214" t="s">
        <v>1642</v>
      </c>
      <c r="AI338" s="214">
        <v>80701</v>
      </c>
      <c r="AJ338" s="214" t="s">
        <v>1643</v>
      </c>
      <c r="AK338" s="214">
        <v>80801</v>
      </c>
      <c r="AL338" s="214" t="s">
        <v>1646</v>
      </c>
      <c r="AM338" s="214">
        <v>80601</v>
      </c>
      <c r="AN338" s="214" t="s">
        <v>1642</v>
      </c>
      <c r="AO338" s="214">
        <v>80701</v>
      </c>
      <c r="AP338" s="214" t="s">
        <v>1643</v>
      </c>
      <c r="AQ338" s="214">
        <v>80801</v>
      </c>
      <c r="AR338" s="214" t="s">
        <v>1646</v>
      </c>
      <c r="AZ338" s="214"/>
      <c r="BB338" s="214"/>
    </row>
    <row r="339" spans="1:54">
      <c r="A339" s="378" t="str">
        <f t="shared" ref="A339:A370" si="25">CONCATENATE(C339,".",IF(M339="","000",M339),".",IF(O339="","000",O339),".",IF(Q339="","000",Q339),".",IF(S339="","000",S339),".",IF(U339="","000",U339),".",IF(Y339="","000",Y339))</f>
        <v>80601.000.000.000.000.000.000</v>
      </c>
      <c r="B339" s="214">
        <v>80600</v>
      </c>
      <c r="C339" s="214">
        <v>80601</v>
      </c>
      <c r="D339" s="378" t="str">
        <f t="shared" si="22"/>
        <v xml:space="preserve">Lamb Loin with Persillade </v>
      </c>
      <c r="E339" s="378" t="str">
        <f t="shared" si="24"/>
        <v xml:space="preserve">ENTRÉE_Lamb Loin with Persillade </v>
      </c>
      <c r="G339" s="214" t="s">
        <v>1642</v>
      </c>
      <c r="I339" s="311" t="s">
        <v>1138</v>
      </c>
      <c r="J339" s="374">
        <v>44482</v>
      </c>
      <c r="K339" s="214" t="s">
        <v>916</v>
      </c>
      <c r="L339" s="214" t="s">
        <v>2066</v>
      </c>
      <c r="AZ339" s="214"/>
      <c r="BB339" s="214"/>
    </row>
    <row r="340" spans="1:54">
      <c r="A340" s="378" t="str">
        <f t="shared" si="25"/>
        <v>80701.000.000.000.000.000.000</v>
      </c>
      <c r="B340" s="214">
        <v>80700</v>
      </c>
      <c r="C340" s="214">
        <v>80701</v>
      </c>
      <c r="D340" s="378" t="str">
        <f t="shared" si="22"/>
        <v xml:space="preserve">Almond-Mint Rice Pilaf </v>
      </c>
      <c r="E340" s="378" t="str">
        <f t="shared" si="24"/>
        <v xml:space="preserve">LARGE SIDE 16oz_Almond-Mint Rice Pilaf </v>
      </c>
      <c r="G340" s="214" t="s">
        <v>1643</v>
      </c>
      <c r="I340" s="311" t="s">
        <v>1138</v>
      </c>
      <c r="J340" s="374">
        <v>44482</v>
      </c>
      <c r="K340" s="214" t="s">
        <v>1645</v>
      </c>
      <c r="L340" s="214" t="s">
        <v>2066</v>
      </c>
      <c r="AZ340" s="214"/>
      <c r="BB340" s="214"/>
    </row>
    <row r="341" spans="1:54">
      <c r="A341" s="378" t="str">
        <f t="shared" si="25"/>
        <v>80801.000.000.000.000.000.000</v>
      </c>
      <c r="B341" s="214">
        <v>80800</v>
      </c>
      <c r="C341" s="214">
        <v>80801</v>
      </c>
      <c r="D341" s="378" t="str">
        <f t="shared" ref="D341:D372" si="26">CONCATENATE(G341," ",F341)</f>
        <v xml:space="preserve">Green Salad  </v>
      </c>
      <c r="E341" s="378" t="str">
        <f t="shared" si="24"/>
        <v xml:space="preserve">SALAD_Green Salad  </v>
      </c>
      <c r="G341" s="214" t="s">
        <v>1644</v>
      </c>
      <c r="I341" s="311" t="s">
        <v>1138</v>
      </c>
      <c r="J341" s="374">
        <v>44482</v>
      </c>
      <c r="K341" s="214" t="s">
        <v>923</v>
      </c>
      <c r="L341" s="214" t="s">
        <v>2066</v>
      </c>
      <c r="AZ341" s="214"/>
      <c r="BB341" s="214"/>
    </row>
    <row r="342" spans="1:54">
      <c r="A342" s="378" t="str">
        <f t="shared" si="25"/>
        <v>2902.103.000.000.000.000.000</v>
      </c>
      <c r="B342" s="214">
        <v>2900</v>
      </c>
      <c r="C342" s="214">
        <v>2902</v>
      </c>
      <c r="D342" s="378" t="str">
        <f t="shared" si="26"/>
        <v>Pesto Spaghetti Squash Salad (Chicken)</v>
      </c>
      <c r="E342" s="378" t="str">
        <f t="shared" si="24"/>
        <v>SALAD_Pesto Spaghetti Squash Salad (Chicken)</v>
      </c>
      <c r="F342" s="214" t="s">
        <v>936</v>
      </c>
      <c r="G342" s="214" t="s">
        <v>1689</v>
      </c>
      <c r="I342" s="311" t="s">
        <v>1993</v>
      </c>
      <c r="J342" s="374">
        <v>44482</v>
      </c>
      <c r="K342" s="214" t="s">
        <v>923</v>
      </c>
      <c r="L342" s="214" t="s">
        <v>2066</v>
      </c>
      <c r="M342" s="311">
        <v>103</v>
      </c>
      <c r="N342" s="311" t="s">
        <v>45</v>
      </c>
      <c r="AZ342" s="214"/>
      <c r="BB342" s="214"/>
    </row>
    <row r="343" spans="1:54">
      <c r="A343" s="378" t="str">
        <f t="shared" si="25"/>
        <v>40844.4602.80101.70903.1201.5200.4701</v>
      </c>
      <c r="B343" s="214">
        <v>40800</v>
      </c>
      <c r="C343" s="214">
        <v>40844</v>
      </c>
      <c r="D343" s="378" t="str">
        <f t="shared" si="26"/>
        <v xml:space="preserve">Spring Bundle  </v>
      </c>
      <c r="E343" s="378" t="str">
        <f t="shared" si="24"/>
        <v xml:space="preserve">BUNDLE_Spring Bundle  </v>
      </c>
      <c r="G343" s="214" t="s">
        <v>1674</v>
      </c>
      <c r="I343" s="311" t="s">
        <v>1138</v>
      </c>
      <c r="J343" s="374">
        <v>44482</v>
      </c>
      <c r="K343" s="214" t="s">
        <v>978</v>
      </c>
      <c r="L343" s="313" t="s">
        <v>978</v>
      </c>
      <c r="M343" s="214">
        <v>4602</v>
      </c>
      <c r="N343" s="214" t="str">
        <f>D63</f>
        <v>Mediterranean Salad (Chicken)</v>
      </c>
      <c r="O343" s="214">
        <f>C330</f>
        <v>80101</v>
      </c>
      <c r="P343" s="214" t="str">
        <f>D330</f>
        <v xml:space="preserve">Fish Tacos with Red Cabbage Slaw  </v>
      </c>
      <c r="Q343" s="214">
        <f>C323</f>
        <v>70903</v>
      </c>
      <c r="R343" s="214" t="str">
        <f>D323</f>
        <v>Spring Salad (Shrimp)</v>
      </c>
      <c r="S343" s="214">
        <f>C7</f>
        <v>1201</v>
      </c>
      <c r="T343" s="214" t="str">
        <f>D7</f>
        <v>Zucchini 'Spaghetti' Bolognese  (Bolognese)</v>
      </c>
      <c r="U343" s="214">
        <f>C74</f>
        <v>5200</v>
      </c>
      <c r="V343" s="214" t="str">
        <f>D74</f>
        <v xml:space="preserve">Montauk Crab Cakes </v>
      </c>
      <c r="W343" s="214">
        <f>C298</f>
        <v>60701</v>
      </c>
      <c r="X343" s="214" t="str">
        <f>D298</f>
        <v>Sunrise Fruit Smoothie (8 oz)</v>
      </c>
      <c r="Y343" s="214">
        <f>C65</f>
        <v>4701</v>
      </c>
      <c r="Z343" s="214" t="str">
        <f>D65</f>
        <v>Frittata (Tomato &amp; Herbs)</v>
      </c>
      <c r="AA343" s="214">
        <f>C134</f>
        <v>11001</v>
      </c>
      <c r="AB343" s="214" t="str">
        <f>D134</f>
        <v xml:space="preserve">​Grab &amp; Go Gazpacho </v>
      </c>
      <c r="AC343" s="214">
        <f>C259</f>
        <v>4901</v>
      </c>
      <c r="AD343" s="214" t="str">
        <f>D68</f>
        <v xml:space="preserve">Sunrise Fruit Bowl (OLD NOT ACTIVE) </v>
      </c>
      <c r="AE343" s="214">
        <f>C70</f>
        <v>5002</v>
      </c>
      <c r="AF343" s="214" t="str">
        <f>D70</f>
        <v>Dragon Fruit  Smoothie  (16 oz)</v>
      </c>
      <c r="AZ343" s="214"/>
      <c r="BB343" s="214"/>
    </row>
    <row r="344" spans="1:54">
      <c r="A344" s="378" t="str">
        <f t="shared" si="25"/>
        <v>40845.4701.1803.2705.20201.60101.6600</v>
      </c>
      <c r="B344" s="214">
        <v>40800</v>
      </c>
      <c r="C344" s="214">
        <v>40845</v>
      </c>
      <c r="D344" s="378" t="str">
        <f t="shared" si="26"/>
        <v xml:space="preserve">PfizerNutrimedy Bundle 1 </v>
      </c>
      <c r="E344" s="378" t="str">
        <f t="shared" si="24"/>
        <v xml:space="preserve">BUNDLE_PfizerNutrimedy Bundle 1 </v>
      </c>
      <c r="G344" s="214" t="s">
        <v>1698</v>
      </c>
      <c r="I344" s="311" t="s">
        <v>1993</v>
      </c>
      <c r="J344" s="374">
        <v>44482</v>
      </c>
      <c r="K344" s="214" t="s">
        <v>978</v>
      </c>
      <c r="L344" s="313" t="s">
        <v>978</v>
      </c>
      <c r="M344" s="214">
        <f>C65</f>
        <v>4701</v>
      </c>
      <c r="N344" s="214" t="str">
        <f>D65</f>
        <v>Frittata (Tomato &amp; Herbs)</v>
      </c>
      <c r="O344" s="214">
        <f>C17</f>
        <v>1803</v>
      </c>
      <c r="P344" s="214" t="str">
        <f>D17</f>
        <v>Tacos Especiales (Chicken)</v>
      </c>
      <c r="Q344" s="214">
        <f>C213</f>
        <v>2705</v>
      </c>
      <c r="R344" s="214" t="str">
        <f>D34</f>
        <v>Moroccan Tajine (Lamb)</v>
      </c>
      <c r="S344" s="214">
        <v>20201</v>
      </c>
      <c r="T344" s="214" t="str">
        <f>D177</f>
        <v xml:space="preserve">Tortilla Española  </v>
      </c>
      <c r="U344" s="214">
        <f>C256</f>
        <v>60101</v>
      </c>
      <c r="V344" s="214" t="str">
        <f>D256</f>
        <v>Vietnamese Rice Noodles (Beef)</v>
      </c>
      <c r="W344" s="214">
        <f>C26</f>
        <v>2300</v>
      </c>
      <c r="X344" s="214" t="str">
        <f>D26</f>
        <v xml:space="preserve">Lemon Rosemary Chicken OLD NOT ACTIVE </v>
      </c>
      <c r="Y344" s="214">
        <f>C92</f>
        <v>6600</v>
      </c>
      <c r="Z344" s="214" t="str">
        <f>D92</f>
        <v xml:space="preserve">Coconut Yogurt Parfait </v>
      </c>
      <c r="AA344" s="214">
        <f>C194</f>
        <v>30101</v>
      </c>
      <c r="AB344" s="214" t="str">
        <f>D194</f>
        <v xml:space="preserve">Chicken Paillard  </v>
      </c>
      <c r="AC344" s="214">
        <f>C109</f>
        <v>7600</v>
      </c>
      <c r="AD344" s="214" t="str">
        <f>D109</f>
        <v xml:space="preserve">Baked Lasagna Bolognese </v>
      </c>
      <c r="AZ344" s="214"/>
      <c r="BB344" s="214"/>
    </row>
    <row r="345" spans="1:54">
      <c r="A345" s="378" t="str">
        <f t="shared" si="25"/>
        <v>40846.4701.40101.30801.7800.7500.5500</v>
      </c>
      <c r="B345" s="214">
        <v>40800</v>
      </c>
      <c r="C345" s="214">
        <v>40846</v>
      </c>
      <c r="D345" s="378" t="str">
        <f t="shared" si="26"/>
        <v xml:space="preserve">PfizerNutrimedy Bundle 2 </v>
      </c>
      <c r="E345" s="378" t="str">
        <f t="shared" si="24"/>
        <v xml:space="preserve">BUNDLE_PfizerNutrimedy Bundle 2 </v>
      </c>
      <c r="G345" s="214" t="s">
        <v>1699</v>
      </c>
      <c r="I345" s="311" t="s">
        <v>1993</v>
      </c>
      <c r="J345" s="374">
        <v>44482</v>
      </c>
      <c r="K345" s="214" t="s">
        <v>978</v>
      </c>
      <c r="L345" s="313" t="s">
        <v>978</v>
      </c>
      <c r="M345" s="214">
        <v>4701</v>
      </c>
      <c r="N345" s="214" t="str">
        <f>N344</f>
        <v>Frittata (Tomato &amp; Herbs)</v>
      </c>
      <c r="O345" s="214">
        <f>C206</f>
        <v>40101</v>
      </c>
      <c r="P345" s="214" t="str">
        <f>D206</f>
        <v xml:space="preserve">Atlantic Cod with Teriyaki Sauce, Baby Bok Choy &amp; Rice </v>
      </c>
      <c r="Q345" s="214">
        <f>C203</f>
        <v>30801</v>
      </c>
      <c r="R345" s="214" t="str">
        <f>D203</f>
        <v xml:space="preserve">Turkey Meatballs with Penne, Broccoli and Basil Pomodoro Sauce </v>
      </c>
      <c r="S345" s="214">
        <f>C111</f>
        <v>7800</v>
      </c>
      <c r="T345" s="214" t="str">
        <f>D111</f>
        <v xml:space="preserve">Three-Spice Turkey Chili </v>
      </c>
      <c r="U345" s="214">
        <f>C108</f>
        <v>7500</v>
      </c>
      <c r="V345" s="214" t="str">
        <f>D108</f>
        <v>Country Cinnamon Oatmeal  (Pecans)</v>
      </c>
      <c r="W345" s="214">
        <f>U345</f>
        <v>7500</v>
      </c>
      <c r="X345" s="214" t="str">
        <f>V345</f>
        <v>Country Cinnamon Oatmeal  (Pecans)</v>
      </c>
      <c r="Y345" s="214">
        <f>C80</f>
        <v>5500</v>
      </c>
      <c r="Z345" s="214" t="str">
        <f>D80</f>
        <v xml:space="preserve">Pulled BBQ Chicken    </v>
      </c>
      <c r="AA345" s="214">
        <f>C254</f>
        <v>11302</v>
      </c>
      <c r="AB345" s="214" t="str">
        <f>D254</f>
        <v xml:space="preserve">Caprese Pesto Salad Bowl with Chicken </v>
      </c>
      <c r="AC345" s="214">
        <f>C267</f>
        <v>1003</v>
      </c>
      <c r="AD345" s="214" t="str">
        <f>D267</f>
        <v>Pad Thai (Chicken)</v>
      </c>
      <c r="AE345" s="214">
        <f>C67</f>
        <v>4800</v>
      </c>
      <c r="AF345" s="214" t="str">
        <f>D67</f>
        <v xml:space="preserve">Vanilla Coconut Chia Seed Pudding </v>
      </c>
      <c r="AG345" s="214">
        <f>C287</f>
        <v>60402</v>
      </c>
      <c r="AH345" s="214" t="str">
        <f>D287</f>
        <v>Roasted Kabocha Salad (Chicken)</v>
      </c>
      <c r="AI345" s="214">
        <f>C7</f>
        <v>1201</v>
      </c>
      <c r="AJ345" s="214" t="str">
        <f>D7</f>
        <v>Zucchini 'Spaghetti' Bolognese  (Bolognese)</v>
      </c>
      <c r="AZ345" s="214"/>
      <c r="BB345" s="214"/>
    </row>
    <row r="346" spans="1:54">
      <c r="A346" s="378" t="str">
        <f t="shared" si="25"/>
        <v>80901.000.000.000.000.000.000</v>
      </c>
      <c r="B346" s="214">
        <v>80900</v>
      </c>
      <c r="C346" s="214">
        <v>80901</v>
      </c>
      <c r="D346" s="378" t="str">
        <f t="shared" si="26"/>
        <v>Chocolate Fudge Brownie Bites (12 bites)</v>
      </c>
      <c r="E346" s="378" t="str">
        <f t="shared" si="24"/>
        <v>SNACK_Chocolate Fudge Brownie Bites (12 bites)</v>
      </c>
      <c r="F346" s="214" t="s">
        <v>2224</v>
      </c>
      <c r="G346" s="214" t="s">
        <v>1874</v>
      </c>
      <c r="I346" s="311" t="s">
        <v>1993</v>
      </c>
      <c r="J346" s="374">
        <v>44482</v>
      </c>
      <c r="K346" s="214" t="s">
        <v>922</v>
      </c>
      <c r="L346" s="214" t="s">
        <v>2078</v>
      </c>
      <c r="AZ346" s="214"/>
      <c r="BB346" s="214"/>
    </row>
    <row r="347" spans="1:54">
      <c r="A347" s="378" t="str">
        <f t="shared" si="25"/>
        <v>40847.70701.70701.70701.70701.70801.70801</v>
      </c>
      <c r="B347" s="214">
        <v>40800</v>
      </c>
      <c r="C347" s="214">
        <v>40847</v>
      </c>
      <c r="D347" s="378" t="str">
        <f t="shared" si="26"/>
        <v xml:space="preserve">Mother's Day Dinner Bundle  </v>
      </c>
      <c r="E347" s="378" t="str">
        <f t="shared" si="24"/>
        <v xml:space="preserve">BUNDLE_Mother's Day Dinner Bundle  </v>
      </c>
      <c r="G347" s="214" t="s">
        <v>1706</v>
      </c>
      <c r="I347" s="311" t="s">
        <v>1138</v>
      </c>
      <c r="J347" s="374">
        <v>44482</v>
      </c>
      <c r="K347" s="214" t="s">
        <v>978</v>
      </c>
      <c r="L347" s="313" t="s">
        <v>978</v>
      </c>
      <c r="M347" s="214">
        <v>70701</v>
      </c>
      <c r="N347" s="214" t="s">
        <v>1708</v>
      </c>
      <c r="O347" s="214">
        <v>70701</v>
      </c>
      <c r="P347" s="214" t="s">
        <v>1708</v>
      </c>
      <c r="Q347" s="214">
        <v>70701</v>
      </c>
      <c r="R347" s="214" t="s">
        <v>1708</v>
      </c>
      <c r="S347" s="214">
        <v>70701</v>
      </c>
      <c r="T347" s="214" t="s">
        <v>1708</v>
      </c>
      <c r="U347" s="214">
        <v>70801</v>
      </c>
      <c r="V347" s="214" t="s">
        <v>1469</v>
      </c>
      <c r="W347" s="214">
        <v>70801</v>
      </c>
      <c r="X347" s="214" t="s">
        <v>1469</v>
      </c>
      <c r="Y347" s="214">
        <v>70801</v>
      </c>
      <c r="Z347" s="214" t="s">
        <v>1469</v>
      </c>
      <c r="AA347" s="214">
        <v>70801</v>
      </c>
      <c r="AB347" s="214" t="s">
        <v>1469</v>
      </c>
      <c r="AC347" s="214">
        <v>80801</v>
      </c>
      <c r="AD347" s="214" t="s">
        <v>1646</v>
      </c>
      <c r="AE347" s="214">
        <v>80801</v>
      </c>
      <c r="AF347" s="214" t="s">
        <v>1646</v>
      </c>
      <c r="AG347" s="214">
        <v>81001</v>
      </c>
      <c r="AH347" s="214" t="s">
        <v>1707</v>
      </c>
      <c r="AI347" s="214">
        <v>81001</v>
      </c>
      <c r="AJ347" s="214" t="s">
        <v>1707</v>
      </c>
      <c r="AK347" s="214">
        <f>C182</f>
        <v>20301</v>
      </c>
      <c r="AL347" s="214" t="str">
        <f>D182</f>
        <v>Chocolate Fudge Brownie Whole Brown (4 bites)</v>
      </c>
      <c r="AM347" s="214">
        <f t="shared" ref="AM347:AR347" si="27">AK347</f>
        <v>20301</v>
      </c>
      <c r="AN347" s="214" t="str">
        <f t="shared" si="27"/>
        <v>Chocolate Fudge Brownie Whole Brown (4 bites)</v>
      </c>
      <c r="AO347" s="214">
        <f t="shared" si="27"/>
        <v>20301</v>
      </c>
      <c r="AP347" s="214" t="str">
        <f t="shared" si="27"/>
        <v>Chocolate Fudge Brownie Whole Brown (4 bites)</v>
      </c>
      <c r="AQ347" s="214">
        <f t="shared" si="27"/>
        <v>20301</v>
      </c>
      <c r="AR347" s="214" t="str">
        <f t="shared" si="27"/>
        <v>Chocolate Fudge Brownie Whole Brown (4 bites)</v>
      </c>
      <c r="AZ347" s="214"/>
      <c r="BB347" s="214"/>
    </row>
    <row r="348" spans="1:54">
      <c r="A348" s="378" t="str">
        <f t="shared" si="25"/>
        <v>81001.000.000.000.000.000.000</v>
      </c>
      <c r="B348" s="214">
        <v>81000</v>
      </c>
      <c r="C348" s="214">
        <v>81001</v>
      </c>
      <c r="D348" s="378" t="str">
        <f t="shared" si="26"/>
        <v xml:space="preserve">Penne with Bolognese </v>
      </c>
      <c r="E348" s="378" t="str">
        <f t="shared" si="24"/>
        <v xml:space="preserve">LARGE SIDE 24oz_Penne with Bolognese </v>
      </c>
      <c r="G348" s="214" t="s">
        <v>1707</v>
      </c>
      <c r="I348" s="311" t="s">
        <v>1993</v>
      </c>
      <c r="J348" s="374">
        <v>44482</v>
      </c>
      <c r="K348" s="214" t="s">
        <v>1014</v>
      </c>
      <c r="L348" s="214" t="s">
        <v>2078</v>
      </c>
      <c r="AZ348" s="214"/>
      <c r="BB348" s="214"/>
    </row>
    <row r="349" spans="1:54">
      <c r="A349" s="378" t="str">
        <f t="shared" si="25"/>
        <v>4703.000.000.000.000.000.000</v>
      </c>
      <c r="B349" s="214">
        <v>4700</v>
      </c>
      <c r="C349" s="214">
        <v>4703</v>
      </c>
      <c r="D349" s="378" t="str">
        <f t="shared" si="26"/>
        <v>Frittata (Kale &amp; Parmesan)</v>
      </c>
      <c r="E349" s="378" t="str">
        <f t="shared" si="24"/>
        <v>BREAKFAST_Frittata (Kale &amp; Parmesan)</v>
      </c>
      <c r="F349" s="214" t="s">
        <v>1712</v>
      </c>
      <c r="G349" s="214" t="s">
        <v>1556</v>
      </c>
      <c r="I349" s="311" t="s">
        <v>1993</v>
      </c>
      <c r="J349" s="374">
        <v>44482</v>
      </c>
      <c r="K349" s="214" t="s">
        <v>919</v>
      </c>
      <c r="L349" s="214" t="s">
        <v>2066</v>
      </c>
      <c r="AZ349" s="214"/>
      <c r="BB349" s="214"/>
    </row>
    <row r="350" spans="1:54">
      <c r="A350" s="378" t="str">
        <f t="shared" si="25"/>
        <v>5003.000.000.000.000.000.000</v>
      </c>
      <c r="B350" s="214">
        <v>5000</v>
      </c>
      <c r="C350" s="214">
        <v>5003</v>
      </c>
      <c r="D350" s="378" t="str">
        <f t="shared" si="26"/>
        <v>Dragon Fruit  Smoothie (8 oz)</v>
      </c>
      <c r="E350" s="378" t="str">
        <f t="shared" si="24"/>
        <v>BEVERAGE_Dragon Fruit  Smoothie (8 oz)</v>
      </c>
      <c r="F350" s="214" t="s">
        <v>1715</v>
      </c>
      <c r="G350" s="214" t="s">
        <v>160</v>
      </c>
      <c r="I350" s="311" t="s">
        <v>1993</v>
      </c>
      <c r="J350" s="374">
        <v>44482</v>
      </c>
      <c r="K350" s="214" t="s">
        <v>920</v>
      </c>
      <c r="L350" s="214" t="s">
        <v>2066</v>
      </c>
      <c r="AZ350" s="214"/>
      <c r="BB350" s="214"/>
    </row>
    <row r="351" spans="1:54">
      <c r="A351" s="378" t="str">
        <f t="shared" si="25"/>
        <v>5004.000.000.000.000.000.000</v>
      </c>
      <c r="B351" s="214">
        <v>5000</v>
      </c>
      <c r="C351" s="214">
        <v>5004</v>
      </c>
      <c r="D351" s="378" t="str">
        <f t="shared" si="26"/>
        <v>Dragon Fruit  Smoothie (32 oz)</v>
      </c>
      <c r="E351" s="378" t="str">
        <f t="shared" si="24"/>
        <v>LARGE BEVERAGE_Dragon Fruit  Smoothie (32 oz)</v>
      </c>
      <c r="F351" s="214" t="s">
        <v>1738</v>
      </c>
      <c r="G351" s="214" t="s">
        <v>160</v>
      </c>
      <c r="I351" s="311" t="s">
        <v>1993</v>
      </c>
      <c r="J351" s="374">
        <v>44482</v>
      </c>
      <c r="K351" s="214" t="s">
        <v>1814</v>
      </c>
      <c r="L351" s="214" t="s">
        <v>2078</v>
      </c>
      <c r="AZ351" s="214"/>
      <c r="BB351" s="214"/>
    </row>
    <row r="352" spans="1:54">
      <c r="A352" s="378" t="str">
        <f t="shared" si="25"/>
        <v>60702.000.000.000.000.000.000</v>
      </c>
      <c r="B352" s="214">
        <v>60700</v>
      </c>
      <c r="C352" s="214">
        <v>60702</v>
      </c>
      <c r="D352" s="378" t="str">
        <f t="shared" si="26"/>
        <v>Sunrise Fruit Smoothie (32 oz)</v>
      </c>
      <c r="E352" s="378" t="str">
        <f t="shared" si="24"/>
        <v>LARGE BEVERAGE_Sunrise Fruit Smoothie (32 oz)</v>
      </c>
      <c r="F352" s="214" t="s">
        <v>1738</v>
      </c>
      <c r="G352" s="214" t="s">
        <v>1362</v>
      </c>
      <c r="I352" s="311" t="s">
        <v>1138</v>
      </c>
      <c r="J352" s="374">
        <v>44482</v>
      </c>
      <c r="K352" s="214" t="s">
        <v>1814</v>
      </c>
      <c r="L352" s="214" t="s">
        <v>2078</v>
      </c>
      <c r="AZ352" s="214"/>
      <c r="BB352" s="214"/>
    </row>
    <row r="353" spans="1:54">
      <c r="A353" s="378" t="str">
        <f t="shared" si="25"/>
        <v>5604.000.000.000.000.000.000</v>
      </c>
      <c r="B353" s="214">
        <v>5600</v>
      </c>
      <c r="C353" s="214">
        <v>5604</v>
      </c>
      <c r="D353" s="378" t="str">
        <f t="shared" si="26"/>
        <v>Coco Berry Smoothie  (32 oz)</v>
      </c>
      <c r="E353" s="378" t="str">
        <f t="shared" si="24"/>
        <v>LARGE BEVERAGE_Coco Berry Smoothie  (32 oz)</v>
      </c>
      <c r="F353" s="214" t="s">
        <v>1738</v>
      </c>
      <c r="G353" s="311" t="s">
        <v>1718</v>
      </c>
      <c r="I353" s="311" t="s">
        <v>1993</v>
      </c>
      <c r="J353" s="374">
        <v>44482</v>
      </c>
      <c r="K353" s="214" t="s">
        <v>1814</v>
      </c>
      <c r="L353" s="214" t="s">
        <v>2078</v>
      </c>
      <c r="AZ353" s="214"/>
      <c r="BB353" s="214"/>
    </row>
    <row r="354" spans="1:54">
      <c r="A354" s="378" t="str">
        <f t="shared" si="25"/>
        <v>13902.000.000.000.000.000.000</v>
      </c>
      <c r="B354" s="214">
        <v>13900</v>
      </c>
      <c r="C354" s="214">
        <v>13902</v>
      </c>
      <c r="D354" s="378" t="str">
        <f t="shared" si="26"/>
        <v>Turmeric Latte (32 oz)</v>
      </c>
      <c r="E354" s="378" t="str">
        <f t="shared" si="24"/>
        <v>LARGE BEVERAGE_Turmeric Latte (32 oz)</v>
      </c>
      <c r="F354" s="214" t="s">
        <v>1738</v>
      </c>
      <c r="G354" s="214" t="s">
        <v>255</v>
      </c>
      <c r="I354" s="311" t="s">
        <v>1993</v>
      </c>
      <c r="J354" s="374">
        <v>44482</v>
      </c>
      <c r="K354" s="214" t="s">
        <v>1814</v>
      </c>
      <c r="L354" s="214" t="s">
        <v>2078</v>
      </c>
      <c r="AZ354" s="214"/>
      <c r="BB354" s="214"/>
    </row>
    <row r="355" spans="1:54">
      <c r="A355" s="378" t="str">
        <f t="shared" si="25"/>
        <v>14002.000.000.000.000.000.000</v>
      </c>
      <c r="B355" s="214">
        <v>14000</v>
      </c>
      <c r="C355" s="214">
        <v>14002</v>
      </c>
      <c r="D355" s="378" t="str">
        <f t="shared" si="26"/>
        <v>Mashed Sweet Potato  (24 oz)</v>
      </c>
      <c r="E355" s="378" t="str">
        <f t="shared" si="24"/>
        <v>LARGE SIDE 24oz_Mashed Sweet Potato  (24 oz)</v>
      </c>
      <c r="F355" s="214" t="s">
        <v>1714</v>
      </c>
      <c r="G355" s="214" t="s">
        <v>256</v>
      </c>
      <c r="I355" s="311" t="s">
        <v>1993</v>
      </c>
      <c r="J355" s="374">
        <v>44482</v>
      </c>
      <c r="K355" s="214" t="s">
        <v>1014</v>
      </c>
      <c r="L355" s="214" t="s">
        <v>2078</v>
      </c>
      <c r="AZ355" s="214"/>
      <c r="BB355" s="214"/>
    </row>
    <row r="356" spans="1:54">
      <c r="A356" s="378" t="str">
        <f t="shared" si="25"/>
        <v>82001.000.000.000.000.000.000</v>
      </c>
      <c r="B356" s="214">
        <v>82000</v>
      </c>
      <c r="C356" s="214">
        <v>82001</v>
      </c>
      <c r="D356" s="378" t="str">
        <f t="shared" si="26"/>
        <v>Lemon Rosemary Entrée (Chicken)</v>
      </c>
      <c r="E356" s="378" t="str">
        <f t="shared" si="24"/>
        <v>ENTRÉE_Lemon Rosemary Entrée (Chicken)</v>
      </c>
      <c r="F356" s="214" t="s">
        <v>936</v>
      </c>
      <c r="G356" s="214" t="s">
        <v>1720</v>
      </c>
      <c r="I356" s="311" t="s">
        <v>1993</v>
      </c>
      <c r="J356" s="374">
        <v>44482</v>
      </c>
      <c r="K356" s="214" t="s">
        <v>916</v>
      </c>
      <c r="L356" s="214" t="s">
        <v>2066</v>
      </c>
      <c r="AZ356" s="214"/>
      <c r="BB356" s="214"/>
    </row>
    <row r="357" spans="1:54">
      <c r="A357" s="378" t="str">
        <f t="shared" si="25"/>
        <v>82002.000.000.000.000.000.000</v>
      </c>
      <c r="B357" s="214">
        <v>82000</v>
      </c>
      <c r="C357" s="214">
        <v>82002</v>
      </c>
      <c r="D357" s="378" t="str">
        <f t="shared" si="26"/>
        <v>Lemon Rosemary Entrée (Salmon)</v>
      </c>
      <c r="E357" s="378" t="str">
        <f t="shared" si="24"/>
        <v>ENTRÉE_Lemon Rosemary Entrée (Salmon)</v>
      </c>
      <c r="F357" s="214" t="s">
        <v>1719</v>
      </c>
      <c r="G357" s="214" t="s">
        <v>1720</v>
      </c>
      <c r="I357" s="311" t="s">
        <v>1993</v>
      </c>
      <c r="J357" s="374">
        <v>44482</v>
      </c>
      <c r="K357" s="214" t="s">
        <v>916</v>
      </c>
      <c r="L357" s="214" t="s">
        <v>2066</v>
      </c>
      <c r="AZ357" s="214"/>
      <c r="BB357" s="214"/>
    </row>
    <row r="358" spans="1:54">
      <c r="A358" s="378" t="str">
        <f t="shared" si="25"/>
        <v>83001.000.000.000.000.000.000</v>
      </c>
      <c r="B358" s="214">
        <v>83000</v>
      </c>
      <c r="C358" s="214">
        <v>83001</v>
      </c>
      <c r="D358" s="378" t="str">
        <f t="shared" si="26"/>
        <v xml:space="preserve">Sea Bass with French Polynesian Pineapple Green Sauce </v>
      </c>
      <c r="E358" s="378" t="str">
        <f>CONCATENATE(K358, "_", G358,F358)</f>
        <v>ENTRÉE_Sea Bass with French Polynesian Pineapple Green Sauce</v>
      </c>
      <c r="G358" s="214" t="s">
        <v>1779</v>
      </c>
      <c r="I358" s="311" t="s">
        <v>1993</v>
      </c>
      <c r="J358" s="374">
        <v>44482</v>
      </c>
      <c r="K358" s="214" t="s">
        <v>916</v>
      </c>
      <c r="L358" s="214" t="s">
        <v>2066</v>
      </c>
      <c r="AZ358" s="214"/>
      <c r="BB358" s="214"/>
    </row>
    <row r="359" spans="1:54">
      <c r="A359" s="378" t="str">
        <f t="shared" si="25"/>
        <v>84001.131.000.000.000.000.000</v>
      </c>
      <c r="B359" s="214">
        <v>84000</v>
      </c>
      <c r="C359" s="214">
        <v>84001</v>
      </c>
      <c r="D359" s="378" t="str">
        <f t="shared" si="26"/>
        <v xml:space="preserve">Falafel with Kale Sesame Salad </v>
      </c>
      <c r="E359" s="378" t="str">
        <f>CONCATENATE(K359, "_", G359,F359)</f>
        <v>SALAD_Falafel with Kale Sesame Salad</v>
      </c>
      <c r="G359" s="214" t="s">
        <v>1783</v>
      </c>
      <c r="I359" s="311" t="s">
        <v>1993</v>
      </c>
      <c r="J359" s="374">
        <v>44482</v>
      </c>
      <c r="K359" s="214" t="s">
        <v>923</v>
      </c>
      <c r="L359" s="214" t="s">
        <v>2066</v>
      </c>
      <c r="M359" s="214">
        <v>131</v>
      </c>
      <c r="N359" s="214" t="s">
        <v>1794</v>
      </c>
      <c r="AZ359" s="214"/>
      <c r="BB359" s="214"/>
    </row>
    <row r="360" spans="1:54">
      <c r="A360" s="378" t="str">
        <f t="shared" si="25"/>
        <v>85001.000.000.000.000.000.000</v>
      </c>
      <c r="B360" s="214">
        <v>85000</v>
      </c>
      <c r="C360" s="214">
        <v>85001</v>
      </c>
      <c r="D360" s="378" t="str">
        <f t="shared" si="26"/>
        <v xml:space="preserve">Lasagna Alessandra </v>
      </c>
      <c r="E360" s="378" t="str">
        <f>CONCATENATE(K360, "_", G360,F360)</f>
        <v>ENTRÉE_Lasagna Alessandra</v>
      </c>
      <c r="G360" s="214" t="s">
        <v>1784</v>
      </c>
      <c r="I360" s="311" t="s">
        <v>1993</v>
      </c>
      <c r="J360" s="374">
        <v>44482</v>
      </c>
      <c r="K360" s="214" t="s">
        <v>916</v>
      </c>
      <c r="L360" s="214" t="s">
        <v>2066</v>
      </c>
      <c r="AZ360" s="214"/>
      <c r="BB360" s="214"/>
    </row>
    <row r="361" spans="1:54">
      <c r="A361" s="378" t="str">
        <f t="shared" si="25"/>
        <v>86001.000.000.000.000.000.000</v>
      </c>
      <c r="B361" s="214">
        <v>86000</v>
      </c>
      <c r="C361" s="214">
        <v>86001</v>
      </c>
      <c r="D361" s="378" t="str">
        <f t="shared" si="26"/>
        <v>Green Smoothie (8 oz)</v>
      </c>
      <c r="E361" s="378" t="str">
        <f>CONCATENATE(K361, "_", G361, " ", F361)</f>
        <v>BEVERAGE_Green Smoothie (8 oz)</v>
      </c>
      <c r="F361" s="214" t="s">
        <v>1715</v>
      </c>
      <c r="G361" s="214" t="s">
        <v>1785</v>
      </c>
      <c r="I361" s="311" t="s">
        <v>1993</v>
      </c>
      <c r="J361" s="374">
        <v>44482</v>
      </c>
      <c r="K361" s="214" t="s">
        <v>920</v>
      </c>
      <c r="L361" s="214" t="s">
        <v>2066</v>
      </c>
      <c r="AZ361" s="214"/>
      <c r="BB361" s="214"/>
    </row>
    <row r="362" spans="1:54">
      <c r="A362" s="378" t="str">
        <f t="shared" si="25"/>
        <v>86002.000.000.000.000.000.000</v>
      </c>
      <c r="B362" s="214">
        <v>86000</v>
      </c>
      <c r="C362" s="214">
        <v>86002</v>
      </c>
      <c r="D362" s="378" t="str">
        <f t="shared" si="26"/>
        <v>Green Smoothie (32 oz)</v>
      </c>
      <c r="E362" s="378" t="str">
        <f>CONCATENATE(K362, "_", G362, " ", F362)</f>
        <v>LARGE BEVERAGE_Green Smoothie (32 oz)</v>
      </c>
      <c r="F362" s="214" t="s">
        <v>1738</v>
      </c>
      <c r="G362" s="214" t="s">
        <v>1785</v>
      </c>
      <c r="I362" s="311" t="s">
        <v>1993</v>
      </c>
      <c r="J362" s="374">
        <v>44482</v>
      </c>
      <c r="K362" s="214" t="s">
        <v>1814</v>
      </c>
      <c r="L362" s="214" t="s">
        <v>2078</v>
      </c>
      <c r="AZ362" s="214"/>
      <c r="BB362" s="214"/>
    </row>
    <row r="363" spans="1:54">
      <c r="A363" s="378" t="str">
        <f t="shared" si="25"/>
        <v>87001.129.130.404.000.000.000</v>
      </c>
      <c r="B363" s="214">
        <v>87000</v>
      </c>
      <c r="C363" s="214">
        <v>87001</v>
      </c>
      <c r="D363" s="378" t="str">
        <f t="shared" si="26"/>
        <v xml:space="preserve">Popcorn Chicken  </v>
      </c>
      <c r="E363" s="378" t="str">
        <f>CONCATENATE(K363, "_", G363,F363)</f>
        <v xml:space="preserve">ENTRÉE_Popcorn Chicken </v>
      </c>
      <c r="G363" s="214" t="s">
        <v>1786</v>
      </c>
      <c r="I363" s="311" t="s">
        <v>1993</v>
      </c>
      <c r="J363" s="374">
        <v>44482</v>
      </c>
      <c r="K363" s="214" t="s">
        <v>916</v>
      </c>
      <c r="L363" s="214" t="s">
        <v>2066</v>
      </c>
      <c r="M363" s="214">
        <v>129</v>
      </c>
      <c r="N363" s="214" t="s">
        <v>1797</v>
      </c>
      <c r="O363" s="214">
        <v>130</v>
      </c>
      <c r="P363" s="214" t="s">
        <v>1798</v>
      </c>
      <c r="Q363" s="311">
        <v>404</v>
      </c>
      <c r="R363" s="311" t="s">
        <v>165</v>
      </c>
      <c r="AZ363" s="214"/>
      <c r="BB363" s="214"/>
    </row>
    <row r="364" spans="1:54">
      <c r="A364" s="378" t="str">
        <f t="shared" si="25"/>
        <v>40848.808.809.810.811.812.807</v>
      </c>
      <c r="B364" s="214">
        <v>40800</v>
      </c>
      <c r="C364" s="214">
        <v>40848</v>
      </c>
      <c r="D364" s="378" t="str">
        <f t="shared" si="26"/>
        <v xml:space="preserve">Father's Day Bundle  </v>
      </c>
      <c r="E364" s="378" t="str">
        <f>CONCATENATE(K364, "_", G364,F364)</f>
        <v xml:space="preserve">BUNDLE_Father's Day Bundle </v>
      </c>
      <c r="G364" s="214" t="s">
        <v>1787</v>
      </c>
      <c r="I364" s="311" t="s">
        <v>1138</v>
      </c>
      <c r="J364" s="374">
        <v>44482</v>
      </c>
      <c r="K364" s="214" t="s">
        <v>978</v>
      </c>
      <c r="L364" s="313" t="s">
        <v>978</v>
      </c>
      <c r="M364" s="375">
        <v>808</v>
      </c>
      <c r="N364" s="7" t="s">
        <v>1799</v>
      </c>
      <c r="O364" s="375">
        <v>809</v>
      </c>
      <c r="P364" s="7" t="s">
        <v>1800</v>
      </c>
      <c r="Q364" s="375">
        <v>810</v>
      </c>
      <c r="R364" s="7" t="s">
        <v>1812</v>
      </c>
      <c r="S364" s="375">
        <v>811</v>
      </c>
      <c r="T364" s="7" t="s">
        <v>1801</v>
      </c>
      <c r="U364" s="375">
        <v>812</v>
      </c>
      <c r="V364" s="7" t="s">
        <v>1813</v>
      </c>
      <c r="W364" s="375">
        <v>813</v>
      </c>
      <c r="X364" s="7" t="s">
        <v>1802</v>
      </c>
      <c r="Y364" s="375">
        <v>807</v>
      </c>
      <c r="Z364" s="7" t="s">
        <v>1803</v>
      </c>
      <c r="AA364" s="375">
        <v>80801</v>
      </c>
      <c r="AB364" s="7" t="s">
        <v>1644</v>
      </c>
      <c r="AC364" s="376">
        <v>814</v>
      </c>
      <c r="AD364" s="214" t="s">
        <v>1816</v>
      </c>
      <c r="AZ364" s="214"/>
      <c r="BB364" s="214"/>
    </row>
    <row r="365" spans="1:54">
      <c r="A365" s="378" t="str">
        <f t="shared" si="25"/>
        <v>88001.000.000.000.000.000.000</v>
      </c>
      <c r="B365" s="214">
        <v>88000</v>
      </c>
      <c r="C365" s="214">
        <v>88001</v>
      </c>
      <c r="D365" s="378" t="str">
        <f t="shared" si="26"/>
        <v>Energy Bites 8 Pack (Peanut Butter &amp; Chocolate )</v>
      </c>
      <c r="E365" s="378" t="str">
        <f t="shared" ref="E365:E396" si="28">CONCATENATE(K365, "_", G365, " ", F365)</f>
        <v>BOX_Energy Bites 8 Pack (Peanut Butter &amp; Chocolate )</v>
      </c>
      <c r="F365" s="214" t="s">
        <v>1819</v>
      </c>
      <c r="G365" s="214" t="s">
        <v>1818</v>
      </c>
      <c r="I365" s="311" t="s">
        <v>1138</v>
      </c>
      <c r="J365" s="374">
        <v>44482</v>
      </c>
      <c r="K365" s="214" t="s">
        <v>1824</v>
      </c>
      <c r="L365" s="214" t="s">
        <v>2078</v>
      </c>
      <c r="AZ365" s="214"/>
      <c r="BB365" s="214"/>
    </row>
    <row r="366" spans="1:54">
      <c r="A366" s="378" t="str">
        <f t="shared" si="25"/>
        <v>88002.000.000.000.000.000.000</v>
      </c>
      <c r="B366" s="214">
        <v>88000</v>
      </c>
      <c r="C366" s="214">
        <v>88002</v>
      </c>
      <c r="D366" s="378" t="str">
        <f t="shared" si="26"/>
        <v>Energy Bites 8 Pack (Almond Cranberry)</v>
      </c>
      <c r="E366" s="378" t="str">
        <f t="shared" si="28"/>
        <v>BOX_Energy Bites 8 Pack (Almond Cranberry)</v>
      </c>
      <c r="F366" s="214" t="s">
        <v>1820</v>
      </c>
      <c r="G366" s="214" t="s">
        <v>1818</v>
      </c>
      <c r="I366" s="311" t="s">
        <v>1138</v>
      </c>
      <c r="J366" s="374">
        <v>44482</v>
      </c>
      <c r="K366" s="214" t="s">
        <v>1824</v>
      </c>
      <c r="L366" s="214" t="s">
        <v>2078</v>
      </c>
      <c r="AZ366" s="214"/>
      <c r="BB366" s="214"/>
    </row>
    <row r="367" spans="1:54">
      <c r="A367" s="378" t="str">
        <f t="shared" si="25"/>
        <v>88003.000.000.000.000.000.000</v>
      </c>
      <c r="B367" s="214">
        <v>88000</v>
      </c>
      <c r="C367" s="214">
        <v>88003</v>
      </c>
      <c r="D367" s="378" t="str">
        <f t="shared" si="26"/>
        <v>Energy Bites 8 Pack (Mocha Espresso)</v>
      </c>
      <c r="E367" s="378" t="str">
        <f t="shared" si="28"/>
        <v>BOX_Energy Bites 8 Pack (Mocha Espresso)</v>
      </c>
      <c r="F367" s="214" t="s">
        <v>1821</v>
      </c>
      <c r="G367" s="214" t="s">
        <v>1818</v>
      </c>
      <c r="I367" s="311" t="s">
        <v>1138</v>
      </c>
      <c r="J367" s="374">
        <v>44482</v>
      </c>
      <c r="K367" s="214" t="s">
        <v>1824</v>
      </c>
      <c r="L367" s="214" t="s">
        <v>2078</v>
      </c>
      <c r="AZ367" s="214"/>
      <c r="BB367" s="214"/>
    </row>
    <row r="368" spans="1:54">
      <c r="A368" s="378" t="str">
        <f t="shared" si="25"/>
        <v>88004.000.000.000.000.000.000</v>
      </c>
      <c r="B368" s="214">
        <v>88000</v>
      </c>
      <c r="C368" s="214">
        <v>88004</v>
      </c>
      <c r="D368" s="378" t="str">
        <f t="shared" si="26"/>
        <v>Energy Bites 8 Pack (Lemon Coconut)</v>
      </c>
      <c r="E368" s="378" t="str">
        <f t="shared" si="28"/>
        <v>BOX_Energy Bites 8 Pack (Lemon Coconut)</v>
      </c>
      <c r="F368" s="214" t="s">
        <v>1822</v>
      </c>
      <c r="G368" s="214" t="s">
        <v>1818</v>
      </c>
      <c r="I368" s="311" t="s">
        <v>1138</v>
      </c>
      <c r="J368" s="374">
        <v>44482</v>
      </c>
      <c r="K368" s="214" t="s">
        <v>1824</v>
      </c>
      <c r="L368" s="214" t="s">
        <v>2078</v>
      </c>
      <c r="AZ368" s="214"/>
      <c r="BB368" s="214"/>
    </row>
    <row r="369" spans="1:54">
      <c r="A369" s="378" t="str">
        <f t="shared" si="25"/>
        <v>88005.000.000.000.000.000.000</v>
      </c>
      <c r="B369" s="214">
        <v>88000</v>
      </c>
      <c r="C369" s="214">
        <v>88005</v>
      </c>
      <c r="D369" s="378" t="str">
        <f t="shared" si="26"/>
        <v>Energy Bites 8 Pack (Variety Pack)</v>
      </c>
      <c r="E369" s="378" t="str">
        <f t="shared" si="28"/>
        <v>BOX_Energy Bites 8 Pack (Variety Pack)</v>
      </c>
      <c r="F369" s="214" t="s">
        <v>1823</v>
      </c>
      <c r="G369" s="214" t="s">
        <v>1818</v>
      </c>
      <c r="I369" s="311" t="s">
        <v>1138</v>
      </c>
      <c r="J369" s="374">
        <v>44482</v>
      </c>
      <c r="K369" s="214" t="s">
        <v>1824</v>
      </c>
      <c r="L369" s="214" t="s">
        <v>2078</v>
      </c>
      <c r="AZ369" s="214"/>
      <c r="BB369" s="214"/>
    </row>
    <row r="370" spans="1:54">
      <c r="A370" s="378" t="str">
        <f t="shared" si="25"/>
        <v>88101.124.409.410.000.000.000</v>
      </c>
      <c r="B370" s="214">
        <v>88100</v>
      </c>
      <c r="C370" s="214">
        <v>88101</v>
      </c>
      <c r="D370" s="378" t="str">
        <f t="shared" si="26"/>
        <v>Quesadilla (Chicken)</v>
      </c>
      <c r="E370" s="378" t="str">
        <f t="shared" si="28"/>
        <v>ENTRÉE_Quesadilla (Chicken)</v>
      </c>
      <c r="F370" s="214" t="s">
        <v>936</v>
      </c>
      <c r="G370" s="214" t="s">
        <v>1835</v>
      </c>
      <c r="I370" s="311" t="s">
        <v>1993</v>
      </c>
      <c r="J370" s="374">
        <v>44482</v>
      </c>
      <c r="K370" s="214" t="s">
        <v>916</v>
      </c>
      <c r="L370" s="214" t="s">
        <v>2066</v>
      </c>
      <c r="M370" s="214">
        <v>124</v>
      </c>
      <c r="N370" s="214" t="s">
        <v>754</v>
      </c>
      <c r="O370" s="214">
        <v>409</v>
      </c>
      <c r="P370" s="214" t="s">
        <v>1670</v>
      </c>
      <c r="Q370" s="214">
        <v>410</v>
      </c>
      <c r="R370" s="214" t="s">
        <v>1838</v>
      </c>
      <c r="AZ370" s="214"/>
      <c r="BB370" s="214"/>
    </row>
    <row r="371" spans="1:54">
      <c r="A371" s="378" t="str">
        <f t="shared" ref="A371:A396" si="29">CONCATENATE(C371,".",IF(M371="","000",M371),".",IF(O371="","000",O371),".",IF(Q371="","000",Q371),".",IF(S371="","000",S371),".",IF(U371="","000",U371),".",IF(Y371="","000",Y371))</f>
        <v>88102.124.409.410.000.000.000</v>
      </c>
      <c r="B371" s="214">
        <v>88100</v>
      </c>
      <c r="C371" s="214">
        <v>88102</v>
      </c>
      <c r="D371" s="378" t="str">
        <f t="shared" si="26"/>
        <v>Quesadilla (Veggie)</v>
      </c>
      <c r="E371" s="378" t="str">
        <f t="shared" si="28"/>
        <v>ENTRÉE_Quesadilla (Veggie)</v>
      </c>
      <c r="F371" s="214" t="s">
        <v>940</v>
      </c>
      <c r="G371" s="214" t="s">
        <v>1835</v>
      </c>
      <c r="I371" s="311" t="s">
        <v>1993</v>
      </c>
      <c r="J371" s="374">
        <v>44482</v>
      </c>
      <c r="K371" s="214" t="s">
        <v>916</v>
      </c>
      <c r="L371" s="214" t="s">
        <v>2066</v>
      </c>
      <c r="M371" s="214">
        <v>124</v>
      </c>
      <c r="N371" s="214" t="s">
        <v>754</v>
      </c>
      <c r="O371" s="214">
        <v>409</v>
      </c>
      <c r="P371" s="214" t="s">
        <v>1670</v>
      </c>
      <c r="Q371" s="214">
        <v>410</v>
      </c>
      <c r="R371" s="214" t="s">
        <v>1838</v>
      </c>
      <c r="AZ371" s="214"/>
      <c r="BB371" s="214"/>
    </row>
    <row r="372" spans="1:54">
      <c r="A372" s="378" t="str">
        <f t="shared" si="29"/>
        <v>88201.000.000.000.000.000.000</v>
      </c>
      <c r="B372" s="214">
        <v>88200</v>
      </c>
      <c r="C372" s="214">
        <v>88201</v>
      </c>
      <c r="D372" s="378" t="str">
        <f t="shared" si="26"/>
        <v>Macarons (Chocolate)</v>
      </c>
      <c r="E372" s="378" t="str">
        <f t="shared" si="28"/>
        <v>SNACK_Macarons (Chocolate)</v>
      </c>
      <c r="F372" s="214" t="s">
        <v>1836</v>
      </c>
      <c r="G372" s="214" t="s">
        <v>1862</v>
      </c>
      <c r="I372" s="311" t="s">
        <v>1138</v>
      </c>
      <c r="J372" s="374">
        <v>44482</v>
      </c>
      <c r="K372" s="214" t="s">
        <v>922</v>
      </c>
      <c r="L372" s="214" t="s">
        <v>2078</v>
      </c>
      <c r="AZ372" s="214"/>
      <c r="BB372" s="214"/>
    </row>
    <row r="373" spans="1:54">
      <c r="A373" s="378" t="str">
        <f t="shared" si="29"/>
        <v>88301.000.000.000.000.000.000</v>
      </c>
      <c r="B373" s="214">
        <v>88300</v>
      </c>
      <c r="C373" s="214">
        <v>88301</v>
      </c>
      <c r="D373" s="378" t="str">
        <f t="shared" ref="D373:D404" si="30">CONCATENATE(G373," ",F373)</f>
        <v xml:space="preserve">Tropical Fruit Cup </v>
      </c>
      <c r="E373" s="378" t="str">
        <f t="shared" si="28"/>
        <v xml:space="preserve">SNACK_Tropical Fruit Cup </v>
      </c>
      <c r="G373" s="214" t="s">
        <v>1885</v>
      </c>
      <c r="I373" s="311" t="s">
        <v>1993</v>
      </c>
      <c r="J373" s="374">
        <v>44482</v>
      </c>
      <c r="K373" s="214" t="s">
        <v>922</v>
      </c>
      <c r="L373" s="214" t="s">
        <v>2066</v>
      </c>
      <c r="AZ373" s="214"/>
      <c r="BB373" s="214"/>
    </row>
    <row r="374" spans="1:54">
      <c r="A374" s="378" t="str">
        <f t="shared" si="29"/>
        <v>88401.119.611.000.000.000.000</v>
      </c>
      <c r="B374" s="214">
        <v>88400</v>
      </c>
      <c r="C374" s="214">
        <v>88401</v>
      </c>
      <c r="D374" s="378" t="str">
        <f t="shared" si="30"/>
        <v xml:space="preserve">Veggie Burger </v>
      </c>
      <c r="E374" s="378" t="str">
        <f t="shared" si="28"/>
        <v xml:space="preserve">ENTRÉE_Veggie Burger </v>
      </c>
      <c r="G374" s="214" t="s">
        <v>1837</v>
      </c>
      <c r="I374" s="311" t="s">
        <v>1993</v>
      </c>
      <c r="J374" s="374">
        <v>44482</v>
      </c>
      <c r="K374" s="214" t="s">
        <v>916</v>
      </c>
      <c r="L374" s="214" t="s">
        <v>2066</v>
      </c>
      <c r="M374" s="214">
        <v>119</v>
      </c>
      <c r="N374" s="214" t="s">
        <v>276</v>
      </c>
      <c r="O374" s="214">
        <v>611</v>
      </c>
      <c r="P374" s="214" t="s">
        <v>220</v>
      </c>
      <c r="AZ374" s="214"/>
      <c r="BB374" s="214"/>
    </row>
    <row r="375" spans="1:54">
      <c r="A375" s="378" t="str">
        <f t="shared" si="29"/>
        <v>40849.11001.88401.86001.5200.5301.84001</v>
      </c>
      <c r="B375" s="214">
        <v>40800</v>
      </c>
      <c r="C375" s="214">
        <v>40849</v>
      </c>
      <c r="D375" s="378" t="str">
        <f t="shared" si="30"/>
        <v xml:space="preserve">Summer Bundle </v>
      </c>
      <c r="E375" s="378" t="str">
        <f t="shared" si="28"/>
        <v xml:space="preserve">BUNDLE_Summer Bundle </v>
      </c>
      <c r="G375" s="214" t="s">
        <v>1839</v>
      </c>
      <c r="I375" s="311" t="s">
        <v>1138</v>
      </c>
      <c r="J375" s="374">
        <v>44482</v>
      </c>
      <c r="K375" s="214" t="s">
        <v>978</v>
      </c>
      <c r="L375" s="313" t="s">
        <v>978</v>
      </c>
      <c r="M375" s="214">
        <f>C134</f>
        <v>11001</v>
      </c>
      <c r="N375" s="214" t="str">
        <f>D134</f>
        <v xml:space="preserve">​Grab &amp; Go Gazpacho </v>
      </c>
      <c r="O375" s="214">
        <f>C374</f>
        <v>88401</v>
      </c>
      <c r="P375" s="214" t="str">
        <f>D374</f>
        <v xml:space="preserve">Veggie Burger </v>
      </c>
      <c r="Q375" s="214">
        <f>C361</f>
        <v>86001</v>
      </c>
      <c r="R375" s="214" t="str">
        <f>D361</f>
        <v>Green Smoothie (8 oz)</v>
      </c>
      <c r="S375" s="214">
        <f>C74</f>
        <v>5200</v>
      </c>
      <c r="T375" s="214" t="str">
        <f>D74</f>
        <v xml:space="preserve">Montauk Crab Cakes </v>
      </c>
      <c r="U375" s="214">
        <f>C75</f>
        <v>5301</v>
      </c>
      <c r="V375" s="214" t="str">
        <f>D75</f>
        <v>Hawker Lettuce Wraps (Chicken)</v>
      </c>
      <c r="W375" s="214">
        <f>C171</f>
        <v>15101</v>
      </c>
      <c r="X375" s="214" t="str">
        <f>D171</f>
        <v xml:space="preserve">Bare Turkey Burger </v>
      </c>
      <c r="Y375" s="214">
        <f>C359</f>
        <v>84001</v>
      </c>
      <c r="Z375" s="214" t="str">
        <f>D359</f>
        <v xml:space="preserve">Falafel with Kale Sesame Salad </v>
      </c>
      <c r="AA375" s="214">
        <f>C373</f>
        <v>88301</v>
      </c>
      <c r="AB375" s="214" t="str">
        <f>D373</f>
        <v xml:space="preserve">Tropical Fruit Cup </v>
      </c>
      <c r="AC375" s="214">
        <f>C371</f>
        <v>88102</v>
      </c>
      <c r="AD375" s="214" t="str">
        <f>D371</f>
        <v>Quesadilla (Veggie)</v>
      </c>
      <c r="AE375" s="214">
        <f>C135</f>
        <v>11100</v>
      </c>
      <c r="AF375" s="214" t="str">
        <f>D135</f>
        <v xml:space="preserve">Strawberry-Rose Chia Seed Pudding </v>
      </c>
      <c r="AG375" s="214">
        <f>C349</f>
        <v>4703</v>
      </c>
      <c r="AH375" s="214" t="str">
        <f>D349</f>
        <v>Frittata (Kale &amp; Parmesan)</v>
      </c>
      <c r="AZ375" s="214"/>
      <c r="BB375" s="214"/>
    </row>
    <row r="376" spans="1:54">
      <c r="A376" s="378" t="str">
        <f t="shared" si="29"/>
        <v>88501.000.000.000.000.000.000</v>
      </c>
      <c r="B376" s="214">
        <v>88500</v>
      </c>
      <c r="C376" s="214">
        <v>88501</v>
      </c>
      <c r="D376" s="378" t="str">
        <f t="shared" si="30"/>
        <v xml:space="preserve">Pollo A La Azteca </v>
      </c>
      <c r="E376" s="378" t="str">
        <f t="shared" si="28"/>
        <v xml:space="preserve">ENTRÉE_Pollo A La Azteca </v>
      </c>
      <c r="G376" s="214" t="s">
        <v>1855</v>
      </c>
      <c r="I376" s="311" t="s">
        <v>1993</v>
      </c>
      <c r="J376" s="374">
        <v>44482</v>
      </c>
      <c r="K376" s="214" t="s">
        <v>916</v>
      </c>
      <c r="L376" s="214" t="s">
        <v>2066</v>
      </c>
      <c r="AZ376" s="214"/>
      <c r="BB376" s="214"/>
    </row>
    <row r="377" spans="1:54">
      <c r="A377" s="378" t="str">
        <f t="shared" si="29"/>
        <v>40850.7301.40101.20101.1602.7500.18101</v>
      </c>
      <c r="B377" s="214">
        <v>40800</v>
      </c>
      <c r="C377" s="214">
        <v>40850</v>
      </c>
      <c r="D377" s="378" t="str">
        <f t="shared" si="30"/>
        <v>BIDMC / MichMed Omnivore  (Tuesday)</v>
      </c>
      <c r="E377" s="378" t="str">
        <f t="shared" si="28"/>
        <v>BUNDLE_BIDMC / MichMed Omnivore  (Tuesday)</v>
      </c>
      <c r="F377" s="214" t="s">
        <v>1866</v>
      </c>
      <c r="G377" s="214" t="s">
        <v>1865</v>
      </c>
      <c r="I377" s="311" t="s">
        <v>1993</v>
      </c>
      <c r="J377" s="374">
        <v>44482</v>
      </c>
      <c r="K377" s="214" t="s">
        <v>978</v>
      </c>
      <c r="L377" s="313" t="s">
        <v>978</v>
      </c>
      <c r="M377" s="214">
        <f>C106</f>
        <v>7301</v>
      </c>
      <c r="N377" s="214" t="str">
        <f>D106</f>
        <v xml:space="preserve">Almond &amp; Cranberry Energy Bites </v>
      </c>
      <c r="O377" s="214">
        <f>C206</f>
        <v>40101</v>
      </c>
      <c r="P377" s="214" t="str">
        <f>D206</f>
        <v xml:space="preserve">Atlantic Cod with Teriyaki Sauce, Baby Bok Choy &amp; Rice </v>
      </c>
      <c r="Q377" s="214">
        <f>C176</f>
        <v>20101</v>
      </c>
      <c r="R377" s="214" t="str">
        <f>D176</f>
        <v xml:space="preserve">Assorted Cheese Plate </v>
      </c>
      <c r="S377" s="214">
        <f>C13</f>
        <v>1602</v>
      </c>
      <c r="T377" s="214" t="str">
        <f>D13</f>
        <v>Tikka Masala  (Chicken)</v>
      </c>
      <c r="U377" s="214">
        <f>C108</f>
        <v>7500</v>
      </c>
      <c r="V377" s="214" t="str">
        <f>D108</f>
        <v>Country Cinnamon Oatmeal  (Pecans)</v>
      </c>
      <c r="W377" s="214">
        <f>C127</f>
        <v>10400</v>
      </c>
      <c r="X377" s="214" t="str">
        <f>D127</f>
        <v xml:space="preserve">Cumin Roasted Carrots &amp; Parsnips </v>
      </c>
      <c r="Y377" s="214">
        <v>18101</v>
      </c>
      <c r="Z377" s="214" t="str">
        <f>D174</f>
        <v xml:space="preserve">Lemon Coconut Energy Bites </v>
      </c>
      <c r="AA377" s="214">
        <f>C26</f>
        <v>2300</v>
      </c>
      <c r="AB377" s="214" t="str">
        <f>D26</f>
        <v xml:space="preserve">Lemon Rosemary Chicken OLD NOT ACTIVE </v>
      </c>
      <c r="AC377" s="214">
        <f>C166</f>
        <v>14001</v>
      </c>
      <c r="AD377" s="214" t="str">
        <f>D166</f>
        <v xml:space="preserve">Mashed Sweet Potato  </v>
      </c>
      <c r="AE377" s="214">
        <f>C63</f>
        <v>4602</v>
      </c>
      <c r="AF377" s="214" t="str">
        <f>D63</f>
        <v>Mediterranean Salad (Chicken)</v>
      </c>
      <c r="AG377" s="214">
        <f>C177</f>
        <v>20201</v>
      </c>
      <c r="AH377" s="214" t="str">
        <f>D177</f>
        <v xml:space="preserve">Tortilla Española  </v>
      </c>
      <c r="AZ377" s="214"/>
      <c r="BB377" s="214"/>
    </row>
    <row r="378" spans="1:54">
      <c r="A378" s="378" t="str">
        <f t="shared" si="29"/>
        <v>40851.30101.5003.6100.12500.12500.7401</v>
      </c>
      <c r="B378" s="214">
        <v>40800</v>
      </c>
      <c r="C378" s="214">
        <v>40851</v>
      </c>
      <c r="D378" s="378" t="str">
        <f t="shared" si="30"/>
        <v>BIDMC / MichMed Omnivore  (Wednesday)</v>
      </c>
      <c r="E378" s="378" t="str">
        <f t="shared" si="28"/>
        <v>BUNDLE_BIDMC / MichMed Omnivore  (Wednesday)</v>
      </c>
      <c r="F378" s="214" t="s">
        <v>1867</v>
      </c>
      <c r="G378" s="214" t="s">
        <v>1865</v>
      </c>
      <c r="I378" s="311" t="s">
        <v>1993</v>
      </c>
      <c r="J378" s="374">
        <v>44482</v>
      </c>
      <c r="K378" s="214" t="s">
        <v>978</v>
      </c>
      <c r="L378" s="313" t="s">
        <v>978</v>
      </c>
      <c r="M378" s="214">
        <f>C194</f>
        <v>30101</v>
      </c>
      <c r="N378" s="214" t="str">
        <f>D194</f>
        <v xml:space="preserve">Chicken Paillard  </v>
      </c>
      <c r="O378" s="214">
        <f>C350</f>
        <v>5003</v>
      </c>
      <c r="P378" s="214" t="str">
        <f>D350</f>
        <v>Dragon Fruit  Smoothie (8 oz)</v>
      </c>
      <c r="Q378" s="214">
        <f>C87</f>
        <v>6100</v>
      </c>
      <c r="R378" s="214" t="str">
        <f>D87</f>
        <v xml:space="preserve">Green Beans with Toasted Almonds </v>
      </c>
      <c r="S378" s="214">
        <f>C151</f>
        <v>12500</v>
      </c>
      <c r="T378" s="214" t="str">
        <f>D151</f>
        <v xml:space="preserve">Hummus &amp; Carrots </v>
      </c>
      <c r="U378" s="214">
        <f>C151</f>
        <v>12500</v>
      </c>
      <c r="V378" s="214" t="str">
        <f>D151</f>
        <v xml:space="preserve">Hummus &amp; Carrots </v>
      </c>
      <c r="W378" s="214">
        <f>C109</f>
        <v>7600</v>
      </c>
      <c r="X378" s="214" t="str">
        <f>D109</f>
        <v xml:space="preserve">Baked Lasagna Bolognese </v>
      </c>
      <c r="Y378" s="214">
        <f>C107</f>
        <v>7401</v>
      </c>
      <c r="Z378" s="214" t="str">
        <f>D107</f>
        <v xml:space="preserve">Peanut Butter &amp; Chocolate Energy Bites </v>
      </c>
      <c r="AA378" s="214">
        <f>C80</f>
        <v>5500</v>
      </c>
      <c r="AB378" s="214" t="str">
        <f>D80</f>
        <v xml:space="preserve">Pulled BBQ Chicken    </v>
      </c>
      <c r="AC378" s="214">
        <f>C3</f>
        <v>1002</v>
      </c>
      <c r="AD378" s="214" t="str">
        <f>D3</f>
        <v>Pad Thai (Shrimp)</v>
      </c>
      <c r="AE378" s="214">
        <f>C65</f>
        <v>4701</v>
      </c>
      <c r="AF378" s="214" t="str">
        <f>D65</f>
        <v>Frittata (Tomato &amp; Herbs)</v>
      </c>
      <c r="AG378" s="214">
        <f>C165</f>
        <v>13901</v>
      </c>
      <c r="AH378" s="214" t="str">
        <f>D165</f>
        <v xml:space="preserve">Turmeric Latte </v>
      </c>
      <c r="AI378" s="214">
        <f>C92</f>
        <v>6600</v>
      </c>
      <c r="AJ378" s="214" t="str">
        <f>D92</f>
        <v xml:space="preserve">Coconut Yogurt Parfait </v>
      </c>
      <c r="AZ378" s="214"/>
      <c r="BB378" s="214"/>
    </row>
    <row r="379" spans="1:54">
      <c r="A379" s="378" t="str">
        <f t="shared" si="29"/>
        <v>40852.8000.30201.5301.1803.5603.8601</v>
      </c>
      <c r="B379" s="214">
        <v>40800</v>
      </c>
      <c r="C379" s="214">
        <v>40852</v>
      </c>
      <c r="D379" s="378" t="str">
        <f t="shared" si="30"/>
        <v>BIDMC / MichMed Omnivore  (Friday)</v>
      </c>
      <c r="E379" s="378" t="str">
        <f t="shared" si="28"/>
        <v>BUNDLE_BIDMC / MichMed Omnivore  (Friday)</v>
      </c>
      <c r="F379" s="214" t="s">
        <v>1868</v>
      </c>
      <c r="G379" s="214" t="s">
        <v>1865</v>
      </c>
      <c r="I379" s="311" t="s">
        <v>1993</v>
      </c>
      <c r="J379" s="374">
        <v>44482</v>
      </c>
      <c r="K379" s="214" t="s">
        <v>978</v>
      </c>
      <c r="L379" s="313" t="s">
        <v>978</v>
      </c>
      <c r="M379" s="214">
        <f>C113</f>
        <v>8000</v>
      </c>
      <c r="N379" s="214" t="str">
        <f>D113</f>
        <v xml:space="preserve">Carrot Ginger Soup </v>
      </c>
      <c r="O379" s="214">
        <f>C195</f>
        <v>30201</v>
      </c>
      <c r="P379" s="214" t="str">
        <f>D195</f>
        <v xml:space="preserve">Chicken &amp; Rice Soup </v>
      </c>
      <c r="Q379" s="214">
        <f>C75</f>
        <v>5301</v>
      </c>
      <c r="R379" s="214" t="str">
        <f>D75</f>
        <v>Hawker Lettuce Wraps (Chicken)</v>
      </c>
      <c r="S379" s="214">
        <f>C17</f>
        <v>1803</v>
      </c>
      <c r="T379" s="214" t="str">
        <f>D17</f>
        <v>Tacos Especiales (Chicken)</v>
      </c>
      <c r="U379" s="214">
        <f>C81</f>
        <v>5603</v>
      </c>
      <c r="V379" s="214" t="str">
        <f>D81</f>
        <v>Coco Berry Smoothie  ( 8oz)</v>
      </c>
      <c r="W379" s="214">
        <f>C28</f>
        <v>2500</v>
      </c>
      <c r="X379" s="214" t="str">
        <f>D28</f>
        <v>Coconut Laksa (Shrimp)</v>
      </c>
      <c r="Y379" s="214">
        <f>C119</f>
        <v>8601</v>
      </c>
      <c r="Z379" s="214" t="str">
        <f>D119</f>
        <v xml:space="preserve">Herbed Quinoa </v>
      </c>
      <c r="AA379" s="214">
        <f>C150</f>
        <v>12400</v>
      </c>
      <c r="AB379" s="214" t="str">
        <f>D150</f>
        <v xml:space="preserve">Mocha Espresso Energy Bites </v>
      </c>
      <c r="AC379" s="214">
        <f>C311</f>
        <v>7501</v>
      </c>
      <c r="AD379" s="214" t="str">
        <f>D311</f>
        <v>Country Cinnamon Oatmeal  (Blueberry)</v>
      </c>
      <c r="AE379" s="214">
        <f>C84</f>
        <v>5800</v>
      </c>
      <c r="AF379" s="214" t="str">
        <f>D84</f>
        <v xml:space="preserve">Rosemary Whipped Potatoes </v>
      </c>
      <c r="AG379" s="214">
        <v>5603</v>
      </c>
      <c r="AH379" s="214" t="s">
        <v>1176</v>
      </c>
      <c r="AI379" s="214">
        <f>C295</f>
        <v>4302</v>
      </c>
      <c r="AJ379" s="214" t="str">
        <f>D295</f>
        <v>Tierra Salad (Steak)</v>
      </c>
      <c r="AK379" s="214">
        <f>C65</f>
        <v>4701</v>
      </c>
      <c r="AL379" s="214" t="str">
        <f>D65</f>
        <v>Frittata (Tomato &amp; Herbs)</v>
      </c>
      <c r="AM379" s="214">
        <f>C111</f>
        <v>7800</v>
      </c>
      <c r="AN379" s="214" t="str">
        <f>D111</f>
        <v xml:space="preserve">Three-Spice Turkey Chili </v>
      </c>
      <c r="AO379" s="214">
        <f>C67</f>
        <v>4800</v>
      </c>
      <c r="AP379" s="214" t="str">
        <f>D67</f>
        <v xml:space="preserve">Vanilla Coconut Chia Seed Pudding </v>
      </c>
      <c r="AQ379" s="214">
        <f>C7</f>
        <v>1201</v>
      </c>
      <c r="AR379" s="214" t="str">
        <f>D7</f>
        <v>Zucchini 'Spaghetti' Bolognese  (Bolognese)</v>
      </c>
      <c r="AZ379" s="214"/>
      <c r="BB379" s="214"/>
    </row>
    <row r="380" spans="1:54">
      <c r="A380" s="378" t="str">
        <f t="shared" si="29"/>
        <v>40853.7500.70902.18102.20101.20201.80001</v>
      </c>
      <c r="B380" s="214">
        <v>40800</v>
      </c>
      <c r="C380" s="214">
        <v>40853</v>
      </c>
      <c r="D380" s="378" t="str">
        <f t="shared" si="30"/>
        <v>BIDMC / MichMed Vegetarian (Tuesday)</v>
      </c>
      <c r="E380" s="378" t="str">
        <f t="shared" si="28"/>
        <v>BUNDLE_BIDMC / MichMed Vegetarian (Tuesday)</v>
      </c>
      <c r="F380" s="214" t="s">
        <v>1866</v>
      </c>
      <c r="G380" s="214" t="s">
        <v>1869</v>
      </c>
      <c r="I380" s="311" t="s">
        <v>1993</v>
      </c>
      <c r="J380" s="374">
        <v>44482</v>
      </c>
      <c r="K380" s="214" t="s">
        <v>978</v>
      </c>
      <c r="L380" s="313" t="s">
        <v>978</v>
      </c>
      <c r="M380" s="214">
        <f>C108</f>
        <v>7500</v>
      </c>
      <c r="N380" s="214" t="str">
        <f>D108</f>
        <v>Country Cinnamon Oatmeal  (Pecans)</v>
      </c>
      <c r="O380" s="214">
        <f>C324</f>
        <v>70902</v>
      </c>
      <c r="P380" s="214" t="str">
        <f>D324</f>
        <v>Spring Salad (Tempeh)</v>
      </c>
      <c r="Q380" s="214">
        <f>C178</f>
        <v>18102</v>
      </c>
      <c r="R380" s="214" t="str">
        <f>D174</f>
        <v xml:space="preserve">Lemon Coconut Energy Bites </v>
      </c>
      <c r="S380" s="214">
        <f>C176</f>
        <v>20101</v>
      </c>
      <c r="T380" s="214" t="str">
        <f>D176</f>
        <v xml:space="preserve">Assorted Cheese Plate </v>
      </c>
      <c r="U380" s="214">
        <f>C177</f>
        <v>20201</v>
      </c>
      <c r="V380" s="214" t="str">
        <f>D177</f>
        <v xml:space="preserve">Tortilla Española  </v>
      </c>
      <c r="W380" s="214">
        <v>5603</v>
      </c>
      <c r="X380" s="214" t="s">
        <v>1176</v>
      </c>
      <c r="Y380" s="214">
        <f>C328</f>
        <v>80001</v>
      </c>
      <c r="Z380" s="214" t="str">
        <f>D328</f>
        <v>Vegan Chili (Tempeh)</v>
      </c>
      <c r="AA380" s="214">
        <f>C154</f>
        <v>12800</v>
      </c>
      <c r="AB380" s="214" t="str">
        <f>D154</f>
        <v xml:space="preserve">Classic Mac &amp; Cheese </v>
      </c>
      <c r="AC380" s="214">
        <f>C161</f>
        <v>13501</v>
      </c>
      <c r="AD380" s="214" t="str">
        <f>D161</f>
        <v xml:space="preserve">Sautéed Spinach </v>
      </c>
      <c r="AE380" s="214">
        <f>C172</f>
        <v>16101</v>
      </c>
      <c r="AF380" s="214" t="str">
        <f>D172</f>
        <v xml:space="preserve">Cucumber Potato Salad </v>
      </c>
      <c r="AZ380" s="214"/>
      <c r="BB380" s="214"/>
    </row>
    <row r="381" spans="1:54">
      <c r="A381" s="378" t="str">
        <f t="shared" si="29"/>
        <v>40854.4901.4303.12500.12500.3307.10400</v>
      </c>
      <c r="B381" s="214">
        <v>40800</v>
      </c>
      <c r="C381" s="214">
        <v>40854</v>
      </c>
      <c r="D381" s="378" t="str">
        <f t="shared" si="30"/>
        <v>BIDMC / MichMed Vegetarian (Wednesday)</v>
      </c>
      <c r="E381" s="378" t="str">
        <f t="shared" si="28"/>
        <v>BUNDLE_BIDMC / MichMed Vegetarian (Wednesday)</v>
      </c>
      <c r="F381" s="214" t="s">
        <v>1867</v>
      </c>
      <c r="G381" s="214" t="s">
        <v>1869</v>
      </c>
      <c r="I381" s="311" t="s">
        <v>1993</v>
      </c>
      <c r="J381" s="374">
        <v>44482</v>
      </c>
      <c r="K381" s="214" t="s">
        <v>978</v>
      </c>
      <c r="L381" s="313" t="s">
        <v>978</v>
      </c>
      <c r="M381" s="214">
        <f>C259</f>
        <v>4901</v>
      </c>
      <c r="N381" s="214" t="str">
        <f>D259</f>
        <v xml:space="preserve">Sunrise Fruit Bowl </v>
      </c>
      <c r="O381" s="214">
        <f>C296</f>
        <v>4303</v>
      </c>
      <c r="P381" s="214" t="str">
        <f>D296</f>
        <v>Tierra Salad (Tofu)</v>
      </c>
      <c r="Q381" s="214">
        <f>C151</f>
        <v>12500</v>
      </c>
      <c r="R381" s="214" t="str">
        <f>D151</f>
        <v xml:space="preserve">Hummus &amp; Carrots </v>
      </c>
      <c r="S381" s="214">
        <f>C151</f>
        <v>12500</v>
      </c>
      <c r="T381" s="214" t="str">
        <f>D151</f>
        <v xml:space="preserve">Hummus &amp; Carrots </v>
      </c>
      <c r="U381" s="214">
        <f>C211</f>
        <v>3307</v>
      </c>
      <c r="V381" s="214" t="str">
        <f>D211</f>
        <v>Thai Green Curry  (Tofu)</v>
      </c>
      <c r="W381" s="214">
        <f>C65</f>
        <v>4701</v>
      </c>
      <c r="X381" s="214" t="str">
        <f>D65</f>
        <v>Frittata (Tomato &amp; Herbs)</v>
      </c>
      <c r="Y381" s="214">
        <f>C127</f>
        <v>10400</v>
      </c>
      <c r="Z381" s="214" t="str">
        <f>D127</f>
        <v xml:space="preserve">Cumin Roasted Carrots &amp; Parsnips </v>
      </c>
      <c r="AA381" s="214">
        <f>C4</f>
        <v>1101</v>
      </c>
      <c r="AB381" s="214" t="str">
        <f>D4</f>
        <v>Teriyaki Donburi  (Tofu)</v>
      </c>
      <c r="AC381" s="214">
        <f>C286</f>
        <v>60401</v>
      </c>
      <c r="AD381" s="214" t="str">
        <f>D286</f>
        <v>Roasted Kabocha Salad (veggie)</v>
      </c>
      <c r="AE381" s="214">
        <f>C67</f>
        <v>4800</v>
      </c>
      <c r="AF381" s="214" t="str">
        <f>D67</f>
        <v xml:space="preserve">Vanilla Coconut Chia Seed Pudding </v>
      </c>
      <c r="AG381" s="214">
        <f>C107</f>
        <v>7401</v>
      </c>
      <c r="AH381" s="214" t="str">
        <f>D107</f>
        <v xml:space="preserve">Peanut Butter &amp; Chocolate Energy Bites </v>
      </c>
      <c r="AI381" s="214">
        <f>C361</f>
        <v>86001</v>
      </c>
      <c r="AJ381" s="214" t="str">
        <f>D361</f>
        <v>Green Smoothie (8 oz)</v>
      </c>
      <c r="AZ381" s="214"/>
      <c r="BB381" s="214"/>
    </row>
    <row r="382" spans="1:54">
      <c r="A382" s="378" t="str">
        <f t="shared" si="29"/>
        <v>40856.6600.11001.1401.1801.3100.12800</v>
      </c>
      <c r="B382" s="214">
        <v>40800</v>
      </c>
      <c r="C382" s="214">
        <v>40856</v>
      </c>
      <c r="D382" s="378" t="str">
        <f t="shared" si="30"/>
        <v>BIDMC / MichMed Vegetarian (Friday)</v>
      </c>
      <c r="E382" s="378" t="str">
        <f t="shared" si="28"/>
        <v>BUNDLE_BIDMC / MichMed Vegetarian (Friday)</v>
      </c>
      <c r="F382" s="214" t="s">
        <v>1868</v>
      </c>
      <c r="G382" s="214" t="s">
        <v>1869</v>
      </c>
      <c r="I382" s="311" t="s">
        <v>1993</v>
      </c>
      <c r="J382" s="374">
        <v>44482</v>
      </c>
      <c r="K382" s="214" t="s">
        <v>978</v>
      </c>
      <c r="L382" s="313" t="s">
        <v>978</v>
      </c>
      <c r="M382" s="214">
        <f>C92</f>
        <v>6600</v>
      </c>
      <c r="N382" s="214" t="str">
        <f>D92</f>
        <v xml:space="preserve">Coconut Yogurt Parfait </v>
      </c>
      <c r="O382" s="214">
        <f>C134</f>
        <v>11001</v>
      </c>
      <c r="P382" s="214" t="str">
        <f>D134</f>
        <v xml:space="preserve">​Grab &amp; Go Gazpacho </v>
      </c>
      <c r="Q382" s="214">
        <f>C179</f>
        <v>1401</v>
      </c>
      <c r="R382" s="214" t="str">
        <f>D179</f>
        <v xml:space="preserve">Buddha Bowl with Mint Vinaigrete </v>
      </c>
      <c r="S382" s="214">
        <f>C15</f>
        <v>1801</v>
      </c>
      <c r="T382" s="214" t="str">
        <f>D15</f>
        <v>Tacos Especiales (Veggie)</v>
      </c>
      <c r="U382" s="214">
        <f>C38</f>
        <v>3100</v>
      </c>
      <c r="V382" s="214" t="str">
        <f>D38</f>
        <v xml:space="preserve">Harvest Salad (OLD NOT ACTIVE) </v>
      </c>
      <c r="W382" s="214">
        <f>C65</f>
        <v>4701</v>
      </c>
      <c r="X382" s="214" t="str">
        <f>D65</f>
        <v>Frittata (Tomato &amp; Herbs)</v>
      </c>
      <c r="Y382" s="214">
        <f>C154</f>
        <v>12800</v>
      </c>
      <c r="Z382" s="214" t="str">
        <f>D154</f>
        <v xml:space="preserve">Classic Mac &amp; Cheese </v>
      </c>
      <c r="AA382" s="214">
        <f>C144</f>
        <v>11801</v>
      </c>
      <c r="AB382" s="214" t="str">
        <f>D144</f>
        <v xml:space="preserve">Garden Vegetable Lasagna  </v>
      </c>
      <c r="AC382" s="214">
        <f>C350</f>
        <v>5003</v>
      </c>
      <c r="AD382" s="214" t="str">
        <f>D350</f>
        <v>Dragon Fruit  Smoothie (8 oz)</v>
      </c>
      <c r="AE382" s="214">
        <f>C106</f>
        <v>7301</v>
      </c>
      <c r="AF382" s="214" t="str">
        <f>D106</f>
        <v xml:space="preserve">Almond &amp; Cranberry Energy Bites </v>
      </c>
      <c r="AG382" s="214">
        <f>C228</f>
        <v>40901</v>
      </c>
      <c r="AH382" s="214" t="str">
        <f>D228</f>
        <v xml:space="preserve">Power Breakfast Quinoa Bowl </v>
      </c>
      <c r="AI382" s="214">
        <f>C2</f>
        <v>1001</v>
      </c>
      <c r="AJ382" s="214" t="str">
        <f>D2</f>
        <v>Pad Thai (Tofu)</v>
      </c>
      <c r="AK382" s="214">
        <f>C36</f>
        <v>2900</v>
      </c>
      <c r="AL382" s="214" t="str">
        <f>D36</f>
        <v>Pesto Spaghetti Squash Salad (Veggie)</v>
      </c>
      <c r="AM382" s="214">
        <f>C176</f>
        <v>20101</v>
      </c>
      <c r="AN382" s="214" t="str">
        <f>D176</f>
        <v xml:space="preserve">Assorted Cheese Plate </v>
      </c>
      <c r="AO382" s="214">
        <f>C119</f>
        <v>8601</v>
      </c>
      <c r="AP382" s="214" t="str">
        <f>D119</f>
        <v xml:space="preserve">Herbed Quinoa </v>
      </c>
      <c r="AZ382" s="214"/>
      <c r="BB382" s="214"/>
    </row>
    <row r="383" spans="1:54">
      <c r="A383" s="378" t="str">
        <f t="shared" si="29"/>
        <v>40857.7600.30201.3305.11001.14001.5800</v>
      </c>
      <c r="B383" s="214">
        <v>40800</v>
      </c>
      <c r="C383" s="214">
        <v>40857</v>
      </c>
      <c r="D383" s="378" t="str">
        <f t="shared" si="30"/>
        <v xml:space="preserve">BIDMC / MichMed Freezer Omnivore   </v>
      </c>
      <c r="E383" s="378" t="str">
        <f t="shared" si="28"/>
        <v xml:space="preserve">BUNDLE_BIDMC / MichMed Freezer Omnivore   </v>
      </c>
      <c r="G383" s="214" t="s">
        <v>1870</v>
      </c>
      <c r="I383" s="311" t="s">
        <v>1993</v>
      </c>
      <c r="J383" s="374">
        <v>44482</v>
      </c>
      <c r="K383" s="214" t="s">
        <v>978</v>
      </c>
      <c r="L383" s="313" t="s">
        <v>978</v>
      </c>
      <c r="M383" s="214">
        <f>C109</f>
        <v>7600</v>
      </c>
      <c r="N383" s="214" t="str">
        <f>D109</f>
        <v xml:space="preserve">Baked Lasagna Bolognese </v>
      </c>
      <c r="O383" s="214">
        <f>O379</f>
        <v>30201</v>
      </c>
      <c r="P383" s="214" t="str">
        <f>P379</f>
        <v xml:space="preserve">Chicken &amp; Rice Soup </v>
      </c>
      <c r="Q383" s="214">
        <f>C209</f>
        <v>3305</v>
      </c>
      <c r="R383" s="214" t="str">
        <f>D209</f>
        <v>Thai Green Curry  (Chicken)</v>
      </c>
      <c r="S383" s="214">
        <f>O382</f>
        <v>11001</v>
      </c>
      <c r="T383" s="214" t="str">
        <f>P382</f>
        <v xml:space="preserve">​Grab &amp; Go Gazpacho </v>
      </c>
      <c r="U383" s="214">
        <f>AC377</f>
        <v>14001</v>
      </c>
      <c r="V383" s="214" t="str">
        <f>AD377</f>
        <v xml:space="preserve">Mashed Sweet Potato  </v>
      </c>
      <c r="W383" s="214">
        <f>AC380</f>
        <v>13501</v>
      </c>
      <c r="X383" s="214" t="str">
        <f>AD380</f>
        <v xml:space="preserve">Sautéed Spinach </v>
      </c>
      <c r="Y383" s="214">
        <f>AE379</f>
        <v>5800</v>
      </c>
      <c r="Z383" s="214" t="str">
        <f>AF379</f>
        <v xml:space="preserve">Rosemary Whipped Potatoes </v>
      </c>
      <c r="AA383" s="214">
        <f>AE382</f>
        <v>7301</v>
      </c>
      <c r="AB383" s="214" t="str">
        <f>AF382</f>
        <v xml:space="preserve">Almond &amp; Cranberry Energy Bites </v>
      </c>
      <c r="AC383" s="214">
        <f>Y377</f>
        <v>18101</v>
      </c>
      <c r="AD383" s="214" t="str">
        <f>R380</f>
        <v xml:space="preserve">Lemon Coconut Energy Bites </v>
      </c>
      <c r="AE383" s="214">
        <f>Y378</f>
        <v>7401</v>
      </c>
      <c r="AF383" s="214" t="str">
        <f>Z378</f>
        <v xml:space="preserve">Peanut Butter &amp; Chocolate Energy Bites </v>
      </c>
      <c r="AG383" s="214">
        <f>U377</f>
        <v>7500</v>
      </c>
      <c r="AH383" s="214" t="str">
        <f>N380</f>
        <v>Country Cinnamon Oatmeal  (Pecans)</v>
      </c>
      <c r="AZ383" s="214"/>
      <c r="BB383" s="214"/>
    </row>
    <row r="384" spans="1:54">
      <c r="A384" s="378" t="str">
        <f t="shared" si="29"/>
        <v>40858.1601.11001.11001.12800.3307.7301</v>
      </c>
      <c r="B384" s="214">
        <v>40800</v>
      </c>
      <c r="C384" s="214">
        <v>40858</v>
      </c>
      <c r="D384" s="378" t="str">
        <f t="shared" si="30"/>
        <v xml:space="preserve">BIDMC / MichMed Freezer Vegetarian  </v>
      </c>
      <c r="E384" s="378" t="str">
        <f t="shared" si="28"/>
        <v xml:space="preserve">BUNDLE_BIDMC / MichMed Freezer Vegetarian  </v>
      </c>
      <c r="G384" s="214" t="s">
        <v>1871</v>
      </c>
      <c r="I384" s="311" t="s">
        <v>1993</v>
      </c>
      <c r="J384" s="374">
        <v>44482</v>
      </c>
      <c r="K384" s="214" t="s">
        <v>978</v>
      </c>
      <c r="L384" s="313" t="s">
        <v>978</v>
      </c>
      <c r="M384" s="214">
        <f>C12</f>
        <v>1601</v>
      </c>
      <c r="N384" s="214" t="str">
        <f>D12</f>
        <v>Tikka Masala  (Tofu)</v>
      </c>
      <c r="O384" s="214">
        <f>S383</f>
        <v>11001</v>
      </c>
      <c r="P384" s="214" t="str">
        <f>T383</f>
        <v xml:space="preserve">​Grab &amp; Go Gazpacho </v>
      </c>
      <c r="Q384" s="214">
        <f>S383</f>
        <v>11001</v>
      </c>
      <c r="R384" s="214" t="str">
        <f>T383</f>
        <v xml:space="preserve">​Grab &amp; Go Gazpacho </v>
      </c>
      <c r="S384" s="214">
        <f>Y382</f>
        <v>12800</v>
      </c>
      <c r="T384" s="214" t="str">
        <f>AB380</f>
        <v xml:space="preserve">Classic Mac &amp; Cheese </v>
      </c>
      <c r="U384" s="214">
        <f>C211</f>
        <v>3307</v>
      </c>
      <c r="V384" s="214" t="str">
        <f>D211</f>
        <v>Thai Green Curry  (Tofu)</v>
      </c>
      <c r="W384" s="214">
        <f>Y383</f>
        <v>5800</v>
      </c>
      <c r="X384" s="214" t="str">
        <f>Z383</f>
        <v xml:space="preserve">Rosemary Whipped Potatoes </v>
      </c>
      <c r="Y384" s="214">
        <f>AA383</f>
        <v>7301</v>
      </c>
      <c r="Z384" s="214" t="str">
        <f>AB383</f>
        <v xml:space="preserve">Almond &amp; Cranberry Energy Bites </v>
      </c>
      <c r="AA384" s="214">
        <f>AE383</f>
        <v>7401</v>
      </c>
      <c r="AB384" s="214" t="str">
        <f>AF383</f>
        <v xml:space="preserve">Peanut Butter &amp; Chocolate Energy Bites </v>
      </c>
      <c r="AC384" s="214">
        <v>18101</v>
      </c>
      <c r="AD384" s="214" t="str">
        <f>AD383</f>
        <v xml:space="preserve">Lemon Coconut Energy Bites </v>
      </c>
      <c r="AE384" s="214">
        <f>AG383</f>
        <v>7500</v>
      </c>
      <c r="AF384" s="214" t="str">
        <f>AH383</f>
        <v>Country Cinnamon Oatmeal  (Pecans)</v>
      </c>
      <c r="AZ384" s="214"/>
      <c r="BB384" s="214"/>
    </row>
    <row r="385" spans="1:54">
      <c r="A385" s="378" t="str">
        <f t="shared" si="29"/>
        <v>88601.110.505.411.612.000.000</v>
      </c>
      <c r="B385" s="214">
        <v>88600</v>
      </c>
      <c r="C385" s="214">
        <v>88601</v>
      </c>
      <c r="D385" s="378" t="str">
        <f t="shared" si="30"/>
        <v xml:space="preserve">Nachos for 2 </v>
      </c>
      <c r="E385" s="378" t="str">
        <f t="shared" si="28"/>
        <v xml:space="preserve">ENTRÉE_Nachos for 2 </v>
      </c>
      <c r="G385" s="214" t="s">
        <v>1872</v>
      </c>
      <c r="I385" s="311" t="s">
        <v>1993</v>
      </c>
      <c r="J385" s="374">
        <v>44482</v>
      </c>
      <c r="K385" s="214" t="s">
        <v>916</v>
      </c>
      <c r="L385" s="214" t="s">
        <v>2078</v>
      </c>
      <c r="M385" s="214">
        <f>Components!B11</f>
        <v>110</v>
      </c>
      <c r="N385" s="214" t="str">
        <f>Components!C11</f>
        <v xml:space="preserve">Sour Cream (2oz) </v>
      </c>
      <c r="O385" s="214">
        <v>505</v>
      </c>
      <c r="P385" s="214" t="s">
        <v>1886</v>
      </c>
      <c r="Q385" s="214">
        <v>411</v>
      </c>
      <c r="R385" s="214" t="s">
        <v>1887</v>
      </c>
      <c r="S385" s="214">
        <f>Components!B193</f>
        <v>612</v>
      </c>
      <c r="T385" s="214" t="str">
        <f>Components!C193</f>
        <v xml:space="preserve">Turkey Chili 12 oz </v>
      </c>
      <c r="AZ385" s="214"/>
      <c r="BB385" s="214"/>
    </row>
    <row r="386" spans="1:54" ht="16.95" customHeight="1">
      <c r="A386" s="378" t="str">
        <f t="shared" si="29"/>
        <v>40859.1803.1804.1802.80101.88101.80901</v>
      </c>
      <c r="B386" s="214">
        <v>40800</v>
      </c>
      <c r="C386" s="214">
        <v>40859</v>
      </c>
      <c r="D386" s="378" t="str">
        <f t="shared" si="30"/>
        <v xml:space="preserve">Taco Night Bundle  </v>
      </c>
      <c r="E386" s="378" t="str">
        <f t="shared" si="28"/>
        <v xml:space="preserve">BUNDLE_Taco Night Bundle  </v>
      </c>
      <c r="G386" s="214" t="s">
        <v>1875</v>
      </c>
      <c r="I386" s="311" t="s">
        <v>1993</v>
      </c>
      <c r="J386" s="374">
        <v>44482</v>
      </c>
      <c r="K386" s="214" t="s">
        <v>978</v>
      </c>
      <c r="L386" s="313" t="s">
        <v>978</v>
      </c>
      <c r="M386" s="214">
        <f>C17</f>
        <v>1803</v>
      </c>
      <c r="N386" s="214" t="str">
        <f>D17</f>
        <v>Tacos Especiales (Chicken)</v>
      </c>
      <c r="O386" s="214">
        <f>C18</f>
        <v>1804</v>
      </c>
      <c r="P386" s="214" t="str">
        <f>D18</f>
        <v>Tacos Especiales (Beef)</v>
      </c>
      <c r="Q386" s="214">
        <f>C16</f>
        <v>1802</v>
      </c>
      <c r="R386" s="214" t="str">
        <f>D16</f>
        <v>Tacos Especiales (Shrimp)</v>
      </c>
      <c r="S386" s="214">
        <f>C330</f>
        <v>80101</v>
      </c>
      <c r="T386" s="214" t="str">
        <f>D330</f>
        <v xml:space="preserve">Fish Tacos with Red Cabbage Slaw  </v>
      </c>
      <c r="U386" s="214">
        <f>C370</f>
        <v>88101</v>
      </c>
      <c r="V386" s="214" t="str">
        <f>D370</f>
        <v>Quesadilla (Chicken)</v>
      </c>
      <c r="W386" s="214">
        <f>C385</f>
        <v>88601</v>
      </c>
      <c r="X386" s="214" t="str">
        <f>D385</f>
        <v xml:space="preserve">Nachos for 2 </v>
      </c>
      <c r="Y386" s="214">
        <f>C346</f>
        <v>80901</v>
      </c>
      <c r="Z386" s="214" t="str">
        <f>D346</f>
        <v>Chocolate Fudge Brownie Bites (12 bites)</v>
      </c>
      <c r="AZ386" s="214"/>
      <c r="BB386" s="214"/>
    </row>
    <row r="387" spans="1:54">
      <c r="A387" s="378" t="str">
        <f t="shared" si="29"/>
        <v>40860.4701.901.7800.902.903.7401</v>
      </c>
      <c r="B387" s="214">
        <v>40800</v>
      </c>
      <c r="C387" s="214">
        <v>40860</v>
      </c>
      <c r="D387" s="378" t="str">
        <f t="shared" si="30"/>
        <v>FODMAP Light Omnivore Week 1 &amp; 3 (Friday)</v>
      </c>
      <c r="E387" s="378" t="str">
        <f t="shared" si="28"/>
        <v>BUNDLE_FODMAP Light Omnivore Week 1 &amp; 3 (Friday)</v>
      </c>
      <c r="F387" s="214" t="s">
        <v>1868</v>
      </c>
      <c r="G387" s="214" t="s">
        <v>1927</v>
      </c>
      <c r="I387" s="311" t="s">
        <v>1993</v>
      </c>
      <c r="J387" s="374">
        <v>44482</v>
      </c>
      <c r="K387" s="214" t="s">
        <v>978</v>
      </c>
      <c r="L387" s="313" t="s">
        <v>978</v>
      </c>
      <c r="M387" s="214">
        <f>C65</f>
        <v>4701</v>
      </c>
      <c r="N387" s="214" t="str">
        <f>D65</f>
        <v>Frittata (Tomato &amp; Herbs)</v>
      </c>
      <c r="O387" s="214">
        <f>Components!B143</f>
        <v>901</v>
      </c>
      <c r="P387" s="214" t="str">
        <f>Components!C143</f>
        <v xml:space="preserve">Cup of blackberries </v>
      </c>
      <c r="Q387" s="214">
        <f>C111</f>
        <v>7800</v>
      </c>
      <c r="R387" s="214" t="str">
        <f>D111</f>
        <v xml:space="preserve">Three-Spice Turkey Chili </v>
      </c>
      <c r="S387" s="214">
        <f>Components!B144</f>
        <v>902</v>
      </c>
      <c r="T387" s="214" t="str">
        <f>Components!C144</f>
        <v>Side salad</v>
      </c>
      <c r="U387" s="214">
        <f>Components!B145</f>
        <v>903</v>
      </c>
      <c r="V387" s="214" t="str">
        <f>Components!C145</f>
        <v xml:space="preserve">Epicured Beef Stew </v>
      </c>
      <c r="W387" s="214">
        <f>Components!B146</f>
        <v>904</v>
      </c>
      <c r="X387" s="214" t="str">
        <f>Components!C146</f>
        <v xml:space="preserve">Greek Yogurt with Blueberries </v>
      </c>
      <c r="Y387" s="214">
        <f>C107</f>
        <v>7401</v>
      </c>
      <c r="Z387" s="214" t="str">
        <f>D107</f>
        <v xml:space="preserve">Peanut Butter &amp; Chocolate Energy Bites </v>
      </c>
      <c r="AA387" s="214">
        <f>C310</f>
        <v>70401</v>
      </c>
      <c r="AB387" s="214" t="str">
        <f>D310</f>
        <v xml:space="preserve">Homestyle Breakfast </v>
      </c>
      <c r="AC387" s="214">
        <f>Components!B147</f>
        <v>905</v>
      </c>
      <c r="AD387" s="214" t="str">
        <f>Components!C147</f>
        <v xml:space="preserve">Sliced pear cup </v>
      </c>
      <c r="AE387" s="214">
        <f>C143</f>
        <v>11702</v>
      </c>
      <c r="AF387" s="214" t="str">
        <f>D143</f>
        <v>Paella De La Huerta (Chicken)</v>
      </c>
      <c r="AG387" s="214">
        <f>Components!B148</f>
        <v>906</v>
      </c>
      <c r="AH387" s="214" t="str">
        <f>Components!C148</f>
        <v>Epicured Roasted Turkey Dinner</v>
      </c>
      <c r="AI387" s="214">
        <f>Components!B146</f>
        <v>904</v>
      </c>
      <c r="AJ387" s="214" t="str">
        <f>Components!C146</f>
        <v xml:space="preserve">Greek Yogurt with Blueberries </v>
      </c>
      <c r="AK387" s="214">
        <f>C230</f>
        <v>50101</v>
      </c>
      <c r="AL387" s="214" t="str">
        <f>D230</f>
        <v xml:space="preserve">Oatmeal Raisin Breakfast Bar </v>
      </c>
      <c r="AM387" s="214">
        <f>Components!B149</f>
        <v>907</v>
      </c>
      <c r="AN387" s="214" t="str">
        <f>Components!C149</f>
        <v xml:space="preserve">Oatmeal with Blackberries </v>
      </c>
      <c r="AO387" s="214">
        <f>Components!B150</f>
        <v>908</v>
      </c>
      <c r="AP387" s="214" t="str">
        <f>Components!C150</f>
        <v xml:space="preserve">Chicken Parmesan with a side of sauteed vegetables </v>
      </c>
      <c r="AQ387" s="214">
        <f>C357</f>
        <v>82002</v>
      </c>
      <c r="AR387" s="214" t="str">
        <f>D357</f>
        <v>Lemon Rosemary Entrée (Salmon)</v>
      </c>
      <c r="AS387" s="214">
        <f>Components!B151</f>
        <v>909</v>
      </c>
      <c r="AT387" s="214" t="str">
        <f>Components!C151</f>
        <v xml:space="preserve">Side of peach with walnuts </v>
      </c>
      <c r="AU387" s="214">
        <f>C174</f>
        <v>18101</v>
      </c>
      <c r="AV387" s="214" t="str">
        <f>D174</f>
        <v xml:space="preserve">Lemon Coconut Energy Bites </v>
      </c>
      <c r="AZ387" s="214"/>
      <c r="BB387" s="214"/>
    </row>
    <row r="388" spans="1:54">
      <c r="A388" s="378" t="str">
        <f t="shared" si="29"/>
        <v>40861.913.1201.905.2000.914.928</v>
      </c>
      <c r="B388" s="214">
        <v>40800</v>
      </c>
      <c r="C388" s="214">
        <v>40861</v>
      </c>
      <c r="D388" s="378" t="str">
        <f t="shared" si="30"/>
        <v>FODMAP Light Omnivore Week 1 &amp; 3 (Wednesday)</v>
      </c>
      <c r="E388" s="378" t="str">
        <f t="shared" si="28"/>
        <v>BUNDLE_FODMAP Light Omnivore Week 1 &amp; 3 (Wednesday)</v>
      </c>
      <c r="F388" s="214" t="s">
        <v>1867</v>
      </c>
      <c r="G388" s="214" t="s">
        <v>1927</v>
      </c>
      <c r="I388" s="311" t="s">
        <v>1993</v>
      </c>
      <c r="J388" s="374">
        <v>44482</v>
      </c>
      <c r="K388" s="214" t="s">
        <v>978</v>
      </c>
      <c r="L388" s="313" t="s">
        <v>978</v>
      </c>
      <c r="M388" s="214">
        <f>Components!B155</f>
        <v>913</v>
      </c>
      <c r="N388" s="214" t="str">
        <f>Components!C155</f>
        <v xml:space="preserve">Fruit and yogurt smoothie </v>
      </c>
      <c r="O388" s="214">
        <f>C7</f>
        <v>1201</v>
      </c>
      <c r="P388" s="214" t="str">
        <f>D7</f>
        <v>Zucchini 'Spaghetti' Bolognese  (Bolognese)</v>
      </c>
      <c r="Q388" s="214">
        <f>Components!B147</f>
        <v>905</v>
      </c>
      <c r="R388" s="214" t="str">
        <f>Components!C147</f>
        <v xml:space="preserve">Sliced pear cup </v>
      </c>
      <c r="S388" s="214">
        <f>C23</f>
        <v>2000</v>
      </c>
      <c r="T388" s="214" t="str">
        <f>D23</f>
        <v>Grilled Salmon (Sesame Crusted)</v>
      </c>
      <c r="U388" s="214">
        <f>Components!B156</f>
        <v>914</v>
      </c>
      <c r="V388" s="214" t="str">
        <f>Components!C156</f>
        <v xml:space="preserve">Hummus with Carrots &amp; Celery </v>
      </c>
      <c r="W388" s="214">
        <f>C150</f>
        <v>12400</v>
      </c>
      <c r="X388" s="214" t="str">
        <f>D150</f>
        <v xml:space="preserve">Mocha Espresso Energy Bites </v>
      </c>
      <c r="Y388" s="214">
        <f>Components!B170</f>
        <v>928</v>
      </c>
      <c r="Z388" s="214" t="str">
        <f>Components!C170</f>
        <v>Mini Frittatas with hash browns and fruit salad</v>
      </c>
      <c r="AA388" s="214">
        <f>C195</f>
        <v>30201</v>
      </c>
      <c r="AB388" s="214" t="str">
        <f>D195</f>
        <v xml:space="preserve">Chicken &amp; Rice Soup </v>
      </c>
      <c r="AC388" s="214">
        <f>Components!B144</f>
        <v>902</v>
      </c>
      <c r="AD388" s="214" t="str">
        <f>Components!C144</f>
        <v>Side salad</v>
      </c>
      <c r="AE388" s="214">
        <f>C309</f>
        <v>70301</v>
      </c>
      <c r="AF388" s="214" t="str">
        <f>D309</f>
        <v xml:space="preserve">Chicken Tenders </v>
      </c>
      <c r="AG388" s="214">
        <f>Components!B157</f>
        <v>915</v>
      </c>
      <c r="AH388" s="214" t="str">
        <f>Components!C157</f>
        <v xml:space="preserve">Side of sliced peach with cheddar cheese </v>
      </c>
      <c r="AI388" s="214">
        <f>C67</f>
        <v>4800</v>
      </c>
      <c r="AJ388" s="214" t="str">
        <f>D67</f>
        <v xml:space="preserve">Vanilla Coconut Chia Seed Pudding </v>
      </c>
      <c r="AK388" s="214">
        <v>18101</v>
      </c>
      <c r="AL388" s="214" t="str">
        <f>AH396</f>
        <v xml:space="preserve">Lemon Coconut Energy Bites </v>
      </c>
      <c r="AZ388" s="214"/>
      <c r="BB388" s="214"/>
    </row>
    <row r="389" spans="1:54">
      <c r="A389" s="378" t="str">
        <f t="shared" si="29"/>
        <v>40862.4702.3100.1002.40401.7401.1103</v>
      </c>
      <c r="B389" s="214">
        <v>40800</v>
      </c>
      <c r="C389" s="214">
        <v>40862</v>
      </c>
      <c r="D389" s="378" t="str">
        <f t="shared" si="30"/>
        <v>FODMAP Light Omnivore Week 1 &amp; 3 (Tuesday)</v>
      </c>
      <c r="E389" s="378" t="str">
        <f t="shared" si="28"/>
        <v>BUNDLE_FODMAP Light Omnivore Week 1 &amp; 3 (Tuesday)</v>
      </c>
      <c r="F389" s="214" t="s">
        <v>1866</v>
      </c>
      <c r="G389" s="214" t="s">
        <v>1927</v>
      </c>
      <c r="I389" s="311" t="s">
        <v>1993</v>
      </c>
      <c r="J389" s="374">
        <v>44482</v>
      </c>
      <c r="K389" s="214" t="s">
        <v>978</v>
      </c>
      <c r="L389" s="313" t="s">
        <v>978</v>
      </c>
      <c r="M389" s="214">
        <f>C66</f>
        <v>4702</v>
      </c>
      <c r="N389" s="214" t="str">
        <f>D66</f>
        <v>Frittata  (Bacon &amp; Cheese)</v>
      </c>
      <c r="O389" s="214">
        <f>C38</f>
        <v>3100</v>
      </c>
      <c r="P389" s="214" t="str">
        <f>D38</f>
        <v xml:space="preserve">Harvest Salad (OLD NOT ACTIVE) </v>
      </c>
      <c r="Q389" s="214">
        <f>C3</f>
        <v>1002</v>
      </c>
      <c r="R389" s="214" t="str">
        <f>D3</f>
        <v>Pad Thai (Shrimp)</v>
      </c>
      <c r="S389" s="214">
        <f>C215</f>
        <v>40401</v>
      </c>
      <c r="T389" s="214" t="str">
        <f>D215</f>
        <v xml:space="preserve">Spinach &amp; Kale Soup </v>
      </c>
      <c r="U389" s="214">
        <f>C107</f>
        <v>7401</v>
      </c>
      <c r="V389" s="214" t="str">
        <f>D107</f>
        <v xml:space="preserve">Peanut Butter &amp; Chocolate Energy Bites </v>
      </c>
      <c r="W389" s="214">
        <f>Components!B153</f>
        <v>911</v>
      </c>
      <c r="X389" s="214" t="str">
        <f>Components!C153</f>
        <v xml:space="preserve">Fruit Bowl </v>
      </c>
      <c r="Y389" s="214">
        <f>C6</f>
        <v>1103</v>
      </c>
      <c r="Z389" s="214" t="str">
        <f>D6</f>
        <v>Teriyaki Donburi  (Beef)</v>
      </c>
      <c r="AA389" s="214">
        <f>C260</f>
        <v>60201</v>
      </c>
      <c r="AB389" s="214" t="str">
        <f>D260</f>
        <v xml:space="preserve">Chicken Cacciatore </v>
      </c>
      <c r="AC389" s="214">
        <f>Components!B154</f>
        <v>912</v>
      </c>
      <c r="AD389" s="214" t="str">
        <f>Components!C154</f>
        <v xml:space="preserve">Side of sliced apple with cheddar cheese </v>
      </c>
      <c r="AE389" s="214">
        <f>AK387</f>
        <v>50101</v>
      </c>
      <c r="AF389" s="214" t="str">
        <f>AL387</f>
        <v xml:space="preserve">Oatmeal Raisin Breakfast Bar </v>
      </c>
      <c r="AG389" s="214">
        <f>Components!B152</f>
        <v>910</v>
      </c>
      <c r="AH389" s="214" t="str">
        <f>Components!C152</f>
        <v xml:space="preserve">Side sliced apple </v>
      </c>
      <c r="AZ389" s="214"/>
      <c r="BB389" s="214"/>
    </row>
    <row r="390" spans="1:54">
      <c r="A390" s="378" t="str">
        <f t="shared" si="29"/>
        <v>40863.919.30101.1603.50101.4503.4301</v>
      </c>
      <c r="B390" s="214">
        <v>40800</v>
      </c>
      <c r="C390" s="214">
        <v>40863</v>
      </c>
      <c r="D390" s="378" t="str">
        <f t="shared" si="30"/>
        <v>FODMAP Light Omnivore Week 2 &amp; 4 (Tuesday)</v>
      </c>
      <c r="E390" s="378" t="str">
        <f t="shared" si="28"/>
        <v>BUNDLE_FODMAP Light Omnivore Week 2 &amp; 4 (Tuesday)</v>
      </c>
      <c r="F390" s="214" t="s">
        <v>1866</v>
      </c>
      <c r="G390" s="214" t="s">
        <v>1928</v>
      </c>
      <c r="I390" s="311" t="s">
        <v>1993</v>
      </c>
      <c r="J390" s="374">
        <v>44482</v>
      </c>
      <c r="K390" s="214" t="s">
        <v>978</v>
      </c>
      <c r="L390" s="313" t="s">
        <v>978</v>
      </c>
      <c r="M390" s="214">
        <f>Components!B161</f>
        <v>919</v>
      </c>
      <c r="N390" s="214" t="str">
        <f>Components!C161</f>
        <v xml:space="preserve">Strawberry Mango Smoothie </v>
      </c>
      <c r="O390" s="214">
        <f>C194</f>
        <v>30101</v>
      </c>
      <c r="P390" s="214" t="str">
        <f>D194</f>
        <v xml:space="preserve">Chicken Paillard  </v>
      </c>
      <c r="Q390" s="214">
        <f>C268</f>
        <v>1603</v>
      </c>
      <c r="R390" s="214" t="str">
        <f>D268</f>
        <v>Tikka Masala  (Lamb)</v>
      </c>
      <c r="S390" s="214">
        <f>AE389</f>
        <v>50101</v>
      </c>
      <c r="T390" s="214" t="str">
        <f>AF389</f>
        <v xml:space="preserve">Oatmeal Raisin Breakfast Bar </v>
      </c>
      <c r="U390" s="214">
        <f>C180</f>
        <v>4503</v>
      </c>
      <c r="V390" s="214" t="str">
        <f>D180</f>
        <v>Casablanca Bowl (Veggie)</v>
      </c>
      <c r="W390" s="214">
        <f>U377</f>
        <v>7500</v>
      </c>
      <c r="X390" s="214" t="str">
        <f>V377</f>
        <v>Country Cinnamon Oatmeal  (Pecans)</v>
      </c>
      <c r="Y390" s="214">
        <f>C294</f>
        <v>4301</v>
      </c>
      <c r="Z390" s="214" t="str">
        <f>D294</f>
        <v>Tierra Salad (Chicken)</v>
      </c>
      <c r="AA390" s="214">
        <f>C109</f>
        <v>7600</v>
      </c>
      <c r="AB390" s="214" t="str">
        <f>D109</f>
        <v xml:space="preserve">Baked Lasagna Bolognese </v>
      </c>
      <c r="AC390" s="214">
        <f>Components!B144</f>
        <v>902</v>
      </c>
      <c r="AD390" s="214" t="str">
        <f>Components!C144</f>
        <v>Side salad</v>
      </c>
      <c r="AE390" s="214">
        <f>Components!B156</f>
        <v>914</v>
      </c>
      <c r="AF390" s="214" t="str">
        <f>Components!C156</f>
        <v xml:space="preserve">Hummus with Carrots &amp; Celery </v>
      </c>
      <c r="AG390" s="214">
        <f>AE383</f>
        <v>7401</v>
      </c>
      <c r="AH390" s="214" t="str">
        <f>AF383</f>
        <v xml:space="preserve">Peanut Butter &amp; Chocolate Energy Bites </v>
      </c>
      <c r="AZ390" s="214"/>
      <c r="BB390" s="214"/>
    </row>
    <row r="391" spans="1:54">
      <c r="A391" s="378" t="str">
        <f t="shared" si="29"/>
        <v>40864.4703.905.12800.902.2300.924</v>
      </c>
      <c r="B391" s="214">
        <v>40800</v>
      </c>
      <c r="C391" s="214">
        <v>40864</v>
      </c>
      <c r="D391" s="378" t="str">
        <f t="shared" si="30"/>
        <v>FODMAP Light Omnivore Week 2 &amp; 4 (Wednesday)</v>
      </c>
      <c r="E391" s="378" t="str">
        <f t="shared" si="28"/>
        <v>BUNDLE_FODMAP Light Omnivore Week 2 &amp; 4 (Wednesday)</v>
      </c>
      <c r="F391" s="214" t="s">
        <v>1867</v>
      </c>
      <c r="G391" s="214" t="s">
        <v>1928</v>
      </c>
      <c r="I391" s="311" t="s">
        <v>1993</v>
      </c>
      <c r="J391" s="374">
        <v>44482</v>
      </c>
      <c r="K391" s="214" t="s">
        <v>978</v>
      </c>
      <c r="L391" s="313" t="s">
        <v>978</v>
      </c>
      <c r="M391" s="214">
        <f>C349</f>
        <v>4703</v>
      </c>
      <c r="N391" s="214" t="str">
        <f>D349</f>
        <v>Frittata (Kale &amp; Parmesan)</v>
      </c>
      <c r="O391" s="214">
        <f>Components!B147</f>
        <v>905</v>
      </c>
      <c r="P391" s="214" t="str">
        <f>Components!C147</f>
        <v xml:space="preserve">Sliced pear cup </v>
      </c>
      <c r="Q391" s="214">
        <f>C154</f>
        <v>12800</v>
      </c>
      <c r="R391" s="214" t="str">
        <f>D154</f>
        <v xml:space="preserve">Classic Mac &amp; Cheese </v>
      </c>
      <c r="S391" s="214">
        <f>Components!B144</f>
        <v>902</v>
      </c>
      <c r="T391" s="214" t="str">
        <f>Components!C144</f>
        <v>Side salad</v>
      </c>
      <c r="U391" s="214">
        <f>C26</f>
        <v>2300</v>
      </c>
      <c r="V391" s="214" t="str">
        <f>D26</f>
        <v xml:space="preserve">Lemon Rosemary Chicken OLD NOT ACTIVE </v>
      </c>
      <c r="W391" s="214">
        <f>Components!B162</f>
        <v>920</v>
      </c>
      <c r="X391" s="214" t="str">
        <f>Components!C162</f>
        <v xml:space="preserve">Chia Pudding with Blackberry preserves </v>
      </c>
      <c r="Y391" s="214">
        <f>Components!B166</f>
        <v>924</v>
      </c>
      <c r="Z391" s="214" t="str">
        <f>Components!C166</f>
        <v>Green beans with almonds &amp; herbed quinoa salad</v>
      </c>
      <c r="AA391" s="214">
        <f>Components!B163</f>
        <v>921</v>
      </c>
      <c r="AB391" s="214" t="str">
        <f>Components!C163</f>
        <v xml:space="preserve">Mini Frittatas with breakfast potatoes </v>
      </c>
      <c r="AC391" s="214">
        <f>C75</f>
        <v>5301</v>
      </c>
      <c r="AD391" s="214" t="str">
        <f>D75</f>
        <v>Hawker Lettuce Wraps (Chicken)</v>
      </c>
      <c r="AE391" s="214">
        <f>Components!B152</f>
        <v>910</v>
      </c>
      <c r="AF391" s="214" t="str">
        <f>Components!C152</f>
        <v xml:space="preserve">Side sliced apple </v>
      </c>
      <c r="AG391" s="214">
        <f>C210</f>
        <v>3306</v>
      </c>
      <c r="AH391" s="214" t="str">
        <f>D210</f>
        <v>Thai Green Curry  (Shrimp)</v>
      </c>
      <c r="AI391" s="214">
        <f>S389</f>
        <v>40401</v>
      </c>
      <c r="AJ391" s="214" t="str">
        <f>T389</f>
        <v xml:space="preserve">Spinach &amp; Kale Soup </v>
      </c>
      <c r="AK391" s="214">
        <f>C106</f>
        <v>7301</v>
      </c>
      <c r="AL391" s="214" t="str">
        <f>D106</f>
        <v xml:space="preserve">Almond &amp; Cranberry Energy Bites </v>
      </c>
      <c r="AZ391" s="214"/>
      <c r="BB391" s="214"/>
    </row>
    <row r="392" spans="1:54">
      <c r="A392" s="378" t="str">
        <f t="shared" si="29"/>
        <v>40865.916.1803.2500.917.7401.901</v>
      </c>
      <c r="B392" s="214">
        <v>40800</v>
      </c>
      <c r="C392" s="214">
        <v>40865</v>
      </c>
      <c r="D392" s="378" t="str">
        <f t="shared" si="30"/>
        <v>FODMAP Light Omnivore Week 2 &amp; 4 (Friday)</v>
      </c>
      <c r="E392" s="378" t="str">
        <f t="shared" si="28"/>
        <v>BUNDLE_FODMAP Light Omnivore Week 2 &amp; 4 (Friday)</v>
      </c>
      <c r="F392" s="214" t="s">
        <v>1868</v>
      </c>
      <c r="G392" s="214" t="s">
        <v>1928</v>
      </c>
      <c r="I392" s="311" t="s">
        <v>1993</v>
      </c>
      <c r="J392" s="374">
        <v>44482</v>
      </c>
      <c r="K392" s="214" t="s">
        <v>978</v>
      </c>
      <c r="L392" s="313" t="s">
        <v>978</v>
      </c>
      <c r="M392" s="214">
        <f>Components!B158</f>
        <v>916</v>
      </c>
      <c r="N392" s="214" t="str">
        <f>Components!C158</f>
        <v xml:space="preserve">Oatmeal with Raspberries </v>
      </c>
      <c r="O392" s="214">
        <f>C17</f>
        <v>1803</v>
      </c>
      <c r="P392" s="214" t="str">
        <f>D17</f>
        <v>Tacos Especiales (Chicken)</v>
      </c>
      <c r="Q392" s="214">
        <f>C28</f>
        <v>2500</v>
      </c>
      <c r="R392" s="214" t="str">
        <f>D28</f>
        <v>Coconut Laksa (Shrimp)</v>
      </c>
      <c r="S392" s="214">
        <f>Components!B159</f>
        <v>917</v>
      </c>
      <c r="T392" s="214" t="str">
        <f>Components!C159</f>
        <v xml:space="preserve">Side of sliced apple with walnuts </v>
      </c>
      <c r="U392" s="214">
        <f>C107</f>
        <v>7401</v>
      </c>
      <c r="V392" s="214" t="str">
        <f>D107</f>
        <v xml:space="preserve">Peanut Butter &amp; Chocolate Energy Bites </v>
      </c>
      <c r="W392" s="214">
        <f>M387</f>
        <v>4701</v>
      </c>
      <c r="X392" s="214" t="str">
        <f>N387</f>
        <v>Frittata (Tomato &amp; Herbs)</v>
      </c>
      <c r="Y392" s="214">
        <f>Components!B143</f>
        <v>901</v>
      </c>
      <c r="Z392" s="214" t="str">
        <f>Components!C143</f>
        <v xml:space="preserve">Cup of blackberries </v>
      </c>
      <c r="AA392" s="214">
        <f>C287</f>
        <v>60402</v>
      </c>
      <c r="AB392" s="214" t="str">
        <f>D287</f>
        <v>Roasted Kabocha Salad (Chicken)</v>
      </c>
      <c r="AC392" s="214">
        <f>C80</f>
        <v>5500</v>
      </c>
      <c r="AD392" s="214" t="str">
        <f>D80</f>
        <v xml:space="preserve">Pulled BBQ Chicken    </v>
      </c>
      <c r="AE392" s="214">
        <f>Components!B164</f>
        <v>922</v>
      </c>
      <c r="AF392" s="214" t="str">
        <f>Components!C164</f>
        <v xml:space="preserve">Dragonfruit Smoothie 16 oz </v>
      </c>
      <c r="AG392" s="214">
        <f>C111</f>
        <v>7800</v>
      </c>
      <c r="AH392" s="214" t="str">
        <f>D111</f>
        <v xml:space="preserve">Three-Spice Turkey Chili </v>
      </c>
      <c r="AI392" s="214">
        <f>Components!B160</f>
        <v>918</v>
      </c>
      <c r="AJ392" s="214" t="str">
        <f>Components!C160</f>
        <v xml:space="preserve">Yogurt with Fruit and Granola </v>
      </c>
      <c r="AK392" s="214">
        <f>C33</f>
        <v>2702</v>
      </c>
      <c r="AL392" s="214" t="str">
        <f>D33</f>
        <v>Moroccan Tajine (Chicken)</v>
      </c>
      <c r="AM392" s="214">
        <f>C6</f>
        <v>1103</v>
      </c>
      <c r="AN392" s="214" t="str">
        <f>D6</f>
        <v>Teriyaki Donburi  (Beef)</v>
      </c>
      <c r="AO392" s="214">
        <f>Components!B165</f>
        <v>923</v>
      </c>
      <c r="AP392" s="214" t="str">
        <f>Components!C165</f>
        <v xml:space="preserve">Sliced pear with cheddar cheese </v>
      </c>
      <c r="AQ392" s="214">
        <f>C200</f>
        <v>30601</v>
      </c>
      <c r="AR392" s="214" t="str">
        <f>D200</f>
        <v>Tortilla Soup (Chicken)</v>
      </c>
      <c r="AS392" s="214">
        <f>AU387</f>
        <v>18101</v>
      </c>
      <c r="AT392" s="214" t="str">
        <f>AV387</f>
        <v xml:space="preserve">Lemon Coconut Energy Bites </v>
      </c>
      <c r="AZ392" s="214"/>
      <c r="BB392" s="214"/>
    </row>
    <row r="393" spans="1:54">
      <c r="A393" s="378" t="str">
        <f t="shared" si="29"/>
        <v>40866.925.901.7800.902.903.7401</v>
      </c>
      <c r="B393" s="214">
        <v>40800</v>
      </c>
      <c r="C393" s="214">
        <v>40866</v>
      </c>
      <c r="D393" s="378" t="str">
        <f t="shared" si="30"/>
        <v>FODMAP Light Omnivore Dairy Free Week 1 &amp; 3 (Friday)</v>
      </c>
      <c r="E393" s="378" t="str">
        <f t="shared" si="28"/>
        <v>BUNDLE_FODMAP Light Omnivore Dairy Free Week 1 &amp; 3 (Friday)</v>
      </c>
      <c r="F393" s="214" t="s">
        <v>1868</v>
      </c>
      <c r="G393" s="214" t="s">
        <v>1932</v>
      </c>
      <c r="I393" s="311" t="s">
        <v>1993</v>
      </c>
      <c r="J393" s="374">
        <v>44482</v>
      </c>
      <c r="K393" s="214" t="s">
        <v>978</v>
      </c>
      <c r="L393" s="313" t="s">
        <v>978</v>
      </c>
      <c r="M393" s="214">
        <f>Components!B167</f>
        <v>925</v>
      </c>
      <c r="N393" s="214" t="str">
        <f>Components!C167</f>
        <v xml:space="preserve">Tomato &amp; Herb Frittata dairy free </v>
      </c>
      <c r="O393" s="214">
        <f>Components!B143</f>
        <v>901</v>
      </c>
      <c r="P393" s="214" t="str">
        <f>Components!C143</f>
        <v xml:space="preserve">Cup of blackberries </v>
      </c>
      <c r="Q393" s="214">
        <f t="shared" ref="Q393:V393" si="31">Q387</f>
        <v>7800</v>
      </c>
      <c r="R393" s="214" t="str">
        <f t="shared" si="31"/>
        <v xml:space="preserve">Three-Spice Turkey Chili </v>
      </c>
      <c r="S393" s="214">
        <f t="shared" si="31"/>
        <v>902</v>
      </c>
      <c r="T393" s="214" t="str">
        <f t="shared" si="31"/>
        <v>Side salad</v>
      </c>
      <c r="U393" s="214">
        <f t="shared" si="31"/>
        <v>903</v>
      </c>
      <c r="V393" s="214" t="str">
        <f t="shared" si="31"/>
        <v xml:space="preserve">Epicured Beef Stew </v>
      </c>
      <c r="W393" s="214">
        <f>Components!B168</f>
        <v>926</v>
      </c>
      <c r="X393" s="214" t="str">
        <f>Components!C168</f>
        <v xml:space="preserve">Side apple with walnuts </v>
      </c>
      <c r="Y393" s="214">
        <f>Y387</f>
        <v>7401</v>
      </c>
      <c r="Z393" s="214" t="str">
        <f>Z387</f>
        <v xml:space="preserve">Peanut Butter &amp; Chocolate Energy Bites </v>
      </c>
      <c r="AA393" s="214">
        <f>Components!B166</f>
        <v>924</v>
      </c>
      <c r="AB393" s="214" t="str">
        <f>Components!C166</f>
        <v>Green beans with almonds &amp; herbed quinoa salad</v>
      </c>
      <c r="AC393" s="214">
        <f>C310</f>
        <v>70401</v>
      </c>
      <c r="AD393" s="214" t="str">
        <f>D310</f>
        <v xml:space="preserve">Homestyle Breakfast </v>
      </c>
      <c r="AE393" s="214">
        <f>Components!B147</f>
        <v>905</v>
      </c>
      <c r="AF393" s="214" t="str">
        <f>Components!C147</f>
        <v xml:space="preserve">Sliced pear cup </v>
      </c>
      <c r="AG393" s="214">
        <f>C143</f>
        <v>11702</v>
      </c>
      <c r="AH393" s="214" t="str">
        <f>D143</f>
        <v>Paella De La Huerta (Chicken)</v>
      </c>
      <c r="AI393" s="214">
        <f>Components!B148</f>
        <v>906</v>
      </c>
      <c r="AJ393" s="214" t="str">
        <f>Components!C148</f>
        <v>Epicured Roasted Turkey Dinner</v>
      </c>
      <c r="AK393" s="214">
        <f>AK387</f>
        <v>50101</v>
      </c>
      <c r="AL393" s="214" t="str">
        <f>AL387</f>
        <v xml:space="preserve">Oatmeal Raisin Breakfast Bar </v>
      </c>
      <c r="AM393" s="214">
        <f>C200</f>
        <v>30601</v>
      </c>
      <c r="AN393" s="214" t="str">
        <f>D200</f>
        <v>Tortilla Soup (Chicken)</v>
      </c>
      <c r="AO393" s="214">
        <f>Components!B149</f>
        <v>907</v>
      </c>
      <c r="AP393" s="214" t="str">
        <f>Components!C149</f>
        <v xml:space="preserve">Oatmeal with Blackberries </v>
      </c>
      <c r="AQ393" s="214">
        <f>C179</f>
        <v>1401</v>
      </c>
      <c r="AR393" s="214" t="str">
        <f>D179</f>
        <v xml:space="preserve">Buddha Bowl with Mint Vinaigrete </v>
      </c>
      <c r="AS393" s="214">
        <f>C209</f>
        <v>3305</v>
      </c>
      <c r="AT393" s="214" t="str">
        <f>D209</f>
        <v>Thai Green Curry  (Chicken)</v>
      </c>
      <c r="AU393" s="214">
        <f>Components!B151</f>
        <v>909</v>
      </c>
      <c r="AV393" s="214" t="str">
        <f>Components!C151</f>
        <v xml:space="preserve">Side of peach with walnuts </v>
      </c>
      <c r="AW393" s="214">
        <f>AE382</f>
        <v>7301</v>
      </c>
      <c r="AX393" s="214" t="str">
        <f>AF382</f>
        <v xml:space="preserve">Almond &amp; Cranberry Energy Bites </v>
      </c>
      <c r="AZ393" s="214"/>
      <c r="BB393" s="214"/>
    </row>
    <row r="394" spans="1:54">
      <c r="A394" s="378" t="str">
        <f t="shared" si="29"/>
        <v>40867.927.1201.905.2000.914.928</v>
      </c>
      <c r="B394" s="214">
        <v>40800</v>
      </c>
      <c r="C394" s="214">
        <v>40867</v>
      </c>
      <c r="D394" s="378" t="str">
        <f t="shared" si="30"/>
        <v>FODMAP Light Omnivore Dairy Free Week 1 &amp; 3 (Wednesday)</v>
      </c>
      <c r="E394" s="378" t="str">
        <f t="shared" si="28"/>
        <v>BUNDLE_FODMAP Light Omnivore Dairy Free Week 1 &amp; 3 (Wednesday)</v>
      </c>
      <c r="F394" s="214" t="s">
        <v>1867</v>
      </c>
      <c r="G394" s="214" t="s">
        <v>1932</v>
      </c>
      <c r="I394" s="311" t="s">
        <v>1993</v>
      </c>
      <c r="J394" s="374">
        <v>44482</v>
      </c>
      <c r="K394" s="214" t="s">
        <v>978</v>
      </c>
      <c r="L394" s="313" t="s">
        <v>978</v>
      </c>
      <c r="M394" s="214">
        <f>Components!B169</f>
        <v>927</v>
      </c>
      <c r="N394" s="214" t="str">
        <f>Components!C169</f>
        <v xml:space="preserve">Dairy Free Fruit &amp; Yogurt Smoothie </v>
      </c>
      <c r="O394" s="214">
        <f>O388</f>
        <v>1201</v>
      </c>
      <c r="P394" s="214" t="str">
        <f>P388</f>
        <v>Zucchini 'Spaghetti' Bolognese  (Bolognese)</v>
      </c>
      <c r="Q394" s="214">
        <f>Q388</f>
        <v>905</v>
      </c>
      <c r="R394" s="214" t="str">
        <f>R388</f>
        <v xml:space="preserve">Sliced pear cup </v>
      </c>
      <c r="S394" s="214">
        <f>C23</f>
        <v>2000</v>
      </c>
      <c r="T394" s="214" t="str">
        <f>D23</f>
        <v>Grilled Salmon (Sesame Crusted)</v>
      </c>
      <c r="U394" s="214">
        <f>Components!B156</f>
        <v>914</v>
      </c>
      <c r="V394" s="214" t="str">
        <f>Components!C156</f>
        <v xml:space="preserve">Hummus with Carrots &amp; Celery </v>
      </c>
      <c r="W394" s="214">
        <f>U389</f>
        <v>7401</v>
      </c>
      <c r="X394" s="214" t="str">
        <f>V389</f>
        <v xml:space="preserve">Peanut Butter &amp; Chocolate Energy Bites </v>
      </c>
      <c r="Y394" s="214">
        <f>Components!B170</f>
        <v>928</v>
      </c>
      <c r="Z394" s="214" t="str">
        <f>Components!C170</f>
        <v>Mini Frittatas with hash browns and fruit salad</v>
      </c>
      <c r="AA394" s="214">
        <f>C181</f>
        <v>4504</v>
      </c>
      <c r="AB394" s="214" t="str">
        <f>D181</f>
        <v>Casablanca Bowl (Chicken)</v>
      </c>
      <c r="AC394" s="214">
        <f>AE387</f>
        <v>11702</v>
      </c>
      <c r="AD394" s="214" t="str">
        <f>AF387</f>
        <v>Paella De La Huerta (Chicken)</v>
      </c>
      <c r="AE394" s="214">
        <f>Components!B171</f>
        <v>929</v>
      </c>
      <c r="AF394" s="214" t="str">
        <f>Components!C171</f>
        <v>Sliced peach with dairy free yogurt</v>
      </c>
      <c r="AG394" s="214">
        <f>AC391</f>
        <v>5301</v>
      </c>
      <c r="AH394" s="214" t="str">
        <f>AD391</f>
        <v>Hawker Lettuce Wraps (Chicken)</v>
      </c>
      <c r="AZ394" s="214"/>
      <c r="BB394" s="214"/>
    </row>
    <row r="395" spans="1:54">
      <c r="A395" s="378" t="str">
        <f t="shared" si="29"/>
        <v>40868.930.910.3100.1002.30201.70401</v>
      </c>
      <c r="B395" s="214">
        <v>40800</v>
      </c>
      <c r="C395" s="214">
        <v>40868</v>
      </c>
      <c r="D395" s="378" t="str">
        <f t="shared" si="30"/>
        <v>FODMAP Light Omnivore Dairy Free Week 1 &amp; 3 (Tuesday)</v>
      </c>
      <c r="E395" s="378" t="str">
        <f t="shared" si="28"/>
        <v>BUNDLE_FODMAP Light Omnivore Dairy Free Week 1 &amp; 3 (Tuesday)</v>
      </c>
      <c r="F395" s="214" t="s">
        <v>1866</v>
      </c>
      <c r="G395" s="214" t="s">
        <v>1932</v>
      </c>
      <c r="I395" s="311" t="s">
        <v>1993</v>
      </c>
      <c r="J395" s="374">
        <v>44482</v>
      </c>
      <c r="K395" s="214" t="s">
        <v>978</v>
      </c>
      <c r="L395" s="313" t="s">
        <v>978</v>
      </c>
      <c r="M395" s="214">
        <f>Components!B172</f>
        <v>930</v>
      </c>
      <c r="N395" s="214" t="str">
        <f>Components!C172</f>
        <v>Dairy Free Bacon &amp; Spinach Frittata</v>
      </c>
      <c r="O395" s="214">
        <f>Components!B152</f>
        <v>910</v>
      </c>
      <c r="P395" s="214" t="str">
        <f>Components!C152</f>
        <v xml:space="preserve">Side sliced apple </v>
      </c>
      <c r="Q395" s="214">
        <f>O389</f>
        <v>3100</v>
      </c>
      <c r="R395" s="214" t="str">
        <f>P389</f>
        <v xml:space="preserve">Harvest Salad (OLD NOT ACTIVE) </v>
      </c>
      <c r="S395" s="214">
        <f>Q389</f>
        <v>1002</v>
      </c>
      <c r="T395" s="214" t="str">
        <f>R389</f>
        <v>Pad Thai (Shrimp)</v>
      </c>
      <c r="U395" s="214">
        <f>O383</f>
        <v>30201</v>
      </c>
      <c r="V395" s="214" t="str">
        <f>P383</f>
        <v xml:space="preserve">Chicken &amp; Rice Soup </v>
      </c>
      <c r="W395" s="214">
        <f>Y377</f>
        <v>18101</v>
      </c>
      <c r="X395" s="214" t="str">
        <f>Z377</f>
        <v xml:space="preserve">Lemon Coconut Energy Bites </v>
      </c>
      <c r="Y395" s="214">
        <f>AA387</f>
        <v>70401</v>
      </c>
      <c r="Z395" s="214" t="str">
        <f>AB387</f>
        <v xml:space="preserve">Homestyle Breakfast </v>
      </c>
      <c r="AA395" s="214">
        <f>Components!B152</f>
        <v>910</v>
      </c>
      <c r="AB395" s="214" t="str">
        <f>Components!C152</f>
        <v xml:space="preserve">Side sliced apple </v>
      </c>
      <c r="AC395" s="214">
        <f>C5</f>
        <v>1102</v>
      </c>
      <c r="AD395" s="214" t="str">
        <f>D5</f>
        <v>Teriyaki Donburi  (Chicken)</v>
      </c>
      <c r="AE395" s="214">
        <f>AA389</f>
        <v>60201</v>
      </c>
      <c r="AF395" s="214" t="str">
        <f>AB389</f>
        <v xml:space="preserve">Chicken Cacciatore </v>
      </c>
      <c r="AG395" s="214">
        <f>AE389</f>
        <v>50101</v>
      </c>
      <c r="AH395" s="214" t="str">
        <f>AF389</f>
        <v xml:space="preserve">Oatmeal Raisin Breakfast Bar </v>
      </c>
      <c r="AI395" s="214">
        <f>C113</f>
        <v>8000</v>
      </c>
      <c r="AJ395" s="214" t="str">
        <f>D113</f>
        <v xml:space="preserve">Carrot Ginger Soup </v>
      </c>
      <c r="AZ395" s="214"/>
      <c r="BB395" s="214"/>
    </row>
    <row r="396" spans="1:54">
      <c r="A396" s="378" t="str">
        <f t="shared" si="29"/>
        <v>40869.927.931.30101.40001.50101.932</v>
      </c>
      <c r="B396" s="214">
        <v>40800</v>
      </c>
      <c r="C396" s="214">
        <v>40869</v>
      </c>
      <c r="D396" s="378" t="str">
        <f t="shared" si="30"/>
        <v>FODMAP Light Omnivore Dairy Free Week 2 &amp; 4 (Tuesday)</v>
      </c>
      <c r="E396" s="378" t="str">
        <f t="shared" si="28"/>
        <v>BUNDLE_FODMAP Light Omnivore Dairy Free Week 2 &amp; 4 (Tuesday)</v>
      </c>
      <c r="F396" s="214" t="s">
        <v>1866</v>
      </c>
      <c r="G396" s="214" t="s">
        <v>1933</v>
      </c>
      <c r="I396" s="311" t="s">
        <v>1993</v>
      </c>
      <c r="J396" s="374">
        <v>44482</v>
      </c>
      <c r="K396" s="214" t="s">
        <v>978</v>
      </c>
      <c r="L396" s="313" t="s">
        <v>978</v>
      </c>
      <c r="M396" s="214">
        <f>Components!B169</f>
        <v>927</v>
      </c>
      <c r="N396" s="214" t="str">
        <f>Components!C169</f>
        <v xml:space="preserve">Dairy Free Fruit &amp; Yogurt Smoothie </v>
      </c>
      <c r="O396" s="214">
        <f>Components!B173</f>
        <v>931</v>
      </c>
      <c r="P396" s="214" t="str">
        <f>Components!C173</f>
        <v xml:space="preserve">Boiled Eggs </v>
      </c>
      <c r="Q396" s="214">
        <f>O390</f>
        <v>30101</v>
      </c>
      <c r="R396" s="214" t="str">
        <f>P390</f>
        <v xml:space="preserve">Chicken Paillard  </v>
      </c>
      <c r="S396" s="214">
        <f>C205</f>
        <v>40001</v>
      </c>
      <c r="T396" s="214" t="str">
        <f>D205</f>
        <v xml:space="preserve">Soba Noodle Salad </v>
      </c>
      <c r="U396" s="214">
        <f>S390</f>
        <v>50101</v>
      </c>
      <c r="V396" s="214" t="str">
        <f>T390</f>
        <v xml:space="preserve">Oatmeal Raisin Breakfast Bar </v>
      </c>
      <c r="W396" s="214">
        <f>U395</f>
        <v>30201</v>
      </c>
      <c r="X396" s="214" t="str">
        <f>V395</f>
        <v xml:space="preserve">Chicken &amp; Rice Soup </v>
      </c>
      <c r="Y396" s="214">
        <f>Components!B174</f>
        <v>932</v>
      </c>
      <c r="Z396" s="214" t="str">
        <f>Components!C174</f>
        <v xml:space="preserve">Oatmeal with Mixed Nuts </v>
      </c>
      <c r="AA396" s="214">
        <f>Y390</f>
        <v>4301</v>
      </c>
      <c r="AB396" s="214" t="str">
        <f>Z390</f>
        <v>Tierra Salad (Chicken)</v>
      </c>
      <c r="AC396" s="214">
        <f>C139</f>
        <v>11400</v>
      </c>
      <c r="AD396" s="214" t="str">
        <f>D139</f>
        <v xml:space="preserve">Grilled Chicken Bruschetta </v>
      </c>
      <c r="AE396" s="214">
        <f>Components!B156</f>
        <v>914</v>
      </c>
      <c r="AF396" s="214" t="str">
        <f>Components!C156</f>
        <v xml:space="preserve">Hummus with Carrots &amp; Celery </v>
      </c>
      <c r="AG396" s="214">
        <f>AS392</f>
        <v>18101</v>
      </c>
      <c r="AH396" s="214" t="str">
        <f>AV387</f>
        <v xml:space="preserve">Lemon Coconut Energy Bites </v>
      </c>
      <c r="AZ396" s="214"/>
      <c r="BB396" s="214"/>
    </row>
    <row r="397" spans="1:54">
      <c r="A397" s="378" t="str">
        <f>CONCATENATE(C397,".",IF(Y396="","000",Y396),".",IF(AA396="","000",AA396),".",IF(AC396="","000",AC396),".",IF(AE396="","000",AE396),".",IF(AG396="","000",AG396),".",IF(Y397="","000",Y397))</f>
        <v>40870.932.4301.11400.914.18101.921</v>
      </c>
      <c r="B397" s="214">
        <v>40800</v>
      </c>
      <c r="C397" s="214">
        <v>40870</v>
      </c>
      <c r="D397" s="378" t="str">
        <f t="shared" si="30"/>
        <v>FODMAP Light Omnivore Dairy Free Week 2 &amp; 4 (Wednesday)</v>
      </c>
      <c r="E397" s="378" t="str">
        <f t="shared" ref="E397:E464" si="32">CONCATENATE(K397, "_", G397, " ", F397)</f>
        <v>BUNDLE_FODMAP Light Omnivore Dairy Free Week 2 &amp; 4 (Wednesday)</v>
      </c>
      <c r="F397" s="214" t="s">
        <v>1867</v>
      </c>
      <c r="G397" s="214" t="s">
        <v>1933</v>
      </c>
      <c r="I397" s="311" t="s">
        <v>1993</v>
      </c>
      <c r="J397" s="374">
        <v>44482</v>
      </c>
      <c r="K397" s="214" t="s">
        <v>978</v>
      </c>
      <c r="L397" s="313" t="s">
        <v>978</v>
      </c>
      <c r="M397" s="214">
        <f>Components!B175</f>
        <v>933</v>
      </c>
      <c r="N397" s="214" t="str">
        <f>Components!C175</f>
        <v>Dairy Free Kale &amp; Tomato Frittata</v>
      </c>
      <c r="O397" s="214">
        <f>Components!B147</f>
        <v>905</v>
      </c>
      <c r="P397" s="214" t="str">
        <f>Components!C147</f>
        <v xml:space="preserve">Sliced pear cup </v>
      </c>
      <c r="Q397" s="214">
        <f>C23</f>
        <v>2000</v>
      </c>
      <c r="R397" s="214" t="str">
        <f>D23</f>
        <v>Grilled Salmon (Sesame Crusted)</v>
      </c>
      <c r="S397" s="214">
        <f>C131</f>
        <v>10801</v>
      </c>
      <c r="T397" s="214" t="str">
        <f>D131</f>
        <v xml:space="preserve">Zaatar Chicken </v>
      </c>
      <c r="U397" s="214">
        <f>Components!B162</f>
        <v>920</v>
      </c>
      <c r="V397" s="214" t="str">
        <f>Components!C162</f>
        <v xml:space="preserve">Chia Pudding with Blackberry preserves </v>
      </c>
      <c r="W397" s="214">
        <f>AI395</f>
        <v>8000</v>
      </c>
      <c r="X397" s="214" t="str">
        <f>AJ395</f>
        <v xml:space="preserve">Carrot Ginger Soup </v>
      </c>
      <c r="Y397" s="214">
        <f>Components!B163</f>
        <v>921</v>
      </c>
      <c r="Z397" s="214" t="str">
        <f>Components!C163</f>
        <v xml:space="preserve">Mini Frittatas with breakfast potatoes </v>
      </c>
      <c r="AA397" s="214">
        <f>AC391</f>
        <v>5301</v>
      </c>
      <c r="AB397" s="214" t="str">
        <f>AD391</f>
        <v>Hawker Lettuce Wraps (Chicken)</v>
      </c>
      <c r="AC397" s="214">
        <f>AA395</f>
        <v>910</v>
      </c>
      <c r="AD397" s="214" t="str">
        <f>AB395</f>
        <v xml:space="preserve">Side sliced apple </v>
      </c>
      <c r="AE397" s="214">
        <f>C210</f>
        <v>3306</v>
      </c>
      <c r="AF397" s="214" t="str">
        <f>D210</f>
        <v>Thai Green Curry  (Shrimp)</v>
      </c>
      <c r="AG397" s="214">
        <f>AA379</f>
        <v>12400</v>
      </c>
      <c r="AH397" s="214" t="str">
        <f>AB379</f>
        <v xml:space="preserve">Mocha Espresso Energy Bites </v>
      </c>
      <c r="AZ397" s="214"/>
      <c r="BB397" s="214"/>
    </row>
    <row r="398" spans="1:54">
      <c r="A398" s="378" t="str">
        <f t="shared" ref="A398:A487" si="33">CONCATENATE(C398,".",IF(M398="","000",M398),".",IF(O398="","000",O398),".",IF(Q398="","000",Q398),".",IF(S398="","000",S398),".",IF(U398="","000",U398),".",IF(Y398="","000",Y398))</f>
        <v>40871.932.934.2500.926.7301.901</v>
      </c>
      <c r="B398" s="214">
        <v>40800</v>
      </c>
      <c r="C398" s="214">
        <v>40871</v>
      </c>
      <c r="D398" s="378" t="str">
        <f t="shared" si="30"/>
        <v>FODMAP Light Omnivore Dairy Free Week 2 &amp; 4 (Friday)</v>
      </c>
      <c r="E398" s="378" t="str">
        <f t="shared" si="32"/>
        <v>BUNDLE_FODMAP Light Omnivore Dairy Free Week 2 &amp; 4 (Friday)</v>
      </c>
      <c r="F398" s="214" t="s">
        <v>1868</v>
      </c>
      <c r="G398" s="214" t="s">
        <v>1933</v>
      </c>
      <c r="I398" s="311" t="s">
        <v>1993</v>
      </c>
      <c r="J398" s="374">
        <v>44482</v>
      </c>
      <c r="K398" s="214" t="s">
        <v>978</v>
      </c>
      <c r="L398" s="313" t="s">
        <v>978</v>
      </c>
      <c r="M398" s="214">
        <f>Components!B174</f>
        <v>932</v>
      </c>
      <c r="N398" s="214" t="str">
        <f>Components!C174</f>
        <v xml:space="preserve">Oatmeal with Mixed Nuts </v>
      </c>
      <c r="O398" s="214">
        <f>Components!B176</f>
        <v>934</v>
      </c>
      <c r="P398" s="214" t="str">
        <f>Components!C176</f>
        <v xml:space="preserve">Chicken Tacos with Mango Salsa </v>
      </c>
      <c r="Q398" s="214">
        <f>C28</f>
        <v>2500</v>
      </c>
      <c r="R398" s="214" t="str">
        <f>D28</f>
        <v>Coconut Laksa (Shrimp)</v>
      </c>
      <c r="S398" s="214">
        <f>Components!B168</f>
        <v>926</v>
      </c>
      <c r="T398" s="214" t="str">
        <f>Components!C168</f>
        <v xml:space="preserve">Side apple with walnuts </v>
      </c>
      <c r="U398" s="214">
        <f>Y384</f>
        <v>7301</v>
      </c>
      <c r="V398" s="214" t="str">
        <f>Z384</f>
        <v xml:space="preserve">Almond &amp; Cranberry Energy Bites </v>
      </c>
      <c r="W398" s="214">
        <f>Components!B167</f>
        <v>925</v>
      </c>
      <c r="X398" s="214" t="str">
        <f>Components!C167</f>
        <v xml:space="preserve">Tomato &amp; Herb Frittata dairy free </v>
      </c>
      <c r="Y398" s="214">
        <f>Components!B143</f>
        <v>901</v>
      </c>
      <c r="Z398" s="214" t="str">
        <f>Components!C143</f>
        <v xml:space="preserve">Cup of blackberries </v>
      </c>
      <c r="AA398" s="214">
        <f>C287</f>
        <v>60402</v>
      </c>
      <c r="AB398" s="214" t="str">
        <f>D287</f>
        <v>Roasted Kabocha Salad (Chicken)</v>
      </c>
      <c r="AC398" s="214">
        <f>Components!B177</f>
        <v>935</v>
      </c>
      <c r="AD398" s="214" t="str">
        <f>Components!C177</f>
        <v xml:space="preserve">Penne with Lentil Bolognese &amp; Broccoli </v>
      </c>
      <c r="AE398" s="214">
        <f>C350</f>
        <v>5003</v>
      </c>
      <c r="AF398" s="214" t="str">
        <f>D350</f>
        <v>Dragon Fruit  Smoothie (8 oz)</v>
      </c>
      <c r="AG398" s="214">
        <f>C177</f>
        <v>20201</v>
      </c>
      <c r="AH398" s="214" t="str">
        <f>D177</f>
        <v xml:space="preserve">Tortilla Española  </v>
      </c>
      <c r="AI398" s="214">
        <f>AC393</f>
        <v>70401</v>
      </c>
      <c r="AJ398" s="214" t="str">
        <f>AD393</f>
        <v xml:space="preserve">Homestyle Breakfast </v>
      </c>
      <c r="AK398" s="214">
        <f>AC397</f>
        <v>910</v>
      </c>
      <c r="AL398" s="214" t="str">
        <f>AD397</f>
        <v xml:space="preserve">Side sliced apple </v>
      </c>
      <c r="AM398" s="214">
        <f>C212</f>
        <v>2704</v>
      </c>
      <c r="AN398" s="214" t="str">
        <f>D33</f>
        <v>Moroccan Tajine (Chicken)</v>
      </c>
      <c r="AO398" s="214">
        <f>C6</f>
        <v>1103</v>
      </c>
      <c r="AP398" s="214" t="str">
        <f>D6</f>
        <v>Teriyaki Donburi  (Beef)</v>
      </c>
      <c r="AQ398" s="214">
        <f>Components!B178</f>
        <v>936</v>
      </c>
      <c r="AR398" s="214" t="str">
        <f>Components!C178</f>
        <v xml:space="preserve">Sliced pear with walnuts </v>
      </c>
      <c r="AS398" s="214">
        <f>C92</f>
        <v>6600</v>
      </c>
      <c r="AT398" s="214" t="str">
        <f>D92</f>
        <v xml:space="preserve">Coconut Yogurt Parfait </v>
      </c>
      <c r="AZ398" s="214"/>
      <c r="BB398" s="214"/>
    </row>
    <row r="399" spans="1:54">
      <c r="A399" s="378" t="str">
        <f t="shared" si="33"/>
        <v>40872.4701.901.30602.902.2706.7401</v>
      </c>
      <c r="B399" s="214">
        <v>40800</v>
      </c>
      <c r="C399" s="214">
        <v>40872</v>
      </c>
      <c r="D399" s="378" t="str">
        <f t="shared" si="30"/>
        <v>FODMAP Light Vegetarian Week 1 &amp; 3 (Friday)</v>
      </c>
      <c r="E399" s="378" t="str">
        <f t="shared" si="32"/>
        <v>BUNDLE_FODMAP Light Vegetarian Week 1 &amp; 3 (Friday)</v>
      </c>
      <c r="F399" s="214" t="s">
        <v>1868</v>
      </c>
      <c r="G399" s="214" t="s">
        <v>1946</v>
      </c>
      <c r="I399" s="311" t="s">
        <v>1993</v>
      </c>
      <c r="J399" s="374">
        <v>44482</v>
      </c>
      <c r="K399" s="214" t="s">
        <v>978</v>
      </c>
      <c r="L399" s="313" t="s">
        <v>978</v>
      </c>
      <c r="M399" s="214">
        <f>M387</f>
        <v>4701</v>
      </c>
      <c r="N399" s="214" t="str">
        <f>N387</f>
        <v>Frittata (Tomato &amp; Herbs)</v>
      </c>
      <c r="O399" s="214">
        <f>O387</f>
        <v>901</v>
      </c>
      <c r="P399" s="214" t="str">
        <f>P387</f>
        <v xml:space="preserve">Cup of blackberries </v>
      </c>
      <c r="Q399" s="214">
        <f>C201</f>
        <v>30602</v>
      </c>
      <c r="R399" s="214" t="str">
        <f>D201</f>
        <v>Tortilla Soup (Vegetable)</v>
      </c>
      <c r="S399" s="214">
        <f>Components!B144</f>
        <v>902</v>
      </c>
      <c r="T399" s="214" t="str">
        <f>Components!C144</f>
        <v>Side salad</v>
      </c>
      <c r="U399" s="214">
        <f>C214</f>
        <v>2706</v>
      </c>
      <c r="V399" s="214" t="str">
        <f>D214</f>
        <v>Moroccan Tajine (Tofu)</v>
      </c>
      <c r="W399" s="214">
        <f>Components!B146</f>
        <v>904</v>
      </c>
      <c r="X399" s="214" t="str">
        <f>Components!C146</f>
        <v xml:space="preserve">Greek Yogurt with Blueberries </v>
      </c>
      <c r="Y399" s="214">
        <f>Y378</f>
        <v>7401</v>
      </c>
      <c r="Z399" s="214" t="str">
        <f>Z378</f>
        <v xml:space="preserve">Peanut Butter &amp; Chocolate Energy Bites </v>
      </c>
      <c r="AA399" s="214">
        <f>Components!B179</f>
        <v>937</v>
      </c>
      <c r="AB399" s="214" t="str">
        <f>Components!C179</f>
        <v>Cheddar and chive mini frittatas with hashbrowns</v>
      </c>
      <c r="AC399" s="214">
        <f>Components!B147</f>
        <v>905</v>
      </c>
      <c r="AD399" s="214" t="str">
        <f>Components!C147</f>
        <v xml:space="preserve">Sliced pear cup </v>
      </c>
      <c r="AE399" s="214">
        <f>C142</f>
        <v>11701</v>
      </c>
      <c r="AF399" s="214" t="str">
        <f>D142</f>
        <v>Paella Valenciana (Veggie)</v>
      </c>
      <c r="AG399" s="214">
        <f>C130</f>
        <v>10701</v>
      </c>
      <c r="AH399" s="214" t="str">
        <f>D130</f>
        <v xml:space="preserve">Buckwheat Bowl </v>
      </c>
      <c r="AI399" s="214">
        <f>Components!B146</f>
        <v>904</v>
      </c>
      <c r="AJ399" s="214" t="str">
        <f>Components!C146</f>
        <v xml:space="preserve">Greek Yogurt with Blueberries </v>
      </c>
      <c r="AK399" s="214">
        <f>AG395</f>
        <v>50101</v>
      </c>
      <c r="AL399" s="214" t="str">
        <f>AH395</f>
        <v xml:space="preserve">Oatmeal Raisin Breakfast Bar </v>
      </c>
      <c r="AM399" s="214">
        <f>Components!B149</f>
        <v>907</v>
      </c>
      <c r="AN399" s="214" t="str">
        <f>Components!C149</f>
        <v xml:space="preserve">Oatmeal with Blackberries </v>
      </c>
      <c r="AO399" s="214">
        <f>C179</f>
        <v>1401</v>
      </c>
      <c r="AP399" s="214" t="str">
        <f>D179</f>
        <v xml:space="preserve">Buddha Bowl with Mint Vinaigrete </v>
      </c>
      <c r="AQ399" s="214">
        <f>Components!B180</f>
        <v>938</v>
      </c>
      <c r="AR399" s="214" t="str">
        <f>Components!C180</f>
        <v xml:space="preserve">Lemon Rosemary Tofu </v>
      </c>
      <c r="AS399" s="214">
        <f>Components!B151</f>
        <v>909</v>
      </c>
      <c r="AT399" s="214" t="str">
        <f>Components!C151</f>
        <v xml:space="preserve">Side of peach with walnuts </v>
      </c>
      <c r="AU399" s="214">
        <f>AS392</f>
        <v>18101</v>
      </c>
      <c r="AV399" s="214" t="str">
        <f>AT392</f>
        <v xml:space="preserve">Lemon Coconut Energy Bites </v>
      </c>
      <c r="AZ399" s="214"/>
      <c r="BB399" s="214"/>
    </row>
    <row r="400" spans="1:54">
      <c r="A400" s="378" t="str">
        <f t="shared" si="33"/>
        <v>40873.913.40001.905.1601.914.928</v>
      </c>
      <c r="B400" s="214">
        <v>40800</v>
      </c>
      <c r="C400" s="214">
        <v>40873</v>
      </c>
      <c r="D400" s="378" t="str">
        <f t="shared" si="30"/>
        <v>FODMAP Light Vegetarian Week 1 &amp; 3 (Wednesday)</v>
      </c>
      <c r="E400" s="378" t="str">
        <f t="shared" si="32"/>
        <v>BUNDLE_FODMAP Light Vegetarian Week 1 &amp; 3 (Wednesday)</v>
      </c>
      <c r="F400" s="214" t="s">
        <v>1867</v>
      </c>
      <c r="G400" s="214" t="s">
        <v>1946</v>
      </c>
      <c r="I400" s="311" t="s">
        <v>1993</v>
      </c>
      <c r="J400" s="374">
        <v>44482</v>
      </c>
      <c r="K400" s="214" t="s">
        <v>978</v>
      </c>
      <c r="L400" s="313" t="s">
        <v>978</v>
      </c>
      <c r="M400" s="214">
        <f>Components!B155</f>
        <v>913</v>
      </c>
      <c r="N400" s="214" t="str">
        <f>Components!C155</f>
        <v xml:space="preserve">Fruit and yogurt smoothie </v>
      </c>
      <c r="O400" s="214">
        <f>S396</f>
        <v>40001</v>
      </c>
      <c r="P400" s="214" t="str">
        <f>T396</f>
        <v xml:space="preserve">Soba Noodle Salad </v>
      </c>
      <c r="Q400" s="214">
        <f>Q394</f>
        <v>905</v>
      </c>
      <c r="R400" s="214" t="str">
        <f>R394</f>
        <v xml:space="preserve">Sliced pear cup </v>
      </c>
      <c r="S400" s="214">
        <f>C12</f>
        <v>1601</v>
      </c>
      <c r="T400" s="214" t="str">
        <f>D12</f>
        <v>Tikka Masala  (Tofu)</v>
      </c>
      <c r="U400" s="214">
        <f>Components!B156</f>
        <v>914</v>
      </c>
      <c r="V400" s="214" t="str">
        <f>Components!C156</f>
        <v xml:space="preserve">Hummus with Carrots &amp; Celery </v>
      </c>
      <c r="W400" s="214">
        <f>W388</f>
        <v>12400</v>
      </c>
      <c r="X400" s="214" t="str">
        <f>X388</f>
        <v xml:space="preserve">Mocha Espresso Energy Bites </v>
      </c>
      <c r="Y400" s="214">
        <f>Components!B170</f>
        <v>928</v>
      </c>
      <c r="Z400" s="214" t="str">
        <f>Components!C170</f>
        <v>Mini Frittatas with hash browns and fruit salad</v>
      </c>
      <c r="AA400" s="214">
        <f>C180</f>
        <v>4503</v>
      </c>
      <c r="AB400" s="214" t="str">
        <f>D180</f>
        <v>Casablanca Bowl (Veggie)</v>
      </c>
      <c r="AC400" s="214">
        <f>Components!B181</f>
        <v>940</v>
      </c>
      <c r="AD400" s="214" t="str">
        <f>Components!C181</f>
        <v xml:space="preserve">Mac and Cheese with Broccoli </v>
      </c>
      <c r="AE400" s="214">
        <f>Components!B157</f>
        <v>915</v>
      </c>
      <c r="AF400" s="214" t="str">
        <f>Components!C157</f>
        <v xml:space="preserve">Side of sliced peach with cheddar cheese </v>
      </c>
      <c r="AG400" s="214">
        <f>C67</f>
        <v>4800</v>
      </c>
      <c r="AH400" s="214" t="str">
        <f>D67</f>
        <v xml:space="preserve">Vanilla Coconut Chia Seed Pudding </v>
      </c>
      <c r="AI400" s="214">
        <f>AK388</f>
        <v>18101</v>
      </c>
      <c r="AJ400" s="214" t="str">
        <f>AL388</f>
        <v xml:space="preserve">Lemon Coconut Energy Bites </v>
      </c>
      <c r="AZ400" s="214"/>
      <c r="BB400" s="214"/>
    </row>
    <row r="401" spans="1:54">
      <c r="A401" s="378" t="str">
        <f t="shared" si="33"/>
        <v>40874.941.910.3100.1001.40401.4901</v>
      </c>
      <c r="B401" s="214">
        <v>40800</v>
      </c>
      <c r="C401" s="214">
        <v>40874</v>
      </c>
      <c r="D401" s="378" t="str">
        <f t="shared" si="30"/>
        <v>FODMAP Light Vegetarian Week 1 &amp; 3 (Tuesday)</v>
      </c>
      <c r="E401" s="378" t="str">
        <f t="shared" si="32"/>
        <v>BUNDLE_FODMAP Light Vegetarian Week 1 &amp; 3 (Tuesday)</v>
      </c>
      <c r="F401" s="214" t="s">
        <v>1866</v>
      </c>
      <c r="G401" s="214" t="s">
        <v>1946</v>
      </c>
      <c r="I401" s="311" t="s">
        <v>1993</v>
      </c>
      <c r="J401" s="374">
        <v>44482</v>
      </c>
      <c r="K401" s="214" t="s">
        <v>978</v>
      </c>
      <c r="L401" s="313" t="s">
        <v>978</v>
      </c>
      <c r="M401" s="214">
        <f>Components!B182</f>
        <v>941</v>
      </c>
      <c r="N401" s="214" t="str">
        <f>Components!C182</f>
        <v>Spinach and Swiss Cheese Frittata</v>
      </c>
      <c r="O401" s="214">
        <f>Components!B152</f>
        <v>910</v>
      </c>
      <c r="P401" s="214" t="str">
        <f>Components!C152</f>
        <v xml:space="preserve">Side sliced apple </v>
      </c>
      <c r="Q401" s="214">
        <f>O389</f>
        <v>3100</v>
      </c>
      <c r="R401" s="214" t="str">
        <f>P389</f>
        <v xml:space="preserve">Harvest Salad (OLD NOT ACTIVE) </v>
      </c>
      <c r="S401" s="214">
        <f>C2</f>
        <v>1001</v>
      </c>
      <c r="T401" s="214" t="str">
        <f>D2</f>
        <v>Pad Thai (Tofu)</v>
      </c>
      <c r="U401" s="214">
        <f>S389</f>
        <v>40401</v>
      </c>
      <c r="V401" s="214" t="str">
        <f>T389</f>
        <v xml:space="preserve">Spinach &amp; Kale Soup </v>
      </c>
      <c r="W401" s="214">
        <f>U392</f>
        <v>7401</v>
      </c>
      <c r="X401" s="214" t="str">
        <f>V392</f>
        <v xml:space="preserve">Peanut Butter &amp; Chocolate Energy Bites </v>
      </c>
      <c r="Y401" s="214">
        <f>'Main Meals'!C259</f>
        <v>4901</v>
      </c>
      <c r="Z401" s="214" t="str">
        <f>D259</f>
        <v xml:space="preserve">Sunrise Fruit Bowl </v>
      </c>
      <c r="AA401" s="214">
        <f>C4</f>
        <v>1101</v>
      </c>
      <c r="AB401" s="214" t="str">
        <f>D4</f>
        <v>Teriyaki Donburi  (Tofu)</v>
      </c>
      <c r="AC401" s="214">
        <f>Components!B183</f>
        <v>942</v>
      </c>
      <c r="AD401" s="214" t="str">
        <f>Components!C183</f>
        <v xml:space="preserve">Chickpea Caccitore </v>
      </c>
      <c r="AE401" s="214">
        <f>Components!B154</f>
        <v>912</v>
      </c>
      <c r="AF401" s="214" t="str">
        <f>Components!C154</f>
        <v xml:space="preserve">Side of sliced apple with cheddar cheese </v>
      </c>
      <c r="AG401" s="214">
        <f>AE389</f>
        <v>50101</v>
      </c>
      <c r="AH401" s="214" t="str">
        <f>AF389</f>
        <v xml:space="preserve">Oatmeal Raisin Breakfast Bar </v>
      </c>
      <c r="AZ401" s="214"/>
      <c r="BB401" s="214"/>
    </row>
    <row r="402" spans="1:54">
      <c r="A402" s="378" t="str">
        <f t="shared" si="33"/>
        <v>40875.919.70902.943.50101.4503.4303</v>
      </c>
      <c r="B402" s="214">
        <v>40800</v>
      </c>
      <c r="C402" s="214">
        <v>40875</v>
      </c>
      <c r="D402" s="378" t="str">
        <f t="shared" si="30"/>
        <v>FODMAP Light Vegetarian Week 2 &amp; 4 (Tuesday)</v>
      </c>
      <c r="E402" s="378" t="str">
        <f t="shared" si="32"/>
        <v>BUNDLE_FODMAP Light Vegetarian Week 2 &amp; 4 (Tuesday)</v>
      </c>
      <c r="F402" s="214" t="s">
        <v>1866</v>
      </c>
      <c r="G402" s="214" t="s">
        <v>1947</v>
      </c>
      <c r="I402" s="311" t="s">
        <v>1993</v>
      </c>
      <c r="J402" s="374">
        <v>44482</v>
      </c>
      <c r="K402" s="214" t="s">
        <v>978</v>
      </c>
      <c r="L402" s="313" t="s">
        <v>978</v>
      </c>
      <c r="M402" s="214">
        <f>Components!B161</f>
        <v>919</v>
      </c>
      <c r="N402" s="214" t="str">
        <f>Components!C161</f>
        <v xml:space="preserve">Strawberry Mango Smoothie </v>
      </c>
      <c r="O402" s="214">
        <f>C324</f>
        <v>70902</v>
      </c>
      <c r="P402" s="214" t="str">
        <f>D324</f>
        <v>Spring Salad (Tempeh)</v>
      </c>
      <c r="Q402" s="214">
        <f>Components!B184</f>
        <v>943</v>
      </c>
      <c r="R402" s="214" t="str">
        <f>Components!C184</f>
        <v>Tikka Masala with Chickpeas</v>
      </c>
      <c r="S402" s="214">
        <f>U396</f>
        <v>50101</v>
      </c>
      <c r="T402" s="214" t="str">
        <f>V396</f>
        <v xml:space="preserve">Oatmeal Raisin Breakfast Bar </v>
      </c>
      <c r="U402" s="214">
        <f>U390</f>
        <v>4503</v>
      </c>
      <c r="V402" s="214" t="str">
        <f>V390</f>
        <v>Casablanca Bowl (Veggie)</v>
      </c>
      <c r="W402" s="214">
        <f>Components!B174</f>
        <v>932</v>
      </c>
      <c r="X402" s="214" t="str">
        <f>Components!C174</f>
        <v xml:space="preserve">Oatmeal with Mixed Nuts </v>
      </c>
      <c r="Y402" s="214">
        <f>'Main Meals'!C296</f>
        <v>4303</v>
      </c>
      <c r="Z402" s="214" t="str">
        <f>D296</f>
        <v>Tierra Salad (Tofu)</v>
      </c>
      <c r="AA402" s="214">
        <f>C360</f>
        <v>85001</v>
      </c>
      <c r="AB402" s="214" t="str">
        <f>D360</f>
        <v xml:space="preserve">Lasagna Alessandra </v>
      </c>
      <c r="AC402" s="214">
        <f>Components!B144</f>
        <v>902</v>
      </c>
      <c r="AD402" s="214" t="str">
        <f>Components!C144</f>
        <v>Side salad</v>
      </c>
      <c r="AE402" s="214">
        <f>Components!B156</f>
        <v>914</v>
      </c>
      <c r="AF402" s="214" t="str">
        <f>Components!C156</f>
        <v xml:space="preserve">Hummus with Carrots &amp; Celery </v>
      </c>
      <c r="AG402" s="214">
        <f>AG390</f>
        <v>7401</v>
      </c>
      <c r="AH402" s="214" t="str">
        <f>AH390</f>
        <v xml:space="preserve">Peanut Butter &amp; Chocolate Energy Bites </v>
      </c>
      <c r="AZ402" s="214"/>
      <c r="BB402" s="214"/>
    </row>
    <row r="403" spans="1:54">
      <c r="A403" s="378" t="str">
        <f t="shared" si="33"/>
        <v>40876.4703.905.12800.902.938.924</v>
      </c>
      <c r="B403" s="214">
        <v>40800</v>
      </c>
      <c r="C403" s="214">
        <v>40876</v>
      </c>
      <c r="D403" s="378" t="str">
        <f t="shared" si="30"/>
        <v>FODMAP Light Vegetarian Week 2 &amp; 4 (Wednesday)</v>
      </c>
      <c r="E403" s="378" t="str">
        <f t="shared" si="32"/>
        <v>BUNDLE_FODMAP Light Vegetarian Week 2 &amp; 4 (Wednesday)</v>
      </c>
      <c r="F403" s="214" t="s">
        <v>1867</v>
      </c>
      <c r="G403" s="214" t="s">
        <v>1947</v>
      </c>
      <c r="I403" s="311" t="s">
        <v>1993</v>
      </c>
      <c r="J403" s="374">
        <v>44482</v>
      </c>
      <c r="K403" s="214" t="s">
        <v>978</v>
      </c>
      <c r="L403" s="313" t="s">
        <v>978</v>
      </c>
      <c r="M403" s="214">
        <f t="shared" ref="M403:T403" si="34">M391</f>
        <v>4703</v>
      </c>
      <c r="N403" s="214" t="str">
        <f t="shared" si="34"/>
        <v>Frittata (Kale &amp; Parmesan)</v>
      </c>
      <c r="O403" s="214">
        <f t="shared" si="34"/>
        <v>905</v>
      </c>
      <c r="P403" s="214" t="str">
        <f t="shared" si="34"/>
        <v xml:space="preserve">Sliced pear cup </v>
      </c>
      <c r="Q403" s="214">
        <f t="shared" si="34"/>
        <v>12800</v>
      </c>
      <c r="R403" s="214" t="str">
        <f t="shared" si="34"/>
        <v xml:space="preserve">Classic Mac &amp; Cheese </v>
      </c>
      <c r="S403" s="214">
        <f t="shared" si="34"/>
        <v>902</v>
      </c>
      <c r="T403" s="214" t="str">
        <f t="shared" si="34"/>
        <v>Side salad</v>
      </c>
      <c r="U403" s="214">
        <f>Components!B180</f>
        <v>938</v>
      </c>
      <c r="V403" s="214" t="str">
        <f>Components!C180</f>
        <v xml:space="preserve">Lemon Rosemary Tofu </v>
      </c>
      <c r="W403" s="214">
        <f>Components!B162</f>
        <v>920</v>
      </c>
      <c r="X403" s="214" t="str">
        <f>Components!C162</f>
        <v xml:space="preserve">Chia Pudding with Blackberry preserves </v>
      </c>
      <c r="Y403" s="214">
        <f>Components!B166</f>
        <v>924</v>
      </c>
      <c r="Z403" s="214" t="str">
        <f>Components!C166</f>
        <v>Green beans with almonds &amp; herbed quinoa salad</v>
      </c>
      <c r="AA403" s="214">
        <f>Components!B163</f>
        <v>921</v>
      </c>
      <c r="AB403" s="214" t="str">
        <f>Components!C163</f>
        <v xml:space="preserve">Mini Frittatas with breakfast potatoes </v>
      </c>
      <c r="AC403" s="214">
        <f>Components!B185</f>
        <v>944</v>
      </c>
      <c r="AD403" s="214" t="str">
        <f>Components!C185</f>
        <v xml:space="preserve">Hawer Lettuce Wraps with Tofu </v>
      </c>
      <c r="AE403" s="214">
        <f>C41</f>
        <v>3302</v>
      </c>
      <c r="AF403" s="214" t="str">
        <f>D41</f>
        <v>Thai Green Curry (OLD NOT ACTIVE) (Veggie)</v>
      </c>
      <c r="AG403" s="214">
        <f>AI391</f>
        <v>40401</v>
      </c>
      <c r="AH403" s="214" t="str">
        <f>AJ391</f>
        <v xml:space="preserve">Spinach &amp; Kale Soup </v>
      </c>
      <c r="AI403" s="214">
        <f>AK391</f>
        <v>7301</v>
      </c>
      <c r="AJ403" s="214" t="str">
        <f>AL391</f>
        <v xml:space="preserve">Almond &amp; Cranberry Energy Bites </v>
      </c>
      <c r="AK403" s="214">
        <v>910</v>
      </c>
      <c r="AL403" s="214" t="s">
        <v>1912</v>
      </c>
      <c r="AZ403" s="214"/>
      <c r="BB403" s="214"/>
    </row>
    <row r="404" spans="1:54">
      <c r="A404" s="378" t="str">
        <f t="shared" si="33"/>
        <v>40877.916.1801.945.926.7401.901</v>
      </c>
      <c r="B404" s="214">
        <v>40800</v>
      </c>
      <c r="C404" s="214">
        <v>40877</v>
      </c>
      <c r="D404" s="378" t="str">
        <f t="shared" si="30"/>
        <v>FODMAP Light Vegetarian Week 2 &amp; 4 (Friday)</v>
      </c>
      <c r="E404" s="378" t="str">
        <f t="shared" si="32"/>
        <v>BUNDLE_FODMAP Light Vegetarian Week 2 &amp; 4 (Friday)</v>
      </c>
      <c r="F404" s="214" t="s">
        <v>1868</v>
      </c>
      <c r="G404" s="214" t="s">
        <v>1947</v>
      </c>
      <c r="I404" s="311" t="s">
        <v>1993</v>
      </c>
      <c r="J404" s="374">
        <v>44482</v>
      </c>
      <c r="K404" s="214" t="s">
        <v>978</v>
      </c>
      <c r="L404" s="313" t="s">
        <v>978</v>
      </c>
      <c r="M404" s="214">
        <f>Components!B158</f>
        <v>916</v>
      </c>
      <c r="N404" s="214" t="str">
        <f>Components!C158</f>
        <v xml:space="preserve">Oatmeal with Raspberries </v>
      </c>
      <c r="O404" s="214">
        <f>'Main Meals'!C15</f>
        <v>1801</v>
      </c>
      <c r="P404" s="214" t="str">
        <f>'Main Meals'!D15</f>
        <v>Tacos Especiales (Veggie)</v>
      </c>
      <c r="Q404" s="214">
        <f>Components!B186</f>
        <v>945</v>
      </c>
      <c r="R404" s="214" t="str">
        <f>Components!C186</f>
        <v>Chickpea Laksa</v>
      </c>
      <c r="S404" s="214">
        <f>Components!B168</f>
        <v>926</v>
      </c>
      <c r="T404" s="214" t="str">
        <f>Components!C168</f>
        <v xml:space="preserve">Side apple with walnuts </v>
      </c>
      <c r="U404" s="214">
        <f>U389</f>
        <v>7401</v>
      </c>
      <c r="V404" s="214" t="str">
        <f>V389</f>
        <v xml:space="preserve">Peanut Butter &amp; Chocolate Energy Bites </v>
      </c>
      <c r="W404" s="214">
        <f>W392</f>
        <v>4701</v>
      </c>
      <c r="X404" s="214" t="str">
        <f>X392</f>
        <v>Frittata (Tomato &amp; Herbs)</v>
      </c>
      <c r="Y404" s="214">
        <f>Y392</f>
        <v>901</v>
      </c>
      <c r="Z404" s="214" t="str">
        <f>Z392</f>
        <v xml:space="preserve">Cup of blackberries </v>
      </c>
      <c r="AA404" s="214">
        <f>C286</f>
        <v>60401</v>
      </c>
      <c r="AB404" s="214" t="str">
        <f>D286</f>
        <v>Roasted Kabocha Salad (veggie)</v>
      </c>
      <c r="AC404" s="214">
        <f>Components!B187</f>
        <v>945</v>
      </c>
      <c r="AD404" s="214" t="str">
        <f>Components!C187</f>
        <v xml:space="preserve">Southern Dirty Rice with Tempeh </v>
      </c>
      <c r="AE404" s="214">
        <f>Components!B164</f>
        <v>922</v>
      </c>
      <c r="AF404" s="214" t="str">
        <f>Components!C164</f>
        <v xml:space="preserve">Dragonfruit Smoothie 16 oz </v>
      </c>
      <c r="AG404" s="214">
        <f>C201</f>
        <v>30602</v>
      </c>
      <c r="AH404" s="214" t="str">
        <f>D201</f>
        <v>Tortilla Soup (Vegetable)</v>
      </c>
      <c r="AI404" s="214">
        <f>Components!B160</f>
        <v>918</v>
      </c>
      <c r="AJ404" s="214" t="str">
        <f>Components!C160</f>
        <v xml:space="preserve">Yogurt with Fruit and Granola </v>
      </c>
      <c r="AK404" s="214">
        <f>Components!B188</f>
        <v>946</v>
      </c>
      <c r="AL404" s="214" t="str">
        <f>Components!C188</f>
        <v>Moroccan Tajine with Lentils</v>
      </c>
      <c r="AM404" s="214">
        <f>C4</f>
        <v>1101</v>
      </c>
      <c r="AN404" s="214" t="str">
        <f>D4</f>
        <v>Teriyaki Donburi  (Tofu)</v>
      </c>
      <c r="AO404" s="214">
        <f>Components!B165</f>
        <v>923</v>
      </c>
      <c r="AP404" s="214" t="str">
        <f>Components!C165</f>
        <v xml:space="preserve">Sliced pear with cheddar cheese </v>
      </c>
      <c r="AQ404" s="214">
        <f>AG404</f>
        <v>30602</v>
      </c>
      <c r="AR404" s="214" t="str">
        <f>AH404</f>
        <v>Tortilla Soup (Vegetable)</v>
      </c>
      <c r="AS404" s="214">
        <f>AS392</f>
        <v>18101</v>
      </c>
      <c r="AT404" s="214" t="str">
        <f>AT392</f>
        <v xml:space="preserve">Lemon Coconut Energy Bites </v>
      </c>
      <c r="AZ404" s="214"/>
      <c r="BB404" s="214"/>
    </row>
    <row r="405" spans="1:54">
      <c r="A405" s="378" t="str">
        <f t="shared" si="33"/>
        <v>40878.925.901.30602.902.2706.7401</v>
      </c>
      <c r="B405" s="214">
        <v>40800</v>
      </c>
      <c r="C405" s="214">
        <v>40878</v>
      </c>
      <c r="D405" s="378" t="str">
        <f t="shared" ref="D405:D454" si="35">CONCATENATE(G405," ",F405)</f>
        <v>FODMAP Light Vegetarian Dairy Free Week 1 &amp; 3 (Friday)</v>
      </c>
      <c r="E405" s="378" t="str">
        <f t="shared" si="32"/>
        <v>BUNDLE_FODMAP Light Vegetarian Dairy Free Week 1 &amp; 3 (Friday)</v>
      </c>
      <c r="F405" s="214" t="s">
        <v>1868</v>
      </c>
      <c r="G405" s="214" t="s">
        <v>1948</v>
      </c>
      <c r="I405" s="311" t="s">
        <v>1993</v>
      </c>
      <c r="J405" s="374">
        <v>44482</v>
      </c>
      <c r="K405" s="214" t="s">
        <v>978</v>
      </c>
      <c r="L405" s="313" t="s">
        <v>978</v>
      </c>
      <c r="M405" s="214">
        <f>M393</f>
        <v>925</v>
      </c>
      <c r="N405" s="214" t="str">
        <f>N393</f>
        <v xml:space="preserve">Tomato &amp; Herb Frittata dairy free </v>
      </c>
      <c r="O405" s="214">
        <f>O393</f>
        <v>901</v>
      </c>
      <c r="P405" s="214" t="str">
        <f>P393</f>
        <v xml:space="preserve">Cup of blackberries </v>
      </c>
      <c r="Q405" s="214">
        <f t="shared" ref="Q405:V407" si="36">Q399</f>
        <v>30602</v>
      </c>
      <c r="R405" s="214" t="str">
        <f t="shared" si="36"/>
        <v>Tortilla Soup (Vegetable)</v>
      </c>
      <c r="S405" s="214">
        <f t="shared" si="36"/>
        <v>902</v>
      </c>
      <c r="T405" s="214" t="str">
        <f t="shared" si="36"/>
        <v>Side salad</v>
      </c>
      <c r="U405" s="214">
        <f t="shared" si="36"/>
        <v>2706</v>
      </c>
      <c r="V405" s="214" t="str">
        <f t="shared" si="36"/>
        <v>Moroccan Tajine (Tofu)</v>
      </c>
      <c r="W405" s="214">
        <f>W393</f>
        <v>926</v>
      </c>
      <c r="X405" s="214" t="str">
        <f>X393</f>
        <v xml:space="preserve">Side apple with walnuts </v>
      </c>
      <c r="Y405" s="214">
        <f>Y399</f>
        <v>7401</v>
      </c>
      <c r="Z405" s="214" t="str">
        <f>Z399</f>
        <v xml:space="preserve">Peanut Butter &amp; Chocolate Energy Bites </v>
      </c>
      <c r="AA405" s="214">
        <f>AA393</f>
        <v>924</v>
      </c>
      <c r="AB405" s="214" t="str">
        <f>AB393</f>
        <v>Green beans with almonds &amp; herbed quinoa salad</v>
      </c>
      <c r="AC405" s="214">
        <f>Components!B189</f>
        <v>947</v>
      </c>
      <c r="AD405" s="214" t="str">
        <f>Components!C189</f>
        <v>Dairy Free mini frittatas with hashbrowns</v>
      </c>
      <c r="AE405" s="214">
        <f>AC399</f>
        <v>905</v>
      </c>
      <c r="AF405" s="214" t="str">
        <f>AD399</f>
        <v xml:space="preserve">Sliced pear cup </v>
      </c>
      <c r="AG405" s="214">
        <f>C142</f>
        <v>11701</v>
      </c>
      <c r="AH405" s="214" t="str">
        <f>D142</f>
        <v>Paella Valenciana (Veggie)</v>
      </c>
      <c r="AI405" s="214">
        <f>AG399</f>
        <v>10701</v>
      </c>
      <c r="AJ405" s="214" t="str">
        <f>AH399</f>
        <v xml:space="preserve">Buckwheat Bowl </v>
      </c>
      <c r="AK405" s="214">
        <f>AG401</f>
        <v>50101</v>
      </c>
      <c r="AL405" s="214" t="str">
        <f>AH401</f>
        <v xml:space="preserve">Oatmeal Raisin Breakfast Bar </v>
      </c>
      <c r="AM405" s="214">
        <f>AG404</f>
        <v>30602</v>
      </c>
      <c r="AN405" s="214" t="str">
        <f>AH404</f>
        <v>Tortilla Soup (Vegetable)</v>
      </c>
      <c r="AO405" s="214">
        <f>Components!B149</f>
        <v>907</v>
      </c>
      <c r="AP405" s="214" t="str">
        <f>Components!C149</f>
        <v xml:space="preserve">Oatmeal with Blackberries </v>
      </c>
      <c r="AQ405" s="214">
        <f>AQ393</f>
        <v>1401</v>
      </c>
      <c r="AR405" s="214" t="str">
        <f>AR393</f>
        <v xml:space="preserve">Buddha Bowl with Mint Vinaigrete </v>
      </c>
      <c r="AS405" s="214">
        <f>C211</f>
        <v>3307</v>
      </c>
      <c r="AT405" s="214" t="str">
        <f>D211</f>
        <v>Thai Green Curry  (Tofu)</v>
      </c>
      <c r="AU405" s="214">
        <f>Components!B151</f>
        <v>909</v>
      </c>
      <c r="AV405" s="214" t="str">
        <f>Components!C151</f>
        <v xml:space="preserve">Side of peach with walnuts </v>
      </c>
      <c r="AW405" s="214">
        <f>AW393</f>
        <v>7301</v>
      </c>
      <c r="AX405" s="214" t="str">
        <f>AX393</f>
        <v xml:space="preserve">Almond &amp; Cranberry Energy Bites </v>
      </c>
      <c r="AZ405" s="214"/>
      <c r="BB405" s="214"/>
    </row>
    <row r="406" spans="1:54">
      <c r="A406" s="378" t="str">
        <f t="shared" si="33"/>
        <v>40879.927.40001.905.1601.914.928</v>
      </c>
      <c r="B406" s="214">
        <v>40800</v>
      </c>
      <c r="C406" s="214">
        <v>40879</v>
      </c>
      <c r="D406" s="378" t="str">
        <f t="shared" si="35"/>
        <v>FODMAP Light Vegetarian Dairy Free Week 1 &amp; 3 (Wednesday)</v>
      </c>
      <c r="E406" s="378" t="str">
        <f t="shared" si="32"/>
        <v>BUNDLE_FODMAP Light Vegetarian Dairy Free Week 1 &amp; 3 (Wednesday)</v>
      </c>
      <c r="F406" s="214" t="s">
        <v>1867</v>
      </c>
      <c r="G406" s="214" t="s">
        <v>1948</v>
      </c>
      <c r="I406" s="311" t="s">
        <v>1993</v>
      </c>
      <c r="J406" s="374">
        <v>44482</v>
      </c>
      <c r="K406" s="214" t="s">
        <v>978</v>
      </c>
      <c r="L406" s="313" t="s">
        <v>978</v>
      </c>
      <c r="M406" s="214">
        <f>Components!B169</f>
        <v>927</v>
      </c>
      <c r="N406" s="214" t="str">
        <f>Components!C169</f>
        <v xml:space="preserve">Dairy Free Fruit &amp; Yogurt Smoothie </v>
      </c>
      <c r="O406" s="214">
        <f>O400</f>
        <v>40001</v>
      </c>
      <c r="P406" s="214" t="str">
        <f>P400</f>
        <v xml:space="preserve">Soba Noodle Salad </v>
      </c>
      <c r="Q406" s="214">
        <f t="shared" si="36"/>
        <v>905</v>
      </c>
      <c r="R406" s="214" t="str">
        <f t="shared" si="36"/>
        <v xml:space="preserve">Sliced pear cup </v>
      </c>
      <c r="S406" s="214">
        <f t="shared" si="36"/>
        <v>1601</v>
      </c>
      <c r="T406" s="214" t="str">
        <f t="shared" si="36"/>
        <v>Tikka Masala  (Tofu)</v>
      </c>
      <c r="U406" s="214">
        <f t="shared" si="36"/>
        <v>914</v>
      </c>
      <c r="V406" s="214" t="str">
        <f t="shared" si="36"/>
        <v xml:space="preserve">Hummus with Carrots &amp; Celery </v>
      </c>
      <c r="W406" s="214">
        <f>U404</f>
        <v>7401</v>
      </c>
      <c r="X406" s="214" t="str">
        <f>V404</f>
        <v xml:space="preserve">Peanut Butter &amp; Chocolate Energy Bites </v>
      </c>
      <c r="Y406" s="214">
        <f>Y400</f>
        <v>928</v>
      </c>
      <c r="Z406" s="214" t="str">
        <f>Z400</f>
        <v>Mini Frittatas with hash browns and fruit salad</v>
      </c>
      <c r="AA406" s="214">
        <f>AA400</f>
        <v>4503</v>
      </c>
      <c r="AB406" s="214" t="str">
        <f>AB400</f>
        <v>Casablanca Bowl (Veggie)</v>
      </c>
      <c r="AC406" s="214">
        <f>AG405</f>
        <v>11701</v>
      </c>
      <c r="AD406" s="214" t="str">
        <f>AH405</f>
        <v>Paella Valenciana (Veggie)</v>
      </c>
      <c r="AE406" s="214">
        <f>Components!B171</f>
        <v>929</v>
      </c>
      <c r="AF406" s="214" t="str">
        <f>Components!C171</f>
        <v>Sliced peach with dairy free yogurt</v>
      </c>
      <c r="AG406" s="214">
        <f>Components!B185</f>
        <v>944</v>
      </c>
      <c r="AH406" s="214" t="str">
        <f>Components!C185</f>
        <v xml:space="preserve">Hawer Lettuce Wraps with Tofu </v>
      </c>
      <c r="AZ406" s="214"/>
      <c r="BB406" s="214"/>
    </row>
    <row r="407" spans="1:54">
      <c r="A407" s="378" t="str">
        <f t="shared" si="33"/>
        <v>40880.933.910.3100.1001.40401.947</v>
      </c>
      <c r="B407" s="214">
        <v>40800</v>
      </c>
      <c r="C407" s="214">
        <v>40880</v>
      </c>
      <c r="D407" s="378" t="str">
        <f t="shared" si="35"/>
        <v>FODMAP Light Vegetarian Dairy Free Week 1 &amp; 3 (Tuesday)</v>
      </c>
      <c r="E407" s="378" t="str">
        <f t="shared" si="32"/>
        <v>BUNDLE_FODMAP Light Vegetarian Dairy Free Week 1 &amp; 3 (Tuesday)</v>
      </c>
      <c r="F407" s="214" t="s">
        <v>1866</v>
      </c>
      <c r="G407" s="214" t="s">
        <v>1948</v>
      </c>
      <c r="I407" s="311" t="s">
        <v>1993</v>
      </c>
      <c r="J407" s="374">
        <v>44482</v>
      </c>
      <c r="K407" s="214" t="s">
        <v>978</v>
      </c>
      <c r="L407" s="313" t="s">
        <v>978</v>
      </c>
      <c r="M407" s="214">
        <f>M397</f>
        <v>933</v>
      </c>
      <c r="N407" s="214" t="str">
        <f>N397</f>
        <v>Dairy Free Kale &amp; Tomato Frittata</v>
      </c>
      <c r="O407" s="214">
        <f>O401</f>
        <v>910</v>
      </c>
      <c r="P407" s="214" t="str">
        <f>P401</f>
        <v xml:space="preserve">Side sliced apple </v>
      </c>
      <c r="Q407" s="214">
        <f t="shared" si="36"/>
        <v>3100</v>
      </c>
      <c r="R407" s="214" t="str">
        <f t="shared" si="36"/>
        <v xml:space="preserve">Harvest Salad (OLD NOT ACTIVE) </v>
      </c>
      <c r="S407" s="214">
        <f t="shared" si="36"/>
        <v>1001</v>
      </c>
      <c r="T407" s="214" t="str">
        <f t="shared" si="36"/>
        <v>Pad Thai (Tofu)</v>
      </c>
      <c r="U407" s="214">
        <f t="shared" si="36"/>
        <v>40401</v>
      </c>
      <c r="V407" s="214" t="str">
        <f t="shared" si="36"/>
        <v xml:space="preserve">Spinach &amp; Kale Soup </v>
      </c>
      <c r="W407" s="214">
        <f>W395</f>
        <v>18101</v>
      </c>
      <c r="X407" s="214" t="str">
        <f>X395</f>
        <v xml:space="preserve">Lemon Coconut Energy Bites </v>
      </c>
      <c r="Y407" s="214">
        <f>Components!B189</f>
        <v>947</v>
      </c>
      <c r="Z407" s="214" t="str">
        <f>Components!C189</f>
        <v>Dairy Free mini frittatas with hashbrowns</v>
      </c>
      <c r="AA407" s="214">
        <f>Components!B152</f>
        <v>910</v>
      </c>
      <c r="AB407" s="214" t="str">
        <f>Components!C152</f>
        <v xml:space="preserve">Side sliced apple </v>
      </c>
      <c r="AC407" s="214">
        <f>AA401</f>
        <v>1101</v>
      </c>
      <c r="AD407" s="214" t="str">
        <f>AB401</f>
        <v>Teriyaki Donburi  (Tofu)</v>
      </c>
      <c r="AE407" s="214">
        <f>AC401</f>
        <v>942</v>
      </c>
      <c r="AF407" s="214" t="str">
        <f>AD401</f>
        <v xml:space="preserve">Chickpea Caccitore </v>
      </c>
      <c r="AG407" s="214">
        <f>AE389</f>
        <v>50101</v>
      </c>
      <c r="AH407" s="214" t="str">
        <f>AF389</f>
        <v xml:space="preserve">Oatmeal Raisin Breakfast Bar </v>
      </c>
      <c r="AI407" s="214">
        <f>AI395</f>
        <v>8000</v>
      </c>
      <c r="AJ407" s="214" t="str">
        <f>AJ395</f>
        <v xml:space="preserve">Carrot Ginger Soup </v>
      </c>
      <c r="AZ407" s="214"/>
      <c r="BB407" s="214"/>
    </row>
    <row r="408" spans="1:54">
      <c r="A408" s="378" t="str">
        <f t="shared" si="33"/>
        <v>40881.919.931.70902.40001.50101.932</v>
      </c>
      <c r="B408" s="214">
        <v>40800</v>
      </c>
      <c r="C408" s="214">
        <v>40881</v>
      </c>
      <c r="D408" s="378" t="str">
        <f t="shared" si="35"/>
        <v>FODMAP Light Vegetarian Dairy Free Week 2 &amp; 4 (Tuesday)</v>
      </c>
      <c r="E408" s="378" t="str">
        <f t="shared" si="32"/>
        <v>BUNDLE_FODMAP Light Vegetarian Dairy Free Week 2 &amp; 4 (Tuesday)</v>
      </c>
      <c r="F408" s="214" t="s">
        <v>1866</v>
      </c>
      <c r="G408" s="214" t="s">
        <v>1949</v>
      </c>
      <c r="I408" s="311" t="s">
        <v>1993</v>
      </c>
      <c r="J408" s="374">
        <v>44482</v>
      </c>
      <c r="K408" s="214" t="s">
        <v>978</v>
      </c>
      <c r="L408" s="313" t="s">
        <v>978</v>
      </c>
      <c r="M408" s="214">
        <f>M402</f>
        <v>919</v>
      </c>
      <c r="N408" s="214" t="str">
        <f>N402</f>
        <v xml:space="preserve">Strawberry Mango Smoothie </v>
      </c>
      <c r="O408" s="214">
        <f>O396</f>
        <v>931</v>
      </c>
      <c r="P408" s="214" t="str">
        <f>P396</f>
        <v xml:space="preserve">Boiled Eggs </v>
      </c>
      <c r="Q408" s="214">
        <f>C324</f>
        <v>70902</v>
      </c>
      <c r="R408" s="214" t="str">
        <f>D324</f>
        <v>Spring Salad (Tempeh)</v>
      </c>
      <c r="S408" s="214">
        <f>S396</f>
        <v>40001</v>
      </c>
      <c r="T408" s="214" t="str">
        <f>T396</f>
        <v xml:space="preserve">Soba Noodle Salad </v>
      </c>
      <c r="U408" s="214">
        <f>U396</f>
        <v>50101</v>
      </c>
      <c r="V408" s="214" t="str">
        <f>V396</f>
        <v xml:space="preserve">Oatmeal Raisin Breakfast Bar </v>
      </c>
      <c r="W408" s="214">
        <f>W397</f>
        <v>8000</v>
      </c>
      <c r="X408" s="214" t="str">
        <f>X397</f>
        <v xml:space="preserve">Carrot Ginger Soup </v>
      </c>
      <c r="Y408" s="214">
        <f>Components!B174</f>
        <v>932</v>
      </c>
      <c r="Z408" s="214" t="str">
        <f>Components!C174</f>
        <v xml:space="preserve">Oatmeal with Mixed Nuts </v>
      </c>
      <c r="AA408" s="214">
        <f>Y402</f>
        <v>4303</v>
      </c>
      <c r="AB408" s="214" t="str">
        <f>Z402</f>
        <v>Tierra Salad (Tofu)</v>
      </c>
      <c r="AC408" s="214">
        <f>Components!B190</f>
        <v>948</v>
      </c>
      <c r="AD408" s="214" t="str">
        <f>Components!C190</f>
        <v xml:space="preserve">Chiapea Bruschetta with Arugula </v>
      </c>
      <c r="AE408" s="214">
        <f t="shared" ref="AE408:AF410" si="37">AE402</f>
        <v>914</v>
      </c>
      <c r="AF408" s="214" t="str">
        <f t="shared" si="37"/>
        <v xml:space="preserve">Hummus with Carrots &amp; Celery </v>
      </c>
      <c r="AG408" s="214">
        <f t="shared" ref="AG408:AH410" si="38">AG396</f>
        <v>18101</v>
      </c>
      <c r="AH408" s="214" t="str">
        <f t="shared" si="38"/>
        <v xml:space="preserve">Lemon Coconut Energy Bites </v>
      </c>
      <c r="AZ408" s="214"/>
      <c r="BB408" s="214"/>
    </row>
    <row r="409" spans="1:54">
      <c r="A409" s="378" t="str">
        <f t="shared" si="33"/>
        <v>40882.933.905.950.951.920.921</v>
      </c>
      <c r="B409" s="214">
        <v>40800</v>
      </c>
      <c r="C409" s="214">
        <v>40882</v>
      </c>
      <c r="D409" s="378" t="str">
        <f t="shared" si="35"/>
        <v>FODMAP Light Vegetarian Dairy Free Week 2 &amp; 4 (Wednesday)</v>
      </c>
      <c r="E409" s="378" t="str">
        <f t="shared" si="32"/>
        <v>BUNDLE_FODMAP Light Vegetarian Dairy Free Week 2 &amp; 4 (Wednesday)</v>
      </c>
      <c r="F409" s="214" t="s">
        <v>1867</v>
      </c>
      <c r="G409" s="214" t="s">
        <v>1949</v>
      </c>
      <c r="I409" s="311" t="s">
        <v>1993</v>
      </c>
      <c r="J409" s="374">
        <v>44482</v>
      </c>
      <c r="K409" s="214" t="s">
        <v>978</v>
      </c>
      <c r="L409" s="313" t="s">
        <v>978</v>
      </c>
      <c r="M409" s="214">
        <f>M407</f>
        <v>933</v>
      </c>
      <c r="N409" s="214" t="str">
        <f>N407</f>
        <v>Dairy Free Kale &amp; Tomato Frittata</v>
      </c>
      <c r="O409" s="214">
        <f>O403</f>
        <v>905</v>
      </c>
      <c r="P409" s="214" t="str">
        <f>P403</f>
        <v xml:space="preserve">Sliced pear cup </v>
      </c>
      <c r="Q409" s="214">
        <f>Components!B191</f>
        <v>950</v>
      </c>
      <c r="R409" s="214" t="str">
        <f>Components!C191</f>
        <v xml:space="preserve">Sesame Crusted Tofu </v>
      </c>
      <c r="S409" s="214">
        <f>Components!B192</f>
        <v>951</v>
      </c>
      <c r="T409" s="214" t="str">
        <f>Components!C192</f>
        <v xml:space="preserve">Quinoa Tabbouleh with Za'atar Lentils </v>
      </c>
      <c r="U409" s="214">
        <f>Components!B162</f>
        <v>920</v>
      </c>
      <c r="V409" s="214" t="str">
        <f>Components!C162</f>
        <v xml:space="preserve">Chia Pudding with Blackberry preserves </v>
      </c>
      <c r="W409" s="214">
        <f>W397</f>
        <v>8000</v>
      </c>
      <c r="X409" s="214" t="str">
        <f>X397</f>
        <v xml:space="preserve">Carrot Ginger Soup </v>
      </c>
      <c r="Y409" s="214">
        <f>Components!B163</f>
        <v>921</v>
      </c>
      <c r="Z409" s="214" t="str">
        <f>Components!C163</f>
        <v xml:space="preserve">Mini Frittatas with breakfast potatoes </v>
      </c>
      <c r="AA409" s="214">
        <f>AC403</f>
        <v>944</v>
      </c>
      <c r="AB409" s="214" t="str">
        <f>AD403</f>
        <v xml:space="preserve">Hawer Lettuce Wraps with Tofu </v>
      </c>
      <c r="AC409" s="214">
        <f>Components!B152</f>
        <v>910</v>
      </c>
      <c r="AD409" s="214" t="str">
        <f>Components!C152</f>
        <v xml:space="preserve">Side sliced apple </v>
      </c>
      <c r="AE409" s="214">
        <f t="shared" si="37"/>
        <v>3302</v>
      </c>
      <c r="AF409" s="214" t="str">
        <f t="shared" si="37"/>
        <v>Thai Green Curry (OLD NOT ACTIVE) (Veggie)</v>
      </c>
      <c r="AG409" s="214">
        <f t="shared" si="38"/>
        <v>12400</v>
      </c>
      <c r="AH409" s="214" t="str">
        <f t="shared" si="38"/>
        <v xml:space="preserve">Mocha Espresso Energy Bites </v>
      </c>
      <c r="AZ409" s="214"/>
      <c r="BB409" s="214"/>
    </row>
    <row r="410" spans="1:54" ht="16.95" customHeight="1">
      <c r="A410" s="378" t="str">
        <f t="shared" si="33"/>
        <v>40883.932.1801.945.917.7301.901</v>
      </c>
      <c r="B410" s="214">
        <v>40800</v>
      </c>
      <c r="C410" s="214">
        <v>40883</v>
      </c>
      <c r="D410" s="378" t="str">
        <f t="shared" si="35"/>
        <v>FODMAP Light Vegetarian Dairy Free Week 2 &amp; 4 (Friday)</v>
      </c>
      <c r="E410" s="378" t="str">
        <f t="shared" si="32"/>
        <v>BUNDLE_FODMAP Light Vegetarian Dairy Free Week 2 &amp; 4 (Friday)</v>
      </c>
      <c r="F410" s="214" t="s">
        <v>1868</v>
      </c>
      <c r="G410" s="214" t="s">
        <v>1949</v>
      </c>
      <c r="I410" s="311" t="s">
        <v>1993</v>
      </c>
      <c r="J410" s="374">
        <v>44482</v>
      </c>
      <c r="K410" s="214" t="s">
        <v>978</v>
      </c>
      <c r="L410" s="313" t="s">
        <v>978</v>
      </c>
      <c r="M410" s="214">
        <f>M398</f>
        <v>932</v>
      </c>
      <c r="N410" s="214" t="str">
        <f>N398</f>
        <v xml:space="preserve">Oatmeal with Mixed Nuts </v>
      </c>
      <c r="O410" s="214">
        <v>1801</v>
      </c>
      <c r="P410" s="214" t="str">
        <f>D15</f>
        <v>Tacos Especiales (Veggie)</v>
      </c>
      <c r="Q410" s="214">
        <f>Components!B186</f>
        <v>945</v>
      </c>
      <c r="R410" s="214" t="str">
        <f>Components!C186</f>
        <v>Chickpea Laksa</v>
      </c>
      <c r="S410" s="214">
        <f>S392</f>
        <v>917</v>
      </c>
      <c r="T410" s="214" t="str">
        <f>T392</f>
        <v xml:space="preserve">Side of sliced apple with walnuts </v>
      </c>
      <c r="U410" s="214">
        <f>U398</f>
        <v>7301</v>
      </c>
      <c r="V410" s="214" t="str">
        <f>V398</f>
        <v xml:space="preserve">Almond &amp; Cranberry Energy Bites </v>
      </c>
      <c r="W410" s="214">
        <f>W398</f>
        <v>925</v>
      </c>
      <c r="X410" s="214" t="str">
        <f>X398</f>
        <v xml:space="preserve">Tomato &amp; Herb Frittata dairy free </v>
      </c>
      <c r="Y410" s="214">
        <f>Y398</f>
        <v>901</v>
      </c>
      <c r="Z410" s="214" t="str">
        <f>Z398</f>
        <v xml:space="preserve">Cup of blackberries </v>
      </c>
      <c r="AA410" s="214">
        <f>AA404</f>
        <v>60401</v>
      </c>
      <c r="AB410" s="214" t="str">
        <f>AB404</f>
        <v>Roasted Kabocha Salad (veggie)</v>
      </c>
      <c r="AC410" s="214">
        <f>AC398</f>
        <v>935</v>
      </c>
      <c r="AD410" s="214" t="str">
        <f>AD398</f>
        <v xml:space="preserve">Penne with Lentil Bolognese &amp; Broccoli </v>
      </c>
      <c r="AE410" s="214">
        <f t="shared" si="37"/>
        <v>922</v>
      </c>
      <c r="AF410" s="214" t="str">
        <f t="shared" si="37"/>
        <v xml:space="preserve">Dragonfruit Smoothie 16 oz </v>
      </c>
      <c r="AG410" s="214">
        <f t="shared" si="38"/>
        <v>20201</v>
      </c>
      <c r="AH410" s="214" t="str">
        <f t="shared" si="38"/>
        <v xml:space="preserve">Tortilla Española  </v>
      </c>
      <c r="AI410" s="214">
        <f>Components!B189</f>
        <v>947</v>
      </c>
      <c r="AJ410" s="214" t="str">
        <f>Components!C189</f>
        <v>Dairy Free mini frittatas with hashbrowns</v>
      </c>
      <c r="AK410" s="214">
        <f>AK398</f>
        <v>910</v>
      </c>
      <c r="AL410" s="214" t="str">
        <f>AL398</f>
        <v xml:space="preserve">Side sliced apple </v>
      </c>
      <c r="AM410" s="214">
        <f>Components!B188</f>
        <v>946</v>
      </c>
      <c r="AN410" s="214" t="str">
        <f>Components!C188</f>
        <v>Moroccan Tajine with Lentils</v>
      </c>
      <c r="AO410" s="214">
        <f>AM404</f>
        <v>1101</v>
      </c>
      <c r="AP410" s="214" t="str">
        <f>AN404</f>
        <v>Teriyaki Donburi  (Tofu)</v>
      </c>
      <c r="AQ410" s="214">
        <f>AQ398</f>
        <v>936</v>
      </c>
      <c r="AR410" s="214" t="str">
        <f>AR398</f>
        <v xml:space="preserve">Sliced pear with walnuts </v>
      </c>
      <c r="AS410" s="214">
        <f>AS398</f>
        <v>6600</v>
      </c>
      <c r="AT410" s="214" t="str">
        <f>AT398</f>
        <v xml:space="preserve">Coconut Yogurt Parfait </v>
      </c>
      <c r="AZ410" s="214"/>
      <c r="BB410" s="214"/>
    </row>
    <row r="411" spans="1:54">
      <c r="A411" s="378" t="str">
        <f t="shared" si="33"/>
        <v>88701.604.000.000.000.000.000</v>
      </c>
      <c r="B411" s="214">
        <v>88700</v>
      </c>
      <c r="C411" s="214">
        <v>88701</v>
      </c>
      <c r="D411" s="378" t="str">
        <f t="shared" si="35"/>
        <v xml:space="preserve">Turkey Meatloaf with Rosemary Whipped Potatoes &amp; Green Beans </v>
      </c>
      <c r="E411" s="378" t="str">
        <f t="shared" si="32"/>
        <v xml:space="preserve">ENTRÉE_Turkey Meatloaf with Rosemary Whipped Potatoes &amp; Green Beans </v>
      </c>
      <c r="G411" s="214" t="s">
        <v>1970</v>
      </c>
      <c r="I411" s="311" t="s">
        <v>1993</v>
      </c>
      <c r="J411" s="374">
        <v>44482</v>
      </c>
      <c r="K411" s="214" t="s">
        <v>916</v>
      </c>
      <c r="L411" s="214" t="s">
        <v>2066</v>
      </c>
      <c r="M411" s="214">
        <f>Components!B58</f>
        <v>604</v>
      </c>
      <c r="N411" s="214" t="str">
        <f>Components!C58</f>
        <v>Gravy</v>
      </c>
      <c r="AZ411" s="214"/>
      <c r="BB411" s="214"/>
    </row>
    <row r="412" spans="1:54">
      <c r="A412" s="378" t="str">
        <f t="shared" si="33"/>
        <v>88801.000.000.000.000.000.000</v>
      </c>
      <c r="B412" s="214">
        <v>88800</v>
      </c>
      <c r="C412" s="214">
        <v>88801</v>
      </c>
      <c r="D412" s="378" t="str">
        <f t="shared" si="35"/>
        <v xml:space="preserve">Mediterranean Sea Bass </v>
      </c>
      <c r="E412" s="378" t="str">
        <f t="shared" si="32"/>
        <v xml:space="preserve">ENTRÉE_Mediterranean Sea Bass </v>
      </c>
      <c r="G412" s="214" t="s">
        <v>1971</v>
      </c>
      <c r="I412" s="311" t="s">
        <v>1993</v>
      </c>
      <c r="J412" s="374">
        <v>44482</v>
      </c>
      <c r="K412" s="214" t="s">
        <v>916</v>
      </c>
      <c r="L412" s="214" t="s">
        <v>2066</v>
      </c>
      <c r="AZ412" s="214"/>
      <c r="BB412" s="214"/>
    </row>
    <row r="413" spans="1:54">
      <c r="A413" s="378" t="str">
        <f t="shared" si="33"/>
        <v>3101.121.000.000.000.000.000</v>
      </c>
      <c r="B413" s="214">
        <v>3100</v>
      </c>
      <c r="C413" s="214">
        <v>3101</v>
      </c>
      <c r="D413" s="378" t="str">
        <f t="shared" si="35"/>
        <v xml:space="preserve">Harvest Salad </v>
      </c>
      <c r="E413" s="378" t="str">
        <f t="shared" si="32"/>
        <v xml:space="preserve">SALAD_Harvest Salad </v>
      </c>
      <c r="G413" s="214" t="s">
        <v>1778</v>
      </c>
      <c r="I413" s="311" t="s">
        <v>1993</v>
      </c>
      <c r="J413" s="374">
        <v>44482</v>
      </c>
      <c r="K413" s="214" t="s">
        <v>923</v>
      </c>
      <c r="L413" s="214" t="s">
        <v>2066</v>
      </c>
      <c r="M413" s="214">
        <f>Components!B22</f>
        <v>121</v>
      </c>
      <c r="N413" s="214" t="str">
        <f>Components!C22</f>
        <v>Mint Vinaigrette</v>
      </c>
      <c r="AZ413" s="214"/>
      <c r="BB413" s="214"/>
    </row>
    <row r="414" spans="1:54">
      <c r="A414" s="378" t="str">
        <f t="shared" si="33"/>
        <v>88901.000.000.000.000.000.000</v>
      </c>
      <c r="B414" s="214">
        <v>88900</v>
      </c>
      <c r="C414" s="214">
        <v>88901</v>
      </c>
      <c r="D414" s="378" t="str">
        <f t="shared" si="35"/>
        <v xml:space="preserve">Chickpea Curry </v>
      </c>
      <c r="E414" s="378" t="str">
        <f t="shared" si="32"/>
        <v xml:space="preserve">ENTRÉE_Chickpea Curry </v>
      </c>
      <c r="G414" s="214" t="s">
        <v>1979</v>
      </c>
      <c r="I414" s="311" t="s">
        <v>1993</v>
      </c>
      <c r="J414" s="374">
        <v>44482</v>
      </c>
      <c r="K414" s="214" t="s">
        <v>916</v>
      </c>
      <c r="L414" s="214" t="s">
        <v>2066</v>
      </c>
      <c r="AZ414" s="214"/>
      <c r="BB414" s="214"/>
    </row>
    <row r="415" spans="1:54">
      <c r="A415" s="378" t="str">
        <f t="shared" si="33"/>
        <v>89001.000.000.000.000.000.000</v>
      </c>
      <c r="B415" s="214">
        <v>89000</v>
      </c>
      <c r="C415" s="214">
        <v>89001</v>
      </c>
      <c r="D415" s="378" t="str">
        <f t="shared" si="35"/>
        <v xml:space="preserve">Pumpkin Loaf </v>
      </c>
      <c r="E415" s="378" t="str">
        <f t="shared" si="32"/>
        <v xml:space="preserve">SNACK_Pumpkin Loaf </v>
      </c>
      <c r="G415" s="214" t="s">
        <v>1992</v>
      </c>
      <c r="I415" s="6" t="s">
        <v>1139</v>
      </c>
      <c r="J415" s="374">
        <v>44512</v>
      </c>
      <c r="K415" s="214" t="s">
        <v>922</v>
      </c>
      <c r="L415" s="214" t="s">
        <v>2078</v>
      </c>
      <c r="AZ415" s="214"/>
      <c r="BB415" s="214"/>
    </row>
    <row r="416" spans="1:54">
      <c r="A416" s="378" t="str">
        <f t="shared" si="33"/>
        <v>89101.000.000.000.000.000.000</v>
      </c>
      <c r="B416" s="214">
        <v>89100</v>
      </c>
      <c r="C416" s="214">
        <v>89101</v>
      </c>
      <c r="D416" s="378" t="str">
        <f t="shared" si="35"/>
        <v xml:space="preserve">Coconut Macaroons  </v>
      </c>
      <c r="E416" s="378" t="str">
        <f t="shared" si="32"/>
        <v xml:space="preserve">SNACK_Coconut Macaroons  </v>
      </c>
      <c r="G416" s="214" t="s">
        <v>1997</v>
      </c>
      <c r="I416" s="6" t="s">
        <v>1139</v>
      </c>
      <c r="J416" s="374">
        <v>44512</v>
      </c>
      <c r="K416" s="214" t="s">
        <v>922</v>
      </c>
      <c r="L416" s="214" t="s">
        <v>2078</v>
      </c>
      <c r="AZ416" s="214"/>
      <c r="BB416" s="214"/>
    </row>
    <row r="417" spans="1:54">
      <c r="A417" s="378" t="str">
        <f t="shared" si="33"/>
        <v>40884.88501.88501.60201.60201.83001.000</v>
      </c>
      <c r="B417" s="214">
        <v>40800</v>
      </c>
      <c r="C417" s="214">
        <v>40884</v>
      </c>
      <c r="D417" s="378" t="str">
        <f t="shared" si="35"/>
        <v xml:space="preserve">GI-Friendly Holiday Bundle </v>
      </c>
      <c r="E417" s="378" t="str">
        <f t="shared" si="32"/>
        <v xml:space="preserve">BUNDLE_GI-Friendly Holiday Bundle </v>
      </c>
      <c r="G417" s="214" t="s">
        <v>1999</v>
      </c>
      <c r="I417" s="6" t="s">
        <v>1993</v>
      </c>
      <c r="J417" s="374">
        <v>44498</v>
      </c>
      <c r="K417" s="214" t="s">
        <v>978</v>
      </c>
      <c r="L417" s="313" t="s">
        <v>978</v>
      </c>
      <c r="M417" s="214">
        <f>C376</f>
        <v>88501</v>
      </c>
      <c r="N417" s="214" t="str">
        <f>D376</f>
        <v xml:space="preserve">Pollo A La Azteca </v>
      </c>
      <c r="O417" s="214">
        <f>C376</f>
        <v>88501</v>
      </c>
      <c r="P417" s="214" t="str">
        <f>D376</f>
        <v xml:space="preserve">Pollo A La Azteca </v>
      </c>
      <c r="Q417" s="214">
        <f>C260</f>
        <v>60201</v>
      </c>
      <c r="R417" s="214" t="str">
        <f>D260</f>
        <v xml:space="preserve">Chicken Cacciatore </v>
      </c>
      <c r="S417" s="214">
        <f>C260</f>
        <v>60201</v>
      </c>
      <c r="T417" s="214" t="str">
        <f>D260</f>
        <v xml:space="preserve">Chicken Cacciatore </v>
      </c>
      <c r="U417" s="214">
        <f>C358</f>
        <v>83001</v>
      </c>
      <c r="V417" s="214" t="str">
        <f>D358</f>
        <v xml:space="preserve">Sea Bass with French Polynesian Pineapple Green Sauce </v>
      </c>
      <c r="W417" s="214">
        <f>C358</f>
        <v>83001</v>
      </c>
      <c r="X417" s="214" t="str">
        <f>D358</f>
        <v xml:space="preserve">Sea Bass with French Polynesian Pineapple Green Sauce </v>
      </c>
      <c r="AZ417" s="214"/>
      <c r="BB417" s="214"/>
    </row>
    <row r="418" spans="1:54">
      <c r="A418" s="378" t="str">
        <f t="shared" si="33"/>
        <v>40885.89201.89401.89501.89601.89701.000</v>
      </c>
      <c r="B418" s="214">
        <v>40800</v>
      </c>
      <c r="C418" s="214">
        <v>40885</v>
      </c>
      <c r="D418" s="378" t="str">
        <f t="shared" si="35"/>
        <v>Holiday Experience  (Sea Bass)</v>
      </c>
      <c r="E418" s="378" t="str">
        <f t="shared" si="32"/>
        <v>BUNDLE_Holiday Experience  (Sea Bass)</v>
      </c>
      <c r="F418" s="6" t="s">
        <v>2029</v>
      </c>
      <c r="G418" s="6" t="s">
        <v>2028</v>
      </c>
      <c r="I418" s="6" t="s">
        <v>1138</v>
      </c>
      <c r="J418" s="374">
        <v>44529</v>
      </c>
      <c r="K418" s="214" t="s">
        <v>978</v>
      </c>
      <c r="L418" s="313" t="s">
        <v>978</v>
      </c>
      <c r="M418" s="214">
        <f>C420</f>
        <v>89201</v>
      </c>
      <c r="N418" s="214" t="str">
        <f>D420</f>
        <v xml:space="preserve">Black Sea Bass in Persillade with Almond-Mint Rice Pilaf </v>
      </c>
      <c r="O418" s="214">
        <f>C422</f>
        <v>89401</v>
      </c>
      <c r="P418" s="214" t="str">
        <f>D422</f>
        <v xml:space="preserve">Lobster Bisque </v>
      </c>
      <c r="Q418" s="214">
        <f>C423</f>
        <v>89501</v>
      </c>
      <c r="R418" s="214" t="str">
        <f>D423</f>
        <v xml:space="preserve">Baby Carrots and Radicchio in Blood Orange Sauce </v>
      </c>
      <c r="S418" s="214">
        <f>C424</f>
        <v>89601</v>
      </c>
      <c r="T418" s="214" t="str">
        <f>D424</f>
        <v xml:space="preserve">Coulant au Chocolat  </v>
      </c>
      <c r="U418" s="214">
        <f>C425</f>
        <v>89701</v>
      </c>
      <c r="V418" s="214" t="str">
        <f>D425</f>
        <v xml:space="preserve">Terrine of Dungeness Crab </v>
      </c>
      <c r="W418" s="214">
        <f>C176</f>
        <v>20101</v>
      </c>
      <c r="X418" s="214" t="str">
        <f>D176</f>
        <v xml:space="preserve">Assorted Cheese Plate </v>
      </c>
      <c r="AZ418" s="214"/>
      <c r="BB418" s="214"/>
    </row>
    <row r="419" spans="1:54">
      <c r="A419" s="378" t="str">
        <f t="shared" si="33"/>
        <v>40886.89301.89401.89501.89601.89701.000</v>
      </c>
      <c r="B419" s="214">
        <v>40800</v>
      </c>
      <c r="C419" s="214">
        <v>40886</v>
      </c>
      <c r="D419" s="378" t="str">
        <f t="shared" si="35"/>
        <v>Holiday Experience  (Lamb)</v>
      </c>
      <c r="E419" s="378" t="str">
        <f t="shared" si="32"/>
        <v>BUNDLE_Holiday Experience  (Lamb)</v>
      </c>
      <c r="F419" s="6" t="s">
        <v>941</v>
      </c>
      <c r="G419" s="6" t="s">
        <v>2028</v>
      </c>
      <c r="I419" s="6" t="s">
        <v>1138</v>
      </c>
      <c r="J419" s="374">
        <v>44529</v>
      </c>
      <c r="K419" s="214" t="s">
        <v>978</v>
      </c>
      <c r="L419" s="313" t="s">
        <v>978</v>
      </c>
      <c r="M419" s="214">
        <f>C421</f>
        <v>89301</v>
      </c>
      <c r="N419" s="214" t="str">
        <f>D421</f>
        <v xml:space="preserve">Colorado Lamb Loin in Persillade with Almond-Mint Rice Pilaf </v>
      </c>
      <c r="O419" s="214">
        <v>89401</v>
      </c>
      <c r="P419" s="214" t="s">
        <v>2037</v>
      </c>
      <c r="Q419" s="214">
        <v>89501</v>
      </c>
      <c r="R419" s="214" t="s">
        <v>2038</v>
      </c>
      <c r="S419" s="214">
        <v>89601</v>
      </c>
      <c r="T419" s="214" t="s">
        <v>2039</v>
      </c>
      <c r="U419" s="214">
        <v>89701</v>
      </c>
      <c r="V419" s="214" t="s">
        <v>2040</v>
      </c>
      <c r="W419" s="214">
        <v>20101</v>
      </c>
      <c r="X419" s="214" t="s">
        <v>999</v>
      </c>
      <c r="AZ419" s="214"/>
      <c r="BB419" s="214"/>
    </row>
    <row r="420" spans="1:54">
      <c r="A420" s="378" t="str">
        <f t="shared" si="33"/>
        <v>89201.000.000.000.000.000.000</v>
      </c>
      <c r="B420" s="214">
        <v>89200</v>
      </c>
      <c r="C420" s="214">
        <v>89201</v>
      </c>
      <c r="D420" s="378" t="str">
        <f t="shared" si="35"/>
        <v xml:space="preserve">Black Sea Bass in Persillade with Almond-Mint Rice Pilaf </v>
      </c>
      <c r="E420" s="378" t="str">
        <f t="shared" si="32"/>
        <v xml:space="preserve">ENTRÉE_Black Sea Bass in Persillade with Almond-Mint Rice Pilaf </v>
      </c>
      <c r="F420" s="6"/>
      <c r="G420" s="6" t="s">
        <v>2034</v>
      </c>
      <c r="I420" s="6" t="s">
        <v>1138</v>
      </c>
      <c r="J420" s="374">
        <v>44529</v>
      </c>
      <c r="K420" s="214" t="s">
        <v>916</v>
      </c>
      <c r="L420" s="214" t="s">
        <v>2066</v>
      </c>
      <c r="AZ420" s="214"/>
      <c r="BB420" s="214"/>
    </row>
    <row r="421" spans="1:54">
      <c r="A421" s="378" t="str">
        <f t="shared" si="33"/>
        <v>89301.000.000.000.000.000.000</v>
      </c>
      <c r="B421" s="214">
        <v>89300</v>
      </c>
      <c r="C421" s="214">
        <v>89301</v>
      </c>
      <c r="D421" s="378" t="str">
        <f t="shared" si="35"/>
        <v xml:space="preserve">Colorado Lamb Loin in Persillade with Almond-Mint Rice Pilaf </v>
      </c>
      <c r="E421" s="378" t="str">
        <f t="shared" si="32"/>
        <v xml:space="preserve">ENTRÉE_Colorado Lamb Loin in Persillade with Almond-Mint Rice Pilaf </v>
      </c>
      <c r="F421" s="6"/>
      <c r="G421" s="6" t="s">
        <v>2035</v>
      </c>
      <c r="I421" s="6" t="s">
        <v>1138</v>
      </c>
      <c r="J421" s="374">
        <v>44529</v>
      </c>
      <c r="K421" s="214" t="s">
        <v>916</v>
      </c>
      <c r="L421" s="214" t="s">
        <v>2066</v>
      </c>
      <c r="AZ421" s="214"/>
      <c r="BB421" s="214"/>
    </row>
    <row r="422" spans="1:54">
      <c r="A422" s="378" t="str">
        <f t="shared" si="33"/>
        <v>89401.613.000.000.000.000.000</v>
      </c>
      <c r="B422" s="214">
        <v>89400</v>
      </c>
      <c r="C422" s="214">
        <v>89401</v>
      </c>
      <c r="D422" s="378" t="str">
        <f t="shared" si="35"/>
        <v xml:space="preserve">Lobster Bisque </v>
      </c>
      <c r="E422" s="378" t="str">
        <f t="shared" si="32"/>
        <v xml:space="preserve">SOUP_Lobster Bisque </v>
      </c>
      <c r="F422" s="6"/>
      <c r="G422" s="6" t="s">
        <v>2031</v>
      </c>
      <c r="I422" s="6" t="s">
        <v>1138</v>
      </c>
      <c r="J422" s="374">
        <v>44529</v>
      </c>
      <c r="K422" s="214" t="s">
        <v>918</v>
      </c>
      <c r="L422" s="214" t="s">
        <v>2066</v>
      </c>
      <c r="M422" s="214">
        <f>Components!B194</f>
        <v>613</v>
      </c>
      <c r="N422" s="214" t="str">
        <f>Components!C194</f>
        <v xml:space="preserve">Lobster Meat &amp; Chives </v>
      </c>
      <c r="AZ422" s="214"/>
      <c r="BB422" s="214"/>
    </row>
    <row r="423" spans="1:54">
      <c r="A423" s="378" t="str">
        <f t="shared" si="33"/>
        <v>89501.000.000.000.000.000.000</v>
      </c>
      <c r="B423" s="214">
        <v>89500</v>
      </c>
      <c r="C423" s="214">
        <v>89501</v>
      </c>
      <c r="D423" s="378" t="str">
        <f t="shared" si="35"/>
        <v xml:space="preserve">Baby Carrots and Radicchio in Blood Orange Sauce </v>
      </c>
      <c r="E423" s="378" t="str">
        <f t="shared" si="32"/>
        <v xml:space="preserve">ENTRÉE_Baby Carrots and Radicchio in Blood Orange Sauce </v>
      </c>
      <c r="F423" s="6"/>
      <c r="G423" s="6" t="s">
        <v>2036</v>
      </c>
      <c r="I423" s="6" t="s">
        <v>1138</v>
      </c>
      <c r="J423" s="374">
        <v>44529</v>
      </c>
      <c r="K423" s="214" t="s">
        <v>916</v>
      </c>
      <c r="L423" s="214" t="s">
        <v>2066</v>
      </c>
      <c r="AZ423" s="214"/>
      <c r="BB423" s="214"/>
    </row>
    <row r="424" spans="1:54">
      <c r="A424" s="378" t="str">
        <f t="shared" si="33"/>
        <v>89601.000.000.000.000.000.000</v>
      </c>
      <c r="B424" s="214">
        <v>89600</v>
      </c>
      <c r="C424" s="214">
        <v>89601</v>
      </c>
      <c r="D424" s="378" t="str">
        <f t="shared" si="35"/>
        <v xml:space="preserve">Coulant au Chocolat  </v>
      </c>
      <c r="E424" s="378" t="str">
        <f t="shared" si="32"/>
        <v xml:space="preserve">SNACK_Coulant au Chocolat  </v>
      </c>
      <c r="F424" s="6"/>
      <c r="G424" s="6" t="s">
        <v>2032</v>
      </c>
      <c r="I424" s="6" t="s">
        <v>1138</v>
      </c>
      <c r="J424" s="374">
        <v>44529</v>
      </c>
      <c r="K424" s="214" t="s">
        <v>922</v>
      </c>
      <c r="L424" s="214" t="s">
        <v>2066</v>
      </c>
      <c r="AZ424" s="214"/>
      <c r="BB424" s="214"/>
    </row>
    <row r="425" spans="1:54">
      <c r="A425" s="378" t="str">
        <f t="shared" si="33"/>
        <v>89701.000.000.000.000.000.000</v>
      </c>
      <c r="B425" s="214">
        <v>89700</v>
      </c>
      <c r="C425" s="214">
        <v>89701</v>
      </c>
      <c r="D425" s="378" t="str">
        <f t="shared" si="35"/>
        <v xml:space="preserve">Terrine of Dungeness Crab </v>
      </c>
      <c r="E425" s="378" t="str">
        <f t="shared" si="32"/>
        <v xml:space="preserve">ENTRÉE_Terrine of Dungeness Crab </v>
      </c>
      <c r="F425" s="6"/>
      <c r="G425" s="6" t="s">
        <v>2033</v>
      </c>
      <c r="I425" s="6" t="s">
        <v>1138</v>
      </c>
      <c r="J425" s="374">
        <v>44529</v>
      </c>
      <c r="K425" s="214" t="s">
        <v>916</v>
      </c>
      <c r="L425" s="214" t="s">
        <v>2066</v>
      </c>
      <c r="AZ425" s="214"/>
      <c r="BB425" s="214"/>
    </row>
    <row r="426" spans="1:54">
      <c r="A426" s="378" t="str">
        <f t="shared" si="33"/>
        <v>40887.89701.80801.20101.89201.89201.000</v>
      </c>
      <c r="B426" s="214">
        <v>40800</v>
      </c>
      <c r="C426" s="214">
        <v>40887</v>
      </c>
      <c r="D426" s="378" t="str">
        <f t="shared" si="35"/>
        <v>Valentines Bundle  (double sea bass)</v>
      </c>
      <c r="E426" s="378" t="str">
        <f t="shared" si="32"/>
        <v>BUNDLE_Valentines Bundle  (double sea bass)</v>
      </c>
      <c r="F426" s="5" t="s">
        <v>2082</v>
      </c>
      <c r="G426" s="6" t="s">
        <v>2081</v>
      </c>
      <c r="H426"/>
      <c r="I426" s="6" t="s">
        <v>1138</v>
      </c>
      <c r="J426" s="374">
        <v>44579</v>
      </c>
      <c r="K426" s="214" t="s">
        <v>978</v>
      </c>
      <c r="L426" s="214" t="s">
        <v>978</v>
      </c>
      <c r="M426" s="214">
        <f>C425</f>
        <v>89701</v>
      </c>
      <c r="N426" s="214" t="str">
        <f>D425</f>
        <v xml:space="preserve">Terrine of Dungeness Crab </v>
      </c>
      <c r="O426" s="214">
        <f>C341</f>
        <v>80801</v>
      </c>
      <c r="P426" s="214" t="str">
        <f>D341</f>
        <v xml:space="preserve">Green Salad  </v>
      </c>
      <c r="Q426" s="214">
        <f>C176</f>
        <v>20101</v>
      </c>
      <c r="R426" s="214" t="str">
        <f>D176</f>
        <v xml:space="preserve">Assorted Cheese Plate </v>
      </c>
      <c r="S426" s="214">
        <f>C420</f>
        <v>89201</v>
      </c>
      <c r="T426" s="214" t="str">
        <f>D420</f>
        <v xml:space="preserve">Black Sea Bass in Persillade with Almond-Mint Rice Pilaf </v>
      </c>
      <c r="U426" s="214">
        <f>C420</f>
        <v>89201</v>
      </c>
      <c r="V426" s="214" t="str">
        <f>D420</f>
        <v xml:space="preserve">Black Sea Bass in Persillade with Almond-Mint Rice Pilaf </v>
      </c>
      <c r="W426" s="214">
        <f>C429</f>
        <v>89801</v>
      </c>
      <c r="X426" s="214" t="str">
        <f>D429</f>
        <v xml:space="preserve">Coulants au Chocolat &amp; Strawberry Ganache Lollipops </v>
      </c>
    </row>
    <row r="427" spans="1:54">
      <c r="A427" s="378" t="str">
        <f t="shared" si="33"/>
        <v>40888.89701.80801.20101.89301.89301.000</v>
      </c>
      <c r="B427" s="214">
        <v>40800</v>
      </c>
      <c r="C427" s="214">
        <v>40888</v>
      </c>
      <c r="D427" s="378" t="str">
        <f t="shared" si="35"/>
        <v>Valentines Bundle  (double lamb)</v>
      </c>
      <c r="E427" s="378" t="str">
        <f t="shared" si="32"/>
        <v>BUNDLE_Valentines Bundle  (double lamb)</v>
      </c>
      <c r="F427" s="5" t="s">
        <v>2083</v>
      </c>
      <c r="G427" s="6" t="s">
        <v>2081</v>
      </c>
      <c r="H427"/>
      <c r="I427" s="6" t="s">
        <v>1138</v>
      </c>
      <c r="J427" s="374">
        <v>44579</v>
      </c>
      <c r="K427" s="214" t="s">
        <v>978</v>
      </c>
      <c r="L427" s="214" t="s">
        <v>978</v>
      </c>
      <c r="M427" s="214">
        <v>89701</v>
      </c>
      <c r="N427" s="214" t="s">
        <v>2040</v>
      </c>
      <c r="O427" s="214">
        <v>80801</v>
      </c>
      <c r="P427" s="214" t="s">
        <v>2086</v>
      </c>
      <c r="Q427" s="214">
        <v>20101</v>
      </c>
      <c r="R427" s="214" t="s">
        <v>999</v>
      </c>
      <c r="S427" s="214">
        <f>C421</f>
        <v>89301</v>
      </c>
      <c r="T427" s="214" t="str">
        <f>D421</f>
        <v xml:space="preserve">Colorado Lamb Loin in Persillade with Almond-Mint Rice Pilaf </v>
      </c>
      <c r="U427" s="214">
        <v>89301</v>
      </c>
      <c r="V427" s="214" t="s">
        <v>2089</v>
      </c>
      <c r="W427" s="214">
        <v>89801</v>
      </c>
      <c r="X427" s="214" t="s">
        <v>2088</v>
      </c>
    </row>
    <row r="428" spans="1:54">
      <c r="A428" s="378" t="str">
        <f t="shared" si="33"/>
        <v>40889.89701.80801.20101.89201.89301.000</v>
      </c>
      <c r="B428" s="214">
        <v>40800</v>
      </c>
      <c r="C428" s="214">
        <v>40889</v>
      </c>
      <c r="D428" s="378" t="str">
        <f t="shared" si="35"/>
        <v>Valentines Bundle  (one lamb one bass)</v>
      </c>
      <c r="E428" s="378" t="str">
        <f t="shared" si="32"/>
        <v>BUNDLE_Valentines Bundle  (one lamb one bass)</v>
      </c>
      <c r="F428" s="5" t="s">
        <v>2084</v>
      </c>
      <c r="G428" s="6" t="s">
        <v>2081</v>
      </c>
      <c r="H428"/>
      <c r="I428" s="6" t="s">
        <v>1138</v>
      </c>
      <c r="J428" s="374">
        <v>44579</v>
      </c>
      <c r="K428" s="214" t="s">
        <v>978</v>
      </c>
      <c r="L428" s="214" t="s">
        <v>978</v>
      </c>
      <c r="M428" s="214">
        <v>89701</v>
      </c>
      <c r="N428" s="214" t="s">
        <v>2040</v>
      </c>
      <c r="O428" s="214">
        <v>80801</v>
      </c>
      <c r="P428" s="214" t="s">
        <v>2086</v>
      </c>
      <c r="Q428" s="214">
        <v>20101</v>
      </c>
      <c r="R428" s="214" t="s">
        <v>999</v>
      </c>
      <c r="S428" s="214">
        <v>89201</v>
      </c>
      <c r="T428" s="214" t="s">
        <v>2087</v>
      </c>
      <c r="U428" s="214">
        <v>89301</v>
      </c>
      <c r="V428" s="214" t="s">
        <v>2089</v>
      </c>
      <c r="W428" s="214">
        <v>89801</v>
      </c>
      <c r="X428" s="214" t="s">
        <v>2088</v>
      </c>
    </row>
    <row r="429" spans="1:54">
      <c r="A429" s="378" t="str">
        <f t="shared" si="33"/>
        <v>89801.000.000.000.000.000.000</v>
      </c>
      <c r="B429" s="214">
        <v>89800</v>
      </c>
      <c r="C429" s="214">
        <v>89801</v>
      </c>
      <c r="D429" s="378" t="str">
        <f t="shared" si="35"/>
        <v xml:space="preserve">Coulants au Chocolat &amp; Strawberry Ganache Lollipops </v>
      </c>
      <c r="E429" s="378" t="str">
        <f t="shared" si="32"/>
        <v xml:space="preserve">SNACK_Coulants au Chocolat &amp; Strawberry Ganache Lollipops </v>
      </c>
      <c r="F429"/>
      <c r="G429" s="6" t="s">
        <v>2085</v>
      </c>
      <c r="H429"/>
      <c r="I429" s="6" t="s">
        <v>1138</v>
      </c>
      <c r="J429" s="374">
        <v>44579</v>
      </c>
      <c r="K429" s="214" t="s">
        <v>922</v>
      </c>
      <c r="L429" s="214" t="s">
        <v>2078</v>
      </c>
    </row>
    <row r="430" spans="1:54">
      <c r="A430" s="378" t="str">
        <f t="shared" si="33"/>
        <v>20210.000.000.000.000.000.000</v>
      </c>
      <c r="B430" s="214">
        <v>20200</v>
      </c>
      <c r="C430" s="214">
        <v>20210</v>
      </c>
      <c r="D430" s="378" t="str">
        <f t="shared" si="35"/>
        <v xml:space="preserve">Tortilla Española  </v>
      </c>
      <c r="E430" s="378" t="str">
        <f t="shared" si="32"/>
        <v xml:space="preserve">BULK_Tortilla Española  </v>
      </c>
      <c r="F430"/>
      <c r="G430" s="311" t="s">
        <v>269</v>
      </c>
      <c r="H430"/>
      <c r="I430" s="6" t="s">
        <v>1138</v>
      </c>
      <c r="J430" s="374">
        <v>44579</v>
      </c>
      <c r="K430" s="214" t="s">
        <v>2098</v>
      </c>
      <c r="L430" s="214" t="s">
        <v>2098</v>
      </c>
    </row>
    <row r="431" spans="1:54">
      <c r="A431" s="378" t="str">
        <f t="shared" si="33"/>
        <v>30210.000.000.000.000.000.000</v>
      </c>
      <c r="B431" s="214">
        <v>30200</v>
      </c>
      <c r="C431" s="214">
        <v>30210</v>
      </c>
      <c r="D431" s="378" t="str">
        <f t="shared" si="35"/>
        <v xml:space="preserve">Chicken &amp; Rice Soup </v>
      </c>
      <c r="E431" s="378" t="str">
        <f t="shared" si="32"/>
        <v xml:space="preserve">BULK_Chicken &amp; Rice Soup </v>
      </c>
      <c r="F431"/>
      <c r="G431" s="311" t="s">
        <v>212</v>
      </c>
      <c r="H431"/>
      <c r="I431" s="6" t="s">
        <v>1138</v>
      </c>
      <c r="J431" s="374">
        <v>44579</v>
      </c>
      <c r="K431" s="214" t="s">
        <v>2098</v>
      </c>
      <c r="L431" s="214" t="s">
        <v>2098</v>
      </c>
    </row>
    <row r="432" spans="1:54">
      <c r="A432" s="378" t="str">
        <f t="shared" si="33"/>
        <v>7810.000.000.000.000.000.000</v>
      </c>
      <c r="B432" s="214">
        <v>7800</v>
      </c>
      <c r="C432" s="214">
        <v>7810</v>
      </c>
      <c r="D432" s="378" t="str">
        <f t="shared" si="35"/>
        <v xml:space="preserve">Three-Spice Turkey Chili </v>
      </c>
      <c r="E432" s="378" t="str">
        <f t="shared" si="32"/>
        <v xml:space="preserve">BULK_Three-Spice Turkey Chili </v>
      </c>
      <c r="F432"/>
      <c r="G432" s="311" t="s">
        <v>211</v>
      </c>
      <c r="H432"/>
      <c r="I432" s="6" t="s">
        <v>1138</v>
      </c>
      <c r="J432" s="374">
        <v>44579</v>
      </c>
      <c r="K432" s="214" t="s">
        <v>2098</v>
      </c>
      <c r="L432" s="214" t="s">
        <v>2098</v>
      </c>
    </row>
    <row r="433" spans="1:12">
      <c r="A433" s="378" t="str">
        <f t="shared" si="33"/>
        <v>8010.000.000.000.000.000.000</v>
      </c>
      <c r="B433" s="214">
        <v>8000</v>
      </c>
      <c r="C433" s="214">
        <v>8010</v>
      </c>
      <c r="D433" s="378" t="str">
        <f t="shared" si="35"/>
        <v xml:space="preserve">Carrot Ginger Soup </v>
      </c>
      <c r="E433" s="378" t="str">
        <f t="shared" si="32"/>
        <v xml:space="preserve">BULK_Carrot Ginger Soup </v>
      </c>
      <c r="F433"/>
      <c r="G433" s="311" t="s">
        <v>120</v>
      </c>
      <c r="H433"/>
      <c r="I433" s="6" t="s">
        <v>1138</v>
      </c>
      <c r="J433" s="374">
        <v>44579</v>
      </c>
      <c r="K433" s="214" t="s">
        <v>2098</v>
      </c>
      <c r="L433" s="214" t="s">
        <v>2098</v>
      </c>
    </row>
    <row r="434" spans="1:12">
      <c r="A434" s="378" t="str">
        <f t="shared" si="33"/>
        <v>30610.000.000.000.000.000.000</v>
      </c>
      <c r="B434" s="214">
        <v>30600</v>
      </c>
      <c r="C434" s="214">
        <v>30610</v>
      </c>
      <c r="D434" s="378" t="str">
        <f t="shared" si="35"/>
        <v>Tortilla Soup (Chicken)</v>
      </c>
      <c r="E434" s="378" t="str">
        <f t="shared" si="32"/>
        <v>BULK_Tortilla Soup (Chicken)</v>
      </c>
      <c r="F434" s="311" t="s">
        <v>936</v>
      </c>
      <c r="G434" s="311" t="s">
        <v>200</v>
      </c>
      <c r="H434"/>
      <c r="I434" s="6" t="s">
        <v>1138</v>
      </c>
      <c r="J434" s="374">
        <v>44579</v>
      </c>
      <c r="K434" s="214" t="s">
        <v>2098</v>
      </c>
      <c r="L434" s="214" t="s">
        <v>2098</v>
      </c>
    </row>
    <row r="435" spans="1:12">
      <c r="A435" s="378" t="str">
        <f t="shared" si="33"/>
        <v>30611.000.000.000.000.000.000</v>
      </c>
      <c r="B435" s="214">
        <v>30600</v>
      </c>
      <c r="C435" s="214">
        <v>30611</v>
      </c>
      <c r="D435" s="378" t="str">
        <f t="shared" si="35"/>
        <v>Tortilla Soup (Vegetable)</v>
      </c>
      <c r="E435" s="378" t="str">
        <f t="shared" si="32"/>
        <v>BULK_Tortilla Soup (Vegetable)</v>
      </c>
      <c r="F435" s="311" t="s">
        <v>945</v>
      </c>
      <c r="G435" s="311" t="s">
        <v>200</v>
      </c>
      <c r="H435"/>
      <c r="I435" s="6" t="s">
        <v>1138</v>
      </c>
      <c r="J435" s="374">
        <v>44579</v>
      </c>
      <c r="K435" s="214" t="s">
        <v>2098</v>
      </c>
      <c r="L435" s="214" t="s">
        <v>2098</v>
      </c>
    </row>
    <row r="436" spans="1:12">
      <c r="A436" s="378" t="str">
        <f t="shared" si="33"/>
        <v>11010.000.000.000.000.000.000</v>
      </c>
      <c r="B436" s="214">
        <v>11000</v>
      </c>
      <c r="C436" s="214">
        <v>11010</v>
      </c>
      <c r="D436" s="378" t="str">
        <f t="shared" si="35"/>
        <v xml:space="preserve">​Grab &amp; Go Gazpacho </v>
      </c>
      <c r="E436" s="378" t="str">
        <f t="shared" si="32"/>
        <v xml:space="preserve">BULK_​Grab &amp; Go Gazpacho </v>
      </c>
      <c r="F436"/>
      <c r="G436" s="311" t="s">
        <v>228</v>
      </c>
      <c r="H436"/>
      <c r="I436" s="6" t="s">
        <v>1138</v>
      </c>
      <c r="J436" s="374">
        <v>44579</v>
      </c>
      <c r="K436" s="214" t="s">
        <v>2098</v>
      </c>
      <c r="L436" s="214" t="s">
        <v>2098</v>
      </c>
    </row>
    <row r="437" spans="1:12">
      <c r="A437" s="378" t="str">
        <f t="shared" si="33"/>
        <v>14010.000.000.000.000.000.000</v>
      </c>
      <c r="B437" s="214">
        <v>14000</v>
      </c>
      <c r="C437" s="214">
        <v>14010</v>
      </c>
      <c r="D437" s="378" t="str">
        <f t="shared" si="35"/>
        <v xml:space="preserve">Mashed Sweet Potato  </v>
      </c>
      <c r="E437" s="378" t="str">
        <f t="shared" si="32"/>
        <v xml:space="preserve">BULK_Mashed Sweet Potato  </v>
      </c>
      <c r="F437"/>
      <c r="G437" s="6" t="s">
        <v>256</v>
      </c>
      <c r="H437"/>
      <c r="I437" s="6" t="s">
        <v>1138</v>
      </c>
      <c r="J437" s="374">
        <v>44579</v>
      </c>
      <c r="K437" s="214" t="s">
        <v>2098</v>
      </c>
      <c r="L437" s="214" t="s">
        <v>2098</v>
      </c>
    </row>
    <row r="438" spans="1:12">
      <c r="A438" s="378" t="str">
        <f t="shared" si="33"/>
        <v>10210.000.000.000.000.000.000</v>
      </c>
      <c r="B438" s="214">
        <v>10200</v>
      </c>
      <c r="C438" s="214">
        <v>10210</v>
      </c>
      <c r="D438" s="378" t="str">
        <f t="shared" si="35"/>
        <v xml:space="preserve">Roasted Broccoli, Carrots and Brussel Sprouts </v>
      </c>
      <c r="E438" s="378" t="str">
        <f t="shared" si="32"/>
        <v xml:space="preserve">BULK_Roasted Broccoli, Carrots and Brussel Sprouts </v>
      </c>
      <c r="F438"/>
      <c r="G438" s="311" t="s">
        <v>217</v>
      </c>
      <c r="H438"/>
      <c r="I438" s="6" t="s">
        <v>1138</v>
      </c>
      <c r="J438" s="374">
        <v>44579</v>
      </c>
      <c r="K438" s="214" t="s">
        <v>2098</v>
      </c>
      <c r="L438" s="214" t="s">
        <v>2098</v>
      </c>
    </row>
    <row r="439" spans="1:12">
      <c r="A439" s="378" t="str">
        <f t="shared" si="33"/>
        <v>5810.000.000.000.000.000.000</v>
      </c>
      <c r="B439" s="214">
        <v>5800</v>
      </c>
      <c r="C439" s="214">
        <v>5810</v>
      </c>
      <c r="D439" s="378" t="str">
        <f t="shared" si="35"/>
        <v xml:space="preserve">Rosemary Whipped Potatoes </v>
      </c>
      <c r="E439" s="378" t="str">
        <f t="shared" si="32"/>
        <v xml:space="preserve">BULK_Rosemary Whipped Potatoes </v>
      </c>
      <c r="F439"/>
      <c r="G439" s="311" t="s">
        <v>179</v>
      </c>
      <c r="H439"/>
      <c r="I439" s="6" t="s">
        <v>1138</v>
      </c>
      <c r="J439" s="374">
        <v>44579</v>
      </c>
      <c r="K439" s="214" t="s">
        <v>2098</v>
      </c>
      <c r="L439" s="214" t="s">
        <v>2098</v>
      </c>
    </row>
    <row r="440" spans="1:12">
      <c r="A440" s="378" t="str">
        <f t="shared" si="33"/>
        <v>6110.000.000.000.000.000.000</v>
      </c>
      <c r="B440" s="214">
        <v>6100</v>
      </c>
      <c r="C440" s="214">
        <v>6110</v>
      </c>
      <c r="D440" s="378" t="str">
        <f t="shared" si="35"/>
        <v xml:space="preserve">Green Beans with Toasted Almonds </v>
      </c>
      <c r="E440" s="378" t="str">
        <f t="shared" si="32"/>
        <v xml:space="preserve">BULK_Green Beans with Toasted Almonds </v>
      </c>
      <c r="F440"/>
      <c r="G440" s="311" t="s">
        <v>182</v>
      </c>
      <c r="H440"/>
      <c r="I440" s="6" t="s">
        <v>1138</v>
      </c>
      <c r="J440" s="374">
        <v>44579</v>
      </c>
      <c r="K440" s="214" t="s">
        <v>2098</v>
      </c>
      <c r="L440" s="214" t="s">
        <v>2098</v>
      </c>
    </row>
    <row r="441" spans="1:12">
      <c r="A441" s="378" t="str">
        <f t="shared" si="33"/>
        <v>30910.000.000.000.000.000.000</v>
      </c>
      <c r="B441" s="214">
        <v>30900</v>
      </c>
      <c r="C441" s="214">
        <v>30910</v>
      </c>
      <c r="D441" s="378" t="str">
        <f t="shared" si="35"/>
        <v xml:space="preserve">Salmon with Dill </v>
      </c>
      <c r="E441" s="378" t="str">
        <f t="shared" si="32"/>
        <v xml:space="preserve">BULK_Salmon with Dill </v>
      </c>
      <c r="F441"/>
      <c r="G441" s="311" t="s">
        <v>930</v>
      </c>
      <c r="H441"/>
      <c r="I441" s="6" t="s">
        <v>1138</v>
      </c>
      <c r="J441" s="374">
        <v>44579</v>
      </c>
      <c r="K441" s="214" t="s">
        <v>2098</v>
      </c>
      <c r="L441" s="214" t="s">
        <v>2098</v>
      </c>
    </row>
    <row r="442" spans="1:12">
      <c r="A442" s="378" t="str">
        <f t="shared" si="33"/>
        <v>10410.000.000.000.000.000.000</v>
      </c>
      <c r="B442" s="214">
        <v>10400</v>
      </c>
      <c r="C442" s="214">
        <v>10410</v>
      </c>
      <c r="D442" s="378" t="str">
        <f t="shared" si="35"/>
        <v xml:space="preserve">Cumin Roasted Carrots &amp; Parsnips </v>
      </c>
      <c r="E442" s="378" t="str">
        <f t="shared" si="32"/>
        <v xml:space="preserve">BULK_Cumin Roasted Carrots &amp; Parsnips </v>
      </c>
      <c r="F442"/>
      <c r="G442" s="311" t="s">
        <v>219</v>
      </c>
      <c r="H442"/>
      <c r="I442" s="6" t="s">
        <v>1138</v>
      </c>
      <c r="J442" s="374">
        <v>44579</v>
      </c>
      <c r="K442" s="214" t="s">
        <v>2098</v>
      </c>
      <c r="L442" s="214" t="s">
        <v>2098</v>
      </c>
    </row>
    <row r="443" spans="1:12">
      <c r="A443" s="378" t="str">
        <f t="shared" si="33"/>
        <v>40210.000.000.000.000.000.000</v>
      </c>
      <c r="B443" s="214">
        <v>40200</v>
      </c>
      <c r="C443" s="214">
        <v>40210</v>
      </c>
      <c r="D443" s="378" t="str">
        <f t="shared" si="35"/>
        <v xml:space="preserve">Roasted Shrimp </v>
      </c>
      <c r="E443" s="378" t="str">
        <f t="shared" si="32"/>
        <v xml:space="preserve">BULK_Roasted Shrimp </v>
      </c>
      <c r="F443"/>
      <c r="G443" s="311" t="s">
        <v>933</v>
      </c>
      <c r="H443"/>
      <c r="I443" s="6" t="s">
        <v>1138</v>
      </c>
      <c r="J443" s="374">
        <v>44579</v>
      </c>
      <c r="K443" s="214" t="s">
        <v>2098</v>
      </c>
      <c r="L443" s="214" t="s">
        <v>2098</v>
      </c>
    </row>
    <row r="444" spans="1:12">
      <c r="A444" s="378" t="str">
        <f t="shared" si="33"/>
        <v>13310.000.000.000.000.000.000</v>
      </c>
      <c r="B444" s="214">
        <v>13300</v>
      </c>
      <c r="C444" s="214">
        <v>13310</v>
      </c>
      <c r="D444" s="378" t="str">
        <f t="shared" si="35"/>
        <v xml:space="preserve">Hummus   </v>
      </c>
      <c r="E444" s="378" t="str">
        <f t="shared" si="32"/>
        <v xml:space="preserve">BULK_Hummus   </v>
      </c>
      <c r="F444"/>
      <c r="G444" s="311" t="s">
        <v>247</v>
      </c>
      <c r="H444"/>
      <c r="I444" s="6" t="s">
        <v>1138</v>
      </c>
      <c r="J444" s="374">
        <v>44579</v>
      </c>
      <c r="K444" s="214" t="s">
        <v>2098</v>
      </c>
      <c r="L444" s="214" t="s">
        <v>2098</v>
      </c>
    </row>
    <row r="445" spans="1:12">
      <c r="A445" s="378" t="str">
        <f t="shared" si="33"/>
        <v>8610.000.000.000.000.000.000</v>
      </c>
      <c r="B445" s="214">
        <v>8600</v>
      </c>
      <c r="C445" s="214">
        <v>8610</v>
      </c>
      <c r="D445" s="378" t="str">
        <f t="shared" si="35"/>
        <v xml:space="preserve">Herbed Quinoa </v>
      </c>
      <c r="E445" s="378" t="str">
        <f t="shared" si="32"/>
        <v xml:space="preserve">BULK_Herbed Quinoa </v>
      </c>
      <c r="F445"/>
      <c r="G445" s="311" t="s">
        <v>104</v>
      </c>
      <c r="H445"/>
      <c r="I445" s="6" t="s">
        <v>1138</v>
      </c>
      <c r="J445" s="374">
        <v>44579</v>
      </c>
      <c r="K445" s="214" t="s">
        <v>2098</v>
      </c>
      <c r="L445" s="214" t="s">
        <v>2098</v>
      </c>
    </row>
    <row r="446" spans="1:12">
      <c r="A446" s="378" t="str">
        <f t="shared" si="33"/>
        <v>84010.000.000.000.000.000.000</v>
      </c>
      <c r="B446" s="214">
        <v>84000</v>
      </c>
      <c r="C446" s="214">
        <v>84010</v>
      </c>
      <c r="D446" s="378" t="str">
        <f t="shared" si="35"/>
        <v xml:space="preserve">Falafel with Kale Sesame Salad </v>
      </c>
      <c r="E446" s="378" t="str">
        <f t="shared" si="32"/>
        <v xml:space="preserve">BULK_Falafel with Kale Sesame Salad </v>
      </c>
      <c r="F446"/>
      <c r="G446" s="214" t="s">
        <v>1783</v>
      </c>
      <c r="H446"/>
      <c r="I446" s="6" t="s">
        <v>1138</v>
      </c>
      <c r="J446" s="374">
        <v>44579</v>
      </c>
      <c r="K446" s="214" t="s">
        <v>2098</v>
      </c>
      <c r="L446" s="214" t="s">
        <v>2098</v>
      </c>
    </row>
    <row r="447" spans="1:12">
      <c r="A447" s="378" t="str">
        <f t="shared" si="33"/>
        <v>80410.000.000.000.000.000.000</v>
      </c>
      <c r="B447" s="214">
        <v>80400</v>
      </c>
      <c r="C447" s="214">
        <v>80410</v>
      </c>
      <c r="D447" s="378" t="str">
        <f t="shared" si="35"/>
        <v xml:space="preserve">Gefilte Fish </v>
      </c>
      <c r="E447" s="378" t="str">
        <f t="shared" si="32"/>
        <v xml:space="preserve">BULK_Gefilte Fish </v>
      </c>
      <c r="F447"/>
      <c r="G447" s="214" t="s">
        <v>2023</v>
      </c>
      <c r="H447"/>
      <c r="I447" s="6" t="s">
        <v>1138</v>
      </c>
      <c r="J447" s="374">
        <v>44579</v>
      </c>
      <c r="K447" s="214" t="s">
        <v>2098</v>
      </c>
      <c r="L447" s="214" t="s">
        <v>2098</v>
      </c>
    </row>
    <row r="448" spans="1:12">
      <c r="A448" s="378" t="str">
        <f t="shared" si="33"/>
        <v>88210.000.000.000.000.000.000</v>
      </c>
      <c r="B448" s="214">
        <v>88200</v>
      </c>
      <c r="C448" s="214">
        <v>88210</v>
      </c>
      <c r="D448" s="378" t="str">
        <f t="shared" si="35"/>
        <v xml:space="preserve">Macarons </v>
      </c>
      <c r="E448" s="378" t="str">
        <f t="shared" si="32"/>
        <v xml:space="preserve">BULK_Macarons </v>
      </c>
      <c r="F448"/>
      <c r="G448" s="393" t="s">
        <v>1862</v>
      </c>
      <c r="H448"/>
      <c r="I448" s="6" t="s">
        <v>1138</v>
      </c>
      <c r="J448" s="374">
        <v>44579</v>
      </c>
      <c r="K448" s="214" t="s">
        <v>2098</v>
      </c>
      <c r="L448" s="214" t="s">
        <v>2098</v>
      </c>
    </row>
    <row r="449" spans="1:34">
      <c r="A449" s="378" t="str">
        <f t="shared" si="33"/>
        <v>89110.000.000.000.000.000.000</v>
      </c>
      <c r="B449" s="214">
        <v>89100</v>
      </c>
      <c r="C449" s="214">
        <v>89110</v>
      </c>
      <c r="D449" s="378" t="str">
        <f t="shared" si="35"/>
        <v xml:space="preserve">Coconut Macaroons  </v>
      </c>
      <c r="E449" s="378" t="str">
        <f t="shared" si="32"/>
        <v xml:space="preserve">BULK_Coconut Macaroons  </v>
      </c>
      <c r="F449"/>
      <c r="G449" s="393" t="s">
        <v>1997</v>
      </c>
      <c r="H449"/>
      <c r="I449" s="6" t="s">
        <v>1138</v>
      </c>
      <c r="J449" s="374">
        <v>44579</v>
      </c>
      <c r="K449" s="214" t="s">
        <v>2098</v>
      </c>
      <c r="L449" s="214" t="s">
        <v>2098</v>
      </c>
    </row>
    <row r="450" spans="1:34">
      <c r="A450" s="378" t="str">
        <f t="shared" si="33"/>
        <v>89910.000.000.000.000.000.000</v>
      </c>
      <c r="B450" s="214">
        <v>89900</v>
      </c>
      <c r="C450" s="214">
        <v>89910</v>
      </c>
      <c r="D450" s="378" t="str">
        <f t="shared" si="35"/>
        <v xml:space="preserve">Roasted Kabocha Squash </v>
      </c>
      <c r="E450" s="378" t="str">
        <f t="shared" si="32"/>
        <v xml:space="preserve">BULK_Roasted Kabocha Squash </v>
      </c>
      <c r="F450"/>
      <c r="G450" s="214" t="s">
        <v>2155</v>
      </c>
      <c r="H450" s="5"/>
      <c r="I450" s="6" t="s">
        <v>1138</v>
      </c>
      <c r="J450" s="374">
        <v>44607</v>
      </c>
      <c r="K450" s="214" t="s">
        <v>2098</v>
      </c>
      <c r="L450" s="214" t="s">
        <v>2098</v>
      </c>
    </row>
    <row r="451" spans="1:34">
      <c r="A451" s="378" t="str">
        <f t="shared" si="33"/>
        <v>90001.000.000.000.000.000.000</v>
      </c>
      <c r="B451" s="214">
        <v>90000</v>
      </c>
      <c r="C451" s="214">
        <v>90001</v>
      </c>
      <c r="D451" s="378" t="str">
        <f t="shared" si="35"/>
        <v xml:space="preserve">Chicken Fricasse  </v>
      </c>
      <c r="E451" s="378" t="str">
        <f t="shared" si="32"/>
        <v xml:space="preserve">ENTRÉE_Chicken Fricasse  </v>
      </c>
      <c r="F451"/>
      <c r="G451" s="214" t="s">
        <v>2156</v>
      </c>
      <c r="H451"/>
      <c r="I451" s="6" t="s">
        <v>1139</v>
      </c>
      <c r="J451" s="374">
        <v>44607</v>
      </c>
      <c r="K451" s="214" t="s">
        <v>916</v>
      </c>
      <c r="L451" s="214" t="s">
        <v>2066</v>
      </c>
    </row>
    <row r="452" spans="1:34">
      <c r="A452" s="378" t="str">
        <f t="shared" si="33"/>
        <v>87002.129.130.404.000.000.000</v>
      </c>
      <c r="B452" s="214">
        <v>87000</v>
      </c>
      <c r="C452" s="214">
        <v>87002</v>
      </c>
      <c r="D452" s="378" t="str">
        <f t="shared" si="35"/>
        <v xml:space="preserve">Popcorn Shrimp </v>
      </c>
      <c r="E452" s="378" t="str">
        <f t="shared" si="32"/>
        <v xml:space="preserve">ENTRÉE_Popcorn Shrimp </v>
      </c>
      <c r="G452" s="214" t="s">
        <v>2157</v>
      </c>
      <c r="I452" s="6" t="s">
        <v>1993</v>
      </c>
      <c r="J452" s="374">
        <v>44607</v>
      </c>
      <c r="K452" s="214" t="s">
        <v>916</v>
      </c>
      <c r="L452" s="214" t="s">
        <v>2066</v>
      </c>
      <c r="M452" s="214">
        <v>129</v>
      </c>
      <c r="N452" s="214" t="s">
        <v>1797</v>
      </c>
      <c r="O452" s="214">
        <v>130</v>
      </c>
      <c r="P452" s="214" t="s">
        <v>1798</v>
      </c>
      <c r="Q452" s="311">
        <v>404</v>
      </c>
      <c r="R452" s="311" t="s">
        <v>165</v>
      </c>
    </row>
    <row r="453" spans="1:34">
      <c r="A453" s="378" t="str">
        <f t="shared" si="33"/>
        <v>91001.000.000.000.000.000.000</v>
      </c>
      <c r="B453" s="214">
        <v>91000</v>
      </c>
      <c r="C453" s="214">
        <v>91001</v>
      </c>
      <c r="D453" s="378" t="str">
        <f t="shared" si="35"/>
        <v>Potato Kugel (16 oz)</v>
      </c>
      <c r="E453" s="378" t="str">
        <f t="shared" si="32"/>
        <v>SIDE_Potato Kugel (16 oz)</v>
      </c>
      <c r="F453" s="214" t="s">
        <v>1717</v>
      </c>
      <c r="G453" s="214" t="s">
        <v>2169</v>
      </c>
      <c r="H453" s="6"/>
      <c r="I453" s="311" t="s">
        <v>1138</v>
      </c>
      <c r="J453" s="374">
        <v>44629</v>
      </c>
      <c r="K453" s="214" t="s">
        <v>921</v>
      </c>
      <c r="L453" s="214" t="s">
        <v>2078</v>
      </c>
    </row>
    <row r="454" spans="1:34">
      <c r="A454" s="378" t="str">
        <f t="shared" si="33"/>
        <v>92001.504.000.000.000.000.000</v>
      </c>
      <c r="B454" s="214">
        <v>92000</v>
      </c>
      <c r="C454" s="214">
        <v>92001</v>
      </c>
      <c r="D454" s="378" t="str">
        <f t="shared" si="35"/>
        <v xml:space="preserve">Hearty Colorado Lamb Ragu Pasta </v>
      </c>
      <c r="E454" s="378" t="str">
        <f t="shared" si="32"/>
        <v xml:space="preserve">ENTRÉE_Hearty Colorado Lamb Ragu Pasta </v>
      </c>
      <c r="G454" s="214" t="s">
        <v>2220</v>
      </c>
      <c r="I454" s="311" t="s">
        <v>1139</v>
      </c>
      <c r="J454" s="374">
        <v>44629</v>
      </c>
      <c r="K454" s="214" t="s">
        <v>916</v>
      </c>
      <c r="L454" s="214" t="s">
        <v>2066</v>
      </c>
      <c r="M454" s="214">
        <f>Components!B54</f>
        <v>504</v>
      </c>
      <c r="N454" s="214" t="str">
        <f>Components!C54</f>
        <v xml:space="preserve">Parmesan (1oz) </v>
      </c>
    </row>
    <row r="455" spans="1:34">
      <c r="A455" s="378" t="str">
        <f t="shared" si="33"/>
        <v>30902.000.000.000.000.000.000</v>
      </c>
      <c r="B455" s="214">
        <v>30900</v>
      </c>
      <c r="C455" s="214">
        <v>30902</v>
      </c>
      <c r="D455" s="378" t="str">
        <f t="shared" ref="D455:D475" si="39">CONCATENATE(G455," ",F455)</f>
        <v>Salmon with Dill (16 oz)</v>
      </c>
      <c r="E455" s="378" t="str">
        <f t="shared" si="32"/>
        <v>SIDE_Salmon with Dill (16 oz)</v>
      </c>
      <c r="F455" s="214" t="s">
        <v>1717</v>
      </c>
      <c r="G455" s="214" t="s">
        <v>930</v>
      </c>
      <c r="I455" s="311" t="s">
        <v>1138</v>
      </c>
      <c r="J455" s="374">
        <v>44629</v>
      </c>
      <c r="K455" s="214" t="s">
        <v>921</v>
      </c>
      <c r="L455" s="214" t="s">
        <v>2078</v>
      </c>
    </row>
    <row r="456" spans="1:34">
      <c r="A456" s="378" t="str">
        <f t="shared" si="33"/>
        <v>13503.000.000.000.000.000.000</v>
      </c>
      <c r="B456" s="214">
        <v>13500</v>
      </c>
      <c r="C456" s="214">
        <v>13503</v>
      </c>
      <c r="D456" s="378" t="str">
        <f t="shared" si="39"/>
        <v>Sautéed Spinach (16 oz)</v>
      </c>
      <c r="E456" s="378" t="str">
        <f t="shared" si="32"/>
        <v>SIDE_Sautéed Spinach (16 oz)</v>
      </c>
      <c r="F456" s="214" t="s">
        <v>1717</v>
      </c>
      <c r="G456" s="214" t="s">
        <v>250</v>
      </c>
      <c r="I456" s="311" t="s">
        <v>1138</v>
      </c>
      <c r="J456" s="374">
        <v>44630</v>
      </c>
      <c r="K456" s="214" t="s">
        <v>921</v>
      </c>
      <c r="L456" s="214" t="s">
        <v>2078</v>
      </c>
    </row>
    <row r="457" spans="1:34">
      <c r="A457" s="378" t="str">
        <f t="shared" si="33"/>
        <v>40890.91001.80501.80301.80301.80301.13503</v>
      </c>
      <c r="B457" s="214">
        <v>40800</v>
      </c>
      <c r="C457" s="214">
        <v>40890</v>
      </c>
      <c r="D457" s="378" t="str">
        <f t="shared" si="39"/>
        <v xml:space="preserve">Passover Bundle  </v>
      </c>
      <c r="E457" s="378" t="str">
        <f t="shared" si="32"/>
        <v xml:space="preserve">BUNDLE_Passover Bundle  </v>
      </c>
      <c r="G457" s="214" t="s">
        <v>2184</v>
      </c>
      <c r="I457" s="311" t="s">
        <v>1138</v>
      </c>
      <c r="J457" s="374">
        <v>44637</v>
      </c>
      <c r="K457" s="214" t="s">
        <v>978</v>
      </c>
      <c r="L457" s="214" t="s">
        <v>978</v>
      </c>
      <c r="M457" s="6">
        <f>C453</f>
        <v>91001</v>
      </c>
      <c r="N457" s="6" t="str">
        <f>D453</f>
        <v>Potato Kugel (16 oz)</v>
      </c>
      <c r="O457" s="214">
        <f>C335</f>
        <v>80501</v>
      </c>
      <c r="P457" s="214" t="str">
        <f>D335</f>
        <v xml:space="preserve">Charoset </v>
      </c>
      <c r="Q457" s="214">
        <v>80301</v>
      </c>
      <c r="R457" s="214" t="s">
        <v>1638</v>
      </c>
      <c r="S457" s="214">
        <v>80301</v>
      </c>
      <c r="T457" s="214" t="s">
        <v>1638</v>
      </c>
      <c r="U457" s="214">
        <v>80301</v>
      </c>
      <c r="V457" s="214" t="s">
        <v>1638</v>
      </c>
      <c r="W457" s="214">
        <v>80301</v>
      </c>
      <c r="X457" s="214" t="s">
        <v>1638</v>
      </c>
      <c r="Y457" s="214">
        <v>13503</v>
      </c>
      <c r="Z457" s="214" t="str">
        <f>D456</f>
        <v>Sautéed Spinach (16 oz)</v>
      </c>
      <c r="AA457" s="214">
        <f>C455</f>
        <v>30902</v>
      </c>
      <c r="AB457" s="214" t="str">
        <f>D455</f>
        <v>Salmon with Dill (16 oz)</v>
      </c>
      <c r="AC457" s="214">
        <v>60801</v>
      </c>
      <c r="AD457" s="214" t="s">
        <v>2185</v>
      </c>
      <c r="AE457" s="214">
        <v>89101</v>
      </c>
      <c r="AF457" s="214" t="s">
        <v>2007</v>
      </c>
      <c r="AG457" s="214">
        <v>80401</v>
      </c>
      <c r="AH457" s="214" t="s">
        <v>2020</v>
      </c>
    </row>
    <row r="458" spans="1:34">
      <c r="A458" s="378" t="str">
        <f t="shared" si="33"/>
        <v>93001.615.000.000.000.000.000</v>
      </c>
      <c r="B458" s="214">
        <v>93000</v>
      </c>
      <c r="C458" s="214">
        <v>93001</v>
      </c>
      <c r="D458" s="378" t="str">
        <f t="shared" si="39"/>
        <v xml:space="preserve">Buckwheat Pancakes with Strawberries and Brie </v>
      </c>
      <c r="E458" s="378" t="str">
        <f t="shared" si="32"/>
        <v xml:space="preserve">ENTRÉE_Buckwheat Pancakes with Strawberries and Brie </v>
      </c>
      <c r="G458" s="214" t="s">
        <v>2187</v>
      </c>
      <c r="I458" s="311" t="s">
        <v>1139</v>
      </c>
      <c r="J458" s="374">
        <v>44637</v>
      </c>
      <c r="K458" s="214" t="s">
        <v>916</v>
      </c>
      <c r="L458" s="214" t="s">
        <v>2066</v>
      </c>
      <c r="M458" s="214">
        <v>615</v>
      </c>
      <c r="N458" s="214" t="s">
        <v>2188</v>
      </c>
    </row>
    <row r="459" spans="1:34">
      <c r="A459" s="378" t="str">
        <f t="shared" si="33"/>
        <v>94010.000.000.000.000.000.000</v>
      </c>
      <c r="B459" s="214">
        <v>94000</v>
      </c>
      <c r="C459" s="214">
        <v>94010</v>
      </c>
      <c r="D459" s="378" t="str">
        <f t="shared" si="39"/>
        <v xml:space="preserve">Asian Chicken Salad </v>
      </c>
      <c r="E459" s="378" t="str">
        <f t="shared" si="32"/>
        <v xml:space="preserve">BULK_Asian Chicken Salad </v>
      </c>
      <c r="G459" s="214" t="s">
        <v>1061</v>
      </c>
      <c r="I459" s="6" t="s">
        <v>1139</v>
      </c>
      <c r="J459" s="374">
        <v>44657</v>
      </c>
      <c r="K459" s="214" t="s">
        <v>2098</v>
      </c>
      <c r="L459" s="214" t="s">
        <v>2098</v>
      </c>
    </row>
    <row r="460" spans="1:34">
      <c r="A460" s="378" t="str">
        <f t="shared" si="33"/>
        <v>93010.000.000.000.000.000.000</v>
      </c>
      <c r="B460" s="214">
        <v>93000</v>
      </c>
      <c r="C460" s="214">
        <v>93010</v>
      </c>
      <c r="D460" s="378" t="str">
        <f t="shared" si="39"/>
        <v xml:space="preserve">Buckwheat Pancakes with Strawberries and Brie </v>
      </c>
      <c r="E460" s="378" t="str">
        <f t="shared" si="32"/>
        <v xml:space="preserve">BULK_Buckwheat Pancakes with Strawberries and Brie </v>
      </c>
      <c r="G460" s="214" t="s">
        <v>2187</v>
      </c>
      <c r="I460" s="6" t="s">
        <v>1139</v>
      </c>
      <c r="J460" s="374">
        <v>44658</v>
      </c>
      <c r="K460" s="214" t="s">
        <v>2098</v>
      </c>
      <c r="L460" s="214" t="s">
        <v>2098</v>
      </c>
    </row>
    <row r="461" spans="1:34">
      <c r="A461" s="378" t="str">
        <f t="shared" si="33"/>
        <v>2002.104.301.000.000.000.000</v>
      </c>
      <c r="B461" s="214">
        <v>2000</v>
      </c>
      <c r="C461" s="214">
        <v>2002</v>
      </c>
      <c r="D461" s="378" t="str">
        <f t="shared" si="39"/>
        <v>Grilled Salmon (Simply Grilled)</v>
      </c>
      <c r="E461" s="378" t="str">
        <f t="shared" si="32"/>
        <v>ENTRÉE_Grilled Salmon (Simply Grilled)</v>
      </c>
      <c r="F461" s="214" t="s">
        <v>2209</v>
      </c>
      <c r="G461" s="214" t="s">
        <v>2200</v>
      </c>
      <c r="H461" s="6"/>
      <c r="I461" s="311" t="s">
        <v>1139</v>
      </c>
      <c r="J461" s="374">
        <v>44663</v>
      </c>
      <c r="K461" s="214" t="s">
        <v>916</v>
      </c>
      <c r="L461" s="214" t="s">
        <v>2066</v>
      </c>
      <c r="M461" s="311">
        <v>104</v>
      </c>
      <c r="N461" s="311" t="s">
        <v>80</v>
      </c>
      <c r="O461" s="311">
        <v>301</v>
      </c>
      <c r="P461" s="311" t="s">
        <v>82</v>
      </c>
      <c r="Q461" s="311"/>
      <c r="R461" s="311"/>
      <c r="S461" s="311" t="s">
        <v>25</v>
      </c>
    </row>
    <row r="462" spans="1:34">
      <c r="A462" s="378" t="str">
        <f t="shared" si="33"/>
        <v>95001.000.000.000.000.000.000</v>
      </c>
      <c r="B462" s="214">
        <v>95000</v>
      </c>
      <c r="C462" s="214">
        <v>95001</v>
      </c>
      <c r="D462" s="378" t="str">
        <f t="shared" si="39"/>
        <v xml:space="preserve">Sea Bass with Roasted Fingerling Potatoes and Broccolini </v>
      </c>
      <c r="E462" s="378" t="str">
        <f t="shared" si="32"/>
        <v xml:space="preserve">ENTRÉE_Sea Bass with Roasted Fingerling Potatoes and Broccolini </v>
      </c>
      <c r="G462" s="214" t="s">
        <v>2214</v>
      </c>
      <c r="H462" s="6"/>
      <c r="I462" s="311" t="s">
        <v>1993</v>
      </c>
      <c r="J462" s="374">
        <v>44670</v>
      </c>
      <c r="K462" s="214" t="s">
        <v>916</v>
      </c>
      <c r="L462" s="214" t="s">
        <v>2066</v>
      </c>
    </row>
    <row r="463" spans="1:34">
      <c r="A463" s="378" t="str">
        <f t="shared" si="33"/>
        <v>5510.000.000.000.000.000.000</v>
      </c>
      <c r="B463" s="214">
        <v>5500</v>
      </c>
      <c r="C463" s="214">
        <v>5510</v>
      </c>
      <c r="D463" s="378" t="str">
        <f t="shared" si="39"/>
        <v xml:space="preserve">Pulled BBQ Chicken </v>
      </c>
      <c r="E463" s="378" t="str">
        <f t="shared" si="32"/>
        <v xml:space="preserve">BULK_Pulled BBQ Chicken </v>
      </c>
      <c r="G463" s="214" t="s">
        <v>246</v>
      </c>
      <c r="I463" s="6" t="s">
        <v>1138</v>
      </c>
      <c r="J463" s="374">
        <v>44700</v>
      </c>
      <c r="K463" s="214" t="s">
        <v>2098</v>
      </c>
      <c r="L463" s="214" t="s">
        <v>2098</v>
      </c>
    </row>
    <row r="464" spans="1:34">
      <c r="A464" s="378" t="str">
        <f t="shared" si="33"/>
        <v>95101.137.000.000.000.000.000</v>
      </c>
      <c r="B464" s="214">
        <v>95100</v>
      </c>
      <c r="C464" s="214">
        <v>95101</v>
      </c>
      <c r="D464" s="378" t="str">
        <f t="shared" si="39"/>
        <v>Caesar Salad (Chicken)</v>
      </c>
      <c r="E464" s="378" t="str">
        <f t="shared" si="32"/>
        <v>ENTRÉE_Caesar Salad (Chicken)</v>
      </c>
      <c r="F464" s="214" t="s">
        <v>936</v>
      </c>
      <c r="G464" s="214" t="s">
        <v>2225</v>
      </c>
      <c r="I464" s="6" t="s">
        <v>1139</v>
      </c>
      <c r="J464" s="374">
        <v>44705</v>
      </c>
      <c r="K464" s="214" t="s">
        <v>916</v>
      </c>
      <c r="L464" s="214" t="s">
        <v>2066</v>
      </c>
      <c r="M464" s="214">
        <v>137</v>
      </c>
      <c r="N464" s="214" t="s">
        <v>2230</v>
      </c>
    </row>
    <row r="465" spans="1:18">
      <c r="A465" s="378" t="str">
        <f t="shared" si="33"/>
        <v>95102.137.000.000.000.000.000</v>
      </c>
      <c r="B465" s="214">
        <v>95100</v>
      </c>
      <c r="C465" s="214">
        <v>95102</v>
      </c>
      <c r="D465" s="378" t="str">
        <f t="shared" si="39"/>
        <v>Caesar Salad (Salmon)</v>
      </c>
      <c r="E465" s="378" t="str">
        <f t="shared" ref="E465:E475" si="40">CONCATENATE(K465, "_", G465, " ", F465)</f>
        <v>ENTRÉE_Caesar Salad (Salmon)</v>
      </c>
      <c r="F465" s="214" t="s">
        <v>1719</v>
      </c>
      <c r="G465" s="214" t="s">
        <v>2225</v>
      </c>
      <c r="I465" s="6" t="s">
        <v>1139</v>
      </c>
      <c r="J465" s="374">
        <v>44705</v>
      </c>
      <c r="K465" s="214" t="s">
        <v>916</v>
      </c>
      <c r="L465" s="214" t="s">
        <v>2066</v>
      </c>
      <c r="M465" s="214">
        <v>137</v>
      </c>
      <c r="N465" s="214" t="s">
        <v>2230</v>
      </c>
    </row>
    <row r="466" spans="1:18">
      <c r="A466" s="378" t="str">
        <f t="shared" si="33"/>
        <v>95103.137.000.000.000.000.000</v>
      </c>
      <c r="B466" s="214">
        <v>95100</v>
      </c>
      <c r="C466" s="214">
        <v>95103</v>
      </c>
      <c r="D466" s="378" t="str">
        <f t="shared" si="39"/>
        <v>Caesar Salad (Shrimp)</v>
      </c>
      <c r="E466" s="378" t="str">
        <f t="shared" si="40"/>
        <v>ENTRÉE_Caesar Salad (Shrimp)</v>
      </c>
      <c r="F466" s="214" t="s">
        <v>935</v>
      </c>
      <c r="G466" s="214" t="s">
        <v>2225</v>
      </c>
      <c r="I466" s="6" t="s">
        <v>1139</v>
      </c>
      <c r="J466" s="374">
        <v>44705</v>
      </c>
      <c r="K466" s="214" t="s">
        <v>916</v>
      </c>
      <c r="L466" s="214" t="s">
        <v>2066</v>
      </c>
      <c r="M466" s="214">
        <v>137</v>
      </c>
      <c r="N466" s="214" t="s">
        <v>2230</v>
      </c>
    </row>
    <row r="467" spans="1:18">
      <c r="A467" s="378" t="str">
        <f t="shared" si="33"/>
        <v>95201.403.616.503.000.000.000</v>
      </c>
      <c r="B467" s="214">
        <v>95200</v>
      </c>
      <c r="C467" s="214">
        <v>95201</v>
      </c>
      <c r="D467" s="378" t="str">
        <f t="shared" si="39"/>
        <v xml:space="preserve">Arepas </v>
      </c>
      <c r="E467" s="378" t="str">
        <f t="shared" si="40"/>
        <v xml:space="preserve">BREAKFAST_Arepas </v>
      </c>
      <c r="G467" s="214" t="s">
        <v>2226</v>
      </c>
      <c r="I467" s="6" t="s">
        <v>1139</v>
      </c>
      <c r="J467" s="374">
        <v>44705</v>
      </c>
      <c r="K467" s="214" t="s">
        <v>919</v>
      </c>
      <c r="L467" s="214" t="s">
        <v>2066</v>
      </c>
      <c r="M467" s="214">
        <v>403</v>
      </c>
      <c r="N467" s="214" t="s">
        <v>65</v>
      </c>
      <c r="O467" s="214">
        <v>616</v>
      </c>
      <c r="P467" s="214" t="s">
        <v>2228</v>
      </c>
      <c r="Q467" s="214">
        <v>503</v>
      </c>
      <c r="R467" s="214" t="s">
        <v>2229</v>
      </c>
    </row>
    <row r="468" spans="1:18">
      <c r="A468" s="378" t="str">
        <f t="shared" si="33"/>
        <v>95301.000.000.000.000.000.000</v>
      </c>
      <c r="B468" s="214">
        <v>95300</v>
      </c>
      <c r="C468" s="214">
        <v>95301</v>
      </c>
      <c r="D468" s="378" t="str">
        <f t="shared" si="39"/>
        <v>BBQ Sauce  (16 oz)</v>
      </c>
      <c r="E468" s="378" t="str">
        <f t="shared" si="40"/>
        <v>SIDE_BBQ Sauce  (16 oz)</v>
      </c>
      <c r="F468" s="214" t="s">
        <v>1717</v>
      </c>
      <c r="G468" s="214" t="s">
        <v>2227</v>
      </c>
      <c r="I468" s="6" t="s">
        <v>1139</v>
      </c>
      <c r="J468" s="374">
        <v>44705</v>
      </c>
      <c r="K468" s="214" t="s">
        <v>921</v>
      </c>
      <c r="L468" s="214" t="s">
        <v>2078</v>
      </c>
    </row>
    <row r="469" spans="1:18">
      <c r="A469" s="378" t="str">
        <f t="shared" si="33"/>
        <v>11002.000.000.000.000.000.000</v>
      </c>
      <c r="B469" s="214">
        <v>11000</v>
      </c>
      <c r="C469" s="214">
        <v>11002</v>
      </c>
      <c r="D469" s="378" t="str">
        <f t="shared" si="39"/>
        <v>Grab &amp; Go Gazpacho (8 oz)</v>
      </c>
      <c r="E469" s="378" t="str">
        <f t="shared" si="40"/>
        <v>SOUP_Grab &amp; Go Gazpacho (8 oz)</v>
      </c>
      <c r="F469" s="214" t="s">
        <v>1715</v>
      </c>
      <c r="G469" s="214" t="s">
        <v>1321</v>
      </c>
      <c r="I469" s="6" t="s">
        <v>1139</v>
      </c>
      <c r="J469" s="374">
        <v>44705</v>
      </c>
      <c r="K469" s="214" t="s">
        <v>918</v>
      </c>
      <c r="L469" s="214" t="s">
        <v>2066</v>
      </c>
    </row>
    <row r="470" spans="1:18">
      <c r="A470" s="378" t="str">
        <f t="shared" si="33"/>
        <v>95401.000.000.000.000.000.000</v>
      </c>
      <c r="B470" s="214">
        <v>95400</v>
      </c>
      <c r="C470" s="214">
        <v>95401</v>
      </c>
      <c r="D470" s="378" t="str">
        <f t="shared" si="39"/>
        <v xml:space="preserve">Buffalo Meatballs  </v>
      </c>
      <c r="E470" s="378" t="str">
        <f t="shared" si="40"/>
        <v xml:space="preserve">SIDE_Buffalo Meatballs  </v>
      </c>
      <c r="G470" s="214" t="s">
        <v>2256</v>
      </c>
      <c r="I470" s="6" t="s">
        <v>1139</v>
      </c>
      <c r="J470" s="374">
        <v>44743</v>
      </c>
      <c r="K470" s="214" t="s">
        <v>921</v>
      </c>
      <c r="L470" s="214" t="s">
        <v>2066</v>
      </c>
    </row>
    <row r="471" spans="1:18">
      <c r="A471" s="378" t="str">
        <f t="shared" si="33"/>
        <v>95501.000.000.000.000.000.000</v>
      </c>
      <c r="B471" s="214">
        <v>95500</v>
      </c>
      <c r="C471" s="214">
        <v>95501</v>
      </c>
      <c r="D471" s="378" t="str">
        <f t="shared" si="39"/>
        <v>Melon Gazpacho (8 oz)</v>
      </c>
      <c r="E471" s="378" t="str">
        <f t="shared" si="40"/>
        <v>SOUP_Melon Gazpacho (8 oz)</v>
      </c>
      <c r="F471" s="214" t="s">
        <v>1715</v>
      </c>
      <c r="G471" s="214" t="s">
        <v>2272</v>
      </c>
      <c r="I471" s="6" t="s">
        <v>1139</v>
      </c>
      <c r="J471" s="374">
        <v>44778</v>
      </c>
      <c r="K471" s="214" t="s">
        <v>918</v>
      </c>
      <c r="L471" s="214" t="s">
        <v>2066</v>
      </c>
    </row>
    <row r="472" spans="1:18">
      <c r="A472" s="378" t="str">
        <f t="shared" si="33"/>
        <v>95601.138.000.000.000.000.000</v>
      </c>
      <c r="B472" s="214">
        <v>95600</v>
      </c>
      <c r="C472" s="214">
        <v>95601</v>
      </c>
      <c r="D472" s="378" t="str">
        <f t="shared" si="39"/>
        <v xml:space="preserve">Tuna Niçoise Salad </v>
      </c>
      <c r="E472" s="378" t="str">
        <f t="shared" si="40"/>
        <v xml:space="preserve">SALAD_Tuna Niçoise Salad </v>
      </c>
      <c r="G472" s="214" t="s">
        <v>2273</v>
      </c>
      <c r="I472" s="6" t="s">
        <v>1139</v>
      </c>
      <c r="J472" s="374">
        <v>44778</v>
      </c>
      <c r="K472" s="214" t="s">
        <v>923</v>
      </c>
      <c r="L472" s="214" t="s">
        <v>2066</v>
      </c>
      <c r="M472" s="214">
        <v>138</v>
      </c>
      <c r="N472" s="214" t="s">
        <v>2279</v>
      </c>
    </row>
    <row r="473" spans="1:18">
      <c r="A473" s="378" t="str">
        <f t="shared" si="33"/>
        <v>1604.000.000.000.000.000.000</v>
      </c>
      <c r="B473" s="214">
        <v>1600</v>
      </c>
      <c r="C473" s="214">
        <v>1604</v>
      </c>
      <c r="D473" s="378" t="str">
        <f t="shared" si="39"/>
        <v>Tikka Masala  (Shrimp)</v>
      </c>
      <c r="E473" s="378" t="str">
        <f t="shared" si="40"/>
        <v>ENTRÉE_Tikka Masala  (Shrimp)</v>
      </c>
      <c r="F473" s="214" t="s">
        <v>935</v>
      </c>
      <c r="G473" s="214" t="s">
        <v>52</v>
      </c>
      <c r="I473" s="6" t="s">
        <v>1139</v>
      </c>
      <c r="J473" s="374">
        <v>44778</v>
      </c>
      <c r="K473" s="214" t="s">
        <v>916</v>
      </c>
      <c r="L473" s="214" t="s">
        <v>2066</v>
      </c>
    </row>
    <row r="474" spans="1:18">
      <c r="A474" s="378" t="str">
        <f t="shared" si="33"/>
        <v>86003.000.000.000.000.000.000</v>
      </c>
      <c r="B474" s="214">
        <v>86000</v>
      </c>
      <c r="C474" s="214">
        <v>86003</v>
      </c>
      <c r="D474" s="378" t="str">
        <f t="shared" si="39"/>
        <v>Green Smoothie (16 oz)</v>
      </c>
      <c r="E474" s="378" t="str">
        <f t="shared" si="40"/>
        <v>BEVERAGE_Green Smoothie (16 oz)</v>
      </c>
      <c r="F474" s="214" t="s">
        <v>1717</v>
      </c>
      <c r="G474" s="214" t="s">
        <v>1785</v>
      </c>
      <c r="I474" s="6" t="s">
        <v>1139</v>
      </c>
      <c r="J474" s="374">
        <v>44778</v>
      </c>
      <c r="K474" s="214" t="s">
        <v>920</v>
      </c>
      <c r="L474" s="214" t="s">
        <v>2078</v>
      </c>
    </row>
    <row r="475" spans="1:18">
      <c r="A475" s="378" t="str">
        <f t="shared" si="33"/>
        <v>13903.000.000.000.000.000.000</v>
      </c>
      <c r="B475" s="214">
        <v>13900</v>
      </c>
      <c r="C475" s="214">
        <v>13903</v>
      </c>
      <c r="D475" s="378" t="str">
        <f t="shared" si="39"/>
        <v>Turmeric Latte (16 oz)</v>
      </c>
      <c r="E475" s="378" t="str">
        <f t="shared" si="40"/>
        <v>BEVERAGE_Turmeric Latte (16 oz)</v>
      </c>
      <c r="F475" s="214" t="s">
        <v>1717</v>
      </c>
      <c r="G475" s="214" t="s">
        <v>255</v>
      </c>
      <c r="I475" s="6" t="s">
        <v>1139</v>
      </c>
      <c r="J475" s="374">
        <v>44778</v>
      </c>
      <c r="K475" s="214" t="s">
        <v>920</v>
      </c>
      <c r="L475" s="214" t="s">
        <v>2078</v>
      </c>
    </row>
    <row r="476" spans="1:18">
      <c r="A476" s="378" t="str">
        <f t="shared" si="33"/>
        <v>2710.000.000.000.000.000.000</v>
      </c>
      <c r="B476" s="214">
        <v>2700</v>
      </c>
      <c r="C476" s="214">
        <v>2710</v>
      </c>
      <c r="D476" s="378" t="str">
        <f t="shared" ref="D476:D483" si="41">CONCATENATE(G476," ",F476)</f>
        <v>Moroccan Tajine (Chicken)</v>
      </c>
      <c r="E476" s="378" t="str">
        <f t="shared" ref="E476:E491" si="42">CONCATENATE(K476, "_", G476, " ", F476)</f>
        <v>BULK_Moroccan Tajine (Chicken)</v>
      </c>
      <c r="F476" s="214" t="s">
        <v>936</v>
      </c>
      <c r="G476" s="214" t="s">
        <v>102</v>
      </c>
      <c r="I476" s="6" t="s">
        <v>1139</v>
      </c>
      <c r="J476" s="374">
        <v>44799</v>
      </c>
      <c r="K476" s="214" t="s">
        <v>2098</v>
      </c>
      <c r="L476" s="214" t="s">
        <v>2098</v>
      </c>
    </row>
    <row r="477" spans="1:18">
      <c r="A477" s="378" t="str">
        <f t="shared" si="33"/>
        <v>4711.000.000.000.000.000.000</v>
      </c>
      <c r="B477" s="214">
        <v>4700</v>
      </c>
      <c r="C477" s="214">
        <v>4711</v>
      </c>
      <c r="D477" s="378" t="str">
        <f t="shared" si="41"/>
        <v>Frittata (Tomato &amp; Herbs)</v>
      </c>
      <c r="E477" s="378" t="str">
        <f t="shared" si="42"/>
        <v>BULK_Frittata (Tomato &amp; Herbs)</v>
      </c>
      <c r="F477" s="214" t="s">
        <v>942</v>
      </c>
      <c r="G477" s="214" t="s">
        <v>1556</v>
      </c>
      <c r="I477" s="6" t="s">
        <v>1139</v>
      </c>
      <c r="J477" s="374">
        <v>44799</v>
      </c>
      <c r="K477" s="214" t="s">
        <v>2098</v>
      </c>
      <c r="L477" s="214" t="s">
        <v>2098</v>
      </c>
    </row>
    <row r="478" spans="1:18">
      <c r="A478" s="378" t="str">
        <f t="shared" si="33"/>
        <v>4712.000.000.000.000.000.000</v>
      </c>
      <c r="B478" s="214">
        <v>4700</v>
      </c>
      <c r="C478" s="214">
        <v>4712</v>
      </c>
      <c r="D478" s="378" t="str">
        <f t="shared" si="41"/>
        <v>Frittata (Bacon &amp; Cheese)</v>
      </c>
      <c r="E478" s="378" t="str">
        <f t="shared" si="42"/>
        <v>BULK_Frittata (Bacon &amp; Cheese)</v>
      </c>
      <c r="F478" s="214" t="s">
        <v>943</v>
      </c>
      <c r="G478" s="214" t="s">
        <v>1556</v>
      </c>
      <c r="I478" s="6" t="s">
        <v>1139</v>
      </c>
      <c r="J478" s="374">
        <v>44799</v>
      </c>
      <c r="K478" s="214" t="s">
        <v>2098</v>
      </c>
      <c r="L478" s="214" t="s">
        <v>2098</v>
      </c>
    </row>
    <row r="479" spans="1:18">
      <c r="A479" s="378" t="str">
        <f t="shared" si="33"/>
        <v>16110.000.000.000.000.000.000</v>
      </c>
      <c r="B479" s="214">
        <v>16100</v>
      </c>
      <c r="C479" s="214">
        <v>16110</v>
      </c>
      <c r="D479" s="378" t="str">
        <f t="shared" si="41"/>
        <v xml:space="preserve">Cucumber Potato Salad </v>
      </c>
      <c r="E479" s="378" t="str">
        <f t="shared" si="42"/>
        <v xml:space="preserve">BULK_Cucumber Potato Salad </v>
      </c>
      <c r="G479" s="214" t="s">
        <v>264</v>
      </c>
      <c r="I479" s="6" t="s">
        <v>1139</v>
      </c>
      <c r="J479" s="374">
        <v>44799</v>
      </c>
      <c r="K479" s="214" t="s">
        <v>2098</v>
      </c>
      <c r="L479" s="214" t="s">
        <v>2098</v>
      </c>
    </row>
    <row r="480" spans="1:18">
      <c r="A480" s="378" t="str">
        <f t="shared" si="33"/>
        <v>60310.000.000.000.000.000.000</v>
      </c>
      <c r="B480" s="214">
        <v>60300</v>
      </c>
      <c r="C480" s="214">
        <v>60310</v>
      </c>
      <c r="D480" s="378" t="str">
        <f t="shared" si="41"/>
        <v xml:space="preserve">Teriyaki Meatballs </v>
      </c>
      <c r="E480" s="378" t="str">
        <f t="shared" si="42"/>
        <v xml:space="preserve">BULK_Teriyaki Meatballs </v>
      </c>
      <c r="G480" s="214" t="s">
        <v>1181</v>
      </c>
      <c r="I480" s="6" t="s">
        <v>1139</v>
      </c>
      <c r="J480" s="374">
        <v>44799</v>
      </c>
      <c r="K480" s="214" t="s">
        <v>2098</v>
      </c>
      <c r="L480" s="214" t="s">
        <v>2098</v>
      </c>
    </row>
    <row r="481" spans="1:18">
      <c r="A481" s="378" t="str">
        <f t="shared" si="33"/>
        <v>85010.000.000.000.000.000.000</v>
      </c>
      <c r="B481" s="214">
        <v>85000</v>
      </c>
      <c r="C481" s="214">
        <v>85010</v>
      </c>
      <c r="D481" s="378" t="str">
        <f t="shared" si="41"/>
        <v xml:space="preserve">Lasagna Alessandra </v>
      </c>
      <c r="E481" s="378" t="str">
        <f t="shared" si="42"/>
        <v xml:space="preserve">BULK_Lasagna Alessandra </v>
      </c>
      <c r="G481" s="214" t="s">
        <v>1784</v>
      </c>
      <c r="I481" s="6" t="s">
        <v>1139</v>
      </c>
      <c r="J481" s="374">
        <v>44802</v>
      </c>
      <c r="K481" s="214" t="s">
        <v>2098</v>
      </c>
      <c r="L481" s="214" t="s">
        <v>2098</v>
      </c>
    </row>
    <row r="482" spans="1:18">
      <c r="A482" s="378" t="str">
        <f t="shared" si="33"/>
        <v>7610.000.000.000.000.000.000</v>
      </c>
      <c r="B482" s="214">
        <v>7600</v>
      </c>
      <c r="C482" s="214">
        <v>7610</v>
      </c>
      <c r="D482" s="378" t="str">
        <f t="shared" si="41"/>
        <v xml:space="preserve">Baked Lasagna Bolognese </v>
      </c>
      <c r="E482" s="378" t="str">
        <f t="shared" si="42"/>
        <v xml:space="preserve">BULK_Baked Lasagna Bolognese </v>
      </c>
      <c r="G482" s="214" t="s">
        <v>131</v>
      </c>
      <c r="I482" s="6" t="s">
        <v>1139</v>
      </c>
      <c r="J482" s="374">
        <v>44802</v>
      </c>
      <c r="K482" s="214" t="s">
        <v>2098</v>
      </c>
      <c r="L482" s="214" t="s">
        <v>2098</v>
      </c>
    </row>
    <row r="483" spans="1:18">
      <c r="A483" s="378" t="str">
        <f t="shared" si="33"/>
        <v>60511.000.000.000.000.000.000</v>
      </c>
      <c r="B483" s="214">
        <v>60500</v>
      </c>
      <c r="C483" s="214">
        <v>60511</v>
      </c>
      <c r="D483" s="378" t="str">
        <f t="shared" si="41"/>
        <v xml:space="preserve">Stuffing </v>
      </c>
      <c r="E483" s="378" t="str">
        <f t="shared" si="42"/>
        <v xml:space="preserve">BULK_Stuffing </v>
      </c>
      <c r="G483" s="214" t="s">
        <v>1330</v>
      </c>
      <c r="I483" s="6" t="s">
        <v>1139</v>
      </c>
      <c r="J483" s="374">
        <v>44802</v>
      </c>
      <c r="K483" s="214" t="s">
        <v>2098</v>
      </c>
      <c r="L483" s="214" t="s">
        <v>2098</v>
      </c>
    </row>
    <row r="484" spans="1:18">
      <c r="A484" s="378" t="str">
        <f t="shared" si="33"/>
        <v>60811.000.000.000.000.000.000</v>
      </c>
      <c r="B484" s="214">
        <v>60800</v>
      </c>
      <c r="C484" s="214">
        <v>60811</v>
      </c>
      <c r="D484" s="378" t="str">
        <f t="shared" ref="D484" si="43">CONCATENATE(G484," ",F484)</f>
        <v xml:space="preserve">Braised Beef Brisket </v>
      </c>
      <c r="E484" s="378" t="str">
        <f t="shared" si="42"/>
        <v xml:space="preserve">BULK_Braised Beef Brisket </v>
      </c>
      <c r="G484" s="214" t="s">
        <v>1365</v>
      </c>
      <c r="I484" s="6" t="s">
        <v>1139</v>
      </c>
      <c r="J484" s="374">
        <v>44802</v>
      </c>
      <c r="K484" s="214" t="s">
        <v>2098</v>
      </c>
      <c r="L484" s="214" t="s">
        <v>2098</v>
      </c>
    </row>
    <row r="485" spans="1:18">
      <c r="A485" s="378" t="str">
        <f t="shared" si="33"/>
        <v>14201.000.000.000.000.000.000</v>
      </c>
      <c r="B485" s="214">
        <v>14200</v>
      </c>
      <c r="C485" s="214">
        <v>14201</v>
      </c>
      <c r="D485" s="378" t="str">
        <f t="shared" ref="D485" si="44">CONCATENATE(G485," ",F485)</f>
        <v xml:space="preserve">Long Island Duck a l'Orange </v>
      </c>
      <c r="E485" s="378" t="str">
        <f t="shared" si="42"/>
        <v xml:space="preserve">ENTRÉE_Long Island Duck a l'Orange </v>
      </c>
      <c r="G485" s="214" t="s">
        <v>2293</v>
      </c>
      <c r="H485" s="214" t="s">
        <v>2294</v>
      </c>
      <c r="I485" s="6" t="s">
        <v>1139</v>
      </c>
      <c r="J485" s="374">
        <v>44802</v>
      </c>
      <c r="K485" s="214" t="s">
        <v>916</v>
      </c>
      <c r="L485" s="214" t="s">
        <v>2066</v>
      </c>
    </row>
    <row r="486" spans="1:18">
      <c r="A486" s="378" t="str">
        <f t="shared" si="33"/>
        <v>70904.000.000.000.000.000.000</v>
      </c>
      <c r="B486" s="214">
        <v>70900</v>
      </c>
      <c r="C486" s="214">
        <v>70904</v>
      </c>
      <c r="D486" s="378" t="str">
        <f t="shared" ref="D486:D549" si="45">CONCATENATE(G486," ",F486)</f>
        <v>Spring Salad (Half Portion- No Protein)</v>
      </c>
      <c r="E486" s="378" t="str">
        <f t="shared" si="42"/>
        <v>SALAD_Spring Salad (Half Portion- No Protein)</v>
      </c>
      <c r="F486" s="214" t="s">
        <v>2298</v>
      </c>
      <c r="G486" s="214" t="s">
        <v>1470</v>
      </c>
      <c r="H486" s="214"/>
      <c r="I486" s="6" t="s">
        <v>1139</v>
      </c>
      <c r="J486" s="374">
        <v>44806</v>
      </c>
      <c r="K486" s="214" t="s">
        <v>923</v>
      </c>
      <c r="L486" s="214" t="s">
        <v>2066</v>
      </c>
    </row>
    <row r="487" spans="1:18">
      <c r="A487" s="378" t="str">
        <f t="shared" si="33"/>
        <v>95701.184.815.000.000.000.000</v>
      </c>
      <c r="B487" s="214">
        <v>95700</v>
      </c>
      <c r="C487" s="214">
        <v>95701</v>
      </c>
      <c r="D487" s="378" t="str">
        <f t="shared" si="45"/>
        <v xml:space="preserve">Pastrami Sandwich </v>
      </c>
      <c r="E487" s="378" t="str">
        <f t="shared" si="42"/>
        <v xml:space="preserve">ENTRÉE_Pastrami Sandwich </v>
      </c>
      <c r="G487" s="214" t="s">
        <v>2301</v>
      </c>
      <c r="I487" s="6" t="s">
        <v>1139</v>
      </c>
      <c r="J487" s="374">
        <v>45023</v>
      </c>
      <c r="K487" s="214" t="s">
        <v>916</v>
      </c>
      <c r="L487" s="214" t="s">
        <v>2066</v>
      </c>
      <c r="M487" s="214">
        <v>184</v>
      </c>
      <c r="N487" s="214" t="s">
        <v>2339</v>
      </c>
      <c r="O487" s="214">
        <v>815</v>
      </c>
      <c r="P487" s="214" t="s">
        <v>2343</v>
      </c>
    </row>
    <row r="488" spans="1:18">
      <c r="A488" s="378" t="str">
        <f t="shared" ref="A488:A551" si="46">CONCATENATE(C488,".",IF(M488="","000",M488),".",IF(O488="","000",O488),".",IF(Q488="","000",Q488),".",IF(S488="","000",S488),".",IF(U488="","000",U488),".",IF(Y488="","000",Y488))</f>
        <v>95801.000.000.000.000.000.000</v>
      </c>
      <c r="B488" s="214">
        <v>95800</v>
      </c>
      <c r="C488" s="214">
        <v>95801</v>
      </c>
      <c r="D488" s="378" t="str">
        <f t="shared" si="45"/>
        <v xml:space="preserve">Chicken &amp; Egg Salad Wrap </v>
      </c>
      <c r="E488" s="378" t="str">
        <f t="shared" si="42"/>
        <v xml:space="preserve">ENTRÉE_Chicken &amp; Egg Salad Wrap </v>
      </c>
      <c r="G488" s="214" t="s">
        <v>2309</v>
      </c>
      <c r="I488" s="6" t="s">
        <v>1139</v>
      </c>
      <c r="J488" s="374">
        <v>45023</v>
      </c>
      <c r="K488" s="214" t="s">
        <v>916</v>
      </c>
      <c r="L488" s="214" t="s">
        <v>2066</v>
      </c>
    </row>
    <row r="489" spans="1:18">
      <c r="A489" s="378" t="str">
        <f t="shared" si="46"/>
        <v>95901.124.181.000.000.000.000</v>
      </c>
      <c r="B489" s="214">
        <v>95900</v>
      </c>
      <c r="C489" s="214">
        <v>95901</v>
      </c>
      <c r="D489" s="378" t="str">
        <f t="shared" si="45"/>
        <v xml:space="preserve">Epicured Burrito </v>
      </c>
      <c r="E489" s="378" t="str">
        <f t="shared" si="42"/>
        <v xml:space="preserve">ENTRÉE_Epicured Burrito </v>
      </c>
      <c r="G489" s="214" t="s">
        <v>2302</v>
      </c>
      <c r="I489" s="6" t="s">
        <v>1139</v>
      </c>
      <c r="J489" s="374">
        <v>45023</v>
      </c>
      <c r="K489" s="214" t="s">
        <v>916</v>
      </c>
      <c r="L489" s="214" t="s">
        <v>2066</v>
      </c>
      <c r="M489" s="311">
        <v>124</v>
      </c>
      <c r="N489" s="311" t="s">
        <v>754</v>
      </c>
      <c r="O489" s="311">
        <v>181</v>
      </c>
      <c r="P489" s="311" t="s">
        <v>2340</v>
      </c>
    </row>
    <row r="490" spans="1:18">
      <c r="A490" s="378" t="str">
        <f t="shared" si="46"/>
        <v>95902.124.181.000.000.000.000</v>
      </c>
      <c r="B490" s="214">
        <v>95900</v>
      </c>
      <c r="C490" s="214">
        <v>95902</v>
      </c>
      <c r="D490" s="378" t="str">
        <f t="shared" si="45"/>
        <v>Epicured Burrito (Tempeh)</v>
      </c>
      <c r="E490" s="378" t="str">
        <f t="shared" si="42"/>
        <v>ENTRÉE_Epicured Burrito (Tempeh)</v>
      </c>
      <c r="F490" s="214" t="s">
        <v>1488</v>
      </c>
      <c r="G490" s="214" t="s">
        <v>2302</v>
      </c>
      <c r="I490" s="6" t="s">
        <v>1139</v>
      </c>
      <c r="J490" s="374">
        <v>45023</v>
      </c>
      <c r="K490" s="214" t="s">
        <v>916</v>
      </c>
      <c r="L490" s="214" t="s">
        <v>2066</v>
      </c>
      <c r="M490" s="311">
        <v>124</v>
      </c>
      <c r="N490" s="311" t="s">
        <v>754</v>
      </c>
      <c r="O490" s="311">
        <v>181</v>
      </c>
      <c r="P490" s="311" t="s">
        <v>2340</v>
      </c>
    </row>
    <row r="491" spans="1:18">
      <c r="A491" s="378" t="str">
        <f t="shared" si="46"/>
        <v>96001.184.183.000.000.000.000</v>
      </c>
      <c r="B491" s="214">
        <v>96000</v>
      </c>
      <c r="C491" s="214">
        <v>96001</v>
      </c>
      <c r="D491" s="378" t="str">
        <f t="shared" si="45"/>
        <v xml:space="preserve">Roasted Turkey Sandwich </v>
      </c>
      <c r="E491" s="378" t="str">
        <f t="shared" si="42"/>
        <v xml:space="preserve">ENTRÉE_Roasted Turkey Sandwich </v>
      </c>
      <c r="G491" s="214" t="s">
        <v>2303</v>
      </c>
      <c r="I491" s="6" t="s">
        <v>1139</v>
      </c>
      <c r="J491" s="374">
        <v>45023</v>
      </c>
      <c r="K491" s="214" t="s">
        <v>916</v>
      </c>
      <c r="L491" s="214" t="s">
        <v>2066</v>
      </c>
      <c r="M491" s="214">
        <v>184</v>
      </c>
      <c r="N491" s="214" t="s">
        <v>2339</v>
      </c>
      <c r="O491" s="214">
        <v>183</v>
      </c>
      <c r="P491" s="214" t="s">
        <v>2344</v>
      </c>
    </row>
    <row r="492" spans="1:18">
      <c r="A492" s="378" t="str">
        <f t="shared" si="46"/>
        <v>96101.180.000.000.000.000.000</v>
      </c>
      <c r="B492" s="214">
        <v>96100</v>
      </c>
      <c r="C492" s="214">
        <v>96101</v>
      </c>
      <c r="D492" s="378" t="str">
        <f t="shared" si="45"/>
        <v xml:space="preserve">Chicken Wrap </v>
      </c>
      <c r="E492" s="378" t="str">
        <f t="shared" ref="E492:E549" si="47">CONCATENATE(K492, "_", G492, " ", F492)</f>
        <v xml:space="preserve">ENTRÉE_Chicken Wrap </v>
      </c>
      <c r="G492" s="214" t="s">
        <v>2304</v>
      </c>
      <c r="I492" s="6" t="s">
        <v>1139</v>
      </c>
      <c r="J492" s="374">
        <v>45023</v>
      </c>
      <c r="K492" s="214" t="s">
        <v>916</v>
      </c>
      <c r="L492" s="214" t="s">
        <v>2066</v>
      </c>
      <c r="M492" s="311">
        <v>180</v>
      </c>
      <c r="N492" s="311" t="s">
        <v>2341</v>
      </c>
    </row>
    <row r="493" spans="1:18">
      <c r="A493" s="378" t="str">
        <f t="shared" si="46"/>
        <v>96201.109.000.000.000.000.000</v>
      </c>
      <c r="B493" s="214">
        <v>96200</v>
      </c>
      <c r="C493" s="214">
        <v>96201</v>
      </c>
      <c r="D493" s="378" t="str">
        <f t="shared" si="45"/>
        <v xml:space="preserve">Beef Teriyaki Wrap </v>
      </c>
      <c r="E493" s="378" t="str">
        <f t="shared" si="47"/>
        <v xml:space="preserve">ENTRÉE_Beef Teriyaki Wrap </v>
      </c>
      <c r="G493" s="214" t="s">
        <v>2305</v>
      </c>
      <c r="I493" s="6" t="s">
        <v>1139</v>
      </c>
      <c r="J493" s="374">
        <v>45023</v>
      </c>
      <c r="K493" s="214" t="s">
        <v>916</v>
      </c>
      <c r="L493" s="214" t="s">
        <v>2066</v>
      </c>
      <c r="M493" s="311">
        <v>109</v>
      </c>
      <c r="N493" s="311" t="s">
        <v>33</v>
      </c>
    </row>
    <row r="494" spans="1:18">
      <c r="A494" s="378" t="str">
        <f t="shared" si="46"/>
        <v>96301.104.181.501.000.000.000</v>
      </c>
      <c r="B494" s="214">
        <v>96300</v>
      </c>
      <c r="C494" s="214">
        <v>96301</v>
      </c>
      <c r="D494" s="378" t="str">
        <f t="shared" si="45"/>
        <v>Hawker Lettuce Wrap (Beef)</v>
      </c>
      <c r="E494" s="378" t="str">
        <f t="shared" si="47"/>
        <v>ENTRÉE_Hawker Lettuce Wrap (Beef)</v>
      </c>
      <c r="F494" s="214" t="s">
        <v>937</v>
      </c>
      <c r="G494" s="214" t="s">
        <v>2306</v>
      </c>
      <c r="I494" s="6" t="s">
        <v>1139</v>
      </c>
      <c r="J494" s="374">
        <v>45023</v>
      </c>
      <c r="K494" s="214" t="s">
        <v>916</v>
      </c>
      <c r="L494" s="214" t="s">
        <v>2066</v>
      </c>
      <c r="M494" s="311">
        <v>104</v>
      </c>
      <c r="N494" s="311" t="s">
        <v>80</v>
      </c>
      <c r="O494" s="311">
        <v>181</v>
      </c>
      <c r="P494" s="311" t="s">
        <v>65</v>
      </c>
      <c r="Q494" s="311">
        <v>501</v>
      </c>
      <c r="R494" s="311" t="s">
        <v>66</v>
      </c>
    </row>
    <row r="495" spans="1:18">
      <c r="A495" s="378" t="str">
        <f t="shared" si="46"/>
        <v>96401.182.000.000.000.000.000</v>
      </c>
      <c r="B495" s="214">
        <v>96400</v>
      </c>
      <c r="C495" s="214">
        <v>96401</v>
      </c>
      <c r="D495" s="378" t="str">
        <f t="shared" si="45"/>
        <v xml:space="preserve">Falafel Wrap </v>
      </c>
      <c r="E495" s="378" t="str">
        <f t="shared" si="47"/>
        <v xml:space="preserve">ENTRÉE_Falafel Wrap </v>
      </c>
      <c r="G495" s="214" t="s">
        <v>2310</v>
      </c>
      <c r="I495" s="6" t="s">
        <v>1139</v>
      </c>
      <c r="J495" s="374">
        <v>45023</v>
      </c>
      <c r="K495" s="214" t="s">
        <v>916</v>
      </c>
      <c r="L495" s="214" t="s">
        <v>2066</v>
      </c>
      <c r="M495" s="311">
        <v>182</v>
      </c>
      <c r="N495" s="311" t="s">
        <v>2342</v>
      </c>
    </row>
    <row r="496" spans="1:18">
      <c r="A496" s="378" t="str">
        <f t="shared" si="46"/>
        <v>97101.000.000.000.000.000.000</v>
      </c>
      <c r="B496" s="214">
        <v>97100</v>
      </c>
      <c r="C496" s="214">
        <v>97101</v>
      </c>
      <c r="D496" s="378" t="str">
        <f t="shared" si="45"/>
        <v xml:space="preserve">Anagram Banana Coconut Smoothie </v>
      </c>
      <c r="E496" s="378" t="str">
        <f t="shared" si="47"/>
        <v xml:space="preserve">BEVERAGE_Anagram Banana Coconut Smoothie </v>
      </c>
      <c r="G496" s="214" t="s">
        <v>2402</v>
      </c>
      <c r="I496" s="6" t="s">
        <v>1139</v>
      </c>
      <c r="J496" s="374">
        <v>45036</v>
      </c>
      <c r="K496" s="214" t="s">
        <v>920</v>
      </c>
      <c r="L496" s="214" t="s">
        <v>2066</v>
      </c>
    </row>
    <row r="497" spans="1:12">
      <c r="A497" s="378" t="str">
        <f t="shared" si="46"/>
        <v>97201.000.000.000.000.000.000</v>
      </c>
      <c r="B497" s="214">
        <v>97200</v>
      </c>
      <c r="C497" s="214">
        <v>97201</v>
      </c>
      <c r="D497" s="378" t="str">
        <f t="shared" si="45"/>
        <v xml:space="preserve">Anagram Chicken Bacon Lasagna </v>
      </c>
      <c r="E497" s="378" t="str">
        <f t="shared" si="47"/>
        <v xml:space="preserve">ENTRÉE_Anagram Chicken Bacon Lasagna </v>
      </c>
      <c r="G497" s="214" t="s">
        <v>2403</v>
      </c>
      <c r="I497" s="6" t="s">
        <v>1139</v>
      </c>
      <c r="J497" s="374">
        <v>45036</v>
      </c>
      <c r="K497" s="214" t="s">
        <v>916</v>
      </c>
      <c r="L497" s="214" t="s">
        <v>2066</v>
      </c>
    </row>
    <row r="498" spans="1:12">
      <c r="A498" s="378" t="str">
        <f t="shared" si="46"/>
        <v>97301.000.000.000.000.000.000</v>
      </c>
      <c r="B498" s="214">
        <v>97300</v>
      </c>
      <c r="C498" s="214">
        <v>97301</v>
      </c>
      <c r="D498" s="378" t="str">
        <f t="shared" si="45"/>
        <v xml:space="preserve">Anagram Chicken Garam Masala </v>
      </c>
      <c r="E498" s="378" t="str">
        <f t="shared" si="47"/>
        <v xml:space="preserve">ENTRÉE_Anagram Chicken Garam Masala </v>
      </c>
      <c r="G498" s="214" t="s">
        <v>2404</v>
      </c>
      <c r="I498" s="6" t="s">
        <v>1139</v>
      </c>
      <c r="J498" s="374">
        <v>45036</v>
      </c>
      <c r="K498" s="214" t="s">
        <v>916</v>
      </c>
      <c r="L498" s="214" t="s">
        <v>2066</v>
      </c>
    </row>
    <row r="499" spans="1:12">
      <c r="A499" s="378" t="str">
        <f t="shared" si="46"/>
        <v>97401.000.000.000.000.000.000</v>
      </c>
      <c r="B499" s="214">
        <v>97400</v>
      </c>
      <c r="C499" s="214">
        <v>97401</v>
      </c>
      <c r="D499" s="378" t="str">
        <f t="shared" si="45"/>
        <v xml:space="preserve">Anagram Chicken Primavera </v>
      </c>
      <c r="E499" s="378" t="str">
        <f t="shared" si="47"/>
        <v xml:space="preserve">ENTRÉE_Anagram Chicken Primavera </v>
      </c>
      <c r="G499" s="214" t="s">
        <v>2405</v>
      </c>
      <c r="I499" s="6" t="s">
        <v>1139</v>
      </c>
      <c r="J499" s="374">
        <v>45036</v>
      </c>
      <c r="K499" s="214" t="s">
        <v>916</v>
      </c>
      <c r="L499" s="214" t="s">
        <v>2066</v>
      </c>
    </row>
    <row r="500" spans="1:12">
      <c r="A500" s="378" t="str">
        <f t="shared" si="46"/>
        <v>97501.000.000.000.000.000.000</v>
      </c>
      <c r="B500" s="214">
        <v>97500</v>
      </c>
      <c r="C500" s="214">
        <v>97501</v>
      </c>
      <c r="D500" s="378" t="str">
        <f t="shared" si="45"/>
        <v xml:space="preserve">Anagram Chocolate Granola Breakfast </v>
      </c>
      <c r="E500" s="378" t="str">
        <f t="shared" si="47"/>
        <v xml:space="preserve">BREAKFAST_Anagram Chocolate Granola Breakfast </v>
      </c>
      <c r="G500" s="214" t="s">
        <v>2406</v>
      </c>
      <c r="I500" s="6" t="s">
        <v>1139</v>
      </c>
      <c r="J500" s="374">
        <v>45036</v>
      </c>
      <c r="K500" s="214" t="s">
        <v>919</v>
      </c>
      <c r="L500" s="214" t="s">
        <v>2066</v>
      </c>
    </row>
    <row r="501" spans="1:12">
      <c r="A501" s="378" t="str">
        <f t="shared" si="46"/>
        <v>97601.000.000.000.000.000.000</v>
      </c>
      <c r="B501" s="214">
        <v>97600</v>
      </c>
      <c r="C501" s="214">
        <v>97601</v>
      </c>
      <c r="D501" s="378" t="str">
        <f t="shared" si="45"/>
        <v xml:space="preserve">Anagram Chocolate Peanut Butter Smoothie </v>
      </c>
      <c r="E501" s="378" t="str">
        <f t="shared" si="47"/>
        <v xml:space="preserve">BEVERAGE_Anagram Chocolate Peanut Butter Smoothie </v>
      </c>
      <c r="G501" s="214" t="s">
        <v>2407</v>
      </c>
      <c r="I501" s="6" t="s">
        <v>1139</v>
      </c>
      <c r="J501" s="374">
        <v>45036</v>
      </c>
      <c r="K501" s="214" t="s">
        <v>920</v>
      </c>
      <c r="L501" s="214" t="s">
        <v>2066</v>
      </c>
    </row>
    <row r="502" spans="1:12">
      <c r="A502" s="378" t="str">
        <f t="shared" si="46"/>
        <v>97701.000.000.000.000.000.000</v>
      </c>
      <c r="B502" s="214">
        <v>97700</v>
      </c>
      <c r="C502" s="214">
        <v>97701</v>
      </c>
      <c r="D502" s="378" t="str">
        <f t="shared" si="45"/>
        <v xml:space="preserve">Anagram Coconut Curry </v>
      </c>
      <c r="E502" s="378" t="str">
        <f t="shared" si="47"/>
        <v xml:space="preserve">ENTRÉE_Anagram Coconut Curry </v>
      </c>
      <c r="G502" s="214" t="s">
        <v>2408</v>
      </c>
      <c r="I502" s="6" t="s">
        <v>1139</v>
      </c>
      <c r="J502" s="374">
        <v>45036</v>
      </c>
      <c r="K502" s="214" t="s">
        <v>916</v>
      </c>
      <c r="L502" s="214" t="s">
        <v>2066</v>
      </c>
    </row>
    <row r="503" spans="1:12">
      <c r="A503" s="378" t="str">
        <f t="shared" si="46"/>
        <v>97801.000.000.000.000.000.000</v>
      </c>
      <c r="B503" s="214">
        <v>97800</v>
      </c>
      <c r="C503" s="214">
        <v>97801</v>
      </c>
      <c r="D503" s="378" t="str">
        <f t="shared" si="45"/>
        <v xml:space="preserve">Anagram Corn Casserole </v>
      </c>
      <c r="E503" s="378" t="str">
        <f t="shared" si="47"/>
        <v xml:space="preserve">ENTRÉE_Anagram Corn Casserole </v>
      </c>
      <c r="G503" s="214" t="s">
        <v>2409</v>
      </c>
      <c r="I503" s="6" t="s">
        <v>1139</v>
      </c>
      <c r="J503" s="374">
        <v>45036</v>
      </c>
      <c r="K503" s="214" t="s">
        <v>916</v>
      </c>
      <c r="L503" s="214" t="s">
        <v>2066</v>
      </c>
    </row>
    <row r="504" spans="1:12">
      <c r="A504" s="378" t="str">
        <f t="shared" si="46"/>
        <v>97901.000.000.000.000.000.000</v>
      </c>
      <c r="B504" s="214">
        <v>97900</v>
      </c>
      <c r="C504" s="214">
        <v>97901</v>
      </c>
      <c r="D504" s="378" t="str">
        <f t="shared" si="45"/>
        <v xml:space="preserve">Anagram Goulash </v>
      </c>
      <c r="E504" s="378" t="str">
        <f t="shared" si="47"/>
        <v xml:space="preserve">ENTRÉE_Anagram Goulash </v>
      </c>
      <c r="G504" s="214" t="s">
        <v>2410</v>
      </c>
      <c r="I504" s="6" t="s">
        <v>1139</v>
      </c>
      <c r="J504" s="374">
        <v>45036</v>
      </c>
      <c r="K504" s="214" t="s">
        <v>916</v>
      </c>
      <c r="L504" s="214" t="s">
        <v>2066</v>
      </c>
    </row>
    <row r="505" spans="1:12">
      <c r="A505" s="378" t="str">
        <f t="shared" si="46"/>
        <v>98101.000.000.000.000.000.000</v>
      </c>
      <c r="B505" s="214">
        <v>98100</v>
      </c>
      <c r="C505" s="214">
        <v>98101</v>
      </c>
      <c r="D505" s="378" t="str">
        <f t="shared" si="45"/>
        <v xml:space="preserve">Anagram Mexican Steak </v>
      </c>
      <c r="E505" s="378" t="str">
        <f t="shared" si="47"/>
        <v xml:space="preserve">ENTRÉE_Anagram Mexican Steak </v>
      </c>
      <c r="G505" s="214" t="s">
        <v>2411</v>
      </c>
      <c r="I505" s="6" t="s">
        <v>1139</v>
      </c>
      <c r="J505" s="374">
        <v>45036</v>
      </c>
      <c r="K505" s="214" t="s">
        <v>916</v>
      </c>
      <c r="L505" s="214" t="s">
        <v>2066</v>
      </c>
    </row>
    <row r="506" spans="1:12">
      <c r="A506" s="378" t="str">
        <f t="shared" si="46"/>
        <v>98201.000.000.000.000.000.000</v>
      </c>
      <c r="B506" s="214">
        <v>98200</v>
      </c>
      <c r="C506" s="214">
        <v>98201</v>
      </c>
      <c r="D506" s="378" t="str">
        <f t="shared" si="45"/>
        <v xml:space="preserve">Anagram Oreo Peanut Butter Energy Bites </v>
      </c>
      <c r="E506" s="378" t="str">
        <f t="shared" si="47"/>
        <v xml:space="preserve">SNACK_Anagram Oreo Peanut Butter Energy Bites </v>
      </c>
      <c r="G506" s="214" t="s">
        <v>2412</v>
      </c>
      <c r="I506" s="6" t="s">
        <v>1139</v>
      </c>
      <c r="J506" s="374">
        <v>45036</v>
      </c>
      <c r="K506" s="214" t="s">
        <v>922</v>
      </c>
      <c r="L506" s="214" t="s">
        <v>2066</v>
      </c>
    </row>
    <row r="507" spans="1:12">
      <c r="A507" s="378" t="str">
        <f t="shared" si="46"/>
        <v>98301.000.000.000.000.000.000</v>
      </c>
      <c r="B507" s="214">
        <v>98300</v>
      </c>
      <c r="C507" s="214">
        <v>98301</v>
      </c>
      <c r="D507" s="378" t="str">
        <f t="shared" si="45"/>
        <v xml:space="preserve">Anagram Peanut Butter &amp; Date Energy Bites </v>
      </c>
      <c r="E507" s="378" t="str">
        <f t="shared" si="47"/>
        <v xml:space="preserve">SNACK_Anagram Peanut Butter &amp; Date Energy Bites </v>
      </c>
      <c r="G507" s="214" t="s">
        <v>2413</v>
      </c>
      <c r="I507" s="6" t="s">
        <v>1139</v>
      </c>
      <c r="J507" s="374">
        <v>45036</v>
      </c>
      <c r="K507" s="214" t="s">
        <v>922</v>
      </c>
      <c r="L507" s="214" t="s">
        <v>2066</v>
      </c>
    </row>
    <row r="508" spans="1:12">
      <c r="A508" s="378" t="str">
        <f t="shared" si="46"/>
        <v>98401.000.000.000.000.000.000</v>
      </c>
      <c r="B508" s="214">
        <v>98400</v>
      </c>
      <c r="C508" s="214">
        <v>98401</v>
      </c>
      <c r="D508" s="378" t="str">
        <f t="shared" si="45"/>
        <v xml:space="preserve">Anagram Pomodoro Meatballs </v>
      </c>
      <c r="E508" s="378" t="str">
        <f t="shared" si="47"/>
        <v xml:space="preserve">ENTRÉE_Anagram Pomodoro Meatballs </v>
      </c>
      <c r="G508" s="214" t="s">
        <v>2414</v>
      </c>
      <c r="I508" s="6" t="s">
        <v>1139</v>
      </c>
      <c r="J508" s="374">
        <v>45036</v>
      </c>
      <c r="K508" s="214" t="s">
        <v>916</v>
      </c>
      <c r="L508" s="214" t="s">
        <v>2066</v>
      </c>
    </row>
    <row r="509" spans="1:12">
      <c r="A509" s="378" t="str">
        <f t="shared" si="46"/>
        <v>98501.000.000.000.000.000.000</v>
      </c>
      <c r="B509" s="214">
        <v>98500</v>
      </c>
      <c r="C509" s="214">
        <v>98501</v>
      </c>
      <c r="D509" s="378" t="str">
        <f t="shared" si="45"/>
        <v xml:space="preserve">Anagram Sesame Ponzu Chicken </v>
      </c>
      <c r="E509" s="378" t="str">
        <f t="shared" si="47"/>
        <v xml:space="preserve">ENTRÉE_Anagram Sesame Ponzu Chicken </v>
      </c>
      <c r="G509" s="214" t="s">
        <v>2415</v>
      </c>
      <c r="I509" s="6" t="s">
        <v>1139</v>
      </c>
      <c r="J509" s="374">
        <v>45036</v>
      </c>
      <c r="K509" s="214" t="s">
        <v>916</v>
      </c>
      <c r="L509" s="214" t="s">
        <v>2066</v>
      </c>
    </row>
    <row r="510" spans="1:12">
      <c r="A510" s="378" t="str">
        <f t="shared" si="46"/>
        <v>98601.000.000.000.000.000.000</v>
      </c>
      <c r="B510" s="214">
        <v>98600</v>
      </c>
      <c r="C510" s="214">
        <v>98601</v>
      </c>
      <c r="D510" s="378" t="str">
        <f t="shared" si="45"/>
        <v xml:space="preserve">Anagram American Breakfast </v>
      </c>
      <c r="E510" s="378" t="str">
        <f t="shared" si="47"/>
        <v xml:space="preserve">BREAKFAST_Anagram American Breakfast </v>
      </c>
      <c r="G510" s="214" t="s">
        <v>2416</v>
      </c>
      <c r="I510" s="6" t="s">
        <v>1139</v>
      </c>
      <c r="J510" s="374">
        <v>45036</v>
      </c>
      <c r="K510" s="214" t="s">
        <v>919</v>
      </c>
      <c r="L510" s="214" t="s">
        <v>2066</v>
      </c>
    </row>
    <row r="511" spans="1:12">
      <c r="A511" s="378" t="str">
        <f t="shared" si="46"/>
        <v>98701.000.000.000.000.000.000</v>
      </c>
      <c r="B511" s="214">
        <v>98700</v>
      </c>
      <c r="C511" s="214">
        <v>98701</v>
      </c>
      <c r="D511" s="378" t="str">
        <f t="shared" si="45"/>
        <v xml:space="preserve">Anagram Steak au Poivre </v>
      </c>
      <c r="E511" s="378" t="str">
        <f t="shared" si="47"/>
        <v xml:space="preserve">ENTRÉE_Anagram Steak au Poivre </v>
      </c>
      <c r="G511" s="214" t="s">
        <v>2417</v>
      </c>
      <c r="I511" s="6" t="s">
        <v>1139</v>
      </c>
      <c r="J511" s="374">
        <v>45036</v>
      </c>
      <c r="K511" s="214" t="s">
        <v>916</v>
      </c>
      <c r="L511" s="214" t="s">
        <v>2066</v>
      </c>
    </row>
    <row r="512" spans="1:12">
      <c r="A512" s="378" t="str">
        <f t="shared" si="46"/>
        <v>98801.000.000.000.000.000.000</v>
      </c>
      <c r="B512" s="214">
        <v>98800</v>
      </c>
      <c r="C512" s="214">
        <v>98801</v>
      </c>
      <c r="D512" s="378" t="str">
        <f t="shared" si="45"/>
        <v xml:space="preserve">Anagram Sweet Potato Casserole </v>
      </c>
      <c r="E512" s="378" t="str">
        <f t="shared" si="47"/>
        <v xml:space="preserve">ENTRÉE_Anagram Sweet Potato Casserole </v>
      </c>
      <c r="G512" s="214" t="s">
        <v>2418</v>
      </c>
      <c r="I512" s="6" t="s">
        <v>1139</v>
      </c>
      <c r="J512" s="374">
        <v>45036</v>
      </c>
      <c r="K512" s="214" t="s">
        <v>916</v>
      </c>
      <c r="L512" s="214" t="s">
        <v>2066</v>
      </c>
    </row>
    <row r="513" spans="1:76">
      <c r="A513" s="378" t="str">
        <f t="shared" si="46"/>
        <v>98901.000.000.000.000.000.000</v>
      </c>
      <c r="B513" s="214">
        <v>98900</v>
      </c>
      <c r="C513" s="214">
        <v>98901</v>
      </c>
      <c r="D513" s="378" t="str">
        <f t="shared" si="45"/>
        <v xml:space="preserve">Anagram Tagliatelle with Mushroom Ragu </v>
      </c>
      <c r="E513" s="378" t="str">
        <f t="shared" si="47"/>
        <v xml:space="preserve">ENTRÉE_Anagram Tagliatelle with Mushroom Ragu </v>
      </c>
      <c r="G513" s="214" t="s">
        <v>2419</v>
      </c>
      <c r="I513" s="6" t="s">
        <v>1139</v>
      </c>
      <c r="J513" s="374">
        <v>45036</v>
      </c>
      <c r="K513" s="214" t="s">
        <v>916</v>
      </c>
      <c r="L513" s="214" t="s">
        <v>2066</v>
      </c>
    </row>
    <row r="514" spans="1:76">
      <c r="A514" s="378" t="str">
        <f t="shared" si="46"/>
        <v>99001.000.000.000.000.000.000</v>
      </c>
      <c r="B514" s="214">
        <v>99000</v>
      </c>
      <c r="C514" s="214">
        <v>99001</v>
      </c>
      <c r="D514" s="378" t="str">
        <f t="shared" si="45"/>
        <v xml:space="preserve">Protein Balls (5 Pack) </v>
      </c>
      <c r="E514" s="378" t="str">
        <f t="shared" si="47"/>
        <v xml:space="preserve">SNACK_Protein Balls (5 Pack) </v>
      </c>
      <c r="G514" s="214" t="s">
        <v>2364</v>
      </c>
      <c r="I514" s="6" t="s">
        <v>1139</v>
      </c>
      <c r="J514" s="374">
        <v>45079</v>
      </c>
      <c r="K514" s="214" t="s">
        <v>922</v>
      </c>
      <c r="L514" s="214" t="s">
        <v>2078</v>
      </c>
    </row>
    <row r="515" spans="1:76">
      <c r="A515" s="378" t="str">
        <f t="shared" si="46"/>
        <v>99101.88301.93001.4800.7500.95101.95801</v>
      </c>
      <c r="B515" s="214">
        <v>99100</v>
      </c>
      <c r="C515" s="214">
        <v>99101</v>
      </c>
      <c r="D515" s="378" t="str">
        <f t="shared" si="45"/>
        <v xml:space="preserve">Omnivore Elimination Bundle (Cycle 1) </v>
      </c>
      <c r="E515" s="378" t="str">
        <f t="shared" si="47"/>
        <v xml:space="preserve">BUNDLE_Omnivore Elimination Bundle (Cycle 1) </v>
      </c>
      <c r="G515" s="214" t="s">
        <v>2365</v>
      </c>
      <c r="I515" s="6" t="s">
        <v>1139</v>
      </c>
      <c r="J515" s="374">
        <v>45089</v>
      </c>
      <c r="K515" s="214" t="s">
        <v>978</v>
      </c>
      <c r="L515" s="214" t="s">
        <v>978</v>
      </c>
      <c r="M515" s="214">
        <v>88301</v>
      </c>
      <c r="N515" s="214" t="s">
        <v>1885</v>
      </c>
      <c r="O515" s="214">
        <v>93001</v>
      </c>
      <c r="P515" s="214" t="s">
        <v>2187</v>
      </c>
      <c r="Q515" s="214">
        <v>4800</v>
      </c>
      <c r="R515" s="214" t="s">
        <v>154</v>
      </c>
      <c r="S515" s="214">
        <v>7500</v>
      </c>
      <c r="T515" s="214" t="s">
        <v>2420</v>
      </c>
      <c r="U515" s="214">
        <v>95101</v>
      </c>
      <c r="V515" s="214" t="s">
        <v>2421</v>
      </c>
      <c r="W515" s="214">
        <v>95701</v>
      </c>
      <c r="X515" s="214" t="s">
        <v>2422</v>
      </c>
      <c r="Y515" s="214">
        <v>95801</v>
      </c>
      <c r="Z515" s="214" t="s">
        <v>2423</v>
      </c>
      <c r="AA515" s="214">
        <v>84001</v>
      </c>
      <c r="AB515" s="214" t="s">
        <v>1783</v>
      </c>
      <c r="AC515" s="214">
        <v>92001</v>
      </c>
      <c r="AD515" s="214" t="s">
        <v>2220</v>
      </c>
      <c r="AE515" s="214">
        <v>95001</v>
      </c>
      <c r="AF515" s="214" t="s">
        <v>2424</v>
      </c>
      <c r="AG515" s="214">
        <v>88501</v>
      </c>
      <c r="AH515" s="214" t="s">
        <v>1855</v>
      </c>
      <c r="AI515" s="214">
        <v>1802</v>
      </c>
      <c r="AJ515" s="214" t="s">
        <v>2425</v>
      </c>
      <c r="AK515" s="214">
        <v>18101</v>
      </c>
      <c r="AL515" s="214" t="s">
        <v>266</v>
      </c>
      <c r="AM515" s="214">
        <v>7401</v>
      </c>
      <c r="AN515" s="214" t="s">
        <v>206</v>
      </c>
      <c r="AO515" s="214">
        <v>7301</v>
      </c>
      <c r="AP515" s="214" t="s">
        <v>205</v>
      </c>
      <c r="AQ515" s="214">
        <v>7301</v>
      </c>
      <c r="AR515" s="214" t="s">
        <v>205</v>
      </c>
      <c r="AS515" s="214">
        <v>89001</v>
      </c>
      <c r="AT515" s="214" t="s">
        <v>1992</v>
      </c>
      <c r="AU515" s="214">
        <v>20301</v>
      </c>
      <c r="AV515" s="214" t="s">
        <v>1874</v>
      </c>
      <c r="AW515" s="214">
        <v>615</v>
      </c>
      <c r="AX515" s="214" t="s">
        <v>2188</v>
      </c>
      <c r="AY515" s="214">
        <v>607</v>
      </c>
      <c r="AZ515" s="382" t="s">
        <v>1417</v>
      </c>
      <c r="BA515" s="214">
        <v>137</v>
      </c>
      <c r="BB515" s="382" t="s">
        <v>2426</v>
      </c>
      <c r="BC515" s="214">
        <v>130</v>
      </c>
      <c r="BD515" s="214" t="s">
        <v>2427</v>
      </c>
      <c r="BE515" s="214">
        <v>404</v>
      </c>
      <c r="BF515" s="214" t="s">
        <v>165</v>
      </c>
      <c r="BG515" s="214">
        <v>131</v>
      </c>
      <c r="BH515" s="214" t="s">
        <v>2428</v>
      </c>
      <c r="BI515" s="214">
        <v>502</v>
      </c>
      <c r="BJ515" s="214" t="s">
        <v>2429</v>
      </c>
      <c r="BK515" s="214">
        <v>501</v>
      </c>
      <c r="BL515" s="214" t="s">
        <v>2430</v>
      </c>
      <c r="BM515" s="214">
        <v>506</v>
      </c>
      <c r="BN515" s="214" t="s">
        <v>2431</v>
      </c>
      <c r="BO515" s="214">
        <v>409</v>
      </c>
      <c r="BP515" s="214" t="s">
        <v>65</v>
      </c>
    </row>
    <row r="516" spans="1:76">
      <c r="A516" s="378" t="str">
        <f t="shared" si="46"/>
        <v>99102.88301.93001.4800.4701.70902.95103</v>
      </c>
      <c r="B516" s="214">
        <v>99100</v>
      </c>
      <c r="C516" s="214">
        <v>99102</v>
      </c>
      <c r="D516" s="378" t="str">
        <f t="shared" si="45"/>
        <v xml:space="preserve">Omnivore Elimination Bundle (Cycle 2) </v>
      </c>
      <c r="E516" s="378" t="str">
        <f t="shared" si="47"/>
        <v xml:space="preserve">BUNDLE_Omnivore Elimination Bundle (Cycle 2) </v>
      </c>
      <c r="G516" s="214" t="s">
        <v>2366</v>
      </c>
      <c r="I516" s="6" t="s">
        <v>1139</v>
      </c>
      <c r="J516" s="374">
        <v>45089</v>
      </c>
      <c r="K516" s="214" t="s">
        <v>978</v>
      </c>
      <c r="L516" s="214" t="s">
        <v>978</v>
      </c>
      <c r="M516" s="214">
        <v>88301</v>
      </c>
      <c r="N516" s="214" t="s">
        <v>1885</v>
      </c>
      <c r="O516" s="214">
        <v>93001</v>
      </c>
      <c r="P516" s="214" t="s">
        <v>2187</v>
      </c>
      <c r="Q516" s="214">
        <v>4800</v>
      </c>
      <c r="R516" s="214" t="s">
        <v>154</v>
      </c>
      <c r="S516" s="214">
        <v>4701</v>
      </c>
      <c r="T516" s="214" t="s">
        <v>2432</v>
      </c>
      <c r="U516" s="214">
        <v>70902</v>
      </c>
      <c r="V516" s="214" t="s">
        <v>2433</v>
      </c>
      <c r="W516" s="214">
        <v>95901</v>
      </c>
      <c r="X516" s="214" t="s">
        <v>2434</v>
      </c>
      <c r="Y516" s="214">
        <v>95103</v>
      </c>
      <c r="Z516" s="214" t="s">
        <v>2435</v>
      </c>
      <c r="AA516" s="214">
        <v>96301</v>
      </c>
      <c r="AB516" s="214" t="s">
        <v>2436</v>
      </c>
      <c r="AC516" s="214">
        <v>60201</v>
      </c>
      <c r="AD516" s="214" t="s">
        <v>1304</v>
      </c>
      <c r="AE516" s="214">
        <v>87002</v>
      </c>
      <c r="AF516" s="214" t="s">
        <v>2437</v>
      </c>
      <c r="AG516" s="214">
        <v>1602</v>
      </c>
      <c r="AH516" s="214" t="s">
        <v>2438</v>
      </c>
      <c r="AI516" s="214">
        <v>12800</v>
      </c>
      <c r="AJ516" s="214" t="s">
        <v>245</v>
      </c>
      <c r="AK516" s="214">
        <v>18101</v>
      </c>
      <c r="AL516" s="214" t="s">
        <v>266</v>
      </c>
      <c r="AM516" s="214">
        <v>7401</v>
      </c>
      <c r="AN516" s="214" t="s">
        <v>206</v>
      </c>
      <c r="AO516" s="214">
        <v>7301</v>
      </c>
      <c r="AP516" s="214" t="s">
        <v>205</v>
      </c>
      <c r="AQ516" s="214">
        <v>7401</v>
      </c>
      <c r="AR516" s="214" t="s">
        <v>206</v>
      </c>
      <c r="AS516" s="214">
        <v>89001</v>
      </c>
      <c r="AT516" s="214" t="s">
        <v>1992</v>
      </c>
      <c r="AU516" s="214">
        <v>20301</v>
      </c>
      <c r="AV516" s="214" t="s">
        <v>1874</v>
      </c>
      <c r="AW516" s="214">
        <v>615</v>
      </c>
      <c r="AX516" s="214" t="s">
        <v>2439</v>
      </c>
      <c r="AY516" s="214">
        <v>126</v>
      </c>
      <c r="AZ516" s="382" t="s">
        <v>2440</v>
      </c>
      <c r="BA516" s="214">
        <v>506</v>
      </c>
      <c r="BB516" s="382" t="s">
        <v>2441</v>
      </c>
      <c r="BC516" s="214">
        <v>409</v>
      </c>
      <c r="BD516" s="214" t="s">
        <v>65</v>
      </c>
      <c r="BE516" s="214">
        <v>127</v>
      </c>
      <c r="BF516" s="214" t="s">
        <v>2442</v>
      </c>
      <c r="BG516" s="214">
        <v>128</v>
      </c>
      <c r="BH516" s="214" t="s">
        <v>2443</v>
      </c>
      <c r="BI516" s="214">
        <v>137</v>
      </c>
      <c r="BJ516" s="214" t="s">
        <v>2426</v>
      </c>
      <c r="BK516" s="214">
        <v>104</v>
      </c>
      <c r="BL516" s="214" t="s">
        <v>2444</v>
      </c>
      <c r="BM516" s="214">
        <v>501</v>
      </c>
      <c r="BN516" s="214" t="s">
        <v>2430</v>
      </c>
      <c r="BO516" s="214">
        <v>129</v>
      </c>
      <c r="BP516" s="214" t="s">
        <v>2445</v>
      </c>
      <c r="BQ516" s="214">
        <v>130</v>
      </c>
      <c r="BR516" s="214" t="s">
        <v>2427</v>
      </c>
      <c r="BS516" s="214">
        <v>404</v>
      </c>
      <c r="BT516" s="214" t="s">
        <v>165</v>
      </c>
    </row>
    <row r="517" spans="1:76">
      <c r="A517" s="378" t="str">
        <f t="shared" si="46"/>
        <v>99103.70401.95201.88301.93001.96401.70901</v>
      </c>
      <c r="B517" s="214">
        <v>99100</v>
      </c>
      <c r="C517" s="214">
        <v>99103</v>
      </c>
      <c r="D517" s="378" t="str">
        <f t="shared" si="45"/>
        <v xml:space="preserve">Omnivore Elimination Bundle (Cycle 3) </v>
      </c>
      <c r="E517" s="378" t="str">
        <f t="shared" si="47"/>
        <v xml:space="preserve">BUNDLE_Omnivore Elimination Bundle (Cycle 3) </v>
      </c>
      <c r="G517" s="214" t="s">
        <v>2367</v>
      </c>
      <c r="I517" s="6" t="s">
        <v>1139</v>
      </c>
      <c r="J517" s="374">
        <v>45089</v>
      </c>
      <c r="K517" s="214" t="s">
        <v>978</v>
      </c>
      <c r="L517" s="214" t="s">
        <v>978</v>
      </c>
      <c r="M517" s="214">
        <v>70401</v>
      </c>
      <c r="N517" s="214" t="s">
        <v>1428</v>
      </c>
      <c r="O517" s="214">
        <v>95201</v>
      </c>
      <c r="P517" s="214" t="s">
        <v>2226</v>
      </c>
      <c r="Q517" s="214">
        <v>88301</v>
      </c>
      <c r="R517" s="214" t="s">
        <v>1885</v>
      </c>
      <c r="S517" s="214">
        <v>93001</v>
      </c>
      <c r="T517" s="214" t="s">
        <v>2187</v>
      </c>
      <c r="U517" s="214">
        <v>96401</v>
      </c>
      <c r="V517" s="214" t="s">
        <v>2446</v>
      </c>
      <c r="W517" s="214">
        <v>95102</v>
      </c>
      <c r="X517" s="214" t="s">
        <v>2447</v>
      </c>
      <c r="Y517" s="214">
        <v>70901</v>
      </c>
      <c r="Z517" s="214" t="s">
        <v>2448</v>
      </c>
      <c r="AA517" s="214">
        <v>95701</v>
      </c>
      <c r="AB517" s="214" t="s">
        <v>2422</v>
      </c>
      <c r="AC517" s="214">
        <v>70801</v>
      </c>
      <c r="AD517" s="214" t="s">
        <v>2449</v>
      </c>
      <c r="AE517" s="214">
        <v>2704</v>
      </c>
      <c r="AF517" s="214" t="s">
        <v>2450</v>
      </c>
      <c r="AG517" s="214">
        <v>1803</v>
      </c>
      <c r="AH517" s="214" t="s">
        <v>2451</v>
      </c>
      <c r="AI517" s="214">
        <v>1104</v>
      </c>
      <c r="AJ517" s="214" t="s">
        <v>2452</v>
      </c>
      <c r="AK517" s="214">
        <v>18101</v>
      </c>
      <c r="AL517" s="214" t="s">
        <v>266</v>
      </c>
      <c r="AM517" s="214">
        <v>7401</v>
      </c>
      <c r="AN517" s="214" t="s">
        <v>206</v>
      </c>
      <c r="AO517" s="214">
        <v>7301</v>
      </c>
      <c r="AP517" s="214" t="s">
        <v>205</v>
      </c>
      <c r="AQ517" s="214">
        <v>89001</v>
      </c>
      <c r="AR517" s="214" t="s">
        <v>1992</v>
      </c>
      <c r="AS517" s="214">
        <v>20301</v>
      </c>
      <c r="AT517" s="214" t="s">
        <v>1874</v>
      </c>
      <c r="AU517" s="214">
        <v>18101</v>
      </c>
      <c r="AV517" s="214" t="s">
        <v>266</v>
      </c>
      <c r="AW517" s="214">
        <v>616</v>
      </c>
      <c r="AX517" s="214" t="s">
        <v>2453</v>
      </c>
      <c r="AY517" s="214">
        <v>503</v>
      </c>
      <c r="AZ517" s="382" t="s">
        <v>2454</v>
      </c>
      <c r="BA517" s="214">
        <v>615</v>
      </c>
      <c r="BB517" s="382" t="s">
        <v>2439</v>
      </c>
      <c r="BC517" s="214">
        <v>182</v>
      </c>
      <c r="BD517" s="214" t="s">
        <v>2455</v>
      </c>
      <c r="BE517" s="214">
        <v>952</v>
      </c>
      <c r="BF517" s="214" t="s">
        <v>2456</v>
      </c>
      <c r="BG517" s="214">
        <v>137</v>
      </c>
      <c r="BH517" s="214" t="s">
        <v>2457</v>
      </c>
      <c r="BI517" s="214">
        <v>126</v>
      </c>
      <c r="BJ517" s="214" t="s">
        <v>2440</v>
      </c>
      <c r="BK517" s="214">
        <v>130</v>
      </c>
      <c r="BL517" s="214" t="s">
        <v>2427</v>
      </c>
      <c r="BM517" s="214">
        <v>404</v>
      </c>
      <c r="BN517" s="214" t="s">
        <v>165</v>
      </c>
      <c r="BO517" s="214">
        <v>501</v>
      </c>
      <c r="BP517" s="214" t="s">
        <v>2430</v>
      </c>
      <c r="BQ517" s="214">
        <v>506</v>
      </c>
      <c r="BR517" s="214" t="s">
        <v>2441</v>
      </c>
      <c r="BS517" s="214">
        <v>409</v>
      </c>
      <c r="BT517" s="214" t="s">
        <v>65</v>
      </c>
      <c r="BU517" s="214">
        <v>109</v>
      </c>
      <c r="BV517" s="214" t="s">
        <v>2458</v>
      </c>
    </row>
    <row r="518" spans="1:76">
      <c r="A518" s="378" t="str">
        <f t="shared" si="46"/>
        <v>99104.4901.4702.70401.95201.95801.95101</v>
      </c>
      <c r="B518" s="214">
        <v>99100</v>
      </c>
      <c r="C518" s="214">
        <v>99104</v>
      </c>
      <c r="D518" s="378" t="str">
        <f t="shared" si="45"/>
        <v xml:space="preserve">Omnivore Elimination Bundle (Cycle 4) </v>
      </c>
      <c r="E518" s="378" t="str">
        <f t="shared" si="47"/>
        <v xml:space="preserve">BUNDLE_Omnivore Elimination Bundle (Cycle 4) </v>
      </c>
      <c r="G518" s="214" t="s">
        <v>2368</v>
      </c>
      <c r="I518" s="6" t="s">
        <v>1139</v>
      </c>
      <c r="J518" s="374">
        <v>45089</v>
      </c>
      <c r="K518" s="214" t="s">
        <v>978</v>
      </c>
      <c r="L518" s="214" t="s">
        <v>978</v>
      </c>
      <c r="M518" s="214">
        <v>4901</v>
      </c>
      <c r="N518" s="214" t="s">
        <v>156</v>
      </c>
      <c r="O518" s="214">
        <v>4702</v>
      </c>
      <c r="P518" s="214" t="s">
        <v>2459</v>
      </c>
      <c r="Q518" s="214">
        <v>70401</v>
      </c>
      <c r="R518" s="214" t="s">
        <v>1428</v>
      </c>
      <c r="S518" s="214">
        <v>95201</v>
      </c>
      <c r="T518" s="214" t="s">
        <v>2226</v>
      </c>
      <c r="U518" s="214">
        <v>95801</v>
      </c>
      <c r="V518" s="214" t="s">
        <v>2423</v>
      </c>
      <c r="W518" s="214">
        <v>95902</v>
      </c>
      <c r="X518" s="214" t="s">
        <v>2460</v>
      </c>
      <c r="Y518" s="214">
        <v>95101</v>
      </c>
      <c r="Z518" s="214" t="s">
        <v>2421</v>
      </c>
      <c r="AA518" s="214">
        <v>60401</v>
      </c>
      <c r="AB518" s="214" t="s">
        <v>2461</v>
      </c>
      <c r="AC518" s="214">
        <v>87001</v>
      </c>
      <c r="AD518" s="214" t="s">
        <v>2462</v>
      </c>
      <c r="AE518" s="214">
        <v>1603</v>
      </c>
      <c r="AF518" s="214" t="s">
        <v>2463</v>
      </c>
      <c r="AG518" s="214">
        <v>85001</v>
      </c>
      <c r="AH518" s="214" t="s">
        <v>1784</v>
      </c>
      <c r="AI518" s="214">
        <v>1804</v>
      </c>
      <c r="AJ518" s="214" t="s">
        <v>2464</v>
      </c>
      <c r="AK518" s="214">
        <v>12400</v>
      </c>
      <c r="AL518" s="214" t="s">
        <v>241</v>
      </c>
      <c r="AM518" s="214">
        <v>18101</v>
      </c>
      <c r="AN518" s="214" t="s">
        <v>266</v>
      </c>
      <c r="AO518" s="214">
        <v>7401</v>
      </c>
      <c r="AP518" s="214" t="s">
        <v>206</v>
      </c>
      <c r="AQ518" s="214">
        <v>7301</v>
      </c>
      <c r="AR518" s="214" t="s">
        <v>205</v>
      </c>
      <c r="AS518" s="214">
        <v>89001</v>
      </c>
      <c r="AT518" s="214" t="s">
        <v>1992</v>
      </c>
      <c r="AU518" s="214">
        <v>20301</v>
      </c>
      <c r="AV518" s="214" t="s">
        <v>1874</v>
      </c>
      <c r="AW518" s="214">
        <v>609</v>
      </c>
      <c r="AX518" s="214" t="s">
        <v>2465</v>
      </c>
      <c r="AY518" s="214">
        <v>616</v>
      </c>
      <c r="AZ518" s="382" t="s">
        <v>2453</v>
      </c>
      <c r="BA518" s="214">
        <v>503</v>
      </c>
      <c r="BB518" s="382" t="s">
        <v>2454</v>
      </c>
      <c r="BC518" s="214">
        <v>137</v>
      </c>
      <c r="BD518" s="214" t="s">
        <v>2457</v>
      </c>
      <c r="BE518" s="214">
        <v>129</v>
      </c>
      <c r="BF518" s="214" t="s">
        <v>2445</v>
      </c>
      <c r="BG518" s="214">
        <v>130</v>
      </c>
      <c r="BH518" s="214" t="s">
        <v>2427</v>
      </c>
      <c r="BI518" s="214">
        <v>404</v>
      </c>
      <c r="BJ518" s="214" t="s">
        <v>165</v>
      </c>
      <c r="BK518" s="214">
        <v>501</v>
      </c>
      <c r="BL518" s="214" t="s">
        <v>2430</v>
      </c>
      <c r="BM518" s="214">
        <v>506</v>
      </c>
      <c r="BN518" s="214" t="s">
        <v>2441</v>
      </c>
      <c r="BO518" s="214">
        <v>409</v>
      </c>
      <c r="BP518" s="214" t="s">
        <v>2466</v>
      </c>
    </row>
    <row r="519" spans="1:76">
      <c r="A519" s="378" t="str">
        <f t="shared" si="46"/>
        <v>99201.88301.93001.11100.4800.95601.95902</v>
      </c>
      <c r="B519" s="214">
        <v>99200</v>
      </c>
      <c r="C519" s="214">
        <v>99201</v>
      </c>
      <c r="D519" s="378" t="str">
        <f t="shared" si="45"/>
        <v xml:space="preserve">Pescatarian Elimination Bundle (Cycle 1) </v>
      </c>
      <c r="E519" s="378" t="str">
        <f t="shared" si="47"/>
        <v xml:space="preserve">BUNDLE_Pescatarian Elimination Bundle (Cycle 1) </v>
      </c>
      <c r="G519" s="214" t="s">
        <v>2370</v>
      </c>
      <c r="I519" s="6" t="s">
        <v>1139</v>
      </c>
      <c r="J519" s="374">
        <v>45089</v>
      </c>
      <c r="K519" s="214" t="s">
        <v>978</v>
      </c>
      <c r="L519" s="214" t="s">
        <v>978</v>
      </c>
      <c r="M519" s="214">
        <v>88301</v>
      </c>
      <c r="N519" s="214" t="s">
        <v>1885</v>
      </c>
      <c r="O519" s="214">
        <v>93001</v>
      </c>
      <c r="P519" s="214" t="s">
        <v>2187</v>
      </c>
      <c r="Q519" s="214">
        <v>11100</v>
      </c>
      <c r="R519" s="214" t="s">
        <v>229</v>
      </c>
      <c r="S519" s="214">
        <v>4800</v>
      </c>
      <c r="T519" s="214" t="s">
        <v>154</v>
      </c>
      <c r="U519" s="214">
        <v>95601</v>
      </c>
      <c r="V519" s="214" t="s">
        <v>2273</v>
      </c>
      <c r="W519" s="214">
        <v>95103</v>
      </c>
      <c r="X519" s="214" t="s">
        <v>2435</v>
      </c>
      <c r="Y519" s="214">
        <v>95902</v>
      </c>
      <c r="Z519" s="214" t="s">
        <v>2460</v>
      </c>
      <c r="AA519" s="214">
        <v>70903</v>
      </c>
      <c r="AB519" s="214" t="s">
        <v>2467</v>
      </c>
      <c r="AC519" s="214">
        <v>95001</v>
      </c>
      <c r="AD519" s="214" t="s">
        <v>2424</v>
      </c>
      <c r="AE519" s="214">
        <v>1802</v>
      </c>
      <c r="AF519" s="214" t="s">
        <v>2425</v>
      </c>
      <c r="AG519" s="214">
        <v>1202</v>
      </c>
      <c r="AH519" s="214" t="s">
        <v>2468</v>
      </c>
      <c r="AI519" s="214">
        <v>80101</v>
      </c>
      <c r="AJ519" s="214" t="s">
        <v>2469</v>
      </c>
      <c r="AK519" s="214">
        <v>11010</v>
      </c>
      <c r="AL519" s="214" t="s">
        <v>1321</v>
      </c>
      <c r="AM519" s="214">
        <v>12400</v>
      </c>
      <c r="AN519" s="214" t="s">
        <v>241</v>
      </c>
      <c r="AO519" s="214">
        <v>18101</v>
      </c>
      <c r="AP519" s="214" t="s">
        <v>266</v>
      </c>
      <c r="AQ519" s="214">
        <v>20101</v>
      </c>
      <c r="AR519" s="214" t="s">
        <v>268</v>
      </c>
      <c r="AS519" s="214">
        <v>89001</v>
      </c>
      <c r="AT519" s="214" t="s">
        <v>1992</v>
      </c>
      <c r="AU519" s="214">
        <v>89101</v>
      </c>
      <c r="AV519" s="214" t="s">
        <v>2470</v>
      </c>
      <c r="AW519" s="214">
        <v>615</v>
      </c>
      <c r="AX519" s="214" t="s">
        <v>2188</v>
      </c>
      <c r="AY519" s="214">
        <v>138</v>
      </c>
      <c r="AZ519" s="382" t="s">
        <v>2471</v>
      </c>
      <c r="BA519" s="214">
        <v>137</v>
      </c>
      <c r="BB519" s="382" t="s">
        <v>2426</v>
      </c>
      <c r="BC519" s="214">
        <v>126</v>
      </c>
      <c r="BD519" s="214" t="s">
        <v>2440</v>
      </c>
      <c r="BE519" s="214">
        <v>501</v>
      </c>
      <c r="BF519" s="214" t="s">
        <v>2430</v>
      </c>
      <c r="BG519" s="214">
        <v>506</v>
      </c>
      <c r="BH519" s="214" t="s">
        <v>2441</v>
      </c>
      <c r="BI519" s="214">
        <v>409</v>
      </c>
      <c r="BJ519" s="214" t="s">
        <v>2466</v>
      </c>
      <c r="BK519" s="214">
        <v>502</v>
      </c>
      <c r="BL519" s="214" t="s">
        <v>2429</v>
      </c>
      <c r="BM519" s="214">
        <v>185</v>
      </c>
      <c r="BN519" s="214" t="s">
        <v>2472</v>
      </c>
      <c r="BO519" s="214">
        <v>406</v>
      </c>
      <c r="BP519" s="214" t="s">
        <v>2473</v>
      </c>
      <c r="BQ519" s="214">
        <v>115</v>
      </c>
      <c r="BR519" s="214" t="s">
        <v>2474</v>
      </c>
      <c r="BS519" s="214">
        <v>403</v>
      </c>
      <c r="BT519" s="214" t="s">
        <v>2475</v>
      </c>
    </row>
    <row r="520" spans="1:76">
      <c r="A520" s="378" t="str">
        <f t="shared" si="46"/>
        <v>99202.7401.6600.4901.7500.4703.70903</v>
      </c>
      <c r="B520" s="214">
        <v>99200</v>
      </c>
      <c r="C520" s="214">
        <v>99202</v>
      </c>
      <c r="D520" s="378" t="str">
        <f t="shared" si="45"/>
        <v xml:space="preserve">Pescatarian Elimination Bundle (Cycle 2) </v>
      </c>
      <c r="E520" s="378" t="str">
        <f t="shared" si="47"/>
        <v xml:space="preserve">BUNDLE_Pescatarian Elimination Bundle (Cycle 2) </v>
      </c>
      <c r="G520" s="214" t="s">
        <v>2369</v>
      </c>
      <c r="I520" s="6" t="s">
        <v>1139</v>
      </c>
      <c r="J520" s="374">
        <v>45089</v>
      </c>
      <c r="K520" s="214" t="s">
        <v>978</v>
      </c>
      <c r="L520" s="214" t="s">
        <v>978</v>
      </c>
      <c r="M520" s="214">
        <v>7401</v>
      </c>
      <c r="N520" s="214" t="s">
        <v>206</v>
      </c>
      <c r="O520" s="214">
        <v>6600</v>
      </c>
      <c r="P520" s="214" t="s">
        <v>190</v>
      </c>
      <c r="Q520" s="214">
        <v>4901</v>
      </c>
      <c r="R520" s="214" t="s">
        <v>156</v>
      </c>
      <c r="S520" s="214">
        <v>7500</v>
      </c>
      <c r="T520" s="214" t="s">
        <v>2420</v>
      </c>
      <c r="U520" s="214">
        <v>4703</v>
      </c>
      <c r="V520" s="214" t="s">
        <v>2476</v>
      </c>
      <c r="W520" s="214">
        <v>60401</v>
      </c>
      <c r="X520" s="214" t="s">
        <v>2461</v>
      </c>
      <c r="Y520" s="214">
        <v>70903</v>
      </c>
      <c r="Z520" s="214" t="s">
        <v>2467</v>
      </c>
      <c r="AA520" s="214">
        <v>96401</v>
      </c>
      <c r="AB520" s="214" t="s">
        <v>2446</v>
      </c>
      <c r="AC520" s="214">
        <v>84001</v>
      </c>
      <c r="AD520" s="214" t="s">
        <v>1783</v>
      </c>
      <c r="AE520" s="214">
        <v>3308</v>
      </c>
      <c r="AF520" s="214" t="s">
        <v>2477</v>
      </c>
      <c r="AG520" s="214">
        <v>1604</v>
      </c>
      <c r="AH520" s="214" t="s">
        <v>2478</v>
      </c>
      <c r="AI520" s="214">
        <v>12800</v>
      </c>
      <c r="AJ520" s="214" t="s">
        <v>245</v>
      </c>
      <c r="AK520" s="214">
        <v>85001</v>
      </c>
      <c r="AL520" s="214" t="s">
        <v>1784</v>
      </c>
      <c r="AM520" s="214">
        <v>11010</v>
      </c>
      <c r="AN520" s="214" t="s">
        <v>1321</v>
      </c>
      <c r="AO520" s="214">
        <v>20101</v>
      </c>
      <c r="AP520" s="214" t="s">
        <v>268</v>
      </c>
      <c r="AQ520" s="214">
        <v>7401</v>
      </c>
      <c r="AR520" s="214" t="s">
        <v>206</v>
      </c>
      <c r="AS520" s="214">
        <v>7301</v>
      </c>
      <c r="AT520" s="214" t="s">
        <v>205</v>
      </c>
      <c r="AU520" s="214">
        <v>89001</v>
      </c>
      <c r="AV520" s="214" t="s">
        <v>1992</v>
      </c>
      <c r="AW520" s="214">
        <v>89101</v>
      </c>
      <c r="AX520" s="214" t="s">
        <v>2470</v>
      </c>
      <c r="AY520" s="214">
        <v>609</v>
      </c>
      <c r="AZ520" s="382" t="s">
        <v>2465</v>
      </c>
      <c r="BA520" s="214">
        <v>126</v>
      </c>
      <c r="BB520" s="382" t="s">
        <v>2440</v>
      </c>
      <c r="BC520" s="214">
        <v>182</v>
      </c>
      <c r="BD520" s="214" t="s">
        <v>2455</v>
      </c>
      <c r="BE520" s="214">
        <v>952</v>
      </c>
      <c r="BF520" s="214" t="s">
        <v>2479</v>
      </c>
      <c r="BG520" s="214">
        <v>131</v>
      </c>
      <c r="BH520" s="214" t="s">
        <v>2428</v>
      </c>
      <c r="BI520" s="214">
        <v>204</v>
      </c>
      <c r="BJ520" s="214" t="s">
        <v>2480</v>
      </c>
    </row>
    <row r="521" spans="1:76">
      <c r="A521" s="378" t="str">
        <f t="shared" si="46"/>
        <v>99203.88301.18101.93001.4800.6600.4601</v>
      </c>
      <c r="B521" s="214">
        <v>99200</v>
      </c>
      <c r="C521" s="214">
        <v>99203</v>
      </c>
      <c r="D521" s="378" t="str">
        <f t="shared" si="45"/>
        <v xml:space="preserve">Pescatarian Elimination Bundle (Cycle 3) </v>
      </c>
      <c r="E521" s="378" t="str">
        <f t="shared" si="47"/>
        <v xml:space="preserve">BUNDLE_Pescatarian Elimination Bundle (Cycle 3) </v>
      </c>
      <c r="G521" s="214" t="s">
        <v>2371</v>
      </c>
      <c r="I521" s="6" t="s">
        <v>1139</v>
      </c>
      <c r="J521" s="374">
        <v>45089</v>
      </c>
      <c r="K521" s="214" t="s">
        <v>978</v>
      </c>
      <c r="L521" s="214" t="s">
        <v>978</v>
      </c>
      <c r="M521" s="214">
        <v>88301</v>
      </c>
      <c r="N521" s="214" t="s">
        <v>1885</v>
      </c>
      <c r="O521" s="214">
        <v>18101</v>
      </c>
      <c r="P521" s="214" t="s">
        <v>266</v>
      </c>
      <c r="Q521" s="214">
        <v>93001</v>
      </c>
      <c r="R521" s="214" t="s">
        <v>2187</v>
      </c>
      <c r="S521" s="214">
        <v>4800</v>
      </c>
      <c r="T521" s="214" t="s">
        <v>154</v>
      </c>
      <c r="U521" s="214">
        <v>6600</v>
      </c>
      <c r="V521" s="214" t="s">
        <v>190</v>
      </c>
      <c r="W521" s="214">
        <v>1401</v>
      </c>
      <c r="X521" s="214" t="s">
        <v>270</v>
      </c>
      <c r="Y521" s="214">
        <v>4601</v>
      </c>
      <c r="Z521" s="214" t="s">
        <v>2481</v>
      </c>
      <c r="AA521" s="214">
        <v>10701</v>
      </c>
      <c r="AB521" s="214" t="s">
        <v>223</v>
      </c>
      <c r="AC521" s="214">
        <v>95601</v>
      </c>
      <c r="AD521" s="214" t="s">
        <v>2273</v>
      </c>
      <c r="AE521" s="214">
        <v>1802</v>
      </c>
      <c r="AF521" s="214" t="s">
        <v>2425</v>
      </c>
      <c r="AG521" s="214">
        <v>1202</v>
      </c>
      <c r="AH521" s="214" t="s">
        <v>2468</v>
      </c>
      <c r="AI521" s="214">
        <v>80101</v>
      </c>
      <c r="AJ521" s="214" t="s">
        <v>2469</v>
      </c>
      <c r="AK521" s="214">
        <v>88901</v>
      </c>
      <c r="AL521" s="214" t="s">
        <v>1979</v>
      </c>
      <c r="AM521" s="214">
        <v>11010</v>
      </c>
      <c r="AN521" s="214" t="s">
        <v>1321</v>
      </c>
      <c r="AO521" s="214">
        <v>12400</v>
      </c>
      <c r="AP521" s="214" t="s">
        <v>241</v>
      </c>
      <c r="AQ521" s="214">
        <v>18101</v>
      </c>
      <c r="AR521" s="214" t="s">
        <v>266</v>
      </c>
      <c r="AS521" s="214">
        <v>20101</v>
      </c>
      <c r="AT521" s="214" t="s">
        <v>268</v>
      </c>
      <c r="AU521" s="214">
        <v>89001</v>
      </c>
      <c r="AV521" s="214" t="s">
        <v>1992</v>
      </c>
      <c r="AW521" s="214">
        <v>89101</v>
      </c>
      <c r="AX521" s="214" t="s">
        <v>2470</v>
      </c>
      <c r="AY521" s="214">
        <v>615</v>
      </c>
      <c r="AZ521" s="382" t="s">
        <v>2188</v>
      </c>
      <c r="BA521" s="214">
        <v>180</v>
      </c>
      <c r="BB521" s="382" t="s">
        <v>2482</v>
      </c>
      <c r="BC521" s="214">
        <v>127</v>
      </c>
      <c r="BD521" s="214" t="s">
        <v>2442</v>
      </c>
      <c r="BE521" s="214">
        <v>128</v>
      </c>
      <c r="BF521" s="214" t="s">
        <v>2443</v>
      </c>
      <c r="BG521" s="214">
        <v>182</v>
      </c>
      <c r="BH521" s="214" t="s">
        <v>2455</v>
      </c>
      <c r="BI521" s="214">
        <v>138</v>
      </c>
      <c r="BJ521" s="214" t="s">
        <v>2471</v>
      </c>
      <c r="BK521" s="214">
        <v>501</v>
      </c>
      <c r="BL521" s="214" t="s">
        <v>2430</v>
      </c>
      <c r="BM521" s="214">
        <v>506</v>
      </c>
      <c r="BN521" s="214" t="s">
        <v>2441</v>
      </c>
      <c r="BO521" s="214">
        <v>409</v>
      </c>
      <c r="BP521" s="214" t="s">
        <v>2466</v>
      </c>
      <c r="BQ521" s="214">
        <v>502</v>
      </c>
      <c r="BR521" s="214" t="s">
        <v>2429</v>
      </c>
      <c r="BS521" s="214">
        <v>185</v>
      </c>
      <c r="BT521" s="214" t="s">
        <v>2472</v>
      </c>
      <c r="BU521" s="214">
        <v>406</v>
      </c>
      <c r="BV521" s="214" t="s">
        <v>2473</v>
      </c>
      <c r="BW521" s="214">
        <v>115</v>
      </c>
      <c r="BX521" s="214" t="s">
        <v>2474</v>
      </c>
    </row>
    <row r="522" spans="1:76">
      <c r="A522" s="378" t="str">
        <f t="shared" si="46"/>
        <v>99204.40901.12400.7500.95201.88301.84001</v>
      </c>
      <c r="B522" s="214">
        <v>99200</v>
      </c>
      <c r="C522" s="214">
        <v>99204</v>
      </c>
      <c r="D522" s="378" t="str">
        <f t="shared" si="45"/>
        <v xml:space="preserve">Pescatarian Elimination Bundle (Cycle 4) </v>
      </c>
      <c r="E522" s="378" t="str">
        <f t="shared" si="47"/>
        <v xml:space="preserve">BUNDLE_Pescatarian Elimination Bundle (Cycle 4) </v>
      </c>
      <c r="G522" s="214" t="s">
        <v>2372</v>
      </c>
      <c r="I522" s="6" t="s">
        <v>1139</v>
      </c>
      <c r="J522" s="374">
        <v>45089</v>
      </c>
      <c r="K522" s="214" t="s">
        <v>978</v>
      </c>
      <c r="L522" s="214" t="s">
        <v>978</v>
      </c>
      <c r="M522" s="214">
        <v>40901</v>
      </c>
      <c r="N522" s="214" t="s">
        <v>1084</v>
      </c>
      <c r="O522" s="214">
        <v>12400</v>
      </c>
      <c r="P522" s="214" t="s">
        <v>241</v>
      </c>
      <c r="Q522" s="214">
        <v>7500</v>
      </c>
      <c r="R522" s="214" t="s">
        <v>2420</v>
      </c>
      <c r="S522" s="214">
        <v>95201</v>
      </c>
      <c r="T522" s="214" t="s">
        <v>2226</v>
      </c>
      <c r="U522" s="214">
        <v>88301</v>
      </c>
      <c r="V522" s="214" t="s">
        <v>1885</v>
      </c>
      <c r="W522" s="214">
        <v>4303</v>
      </c>
      <c r="X522" s="214" t="s">
        <v>2483</v>
      </c>
      <c r="Y522" s="214">
        <v>84001</v>
      </c>
      <c r="Z522" s="214" t="s">
        <v>1783</v>
      </c>
      <c r="AA522" s="214">
        <v>4503</v>
      </c>
      <c r="AB522" s="214" t="s">
        <v>2484</v>
      </c>
      <c r="AC522" s="214">
        <v>2900</v>
      </c>
      <c r="AD522" s="214" t="s">
        <v>2485</v>
      </c>
      <c r="AE522" s="214">
        <v>2002</v>
      </c>
      <c r="AF522" s="214" t="s">
        <v>2486</v>
      </c>
      <c r="AG522" s="214">
        <v>88801</v>
      </c>
      <c r="AH522" s="214" t="s">
        <v>1971</v>
      </c>
      <c r="AI522" s="214">
        <v>1101</v>
      </c>
      <c r="AJ522" s="214" t="s">
        <v>2487</v>
      </c>
      <c r="AK522" s="214">
        <v>87002</v>
      </c>
      <c r="AL522" s="214" t="s">
        <v>2437</v>
      </c>
      <c r="AM522" s="214">
        <v>11010</v>
      </c>
      <c r="AN522" s="214" t="s">
        <v>1321</v>
      </c>
      <c r="AO522" s="214">
        <v>12400</v>
      </c>
      <c r="AP522" s="214" t="s">
        <v>241</v>
      </c>
      <c r="AQ522" s="214">
        <v>20101</v>
      </c>
      <c r="AR522" s="214" t="s">
        <v>268</v>
      </c>
      <c r="AS522" s="214">
        <v>18101</v>
      </c>
      <c r="AT522" s="214" t="s">
        <v>266</v>
      </c>
      <c r="AU522" s="214">
        <v>89001</v>
      </c>
      <c r="AV522" s="214" t="s">
        <v>1992</v>
      </c>
      <c r="AW522" s="214">
        <v>89101</v>
      </c>
      <c r="AX522" s="214" t="s">
        <v>2470</v>
      </c>
      <c r="AY522" s="214">
        <v>125</v>
      </c>
      <c r="AZ522" s="382" t="s">
        <v>2488</v>
      </c>
      <c r="BA522" s="214">
        <v>607</v>
      </c>
      <c r="BB522" s="382" t="s">
        <v>2489</v>
      </c>
      <c r="BC522" s="214">
        <v>616</v>
      </c>
      <c r="BD522" s="214" t="s">
        <v>2490</v>
      </c>
      <c r="BE522" s="214">
        <v>503</v>
      </c>
      <c r="BF522" s="214" t="s">
        <v>2491</v>
      </c>
      <c r="BG522" s="214">
        <v>180</v>
      </c>
      <c r="BH522" s="214" t="s">
        <v>2492</v>
      </c>
      <c r="BI522" s="214">
        <v>131</v>
      </c>
      <c r="BJ522" s="214" t="s">
        <v>2493</v>
      </c>
      <c r="BK522" s="214">
        <v>103</v>
      </c>
      <c r="BL522" s="214" t="s">
        <v>2494</v>
      </c>
      <c r="BM522" s="214">
        <v>6200</v>
      </c>
      <c r="BN522" s="214" t="s">
        <v>2495</v>
      </c>
      <c r="BO522" s="214">
        <v>104</v>
      </c>
      <c r="BP522" s="214" t="s">
        <v>2496</v>
      </c>
      <c r="BQ522" s="214">
        <v>109</v>
      </c>
      <c r="BR522" s="214" t="s">
        <v>2497</v>
      </c>
      <c r="BS522" s="214">
        <v>129</v>
      </c>
      <c r="BT522" s="214" t="s">
        <v>2498</v>
      </c>
      <c r="BU522" s="214">
        <v>130</v>
      </c>
      <c r="BV522" s="214" t="s">
        <v>2499</v>
      </c>
      <c r="BW522" s="214">
        <v>404</v>
      </c>
      <c r="BX522" s="214" t="s">
        <v>2500</v>
      </c>
    </row>
    <row r="523" spans="1:76">
      <c r="A523" s="378" t="str">
        <f t="shared" si="46"/>
        <v>99301.93001.11100.4800.6600.84001.2900</v>
      </c>
      <c r="B523" s="214">
        <v>99300</v>
      </c>
      <c r="C523" s="214">
        <v>99301</v>
      </c>
      <c r="D523" s="378" t="str">
        <f t="shared" si="45"/>
        <v xml:space="preserve">Vegetarian Elimination Bundle (Cycle 1) </v>
      </c>
      <c r="E523" s="378" t="str">
        <f t="shared" si="47"/>
        <v xml:space="preserve">BUNDLE_Vegetarian Elimination Bundle (Cycle 1) </v>
      </c>
      <c r="G523" s="214" t="s">
        <v>2373</v>
      </c>
      <c r="I523" s="6" t="s">
        <v>1139</v>
      </c>
      <c r="J523" s="374">
        <v>45089</v>
      </c>
      <c r="K523" s="214" t="s">
        <v>978</v>
      </c>
      <c r="L523" s="214" t="s">
        <v>978</v>
      </c>
      <c r="M523" s="214">
        <v>93001</v>
      </c>
      <c r="N523" s="214" t="s">
        <v>2187</v>
      </c>
      <c r="O523" s="214">
        <v>11100</v>
      </c>
      <c r="P523" s="214" t="s">
        <v>229</v>
      </c>
      <c r="Q523" s="214">
        <v>4800</v>
      </c>
      <c r="R523" s="214" t="s">
        <v>154</v>
      </c>
      <c r="S523" s="214">
        <v>6600</v>
      </c>
      <c r="T523" s="214" t="s">
        <v>190</v>
      </c>
      <c r="U523" s="214">
        <v>84001</v>
      </c>
      <c r="V523" s="214" t="s">
        <v>1783</v>
      </c>
      <c r="W523" s="214">
        <v>4503</v>
      </c>
      <c r="X523" s="214" t="s">
        <v>2484</v>
      </c>
      <c r="Y523" s="214">
        <v>2900</v>
      </c>
      <c r="Z523" s="214" t="s">
        <v>2485</v>
      </c>
      <c r="AA523" s="214">
        <v>3101</v>
      </c>
      <c r="AB523" s="214" t="s">
        <v>1778</v>
      </c>
      <c r="AC523" s="214">
        <v>1101</v>
      </c>
      <c r="AD523" s="214" t="s">
        <v>2487</v>
      </c>
      <c r="AE523" s="214">
        <v>3307</v>
      </c>
      <c r="AF523" s="214" t="s">
        <v>2501</v>
      </c>
      <c r="AG523" s="214">
        <v>2706</v>
      </c>
      <c r="AH523" s="214" t="s">
        <v>2502</v>
      </c>
      <c r="AI523" s="214">
        <v>1601</v>
      </c>
      <c r="AJ523" s="214" t="s">
        <v>2503</v>
      </c>
      <c r="AK523" s="214">
        <v>11010</v>
      </c>
      <c r="AL523" s="214" t="s">
        <v>1321</v>
      </c>
      <c r="AM523" s="214">
        <v>12400</v>
      </c>
      <c r="AN523" s="214" t="s">
        <v>241</v>
      </c>
      <c r="AO523" s="214">
        <v>18101</v>
      </c>
      <c r="AP523" s="214" t="s">
        <v>266</v>
      </c>
      <c r="AQ523" s="214">
        <v>20101</v>
      </c>
      <c r="AR523" s="214" t="s">
        <v>268</v>
      </c>
      <c r="AS523" s="214">
        <v>89001</v>
      </c>
      <c r="AT523" s="214" t="s">
        <v>1992</v>
      </c>
      <c r="AU523" s="214">
        <v>89101</v>
      </c>
      <c r="AV523" s="214" t="s">
        <v>2470</v>
      </c>
      <c r="AW523" s="214">
        <v>615</v>
      </c>
      <c r="AX523" s="214" t="s">
        <v>2504</v>
      </c>
      <c r="AY523" s="214">
        <v>131</v>
      </c>
      <c r="AZ523" s="382" t="s">
        <v>2493</v>
      </c>
      <c r="BA523" s="214">
        <v>103</v>
      </c>
      <c r="BB523" s="382" t="s">
        <v>2494</v>
      </c>
      <c r="BC523" s="214">
        <v>180</v>
      </c>
      <c r="BD523" s="214" t="s">
        <v>2492</v>
      </c>
      <c r="BE523" s="214">
        <v>109</v>
      </c>
      <c r="BF523" s="214" t="s">
        <v>2497</v>
      </c>
      <c r="BG523" s="214">
        <v>204</v>
      </c>
      <c r="BH523" s="214" t="s">
        <v>2505</v>
      </c>
    </row>
    <row r="524" spans="1:76">
      <c r="A524" s="378" t="str">
        <f t="shared" si="46"/>
        <v>99302.4901.7501.4701.40901.96401.70902</v>
      </c>
      <c r="B524" s="214">
        <v>99300</v>
      </c>
      <c r="C524" s="214">
        <v>99302</v>
      </c>
      <c r="D524" s="378" t="str">
        <f t="shared" si="45"/>
        <v xml:space="preserve">Vegetarian Elimination Bundle (Cycle 2) </v>
      </c>
      <c r="E524" s="378" t="str">
        <f t="shared" si="47"/>
        <v xml:space="preserve">BUNDLE_Vegetarian Elimination Bundle (Cycle 2) </v>
      </c>
      <c r="G524" s="214" t="s">
        <v>2374</v>
      </c>
      <c r="I524" s="6" t="s">
        <v>1139</v>
      </c>
      <c r="J524" s="374">
        <v>45089</v>
      </c>
      <c r="K524" s="214" t="s">
        <v>978</v>
      </c>
      <c r="L524" s="214" t="s">
        <v>978</v>
      </c>
      <c r="M524" s="214">
        <v>4901</v>
      </c>
      <c r="N524" s="214" t="s">
        <v>156</v>
      </c>
      <c r="O524" s="214">
        <v>7501</v>
      </c>
      <c r="P524" s="214" t="s">
        <v>2506</v>
      </c>
      <c r="Q524" s="214">
        <v>4701</v>
      </c>
      <c r="R524" s="214" t="s">
        <v>2432</v>
      </c>
      <c r="S524" s="214">
        <v>40901</v>
      </c>
      <c r="T524" s="214" t="s">
        <v>1084</v>
      </c>
      <c r="U524" s="214">
        <v>96401</v>
      </c>
      <c r="V524" s="214" t="s">
        <v>2446</v>
      </c>
      <c r="W524" s="214">
        <v>60401</v>
      </c>
      <c r="X524" s="214" t="s">
        <v>2461</v>
      </c>
      <c r="Y524" s="214">
        <v>70902</v>
      </c>
      <c r="Z524" s="214" t="s">
        <v>2433</v>
      </c>
      <c r="AA524" s="214">
        <v>4303</v>
      </c>
      <c r="AB524" s="214" t="s">
        <v>2483</v>
      </c>
      <c r="AC524" s="214">
        <v>85001</v>
      </c>
      <c r="AD524" s="214" t="s">
        <v>1784</v>
      </c>
      <c r="AE524" s="214">
        <v>1801</v>
      </c>
      <c r="AF524" s="214" t="s">
        <v>2507</v>
      </c>
      <c r="AG524" s="214">
        <v>1202</v>
      </c>
      <c r="AH524" s="214" t="s">
        <v>2468</v>
      </c>
      <c r="AI524" s="214">
        <v>88901</v>
      </c>
      <c r="AJ524" s="214" t="s">
        <v>1979</v>
      </c>
      <c r="AK524" s="214">
        <v>11010</v>
      </c>
      <c r="AL524" s="214" t="s">
        <v>1321</v>
      </c>
      <c r="AM524" s="214">
        <v>12400</v>
      </c>
      <c r="AN524" s="214" t="s">
        <v>241</v>
      </c>
      <c r="AO524" s="214">
        <v>18101</v>
      </c>
      <c r="AP524" s="214" t="s">
        <v>266</v>
      </c>
      <c r="AQ524" s="214">
        <v>20101</v>
      </c>
      <c r="AR524" s="214" t="s">
        <v>268</v>
      </c>
      <c r="AS524" s="214">
        <v>89001</v>
      </c>
      <c r="AT524" s="214" t="s">
        <v>1992</v>
      </c>
      <c r="AU524" s="214">
        <v>89101</v>
      </c>
      <c r="AV524" s="214" t="s">
        <v>2470</v>
      </c>
      <c r="AW524" s="214">
        <v>609</v>
      </c>
      <c r="AX524" s="214" t="s">
        <v>2508</v>
      </c>
      <c r="AY524" s="214">
        <v>125</v>
      </c>
      <c r="AZ524" s="382" t="s">
        <v>2488</v>
      </c>
      <c r="BA524" s="214">
        <v>117</v>
      </c>
      <c r="BB524" s="382" t="s">
        <v>2509</v>
      </c>
      <c r="BC524" s="214">
        <v>952</v>
      </c>
      <c r="BD524" s="214" t="s">
        <v>2456</v>
      </c>
      <c r="BE524" s="214">
        <v>126</v>
      </c>
      <c r="BF524" s="214" t="s">
        <v>2510</v>
      </c>
      <c r="BG524" s="214">
        <v>180</v>
      </c>
      <c r="BH524" s="214" t="s">
        <v>2492</v>
      </c>
      <c r="BI524" s="214">
        <v>501</v>
      </c>
      <c r="BJ524" s="214" t="s">
        <v>2511</v>
      </c>
      <c r="BK524" s="214">
        <v>506</v>
      </c>
      <c r="BL524" s="214" t="s">
        <v>2431</v>
      </c>
      <c r="BM524" s="214">
        <v>409</v>
      </c>
      <c r="BN524" s="214" t="s">
        <v>2512</v>
      </c>
      <c r="BO524" s="214">
        <v>502</v>
      </c>
      <c r="BP524" s="214" t="s">
        <v>2513</v>
      </c>
      <c r="BQ524" s="214">
        <v>185</v>
      </c>
      <c r="BR524" s="214" t="s">
        <v>2514</v>
      </c>
    </row>
    <row r="525" spans="1:76">
      <c r="A525" s="378" t="str">
        <f t="shared" si="46"/>
        <v>99401.7500.88301.11100.4800.60401.4303</v>
      </c>
      <c r="B525" s="214">
        <v>99400</v>
      </c>
      <c r="C525" s="214">
        <v>99401</v>
      </c>
      <c r="D525" s="378" t="str">
        <f t="shared" si="45"/>
        <v xml:space="preserve">Vegan Elimination Bundle (Cycle 1) </v>
      </c>
      <c r="E525" s="378" t="str">
        <f t="shared" si="47"/>
        <v xml:space="preserve">BUNDLE_Vegan Elimination Bundle (Cycle 1) </v>
      </c>
      <c r="G525" s="214" t="s">
        <v>2375</v>
      </c>
      <c r="I525" s="6" t="s">
        <v>1139</v>
      </c>
      <c r="J525" s="374">
        <v>45089</v>
      </c>
      <c r="K525" s="214" t="s">
        <v>978</v>
      </c>
      <c r="L525" s="214" t="s">
        <v>978</v>
      </c>
      <c r="M525" s="214">
        <v>7500</v>
      </c>
      <c r="N525" s="214" t="s">
        <v>2420</v>
      </c>
      <c r="O525" s="214">
        <v>88301</v>
      </c>
      <c r="P525" s="214" t="s">
        <v>1885</v>
      </c>
      <c r="Q525" s="214">
        <v>11100</v>
      </c>
      <c r="R525" s="214" t="s">
        <v>229</v>
      </c>
      <c r="S525" s="214">
        <v>4800</v>
      </c>
      <c r="T525" s="214" t="s">
        <v>154</v>
      </c>
      <c r="U525" s="214">
        <v>60401</v>
      </c>
      <c r="V525" s="214" t="s">
        <v>2461</v>
      </c>
      <c r="W525" s="214">
        <v>70902</v>
      </c>
      <c r="X525" s="214" t="s">
        <v>2433</v>
      </c>
      <c r="Y525" s="214">
        <v>4303</v>
      </c>
      <c r="Z525" s="214" t="s">
        <v>2483</v>
      </c>
      <c r="AA525" s="214">
        <v>84001</v>
      </c>
      <c r="AB525" s="214" t="s">
        <v>1783</v>
      </c>
      <c r="AC525" s="214">
        <v>1801</v>
      </c>
      <c r="AD525" s="214" t="s">
        <v>2507</v>
      </c>
      <c r="AE525" s="214">
        <v>1202</v>
      </c>
      <c r="AF525" s="214" t="s">
        <v>2468</v>
      </c>
      <c r="AG525" s="214">
        <v>88901</v>
      </c>
      <c r="AH525" s="214" t="s">
        <v>1979</v>
      </c>
      <c r="AI525" s="214">
        <v>1101</v>
      </c>
      <c r="AJ525" s="214" t="s">
        <v>2487</v>
      </c>
      <c r="AK525" s="214">
        <v>11010</v>
      </c>
      <c r="AL525" s="214" t="s">
        <v>1321</v>
      </c>
      <c r="AM525" s="214">
        <v>7401</v>
      </c>
      <c r="AN525" s="214" t="s">
        <v>206</v>
      </c>
      <c r="AO525" s="214">
        <v>7301</v>
      </c>
      <c r="AP525" s="214" t="s">
        <v>205</v>
      </c>
      <c r="AQ525" s="214">
        <v>12400</v>
      </c>
      <c r="AR525" s="214" t="s">
        <v>241</v>
      </c>
      <c r="AS525" s="214">
        <v>18101</v>
      </c>
      <c r="AT525" s="214" t="s">
        <v>266</v>
      </c>
      <c r="AU525" s="214">
        <v>7401</v>
      </c>
      <c r="AV525" s="214" t="s">
        <v>2515</v>
      </c>
      <c r="AW525" s="214">
        <v>607</v>
      </c>
      <c r="AX525" s="214" t="s">
        <v>2489</v>
      </c>
      <c r="AY525" s="214">
        <v>126</v>
      </c>
      <c r="AZ525" s="382" t="s">
        <v>2510</v>
      </c>
      <c r="BA525" s="214">
        <v>180</v>
      </c>
      <c r="BB525" s="382" t="s">
        <v>2492</v>
      </c>
      <c r="BC525" s="214">
        <v>131</v>
      </c>
      <c r="BD525" s="214" t="s">
        <v>2493</v>
      </c>
      <c r="BE525" s="214">
        <v>501</v>
      </c>
      <c r="BF525" s="214" t="s">
        <v>2511</v>
      </c>
      <c r="BG525" s="214">
        <v>506</v>
      </c>
      <c r="BH525" s="214" t="s">
        <v>2431</v>
      </c>
      <c r="BI525" s="214">
        <v>409</v>
      </c>
      <c r="BJ525" s="214" t="s">
        <v>2512</v>
      </c>
      <c r="BK525" s="214">
        <v>502</v>
      </c>
      <c r="BL525" s="214" t="s">
        <v>2513</v>
      </c>
      <c r="BM525" s="214">
        <v>185</v>
      </c>
      <c r="BN525" s="214" t="s">
        <v>2514</v>
      </c>
      <c r="BO525" s="214">
        <v>109</v>
      </c>
      <c r="BP525" s="214" t="s">
        <v>2497</v>
      </c>
    </row>
    <row r="526" spans="1:76">
      <c r="A526" s="378" t="str">
        <f t="shared" si="46"/>
        <v>99402.7501.88301.11100.3101.1401.3307</v>
      </c>
      <c r="B526" s="214">
        <v>99400</v>
      </c>
      <c r="C526" s="214">
        <v>99402</v>
      </c>
      <c r="D526" s="378" t="str">
        <f t="shared" si="45"/>
        <v xml:space="preserve">Vegan Elimination Bundle (Cycle 2) </v>
      </c>
      <c r="E526" s="378" t="str">
        <f t="shared" si="47"/>
        <v xml:space="preserve">BUNDLE_Vegan Elimination Bundle (Cycle 2) </v>
      </c>
      <c r="G526" s="214" t="s">
        <v>2376</v>
      </c>
      <c r="I526" s="6" t="s">
        <v>1139</v>
      </c>
      <c r="J526" s="374">
        <v>45089</v>
      </c>
      <c r="K526" s="214" t="s">
        <v>978</v>
      </c>
      <c r="L526" s="214" t="s">
        <v>978</v>
      </c>
      <c r="M526" s="214">
        <v>7501</v>
      </c>
      <c r="N526" s="214" t="s">
        <v>2506</v>
      </c>
      <c r="O526" s="214">
        <v>88301</v>
      </c>
      <c r="P526" s="214" t="s">
        <v>1885</v>
      </c>
      <c r="Q526" s="214">
        <v>11100</v>
      </c>
      <c r="R526" s="214" t="s">
        <v>229</v>
      </c>
      <c r="S526" s="214">
        <v>3101</v>
      </c>
      <c r="T526" s="214" t="s">
        <v>1778</v>
      </c>
      <c r="U526" s="214">
        <v>1401</v>
      </c>
      <c r="V526" s="214" t="s">
        <v>270</v>
      </c>
      <c r="W526" s="214">
        <v>96401</v>
      </c>
      <c r="X526" s="214" t="s">
        <v>2446</v>
      </c>
      <c r="Y526" s="214">
        <v>3307</v>
      </c>
      <c r="Z526" s="214" t="s">
        <v>2501</v>
      </c>
      <c r="AA526" s="214">
        <v>2706</v>
      </c>
      <c r="AB526" s="214" t="s">
        <v>2502</v>
      </c>
      <c r="AC526" s="214">
        <v>88901</v>
      </c>
      <c r="AD526" s="214" t="s">
        <v>1979</v>
      </c>
      <c r="AE526" s="214">
        <v>7401</v>
      </c>
      <c r="AF526" s="214" t="s">
        <v>206</v>
      </c>
      <c r="AG526" s="214">
        <v>18101</v>
      </c>
      <c r="AH526" s="214" t="s">
        <v>266</v>
      </c>
      <c r="AI526" s="214">
        <v>7301</v>
      </c>
      <c r="AJ526" s="214" t="s">
        <v>205</v>
      </c>
      <c r="AK526" s="214">
        <v>12400</v>
      </c>
      <c r="AL526" s="214" t="s">
        <v>241</v>
      </c>
      <c r="AM526" s="214">
        <v>12400</v>
      </c>
      <c r="AN526" s="214" t="s">
        <v>241</v>
      </c>
      <c r="AO526" s="214">
        <v>117</v>
      </c>
      <c r="AP526" s="214" t="s">
        <v>2509</v>
      </c>
      <c r="AQ526" s="214">
        <v>952</v>
      </c>
      <c r="AR526" s="214" t="s">
        <v>2516</v>
      </c>
      <c r="AS526" s="214">
        <v>180</v>
      </c>
      <c r="AT526" s="214" t="s">
        <v>2492</v>
      </c>
      <c r="AU526" s="214">
        <v>131</v>
      </c>
      <c r="AV526" s="214" t="s">
        <v>2493</v>
      </c>
      <c r="AW526" s="214">
        <v>502</v>
      </c>
      <c r="AX526" s="214" t="s">
        <v>2513</v>
      </c>
      <c r="AY526" s="214">
        <v>185</v>
      </c>
      <c r="AZ526" s="382" t="s">
        <v>2514</v>
      </c>
      <c r="BA526" s="214">
        <v>109</v>
      </c>
      <c r="BB526" s="382" t="s">
        <v>2497</v>
      </c>
      <c r="BC526" s="214">
        <v>204</v>
      </c>
      <c r="BD526" s="214" t="s">
        <v>2517</v>
      </c>
      <c r="BE526" s="214">
        <v>501</v>
      </c>
      <c r="BF526" s="214" t="s">
        <v>2511</v>
      </c>
      <c r="BG526" s="214">
        <v>506</v>
      </c>
      <c r="BH526" s="214" t="s">
        <v>2431</v>
      </c>
      <c r="BI526" s="214">
        <v>409</v>
      </c>
      <c r="BJ526" s="214" t="s">
        <v>2512</v>
      </c>
    </row>
    <row r="527" spans="1:76">
      <c r="A527" s="378" t="str">
        <f t="shared" si="46"/>
        <v>99105.11100.6600.4901.95601.70902.11702</v>
      </c>
      <c r="B527" s="214">
        <v>99100</v>
      </c>
      <c r="C527" s="214">
        <v>99105</v>
      </c>
      <c r="D527" s="378" t="str">
        <f t="shared" si="45"/>
        <v xml:space="preserve">Omnivore Elimination Bundle (Cycle 1B) </v>
      </c>
      <c r="E527" s="378" t="str">
        <f t="shared" si="47"/>
        <v xml:space="preserve">BUNDLE_Omnivore Elimination Bundle (Cycle 1B) </v>
      </c>
      <c r="G527" s="214" t="s">
        <v>2377</v>
      </c>
      <c r="I527" s="6" t="s">
        <v>2030</v>
      </c>
      <c r="J527" s="374">
        <v>45140</v>
      </c>
      <c r="K527" s="214" t="s">
        <v>978</v>
      </c>
      <c r="L527" s="214" t="s">
        <v>978</v>
      </c>
      <c r="M527" s="214">
        <v>11100</v>
      </c>
      <c r="N527" s="214" t="s">
        <v>229</v>
      </c>
      <c r="O527" s="214">
        <v>6600</v>
      </c>
      <c r="P527" s="214" t="s">
        <v>190</v>
      </c>
      <c r="Q527" s="214">
        <v>4901</v>
      </c>
      <c r="R527" s="214" t="s">
        <v>156</v>
      </c>
      <c r="S527" s="214">
        <v>95601</v>
      </c>
      <c r="T527" s="214" t="s">
        <v>2273</v>
      </c>
      <c r="U527" s="214">
        <v>70902</v>
      </c>
      <c r="V527" s="214" t="s">
        <v>2433</v>
      </c>
      <c r="W527" s="214">
        <v>4503</v>
      </c>
      <c r="X527" s="214" t="s">
        <v>2484</v>
      </c>
      <c r="Y527" s="214">
        <v>11702</v>
      </c>
      <c r="Z527" s="214" t="s">
        <v>745</v>
      </c>
      <c r="AA527" s="214">
        <v>5301</v>
      </c>
      <c r="AB527" s="214" t="s">
        <v>2518</v>
      </c>
      <c r="AC527" s="214">
        <v>90001</v>
      </c>
      <c r="AD527" s="214" t="s">
        <v>2519</v>
      </c>
      <c r="AE527" s="214">
        <v>11010</v>
      </c>
      <c r="AF527" s="214" t="s">
        <v>1321</v>
      </c>
      <c r="AG527" s="214">
        <v>12400</v>
      </c>
      <c r="AH527" s="214" t="s">
        <v>241</v>
      </c>
      <c r="AI527" s="214">
        <v>20101</v>
      </c>
      <c r="AJ527" s="214" t="s">
        <v>268</v>
      </c>
      <c r="AK527" s="214">
        <v>89101</v>
      </c>
      <c r="AL527" s="214" t="s">
        <v>2470</v>
      </c>
      <c r="AM527" s="214">
        <v>60001</v>
      </c>
      <c r="AN527" s="214" t="s">
        <v>1079</v>
      </c>
      <c r="AO527" s="214">
        <v>609</v>
      </c>
      <c r="AP527" s="214" t="s">
        <v>2465</v>
      </c>
      <c r="AQ527" s="214">
        <v>138</v>
      </c>
      <c r="AR527" s="214" t="s">
        <v>2471</v>
      </c>
      <c r="AS527" s="214">
        <v>126</v>
      </c>
      <c r="AT527" s="214" t="s">
        <v>2440</v>
      </c>
      <c r="AU527" s="214">
        <v>601</v>
      </c>
      <c r="AV527" s="214" t="s">
        <v>26</v>
      </c>
    </row>
    <row r="528" spans="1:76">
      <c r="A528" s="378" t="str">
        <f t="shared" si="46"/>
        <v>99106.6600.4901.7501.4602.70903.40501</v>
      </c>
      <c r="B528" s="214">
        <v>99100</v>
      </c>
      <c r="C528" s="214">
        <v>99106</v>
      </c>
      <c r="D528" s="378" t="str">
        <f t="shared" si="45"/>
        <v xml:space="preserve">Omnivore Elimination Bundle (Cycle 2B) </v>
      </c>
      <c r="E528" s="378" t="str">
        <f t="shared" si="47"/>
        <v xml:space="preserve">BUNDLE_Omnivore Elimination Bundle (Cycle 2B) </v>
      </c>
      <c r="G528" s="214" t="s">
        <v>2378</v>
      </c>
      <c r="I528" s="6" t="s">
        <v>2030</v>
      </c>
      <c r="J528" s="374">
        <v>45140</v>
      </c>
      <c r="K528" s="214" t="s">
        <v>978</v>
      </c>
      <c r="L528" s="214" t="s">
        <v>978</v>
      </c>
      <c r="M528" s="214">
        <v>6600</v>
      </c>
      <c r="N528" s="214" t="s">
        <v>190</v>
      </c>
      <c r="O528" s="214">
        <v>4901</v>
      </c>
      <c r="P528" s="214" t="s">
        <v>156</v>
      </c>
      <c r="Q528" s="214">
        <v>7501</v>
      </c>
      <c r="R528" s="214" t="s">
        <v>2506</v>
      </c>
      <c r="S528" s="214">
        <v>4602</v>
      </c>
      <c r="T528" s="214" t="s">
        <v>2520</v>
      </c>
      <c r="U528" s="214">
        <v>70903</v>
      </c>
      <c r="V528" s="214" t="s">
        <v>2467</v>
      </c>
      <c r="W528" s="214">
        <v>4302</v>
      </c>
      <c r="X528" s="214" t="s">
        <v>2521</v>
      </c>
      <c r="Y528" s="214">
        <v>40501</v>
      </c>
      <c r="Z528" s="214" t="s">
        <v>732</v>
      </c>
      <c r="AA528" s="214">
        <v>3305</v>
      </c>
      <c r="AB528" s="214" t="s">
        <v>2522</v>
      </c>
      <c r="AC528" s="214">
        <v>2500</v>
      </c>
      <c r="AD528" s="214" t="s">
        <v>2523</v>
      </c>
      <c r="AE528" s="214">
        <v>11010</v>
      </c>
      <c r="AF528" s="214" t="s">
        <v>1321</v>
      </c>
      <c r="AG528" s="214">
        <v>12400</v>
      </c>
      <c r="AH528" s="214" t="s">
        <v>241</v>
      </c>
      <c r="AI528" s="214">
        <v>20101</v>
      </c>
      <c r="AJ528" s="214" t="s">
        <v>268</v>
      </c>
      <c r="AK528" s="214">
        <v>89101</v>
      </c>
      <c r="AL528" s="214" t="s">
        <v>2470</v>
      </c>
      <c r="AM528" s="214">
        <v>60001</v>
      </c>
      <c r="AN528" s="214" t="s">
        <v>1079</v>
      </c>
      <c r="AO528" s="214">
        <v>609</v>
      </c>
      <c r="AP528" s="214" t="s">
        <v>2524</v>
      </c>
      <c r="AQ528" s="214">
        <v>126</v>
      </c>
      <c r="AR528" s="214" t="s">
        <v>2440</v>
      </c>
      <c r="AS528" s="214">
        <v>180</v>
      </c>
      <c r="AT528" s="214" t="s">
        <v>2482</v>
      </c>
      <c r="AU528" s="214">
        <v>5900</v>
      </c>
      <c r="AV528" s="214" t="s">
        <v>180</v>
      </c>
      <c r="AW528" s="214">
        <v>204</v>
      </c>
      <c r="AX528" s="214" t="s">
        <v>2480</v>
      </c>
    </row>
    <row r="529" spans="1:54">
      <c r="A529" s="378" t="str">
        <f t="shared" si="46"/>
        <v>99107.40901.11100.6600.2900.3101.1003</v>
      </c>
      <c r="B529" s="214">
        <v>99100</v>
      </c>
      <c r="C529" s="214">
        <v>99107</v>
      </c>
      <c r="D529" s="378" t="str">
        <f t="shared" si="45"/>
        <v xml:space="preserve">Omnivore Elimination Bundle (Cycle 3B) </v>
      </c>
      <c r="E529" s="378" t="str">
        <f t="shared" si="47"/>
        <v xml:space="preserve">BUNDLE_Omnivore Elimination Bundle (Cycle 3B) </v>
      </c>
      <c r="G529" s="214" t="s">
        <v>2379</v>
      </c>
      <c r="I529" s="6" t="s">
        <v>2030</v>
      </c>
      <c r="J529" s="374">
        <v>45140</v>
      </c>
      <c r="K529" s="214" t="s">
        <v>978</v>
      </c>
      <c r="L529" s="214" t="s">
        <v>978</v>
      </c>
      <c r="M529" s="214">
        <v>40901</v>
      </c>
      <c r="N529" s="214" t="s">
        <v>1084</v>
      </c>
      <c r="O529" s="214">
        <v>11100</v>
      </c>
      <c r="P529" s="214" t="s">
        <v>229</v>
      </c>
      <c r="Q529" s="214">
        <v>6600</v>
      </c>
      <c r="R529" s="214" t="s">
        <v>190</v>
      </c>
      <c r="S529" s="214">
        <v>2900</v>
      </c>
      <c r="T529" s="214" t="s">
        <v>2485</v>
      </c>
      <c r="U529" s="214">
        <v>3101</v>
      </c>
      <c r="V529" s="214" t="s">
        <v>1778</v>
      </c>
      <c r="W529" s="214">
        <v>60402</v>
      </c>
      <c r="X529" s="214" t="s">
        <v>2525</v>
      </c>
      <c r="Y529" s="214">
        <v>1003</v>
      </c>
      <c r="Z529" s="214" t="s">
        <v>2526</v>
      </c>
      <c r="AA529" s="214">
        <v>60102</v>
      </c>
      <c r="AB529" s="214" t="s">
        <v>2527</v>
      </c>
      <c r="AC529" s="214">
        <v>88801</v>
      </c>
      <c r="AD529" s="214" t="s">
        <v>1971</v>
      </c>
      <c r="AE529" s="214">
        <v>11010</v>
      </c>
      <c r="AF529" s="214" t="s">
        <v>1321</v>
      </c>
      <c r="AG529" s="214">
        <v>12400</v>
      </c>
      <c r="AH529" s="214" t="s">
        <v>241</v>
      </c>
      <c r="AI529" s="214">
        <v>20101</v>
      </c>
      <c r="AJ529" s="214" t="s">
        <v>268</v>
      </c>
      <c r="AK529" s="214">
        <v>89101</v>
      </c>
      <c r="AL529" s="214" t="s">
        <v>2470</v>
      </c>
      <c r="AM529" s="214">
        <v>60001</v>
      </c>
      <c r="AN529" s="214" t="s">
        <v>1079</v>
      </c>
      <c r="AO529" s="214">
        <v>125</v>
      </c>
      <c r="AP529" s="214" t="s">
        <v>2528</v>
      </c>
      <c r="AQ529" s="214">
        <v>609</v>
      </c>
      <c r="AR529" s="214" t="s">
        <v>2524</v>
      </c>
      <c r="AS529" s="214">
        <v>103</v>
      </c>
      <c r="AT529" s="214" t="s">
        <v>2529</v>
      </c>
      <c r="AU529" s="214">
        <v>180</v>
      </c>
      <c r="AV529" s="214" t="s">
        <v>2482</v>
      </c>
      <c r="AW529" s="214">
        <v>601</v>
      </c>
      <c r="AX529" s="214" t="s">
        <v>26</v>
      </c>
      <c r="AY529" s="214">
        <v>101</v>
      </c>
      <c r="AZ529" s="382" t="s">
        <v>347</v>
      </c>
    </row>
    <row r="530" spans="1:54">
      <c r="A530" s="378" t="str">
        <f t="shared" si="46"/>
        <v>99108.7500.40901.88301.4504.2902.3306</v>
      </c>
      <c r="B530" s="214">
        <v>99100</v>
      </c>
      <c r="C530" s="214">
        <v>99108</v>
      </c>
      <c r="D530" s="378" t="str">
        <f t="shared" si="45"/>
        <v xml:space="preserve">Omnivore Elimination Bundle (Cycle 4B) </v>
      </c>
      <c r="E530" s="378" t="str">
        <f t="shared" si="47"/>
        <v xml:space="preserve">BUNDLE_Omnivore Elimination Bundle (Cycle 4B) </v>
      </c>
      <c r="G530" s="214" t="s">
        <v>2380</v>
      </c>
      <c r="I530" s="6" t="s">
        <v>2030</v>
      </c>
      <c r="J530" s="374">
        <v>45140</v>
      </c>
      <c r="K530" s="214" t="s">
        <v>978</v>
      </c>
      <c r="L530" s="214" t="s">
        <v>978</v>
      </c>
      <c r="M530" s="214">
        <v>7500</v>
      </c>
      <c r="N530" s="214" t="s">
        <v>2420</v>
      </c>
      <c r="O530" s="214">
        <v>40901</v>
      </c>
      <c r="P530" s="214" t="s">
        <v>1084</v>
      </c>
      <c r="Q530" s="214">
        <v>88301</v>
      </c>
      <c r="R530" s="214" t="s">
        <v>1885</v>
      </c>
      <c r="S530" s="214">
        <v>4504</v>
      </c>
      <c r="T530" s="214" t="s">
        <v>2530</v>
      </c>
      <c r="U530" s="214">
        <v>2902</v>
      </c>
      <c r="V530" s="214" t="s">
        <v>2531</v>
      </c>
      <c r="W530" s="214">
        <v>10701</v>
      </c>
      <c r="X530" s="214" t="s">
        <v>223</v>
      </c>
      <c r="Y530" s="214">
        <v>3306</v>
      </c>
      <c r="Z530" s="214" t="s">
        <v>2532</v>
      </c>
      <c r="AA530" s="214">
        <v>2501</v>
      </c>
      <c r="AB530" s="214" t="s">
        <v>2533</v>
      </c>
      <c r="AC530" s="214">
        <v>90001</v>
      </c>
      <c r="AD530" s="214" t="s">
        <v>2519</v>
      </c>
      <c r="AE530" s="214">
        <v>11010</v>
      </c>
      <c r="AF530" s="214" t="s">
        <v>1321</v>
      </c>
      <c r="AG530" s="214">
        <v>12400</v>
      </c>
      <c r="AH530" s="214" t="s">
        <v>241</v>
      </c>
      <c r="AI530" s="214">
        <v>20101</v>
      </c>
      <c r="AJ530" s="214" t="s">
        <v>268</v>
      </c>
      <c r="AK530" s="214">
        <v>89101</v>
      </c>
      <c r="AL530" s="214" t="s">
        <v>2470</v>
      </c>
      <c r="AM530" s="214">
        <v>60001</v>
      </c>
      <c r="AN530" s="214" t="s">
        <v>1079</v>
      </c>
      <c r="AO530" s="214">
        <v>607</v>
      </c>
      <c r="AP530" s="214" t="s">
        <v>1417</v>
      </c>
      <c r="AQ530" s="214">
        <v>125</v>
      </c>
      <c r="AR530" s="214" t="s">
        <v>2528</v>
      </c>
      <c r="AS530" s="214">
        <v>103</v>
      </c>
      <c r="AT530" s="214" t="s">
        <v>2529</v>
      </c>
      <c r="AU530" s="214">
        <v>182</v>
      </c>
      <c r="AV530" s="214" t="s">
        <v>2455</v>
      </c>
      <c r="AW530" s="214">
        <v>204</v>
      </c>
      <c r="AX530" s="214" t="s">
        <v>2480</v>
      </c>
    </row>
    <row r="531" spans="1:54">
      <c r="A531" s="378" t="str">
        <f t="shared" si="46"/>
        <v>99501.5301.30801.1002.7801.3101.4800</v>
      </c>
      <c r="B531" s="214">
        <v>99500</v>
      </c>
      <c r="C531" s="214">
        <v>99501</v>
      </c>
      <c r="D531" s="378" t="str">
        <f t="shared" si="45"/>
        <v xml:space="preserve">Omnivore Rx Sample Box </v>
      </c>
      <c r="E531" s="378" t="str">
        <f t="shared" si="47"/>
        <v xml:space="preserve">BUNDLE_Omnivore Rx Sample Box </v>
      </c>
      <c r="G531" s="214" t="s">
        <v>2381</v>
      </c>
      <c r="I531" s="6" t="s">
        <v>2030</v>
      </c>
      <c r="J531" s="374">
        <v>45140</v>
      </c>
      <c r="K531" s="214" t="s">
        <v>978</v>
      </c>
      <c r="L531" s="214" t="s">
        <v>978</v>
      </c>
      <c r="M531" s="214">
        <v>5301</v>
      </c>
      <c r="N531" s="214" t="s">
        <v>2518</v>
      </c>
      <c r="O531" s="214">
        <v>30801</v>
      </c>
      <c r="P531" s="214" t="s">
        <v>2534</v>
      </c>
      <c r="Q531" s="214">
        <v>1002</v>
      </c>
      <c r="R531" s="214" t="s">
        <v>2535</v>
      </c>
      <c r="S531" s="214">
        <v>7801</v>
      </c>
      <c r="T531" s="214" t="s">
        <v>211</v>
      </c>
      <c r="U531" s="214">
        <v>3101</v>
      </c>
      <c r="V531" s="214" t="s">
        <v>1778</v>
      </c>
      <c r="W531" s="214">
        <v>10400</v>
      </c>
      <c r="X531" s="214" t="s">
        <v>219</v>
      </c>
      <c r="Y531" s="214">
        <v>4800</v>
      </c>
      <c r="Z531" s="214" t="s">
        <v>154</v>
      </c>
      <c r="AA531" s="214">
        <v>7301</v>
      </c>
      <c r="AB531" s="214" t="s">
        <v>2536</v>
      </c>
    </row>
    <row r="532" spans="1:54">
      <c r="A532" s="378" t="str">
        <f t="shared" si="46"/>
        <v>99502.40101.1002.2900.12500.4800.7301</v>
      </c>
      <c r="B532" s="214">
        <v>99500</v>
      </c>
      <c r="C532" s="214">
        <v>99502</v>
      </c>
      <c r="D532" s="378" t="str">
        <f t="shared" si="45"/>
        <v xml:space="preserve">Pescatarian Rx Sample Box </v>
      </c>
      <c r="E532" s="378" t="str">
        <f t="shared" si="47"/>
        <v xml:space="preserve">BUNDLE_Pescatarian Rx Sample Box </v>
      </c>
      <c r="G532" s="214" t="s">
        <v>2382</v>
      </c>
      <c r="I532" s="6" t="s">
        <v>2030</v>
      </c>
      <c r="J532" s="374">
        <v>45140</v>
      </c>
      <c r="K532" s="214" t="s">
        <v>978</v>
      </c>
      <c r="L532" s="214" t="s">
        <v>978</v>
      </c>
      <c r="M532" s="214">
        <v>40101</v>
      </c>
      <c r="N532" s="214" t="s">
        <v>2537</v>
      </c>
      <c r="O532" s="214">
        <v>1002</v>
      </c>
      <c r="P532" s="214" t="s">
        <v>2535</v>
      </c>
      <c r="Q532" s="214">
        <v>2900</v>
      </c>
      <c r="R532" s="214" t="s">
        <v>2485</v>
      </c>
      <c r="S532" s="214">
        <v>12500</v>
      </c>
      <c r="T532" s="214" t="s">
        <v>242</v>
      </c>
      <c r="U532" s="214">
        <v>4800</v>
      </c>
      <c r="V532" s="214" t="s">
        <v>154</v>
      </c>
      <c r="W532" s="214">
        <v>5003</v>
      </c>
      <c r="X532" s="214" t="s">
        <v>2538</v>
      </c>
      <c r="Y532" s="214">
        <v>7301</v>
      </c>
      <c r="Z532" s="214" t="s">
        <v>205</v>
      </c>
      <c r="AA532" s="214">
        <v>3101</v>
      </c>
      <c r="AB532" s="214" t="s">
        <v>1778</v>
      </c>
    </row>
    <row r="533" spans="1:54">
      <c r="A533" s="378" t="str">
        <f t="shared" si="46"/>
        <v>99503.12800.1202.2706.12500.5003.7301</v>
      </c>
      <c r="B533" s="214">
        <v>99500</v>
      </c>
      <c r="C533" s="214">
        <v>99503</v>
      </c>
      <c r="D533" s="378" t="str">
        <f t="shared" si="45"/>
        <v xml:space="preserve">Vegetarian Rx Sample Box </v>
      </c>
      <c r="E533" s="378" t="str">
        <f t="shared" si="47"/>
        <v xml:space="preserve">BUNDLE_Vegetarian Rx Sample Box </v>
      </c>
      <c r="G533" s="214" t="s">
        <v>2383</v>
      </c>
      <c r="I533" s="6" t="s">
        <v>2030</v>
      </c>
      <c r="J533" s="374">
        <v>45140</v>
      </c>
      <c r="K533" s="214" t="s">
        <v>978</v>
      </c>
      <c r="L533" s="214" t="s">
        <v>978</v>
      </c>
      <c r="M533" s="214">
        <v>12800</v>
      </c>
      <c r="N533" s="214" t="s">
        <v>245</v>
      </c>
      <c r="O533" s="214">
        <v>1202</v>
      </c>
      <c r="P533" s="214" t="s">
        <v>2468</v>
      </c>
      <c r="Q533" s="214">
        <v>2706</v>
      </c>
      <c r="R533" s="214" t="s">
        <v>2502</v>
      </c>
      <c r="S533" s="214">
        <v>12500</v>
      </c>
      <c r="T533" s="214" t="s">
        <v>242</v>
      </c>
      <c r="U533" s="214">
        <v>5003</v>
      </c>
      <c r="V533" s="214" t="s">
        <v>2538</v>
      </c>
      <c r="W533" s="214">
        <v>4800</v>
      </c>
      <c r="X533" s="214" t="s">
        <v>154</v>
      </c>
      <c r="Y533" s="214">
        <v>7301</v>
      </c>
      <c r="Z533" s="214" t="s">
        <v>205</v>
      </c>
      <c r="AA533" s="214">
        <v>602</v>
      </c>
      <c r="AB533" s="214" t="s">
        <v>120</v>
      </c>
    </row>
    <row r="534" spans="1:54">
      <c r="A534" s="378" t="str">
        <f t="shared" si="46"/>
        <v>99504.2706.3101.1101.12500.602.4800</v>
      </c>
      <c r="B534" s="214">
        <v>99500</v>
      </c>
      <c r="C534" s="214">
        <v>99504</v>
      </c>
      <c r="D534" s="378" t="str">
        <f t="shared" si="45"/>
        <v xml:space="preserve">Vegan Rx Sample Box </v>
      </c>
      <c r="E534" s="378" t="str">
        <f t="shared" si="47"/>
        <v xml:space="preserve">BUNDLE_Vegan Rx Sample Box </v>
      </c>
      <c r="G534" s="214" t="s">
        <v>2384</v>
      </c>
      <c r="I534" s="6" t="s">
        <v>2030</v>
      </c>
      <c r="J534" s="374">
        <v>45140</v>
      </c>
      <c r="K534" s="214" t="s">
        <v>978</v>
      </c>
      <c r="L534" s="214" t="s">
        <v>978</v>
      </c>
      <c r="M534" s="214">
        <v>2706</v>
      </c>
      <c r="N534" s="214" t="s">
        <v>2502</v>
      </c>
      <c r="O534" s="214">
        <v>3101</v>
      </c>
      <c r="P534" s="214" t="s">
        <v>1778</v>
      </c>
      <c r="Q534" s="214">
        <v>1101</v>
      </c>
      <c r="R534" s="214" t="s">
        <v>2487</v>
      </c>
      <c r="S534" s="214">
        <v>12500</v>
      </c>
      <c r="T534" s="214" t="s">
        <v>242</v>
      </c>
      <c r="U534" s="214">
        <v>602</v>
      </c>
      <c r="V534" s="214" t="s">
        <v>120</v>
      </c>
      <c r="W534" s="214">
        <v>1202</v>
      </c>
      <c r="X534" s="214" t="s">
        <v>2468</v>
      </c>
      <c r="Y534" s="214">
        <v>4800</v>
      </c>
      <c r="Z534" s="214" t="s">
        <v>154</v>
      </c>
      <c r="AA534" s="214">
        <v>7301</v>
      </c>
      <c r="AB534" s="214" t="s">
        <v>205</v>
      </c>
    </row>
    <row r="535" spans="1:54">
      <c r="A535" s="378" t="str">
        <f t="shared" si="46"/>
        <v>95302.000.000.000.000.000.000</v>
      </c>
      <c r="B535" s="214">
        <v>95300</v>
      </c>
      <c r="C535" s="214">
        <v>95302</v>
      </c>
      <c r="D535" s="378" t="str">
        <f t="shared" si="45"/>
        <v xml:space="preserve">Teriyaki Sauce </v>
      </c>
      <c r="E535" s="378" t="str">
        <f t="shared" si="47"/>
        <v xml:space="preserve">SIDE_Teriyaki Sauce </v>
      </c>
      <c r="G535" s="214" t="s">
        <v>350</v>
      </c>
      <c r="I535" s="6" t="s">
        <v>2030</v>
      </c>
      <c r="J535" s="432">
        <v>45148</v>
      </c>
      <c r="K535" s="214" t="s">
        <v>921</v>
      </c>
      <c r="L535" s="214" t="s">
        <v>2078</v>
      </c>
    </row>
    <row r="536" spans="1:54">
      <c r="A536" s="378" t="str">
        <f t="shared" si="46"/>
        <v>95303.000.000.000.000.000.000</v>
      </c>
      <c r="B536" s="214">
        <v>95300</v>
      </c>
      <c r="C536" s="214">
        <v>95303</v>
      </c>
      <c r="D536" s="378" t="str">
        <f t="shared" si="45"/>
        <v xml:space="preserve">Lemon Tahini Dressing </v>
      </c>
      <c r="E536" s="378" t="str">
        <f t="shared" si="47"/>
        <v xml:space="preserve">SIDE_Lemon Tahini Dressing </v>
      </c>
      <c r="G536" s="214" t="s">
        <v>275</v>
      </c>
      <c r="I536" s="6" t="s">
        <v>2030</v>
      </c>
      <c r="J536" s="432">
        <v>45148</v>
      </c>
      <c r="K536" s="214" t="s">
        <v>921</v>
      </c>
      <c r="L536" s="214" t="s">
        <v>2078</v>
      </c>
    </row>
    <row r="537" spans="1:54">
      <c r="A537" s="378" t="str">
        <f t="shared" si="46"/>
        <v>95304.000.000.000.000.000.000</v>
      </c>
      <c r="B537" s="214">
        <v>95300</v>
      </c>
      <c r="C537" s="214">
        <v>95304</v>
      </c>
      <c r="D537" s="378" t="str">
        <f t="shared" si="45"/>
        <v xml:space="preserve">Maple Mustard </v>
      </c>
      <c r="E537" s="378" t="str">
        <f t="shared" si="47"/>
        <v xml:space="preserve">SIDE_Maple Mustard </v>
      </c>
      <c r="G537" s="214" t="s">
        <v>1796</v>
      </c>
      <c r="I537" s="6" t="s">
        <v>2030</v>
      </c>
      <c r="J537" s="432">
        <v>45148</v>
      </c>
      <c r="K537" s="214" t="s">
        <v>921</v>
      </c>
      <c r="L537" s="214" t="s">
        <v>2078</v>
      </c>
    </row>
    <row r="538" spans="1:54">
      <c r="A538" s="378" t="str">
        <f t="shared" si="46"/>
        <v>95305.000.000.000.000.000.000</v>
      </c>
      <c r="B538" s="214">
        <v>95300</v>
      </c>
      <c r="C538" s="214">
        <v>95305</v>
      </c>
      <c r="D538" s="378" t="str">
        <f t="shared" si="45"/>
        <v xml:space="preserve">Caesar Dressing </v>
      </c>
      <c r="E538" s="378" t="str">
        <f t="shared" si="47"/>
        <v xml:space="preserve">SIDE_Caesar Dressing </v>
      </c>
      <c r="G538" s="214" t="s">
        <v>2230</v>
      </c>
      <c r="I538" s="6" t="s">
        <v>2030</v>
      </c>
      <c r="J538" s="432">
        <v>45148</v>
      </c>
      <c r="K538" s="214" t="s">
        <v>921</v>
      </c>
      <c r="L538" s="214" t="s">
        <v>2078</v>
      </c>
    </row>
    <row r="539" spans="1:54">
      <c r="A539" s="378" t="str">
        <f t="shared" si="46"/>
        <v>99403.7501.88301.11100.3101.1401.3307</v>
      </c>
      <c r="B539" s="214">
        <v>99400</v>
      </c>
      <c r="C539" s="214">
        <v>99403</v>
      </c>
      <c r="D539" s="378" t="str">
        <f t="shared" si="45"/>
        <v xml:space="preserve">Vegan Elimination Bundle (Cycle 1B) </v>
      </c>
      <c r="E539" s="378" t="str">
        <f t="shared" si="47"/>
        <v xml:space="preserve">BUNDLE_Vegan Elimination Bundle (Cycle 1B) </v>
      </c>
      <c r="G539" s="214" t="s">
        <v>2385</v>
      </c>
      <c r="I539" s="6" t="s">
        <v>2030</v>
      </c>
      <c r="J539" s="432">
        <v>45148</v>
      </c>
      <c r="K539" s="214" t="s">
        <v>978</v>
      </c>
      <c r="L539" s="214" t="s">
        <v>978</v>
      </c>
      <c r="M539" s="214">
        <v>7501</v>
      </c>
      <c r="N539" s="214" t="s">
        <v>2506</v>
      </c>
      <c r="O539" s="214">
        <v>88301</v>
      </c>
      <c r="P539" s="214" t="s">
        <v>1885</v>
      </c>
      <c r="Q539" s="214">
        <v>11100</v>
      </c>
      <c r="R539" s="214" t="s">
        <v>229</v>
      </c>
      <c r="S539" s="214">
        <v>3101</v>
      </c>
      <c r="T539" s="214" t="s">
        <v>1778</v>
      </c>
      <c r="U539" s="214">
        <v>1401</v>
      </c>
      <c r="V539" s="214" t="s">
        <v>270</v>
      </c>
      <c r="W539" s="214">
        <v>96401</v>
      </c>
      <c r="X539" s="214" t="s">
        <v>2446</v>
      </c>
      <c r="Y539" s="214">
        <v>3307</v>
      </c>
      <c r="Z539" s="214" t="s">
        <v>2501</v>
      </c>
      <c r="AA539" s="214">
        <v>2706</v>
      </c>
      <c r="AB539" s="214" t="s">
        <v>2502</v>
      </c>
      <c r="AC539" s="214">
        <v>88901</v>
      </c>
      <c r="AD539" s="214" t="s">
        <v>1979</v>
      </c>
      <c r="AE539" s="214">
        <v>7401</v>
      </c>
      <c r="AF539" s="214" t="s">
        <v>206</v>
      </c>
      <c r="AG539" s="214">
        <v>18101</v>
      </c>
      <c r="AH539" s="214" t="s">
        <v>266</v>
      </c>
      <c r="AI539" s="214">
        <v>7301</v>
      </c>
      <c r="AJ539" s="214" t="s">
        <v>205</v>
      </c>
      <c r="AK539" s="214">
        <v>12400</v>
      </c>
      <c r="AL539" s="214" t="s">
        <v>241</v>
      </c>
      <c r="AM539" s="214">
        <v>12400</v>
      </c>
      <c r="AN539" s="214" t="s">
        <v>241</v>
      </c>
      <c r="AO539" s="214">
        <v>180</v>
      </c>
      <c r="AP539" s="214" t="s">
        <v>2492</v>
      </c>
      <c r="AQ539" s="214">
        <v>117</v>
      </c>
      <c r="AR539" s="214" t="s">
        <v>2509</v>
      </c>
      <c r="AS539" s="214">
        <v>952</v>
      </c>
      <c r="AT539" s="214" t="s">
        <v>2456</v>
      </c>
      <c r="AU539" s="214">
        <v>204</v>
      </c>
      <c r="AV539" s="214" t="s">
        <v>2517</v>
      </c>
    </row>
    <row r="540" spans="1:54">
      <c r="A540" s="378" t="str">
        <f t="shared" si="46"/>
        <v>99404.7500.88301.11100.3101.1401.2706</v>
      </c>
      <c r="B540" s="214">
        <v>99400</v>
      </c>
      <c r="C540" s="214">
        <v>99404</v>
      </c>
      <c r="D540" s="378" t="str">
        <f t="shared" si="45"/>
        <v xml:space="preserve">Vegan Elimination Bundle (Cycle 2B) </v>
      </c>
      <c r="E540" s="378" t="str">
        <f t="shared" si="47"/>
        <v xml:space="preserve">BUNDLE_Vegan Elimination Bundle (Cycle 2B) </v>
      </c>
      <c r="G540" s="214" t="s">
        <v>2386</v>
      </c>
      <c r="I540" s="6" t="s">
        <v>2030</v>
      </c>
      <c r="J540" s="432">
        <v>45148</v>
      </c>
      <c r="K540" s="214" t="s">
        <v>978</v>
      </c>
      <c r="L540" s="214" t="s">
        <v>978</v>
      </c>
      <c r="M540" s="214">
        <v>7500</v>
      </c>
      <c r="N540" s="214" t="s">
        <v>2420</v>
      </c>
      <c r="O540" s="214">
        <v>88301</v>
      </c>
      <c r="P540" s="214" t="s">
        <v>1885</v>
      </c>
      <c r="Q540" s="214">
        <v>11100</v>
      </c>
      <c r="R540" s="214" t="s">
        <v>229</v>
      </c>
      <c r="S540" s="214">
        <v>3101</v>
      </c>
      <c r="T540" s="214" t="s">
        <v>1778</v>
      </c>
      <c r="U540" s="214">
        <v>1401</v>
      </c>
      <c r="V540" s="214" t="s">
        <v>270</v>
      </c>
      <c r="W540" s="214">
        <v>10701</v>
      </c>
      <c r="X540" s="214" t="s">
        <v>223</v>
      </c>
      <c r="Y540" s="214">
        <v>2706</v>
      </c>
      <c r="Z540" s="214" t="s">
        <v>2502</v>
      </c>
      <c r="AA540" s="214">
        <v>88901</v>
      </c>
      <c r="AB540" s="214" t="s">
        <v>1979</v>
      </c>
      <c r="AC540" s="214">
        <v>3307</v>
      </c>
      <c r="AD540" s="214" t="s">
        <v>2501</v>
      </c>
      <c r="AE540" s="214">
        <v>12400</v>
      </c>
      <c r="AF540" s="214" t="s">
        <v>241</v>
      </c>
      <c r="AG540" s="214">
        <v>7401</v>
      </c>
      <c r="AH540" s="214" t="s">
        <v>2515</v>
      </c>
      <c r="AI540" s="214">
        <v>7301</v>
      </c>
      <c r="AJ540" s="214" t="s">
        <v>205</v>
      </c>
      <c r="AK540" s="214">
        <v>7301</v>
      </c>
      <c r="AL540" s="214" t="s">
        <v>205</v>
      </c>
      <c r="AM540" s="214">
        <v>7401</v>
      </c>
      <c r="AN540" s="214" t="s">
        <v>206</v>
      </c>
      <c r="AO540" s="214">
        <v>117</v>
      </c>
      <c r="AP540" s="214" t="s">
        <v>2509</v>
      </c>
      <c r="AQ540" s="214">
        <v>180</v>
      </c>
      <c r="AR540" s="214" t="s">
        <v>2492</v>
      </c>
      <c r="AS540" s="214">
        <v>204</v>
      </c>
      <c r="AT540" s="214" t="s">
        <v>2517</v>
      </c>
    </row>
    <row r="541" spans="1:54">
      <c r="A541" s="378" t="str">
        <f t="shared" si="46"/>
        <v>99205.6600.7301.4901.7500.4303.4503</v>
      </c>
      <c r="B541" s="214">
        <v>99200</v>
      </c>
      <c r="C541" s="214">
        <v>99205</v>
      </c>
      <c r="D541" s="378" t="str">
        <f t="shared" si="45"/>
        <v xml:space="preserve">Pescatarian Elimination Bundle (Cycle 1B) </v>
      </c>
      <c r="E541" s="378" t="str">
        <f t="shared" si="47"/>
        <v xml:space="preserve">BUNDLE_Pescatarian Elimination Bundle (Cycle 1B) </v>
      </c>
      <c r="G541" s="214" t="s">
        <v>2387</v>
      </c>
      <c r="I541" s="6" t="s">
        <v>2030</v>
      </c>
      <c r="J541" s="432">
        <v>45148</v>
      </c>
      <c r="K541" s="214" t="s">
        <v>978</v>
      </c>
      <c r="L541" s="214" t="s">
        <v>978</v>
      </c>
      <c r="M541" s="214">
        <v>6600</v>
      </c>
      <c r="N541" s="214" t="s">
        <v>190</v>
      </c>
      <c r="O541" s="214">
        <v>7301</v>
      </c>
      <c r="P541" s="214" t="s">
        <v>205</v>
      </c>
      <c r="Q541" s="214">
        <v>4901</v>
      </c>
      <c r="R541" s="214" t="s">
        <v>156</v>
      </c>
      <c r="S541" s="214">
        <v>7500</v>
      </c>
      <c r="T541" s="214" t="s">
        <v>2420</v>
      </c>
      <c r="U541" s="214">
        <v>4303</v>
      </c>
      <c r="V541" s="214" t="s">
        <v>2483</v>
      </c>
      <c r="W541" s="214">
        <v>84001</v>
      </c>
      <c r="X541" s="214" t="s">
        <v>1783</v>
      </c>
      <c r="Y541" s="214">
        <v>4503</v>
      </c>
      <c r="Z541" s="214" t="s">
        <v>2484</v>
      </c>
      <c r="AA541" s="214">
        <v>88901</v>
      </c>
      <c r="AB541" s="214" t="s">
        <v>1979</v>
      </c>
      <c r="AC541" s="214">
        <v>1002</v>
      </c>
      <c r="AD541" s="214" t="s">
        <v>2535</v>
      </c>
      <c r="AE541" s="214">
        <v>60102</v>
      </c>
      <c r="AF541" s="214" t="s">
        <v>2527</v>
      </c>
      <c r="AG541" s="214">
        <v>7401</v>
      </c>
      <c r="AH541" s="214" t="s">
        <v>206</v>
      </c>
      <c r="AI541" s="214">
        <v>7301</v>
      </c>
      <c r="AJ541" s="214" t="s">
        <v>205</v>
      </c>
      <c r="AK541" s="214">
        <v>60001</v>
      </c>
      <c r="AL541" s="214" t="s">
        <v>1079</v>
      </c>
      <c r="AM541" s="214">
        <v>20301</v>
      </c>
      <c r="AN541" s="214" t="s">
        <v>1874</v>
      </c>
      <c r="AO541" s="214">
        <v>609</v>
      </c>
      <c r="AP541" s="214" t="s">
        <v>2465</v>
      </c>
      <c r="AQ541" s="214">
        <v>607</v>
      </c>
      <c r="AR541" s="214" t="s">
        <v>1417</v>
      </c>
      <c r="AS541" s="214">
        <v>180</v>
      </c>
      <c r="AT541" s="214" t="s">
        <v>2482</v>
      </c>
      <c r="AU541" s="214">
        <v>131</v>
      </c>
      <c r="AV541" s="214" t="s">
        <v>2428</v>
      </c>
      <c r="AW541" s="214">
        <v>601</v>
      </c>
      <c r="AX541" s="214" t="s">
        <v>26</v>
      </c>
      <c r="AY541" s="214">
        <v>101</v>
      </c>
      <c r="AZ541" s="382" t="s">
        <v>24</v>
      </c>
    </row>
    <row r="542" spans="1:54">
      <c r="A542" s="378" t="str">
        <f t="shared" si="46"/>
        <v>99206.7401.7401.40901.88301.95201.2900</v>
      </c>
      <c r="B542" s="214">
        <v>99200</v>
      </c>
      <c r="C542" s="214">
        <v>99206</v>
      </c>
      <c r="D542" s="378" t="str">
        <f t="shared" si="45"/>
        <v xml:space="preserve">Pescatarian Elimination Bundle (Cycle 2B) </v>
      </c>
      <c r="E542" s="378" t="str">
        <f t="shared" si="47"/>
        <v xml:space="preserve">BUNDLE_Pescatarian Elimination Bundle (Cycle 2B) </v>
      </c>
      <c r="G542" s="214" t="s">
        <v>2388</v>
      </c>
      <c r="I542" s="6" t="s">
        <v>2030</v>
      </c>
      <c r="J542" s="432">
        <v>45148</v>
      </c>
      <c r="K542" s="214" t="s">
        <v>978</v>
      </c>
      <c r="L542" s="214" t="s">
        <v>978</v>
      </c>
      <c r="M542" s="214">
        <v>7401</v>
      </c>
      <c r="N542" s="214" t="s">
        <v>206</v>
      </c>
      <c r="O542" s="214">
        <v>7401</v>
      </c>
      <c r="P542" s="214" t="s">
        <v>206</v>
      </c>
      <c r="Q542" s="214">
        <v>40901</v>
      </c>
      <c r="R542" s="214" t="s">
        <v>1084</v>
      </c>
      <c r="S542" s="214">
        <v>88301</v>
      </c>
      <c r="T542" s="214" t="s">
        <v>1885</v>
      </c>
      <c r="U542" s="214">
        <v>95201</v>
      </c>
      <c r="V542" s="214" t="s">
        <v>2226</v>
      </c>
      <c r="W542" s="214">
        <v>4503</v>
      </c>
      <c r="X542" s="214" t="s">
        <v>2484</v>
      </c>
      <c r="Y542" s="214">
        <v>2900</v>
      </c>
      <c r="Z542" s="214" t="s">
        <v>2485</v>
      </c>
      <c r="AA542" s="214">
        <v>3101</v>
      </c>
      <c r="AB542" s="214" t="s">
        <v>1778</v>
      </c>
      <c r="AC542" s="214">
        <v>2501</v>
      </c>
      <c r="AD542" s="214" t="s">
        <v>2533</v>
      </c>
      <c r="AE542" s="214">
        <v>2706</v>
      </c>
      <c r="AF542" s="214" t="s">
        <v>2502</v>
      </c>
      <c r="AG542" s="214">
        <v>95001</v>
      </c>
      <c r="AH542" s="214" t="s">
        <v>2424</v>
      </c>
      <c r="AI542" s="214">
        <v>18101</v>
      </c>
      <c r="AJ542" s="214" t="s">
        <v>266</v>
      </c>
      <c r="AK542" s="214">
        <v>12400</v>
      </c>
      <c r="AL542" s="214" t="s">
        <v>241</v>
      </c>
      <c r="AM542" s="214">
        <v>60001</v>
      </c>
      <c r="AN542" s="214" t="s">
        <v>1079</v>
      </c>
      <c r="AO542" s="214">
        <v>20301</v>
      </c>
      <c r="AP542" s="214" t="s">
        <v>1874</v>
      </c>
      <c r="AQ542" s="214">
        <v>125</v>
      </c>
      <c r="AR542" s="214" t="s">
        <v>2528</v>
      </c>
      <c r="AS542" s="214">
        <v>616</v>
      </c>
      <c r="AT542" s="214" t="s">
        <v>2453</v>
      </c>
      <c r="AU542" s="214">
        <v>503</v>
      </c>
      <c r="AV542" s="214" t="s">
        <v>2454</v>
      </c>
      <c r="AW542" s="214">
        <v>103</v>
      </c>
      <c r="AX542" s="214" t="s">
        <v>2529</v>
      </c>
      <c r="AY542" s="214">
        <v>180</v>
      </c>
      <c r="AZ542" s="382" t="s">
        <v>2482</v>
      </c>
      <c r="BA542" s="214">
        <v>101</v>
      </c>
      <c r="BB542" s="382" t="s">
        <v>24</v>
      </c>
    </row>
    <row r="543" spans="1:54">
      <c r="A543" s="378" t="str">
        <f t="shared" si="46"/>
        <v>99207.4901.18101.7501.4701.95103.70903</v>
      </c>
      <c r="B543" s="214">
        <v>99200</v>
      </c>
      <c r="C543" s="214">
        <v>99207</v>
      </c>
      <c r="D543" s="378" t="str">
        <f t="shared" si="45"/>
        <v xml:space="preserve">Pescatarian Elimination Bundle (Cycle 3B) </v>
      </c>
      <c r="E543" s="378" t="str">
        <f t="shared" si="47"/>
        <v xml:space="preserve">BUNDLE_Pescatarian Elimination Bundle (Cycle 3B) </v>
      </c>
      <c r="G543" s="214" t="s">
        <v>2389</v>
      </c>
      <c r="I543" s="6" t="s">
        <v>2030</v>
      </c>
      <c r="J543" s="432">
        <v>45148</v>
      </c>
      <c r="K543" s="214" t="s">
        <v>978</v>
      </c>
      <c r="L543" s="214" t="s">
        <v>978</v>
      </c>
      <c r="M543" s="214">
        <v>4901</v>
      </c>
      <c r="N543" s="214" t="s">
        <v>156</v>
      </c>
      <c r="O543" s="214">
        <v>18101</v>
      </c>
      <c r="P543" s="214" t="s">
        <v>266</v>
      </c>
      <c r="Q543" s="214">
        <v>7501</v>
      </c>
      <c r="R543" s="214" t="s">
        <v>2506</v>
      </c>
      <c r="S543" s="214">
        <v>4701</v>
      </c>
      <c r="T543" s="214" t="s">
        <v>2432</v>
      </c>
      <c r="U543" s="214">
        <v>95103</v>
      </c>
      <c r="V543" s="214" t="s">
        <v>2435</v>
      </c>
      <c r="W543" s="214">
        <v>60401</v>
      </c>
      <c r="X543" s="214" t="s">
        <v>2461</v>
      </c>
      <c r="Y543" s="214">
        <v>70903</v>
      </c>
      <c r="Z543" s="214" t="s">
        <v>2467</v>
      </c>
      <c r="AA543" s="214">
        <v>1002</v>
      </c>
      <c r="AB543" s="214" t="s">
        <v>2535</v>
      </c>
      <c r="AC543" s="214">
        <v>60102</v>
      </c>
      <c r="AD543" s="214" t="s">
        <v>2527</v>
      </c>
      <c r="AE543" s="214">
        <v>83001</v>
      </c>
      <c r="AF543" s="214" t="s">
        <v>2539</v>
      </c>
      <c r="AG543" s="214">
        <v>7401</v>
      </c>
      <c r="AH543" s="214" t="s">
        <v>206</v>
      </c>
      <c r="AI543" s="214">
        <v>7301</v>
      </c>
      <c r="AJ543" s="214" t="s">
        <v>205</v>
      </c>
      <c r="AK543" s="214">
        <v>18101</v>
      </c>
      <c r="AL543" s="214" t="s">
        <v>266</v>
      </c>
      <c r="AM543" s="214">
        <v>60001</v>
      </c>
      <c r="AN543" s="214" t="s">
        <v>1079</v>
      </c>
      <c r="AO543" s="214">
        <v>20301</v>
      </c>
      <c r="AP543" s="214" t="s">
        <v>1874</v>
      </c>
      <c r="AQ543" s="214">
        <v>609</v>
      </c>
      <c r="AR543" s="214" t="s">
        <v>2465</v>
      </c>
      <c r="AS543" s="214">
        <v>607</v>
      </c>
      <c r="AT543" s="214" t="s">
        <v>1417</v>
      </c>
      <c r="AU543" s="214">
        <v>137</v>
      </c>
      <c r="AV543" s="214" t="s">
        <v>2426</v>
      </c>
      <c r="AW543" s="214">
        <v>126</v>
      </c>
      <c r="AX543" s="214" t="s">
        <v>2510</v>
      </c>
      <c r="AY543" s="214">
        <v>601</v>
      </c>
      <c r="AZ543" s="382" t="s">
        <v>26</v>
      </c>
    </row>
    <row r="544" spans="1:54">
      <c r="A544" s="378" t="str">
        <f t="shared" si="46"/>
        <v>99208.93001.11100.6600.95902.1401.3306</v>
      </c>
      <c r="B544" s="214">
        <v>99200</v>
      </c>
      <c r="C544" s="214">
        <v>99208</v>
      </c>
      <c r="D544" s="378" t="str">
        <f t="shared" si="45"/>
        <v xml:space="preserve">Pescatarian Elimination Bundle (Cycle 4B) </v>
      </c>
      <c r="E544" s="378" t="str">
        <f t="shared" si="47"/>
        <v xml:space="preserve">BUNDLE_Pescatarian Elimination Bundle (Cycle 4B) </v>
      </c>
      <c r="G544" s="214" t="s">
        <v>2390</v>
      </c>
      <c r="I544" s="6" t="s">
        <v>2030</v>
      </c>
      <c r="J544" s="432">
        <v>45148</v>
      </c>
      <c r="K544" s="214" t="s">
        <v>978</v>
      </c>
      <c r="L544" s="214" t="s">
        <v>978</v>
      </c>
      <c r="M544" s="214">
        <v>93001</v>
      </c>
      <c r="N544" s="214" t="s">
        <v>2187</v>
      </c>
      <c r="O544" s="214">
        <v>11100</v>
      </c>
      <c r="P544" s="214" t="s">
        <v>229</v>
      </c>
      <c r="Q544" s="214">
        <v>6600</v>
      </c>
      <c r="R544" s="214" t="s">
        <v>190</v>
      </c>
      <c r="S544" s="214">
        <v>95902</v>
      </c>
      <c r="T544" s="214" t="s">
        <v>2460</v>
      </c>
      <c r="U544" s="214">
        <v>1401</v>
      </c>
      <c r="V544" s="214" t="s">
        <v>270</v>
      </c>
      <c r="W544" s="214">
        <v>4601</v>
      </c>
      <c r="X544" s="214" t="s">
        <v>2481</v>
      </c>
      <c r="Y544" s="214">
        <v>3306</v>
      </c>
      <c r="Z544" s="214" t="s">
        <v>2532</v>
      </c>
      <c r="AA544" s="214">
        <v>2500</v>
      </c>
      <c r="AB544" s="214" t="s">
        <v>2523</v>
      </c>
      <c r="AC544" s="214">
        <v>3308</v>
      </c>
      <c r="AD544" s="214" t="s">
        <v>2477</v>
      </c>
      <c r="AE544" s="214">
        <v>7401</v>
      </c>
      <c r="AF544" s="214" t="s">
        <v>206</v>
      </c>
      <c r="AG544" s="214">
        <v>7301</v>
      </c>
      <c r="AH544" s="214" t="s">
        <v>205</v>
      </c>
      <c r="AI544" s="214">
        <v>12400</v>
      </c>
      <c r="AJ544" s="214" t="s">
        <v>241</v>
      </c>
      <c r="AK544" s="214">
        <v>60001</v>
      </c>
      <c r="AL544" s="214" t="s">
        <v>1079</v>
      </c>
      <c r="AM544" s="214">
        <v>20301</v>
      </c>
      <c r="AN544" s="214" t="s">
        <v>1874</v>
      </c>
      <c r="AO544" s="214">
        <v>615</v>
      </c>
      <c r="AP544" s="214" t="s">
        <v>2504</v>
      </c>
      <c r="AQ544" s="214">
        <v>180</v>
      </c>
      <c r="AR544" s="214" t="s">
        <v>2540</v>
      </c>
      <c r="AS544" s="214">
        <v>127</v>
      </c>
      <c r="AT544" s="214" t="s">
        <v>2541</v>
      </c>
      <c r="AU544" s="214">
        <v>128</v>
      </c>
      <c r="AV544" s="214" t="s">
        <v>2542</v>
      </c>
      <c r="AW544" s="214">
        <v>204</v>
      </c>
      <c r="AX544" s="214" t="s">
        <v>2517</v>
      </c>
    </row>
    <row r="545" spans="1:54">
      <c r="A545" s="378" t="str">
        <f t="shared" si="46"/>
        <v>99303.4901.7301.7500.4701.95902.60401</v>
      </c>
      <c r="B545" s="214">
        <v>99300</v>
      </c>
      <c r="C545" s="214">
        <v>99303</v>
      </c>
      <c r="D545" s="378" t="str">
        <f t="shared" si="45"/>
        <v xml:space="preserve">Vegetarian Elimination Bundle (Cycle 1B) </v>
      </c>
      <c r="E545" s="378" t="str">
        <f t="shared" si="47"/>
        <v xml:space="preserve">BUNDLE_Vegetarian Elimination Bundle (Cycle 1B) </v>
      </c>
      <c r="G545" s="214" t="s">
        <v>2391</v>
      </c>
      <c r="I545" s="6" t="s">
        <v>2030</v>
      </c>
      <c r="J545" s="432">
        <v>45148</v>
      </c>
      <c r="K545" s="214" t="s">
        <v>978</v>
      </c>
      <c r="L545" s="214" t="s">
        <v>978</v>
      </c>
      <c r="M545" s="214">
        <v>4901</v>
      </c>
      <c r="N545" s="214" t="s">
        <v>156</v>
      </c>
      <c r="O545" s="214">
        <v>7301</v>
      </c>
      <c r="P545" s="214" t="s">
        <v>205</v>
      </c>
      <c r="Q545" s="214">
        <v>7500</v>
      </c>
      <c r="R545" s="214" t="s">
        <v>2420</v>
      </c>
      <c r="S545" s="214">
        <v>4701</v>
      </c>
      <c r="T545" s="214" t="s">
        <v>2432</v>
      </c>
      <c r="U545" s="214">
        <v>95902</v>
      </c>
      <c r="V545" s="214" t="s">
        <v>2460</v>
      </c>
      <c r="W545" s="214">
        <v>10701</v>
      </c>
      <c r="X545" s="214" t="s">
        <v>223</v>
      </c>
      <c r="Y545" s="214">
        <v>60401</v>
      </c>
      <c r="Z545" s="214" t="s">
        <v>2461</v>
      </c>
      <c r="AA545" s="214">
        <v>12800</v>
      </c>
      <c r="AB545" s="214" t="s">
        <v>245</v>
      </c>
      <c r="AC545" s="214">
        <v>85001</v>
      </c>
      <c r="AD545" s="214" t="s">
        <v>1784</v>
      </c>
      <c r="AE545" s="214">
        <v>1801</v>
      </c>
      <c r="AF545" s="214" t="s">
        <v>2507</v>
      </c>
      <c r="AG545" s="214">
        <v>7401</v>
      </c>
      <c r="AH545" s="214" t="s">
        <v>206</v>
      </c>
      <c r="AI545" s="214">
        <v>7301</v>
      </c>
      <c r="AJ545" s="214" t="s">
        <v>205</v>
      </c>
      <c r="AK545" s="214">
        <v>60001</v>
      </c>
      <c r="AL545" s="214" t="s">
        <v>1079</v>
      </c>
      <c r="AM545" s="214">
        <v>20301</v>
      </c>
      <c r="AN545" s="214" t="s">
        <v>1874</v>
      </c>
      <c r="AO545" s="214">
        <v>607</v>
      </c>
      <c r="AP545" s="214" t="s">
        <v>2489</v>
      </c>
      <c r="AQ545" s="214">
        <v>609</v>
      </c>
      <c r="AR545" s="214" t="s">
        <v>2508</v>
      </c>
      <c r="AS545" s="214">
        <v>117</v>
      </c>
      <c r="AT545" s="214" t="s">
        <v>2509</v>
      </c>
      <c r="AU545" s="214">
        <v>501</v>
      </c>
      <c r="AV545" s="214" t="s">
        <v>2511</v>
      </c>
      <c r="AW545" s="214">
        <v>506</v>
      </c>
      <c r="AX545" s="214" t="s">
        <v>2431</v>
      </c>
      <c r="AY545" s="214">
        <v>409</v>
      </c>
      <c r="AZ545" s="382" t="s">
        <v>2512</v>
      </c>
      <c r="BA545" s="214">
        <v>204</v>
      </c>
      <c r="BB545" s="382" t="s">
        <v>2517</v>
      </c>
    </row>
    <row r="546" spans="1:54">
      <c r="A546" s="378" t="str">
        <f t="shared" si="46"/>
        <v>99304.95201.7401.88301.93001.84001.2900</v>
      </c>
      <c r="B546" s="214">
        <v>99300</v>
      </c>
      <c r="C546" s="214">
        <v>99304</v>
      </c>
      <c r="D546" s="378" t="str">
        <f t="shared" si="45"/>
        <v xml:space="preserve">Vegetarian Elimination Bundle (Cycle 2B) </v>
      </c>
      <c r="E546" s="378" t="str">
        <f t="shared" si="47"/>
        <v xml:space="preserve">BUNDLE_Vegetarian Elimination Bundle (Cycle 2B) </v>
      </c>
      <c r="G546" s="214" t="s">
        <v>2392</v>
      </c>
      <c r="I546" s="6" t="s">
        <v>2030</v>
      </c>
      <c r="J546" s="432">
        <v>45148</v>
      </c>
      <c r="K546" s="214" t="s">
        <v>978</v>
      </c>
      <c r="L546" s="214" t="s">
        <v>978</v>
      </c>
      <c r="M546" s="214">
        <v>95201</v>
      </c>
      <c r="N546" s="214" t="s">
        <v>2226</v>
      </c>
      <c r="O546" s="214">
        <v>7401</v>
      </c>
      <c r="P546" s="214" t="s">
        <v>206</v>
      </c>
      <c r="Q546" s="214">
        <v>88301</v>
      </c>
      <c r="R546" s="214" t="s">
        <v>1885</v>
      </c>
      <c r="S546" s="214">
        <v>93001</v>
      </c>
      <c r="T546" s="214" t="s">
        <v>2187</v>
      </c>
      <c r="U546" s="214">
        <v>84001</v>
      </c>
      <c r="V546" s="214" t="s">
        <v>1783</v>
      </c>
      <c r="W546" s="214">
        <v>4503</v>
      </c>
      <c r="X546" s="214" t="s">
        <v>2484</v>
      </c>
      <c r="Y546" s="214">
        <v>2900</v>
      </c>
      <c r="Z546" s="214" t="s">
        <v>2485</v>
      </c>
      <c r="AA546" s="214">
        <v>1101</v>
      </c>
      <c r="AB546" s="214" t="s">
        <v>2487</v>
      </c>
      <c r="AC546" s="214">
        <v>3307</v>
      </c>
      <c r="AD546" s="214" t="s">
        <v>2501</v>
      </c>
      <c r="AE546" s="214">
        <v>2706</v>
      </c>
      <c r="AF546" s="214" t="s">
        <v>2502</v>
      </c>
      <c r="AG546" s="214">
        <v>7401</v>
      </c>
      <c r="AH546" s="214" t="s">
        <v>206</v>
      </c>
      <c r="AI546" s="214">
        <v>7301</v>
      </c>
      <c r="AJ546" s="214" t="s">
        <v>205</v>
      </c>
      <c r="AK546" s="214">
        <v>60001</v>
      </c>
      <c r="AL546" s="214" t="s">
        <v>1079</v>
      </c>
      <c r="AM546" s="214">
        <v>20301</v>
      </c>
      <c r="AN546" s="214" t="s">
        <v>1874</v>
      </c>
      <c r="AO546" s="214">
        <v>616</v>
      </c>
      <c r="AP546" s="214" t="s">
        <v>2490</v>
      </c>
      <c r="AQ546" s="214">
        <v>503</v>
      </c>
      <c r="AR546" s="214" t="s">
        <v>2491</v>
      </c>
      <c r="AS546" s="214">
        <v>615</v>
      </c>
      <c r="AT546" s="214" t="s">
        <v>2504</v>
      </c>
      <c r="AU546" s="214">
        <v>131</v>
      </c>
      <c r="AV546" s="214" t="s">
        <v>2493</v>
      </c>
      <c r="AW546" s="214">
        <v>103</v>
      </c>
      <c r="AX546" s="214" t="s">
        <v>2494</v>
      </c>
      <c r="AY546" s="214">
        <v>109</v>
      </c>
      <c r="AZ546" s="382" t="s">
        <v>2497</v>
      </c>
    </row>
    <row r="547" spans="1:54">
      <c r="A547" s="378" t="str">
        <f t="shared" si="46"/>
        <v>97001.97201.97501.98201.98401.204.000</v>
      </c>
      <c r="B547" s="214">
        <v>97000</v>
      </c>
      <c r="C547" s="214">
        <v>97001</v>
      </c>
      <c r="D547" s="378" t="str">
        <f t="shared" si="45"/>
        <v xml:space="preserve">Anagram Clinical Study Bundle (Menu 1) </v>
      </c>
      <c r="E547" s="378" t="str">
        <f t="shared" si="47"/>
        <v xml:space="preserve">BUNDLE_Anagram Clinical Study Bundle (Menu 1) </v>
      </c>
      <c r="G547" s="214" t="s">
        <v>2393</v>
      </c>
      <c r="I547" s="6" t="s">
        <v>2030</v>
      </c>
      <c r="J547" s="432">
        <v>45148</v>
      </c>
      <c r="K547" s="214" t="s">
        <v>978</v>
      </c>
      <c r="L547" s="214" t="s">
        <v>978</v>
      </c>
      <c r="M547" s="214">
        <v>97201</v>
      </c>
      <c r="N547" s="214" t="s">
        <v>2543</v>
      </c>
      <c r="O547" s="214">
        <v>97501</v>
      </c>
      <c r="P547" s="214" t="s">
        <v>2544</v>
      </c>
      <c r="Q547" s="214">
        <v>98201</v>
      </c>
      <c r="R547" s="214" t="s">
        <v>2545</v>
      </c>
      <c r="S547" s="214">
        <v>98401</v>
      </c>
      <c r="T547" s="214" t="s">
        <v>2546</v>
      </c>
      <c r="U547" s="214">
        <v>204</v>
      </c>
      <c r="V547" s="214" t="s">
        <v>2547</v>
      </c>
    </row>
    <row r="548" spans="1:54">
      <c r="A548" s="378" t="str">
        <f t="shared" si="46"/>
        <v>97002.97801.98301.98601.98901.20301.000</v>
      </c>
      <c r="B548" s="214">
        <v>97000</v>
      </c>
      <c r="C548" s="214">
        <v>97002</v>
      </c>
      <c r="D548" s="378" t="str">
        <f t="shared" si="45"/>
        <v xml:space="preserve">Anagram Clinical Study Bundle (Menu 2) </v>
      </c>
      <c r="E548" s="378" t="str">
        <f t="shared" si="47"/>
        <v xml:space="preserve">BUNDLE_Anagram Clinical Study Bundle (Menu 2) </v>
      </c>
      <c r="G548" s="214" t="s">
        <v>2394</v>
      </c>
      <c r="I548" s="6" t="s">
        <v>2030</v>
      </c>
      <c r="J548" s="432">
        <v>45148</v>
      </c>
      <c r="K548" s="214" t="s">
        <v>978</v>
      </c>
      <c r="L548" s="214" t="s">
        <v>978</v>
      </c>
      <c r="M548" s="214">
        <v>97801</v>
      </c>
      <c r="N548" s="214" t="s">
        <v>2548</v>
      </c>
      <c r="O548" s="214">
        <v>98301</v>
      </c>
      <c r="P548" s="214" t="s">
        <v>2549</v>
      </c>
      <c r="Q548" s="214">
        <v>98601</v>
      </c>
      <c r="R548" s="214" t="s">
        <v>2550</v>
      </c>
      <c r="S548" s="214">
        <v>98901</v>
      </c>
      <c r="T548" s="214" t="s">
        <v>2551</v>
      </c>
      <c r="U548" s="214">
        <v>20301</v>
      </c>
      <c r="V548" s="214" t="s">
        <v>2552</v>
      </c>
      <c r="W548" s="214">
        <v>8601</v>
      </c>
      <c r="X548" s="214" t="s">
        <v>2553</v>
      </c>
    </row>
    <row r="549" spans="1:54">
      <c r="A549" s="378" t="str">
        <f t="shared" si="46"/>
        <v>97003.97201.97801.98301.98601.000.000</v>
      </c>
      <c r="B549" s="214">
        <v>97000</v>
      </c>
      <c r="C549" s="214">
        <v>97003</v>
      </c>
      <c r="D549" s="378" t="str">
        <f t="shared" si="45"/>
        <v xml:space="preserve">Anagram Test Box </v>
      </c>
      <c r="E549" s="378" t="str">
        <f t="shared" si="47"/>
        <v xml:space="preserve">BUNDLE_Anagram Test Box </v>
      </c>
      <c r="G549" s="214" t="s">
        <v>2395</v>
      </c>
      <c r="I549" s="6" t="s">
        <v>2030</v>
      </c>
      <c r="J549" s="432">
        <v>45148</v>
      </c>
      <c r="K549" s="214" t="s">
        <v>978</v>
      </c>
      <c r="L549" s="214" t="s">
        <v>978</v>
      </c>
      <c r="M549" s="214">
        <v>97201</v>
      </c>
      <c r="N549" s="214" t="s">
        <v>2543</v>
      </c>
      <c r="O549" s="214">
        <v>97801</v>
      </c>
      <c r="P549" s="214" t="s">
        <v>2548</v>
      </c>
      <c r="Q549" s="214">
        <v>98301</v>
      </c>
      <c r="R549" s="214" t="s">
        <v>2549</v>
      </c>
      <c r="S549" s="214">
        <v>98601</v>
      </c>
      <c r="T549" s="214" t="s">
        <v>2550</v>
      </c>
    </row>
    <row r="550" spans="1:54">
      <c r="A550" s="378" t="str">
        <f t="shared" si="46"/>
        <v>97004.97201.97501.98201.98401.204.98301</v>
      </c>
      <c r="B550" s="214">
        <v>97000</v>
      </c>
      <c r="C550" s="214">
        <v>97004</v>
      </c>
      <c r="D550" s="378" t="str">
        <f t="shared" ref="D550:D595" si="48">CONCATENATE(G550," ",F550)</f>
        <v xml:space="preserve">Anagram Backup Box </v>
      </c>
      <c r="E550" s="378" t="str">
        <f t="shared" ref="E550:E558" si="49">CONCATENATE(K550, "_", G550, " ", F550)</f>
        <v xml:space="preserve">BUNDLE_Anagram Backup Box </v>
      </c>
      <c r="G550" s="214" t="s">
        <v>2396</v>
      </c>
      <c r="I550" s="6" t="s">
        <v>2030</v>
      </c>
      <c r="J550" s="432">
        <v>45148</v>
      </c>
      <c r="K550" s="214" t="s">
        <v>978</v>
      </c>
      <c r="L550" s="214" t="s">
        <v>978</v>
      </c>
      <c r="M550" s="214">
        <v>97201</v>
      </c>
      <c r="N550" s="214" t="s">
        <v>2543</v>
      </c>
      <c r="O550" s="214">
        <v>97501</v>
      </c>
      <c r="P550" s="214" t="s">
        <v>2544</v>
      </c>
      <c r="Q550" s="214">
        <v>98201</v>
      </c>
      <c r="R550" s="214" t="s">
        <v>2545</v>
      </c>
      <c r="S550" s="214">
        <v>98401</v>
      </c>
      <c r="T550" s="214" t="s">
        <v>2546</v>
      </c>
      <c r="U550" s="214">
        <v>204</v>
      </c>
      <c r="V550" s="214" t="s">
        <v>2547</v>
      </c>
      <c r="W550" s="214">
        <v>98601</v>
      </c>
      <c r="X550" s="214" t="s">
        <v>2550</v>
      </c>
      <c r="Y550" s="214">
        <v>98301</v>
      </c>
      <c r="Z550" s="214" t="s">
        <v>2549</v>
      </c>
      <c r="AA550" s="214">
        <v>8601</v>
      </c>
      <c r="AB550" s="214" t="s">
        <v>2553</v>
      </c>
      <c r="AC550" s="214">
        <v>97801</v>
      </c>
      <c r="AD550" s="214" t="s">
        <v>2548</v>
      </c>
      <c r="AE550" s="214">
        <v>20301</v>
      </c>
      <c r="AF550" s="214" t="s">
        <v>2552</v>
      </c>
      <c r="AG550" s="214">
        <v>98901</v>
      </c>
      <c r="AH550" s="214" t="s">
        <v>2551</v>
      </c>
    </row>
    <row r="551" spans="1:54">
      <c r="A551" s="378" t="str">
        <f t="shared" si="46"/>
        <v>95306.000.000.000.000.000.000</v>
      </c>
      <c r="B551" s="214">
        <v>95300</v>
      </c>
      <c r="C551" s="214">
        <v>95306</v>
      </c>
      <c r="D551" s="378" t="str">
        <f t="shared" si="48"/>
        <v xml:space="preserve">Mint Vinaigrette </v>
      </c>
      <c r="E551" s="378" t="str">
        <f t="shared" si="49"/>
        <v xml:space="preserve">SIDE_Mint Vinaigrette </v>
      </c>
      <c r="G551" s="214" t="s">
        <v>278</v>
      </c>
      <c r="I551" s="6" t="s">
        <v>2030</v>
      </c>
      <c r="J551" s="432">
        <v>45162</v>
      </c>
      <c r="K551" s="214" t="s">
        <v>921</v>
      </c>
      <c r="L551" s="214" t="s">
        <v>2078</v>
      </c>
    </row>
    <row r="552" spans="1:54">
      <c r="A552" s="378" t="str">
        <f t="shared" ref="A552:A615" si="50">CONCATENATE(C552,".",IF(M552="","000",M552),".",IF(O552="","000",O552),".",IF(Q552="","000",Q552),".",IF(S552="","000",S552),".",IF(U552="","000",U552),".",IF(Y552="","000",Y552))</f>
        <v>95307.000.000.000.000.000.000</v>
      </c>
      <c r="B552" s="214">
        <v>95300</v>
      </c>
      <c r="C552" s="214">
        <v>95307</v>
      </c>
      <c r="D552" s="378" t="str">
        <f t="shared" si="48"/>
        <v xml:space="preserve">Buffalo Sauce </v>
      </c>
      <c r="E552" s="378" t="str">
        <f t="shared" si="49"/>
        <v xml:space="preserve">SIDE_Buffalo Sauce </v>
      </c>
      <c r="G552" s="214" t="s">
        <v>2397</v>
      </c>
      <c r="I552" s="6" t="s">
        <v>2030</v>
      </c>
      <c r="J552" s="432">
        <v>45162</v>
      </c>
      <c r="K552" s="214" t="s">
        <v>921</v>
      </c>
      <c r="L552" s="214" t="s">
        <v>2078</v>
      </c>
    </row>
    <row r="553" spans="1:54">
      <c r="A553" s="378" t="str">
        <f t="shared" si="50"/>
        <v>95308.000.000.000.000.000.000</v>
      </c>
      <c r="B553" s="214">
        <v>95300</v>
      </c>
      <c r="C553" s="214">
        <v>95308</v>
      </c>
      <c r="D553" s="378" t="str">
        <f t="shared" si="48"/>
        <v xml:space="preserve">Ketchup </v>
      </c>
      <c r="E553" s="378" t="str">
        <f t="shared" si="49"/>
        <v xml:space="preserve">SIDE_Ketchup </v>
      </c>
      <c r="G553" s="214" t="s">
        <v>2398</v>
      </c>
      <c r="I553" s="6" t="s">
        <v>2030</v>
      </c>
      <c r="J553" s="432">
        <v>45162</v>
      </c>
      <c r="K553" s="214" t="s">
        <v>921</v>
      </c>
      <c r="L553" s="214" t="s">
        <v>2078</v>
      </c>
    </row>
    <row r="554" spans="1:54">
      <c r="A554" s="378" t="str">
        <f t="shared" si="50"/>
        <v>95309.000.000.000.000.000.000</v>
      </c>
      <c r="B554" s="214">
        <v>95300</v>
      </c>
      <c r="C554" s="214">
        <v>95309</v>
      </c>
      <c r="D554" s="378" t="str">
        <f t="shared" si="48"/>
        <v xml:space="preserve">Gravy </v>
      </c>
      <c r="E554" s="378" t="str">
        <f t="shared" si="49"/>
        <v xml:space="preserve">SIDE_Gravy </v>
      </c>
      <c r="G554" s="214" t="s">
        <v>180</v>
      </c>
      <c r="I554" s="6" t="s">
        <v>2030</v>
      </c>
      <c r="J554" s="432">
        <v>45162</v>
      </c>
      <c r="K554" s="214" t="s">
        <v>921</v>
      </c>
      <c r="L554" s="214" t="s">
        <v>2078</v>
      </c>
    </row>
    <row r="555" spans="1:54">
      <c r="A555" s="378" t="str">
        <f t="shared" si="50"/>
        <v>95310.000.000.000.000.000.000</v>
      </c>
      <c r="B555" s="214">
        <v>95300</v>
      </c>
      <c r="C555" s="214">
        <v>95310</v>
      </c>
      <c r="D555" s="378" t="str">
        <f t="shared" si="48"/>
        <v xml:space="preserve">Cranberry Orange Sauce  </v>
      </c>
      <c r="E555" s="378" t="str">
        <f t="shared" si="49"/>
        <v xml:space="preserve">SIDE_Cranberry Orange Sauce  </v>
      </c>
      <c r="G555" s="214" t="s">
        <v>2399</v>
      </c>
      <c r="I555" s="6" t="s">
        <v>2030</v>
      </c>
      <c r="J555" s="432">
        <v>45162</v>
      </c>
      <c r="K555" s="214" t="s">
        <v>921</v>
      </c>
      <c r="L555" s="214" t="s">
        <v>2078</v>
      </c>
    </row>
    <row r="556" spans="1:54">
      <c r="A556" s="378" t="str">
        <f t="shared" si="50"/>
        <v>99505.93001.5603.86001.7401.7301.85001</v>
      </c>
      <c r="B556" s="214">
        <v>99500</v>
      </c>
      <c r="C556" s="214">
        <v>99505</v>
      </c>
      <c r="D556" s="378" t="str">
        <f t="shared" si="48"/>
        <v xml:space="preserve">Elimination Program Vegetarian Tasting Box </v>
      </c>
      <c r="E556" s="378" t="str">
        <f t="shared" si="49"/>
        <v xml:space="preserve">BUNDLE_Elimination Program Vegetarian Tasting Box </v>
      </c>
      <c r="G556" s="214" t="s">
        <v>2558</v>
      </c>
      <c r="I556" s="6" t="s">
        <v>2030</v>
      </c>
      <c r="J556" s="432">
        <v>45163</v>
      </c>
      <c r="K556" s="214" t="s">
        <v>978</v>
      </c>
      <c r="L556" s="214" t="s">
        <v>978</v>
      </c>
      <c r="M556" s="214">
        <v>93001</v>
      </c>
      <c r="N556" s="214" t="s">
        <v>2187</v>
      </c>
      <c r="O556" s="214">
        <v>5603</v>
      </c>
      <c r="P556" s="214" t="s">
        <v>2554</v>
      </c>
      <c r="Q556" s="214">
        <v>86001</v>
      </c>
      <c r="R556" s="214" t="s">
        <v>2555</v>
      </c>
      <c r="S556" s="214">
        <v>7401</v>
      </c>
      <c r="T556" s="214" t="s">
        <v>206</v>
      </c>
      <c r="U556" s="214">
        <v>7301</v>
      </c>
      <c r="V556" s="214" t="s">
        <v>205</v>
      </c>
      <c r="W556" s="214">
        <v>96401</v>
      </c>
      <c r="X556" s="214" t="s">
        <v>2446</v>
      </c>
      <c r="Y556" s="214">
        <v>85001</v>
      </c>
      <c r="Z556" s="214" t="s">
        <v>1784</v>
      </c>
      <c r="AA556" s="214">
        <v>20301</v>
      </c>
      <c r="AB556" s="214" t="s">
        <v>1874</v>
      </c>
      <c r="AC556" s="214">
        <v>615</v>
      </c>
      <c r="AD556" s="214" t="s">
        <v>2504</v>
      </c>
      <c r="AE556" s="214">
        <v>117</v>
      </c>
      <c r="AF556" s="214" t="s">
        <v>2556</v>
      </c>
      <c r="AG556" s="214">
        <v>952</v>
      </c>
      <c r="AH556" s="214" t="s">
        <v>2456</v>
      </c>
    </row>
    <row r="557" spans="1:54">
      <c r="A557" s="378" t="str">
        <f t="shared" si="50"/>
        <v>97005.97201.97501.98201.98401.204.98301</v>
      </c>
      <c r="B557" s="214">
        <v>97000</v>
      </c>
      <c r="C557" s="214">
        <v>97005</v>
      </c>
      <c r="D557" s="378" t="str">
        <f t="shared" si="48"/>
        <v xml:space="preserve">Anagram Backup Box </v>
      </c>
      <c r="E557" s="378" t="str">
        <f t="shared" si="49"/>
        <v xml:space="preserve">BUNDLE_Anagram Backup Box </v>
      </c>
      <c r="G557" s="214" t="s">
        <v>2396</v>
      </c>
      <c r="I557" s="6" t="s">
        <v>2030</v>
      </c>
      <c r="J557" s="432">
        <v>45148</v>
      </c>
      <c r="K557" s="214" t="s">
        <v>978</v>
      </c>
      <c r="L557" s="214" t="s">
        <v>978</v>
      </c>
      <c r="M557" s="214">
        <v>97201</v>
      </c>
      <c r="N557" s="214" t="s">
        <v>2543</v>
      </c>
      <c r="O557" s="214">
        <v>97501</v>
      </c>
      <c r="P557" s="214" t="s">
        <v>2544</v>
      </c>
      <c r="Q557" s="214">
        <v>98201</v>
      </c>
      <c r="R557" s="214" t="s">
        <v>2545</v>
      </c>
      <c r="S557" s="214">
        <v>98401</v>
      </c>
      <c r="T557" s="214" t="s">
        <v>2546</v>
      </c>
      <c r="U557" s="214">
        <v>204</v>
      </c>
      <c r="V557" s="214" t="s">
        <v>2547</v>
      </c>
      <c r="W557" s="214">
        <v>98601</v>
      </c>
      <c r="X557" s="214" t="s">
        <v>2550</v>
      </c>
      <c r="Y557" s="214">
        <v>98301</v>
      </c>
      <c r="Z557" s="214" t="s">
        <v>2549</v>
      </c>
      <c r="AA557" s="214">
        <v>8601</v>
      </c>
      <c r="AB557" s="214" t="s">
        <v>2553</v>
      </c>
      <c r="AC557" s="214">
        <v>97801</v>
      </c>
      <c r="AD557" s="214" t="s">
        <v>2548</v>
      </c>
      <c r="AE557" s="214">
        <v>20301</v>
      </c>
      <c r="AF557" s="214" t="s">
        <v>2552</v>
      </c>
      <c r="AG557" s="214">
        <v>98901</v>
      </c>
      <c r="AH557" s="214" t="s">
        <v>2551</v>
      </c>
    </row>
    <row r="558" spans="1:54">
      <c r="A558" s="378" t="str">
        <f t="shared" si="50"/>
        <v>99002.931.931.931.000.000.000</v>
      </c>
      <c r="B558" s="214">
        <v>99000</v>
      </c>
      <c r="C558" s="214">
        <v>99002</v>
      </c>
      <c r="D558" s="378" t="str">
        <f t="shared" si="48"/>
        <v xml:space="preserve">Boiled Eggs </v>
      </c>
      <c r="E558" s="378" t="str">
        <f t="shared" si="49"/>
        <v xml:space="preserve">ENTRÉE_Boiled Eggs </v>
      </c>
      <c r="G558" s="214" t="s">
        <v>2557</v>
      </c>
      <c r="I558" s="6" t="s">
        <v>1139</v>
      </c>
      <c r="J558" s="374">
        <v>45198</v>
      </c>
      <c r="K558" s="214" t="s">
        <v>916</v>
      </c>
      <c r="L558" s="214" t="s">
        <v>2066</v>
      </c>
      <c r="M558" s="6">
        <v>931</v>
      </c>
      <c r="N558" s="214" t="s">
        <v>2557</v>
      </c>
      <c r="O558" s="6">
        <v>931</v>
      </c>
      <c r="P558" s="214" t="s">
        <v>2557</v>
      </c>
      <c r="Q558" s="6">
        <v>931</v>
      </c>
      <c r="R558" s="214" t="s">
        <v>2557</v>
      </c>
    </row>
    <row r="559" spans="1:54">
      <c r="A559" s="378" t="str">
        <f t="shared" si="50"/>
        <v>99506.5603.86001.7401.7301.95201.5500</v>
      </c>
      <c r="B559" s="214">
        <v>99500</v>
      </c>
      <c r="C559" s="214">
        <v>99506</v>
      </c>
      <c r="D559" s="378" t="str">
        <f t="shared" si="48"/>
        <v xml:space="preserve">Elimination Program Omnivore Tasting Box </v>
      </c>
      <c r="E559" s="378" t="str">
        <f>CONCATENATE(K559, "_", G559, " ", F559)</f>
        <v xml:space="preserve">BUNDLE_Elimination Program Omnivore Tasting Box </v>
      </c>
      <c r="G559" s="214" t="s">
        <v>2559</v>
      </c>
      <c r="I559" s="6" t="s">
        <v>1139</v>
      </c>
      <c r="J559" s="432">
        <v>45210</v>
      </c>
      <c r="K559" s="214" t="s">
        <v>978</v>
      </c>
      <c r="L559" s="214" t="s">
        <v>978</v>
      </c>
      <c r="M559" s="214">
        <v>5603</v>
      </c>
      <c r="N559" s="214" t="s">
        <v>2554</v>
      </c>
      <c r="O559" s="214">
        <v>86001</v>
      </c>
      <c r="P559" s="214" t="s">
        <v>2555</v>
      </c>
      <c r="Q559" s="214">
        <v>7401</v>
      </c>
      <c r="R559" s="214" t="s">
        <v>206</v>
      </c>
      <c r="S559" s="214">
        <v>7301</v>
      </c>
      <c r="T559" s="214" t="s">
        <v>205</v>
      </c>
      <c r="U559" s="214">
        <v>95201</v>
      </c>
      <c r="V559" s="214" t="s">
        <v>2226</v>
      </c>
      <c r="W559" s="214">
        <v>96101</v>
      </c>
      <c r="X559" s="214" t="s">
        <v>2304</v>
      </c>
      <c r="Y559" s="214">
        <v>5500</v>
      </c>
      <c r="Z559" s="214" t="s">
        <v>2562</v>
      </c>
      <c r="AA559" s="214">
        <v>60001</v>
      </c>
      <c r="AB559" s="214" t="s">
        <v>1079</v>
      </c>
      <c r="AC559" s="214">
        <v>121</v>
      </c>
      <c r="AD559" s="214" t="s">
        <v>271</v>
      </c>
      <c r="AE559" s="214">
        <v>616</v>
      </c>
      <c r="AF559" s="214" t="s">
        <v>2228</v>
      </c>
      <c r="AG559" s="214">
        <v>503</v>
      </c>
      <c r="AH559" s="214" t="s">
        <v>2229</v>
      </c>
    </row>
    <row r="560" spans="1:54">
      <c r="A560" s="378" t="str">
        <f t="shared" si="50"/>
        <v>99507.5603.86001.7500.7401.7301.82002</v>
      </c>
      <c r="B560" s="214">
        <v>99500</v>
      </c>
      <c r="C560" s="214">
        <v>99507</v>
      </c>
      <c r="D560" s="378" t="str">
        <f t="shared" si="48"/>
        <v xml:space="preserve">Elimination Program Pescatarian Tasting Box </v>
      </c>
      <c r="E560" s="378" t="str">
        <f>CONCATENATE(K560, "_", G560, " ", F560)</f>
        <v xml:space="preserve">BUNDLE_Elimination Program Pescatarian Tasting Box </v>
      </c>
      <c r="G560" s="214" t="s">
        <v>2560</v>
      </c>
      <c r="I560" s="6" t="s">
        <v>1139</v>
      </c>
      <c r="J560" s="432">
        <v>45210</v>
      </c>
      <c r="K560" s="214" t="s">
        <v>978</v>
      </c>
      <c r="L560" s="214" t="s">
        <v>978</v>
      </c>
      <c r="M560" s="214">
        <v>5603</v>
      </c>
      <c r="N560" s="214" t="s">
        <v>2554</v>
      </c>
      <c r="O560" s="214">
        <v>86001</v>
      </c>
      <c r="P560" s="214" t="s">
        <v>2555</v>
      </c>
      <c r="Q560" s="214">
        <v>7500</v>
      </c>
      <c r="R560" s="214" t="s">
        <v>2146</v>
      </c>
      <c r="S560" s="214">
        <v>7401</v>
      </c>
      <c r="T560" s="214" t="s">
        <v>206</v>
      </c>
      <c r="U560" s="214">
        <v>7301</v>
      </c>
      <c r="V560" s="214" t="s">
        <v>205</v>
      </c>
      <c r="W560" s="214">
        <v>95103</v>
      </c>
      <c r="X560" s="214" t="s">
        <v>2563</v>
      </c>
      <c r="Y560" s="214">
        <v>82002</v>
      </c>
      <c r="Z560" s="214" t="s">
        <v>1763</v>
      </c>
      <c r="AA560" s="214">
        <v>60001</v>
      </c>
      <c r="AB560" s="214" t="s">
        <v>1079</v>
      </c>
      <c r="AC560" s="214">
        <v>607</v>
      </c>
      <c r="AD560" s="214" t="s">
        <v>1417</v>
      </c>
      <c r="AE560" s="214">
        <v>137</v>
      </c>
      <c r="AF560" s="214" t="s">
        <v>2426</v>
      </c>
      <c r="AG560" s="214">
        <v>303</v>
      </c>
      <c r="AH560" s="214" t="s">
        <v>93</v>
      </c>
      <c r="AI560" s="214">
        <v>132</v>
      </c>
      <c r="AJ560" s="214" t="s">
        <v>1834</v>
      </c>
    </row>
    <row r="561" spans="1:54">
      <c r="A561" s="378" t="str">
        <f t="shared" si="50"/>
        <v>99508.5603.86001.7401.7301.4800.12400</v>
      </c>
      <c r="B561" s="214">
        <v>99500</v>
      </c>
      <c r="C561" s="214">
        <v>99508</v>
      </c>
      <c r="D561" s="378" t="str">
        <f t="shared" si="48"/>
        <v xml:space="preserve">Elimination Program Vegan Tasting Box </v>
      </c>
      <c r="E561" s="378" t="str">
        <f t="shared" ref="E561:E569" si="51">CONCATENATE(K561, "_", G561, " ", F561)</f>
        <v xml:space="preserve">BUNDLE_Elimination Program Vegan Tasting Box </v>
      </c>
      <c r="G561" s="214" t="s">
        <v>2561</v>
      </c>
      <c r="I561" s="6" t="s">
        <v>1139</v>
      </c>
      <c r="J561" s="432">
        <v>45210</v>
      </c>
      <c r="K561" s="214" t="s">
        <v>978</v>
      </c>
      <c r="L561" s="214" t="s">
        <v>978</v>
      </c>
      <c r="M561" s="214">
        <v>5603</v>
      </c>
      <c r="N561" s="214" t="s">
        <v>2554</v>
      </c>
      <c r="O561" s="214">
        <v>86001</v>
      </c>
      <c r="P561" s="214" t="s">
        <v>2555</v>
      </c>
      <c r="Q561" s="214">
        <v>7401</v>
      </c>
      <c r="R561" s="214" t="s">
        <v>206</v>
      </c>
      <c r="S561" s="214">
        <v>7301</v>
      </c>
      <c r="T561" s="214" t="s">
        <v>205</v>
      </c>
      <c r="U561" s="214">
        <v>4800</v>
      </c>
      <c r="V561" s="214" t="s">
        <v>154</v>
      </c>
      <c r="W561" s="214">
        <v>1401</v>
      </c>
      <c r="X561" s="214" t="s">
        <v>270</v>
      </c>
      <c r="Y561" s="214">
        <v>12400</v>
      </c>
      <c r="Z561" s="214" t="s">
        <v>241</v>
      </c>
      <c r="AA561" s="214">
        <v>88901</v>
      </c>
      <c r="AB561" s="214" t="s">
        <v>1985</v>
      </c>
      <c r="AC561" s="214">
        <v>121</v>
      </c>
      <c r="AD561" s="214" t="s">
        <v>271</v>
      </c>
    </row>
    <row r="562" spans="1:54">
      <c r="A562" s="378" t="str">
        <f t="shared" si="50"/>
        <v>98902.000.000.000.000.000.000</v>
      </c>
      <c r="B562" s="214">
        <v>98900</v>
      </c>
      <c r="C562" s="214">
        <v>98902</v>
      </c>
      <c r="D562" s="378" t="str">
        <f t="shared" si="48"/>
        <v>Anagram Tagliatelle with Mushroom Ragu Gluten Free</v>
      </c>
      <c r="E562" s="378" t="str">
        <f t="shared" si="51"/>
        <v>ENTRÉE_Anagram Tagliatelle with Mushroom Ragu Gluten Free</v>
      </c>
      <c r="F562" s="214" t="s">
        <v>2564</v>
      </c>
      <c r="G562" s="214" t="s">
        <v>2419</v>
      </c>
      <c r="I562" s="6" t="s">
        <v>2030</v>
      </c>
      <c r="J562" s="432">
        <v>45218</v>
      </c>
      <c r="K562" s="214" t="s">
        <v>916</v>
      </c>
      <c r="L562" s="214" t="s">
        <v>2066</v>
      </c>
      <c r="AZ562" s="214"/>
      <c r="BB562" s="214"/>
    </row>
    <row r="563" spans="1:54">
      <c r="A563" s="378" t="str">
        <f t="shared" si="50"/>
        <v>97202.000.000.000.000.000.000</v>
      </c>
      <c r="B563" s="214">
        <v>97200</v>
      </c>
      <c r="C563" s="214">
        <v>97202</v>
      </c>
      <c r="D563" s="378" t="str">
        <f t="shared" si="48"/>
        <v>Anagram Chicken Bacon Lasagna Gluten Free</v>
      </c>
      <c r="E563" s="378" t="str">
        <f t="shared" si="51"/>
        <v>ENTRÉE_Anagram Chicken Bacon Lasagna Gluten Free</v>
      </c>
      <c r="F563" s="214" t="s">
        <v>2564</v>
      </c>
      <c r="G563" s="214" t="s">
        <v>2403</v>
      </c>
      <c r="I563" s="6" t="s">
        <v>2030</v>
      </c>
      <c r="J563" s="432">
        <v>45218</v>
      </c>
      <c r="K563" s="214" t="s">
        <v>916</v>
      </c>
      <c r="L563" s="214" t="s">
        <v>2066</v>
      </c>
      <c r="AZ563" s="214"/>
      <c r="BB563" s="214"/>
    </row>
    <row r="564" spans="1:54">
      <c r="A564" s="378" t="str">
        <f t="shared" si="50"/>
        <v>97802.000.000.000.000.000.000</v>
      </c>
      <c r="B564" s="214">
        <v>97800</v>
      </c>
      <c r="C564" s="214">
        <v>97802</v>
      </c>
      <c r="D564" s="378" t="str">
        <f t="shared" si="48"/>
        <v>Anagram Corn Casserole Gluten Free</v>
      </c>
      <c r="E564" s="378" t="str">
        <f t="shared" si="51"/>
        <v>ENTRÉE_Anagram Corn Casserole Gluten Free</v>
      </c>
      <c r="F564" s="214" t="s">
        <v>2564</v>
      </c>
      <c r="G564" s="214" t="s">
        <v>2409</v>
      </c>
      <c r="I564" s="6" t="s">
        <v>2030</v>
      </c>
      <c r="J564" s="432">
        <v>45218</v>
      </c>
      <c r="K564" s="214" t="s">
        <v>916</v>
      </c>
      <c r="L564" s="214" t="s">
        <v>2066</v>
      </c>
      <c r="AZ564" s="214"/>
      <c r="BB564" s="214"/>
    </row>
    <row r="565" spans="1:54">
      <c r="A565" s="378" t="str">
        <f t="shared" si="50"/>
        <v>98402.000.000.000.000.000.000</v>
      </c>
      <c r="B565" s="214">
        <v>98400</v>
      </c>
      <c r="C565" s="214">
        <v>98402</v>
      </c>
      <c r="D565" s="378" t="str">
        <f t="shared" si="48"/>
        <v>Anagram Pomodoro Meatballs Gluten Free</v>
      </c>
      <c r="E565" s="378" t="str">
        <f t="shared" si="51"/>
        <v>ENTRÉE_Anagram Pomodoro Meatballs Gluten Free</v>
      </c>
      <c r="F565" s="214" t="s">
        <v>2564</v>
      </c>
      <c r="G565" s="214" t="s">
        <v>2414</v>
      </c>
      <c r="I565" s="6" t="s">
        <v>2030</v>
      </c>
      <c r="J565" s="432">
        <v>45218</v>
      </c>
      <c r="K565" s="214" t="s">
        <v>916</v>
      </c>
      <c r="L565" s="214" t="s">
        <v>2066</v>
      </c>
      <c r="AZ565" s="214"/>
      <c r="BB565" s="214"/>
    </row>
    <row r="566" spans="1:54">
      <c r="A566" s="378" t="str">
        <f t="shared" si="50"/>
        <v>98202.000.000.000.000.000.000</v>
      </c>
      <c r="B566" s="214">
        <v>98200</v>
      </c>
      <c r="C566" s="214">
        <v>98202</v>
      </c>
      <c r="D566" s="378" t="str">
        <f t="shared" si="48"/>
        <v>Anagram Oreo Peanut Butter Energy Bites Gluten Free</v>
      </c>
      <c r="E566" s="378" t="str">
        <f t="shared" si="51"/>
        <v>SNACK_Anagram Oreo Peanut Butter Energy Bites Gluten Free</v>
      </c>
      <c r="F566" s="214" t="s">
        <v>2564</v>
      </c>
      <c r="G566" s="214" t="s">
        <v>2412</v>
      </c>
      <c r="I566" s="6" t="s">
        <v>2030</v>
      </c>
      <c r="J566" s="432">
        <v>45218</v>
      </c>
      <c r="K566" s="214" t="s">
        <v>922</v>
      </c>
      <c r="L566" s="214" t="s">
        <v>2066</v>
      </c>
      <c r="AZ566" s="214"/>
      <c r="BB566" s="214"/>
    </row>
    <row r="567" spans="1:54">
      <c r="A567" s="378" t="str">
        <f t="shared" si="50"/>
        <v>97006.97202.97501.98202.98402.204.000</v>
      </c>
      <c r="B567" s="214">
        <v>97000</v>
      </c>
      <c r="C567" s="214">
        <v>97006</v>
      </c>
      <c r="D567" s="378" t="str">
        <f t="shared" si="48"/>
        <v>Anagram Clinical Study Bundle (Menu 1) Gluten Free</v>
      </c>
      <c r="E567" s="378" t="str">
        <f t="shared" si="51"/>
        <v>BUNDLE_Anagram Clinical Study Bundle (Menu 1) Gluten Free</v>
      </c>
      <c r="F567" s="214" t="s">
        <v>2564</v>
      </c>
      <c r="G567" s="214" t="s">
        <v>2393</v>
      </c>
      <c r="I567" s="6" t="s">
        <v>2030</v>
      </c>
      <c r="J567" s="432">
        <v>45218</v>
      </c>
      <c r="K567" s="214" t="s">
        <v>978</v>
      </c>
      <c r="L567" s="214" t="s">
        <v>978</v>
      </c>
      <c r="M567" s="214">
        <v>97202</v>
      </c>
      <c r="N567" s="214" t="s">
        <v>2565</v>
      </c>
      <c r="O567" s="214">
        <v>97501</v>
      </c>
      <c r="P567" s="214" t="s">
        <v>2544</v>
      </c>
      <c r="Q567" s="214">
        <v>98202</v>
      </c>
      <c r="R567" s="214" t="s">
        <v>2566</v>
      </c>
      <c r="S567" s="214">
        <v>98402</v>
      </c>
      <c r="T567" s="214" t="s">
        <v>2567</v>
      </c>
      <c r="U567" s="214">
        <v>204</v>
      </c>
      <c r="V567" s="214" t="s">
        <v>2547</v>
      </c>
      <c r="AZ567" s="214"/>
      <c r="BB567" s="214"/>
    </row>
    <row r="568" spans="1:54">
      <c r="A568" s="378" t="str">
        <f t="shared" si="50"/>
        <v>97007.97802.98301.98601.98902.20301.000</v>
      </c>
      <c r="B568" s="214">
        <v>97000</v>
      </c>
      <c r="C568" s="214">
        <v>97007</v>
      </c>
      <c r="D568" s="378" t="str">
        <f t="shared" si="48"/>
        <v>Anagram Clinical Study Bundle (Menu 2) Gluten Free</v>
      </c>
      <c r="E568" s="378" t="str">
        <f t="shared" si="51"/>
        <v>BUNDLE_Anagram Clinical Study Bundle (Menu 2) Gluten Free</v>
      </c>
      <c r="F568" s="214" t="s">
        <v>2564</v>
      </c>
      <c r="G568" s="214" t="s">
        <v>2394</v>
      </c>
      <c r="I568" s="6" t="s">
        <v>2030</v>
      </c>
      <c r="J568" s="432">
        <v>45218</v>
      </c>
      <c r="K568" s="214" t="s">
        <v>978</v>
      </c>
      <c r="L568" s="214" t="s">
        <v>978</v>
      </c>
      <c r="M568" s="214">
        <v>97802</v>
      </c>
      <c r="N568" s="214" t="s">
        <v>2569</v>
      </c>
      <c r="O568" s="214">
        <v>98301</v>
      </c>
      <c r="P568" s="214" t="s">
        <v>2549</v>
      </c>
      <c r="Q568" s="214">
        <v>98601</v>
      </c>
      <c r="R568" s="214" t="s">
        <v>2550</v>
      </c>
      <c r="S568" s="214">
        <v>98902</v>
      </c>
      <c r="T568" s="214" t="s">
        <v>2568</v>
      </c>
      <c r="U568" s="214">
        <v>20301</v>
      </c>
      <c r="V568" s="214" t="s">
        <v>2552</v>
      </c>
      <c r="W568" s="214">
        <v>8601</v>
      </c>
      <c r="X568" s="214" t="s">
        <v>2553</v>
      </c>
      <c r="AZ568" s="214"/>
      <c r="BB568" s="214"/>
    </row>
    <row r="569" spans="1:54">
      <c r="A569" s="378" t="str">
        <f t="shared" si="50"/>
        <v>97008.97202.97501.98202.98402.204.98301</v>
      </c>
      <c r="B569" s="214">
        <v>97000</v>
      </c>
      <c r="C569" s="214">
        <v>97008</v>
      </c>
      <c r="D569" s="378" t="str">
        <f t="shared" si="48"/>
        <v>Anagram Backup Box Gluten Free</v>
      </c>
      <c r="E569" s="378" t="str">
        <f t="shared" si="51"/>
        <v>BUNDLE_Anagram Backup Box Gluten Free</v>
      </c>
      <c r="F569" s="214" t="s">
        <v>2564</v>
      </c>
      <c r="G569" s="214" t="s">
        <v>2396</v>
      </c>
      <c r="I569" s="6" t="s">
        <v>2030</v>
      </c>
      <c r="J569" s="432">
        <v>45218</v>
      </c>
      <c r="K569" s="214" t="s">
        <v>978</v>
      </c>
      <c r="L569" s="214" t="s">
        <v>978</v>
      </c>
      <c r="M569" s="214">
        <v>97202</v>
      </c>
      <c r="N569" s="214" t="s">
        <v>2565</v>
      </c>
      <c r="O569" s="214">
        <v>97501</v>
      </c>
      <c r="P569" s="214" t="s">
        <v>2544</v>
      </c>
      <c r="Q569" s="214">
        <v>98202</v>
      </c>
      <c r="R569" s="214" t="s">
        <v>2566</v>
      </c>
      <c r="S569" s="214">
        <v>98402</v>
      </c>
      <c r="T569" s="214" t="s">
        <v>2567</v>
      </c>
      <c r="U569" s="214">
        <v>204</v>
      </c>
      <c r="V569" s="214" t="s">
        <v>2547</v>
      </c>
      <c r="W569" s="214">
        <v>98601</v>
      </c>
      <c r="X569" s="214" t="s">
        <v>2550</v>
      </c>
      <c r="Y569" s="214">
        <v>98301</v>
      </c>
      <c r="Z569" s="214" t="s">
        <v>2549</v>
      </c>
      <c r="AA569" s="214">
        <v>8601</v>
      </c>
      <c r="AB569" s="214" t="s">
        <v>2553</v>
      </c>
      <c r="AC569" s="214">
        <v>97802</v>
      </c>
      <c r="AD569" s="214" t="s">
        <v>2569</v>
      </c>
      <c r="AE569" s="214">
        <v>20301</v>
      </c>
      <c r="AF569" s="214" t="s">
        <v>2552</v>
      </c>
      <c r="AG569" s="214">
        <v>98902</v>
      </c>
      <c r="AH569" s="214" t="s">
        <v>2568</v>
      </c>
      <c r="AZ569" s="214"/>
      <c r="BB569" s="214"/>
    </row>
    <row r="570" spans="1:54">
      <c r="A570" s="378" t="str">
        <f t="shared" si="50"/>
        <v>5802.000.000.000.000.000.000</v>
      </c>
      <c r="B570" s="214">
        <v>5800</v>
      </c>
      <c r="C570" s="214">
        <v>5802</v>
      </c>
      <c r="D570" s="378" t="str">
        <f t="shared" si="48"/>
        <v xml:space="preserve">Loaded Mashed Potatoes </v>
      </c>
      <c r="E570" s="378" t="str">
        <f t="shared" ref="E570:E596" si="52">CONCATENATE(K570, "_", G570, " ", F570)</f>
        <v xml:space="preserve">Side_Loaded Mashed Potatoes </v>
      </c>
      <c r="G570" s="214" t="s">
        <v>2570</v>
      </c>
      <c r="I570" s="6" t="s">
        <v>2030</v>
      </c>
      <c r="J570" s="432">
        <v>45240</v>
      </c>
      <c r="K570" s="214" t="s">
        <v>2113</v>
      </c>
      <c r="L570" s="214" t="s">
        <v>2113</v>
      </c>
    </row>
    <row r="571" spans="1:54">
      <c r="A571" s="378" t="str">
        <f t="shared" si="50"/>
        <v>99509.000.000.000.000.000.000</v>
      </c>
      <c r="B571" s="214">
        <v>99500</v>
      </c>
      <c r="C571" s="214">
        <v>99509</v>
      </c>
      <c r="D571" s="378" t="str">
        <f t="shared" si="48"/>
        <v xml:space="preserve">Omnivore Courtesy Box </v>
      </c>
      <c r="E571" s="378" t="str">
        <f t="shared" si="52"/>
        <v xml:space="preserve">BUNDLE_Omnivore Courtesy Box </v>
      </c>
      <c r="G571" s="214" t="s">
        <v>2571</v>
      </c>
      <c r="I571" s="6" t="s">
        <v>2030</v>
      </c>
      <c r="J571" s="432">
        <v>45247</v>
      </c>
      <c r="K571" s="214" t="s">
        <v>978</v>
      </c>
      <c r="L571" s="214" t="s">
        <v>978</v>
      </c>
    </row>
    <row r="572" spans="1:54">
      <c r="A572" s="378" t="str">
        <f t="shared" si="50"/>
        <v>99510.000.000.000.000.000.000</v>
      </c>
      <c r="B572" s="214">
        <v>99500</v>
      </c>
      <c r="C572" s="214">
        <v>99510</v>
      </c>
      <c r="D572" s="378" t="str">
        <f t="shared" si="48"/>
        <v xml:space="preserve">Vegetarian Courtesy Box </v>
      </c>
      <c r="E572" s="378" t="str">
        <f t="shared" si="52"/>
        <v xml:space="preserve">BUNDLE_Vegetarian Courtesy Box </v>
      </c>
      <c r="G572" s="214" t="s">
        <v>2572</v>
      </c>
      <c r="I572" s="6" t="s">
        <v>2030</v>
      </c>
      <c r="J572" s="432">
        <v>45247</v>
      </c>
      <c r="K572" s="214" t="s">
        <v>978</v>
      </c>
      <c r="L572" s="214" t="s">
        <v>978</v>
      </c>
    </row>
    <row r="573" spans="1:54">
      <c r="A573" s="378" t="str">
        <f t="shared" si="50"/>
        <v>99511.000.000.000.000.000.000</v>
      </c>
      <c r="B573" s="214">
        <v>99500</v>
      </c>
      <c r="C573" s="214">
        <v>99511</v>
      </c>
      <c r="D573" s="378" t="str">
        <f t="shared" si="48"/>
        <v xml:space="preserve">Vegan Courtesy Box </v>
      </c>
      <c r="E573" s="378" t="str">
        <f t="shared" si="52"/>
        <v xml:space="preserve">BUNDLE_Vegan Courtesy Box </v>
      </c>
      <c r="G573" s="214" t="s">
        <v>2573</v>
      </c>
      <c r="I573" s="6" t="s">
        <v>2030</v>
      </c>
      <c r="J573" s="432">
        <v>45247</v>
      </c>
      <c r="K573" s="214" t="s">
        <v>978</v>
      </c>
      <c r="L573" s="214" t="s">
        <v>978</v>
      </c>
    </row>
    <row r="574" spans="1:54">
      <c r="A574" s="378" t="str">
        <f t="shared" si="50"/>
        <v>99512.000.000.000.000.000.000</v>
      </c>
      <c r="B574" s="214">
        <v>99500</v>
      </c>
      <c r="C574" s="214">
        <v>99512</v>
      </c>
      <c r="D574" s="378" t="str">
        <f t="shared" si="48"/>
        <v xml:space="preserve">Pescatarian Courtesy Box </v>
      </c>
      <c r="E574" s="378" t="str">
        <f t="shared" si="52"/>
        <v xml:space="preserve">BUNDLE_Pescatarian Courtesy Box </v>
      </c>
      <c r="G574" s="214" t="s">
        <v>2574</v>
      </c>
      <c r="I574" s="6" t="s">
        <v>2030</v>
      </c>
      <c r="J574" s="432">
        <v>45247</v>
      </c>
      <c r="K574" s="214" t="s">
        <v>978</v>
      </c>
      <c r="L574" s="214" t="s">
        <v>978</v>
      </c>
    </row>
    <row r="575" spans="1:54">
      <c r="A575" s="378" t="str">
        <f t="shared" si="50"/>
        <v>40891.000.000.000.000.000.000</v>
      </c>
      <c r="B575" s="214">
        <v>40800</v>
      </c>
      <c r="C575" s="214">
        <v>40891</v>
      </c>
      <c r="D575" s="378" t="str">
        <f t="shared" si="48"/>
        <v xml:space="preserve">Black Friday Bundle </v>
      </c>
      <c r="E575" s="378" t="str">
        <f t="shared" si="52"/>
        <v xml:space="preserve">BUNDLE_Black Friday Bundle </v>
      </c>
      <c r="G575" s="214" t="s">
        <v>2575</v>
      </c>
      <c r="I575" s="6" t="s">
        <v>2030</v>
      </c>
      <c r="J575" s="432">
        <v>45247</v>
      </c>
      <c r="K575" s="214" t="s">
        <v>978</v>
      </c>
      <c r="L575" s="214" t="s">
        <v>978</v>
      </c>
    </row>
    <row r="576" spans="1:54">
      <c r="A576" s="378" t="str">
        <f t="shared" si="50"/>
        <v>40892.000.000.000.000.000.000</v>
      </c>
      <c r="B576" s="214">
        <v>40800</v>
      </c>
      <c r="C576" s="214">
        <v>40892</v>
      </c>
      <c r="D576" s="378" t="str">
        <f t="shared" si="48"/>
        <v xml:space="preserve">Cyber Monday Bundle </v>
      </c>
      <c r="E576" s="378" t="str">
        <f t="shared" si="52"/>
        <v xml:space="preserve">BUNDLE_Cyber Monday Bundle </v>
      </c>
      <c r="G576" s="214" t="s">
        <v>2576</v>
      </c>
      <c r="I576" s="6" t="s">
        <v>2030</v>
      </c>
      <c r="J576" s="432">
        <v>45247</v>
      </c>
      <c r="K576" s="214" t="s">
        <v>978</v>
      </c>
      <c r="L576" s="214" t="s">
        <v>978</v>
      </c>
    </row>
    <row r="577" spans="1:12">
      <c r="A577" s="378" t="str">
        <f t="shared" si="50"/>
        <v>20605.000.000.000.000.000.000</v>
      </c>
      <c r="B577" s="214">
        <v>20600</v>
      </c>
      <c r="C577" s="214">
        <v>20605</v>
      </c>
      <c r="D577" s="378" t="str">
        <f t="shared" si="48"/>
        <v>Chocolate Coffee Cake 6-pack</v>
      </c>
      <c r="E577" s="378" t="str">
        <f t="shared" si="52"/>
        <v>SNACK_Chocolate Coffee Cake 6-pack</v>
      </c>
      <c r="F577" s="214" t="s">
        <v>2577</v>
      </c>
      <c r="G577" s="214" t="s">
        <v>2581</v>
      </c>
      <c r="I577" s="6" t="s">
        <v>2030</v>
      </c>
      <c r="J577" s="432">
        <v>45247</v>
      </c>
      <c r="K577" s="313" t="s">
        <v>922</v>
      </c>
      <c r="L577" s="313" t="s">
        <v>2078</v>
      </c>
    </row>
    <row r="578" spans="1:12">
      <c r="A578" s="378" t="str">
        <f t="shared" si="50"/>
        <v>20606.000.000.000.000.000.000</v>
      </c>
      <c r="B578" s="214">
        <v>20600</v>
      </c>
      <c r="C578" s="214">
        <v>20606</v>
      </c>
      <c r="D578" s="378" t="str">
        <f t="shared" si="48"/>
        <v>Raspberry Coffee Cake 6-pack</v>
      </c>
      <c r="E578" s="378" t="str">
        <f t="shared" si="52"/>
        <v>SNACK_Raspberry Coffee Cake 6-pack</v>
      </c>
      <c r="F578" s="214" t="s">
        <v>2577</v>
      </c>
      <c r="G578" s="214" t="s">
        <v>2578</v>
      </c>
      <c r="I578" s="6" t="s">
        <v>2030</v>
      </c>
      <c r="J578" s="432">
        <v>45247</v>
      </c>
      <c r="K578" s="313" t="s">
        <v>922</v>
      </c>
      <c r="L578" s="313" t="s">
        <v>2078</v>
      </c>
    </row>
    <row r="579" spans="1:12">
      <c r="A579" s="378" t="str">
        <f t="shared" si="50"/>
        <v>20607.000.000.000.000.000.000</v>
      </c>
      <c r="B579" s="214">
        <v>20600</v>
      </c>
      <c r="C579" s="214">
        <v>20607</v>
      </c>
      <c r="D579" s="378" t="str">
        <f t="shared" si="48"/>
        <v>Variety Coffee Cake 6-pack</v>
      </c>
      <c r="E579" s="378" t="str">
        <f t="shared" si="52"/>
        <v>SNACK_Variety Coffee Cake 6-pack</v>
      </c>
      <c r="F579" s="214" t="s">
        <v>2577</v>
      </c>
      <c r="G579" s="214" t="s">
        <v>2579</v>
      </c>
      <c r="I579" s="6" t="s">
        <v>2030</v>
      </c>
      <c r="J579" s="432">
        <v>45247</v>
      </c>
      <c r="K579" s="313" t="s">
        <v>922</v>
      </c>
      <c r="L579" s="313" t="s">
        <v>2078</v>
      </c>
    </row>
    <row r="580" spans="1:12">
      <c r="A580" s="378" t="str">
        <f t="shared" si="50"/>
        <v>20608.000.000.000.000.000.000</v>
      </c>
      <c r="B580" s="214">
        <v>20600</v>
      </c>
      <c r="C580" s="214">
        <v>20608</v>
      </c>
      <c r="D580" s="378" t="str">
        <f t="shared" si="48"/>
        <v>Cinnamon Coffee Cake 6-pack</v>
      </c>
      <c r="E580" s="378" t="str">
        <f t="shared" si="52"/>
        <v>SNACK_Cinnamon Coffee Cake 6-pack</v>
      </c>
      <c r="F580" s="214" t="s">
        <v>2577</v>
      </c>
      <c r="G580" s="214" t="s">
        <v>2580</v>
      </c>
      <c r="I580" s="6" t="s">
        <v>2030</v>
      </c>
      <c r="J580" s="432">
        <v>45247</v>
      </c>
      <c r="K580" s="313" t="s">
        <v>922</v>
      </c>
      <c r="L580" s="313" t="s">
        <v>2078</v>
      </c>
    </row>
    <row r="581" spans="1:12">
      <c r="A581" s="378" t="str">
        <f t="shared" si="50"/>
        <v>96501.000.000.000.000.000.000</v>
      </c>
      <c r="B581" s="214">
        <v>96500</v>
      </c>
      <c r="C581" s="214">
        <v>96501</v>
      </c>
      <c r="D581" s="378" t="str">
        <f t="shared" si="48"/>
        <v xml:space="preserve">Chicken Bacon Lasagna </v>
      </c>
      <c r="E581" s="378" t="str">
        <f t="shared" si="52"/>
        <v xml:space="preserve">ENTRÉE_Chicken Bacon Lasagna </v>
      </c>
      <c r="G581" s="214" t="s">
        <v>2582</v>
      </c>
      <c r="I581" s="6" t="s">
        <v>2030</v>
      </c>
      <c r="J581" s="432">
        <v>45251</v>
      </c>
      <c r="K581" s="214" t="s">
        <v>916</v>
      </c>
      <c r="L581" s="214" t="s">
        <v>2066</v>
      </c>
    </row>
    <row r="582" spans="1:12">
      <c r="A582" s="378" t="str">
        <f t="shared" si="50"/>
        <v>50902.000.000.000.000.000.000</v>
      </c>
      <c r="B582" s="214">
        <v>50900</v>
      </c>
      <c r="C582" s="214">
        <v>50902</v>
      </c>
      <c r="D582" s="378" t="str">
        <f t="shared" si="48"/>
        <v xml:space="preserve">Pulled BBQ Chicken Sliders </v>
      </c>
      <c r="E582" s="378" t="str">
        <f t="shared" si="52"/>
        <v xml:space="preserve">ENTRÉE_Pulled BBQ Chicken Sliders </v>
      </c>
      <c r="G582" s="214" t="s">
        <v>1077</v>
      </c>
      <c r="I582" s="6" t="s">
        <v>2030</v>
      </c>
      <c r="J582" s="432">
        <v>45251</v>
      </c>
      <c r="K582" s="214" t="s">
        <v>916</v>
      </c>
      <c r="L582" s="214" t="s">
        <v>2066</v>
      </c>
    </row>
    <row r="583" spans="1:12">
      <c r="A583" s="378" t="str">
        <f t="shared" si="50"/>
        <v>14202.000.000.000.000.000.000</v>
      </c>
      <c r="B583" s="214">
        <v>14200</v>
      </c>
      <c r="C583" s="214">
        <v>14202</v>
      </c>
      <c r="D583" s="378" t="str">
        <f t="shared" si="48"/>
        <v xml:space="preserve">Magret with Lavender </v>
      </c>
      <c r="E583" s="378" t="str">
        <f t="shared" si="52"/>
        <v xml:space="preserve">ENTRÉE_Magret with Lavender </v>
      </c>
      <c r="G583" s="214" t="s">
        <v>2583</v>
      </c>
      <c r="I583" s="6" t="s">
        <v>2030</v>
      </c>
      <c r="J583" s="432">
        <v>45261</v>
      </c>
      <c r="K583" s="214" t="s">
        <v>916</v>
      </c>
      <c r="L583" s="214" t="s">
        <v>2066</v>
      </c>
    </row>
    <row r="584" spans="1:12">
      <c r="A584" s="378" t="str">
        <f t="shared" si="50"/>
        <v>40893.000.000.000.000.000.000</v>
      </c>
      <c r="B584" s="214">
        <v>40800</v>
      </c>
      <c r="C584" s="214">
        <v>40893</v>
      </c>
      <c r="D584" s="378" t="str">
        <f t="shared" si="48"/>
        <v xml:space="preserve">Holiday Experience Bundle: Magret with Lavender </v>
      </c>
      <c r="E584" s="378" t="str">
        <f t="shared" si="52"/>
        <v xml:space="preserve">BUNDLE_Holiday Experience Bundle: Magret with Lavender </v>
      </c>
      <c r="G584" s="214" t="s">
        <v>2584</v>
      </c>
      <c r="I584" s="6" t="s">
        <v>2030</v>
      </c>
      <c r="J584" s="432">
        <v>45261</v>
      </c>
      <c r="K584" s="214" t="s">
        <v>978</v>
      </c>
      <c r="L584" s="214" t="s">
        <v>978</v>
      </c>
    </row>
    <row r="585" spans="1:12">
      <c r="A585" s="378" t="str">
        <f t="shared" si="50"/>
        <v>40894.000.000.000.000.000.000</v>
      </c>
      <c r="B585" s="214">
        <v>40800</v>
      </c>
      <c r="C585" s="214">
        <v>40894</v>
      </c>
      <c r="D585" s="378" t="str">
        <f t="shared" si="48"/>
        <v>Holiday Experience  (Sea Bass) X2</v>
      </c>
      <c r="E585" s="378" t="str">
        <f t="shared" si="52"/>
        <v>BUNDLE_Holiday Experience  (Sea Bass) X2</v>
      </c>
      <c r="F585" s="214" t="s">
        <v>2585</v>
      </c>
      <c r="G585" s="214" t="s">
        <v>2586</v>
      </c>
      <c r="I585" s="6" t="s">
        <v>2030</v>
      </c>
      <c r="J585" s="432">
        <v>45266</v>
      </c>
      <c r="K585" s="214" t="s">
        <v>978</v>
      </c>
      <c r="L585" s="214" t="s">
        <v>978</v>
      </c>
    </row>
    <row r="586" spans="1:12">
      <c r="A586" s="378" t="str">
        <f t="shared" si="50"/>
        <v>40895.000.000.000.000.000.000</v>
      </c>
      <c r="B586" s="214">
        <v>40800</v>
      </c>
      <c r="C586" s="214">
        <v>40895</v>
      </c>
      <c r="D586" s="378" t="str">
        <f t="shared" si="48"/>
        <v>Holiday Experience Bundle (Magret with Lavender) X2</v>
      </c>
      <c r="E586" s="378" t="str">
        <f t="shared" si="52"/>
        <v>BUNDLE_Holiday Experience Bundle (Magret with Lavender) X2</v>
      </c>
      <c r="F586" s="214" t="s">
        <v>2585</v>
      </c>
      <c r="G586" s="214" t="s">
        <v>2587</v>
      </c>
      <c r="I586" s="6" t="s">
        <v>2030</v>
      </c>
      <c r="J586" s="432">
        <v>45266</v>
      </c>
      <c r="K586" s="214" t="s">
        <v>978</v>
      </c>
      <c r="L586" s="214" t="s">
        <v>978</v>
      </c>
    </row>
    <row r="587" spans="1:12">
      <c r="A587" s="378" t="str">
        <f t="shared" si="50"/>
        <v>97203.000.000.000.000.000.000</v>
      </c>
      <c r="B587" s="214">
        <v>97200</v>
      </c>
      <c r="C587" s="214">
        <v>97203</v>
      </c>
      <c r="D587" s="378" t="str">
        <f t="shared" si="48"/>
        <v>Anagram Lasagna Vegetarian</v>
      </c>
      <c r="E587" s="378" t="str">
        <f t="shared" si="52"/>
        <v>ENTRÉE_Anagram Lasagna Vegetarian</v>
      </c>
      <c r="F587" s="214" t="s">
        <v>23</v>
      </c>
      <c r="G587" s="214" t="s">
        <v>2590</v>
      </c>
      <c r="I587" s="6" t="s">
        <v>2030</v>
      </c>
      <c r="J587" s="432">
        <v>45281</v>
      </c>
      <c r="K587" s="214" t="s">
        <v>916</v>
      </c>
      <c r="L587" s="214" t="s">
        <v>2066</v>
      </c>
    </row>
    <row r="588" spans="1:12">
      <c r="A588" s="378" t="str">
        <f t="shared" si="50"/>
        <v>98403.000.000.000.000.000.000</v>
      </c>
      <c r="B588" s="214">
        <v>98400</v>
      </c>
      <c r="C588" s="214">
        <v>98403</v>
      </c>
      <c r="D588" s="378" t="str">
        <f t="shared" si="48"/>
        <v>Anagram Pomodoro Meatballs Vegetarian</v>
      </c>
      <c r="E588" s="378" t="str">
        <f t="shared" si="52"/>
        <v>ENTRÉE_Anagram Pomodoro Meatballs Vegetarian</v>
      </c>
      <c r="F588" s="214" t="s">
        <v>23</v>
      </c>
      <c r="G588" s="214" t="s">
        <v>2414</v>
      </c>
      <c r="I588" s="6" t="s">
        <v>2030</v>
      </c>
      <c r="J588" s="432">
        <v>45281</v>
      </c>
      <c r="K588" s="214" t="s">
        <v>916</v>
      </c>
      <c r="L588" s="214" t="s">
        <v>2066</v>
      </c>
    </row>
    <row r="589" spans="1:12">
      <c r="A589" s="378" t="str">
        <f t="shared" si="50"/>
        <v>98903.000.000.000.000.000.000</v>
      </c>
      <c r="B589" s="214">
        <v>98900</v>
      </c>
      <c r="C589" s="214">
        <v>98903</v>
      </c>
      <c r="D589" s="378" t="str">
        <f t="shared" si="48"/>
        <v>Anagram Tagliatelle Vegetarian</v>
      </c>
      <c r="E589" s="378" t="str">
        <f t="shared" si="52"/>
        <v>ENTRÉE_Anagram Tagliatelle Vegetarian</v>
      </c>
      <c r="F589" s="214" t="s">
        <v>23</v>
      </c>
      <c r="G589" s="214" t="s">
        <v>2591</v>
      </c>
      <c r="I589" s="6" t="s">
        <v>2030</v>
      </c>
      <c r="J589" s="432">
        <v>45281</v>
      </c>
      <c r="K589" s="214" t="s">
        <v>916</v>
      </c>
      <c r="L589" s="214" t="s">
        <v>2066</v>
      </c>
    </row>
    <row r="590" spans="1:12">
      <c r="A590" s="378" t="str">
        <f t="shared" si="50"/>
        <v>97803.000.000.000.000.000.000</v>
      </c>
      <c r="B590" s="214">
        <v>97800</v>
      </c>
      <c r="C590" s="214">
        <v>97803</v>
      </c>
      <c r="D590" s="378" t="str">
        <f t="shared" si="48"/>
        <v>Anagram Corn Casserole Vegetarian</v>
      </c>
      <c r="E590" s="378" t="str">
        <f t="shared" si="52"/>
        <v>ENTRÉE_Anagram Corn Casserole Vegetarian</v>
      </c>
      <c r="F590" s="214" t="s">
        <v>23</v>
      </c>
      <c r="G590" s="214" t="s">
        <v>2409</v>
      </c>
      <c r="I590" s="6" t="s">
        <v>2030</v>
      </c>
      <c r="J590" s="432">
        <v>45281</v>
      </c>
      <c r="K590" s="214" t="s">
        <v>916</v>
      </c>
      <c r="L590" s="214" t="s">
        <v>2066</v>
      </c>
    </row>
    <row r="591" spans="1:12">
      <c r="A591" s="378" t="str">
        <f t="shared" si="50"/>
        <v>97503.000.000.000.000.000.000</v>
      </c>
      <c r="B591" s="214">
        <v>97500</v>
      </c>
      <c r="C591" s="214">
        <v>97503</v>
      </c>
      <c r="D591" s="378" t="str">
        <f t="shared" si="48"/>
        <v>Anagram American Breakfast Vegetarian</v>
      </c>
      <c r="E591" s="378" t="str">
        <f t="shared" si="52"/>
        <v>ENTRÉE_Anagram American Breakfast Vegetarian</v>
      </c>
      <c r="F591" s="214" t="s">
        <v>23</v>
      </c>
      <c r="G591" s="214" t="s">
        <v>2416</v>
      </c>
      <c r="I591" s="6" t="s">
        <v>2030</v>
      </c>
      <c r="J591" s="432">
        <v>45281</v>
      </c>
      <c r="K591" s="214" t="s">
        <v>916</v>
      </c>
      <c r="L591" s="214" t="s">
        <v>2066</v>
      </c>
    </row>
    <row r="592" spans="1:12">
      <c r="A592" s="378" t="str">
        <f t="shared" si="50"/>
        <v>7303.000.000.000.000.000.000</v>
      </c>
      <c r="B592" s="214">
        <v>7300</v>
      </c>
      <c r="C592" s="214">
        <v>7303</v>
      </c>
      <c r="D592" s="378" t="str">
        <f t="shared" si="48"/>
        <v>Anagram Almond and Cranberry Energy Bites 4 Pack</v>
      </c>
      <c r="E592" s="378" t="str">
        <f t="shared" si="52"/>
        <v>ENTRÉE_Anagram Almond and Cranberry Energy Bites 4 Pack</v>
      </c>
      <c r="F592" s="214" t="s">
        <v>2592</v>
      </c>
      <c r="G592" s="214" t="s">
        <v>2593</v>
      </c>
      <c r="I592" s="6" t="s">
        <v>2030</v>
      </c>
      <c r="J592" s="432">
        <v>45281</v>
      </c>
      <c r="K592" s="214" t="s">
        <v>916</v>
      </c>
      <c r="L592" s="214" t="s">
        <v>2066</v>
      </c>
    </row>
    <row r="593" spans="1:12">
      <c r="A593" s="378" t="str">
        <f t="shared" si="50"/>
        <v>99601.000.000.000.000.000.000</v>
      </c>
      <c r="B593" s="214">
        <v>99600</v>
      </c>
      <c r="C593" s="214">
        <v>99601</v>
      </c>
      <c r="D593" s="378" t="str">
        <f t="shared" si="48"/>
        <v>Anagram Dried Mango Vegetarian</v>
      </c>
      <c r="E593" s="378" t="str">
        <f t="shared" si="52"/>
        <v>SNACK_Anagram Dried Mango Vegetarian</v>
      </c>
      <c r="F593" s="214" t="s">
        <v>23</v>
      </c>
      <c r="G593" s="214" t="s">
        <v>2589</v>
      </c>
      <c r="I593" s="6" t="s">
        <v>2030</v>
      </c>
      <c r="J593" s="432">
        <v>45281</v>
      </c>
      <c r="K593" s="313" t="s">
        <v>922</v>
      </c>
      <c r="L593" s="313" t="s">
        <v>2078</v>
      </c>
    </row>
    <row r="594" spans="1:12">
      <c r="A594" s="378" t="str">
        <f t="shared" si="50"/>
        <v>97009.000.000.000.000.000.000</v>
      </c>
      <c r="B594" s="214">
        <v>97000</v>
      </c>
      <c r="C594" s="214">
        <v>97009</v>
      </c>
      <c r="D594" s="378" t="str">
        <f t="shared" si="48"/>
        <v>Anagram Clinical Study Bundle (Menu 1) Vegetarian</v>
      </c>
      <c r="E594" s="378" t="str">
        <f t="shared" si="52"/>
        <v>BUNDLE_Anagram Clinical Study Bundle (Menu 1) Vegetarian</v>
      </c>
      <c r="F594" s="214" t="s">
        <v>23</v>
      </c>
      <c r="G594" s="214" t="s">
        <v>2393</v>
      </c>
      <c r="I594" s="6" t="s">
        <v>2030</v>
      </c>
      <c r="J594" s="432">
        <v>45281</v>
      </c>
      <c r="K594" s="214" t="s">
        <v>978</v>
      </c>
      <c r="L594" s="214" t="s">
        <v>978</v>
      </c>
    </row>
    <row r="595" spans="1:12">
      <c r="A595" s="378" t="str">
        <f t="shared" si="50"/>
        <v>97010.000.000.000.000.000.000</v>
      </c>
      <c r="B595" s="214">
        <v>97000</v>
      </c>
      <c r="C595" s="214">
        <v>97010</v>
      </c>
      <c r="D595" s="378" t="str">
        <f t="shared" si="48"/>
        <v>Anagram Clinical Study Bundle (Menu 2) Vegetarian</v>
      </c>
      <c r="E595" s="378" t="str">
        <f t="shared" si="52"/>
        <v>BUNDLE_Anagram Clinical Study Bundle (Menu 2) Vegetarian</v>
      </c>
      <c r="F595" s="214" t="s">
        <v>23</v>
      </c>
      <c r="G595" s="214" t="s">
        <v>2394</v>
      </c>
      <c r="I595" s="6" t="s">
        <v>2030</v>
      </c>
      <c r="J595" s="432">
        <v>45281</v>
      </c>
      <c r="K595" s="214" t="s">
        <v>978</v>
      </c>
      <c r="L595" s="214" t="s">
        <v>978</v>
      </c>
    </row>
    <row r="596" spans="1:12">
      <c r="A596" s="378" t="str">
        <f t="shared" si="50"/>
        <v>80902.000.000.000.000.000.000</v>
      </c>
      <c r="B596" s="214">
        <v>80900</v>
      </c>
      <c r="C596" s="214">
        <v>80902</v>
      </c>
      <c r="D596" s="378" t="s">
        <v>2595</v>
      </c>
      <c r="E596" s="378" t="str">
        <f t="shared" si="52"/>
        <v>SNACK_Chocolate Fudge Brownie Bites (4 bites)</v>
      </c>
      <c r="F596" s="214" t="s">
        <v>2596</v>
      </c>
      <c r="G596" s="214" t="s">
        <v>1874</v>
      </c>
      <c r="I596" s="6" t="s">
        <v>2030</v>
      </c>
      <c r="J596" s="432">
        <v>44936</v>
      </c>
      <c r="K596" s="214" t="s">
        <v>922</v>
      </c>
      <c r="L596" s="214" t="s">
        <v>2066</v>
      </c>
    </row>
    <row r="597" spans="1:12">
      <c r="A597" s="378" t="str">
        <f t="shared" si="50"/>
        <v>12901.000.000.000.000.000.000</v>
      </c>
      <c r="B597" s="214">
        <v>12900</v>
      </c>
      <c r="C597" s="214">
        <v>12901</v>
      </c>
      <c r="D597" s="378" t="str">
        <f t="shared" ref="D597:D598" si="53">CONCATENATE(G597," ",F597)</f>
        <v xml:space="preserve">Anagram Basmati Rice </v>
      </c>
      <c r="E597" s="378" t="str">
        <f t="shared" ref="E597:E645" si="54">CONCATENATE(K597,"_",G597," ",F597)</f>
        <v xml:space="preserve">SIDE_Anagram Basmati Rice </v>
      </c>
      <c r="G597" s="214" t="s">
        <v>2547</v>
      </c>
      <c r="I597" s="6" t="s">
        <v>2030</v>
      </c>
      <c r="J597" s="432">
        <v>44936</v>
      </c>
      <c r="K597" s="214" t="s">
        <v>921</v>
      </c>
      <c r="L597" s="214" t="s">
        <v>2066</v>
      </c>
    </row>
    <row r="598" spans="1:12">
      <c r="A598" s="378" t="str">
        <f t="shared" si="50"/>
        <v>8620.000.000.000.000.000.000</v>
      </c>
      <c r="B598" s="214">
        <v>8600</v>
      </c>
      <c r="C598" s="214">
        <v>8620</v>
      </c>
      <c r="D598" s="378" t="str">
        <f t="shared" si="53"/>
        <v xml:space="preserve">Anagram Herbed Quinoa </v>
      </c>
      <c r="E598" s="378" t="str">
        <f t="shared" si="54"/>
        <v xml:space="preserve">SIDE_Anagram Herbed Quinoa </v>
      </c>
      <c r="G598" s="214" t="s">
        <v>2553</v>
      </c>
      <c r="I598" s="6" t="s">
        <v>2030</v>
      </c>
      <c r="J598" s="432">
        <v>44936</v>
      </c>
      <c r="K598" s="214" t="s">
        <v>921</v>
      </c>
      <c r="L598" s="214" t="s">
        <v>2066</v>
      </c>
    </row>
    <row r="599" spans="1:12">
      <c r="A599" s="378" t="str">
        <f t="shared" si="50"/>
        <v>3901.000.000.000.000.000.000</v>
      </c>
      <c r="B599" s="214">
        <v>3900</v>
      </c>
      <c r="C599" s="214">
        <v>3901</v>
      </c>
      <c r="D599" s="378" t="s">
        <v>138</v>
      </c>
      <c r="E599" s="378" t="str">
        <f t="shared" si="54"/>
        <v xml:space="preserve">SOUP_New England Cod Chowder </v>
      </c>
      <c r="G599" s="214" t="s">
        <v>138</v>
      </c>
      <c r="I599" s="6" t="s">
        <v>2030</v>
      </c>
      <c r="J599" s="432">
        <v>44936</v>
      </c>
      <c r="K599" s="214" t="s">
        <v>918</v>
      </c>
      <c r="L599" s="214" t="s">
        <v>2066</v>
      </c>
    </row>
    <row r="600" spans="1:12">
      <c r="A600" s="378" t="str">
        <f t="shared" si="50"/>
        <v>99701.000.000.000.000.000.000</v>
      </c>
      <c r="B600" s="214">
        <v>99700</v>
      </c>
      <c r="C600" s="214">
        <v>99701</v>
      </c>
      <c r="D600" s="378" t="s">
        <v>2597</v>
      </c>
      <c r="E600" s="378" t="str">
        <f t="shared" si="54"/>
        <v xml:space="preserve">ENTRÉE_Cod and Chorizo Stew </v>
      </c>
      <c r="G600" s="214" t="s">
        <v>2597</v>
      </c>
      <c r="I600" s="6" t="s">
        <v>2030</v>
      </c>
      <c r="J600" s="432">
        <v>44936</v>
      </c>
      <c r="K600" s="214" t="s">
        <v>916</v>
      </c>
      <c r="L600" s="214" t="s">
        <v>2066</v>
      </c>
    </row>
    <row r="601" spans="1:12">
      <c r="A601" s="378" t="str">
        <f t="shared" si="50"/>
        <v>99801.000.000.000.000.000.000</v>
      </c>
      <c r="B601" s="214">
        <v>99800</v>
      </c>
      <c r="C601" s="214">
        <v>99801</v>
      </c>
      <c r="D601" s="378" t="s">
        <v>2598</v>
      </c>
      <c r="E601" s="378" t="str">
        <f t="shared" si="54"/>
        <v xml:space="preserve">ENTRÉE_Moroccan Spiced Chicken </v>
      </c>
      <c r="G601" s="214" t="s">
        <v>2598</v>
      </c>
      <c r="I601" s="6" t="s">
        <v>2030</v>
      </c>
      <c r="J601" s="432">
        <v>44936</v>
      </c>
      <c r="K601" s="214" t="s">
        <v>916</v>
      </c>
      <c r="L601" s="214" t="s">
        <v>2066</v>
      </c>
    </row>
    <row r="602" spans="1:12">
      <c r="A602" s="378" t="str">
        <f t="shared" si="50"/>
        <v>99901.000.000.000.000.000.000</v>
      </c>
      <c r="B602" s="214">
        <v>99900</v>
      </c>
      <c r="C602" s="214">
        <v>99901</v>
      </c>
      <c r="D602" s="378" t="s">
        <v>2599</v>
      </c>
      <c r="E602" s="378" t="str">
        <f t="shared" si="54"/>
        <v>_Yogurt Day 1 Reintroduction Program</v>
      </c>
      <c r="F602" s="214" t="s">
        <v>2623</v>
      </c>
      <c r="G602" s="214" t="s">
        <v>2599</v>
      </c>
    </row>
    <row r="603" spans="1:12">
      <c r="A603" s="378" t="str">
        <f t="shared" si="50"/>
        <v>99902.000.000.000.000.000.000</v>
      </c>
      <c r="B603" s="214">
        <v>99900</v>
      </c>
      <c r="C603" s="214">
        <v>99902</v>
      </c>
      <c r="D603" s="378" t="s">
        <v>2600</v>
      </c>
      <c r="E603" s="378" t="str">
        <f t="shared" si="54"/>
        <v>_Yogurt Day 2 Reintroduction Program</v>
      </c>
      <c r="F603" s="214" t="s">
        <v>2623</v>
      </c>
      <c r="G603" s="214" t="s">
        <v>2600</v>
      </c>
    </row>
    <row r="604" spans="1:12">
      <c r="A604" s="378" t="str">
        <f t="shared" si="50"/>
        <v>99903.000.000.000.000.000.000</v>
      </c>
      <c r="B604" s="214">
        <v>99900</v>
      </c>
      <c r="C604" s="214">
        <v>99903</v>
      </c>
      <c r="D604" s="378" t="s">
        <v>2601</v>
      </c>
      <c r="E604" s="378" t="str">
        <f t="shared" si="54"/>
        <v>_Yogurt Day 3 Reintroduction Program</v>
      </c>
      <c r="F604" s="214" t="s">
        <v>2623</v>
      </c>
      <c r="G604" s="214" t="s">
        <v>2601</v>
      </c>
    </row>
    <row r="605" spans="1:12">
      <c r="A605" s="378" t="str">
        <f t="shared" si="50"/>
        <v>99911.000.000.000.000.000.000</v>
      </c>
      <c r="B605" s="214">
        <v>99910</v>
      </c>
      <c r="C605" s="214">
        <v>99911</v>
      </c>
      <c r="D605" s="378" t="s">
        <v>2602</v>
      </c>
      <c r="E605" s="378" t="str">
        <f t="shared" si="54"/>
        <v>_Orange Juice Day 1 Reintroduction Program</v>
      </c>
      <c r="F605" s="214" t="s">
        <v>2623</v>
      </c>
      <c r="G605" s="214" t="s">
        <v>2602</v>
      </c>
    </row>
    <row r="606" spans="1:12">
      <c r="A606" s="378" t="str">
        <f t="shared" si="50"/>
        <v>99912.000.000.000.000.000.000</v>
      </c>
      <c r="B606" s="214">
        <v>99910</v>
      </c>
      <c r="C606" s="214">
        <v>99912</v>
      </c>
      <c r="D606" s="378" t="s">
        <v>2603</v>
      </c>
      <c r="E606" s="378" t="str">
        <f t="shared" si="54"/>
        <v>_Orange Juice Day 2 Reintroduction Program</v>
      </c>
      <c r="F606" s="214" t="s">
        <v>2623</v>
      </c>
      <c r="G606" s="214" t="s">
        <v>2603</v>
      </c>
    </row>
    <row r="607" spans="1:12">
      <c r="A607" s="378" t="str">
        <f t="shared" si="50"/>
        <v>99913.000.000.000.000.000.000</v>
      </c>
      <c r="B607" s="214">
        <v>99910</v>
      </c>
      <c r="C607" s="214">
        <v>99913</v>
      </c>
      <c r="D607" s="378" t="s">
        <v>2604</v>
      </c>
      <c r="E607" s="378" t="str">
        <f t="shared" si="54"/>
        <v>_Orange Juice Day 3 Reintroduction Program</v>
      </c>
      <c r="F607" s="214" t="s">
        <v>2623</v>
      </c>
      <c r="G607" s="214" t="s">
        <v>2604</v>
      </c>
    </row>
    <row r="608" spans="1:12">
      <c r="A608" s="378" t="str">
        <f t="shared" si="50"/>
        <v>99921.000.000.000.000.000.000</v>
      </c>
      <c r="B608" s="214">
        <v>99920</v>
      </c>
      <c r="C608" s="214">
        <v>99921</v>
      </c>
      <c r="D608" s="378" t="s">
        <v>2605</v>
      </c>
      <c r="E608" s="378" t="str">
        <f t="shared" si="54"/>
        <v>_Mints Day 1 Reintroduction Program</v>
      </c>
      <c r="F608" s="214" t="s">
        <v>2623</v>
      </c>
      <c r="G608" s="214" t="s">
        <v>2605</v>
      </c>
    </row>
    <row r="609" spans="1:7">
      <c r="A609" s="378" t="str">
        <f t="shared" si="50"/>
        <v>99922.000.000.000.000.000.000</v>
      </c>
      <c r="B609" s="214">
        <v>99920</v>
      </c>
      <c r="C609" s="214">
        <v>99922</v>
      </c>
      <c r="D609" s="378" t="s">
        <v>2606</v>
      </c>
      <c r="E609" s="378" t="str">
        <f t="shared" si="54"/>
        <v>_Mints Day 2 Reintroduction Program</v>
      </c>
      <c r="F609" s="214" t="s">
        <v>2623</v>
      </c>
      <c r="G609" s="214" t="s">
        <v>2606</v>
      </c>
    </row>
    <row r="610" spans="1:7">
      <c r="A610" s="378" t="str">
        <f t="shared" si="50"/>
        <v>99923.000.000.000.000.000.000</v>
      </c>
      <c r="B610" s="214">
        <v>99920</v>
      </c>
      <c r="C610" s="214">
        <v>99923</v>
      </c>
      <c r="D610" s="378" t="s">
        <v>2607</v>
      </c>
      <c r="E610" s="378" t="str">
        <f t="shared" si="54"/>
        <v>_Mints Day 3 Reintroduction Program</v>
      </c>
      <c r="F610" s="214" t="s">
        <v>2623</v>
      </c>
      <c r="G610" s="214" t="s">
        <v>2607</v>
      </c>
    </row>
    <row r="611" spans="1:7">
      <c r="A611" s="378" t="str">
        <f t="shared" si="50"/>
        <v>99931.000.000.000.000.000.000</v>
      </c>
      <c r="B611" s="214">
        <v>99930</v>
      </c>
      <c r="C611" s="214">
        <v>99931</v>
      </c>
      <c r="D611" s="378" t="s">
        <v>2608</v>
      </c>
      <c r="E611" s="378" t="str">
        <f t="shared" si="54"/>
        <v>_Celery Day 1 Reintroduction Program</v>
      </c>
      <c r="F611" s="214" t="s">
        <v>2623</v>
      </c>
      <c r="G611" s="214" t="s">
        <v>2608</v>
      </c>
    </row>
    <row r="612" spans="1:7">
      <c r="A612" s="378" t="str">
        <f t="shared" si="50"/>
        <v>99932.000.000.000.000.000.000</v>
      </c>
      <c r="B612" s="214">
        <v>99930</v>
      </c>
      <c r="C612" s="214">
        <v>99932</v>
      </c>
      <c r="D612" s="378" t="s">
        <v>2609</v>
      </c>
      <c r="E612" s="378" t="str">
        <f t="shared" si="54"/>
        <v>_Celery Day 2 Reintroduction Program</v>
      </c>
      <c r="F612" s="214" t="s">
        <v>2623</v>
      </c>
      <c r="G612" s="214" t="s">
        <v>2609</v>
      </c>
    </row>
    <row r="613" spans="1:7">
      <c r="A613" s="378" t="str">
        <f t="shared" si="50"/>
        <v>99933.000.000.000.000.000.000</v>
      </c>
      <c r="B613" s="214">
        <v>99930</v>
      </c>
      <c r="C613" s="214">
        <v>99933</v>
      </c>
      <c r="D613" s="378" t="s">
        <v>2610</v>
      </c>
      <c r="E613" s="378" t="str">
        <f t="shared" si="54"/>
        <v>_Celery Day 3 Reintroduction Program</v>
      </c>
      <c r="F613" s="214" t="s">
        <v>2623</v>
      </c>
      <c r="G613" s="214" t="s">
        <v>2610</v>
      </c>
    </row>
    <row r="614" spans="1:7">
      <c r="A614" s="378" t="str">
        <f t="shared" si="50"/>
        <v>99941.000.000.000.000.000.000</v>
      </c>
      <c r="B614" s="214">
        <v>99940</v>
      </c>
      <c r="C614" s="214">
        <v>99941</v>
      </c>
      <c r="D614" s="378" t="s">
        <v>2611</v>
      </c>
      <c r="E614" s="378" t="str">
        <f t="shared" si="54"/>
        <v>_Brioche Bun Day 1 Reintroduction Program</v>
      </c>
      <c r="F614" s="214" t="s">
        <v>2623</v>
      </c>
      <c r="G614" s="214" t="s">
        <v>2611</v>
      </c>
    </row>
    <row r="615" spans="1:7">
      <c r="A615" s="378" t="str">
        <f t="shared" si="50"/>
        <v>99942.000.000.000.000.000.000</v>
      </c>
      <c r="B615" s="214">
        <v>99940</v>
      </c>
      <c r="C615" s="214">
        <v>99942</v>
      </c>
      <c r="D615" s="378" t="s">
        <v>2612</v>
      </c>
      <c r="E615" s="378" t="str">
        <f t="shared" si="54"/>
        <v>_Brioche Bun Day 2 Reintroduction Program</v>
      </c>
      <c r="F615" s="214" t="s">
        <v>2623</v>
      </c>
      <c r="G615" s="214" t="s">
        <v>2612</v>
      </c>
    </row>
    <row r="616" spans="1:7">
      <c r="A616" s="378" t="str">
        <f t="shared" ref="A616:A651" si="55">CONCATENATE(C616,".",IF(M616="","000",M616),".",IF(O616="","000",O616),".",IF(Q616="","000",Q616),".",IF(S616="","000",S616),".",IF(U616="","000",U616),".",IF(Y616="","000",Y616))</f>
        <v>99943.000.000.000.000.000.000</v>
      </c>
      <c r="B616" s="214">
        <v>99940</v>
      </c>
      <c r="C616" s="214">
        <v>99943</v>
      </c>
      <c r="D616" s="378" t="s">
        <v>2613</v>
      </c>
      <c r="E616" s="378" t="str">
        <f t="shared" si="54"/>
        <v>_Brioche Bun Day 3 Reintroduction Program</v>
      </c>
      <c r="F616" s="214" t="s">
        <v>2623</v>
      </c>
      <c r="G616" s="214" t="s">
        <v>2613</v>
      </c>
    </row>
    <row r="617" spans="1:7">
      <c r="A617" s="378" t="str">
        <f t="shared" si="55"/>
        <v>99951.000.000.000.000.000.000</v>
      </c>
      <c r="B617" s="214">
        <v>99950</v>
      </c>
      <c r="C617" s="214">
        <v>99951</v>
      </c>
      <c r="D617" s="378" t="s">
        <v>2614</v>
      </c>
      <c r="E617" s="378" t="str">
        <f t="shared" si="54"/>
        <v>_Chopped Garlic Day 1 Reintroduction Program</v>
      </c>
      <c r="F617" s="214" t="s">
        <v>2623</v>
      </c>
      <c r="G617" s="214" t="s">
        <v>2614</v>
      </c>
    </row>
    <row r="618" spans="1:7">
      <c r="A618" s="378" t="str">
        <f t="shared" si="55"/>
        <v>99952.000.000.000.000.000.000</v>
      </c>
      <c r="B618" s="214">
        <v>99950</v>
      </c>
      <c r="C618" s="214">
        <v>99952</v>
      </c>
      <c r="D618" s="378" t="s">
        <v>2615</v>
      </c>
      <c r="E618" s="378" t="str">
        <f t="shared" si="54"/>
        <v>_Chopped Garlic Day 2 Reintroduction Program</v>
      </c>
      <c r="F618" s="214" t="s">
        <v>2623</v>
      </c>
      <c r="G618" s="214" t="s">
        <v>2615</v>
      </c>
    </row>
    <row r="619" spans="1:7">
      <c r="A619" s="378" t="str">
        <f t="shared" si="55"/>
        <v>99953.000.000.000.000.000.000</v>
      </c>
      <c r="B619" s="214">
        <v>99950</v>
      </c>
      <c r="C619" s="214">
        <v>99953</v>
      </c>
      <c r="D619" s="378" t="s">
        <v>2616</v>
      </c>
      <c r="E619" s="378" t="str">
        <f t="shared" si="54"/>
        <v>_Chopped Garlic Day 3 Reintroduction Program</v>
      </c>
      <c r="F619" s="214" t="s">
        <v>2623</v>
      </c>
      <c r="G619" s="214" t="s">
        <v>2616</v>
      </c>
    </row>
    <row r="620" spans="1:7">
      <c r="A620" s="378" t="str">
        <f t="shared" si="55"/>
        <v>99961.000.000.000.000.000.000</v>
      </c>
      <c r="B620" s="214">
        <v>99960</v>
      </c>
      <c r="C620" s="214">
        <v>99961</v>
      </c>
      <c r="D620" s="378" t="s">
        <v>2617</v>
      </c>
      <c r="E620" s="378" t="str">
        <f t="shared" si="54"/>
        <v>_Chopped Onion Day 1 Reintroduction Program</v>
      </c>
      <c r="F620" s="214" t="s">
        <v>2623</v>
      </c>
      <c r="G620" s="214" t="s">
        <v>2617</v>
      </c>
    </row>
    <row r="621" spans="1:7">
      <c r="A621" s="378" t="str">
        <f t="shared" si="55"/>
        <v>99962.000.000.000.000.000.000</v>
      </c>
      <c r="B621" s="214">
        <v>99960</v>
      </c>
      <c r="C621" s="214">
        <v>99962</v>
      </c>
      <c r="D621" s="378" t="s">
        <v>2618</v>
      </c>
      <c r="E621" s="378" t="str">
        <f t="shared" si="54"/>
        <v>_Chopped Onion Day 2 Reintroduction Program</v>
      </c>
      <c r="F621" s="214" t="s">
        <v>2623</v>
      </c>
      <c r="G621" s="214" t="s">
        <v>2618</v>
      </c>
    </row>
    <row r="622" spans="1:7">
      <c r="A622" s="378" t="str">
        <f t="shared" si="55"/>
        <v>99963.000.000.000.000.000.000</v>
      </c>
      <c r="B622" s="214">
        <v>99960</v>
      </c>
      <c r="C622" s="214">
        <v>99963</v>
      </c>
      <c r="D622" s="378" t="s">
        <v>2619</v>
      </c>
      <c r="E622" s="378" t="str">
        <f t="shared" si="54"/>
        <v>_Chopped Onion Day 3 Reintroduction Program</v>
      </c>
      <c r="F622" s="214" t="s">
        <v>2623</v>
      </c>
      <c r="G622" s="214" t="s">
        <v>2619</v>
      </c>
    </row>
    <row r="623" spans="1:7">
      <c r="A623" s="378" t="str">
        <f t="shared" si="55"/>
        <v>99971.000.000.000.000.000.000</v>
      </c>
      <c r="B623" s="214">
        <v>99970</v>
      </c>
      <c r="C623" s="214">
        <v>99971</v>
      </c>
      <c r="D623" s="378" t="s">
        <v>2620</v>
      </c>
      <c r="E623" s="378" t="str">
        <f t="shared" si="54"/>
        <v>_Chickpeas Day 1 Reintroduction Program</v>
      </c>
      <c r="F623" s="214" t="s">
        <v>2623</v>
      </c>
      <c r="G623" s="214" t="s">
        <v>2620</v>
      </c>
    </row>
    <row r="624" spans="1:7">
      <c r="A624" s="378" t="str">
        <f t="shared" si="55"/>
        <v>99972.000.000.000.000.000.000</v>
      </c>
      <c r="B624" s="214">
        <v>99970</v>
      </c>
      <c r="C624" s="214">
        <v>99972</v>
      </c>
      <c r="D624" s="378" t="s">
        <v>2621</v>
      </c>
      <c r="E624" s="378" t="str">
        <f t="shared" si="54"/>
        <v>_Chickpeas Day 2 Reintroduction Program</v>
      </c>
      <c r="F624" s="214" t="s">
        <v>2623</v>
      </c>
      <c r="G624" s="214" t="s">
        <v>2621</v>
      </c>
    </row>
    <row r="625" spans="1:12">
      <c r="A625" s="378" t="str">
        <f t="shared" si="55"/>
        <v>99973.000.000.000.000.000.000</v>
      </c>
      <c r="B625" s="214">
        <v>99970</v>
      </c>
      <c r="C625" s="214">
        <v>99973</v>
      </c>
      <c r="D625" s="378" t="s">
        <v>2622</v>
      </c>
      <c r="E625" s="378" t="str">
        <f t="shared" si="54"/>
        <v>_Chickpeas Day 3 Reintroduction Program</v>
      </c>
      <c r="F625" s="214" t="s">
        <v>2623</v>
      </c>
      <c r="G625" s="214" t="s">
        <v>2622</v>
      </c>
    </row>
    <row r="626" spans="1:12">
      <c r="A626" s="378" t="str">
        <f t="shared" si="55"/>
        <v>99981.000.000.000.000.000.000</v>
      </c>
      <c r="B626" s="214">
        <v>99980</v>
      </c>
      <c r="C626" s="214">
        <v>99981</v>
      </c>
      <c r="D626" s="378" t="s">
        <v>2632</v>
      </c>
      <c r="E626" s="378" t="str">
        <f t="shared" si="54"/>
        <v xml:space="preserve">ENTRÉE_Arroz con Pollo </v>
      </c>
      <c r="G626" s="214" t="s">
        <v>2632</v>
      </c>
      <c r="I626" s="6" t="s">
        <v>2030</v>
      </c>
      <c r="J626" s="432">
        <v>45338</v>
      </c>
      <c r="K626" s="214" t="s">
        <v>916</v>
      </c>
      <c r="L626" s="214" t="s">
        <v>2066</v>
      </c>
    </row>
    <row r="627" spans="1:12">
      <c r="A627" s="378" t="str">
        <f t="shared" si="55"/>
        <v>99982.000.000.000.000.000.000</v>
      </c>
      <c r="B627" s="214">
        <v>99980</v>
      </c>
      <c r="C627" s="214">
        <v>99982</v>
      </c>
      <c r="D627" s="378" t="s">
        <v>2624</v>
      </c>
      <c r="E627" s="378" t="str">
        <f t="shared" si="54"/>
        <v xml:space="preserve">ENTRÉE_Empanadas with Chipotle Slaw </v>
      </c>
      <c r="G627" s="214" t="s">
        <v>2624</v>
      </c>
      <c r="I627" s="6" t="s">
        <v>2030</v>
      </c>
      <c r="J627" s="432">
        <v>45338</v>
      </c>
      <c r="K627" s="214" t="s">
        <v>916</v>
      </c>
      <c r="L627" s="214" t="s">
        <v>2066</v>
      </c>
    </row>
    <row r="628" spans="1:12">
      <c r="A628" s="378" t="str">
        <f t="shared" si="55"/>
        <v>99983.000.000.000.000.000.000</v>
      </c>
      <c r="B628" s="214">
        <v>99980</v>
      </c>
      <c r="C628" s="214">
        <v>99983</v>
      </c>
      <c r="D628" s="378" t="s">
        <v>2625</v>
      </c>
      <c r="E628" s="378" t="str">
        <f t="shared" si="54"/>
        <v xml:space="preserve">ENTRÉE_Pulled Beef over Rice &amp; Beans </v>
      </c>
      <c r="G628" s="214" t="s">
        <v>2625</v>
      </c>
      <c r="I628" s="6" t="s">
        <v>2030</v>
      </c>
      <c r="J628" s="432">
        <v>45338</v>
      </c>
      <c r="K628" s="214" t="s">
        <v>916</v>
      </c>
      <c r="L628" s="214" t="s">
        <v>2066</v>
      </c>
    </row>
    <row r="629" spans="1:12">
      <c r="A629" s="378" t="str">
        <f t="shared" si="55"/>
        <v>97011.000.000.000.000.000.000</v>
      </c>
      <c r="B629" s="214">
        <v>97000</v>
      </c>
      <c r="C629" s="214">
        <v>97011</v>
      </c>
      <c r="D629" s="378" t="s">
        <v>2626</v>
      </c>
      <c r="E629" s="378" t="str">
        <f t="shared" si="54"/>
        <v xml:space="preserve">BUNDLE_Anagram Allergen (Menu 1) </v>
      </c>
      <c r="G629" s="214" t="s">
        <v>2626</v>
      </c>
      <c r="I629" s="6" t="s">
        <v>2030</v>
      </c>
      <c r="J629" s="432">
        <v>45338</v>
      </c>
      <c r="K629" s="214" t="s">
        <v>978</v>
      </c>
      <c r="L629" s="214" t="s">
        <v>978</v>
      </c>
    </row>
    <row r="630" spans="1:12">
      <c r="A630" s="378" t="str">
        <f t="shared" si="55"/>
        <v>97012.000.000.000.000.000.000</v>
      </c>
      <c r="B630" s="214">
        <v>97000</v>
      </c>
      <c r="C630" s="214">
        <v>97012</v>
      </c>
      <c r="D630" s="378" t="s">
        <v>2627</v>
      </c>
      <c r="E630" s="378" t="str">
        <f t="shared" si="54"/>
        <v xml:space="preserve">BUNDLE_Anagram Allergen (Menu 2) </v>
      </c>
      <c r="G630" s="214" t="s">
        <v>2627</v>
      </c>
      <c r="I630" s="6" t="s">
        <v>2030</v>
      </c>
      <c r="J630" s="432">
        <v>45338</v>
      </c>
      <c r="K630" s="214" t="s">
        <v>978</v>
      </c>
      <c r="L630" s="214" t="s">
        <v>978</v>
      </c>
    </row>
    <row r="631" spans="1:12">
      <c r="A631" s="378" t="str">
        <f t="shared" si="55"/>
        <v>12803.000.000.000.000.000.000</v>
      </c>
      <c r="B631" s="311">
        <v>12800</v>
      </c>
      <c r="C631" s="214">
        <v>12803</v>
      </c>
      <c r="D631" s="378" t="s">
        <v>2628</v>
      </c>
      <c r="E631" s="378" t="str">
        <f t="shared" si="54"/>
        <v xml:space="preserve">ENTRÉE_Anagram Mac &amp; Cheese </v>
      </c>
      <c r="G631" s="214" t="s">
        <v>2628</v>
      </c>
      <c r="I631" s="6" t="s">
        <v>2030</v>
      </c>
      <c r="J631" s="432">
        <v>45338</v>
      </c>
      <c r="K631" s="214" t="s">
        <v>916</v>
      </c>
      <c r="L631" s="214" t="s">
        <v>2066</v>
      </c>
    </row>
    <row r="632" spans="1:12">
      <c r="A632" s="378" t="str">
        <f t="shared" si="55"/>
        <v>20609.000.000.000.000.000.000</v>
      </c>
      <c r="B632" s="214">
        <v>20600</v>
      </c>
      <c r="C632" s="214">
        <v>20609</v>
      </c>
      <c r="D632" s="378" t="s">
        <v>2629</v>
      </c>
      <c r="E632" s="378" t="str">
        <f t="shared" si="54"/>
        <v>Snack_Chocolate Coffee Cake Individual</v>
      </c>
      <c r="F632" s="214" t="s">
        <v>2633</v>
      </c>
      <c r="G632" s="214" t="s">
        <v>2581</v>
      </c>
      <c r="I632" s="6" t="s">
        <v>2030</v>
      </c>
      <c r="J632" s="432">
        <v>45338</v>
      </c>
      <c r="K632" s="214" t="s">
        <v>2112</v>
      </c>
      <c r="L632" s="214" t="s">
        <v>2066</v>
      </c>
    </row>
    <row r="633" spans="1:12">
      <c r="A633" s="378" t="str">
        <f t="shared" si="55"/>
        <v>20610.000.000.000.000.000.000</v>
      </c>
      <c r="B633" s="214">
        <v>20600</v>
      </c>
      <c r="C633" s="214">
        <v>20610</v>
      </c>
      <c r="D633" s="378" t="s">
        <v>2630</v>
      </c>
      <c r="E633" s="378" t="str">
        <f t="shared" si="54"/>
        <v>Snack_Raspberry Coffee Cake Individual</v>
      </c>
      <c r="F633" s="214" t="s">
        <v>2633</v>
      </c>
      <c r="G633" s="214" t="s">
        <v>2578</v>
      </c>
      <c r="I633" s="6" t="s">
        <v>2030</v>
      </c>
      <c r="J633" s="432">
        <v>45338</v>
      </c>
      <c r="K633" s="214" t="s">
        <v>2112</v>
      </c>
      <c r="L633" s="214" t="s">
        <v>2066</v>
      </c>
    </row>
    <row r="634" spans="1:12">
      <c r="A634" s="378" t="str">
        <f t="shared" si="55"/>
        <v>20403.000.000.000.000.000.000</v>
      </c>
      <c r="B634" s="214">
        <v>20400</v>
      </c>
      <c r="C634" s="214">
        <v>20403</v>
      </c>
      <c r="D634" s="378" t="s">
        <v>2631</v>
      </c>
      <c r="E634" s="378" t="str">
        <f t="shared" si="54"/>
        <v>Snack_Ginger Snaps 2X</v>
      </c>
      <c r="F634" s="214" t="s">
        <v>2634</v>
      </c>
      <c r="G634" s="214" t="s">
        <v>2635</v>
      </c>
      <c r="I634" s="6" t="s">
        <v>2030</v>
      </c>
      <c r="J634" s="432">
        <v>45338</v>
      </c>
      <c r="K634" s="214" t="s">
        <v>2112</v>
      </c>
      <c r="L634" s="214" t="s">
        <v>2066</v>
      </c>
    </row>
    <row r="635" spans="1:12">
      <c r="A635" s="378" t="str">
        <f t="shared" si="55"/>
        <v>97804.000.000.000.000.000.000</v>
      </c>
      <c r="B635" s="214">
        <v>97800</v>
      </c>
      <c r="C635" s="214">
        <v>97804</v>
      </c>
      <c r="D635" s="378" t="s">
        <v>2639</v>
      </c>
      <c r="E635" s="378" t="str">
        <f t="shared" si="54"/>
        <v>ENTRÉE_Anagram Corn Casserole Gluten Free Allergen</v>
      </c>
      <c r="F635" s="214" t="s">
        <v>2638</v>
      </c>
      <c r="G635" s="214" t="s">
        <v>2409</v>
      </c>
      <c r="I635" s="6" t="s">
        <v>2030</v>
      </c>
      <c r="J635" s="432">
        <v>45366</v>
      </c>
      <c r="K635" s="214" t="s">
        <v>916</v>
      </c>
      <c r="L635" s="214" t="s">
        <v>2066</v>
      </c>
    </row>
    <row r="636" spans="1:12">
      <c r="A636" s="378" t="str">
        <f t="shared" si="55"/>
        <v>90011.000.000.000.000.000.000</v>
      </c>
      <c r="B636" s="311">
        <v>90010</v>
      </c>
      <c r="C636" s="214">
        <v>90011</v>
      </c>
      <c r="D636" s="378" t="s">
        <v>2644</v>
      </c>
      <c r="E636" s="378" t="str">
        <f t="shared" si="54"/>
        <v>BULK_Baked Ziti with Pesto Sauce and Grilled Shrimp Fallon 24 oz</v>
      </c>
      <c r="F636" s="214" t="s">
        <v>2692</v>
      </c>
      <c r="G636" s="214" t="s">
        <v>2644</v>
      </c>
      <c r="I636" s="6" t="s">
        <v>2030</v>
      </c>
      <c r="J636" s="432">
        <v>45371</v>
      </c>
      <c r="K636" s="214" t="s">
        <v>2098</v>
      </c>
      <c r="L636" s="214" t="s">
        <v>2078</v>
      </c>
    </row>
    <row r="637" spans="1:12">
      <c r="A637" s="378" t="str">
        <f t="shared" si="55"/>
        <v>90061.000.000.000.000.000.000</v>
      </c>
      <c r="B637" s="311">
        <v>90060</v>
      </c>
      <c r="C637" s="214">
        <v>90061</v>
      </c>
      <c r="D637" s="378" t="s">
        <v>54</v>
      </c>
      <c r="E637" s="378" t="str">
        <f t="shared" si="54"/>
        <v>BULK_Basmati Rice Fallon 24 oz</v>
      </c>
      <c r="F637" s="214" t="s">
        <v>2692</v>
      </c>
      <c r="G637" s="214" t="s">
        <v>54</v>
      </c>
      <c r="I637" s="6" t="s">
        <v>2030</v>
      </c>
      <c r="J637" s="432">
        <v>45371</v>
      </c>
      <c r="K637" s="214" t="s">
        <v>2098</v>
      </c>
      <c r="L637" s="214" t="s">
        <v>2078</v>
      </c>
    </row>
    <row r="638" spans="1:12">
      <c r="A638" s="378" t="str">
        <f t="shared" si="55"/>
        <v>90093.000.000.000.000.000.000</v>
      </c>
      <c r="B638" s="311">
        <v>90090</v>
      </c>
      <c r="C638" s="214">
        <v>90093</v>
      </c>
      <c r="D638" s="378" t="s">
        <v>2682</v>
      </c>
      <c r="E638" s="378" t="str">
        <f t="shared" si="54"/>
        <v>BULK_Chicken and Rice soup Fallon Tub</v>
      </c>
      <c r="F638" s="214" t="s">
        <v>2693</v>
      </c>
      <c r="G638" s="214" t="s">
        <v>2682</v>
      </c>
      <c r="I638" s="6" t="s">
        <v>2030</v>
      </c>
      <c r="J638" s="432">
        <v>45371</v>
      </c>
      <c r="K638" s="214" t="s">
        <v>2098</v>
      </c>
      <c r="L638" s="214" t="s">
        <v>2078</v>
      </c>
    </row>
    <row r="639" spans="1:12">
      <c r="A639" s="378" t="str">
        <f t="shared" si="55"/>
        <v>90103.000.000.000.000.000.000</v>
      </c>
      <c r="B639" s="311">
        <v>90100</v>
      </c>
      <c r="C639" s="214">
        <v>90103</v>
      </c>
      <c r="D639" s="378" t="s">
        <v>2683</v>
      </c>
      <c r="E639" s="378" t="str">
        <f t="shared" si="54"/>
        <v>BULK_Chicken Stracciatella soup Fallon Tub</v>
      </c>
      <c r="F639" s="214" t="s">
        <v>2693</v>
      </c>
      <c r="G639" s="214" t="s">
        <v>2683</v>
      </c>
      <c r="I639" s="6" t="s">
        <v>2030</v>
      </c>
      <c r="J639" s="432">
        <v>45371</v>
      </c>
      <c r="K639" s="214" t="s">
        <v>2098</v>
      </c>
      <c r="L639" s="214" t="s">
        <v>2078</v>
      </c>
    </row>
    <row r="640" spans="1:12">
      <c r="A640" s="378" t="str">
        <f t="shared" si="55"/>
        <v>90161.000.000.000.000.000.000</v>
      </c>
      <c r="B640" s="311">
        <v>90160</v>
      </c>
      <c r="C640" s="214">
        <v>90161</v>
      </c>
      <c r="D640" s="378" t="s">
        <v>245</v>
      </c>
      <c r="E640" s="378" t="str">
        <f t="shared" si="54"/>
        <v>BULK_Classic Mac &amp; Cheese Fallon 24 oz</v>
      </c>
      <c r="F640" s="214" t="s">
        <v>2692</v>
      </c>
      <c r="G640" s="214" t="s">
        <v>245</v>
      </c>
      <c r="I640" s="6" t="s">
        <v>2030</v>
      </c>
      <c r="J640" s="432">
        <v>45371</v>
      </c>
      <c r="K640" s="214" t="s">
        <v>2098</v>
      </c>
      <c r="L640" s="214" t="s">
        <v>2078</v>
      </c>
    </row>
    <row r="641" spans="1:12">
      <c r="A641" s="378" t="str">
        <f t="shared" si="55"/>
        <v>90171.000.000.000.000.000.000</v>
      </c>
      <c r="B641" s="311">
        <v>90170</v>
      </c>
      <c r="C641" s="214">
        <v>90171</v>
      </c>
      <c r="D641" s="378" t="s">
        <v>2652</v>
      </c>
      <c r="E641" s="378" t="str">
        <f t="shared" si="54"/>
        <v>BULK_Macaroni Salad with Beets Fallon 24 oz</v>
      </c>
      <c r="F641" s="214" t="s">
        <v>2692</v>
      </c>
      <c r="G641" s="214" t="s">
        <v>2652</v>
      </c>
      <c r="I641" s="6" t="s">
        <v>2030</v>
      </c>
      <c r="J641" s="432">
        <v>45371</v>
      </c>
      <c r="K641" s="214" t="s">
        <v>2098</v>
      </c>
      <c r="L641" s="214" t="s">
        <v>2078</v>
      </c>
    </row>
    <row r="642" spans="1:12">
      <c r="A642" s="378" t="str">
        <f t="shared" si="55"/>
        <v>90211.000.000.000.000.000.000</v>
      </c>
      <c r="B642" s="311">
        <v>90210</v>
      </c>
      <c r="C642" s="214">
        <v>90211</v>
      </c>
      <c r="D642" s="378" t="s">
        <v>179</v>
      </c>
      <c r="E642" s="378" t="str">
        <f t="shared" si="54"/>
        <v>BULK_Rosemary Whipped Potatoes Fallon 24 oz</v>
      </c>
      <c r="F642" s="214" t="s">
        <v>2692</v>
      </c>
      <c r="G642" s="214" t="s">
        <v>179</v>
      </c>
      <c r="I642" s="6" t="s">
        <v>2030</v>
      </c>
      <c r="J642" s="432">
        <v>45371</v>
      </c>
      <c r="K642" s="214" t="s">
        <v>2098</v>
      </c>
      <c r="L642" s="214" t="s">
        <v>2078</v>
      </c>
    </row>
    <row r="643" spans="1:12">
      <c r="A643" s="378" t="str">
        <f t="shared" si="55"/>
        <v>90221.000.000.000.000.000.000</v>
      </c>
      <c r="B643" s="311">
        <v>90220</v>
      </c>
      <c r="C643" s="214">
        <v>90221</v>
      </c>
      <c r="D643" s="378" t="s">
        <v>1383</v>
      </c>
      <c r="E643" s="378" t="str">
        <f t="shared" si="54"/>
        <v>BULK_Sauteed Spinach Fallon 24 oz</v>
      </c>
      <c r="F643" s="214" t="s">
        <v>2692</v>
      </c>
      <c r="G643" s="214" t="s">
        <v>1383</v>
      </c>
      <c r="I643" s="6" t="s">
        <v>2030</v>
      </c>
      <c r="J643" s="432">
        <v>45371</v>
      </c>
      <c r="K643" s="214" t="s">
        <v>2098</v>
      </c>
      <c r="L643" s="214" t="s">
        <v>2078</v>
      </c>
    </row>
    <row r="644" spans="1:12">
      <c r="A644" s="378" t="str">
        <f t="shared" si="55"/>
        <v>90231.000.000.000.000.000.000</v>
      </c>
      <c r="B644" s="311">
        <v>90230</v>
      </c>
      <c r="C644" s="214">
        <v>90231</v>
      </c>
      <c r="D644" s="378" t="s">
        <v>2694</v>
      </c>
      <c r="E644" s="378" t="str">
        <f t="shared" si="54"/>
        <v>BULK_Penne with Meat Sauce Fallon 24 oz</v>
      </c>
      <c r="F644" s="214" t="s">
        <v>2692</v>
      </c>
      <c r="G644" s="214" t="s">
        <v>2694</v>
      </c>
      <c r="I644" s="6" t="s">
        <v>2030</v>
      </c>
      <c r="J644" s="432">
        <v>45371</v>
      </c>
      <c r="K644" s="214" t="s">
        <v>2098</v>
      </c>
      <c r="L644" s="214" t="s">
        <v>2078</v>
      </c>
    </row>
    <row r="645" spans="1:12">
      <c r="A645" s="378" t="str">
        <f t="shared" si="55"/>
        <v>90241.000.000.000.000.000.000</v>
      </c>
      <c r="B645" s="311">
        <v>90240</v>
      </c>
      <c r="C645" s="214">
        <v>90241</v>
      </c>
      <c r="D645" s="378" t="s">
        <v>2656</v>
      </c>
      <c r="E645" s="378" t="str">
        <f t="shared" si="54"/>
        <v>BULK_Teriyaki Chicken Fallon 24 oz</v>
      </c>
      <c r="F645" s="214" t="s">
        <v>2692</v>
      </c>
      <c r="G645" s="214" t="s">
        <v>2656</v>
      </c>
      <c r="I645" s="6" t="s">
        <v>2030</v>
      </c>
      <c r="J645" s="432">
        <v>45371</v>
      </c>
      <c r="K645" s="214" t="s">
        <v>2098</v>
      </c>
      <c r="L645" s="214" t="s">
        <v>2078</v>
      </c>
    </row>
    <row r="646" spans="1:12">
      <c r="A646" s="378" t="str">
        <f t="shared" si="55"/>
        <v>90251.000.000.000.000.000.000</v>
      </c>
      <c r="B646" s="311">
        <v>90250</v>
      </c>
      <c r="C646" s="214">
        <v>90251</v>
      </c>
      <c r="D646" s="378" t="s">
        <v>2657</v>
      </c>
      <c r="E646" s="378" t="str">
        <f t="shared" ref="E646:E667" si="56">CONCATENATE(K646,"_",G646," ",F646)</f>
        <v>BULK_Turkey Meatballs with Tomato Sauce Fallon 24 oz</v>
      </c>
      <c r="F646" s="214" t="s">
        <v>2692</v>
      </c>
      <c r="G646" s="214" t="s">
        <v>2657</v>
      </c>
      <c r="I646" s="6" t="s">
        <v>2030</v>
      </c>
      <c r="J646" s="432">
        <v>45371</v>
      </c>
      <c r="K646" s="214" t="s">
        <v>2098</v>
      </c>
      <c r="L646" s="214" t="s">
        <v>2078</v>
      </c>
    </row>
    <row r="647" spans="1:12">
      <c r="A647" s="378" t="str">
        <f t="shared" si="55"/>
        <v>90281.000.000.000.000.000.000</v>
      </c>
      <c r="B647" s="311">
        <v>90280</v>
      </c>
      <c r="C647" s="214">
        <v>90281</v>
      </c>
      <c r="D647" s="378" t="s">
        <v>2659</v>
      </c>
      <c r="E647" s="378" t="str">
        <f t="shared" si="56"/>
        <v>BULK_Brown Rice Fallon 24 oz</v>
      </c>
      <c r="F647" s="214" t="s">
        <v>2692</v>
      </c>
      <c r="G647" s="214" t="s">
        <v>2659</v>
      </c>
      <c r="I647" s="6" t="s">
        <v>2030</v>
      </c>
      <c r="J647" s="432">
        <v>45371</v>
      </c>
      <c r="K647" s="214" t="s">
        <v>2098</v>
      </c>
      <c r="L647" s="214" t="s">
        <v>2078</v>
      </c>
    </row>
    <row r="648" spans="1:12">
      <c r="A648" s="378" t="str">
        <f t="shared" si="55"/>
        <v>90291.000.000.000.000.000.000</v>
      </c>
      <c r="B648" s="311">
        <v>90290</v>
      </c>
      <c r="C648" s="214">
        <v>90291</v>
      </c>
      <c r="D648" s="378" t="s">
        <v>989</v>
      </c>
      <c r="E648" s="378" t="str">
        <f t="shared" si="56"/>
        <v>BULK_Carrot Puree  Fallon 24 oz</v>
      </c>
      <c r="F648" s="214" t="s">
        <v>2692</v>
      </c>
      <c r="G648" s="214" t="s">
        <v>989</v>
      </c>
      <c r="I648" s="6" t="s">
        <v>2030</v>
      </c>
      <c r="J648" s="432">
        <v>45371</v>
      </c>
      <c r="K648" s="214" t="s">
        <v>2098</v>
      </c>
      <c r="L648" s="214" t="s">
        <v>2078</v>
      </c>
    </row>
    <row r="649" spans="1:12">
      <c r="A649" s="378" t="str">
        <f t="shared" si="55"/>
        <v>90311.000.000.000.000.000.000</v>
      </c>
      <c r="B649" s="311">
        <v>90310</v>
      </c>
      <c r="C649" s="214">
        <v>90311</v>
      </c>
      <c r="D649" s="378" t="s">
        <v>2660</v>
      </c>
      <c r="E649" s="378" t="str">
        <f t="shared" si="56"/>
        <v>BULK_Chicken Tacos (Taco Shells Optional) Fallon 24 oz</v>
      </c>
      <c r="F649" s="214" t="s">
        <v>2692</v>
      </c>
      <c r="G649" s="214" t="s">
        <v>2660</v>
      </c>
      <c r="I649" s="6" t="s">
        <v>2030</v>
      </c>
      <c r="J649" s="432">
        <v>45371</v>
      </c>
      <c r="K649" s="214" t="s">
        <v>2098</v>
      </c>
      <c r="L649" s="214" t="s">
        <v>2078</v>
      </c>
    </row>
    <row r="650" spans="1:12">
      <c r="A650" s="378" t="str">
        <f t="shared" si="55"/>
        <v>90321.000.000.000.000.000.000</v>
      </c>
      <c r="B650" s="311">
        <v>90320</v>
      </c>
      <c r="C650" s="214">
        <v>90321</v>
      </c>
      <c r="D650" s="378" t="s">
        <v>2661</v>
      </c>
      <c r="E650" s="378" t="str">
        <f t="shared" si="56"/>
        <v>BULK_Chili with Cheddar Cheese Fallon 24 oz</v>
      </c>
      <c r="F650" s="214" t="s">
        <v>2692</v>
      </c>
      <c r="G650" s="214" t="s">
        <v>2661</v>
      </c>
      <c r="I650" s="6" t="s">
        <v>2030</v>
      </c>
      <c r="J650" s="432">
        <v>45371</v>
      </c>
      <c r="K650" s="214" t="s">
        <v>2098</v>
      </c>
      <c r="L650" s="214" t="s">
        <v>2078</v>
      </c>
    </row>
    <row r="651" spans="1:12">
      <c r="A651" s="378" t="str">
        <f t="shared" si="55"/>
        <v>90331.000.000.000.000.000.000</v>
      </c>
      <c r="B651" s="311">
        <v>90330</v>
      </c>
      <c r="C651" s="214">
        <v>90331</v>
      </c>
      <c r="D651" s="378" t="s">
        <v>2662</v>
      </c>
      <c r="E651" s="378" t="str">
        <f t="shared" si="56"/>
        <v>BULK_Chocolate Pudding Fallon 24 oz</v>
      </c>
      <c r="F651" s="214" t="s">
        <v>2692</v>
      </c>
      <c r="G651" s="214" t="s">
        <v>2662</v>
      </c>
      <c r="I651" s="6" t="s">
        <v>2030</v>
      </c>
      <c r="J651" s="432">
        <v>45371</v>
      </c>
      <c r="K651" s="214" t="s">
        <v>2098</v>
      </c>
      <c r="L651" s="214" t="s">
        <v>2078</v>
      </c>
    </row>
    <row r="652" spans="1:12">
      <c r="A652" s="378" t="str">
        <f t="shared" ref="A652:A674" si="57">CONCATENATE(C652,".",IF(M652="","000",M652),".",IF(O652="","000",O652),".",IF(Q652="","000",Q652),".",IF(S652="","000",S652),".",IF(U652="","000",U652),".",IF(Y652="","000",Y652))</f>
        <v>90341.000.000.000.000.000.000</v>
      </c>
      <c r="B652" s="311">
        <v>90340</v>
      </c>
      <c r="C652" s="214">
        <v>90341</v>
      </c>
      <c r="D652" s="378" t="s">
        <v>2647</v>
      </c>
      <c r="E652" s="378" t="str">
        <f t="shared" si="56"/>
        <v>BULK_Chopped Caesar Salad Fallon 24 oz</v>
      </c>
      <c r="F652" s="214" t="s">
        <v>2692</v>
      </c>
      <c r="G652" s="214" t="s">
        <v>2647</v>
      </c>
      <c r="I652" s="6" t="s">
        <v>2030</v>
      </c>
      <c r="J652" s="432">
        <v>45371</v>
      </c>
      <c r="K652" s="214" t="s">
        <v>2098</v>
      </c>
      <c r="L652" s="214" t="s">
        <v>2078</v>
      </c>
    </row>
    <row r="653" spans="1:12">
      <c r="A653" s="378" t="str">
        <f t="shared" si="57"/>
        <v>90351.000.000.000.000.000.000</v>
      </c>
      <c r="B653" s="311">
        <v>90350</v>
      </c>
      <c r="C653" s="214">
        <v>90351</v>
      </c>
      <c r="D653" s="378" t="s">
        <v>130</v>
      </c>
      <c r="E653" s="378" t="str">
        <f t="shared" si="56"/>
        <v>BULK_Cole Slaw Fallon 24 oz</v>
      </c>
      <c r="F653" s="214" t="s">
        <v>2692</v>
      </c>
      <c r="G653" s="214" t="s">
        <v>130</v>
      </c>
      <c r="I653" s="6" t="s">
        <v>2030</v>
      </c>
      <c r="J653" s="432">
        <v>45371</v>
      </c>
      <c r="K653" s="214" t="s">
        <v>2098</v>
      </c>
      <c r="L653" s="214" t="s">
        <v>2078</v>
      </c>
    </row>
    <row r="654" spans="1:12">
      <c r="A654" s="378" t="str">
        <f t="shared" si="57"/>
        <v>90383.000.000.000.000.000.000</v>
      </c>
      <c r="B654" s="311">
        <v>90380</v>
      </c>
      <c r="C654" s="214">
        <v>90383</v>
      </c>
      <c r="D654" s="378" t="s">
        <v>2685</v>
      </c>
      <c r="E654" s="378" t="str">
        <f t="shared" si="56"/>
        <v>BULK_Italian Wedding soup Fallon Tub</v>
      </c>
      <c r="F654" s="214" t="s">
        <v>2693</v>
      </c>
      <c r="G654" s="214" t="s">
        <v>2685</v>
      </c>
      <c r="I654" s="6" t="s">
        <v>2030</v>
      </c>
      <c r="J654" s="432">
        <v>45371</v>
      </c>
      <c r="K654" s="214" t="s">
        <v>2098</v>
      </c>
      <c r="L654" s="214" t="s">
        <v>2078</v>
      </c>
    </row>
    <row r="655" spans="1:12">
      <c r="A655" s="378" t="str">
        <f t="shared" si="57"/>
        <v>90403.000.000.000.000.000.000</v>
      </c>
      <c r="B655" s="311">
        <v>90400</v>
      </c>
      <c r="C655" s="214">
        <v>90403</v>
      </c>
      <c r="D655" s="378" t="s">
        <v>2686</v>
      </c>
      <c r="E655" s="378" t="str">
        <f t="shared" si="56"/>
        <v>BULK_Minestrone soup Fallon Tub</v>
      </c>
      <c r="F655" s="214" t="s">
        <v>2693</v>
      </c>
      <c r="G655" s="214" t="s">
        <v>2686</v>
      </c>
      <c r="I655" s="6" t="s">
        <v>2030</v>
      </c>
      <c r="J655" s="432">
        <v>45371</v>
      </c>
      <c r="K655" s="214" t="s">
        <v>2098</v>
      </c>
      <c r="L655" s="214" t="s">
        <v>2078</v>
      </c>
    </row>
    <row r="656" spans="1:12">
      <c r="A656" s="378" t="str">
        <f t="shared" si="57"/>
        <v>90421.000.000.000.000.000.000</v>
      </c>
      <c r="B656" s="311">
        <v>90420</v>
      </c>
      <c r="C656" s="214">
        <v>90421</v>
      </c>
      <c r="D656" s="378" t="s">
        <v>2663</v>
      </c>
      <c r="E656" s="378" t="str">
        <f t="shared" si="56"/>
        <v>BULK_Peanut Butter Chocolate Chip bites Fallon 24 oz</v>
      </c>
      <c r="F656" s="214" t="s">
        <v>2692</v>
      </c>
      <c r="G656" s="214" t="s">
        <v>2663</v>
      </c>
      <c r="I656" s="6" t="s">
        <v>2030</v>
      </c>
      <c r="J656" s="432">
        <v>45371</v>
      </c>
      <c r="K656" s="214" t="s">
        <v>2098</v>
      </c>
      <c r="L656" s="214" t="s">
        <v>2078</v>
      </c>
    </row>
    <row r="657" spans="1:12">
      <c r="A657" s="378" t="str">
        <f t="shared" si="57"/>
        <v>90431.000.000.000.000.000.000</v>
      </c>
      <c r="B657" s="311">
        <v>90430</v>
      </c>
      <c r="C657" s="214">
        <v>90431</v>
      </c>
      <c r="D657" s="378" t="s">
        <v>2664</v>
      </c>
      <c r="E657" s="378" t="str">
        <f t="shared" si="56"/>
        <v>BULK_Potato Salad Fallon 24 oz</v>
      </c>
      <c r="F657" s="214" t="s">
        <v>2692</v>
      </c>
      <c r="G657" s="214" t="s">
        <v>2664</v>
      </c>
      <c r="I657" s="6" t="s">
        <v>2030</v>
      </c>
      <c r="J657" s="432">
        <v>45371</v>
      </c>
      <c r="K657" s="214" t="s">
        <v>2098</v>
      </c>
      <c r="L657" s="214" t="s">
        <v>2078</v>
      </c>
    </row>
    <row r="658" spans="1:12">
      <c r="A658" s="378" t="str">
        <f t="shared" si="57"/>
        <v>90451.000.000.000.000.000.000</v>
      </c>
      <c r="B658" s="311">
        <v>90450</v>
      </c>
      <c r="C658" s="214">
        <v>90451</v>
      </c>
      <c r="D658" s="378" t="s">
        <v>2665</v>
      </c>
      <c r="E658" s="378" t="str">
        <f t="shared" si="56"/>
        <v>BULK_Slow Cooked Roast Beef  Fallon 24 oz</v>
      </c>
      <c r="F658" s="214" t="s">
        <v>2692</v>
      </c>
      <c r="G658" s="214" t="s">
        <v>2665</v>
      </c>
      <c r="I658" s="6" t="s">
        <v>2030</v>
      </c>
      <c r="J658" s="432">
        <v>45371</v>
      </c>
      <c r="K658" s="214" t="s">
        <v>2098</v>
      </c>
      <c r="L658" s="214" t="s">
        <v>2078</v>
      </c>
    </row>
    <row r="659" spans="1:12">
      <c r="A659" s="378" t="str">
        <f t="shared" si="57"/>
        <v>90461.000.000.000.000.000.000</v>
      </c>
      <c r="B659" s="311">
        <v>90460</v>
      </c>
      <c r="C659" s="214">
        <v>90461</v>
      </c>
      <c r="D659" s="378" t="s">
        <v>2666</v>
      </c>
      <c r="E659" s="378" t="str">
        <f t="shared" si="56"/>
        <v>BULK_Spaghetti and Turkey Meatballs, with Tomato, Mushroom and Veggie Sauce  Fallon 24 oz</v>
      </c>
      <c r="F659" s="214" t="s">
        <v>2692</v>
      </c>
      <c r="G659" s="214" t="s">
        <v>2666</v>
      </c>
      <c r="I659" s="6" t="s">
        <v>2030</v>
      </c>
      <c r="J659" s="432">
        <v>45371</v>
      </c>
      <c r="K659" s="214" t="s">
        <v>2098</v>
      </c>
      <c r="L659" s="214" t="s">
        <v>2078</v>
      </c>
    </row>
    <row r="660" spans="1:12">
      <c r="A660" s="378" t="str">
        <f t="shared" si="57"/>
        <v>90471.000.000.000.000.000.000</v>
      </c>
      <c r="B660" s="311">
        <v>90470</v>
      </c>
      <c r="C660" s="214">
        <v>90471</v>
      </c>
      <c r="D660" s="378" t="s">
        <v>2667</v>
      </c>
      <c r="E660" s="378" t="str">
        <f t="shared" si="56"/>
        <v>BULK_Apple Sauce with Raisins and Cinnamon Fallon 24 oz</v>
      </c>
      <c r="F660" s="214" t="s">
        <v>2692</v>
      </c>
      <c r="G660" s="214" t="s">
        <v>2667</v>
      </c>
      <c r="I660" s="6" t="s">
        <v>2030</v>
      </c>
      <c r="J660" s="432">
        <v>45371</v>
      </c>
      <c r="K660" s="214" t="s">
        <v>2098</v>
      </c>
      <c r="L660" s="214" t="s">
        <v>2078</v>
      </c>
    </row>
    <row r="661" spans="1:12">
      <c r="A661" s="378" t="str">
        <f t="shared" si="57"/>
        <v>90491.000.000.000.000.000.000</v>
      </c>
      <c r="B661" s="311">
        <v>90490</v>
      </c>
      <c r="C661" s="214">
        <v>90491</v>
      </c>
      <c r="D661" s="378" t="s">
        <v>2668</v>
      </c>
      <c r="E661" s="378" t="str">
        <f t="shared" si="56"/>
        <v>BULK_Caramelized Bananas Fallon 24 oz</v>
      </c>
      <c r="F661" s="214" t="s">
        <v>2692</v>
      </c>
      <c r="G661" s="214" t="s">
        <v>2668</v>
      </c>
      <c r="I661" s="6" t="s">
        <v>2030</v>
      </c>
      <c r="J661" s="432">
        <v>45371</v>
      </c>
      <c r="K661" s="214" t="s">
        <v>2098</v>
      </c>
      <c r="L661" s="214" t="s">
        <v>2078</v>
      </c>
    </row>
    <row r="662" spans="1:12">
      <c r="A662" s="378" t="str">
        <f t="shared" si="57"/>
        <v>90503.000.000.000.000.000.000</v>
      </c>
      <c r="B662" s="311">
        <v>90500</v>
      </c>
      <c r="C662" s="214">
        <v>90503</v>
      </c>
      <c r="D662" s="378" t="s">
        <v>2684</v>
      </c>
      <c r="E662" s="378" t="str">
        <f t="shared" si="56"/>
        <v>BULK_Chicken Noodle soup Fallon Tub</v>
      </c>
      <c r="F662" s="214" t="s">
        <v>2693</v>
      </c>
      <c r="G662" s="214" t="s">
        <v>2684</v>
      </c>
      <c r="I662" s="6" t="s">
        <v>2030</v>
      </c>
      <c r="J662" s="432">
        <v>45371</v>
      </c>
      <c r="K662" s="214" t="s">
        <v>2098</v>
      </c>
      <c r="L662" s="214" t="s">
        <v>2078</v>
      </c>
    </row>
    <row r="663" spans="1:12">
      <c r="A663" s="378" t="str">
        <f t="shared" si="57"/>
        <v>90511.000.000.000.000.000.000</v>
      </c>
      <c r="B663" s="311">
        <v>90510</v>
      </c>
      <c r="C663" s="214">
        <v>90511</v>
      </c>
      <c r="D663" s="378" t="s">
        <v>2669</v>
      </c>
      <c r="E663" s="378" t="str">
        <f t="shared" si="56"/>
        <v>BULK_Chicken Parmesan Fallon 24 oz</v>
      </c>
      <c r="F663" s="214" t="s">
        <v>2692</v>
      </c>
      <c r="G663" s="214" t="s">
        <v>2669</v>
      </c>
      <c r="I663" s="6" t="s">
        <v>2030</v>
      </c>
      <c r="J663" s="432">
        <v>45371</v>
      </c>
      <c r="K663" s="214" t="s">
        <v>2098</v>
      </c>
      <c r="L663" s="214" t="s">
        <v>2078</v>
      </c>
    </row>
    <row r="664" spans="1:12">
      <c r="A664" s="378" t="str">
        <f t="shared" si="57"/>
        <v>90531.000.000.000.000.000.000</v>
      </c>
      <c r="B664" s="311">
        <v>90530</v>
      </c>
      <c r="C664" s="214">
        <v>90531</v>
      </c>
      <c r="D664" s="378" t="s">
        <v>2670</v>
      </c>
      <c r="E664" s="378" t="str">
        <f t="shared" si="56"/>
        <v>BULK_Creamy Spinach Fallon 24 oz</v>
      </c>
      <c r="F664" s="214" t="s">
        <v>2692</v>
      </c>
      <c r="G664" s="214" t="s">
        <v>2670</v>
      </c>
      <c r="I664" s="6" t="s">
        <v>2030</v>
      </c>
      <c r="J664" s="432">
        <v>45371</v>
      </c>
      <c r="K664" s="214" t="s">
        <v>2098</v>
      </c>
      <c r="L664" s="214" t="s">
        <v>2078</v>
      </c>
    </row>
    <row r="665" spans="1:12">
      <c r="A665" s="378" t="str">
        <f t="shared" si="57"/>
        <v>90541.000.000.000.000.000.000</v>
      </c>
      <c r="B665" s="311">
        <v>90540</v>
      </c>
      <c r="C665" s="214">
        <v>90541</v>
      </c>
      <c r="D665" s="378" t="s">
        <v>264</v>
      </c>
      <c r="E665" s="378" t="str">
        <f t="shared" si="56"/>
        <v>BULK_Cucumber Potato Salad Fallon 24 oz</v>
      </c>
      <c r="F665" s="214" t="s">
        <v>2692</v>
      </c>
      <c r="G665" s="214" t="s">
        <v>264</v>
      </c>
      <c r="I665" s="6" t="s">
        <v>2030</v>
      </c>
      <c r="J665" s="432">
        <v>45371</v>
      </c>
      <c r="K665" s="214" t="s">
        <v>2098</v>
      </c>
      <c r="L665" s="214" t="s">
        <v>2078</v>
      </c>
    </row>
    <row r="666" spans="1:12">
      <c r="A666" s="378" t="str">
        <f t="shared" si="57"/>
        <v>90571.000.000.000.000.000.000</v>
      </c>
      <c r="B666" s="311">
        <v>90570</v>
      </c>
      <c r="C666" s="214">
        <v>90571</v>
      </c>
      <c r="D666" s="378" t="s">
        <v>2671</v>
      </c>
      <c r="E666" s="378" t="str">
        <f t="shared" si="56"/>
        <v>BULK_Lasagna Bolognese Fallon 24 oz</v>
      </c>
      <c r="F666" s="214" t="s">
        <v>2692</v>
      </c>
      <c r="G666" s="214" t="s">
        <v>2671</v>
      </c>
      <c r="I666" s="6" t="s">
        <v>2030</v>
      </c>
      <c r="J666" s="432">
        <v>45371</v>
      </c>
      <c r="K666" s="214" t="s">
        <v>2098</v>
      </c>
      <c r="L666" s="214" t="s">
        <v>2078</v>
      </c>
    </row>
    <row r="667" spans="1:12">
      <c r="A667" s="378" t="str">
        <f t="shared" si="57"/>
        <v>90581.000.000.000.000.000.000</v>
      </c>
      <c r="B667" s="311">
        <v>90580</v>
      </c>
      <c r="C667" s="214">
        <v>90581</v>
      </c>
      <c r="D667" s="378" t="s">
        <v>2672</v>
      </c>
      <c r="E667" s="378" t="str">
        <f t="shared" si="56"/>
        <v>BULK_Maple Glazed Ham Fallon 24 oz</v>
      </c>
      <c r="F667" s="214" t="s">
        <v>2692</v>
      </c>
      <c r="G667" s="214" t="s">
        <v>2672</v>
      </c>
      <c r="I667" s="6" t="s">
        <v>2030</v>
      </c>
      <c r="J667" s="432">
        <v>45371</v>
      </c>
      <c r="K667" s="214" t="s">
        <v>2098</v>
      </c>
      <c r="L667" s="214" t="s">
        <v>2078</v>
      </c>
    </row>
    <row r="668" spans="1:12">
      <c r="A668" s="378" t="str">
        <f t="shared" si="57"/>
        <v>90591.000.000.000.000.000.000</v>
      </c>
      <c r="B668" s="311">
        <v>90590</v>
      </c>
      <c r="C668" s="214">
        <v>90591</v>
      </c>
      <c r="D668" s="378" t="s">
        <v>2673</v>
      </c>
      <c r="E668" s="378" t="str">
        <f t="shared" ref="E668:E691" si="58">CONCATENATE(K668,"_",G668," ",F668)</f>
        <v>BULK_Mashed Sweet Potatoes Fallon 24 oz</v>
      </c>
      <c r="F668" s="214" t="s">
        <v>2692</v>
      </c>
      <c r="G668" s="214" t="s">
        <v>2673</v>
      </c>
      <c r="I668" s="6" t="s">
        <v>2030</v>
      </c>
      <c r="J668" s="432">
        <v>45371</v>
      </c>
      <c r="K668" s="214" t="s">
        <v>2098</v>
      </c>
      <c r="L668" s="214" t="s">
        <v>2078</v>
      </c>
    </row>
    <row r="669" spans="1:12">
      <c r="A669" s="378" t="str">
        <f t="shared" si="57"/>
        <v>90623.000.000.000.000.000.000</v>
      </c>
      <c r="B669" s="311">
        <v>90620</v>
      </c>
      <c r="C669" s="214">
        <v>90623</v>
      </c>
      <c r="D669" s="378" t="s">
        <v>2687</v>
      </c>
      <c r="E669" s="378" t="str">
        <f t="shared" si="58"/>
        <v>BULK_Mushroom and Barley soup Fallon Tub</v>
      </c>
      <c r="F669" s="214" t="s">
        <v>2693</v>
      </c>
      <c r="G669" s="214" t="s">
        <v>2687</v>
      </c>
      <c r="I669" s="6" t="s">
        <v>2030</v>
      </c>
      <c r="J669" s="432">
        <v>45371</v>
      </c>
      <c r="K669" s="214" t="s">
        <v>2098</v>
      </c>
      <c r="L669" s="214" t="s">
        <v>2078</v>
      </c>
    </row>
    <row r="670" spans="1:12">
      <c r="A670" s="378" t="str">
        <f t="shared" si="57"/>
        <v>90631.000.000.000.000.000.000</v>
      </c>
      <c r="B670" s="311">
        <v>90630</v>
      </c>
      <c r="C670" s="214">
        <v>90631</v>
      </c>
      <c r="D670" s="378" t="s">
        <v>138</v>
      </c>
      <c r="E670" s="378" t="str">
        <f t="shared" si="58"/>
        <v>BULK_New England Cod Chowder Fallon Tub</v>
      </c>
      <c r="F670" s="214" t="s">
        <v>2693</v>
      </c>
      <c r="G670" s="214" t="s">
        <v>138</v>
      </c>
      <c r="I670" s="6" t="s">
        <v>2030</v>
      </c>
      <c r="J670" s="432">
        <v>45371</v>
      </c>
      <c r="K670" s="214" t="s">
        <v>2098</v>
      </c>
      <c r="L670" s="214" t="s">
        <v>2078</v>
      </c>
    </row>
    <row r="671" spans="1:12">
      <c r="A671" s="378" t="str">
        <f t="shared" si="57"/>
        <v>90641.000.000.000.000.000.000</v>
      </c>
      <c r="B671" s="311">
        <v>90640</v>
      </c>
      <c r="C671" s="214">
        <v>90641</v>
      </c>
      <c r="D671" s="378" t="s">
        <v>2674</v>
      </c>
      <c r="E671" s="378" t="str">
        <f t="shared" si="58"/>
        <v>BULK_Roasted Carrots, Broccoli, &amp; Brussels Sprouts Fallon 24 oz</v>
      </c>
      <c r="F671" s="214" t="s">
        <v>2692</v>
      </c>
      <c r="G671" s="214" t="s">
        <v>2674</v>
      </c>
      <c r="I671" s="6" t="s">
        <v>2030</v>
      </c>
      <c r="J671" s="432">
        <v>45371</v>
      </c>
      <c r="K671" s="214" t="s">
        <v>2098</v>
      </c>
      <c r="L671" s="214" t="s">
        <v>2078</v>
      </c>
    </row>
    <row r="672" spans="1:12">
      <c r="A672" s="378" t="str">
        <f t="shared" si="57"/>
        <v>90651.000.000.000.000.000.000</v>
      </c>
      <c r="B672" s="311">
        <v>90650</v>
      </c>
      <c r="C672" s="214">
        <v>90651</v>
      </c>
      <c r="D672" s="378" t="s">
        <v>2681</v>
      </c>
      <c r="E672" s="378" t="str">
        <f t="shared" si="58"/>
        <v>BULK_Rosemary Roasted Potatoes Fallon 24 oz</v>
      </c>
      <c r="F672" s="214" t="s">
        <v>2692</v>
      </c>
      <c r="G672" s="214" t="s">
        <v>2681</v>
      </c>
      <c r="I672" s="6" t="s">
        <v>2030</v>
      </c>
      <c r="J672" s="432">
        <v>45371</v>
      </c>
      <c r="K672" s="214" t="s">
        <v>2098</v>
      </c>
      <c r="L672" s="214" t="s">
        <v>2078</v>
      </c>
    </row>
    <row r="673" spans="1:12">
      <c r="A673" s="378" t="str">
        <f t="shared" si="57"/>
        <v>90661.000.000.000.000.000.000</v>
      </c>
      <c r="B673" s="311">
        <v>90660</v>
      </c>
      <c r="C673" s="214">
        <v>90661</v>
      </c>
      <c r="D673" s="378" t="s">
        <v>2675</v>
      </c>
      <c r="E673" s="378" t="str">
        <f t="shared" si="58"/>
        <v>BULK_Spaghetti with Tomato, Garlic and Bacon Sauce Fallon 24 oz</v>
      </c>
      <c r="F673" s="214" t="s">
        <v>2692</v>
      </c>
      <c r="G673" s="214" t="s">
        <v>2675</v>
      </c>
      <c r="I673" s="6" t="s">
        <v>2030</v>
      </c>
      <c r="J673" s="432">
        <v>45371</v>
      </c>
      <c r="K673" s="214" t="s">
        <v>2098</v>
      </c>
      <c r="L673" s="214" t="s">
        <v>2078</v>
      </c>
    </row>
    <row r="674" spans="1:12">
      <c r="A674" s="378" t="str">
        <f t="shared" si="57"/>
        <v>90671.000.000.000.000.000.000</v>
      </c>
      <c r="B674" s="311">
        <v>90670</v>
      </c>
      <c r="C674" s="214">
        <v>90671</v>
      </c>
      <c r="D674" s="378" t="s">
        <v>2676</v>
      </c>
      <c r="E674" s="378" t="str">
        <f t="shared" si="58"/>
        <v>BULK_Vegetable Stew Fallon Tub</v>
      </c>
      <c r="F674" s="214" t="s">
        <v>2693</v>
      </c>
      <c r="G674" s="214" t="s">
        <v>2676</v>
      </c>
      <c r="I674" s="6" t="s">
        <v>2030</v>
      </c>
      <c r="J674" s="432">
        <v>45371</v>
      </c>
      <c r="K674" s="214" t="s">
        <v>2098</v>
      </c>
      <c r="L674" s="214" t="s">
        <v>2078</v>
      </c>
    </row>
    <row r="675" spans="1:12">
      <c r="A675" s="378" t="str">
        <f t="shared" ref="A675:A697" si="59">CONCATENATE(C675,".",IF(M675="","000",M675),".",IF(O675="","000",O675),".",IF(Q675="","000",Q675),".",IF(S675="","000",S675),".",IF(U675="","000",U675),".",IF(Y675="","000",Y675))</f>
        <v>90683.000.000.000.000.000.000</v>
      </c>
      <c r="B675" s="311">
        <v>90680</v>
      </c>
      <c r="C675" s="214">
        <v>90683</v>
      </c>
      <c r="D675" s="378" t="s">
        <v>2688</v>
      </c>
      <c r="E675" s="378" t="str">
        <f t="shared" si="58"/>
        <v>BULK_Borscht soup Fallon Tub</v>
      </c>
      <c r="F675" s="214" t="s">
        <v>2693</v>
      </c>
      <c r="G675" s="214" t="s">
        <v>2688</v>
      </c>
      <c r="I675" s="6" t="s">
        <v>2030</v>
      </c>
      <c r="J675" s="432">
        <v>45371</v>
      </c>
      <c r="K675" s="214" t="s">
        <v>2098</v>
      </c>
      <c r="L675" s="214" t="s">
        <v>2078</v>
      </c>
    </row>
    <row r="676" spans="1:12">
      <c r="A676" s="378" t="str">
        <f t="shared" si="59"/>
        <v>90691.000.000.000.000.000.000</v>
      </c>
      <c r="B676" s="311">
        <v>90690</v>
      </c>
      <c r="C676" s="214">
        <v>90691</v>
      </c>
      <c r="D676" s="378" t="s">
        <v>2658</v>
      </c>
      <c r="E676" s="378" t="str">
        <f t="shared" si="58"/>
        <v>BULK_Breaded Fish Filet Fallon 24 oz</v>
      </c>
      <c r="F676" s="214" t="s">
        <v>2692</v>
      </c>
      <c r="G676" s="214" t="s">
        <v>2658</v>
      </c>
      <c r="I676" s="6" t="s">
        <v>2030</v>
      </c>
      <c r="J676" s="432">
        <v>45371</v>
      </c>
      <c r="K676" s="214" t="s">
        <v>2098</v>
      </c>
      <c r="L676" s="214" t="s">
        <v>2078</v>
      </c>
    </row>
    <row r="677" spans="1:12">
      <c r="A677" s="378" t="str">
        <f t="shared" si="59"/>
        <v>90701.000.000.000.000.000.000</v>
      </c>
      <c r="B677" s="311">
        <v>90700</v>
      </c>
      <c r="C677" s="214">
        <v>90701</v>
      </c>
      <c r="D677" s="378" t="s">
        <v>2677</v>
      </c>
      <c r="E677" s="378" t="str">
        <f t="shared" si="58"/>
        <v>BULK_Broccoli Casserole with Ground Beef Fallon 24 oz</v>
      </c>
      <c r="F677" s="214" t="s">
        <v>2692</v>
      </c>
      <c r="G677" s="214" t="s">
        <v>2677</v>
      </c>
      <c r="I677" s="6" t="s">
        <v>2030</v>
      </c>
      <c r="J677" s="432">
        <v>45371</v>
      </c>
      <c r="K677" s="214" t="s">
        <v>2098</v>
      </c>
      <c r="L677" s="214" t="s">
        <v>2078</v>
      </c>
    </row>
    <row r="678" spans="1:12">
      <c r="A678" s="378" t="str">
        <f t="shared" si="59"/>
        <v>90731.000.000.000.000.000.000</v>
      </c>
      <c r="B678" s="311">
        <v>90730</v>
      </c>
      <c r="C678" s="214">
        <v>90731</v>
      </c>
      <c r="D678" s="378" t="s">
        <v>2678</v>
      </c>
      <c r="E678" s="378" t="str">
        <f t="shared" si="58"/>
        <v>BULK_Egg Frittata with Bacon &amp; Cheese Fallon 24 oz</v>
      </c>
      <c r="F678" s="214" t="s">
        <v>2692</v>
      </c>
      <c r="G678" s="214" t="s">
        <v>2678</v>
      </c>
      <c r="I678" s="6" t="s">
        <v>2030</v>
      </c>
      <c r="J678" s="432">
        <v>45371</v>
      </c>
      <c r="K678" s="214" t="s">
        <v>2098</v>
      </c>
      <c r="L678" s="214" t="s">
        <v>2078</v>
      </c>
    </row>
    <row r="679" spans="1:12">
      <c r="A679" s="378" t="str">
        <f t="shared" si="59"/>
        <v>90771.000.000.000.000.000.000</v>
      </c>
      <c r="B679" s="311">
        <v>90770</v>
      </c>
      <c r="C679" s="214">
        <v>90771</v>
      </c>
      <c r="D679" s="378" t="s">
        <v>2699</v>
      </c>
      <c r="E679" s="378" t="str">
        <f t="shared" si="58"/>
        <v>BULK_Rice with Green Peas Fallon 24 oz</v>
      </c>
      <c r="F679" s="214" t="s">
        <v>2692</v>
      </c>
      <c r="G679" s="214" t="s">
        <v>2699</v>
      </c>
      <c r="I679" s="6" t="s">
        <v>2030</v>
      </c>
      <c r="J679" s="432">
        <v>45371</v>
      </c>
      <c r="K679" s="214" t="s">
        <v>2098</v>
      </c>
      <c r="L679" s="214" t="s">
        <v>2078</v>
      </c>
    </row>
    <row r="680" spans="1:12">
      <c r="A680" s="378" t="str">
        <f t="shared" si="59"/>
        <v>90783.000.000.000.000.000.000</v>
      </c>
      <c r="B680" s="311">
        <v>90780</v>
      </c>
      <c r="C680" s="214">
        <v>90783</v>
      </c>
      <c r="D680" s="378" t="s">
        <v>2689</v>
      </c>
      <c r="E680" s="378" t="str">
        <f t="shared" si="58"/>
        <v>BULK_Heavenly Cauliflower soup Fallon Tub</v>
      </c>
      <c r="F680" s="214" t="s">
        <v>2693</v>
      </c>
      <c r="G680" s="214" t="s">
        <v>2689</v>
      </c>
      <c r="I680" s="6" t="s">
        <v>2030</v>
      </c>
      <c r="J680" s="432">
        <v>45371</v>
      </c>
      <c r="K680" s="214" t="s">
        <v>2098</v>
      </c>
      <c r="L680" s="214" t="s">
        <v>2078</v>
      </c>
    </row>
    <row r="681" spans="1:12">
      <c r="A681" s="378" t="str">
        <f t="shared" si="59"/>
        <v>90811.000.000.000.000.000.000</v>
      </c>
      <c r="B681" s="311">
        <v>90810</v>
      </c>
      <c r="C681" s="214">
        <v>90811</v>
      </c>
      <c r="D681" s="378" t="s">
        <v>124</v>
      </c>
      <c r="E681" s="378" t="str">
        <f t="shared" si="58"/>
        <v>BULK_Jasmine Rice Fallon 24 oz</v>
      </c>
      <c r="F681" s="214" t="s">
        <v>2692</v>
      </c>
      <c r="G681" s="214" t="s">
        <v>124</v>
      </c>
      <c r="I681" s="6" t="s">
        <v>2030</v>
      </c>
      <c r="J681" s="432">
        <v>45371</v>
      </c>
      <c r="K681" s="214" t="s">
        <v>2098</v>
      </c>
      <c r="L681" s="214" t="s">
        <v>2078</v>
      </c>
    </row>
    <row r="682" spans="1:12">
      <c r="A682" s="378" t="str">
        <f t="shared" si="59"/>
        <v>90821.000.000.000.000.000.000</v>
      </c>
      <c r="B682" s="311">
        <v>90820</v>
      </c>
      <c r="C682" s="214">
        <v>90821</v>
      </c>
      <c r="D682" s="378" t="s">
        <v>2679</v>
      </c>
      <c r="E682" s="378" t="str">
        <f t="shared" si="58"/>
        <v>BULK_Lemon Energy Bites Fallon 24 oz</v>
      </c>
      <c r="F682" s="214" t="s">
        <v>2692</v>
      </c>
      <c r="G682" s="214" t="s">
        <v>2679</v>
      </c>
      <c r="I682" s="6" t="s">
        <v>2030</v>
      </c>
      <c r="J682" s="432">
        <v>45371</v>
      </c>
      <c r="K682" s="214" t="s">
        <v>2098</v>
      </c>
      <c r="L682" s="214" t="s">
        <v>2078</v>
      </c>
    </row>
    <row r="683" spans="1:12">
      <c r="A683" s="378" t="str">
        <f t="shared" si="59"/>
        <v>90833.000.000.000.000.000.000</v>
      </c>
      <c r="B683" s="311">
        <v>90830</v>
      </c>
      <c r="C683" s="214">
        <v>90833</v>
      </c>
      <c r="D683" s="378" t="s">
        <v>2690</v>
      </c>
      <c r="E683" s="378" t="str">
        <f t="shared" si="58"/>
        <v>BULK_Lentil soup Fallon Tub</v>
      </c>
      <c r="F683" s="214" t="s">
        <v>2693</v>
      </c>
      <c r="G683" s="214" t="s">
        <v>2690</v>
      </c>
      <c r="I683" s="6" t="s">
        <v>2030</v>
      </c>
      <c r="J683" s="432">
        <v>45371</v>
      </c>
      <c r="K683" s="214" t="s">
        <v>2098</v>
      </c>
      <c r="L683" s="214" t="s">
        <v>2078</v>
      </c>
    </row>
    <row r="684" spans="1:12">
      <c r="A684" s="378" t="str">
        <f t="shared" si="59"/>
        <v>90841.000.000.000.000.000.000</v>
      </c>
      <c r="B684" s="311">
        <v>90840</v>
      </c>
      <c r="C684" s="214">
        <v>90841</v>
      </c>
      <c r="D684" s="378" t="s">
        <v>3662</v>
      </c>
      <c r="E684" s="378" t="str">
        <f t="shared" si="58"/>
        <v>BULK_Meatloaf Fallon 24 oz</v>
      </c>
      <c r="F684" s="214" t="s">
        <v>2692</v>
      </c>
      <c r="G684" s="214" t="s">
        <v>3662</v>
      </c>
      <c r="I684" s="6" t="s">
        <v>2030</v>
      </c>
      <c r="J684" s="432">
        <v>45371</v>
      </c>
      <c r="K684" s="214" t="s">
        <v>2098</v>
      </c>
      <c r="L684" s="214" t="s">
        <v>2078</v>
      </c>
    </row>
    <row r="685" spans="1:12">
      <c r="A685" s="378" t="str">
        <f t="shared" si="59"/>
        <v>90881.000.000.000.000.000.000</v>
      </c>
      <c r="B685" s="311">
        <v>90880</v>
      </c>
      <c r="C685" s="214">
        <v>90881</v>
      </c>
      <c r="D685" s="378" t="s">
        <v>732</v>
      </c>
      <c r="E685" s="378" t="str">
        <f t="shared" si="58"/>
        <v>BULK_Roasted Turkey Dinner Fallon 24 oz</v>
      </c>
      <c r="F685" s="214" t="s">
        <v>2692</v>
      </c>
      <c r="G685" s="214" t="s">
        <v>732</v>
      </c>
      <c r="I685" s="6" t="s">
        <v>2030</v>
      </c>
      <c r="J685" s="432">
        <v>45371</v>
      </c>
      <c r="K685" s="214" t="s">
        <v>2098</v>
      </c>
      <c r="L685" s="214" t="s">
        <v>2078</v>
      </c>
    </row>
    <row r="686" spans="1:12">
      <c r="A686" s="378" t="str">
        <f t="shared" si="59"/>
        <v>90891.000.000.000.000.000.000</v>
      </c>
      <c r="B686" s="311">
        <v>90890</v>
      </c>
      <c r="C686" s="214">
        <v>90891</v>
      </c>
      <c r="D686" s="378" t="s">
        <v>2680</v>
      </c>
      <c r="E686" s="378" t="str">
        <f t="shared" si="58"/>
        <v>BULK_Rosemary Potatoes &amp; Green Beans Fallon 24 oz</v>
      </c>
      <c r="F686" s="214" t="s">
        <v>2692</v>
      </c>
      <c r="G686" s="214" t="s">
        <v>2680</v>
      </c>
      <c r="I686" s="6" t="s">
        <v>2030</v>
      </c>
      <c r="J686" s="432">
        <v>45371</v>
      </c>
      <c r="K686" s="214" t="s">
        <v>2098</v>
      </c>
      <c r="L686" s="214" t="s">
        <v>2078</v>
      </c>
    </row>
    <row r="687" spans="1:12">
      <c r="A687" s="378" t="str">
        <f t="shared" si="59"/>
        <v>90023.000.000.000.000.000.000</v>
      </c>
      <c r="B687" s="311">
        <v>90020</v>
      </c>
      <c r="C687" s="214">
        <v>90023</v>
      </c>
      <c r="D687" s="378" t="s">
        <v>2691</v>
      </c>
      <c r="E687" s="378" t="str">
        <f t="shared" si="58"/>
        <v>BULK_Carrot Ginger soup Fallon Tub</v>
      </c>
      <c r="F687" s="214" t="s">
        <v>2693</v>
      </c>
      <c r="G687" s="214" t="s">
        <v>2691</v>
      </c>
      <c r="I687" s="6" t="s">
        <v>2030</v>
      </c>
      <c r="J687" s="432">
        <v>45371</v>
      </c>
      <c r="K687" s="214" t="s">
        <v>2098</v>
      </c>
      <c r="L687" s="214" t="s">
        <v>2078</v>
      </c>
    </row>
    <row r="688" spans="1:12">
      <c r="A688" s="378" t="str">
        <f t="shared" si="59"/>
        <v>90041.000.000.000.000.000.000</v>
      </c>
      <c r="B688" s="311">
        <v>90040</v>
      </c>
      <c r="C688" s="214">
        <v>90041</v>
      </c>
      <c r="D688" s="378" t="s">
        <v>2645</v>
      </c>
      <c r="E688" s="378" t="str">
        <f t="shared" si="58"/>
        <v>BULK_Mini Chocolate Cakes Fallon 24 oz</v>
      </c>
      <c r="F688" s="214" t="s">
        <v>2692</v>
      </c>
      <c r="G688" s="214" t="s">
        <v>2645</v>
      </c>
      <c r="I688" s="6" t="s">
        <v>2030</v>
      </c>
      <c r="J688" s="432">
        <v>45371</v>
      </c>
      <c r="K688" s="214" t="s">
        <v>2098</v>
      </c>
      <c r="L688" s="214" t="s">
        <v>2078</v>
      </c>
    </row>
    <row r="689" spans="1:12">
      <c r="A689" s="378" t="str">
        <f t="shared" si="59"/>
        <v>90051.000.000.000.000.000.000</v>
      </c>
      <c r="B689" s="311">
        <v>90050</v>
      </c>
      <c r="C689" s="214">
        <v>90051</v>
      </c>
      <c r="D689" s="378" t="s">
        <v>2646</v>
      </c>
      <c r="E689" s="378" t="str">
        <f t="shared" si="58"/>
        <v>BULK_Banana Pudding Fallon 24 oz</v>
      </c>
      <c r="F689" s="214" t="s">
        <v>2692</v>
      </c>
      <c r="G689" s="214" t="s">
        <v>2646</v>
      </c>
      <c r="I689" s="6" t="s">
        <v>2030</v>
      </c>
      <c r="J689" s="432">
        <v>45371</v>
      </c>
      <c r="K689" s="214" t="s">
        <v>2098</v>
      </c>
      <c r="L689" s="214" t="s">
        <v>2078</v>
      </c>
    </row>
    <row r="690" spans="1:12">
      <c r="A690" s="378" t="str">
        <f t="shared" si="59"/>
        <v>90071.000.000.000.000.000.000</v>
      </c>
      <c r="B690" s="311">
        <v>90070</v>
      </c>
      <c r="C690" s="214">
        <v>90071</v>
      </c>
      <c r="D690" s="378" t="s">
        <v>195</v>
      </c>
      <c r="E690" s="378" t="str">
        <f t="shared" si="58"/>
        <v>BULK_Brownie Bites Fallon 24 oz</v>
      </c>
      <c r="F690" s="214" t="s">
        <v>2692</v>
      </c>
      <c r="G690" s="214" t="s">
        <v>195</v>
      </c>
      <c r="I690" s="6" t="s">
        <v>2030</v>
      </c>
      <c r="J690" s="432">
        <v>45371</v>
      </c>
      <c r="K690" s="214" t="s">
        <v>2098</v>
      </c>
      <c r="L690" s="214" t="s">
        <v>2078</v>
      </c>
    </row>
    <row r="691" spans="1:12">
      <c r="A691" s="378" t="str">
        <f t="shared" si="59"/>
        <v>90121.000.000.000.000.000.000</v>
      </c>
      <c r="B691" s="311">
        <v>90120</v>
      </c>
      <c r="C691" s="214">
        <v>90121</v>
      </c>
      <c r="D691" s="378" t="s">
        <v>2648</v>
      </c>
      <c r="E691" s="378" t="str">
        <f t="shared" si="58"/>
        <v>BULK_Chopped Spring Salad Fallon 24 oz</v>
      </c>
      <c r="F691" s="214" t="s">
        <v>2692</v>
      </c>
      <c r="G691" s="214" t="s">
        <v>2648</v>
      </c>
      <c r="I691" s="6" t="s">
        <v>2030</v>
      </c>
      <c r="J691" s="432">
        <v>45371</v>
      </c>
      <c r="K691" s="214" t="s">
        <v>2098</v>
      </c>
      <c r="L691" s="214" t="s">
        <v>2078</v>
      </c>
    </row>
    <row r="692" spans="1:12">
      <c r="A692" s="378" t="str">
        <f t="shared" si="59"/>
        <v>90131.000.000.000.000.000.000</v>
      </c>
      <c r="B692" s="311">
        <v>90130</v>
      </c>
      <c r="C692" s="214">
        <v>90131</v>
      </c>
      <c r="D692" s="378" t="s">
        <v>2649</v>
      </c>
      <c r="E692" s="378" t="str">
        <f t="shared" ref="E692:E704" si="60">CONCATENATE(K692,"_",G692," ",F692)</f>
        <v>BULK_Fish Cakes with Tartar Sauce Fallon 24 oz</v>
      </c>
      <c r="F692" s="214" t="s">
        <v>2692</v>
      </c>
      <c r="G692" s="214" t="s">
        <v>2649</v>
      </c>
      <c r="I692" s="6" t="s">
        <v>2030</v>
      </c>
      <c r="J692" s="432">
        <v>45371</v>
      </c>
      <c r="K692" s="214" t="s">
        <v>2098</v>
      </c>
      <c r="L692" s="214" t="s">
        <v>2078</v>
      </c>
    </row>
    <row r="693" spans="1:12">
      <c r="A693" s="378" t="str">
        <f t="shared" si="59"/>
        <v>90141.000.000.000.000.000.000</v>
      </c>
      <c r="B693" s="311">
        <v>90140</v>
      </c>
      <c r="C693" s="214">
        <v>90141</v>
      </c>
      <c r="D693" s="378" t="s">
        <v>2650</v>
      </c>
      <c r="E693" s="378" t="str">
        <f t="shared" si="60"/>
        <v>BULK_Fresh Fruit Cup Fallon 24 oz</v>
      </c>
      <c r="F693" s="214" t="s">
        <v>2692</v>
      </c>
      <c r="G693" s="214" t="s">
        <v>2650</v>
      </c>
      <c r="I693" s="6" t="s">
        <v>2030</v>
      </c>
      <c r="J693" s="432">
        <v>45371</v>
      </c>
      <c r="K693" s="214" t="s">
        <v>2098</v>
      </c>
      <c r="L693" s="214" t="s">
        <v>2078</v>
      </c>
    </row>
    <row r="694" spans="1:12">
      <c r="A694" s="378" t="str">
        <f t="shared" si="59"/>
        <v>90151.000.000.000.000.000.000</v>
      </c>
      <c r="B694" s="311">
        <v>90150</v>
      </c>
      <c r="C694" s="214">
        <v>90151</v>
      </c>
      <c r="D694" s="378" t="s">
        <v>2651</v>
      </c>
      <c r="E694" s="378" t="str">
        <f t="shared" si="60"/>
        <v>BULK_Green Beans &amp; Almonds Fallon 24 oz</v>
      </c>
      <c r="F694" s="214" t="s">
        <v>2692</v>
      </c>
      <c r="G694" s="214" t="s">
        <v>2651</v>
      </c>
      <c r="I694" s="6" t="s">
        <v>2030</v>
      </c>
      <c r="J694" s="432">
        <v>45371</v>
      </c>
      <c r="K694" s="214" t="s">
        <v>2098</v>
      </c>
      <c r="L694" s="214" t="s">
        <v>2078</v>
      </c>
    </row>
    <row r="695" spans="1:12">
      <c r="A695" s="378" t="str">
        <f t="shared" si="59"/>
        <v>90181.000.000.000.000.000.000</v>
      </c>
      <c r="B695" s="311">
        <v>90180</v>
      </c>
      <c r="C695" s="214">
        <v>90181</v>
      </c>
      <c r="D695" s="378" t="s">
        <v>2653</v>
      </c>
      <c r="E695" s="378" t="str">
        <f t="shared" si="60"/>
        <v>BULK_Mini Coffee Cake Fallon 24 oz</v>
      </c>
      <c r="F695" s="214" t="s">
        <v>2692</v>
      </c>
      <c r="G695" s="214" t="s">
        <v>2653</v>
      </c>
      <c r="I695" s="6" t="s">
        <v>2030</v>
      </c>
      <c r="J695" s="432">
        <v>45371</v>
      </c>
      <c r="K695" s="214" t="s">
        <v>2098</v>
      </c>
      <c r="L695" s="214" t="s">
        <v>2078</v>
      </c>
    </row>
    <row r="696" spans="1:12">
      <c r="A696" s="378" t="str">
        <f t="shared" si="59"/>
        <v>90191.000.000.000.000.000.000</v>
      </c>
      <c r="B696" s="311">
        <v>90190</v>
      </c>
      <c r="C696" s="214">
        <v>90191</v>
      </c>
      <c r="D696" s="378" t="s">
        <v>2654</v>
      </c>
      <c r="E696" s="378" t="str">
        <f t="shared" si="60"/>
        <v>BULK_Rice Pudding Fallon 24 oz</v>
      </c>
      <c r="F696" s="214" t="s">
        <v>2692</v>
      </c>
      <c r="G696" s="214" t="s">
        <v>2654</v>
      </c>
      <c r="I696" s="6" t="s">
        <v>2030</v>
      </c>
      <c r="J696" s="432">
        <v>45371</v>
      </c>
      <c r="K696" s="214" t="s">
        <v>2098</v>
      </c>
      <c r="L696" s="214" t="s">
        <v>2078</v>
      </c>
    </row>
    <row r="697" spans="1:12">
      <c r="A697" s="378" t="str">
        <f t="shared" si="59"/>
        <v>90201.000.000.000.000.000.000</v>
      </c>
      <c r="B697" s="311">
        <v>90200</v>
      </c>
      <c r="C697" s="214">
        <v>90201</v>
      </c>
      <c r="D697" s="378" t="s">
        <v>2655</v>
      </c>
      <c r="E697" s="378" t="str">
        <f t="shared" si="60"/>
        <v>BULK_Roasted Broccoli Fallon 24 oz</v>
      </c>
      <c r="F697" s="214" t="s">
        <v>2692</v>
      </c>
      <c r="G697" s="214" t="s">
        <v>2655</v>
      </c>
      <c r="I697" s="6" t="s">
        <v>2030</v>
      </c>
      <c r="J697" s="432">
        <v>45371</v>
      </c>
      <c r="K697" s="214" t="s">
        <v>2098</v>
      </c>
      <c r="L697" s="214" t="s">
        <v>2078</v>
      </c>
    </row>
    <row r="698" spans="1:12">
      <c r="A698" s="378" t="str">
        <f t="shared" ref="A698:A707" si="61">CONCATENATE(C698,".",IF(M698="","000",M698),".",IF(O698="","000",O698),".",IF(Q698="","000",Q698),".",IF(S698="","000",S698),".",IF(U698="","000",U698),".",IF(Y698="","000",Y698))</f>
        <v>90391.000.000.000.000.000.000</v>
      </c>
      <c r="B698" s="311">
        <v>90390</v>
      </c>
      <c r="C698" s="214">
        <v>90391</v>
      </c>
      <c r="D698" s="378" t="s">
        <v>3691</v>
      </c>
      <c r="E698" s="378" t="str">
        <f t="shared" si="60"/>
        <v>BULK_Chopped Mediterranean Salad Fallon 24 oz</v>
      </c>
      <c r="F698" s="214" t="s">
        <v>2692</v>
      </c>
      <c r="G698" s="214" t="s">
        <v>3691</v>
      </c>
      <c r="I698" s="6" t="s">
        <v>2030</v>
      </c>
      <c r="J698" s="432">
        <v>45371</v>
      </c>
      <c r="K698" s="214" t="s">
        <v>2098</v>
      </c>
      <c r="L698" s="214" t="s">
        <v>2078</v>
      </c>
    </row>
    <row r="699" spans="1:12">
      <c r="A699" s="378" t="str">
        <f t="shared" si="61"/>
        <v>90791.000.000.000.000.000.000</v>
      </c>
      <c r="B699" s="311">
        <v>90790</v>
      </c>
      <c r="C699" s="214">
        <v>90791</v>
      </c>
      <c r="D699" s="378" t="s">
        <v>215</v>
      </c>
      <c r="E699" s="378" t="str">
        <f t="shared" si="60"/>
        <v>BULK_Herbed Roasted Potatoes Fallon 24 oz</v>
      </c>
      <c r="F699" s="214" t="s">
        <v>2692</v>
      </c>
      <c r="G699" s="214" t="s">
        <v>215</v>
      </c>
      <c r="I699" s="6" t="s">
        <v>2030</v>
      </c>
      <c r="J699" s="432">
        <v>45371</v>
      </c>
      <c r="K699" s="214" t="s">
        <v>2098</v>
      </c>
      <c r="L699" s="214" t="s">
        <v>2078</v>
      </c>
    </row>
    <row r="700" spans="1:12">
      <c r="A700" s="378" t="str">
        <f t="shared" si="61"/>
        <v>84002.000.000.000.000.000.000</v>
      </c>
      <c r="B700" s="214">
        <v>84000</v>
      </c>
      <c r="C700" s="214">
        <v>84002</v>
      </c>
      <c r="D700" s="378" t="str">
        <f t="shared" ref="D700" si="62">CONCATENATE(G700," ",F700)</f>
        <v xml:space="preserve">Plain Falafel with Sesame </v>
      </c>
      <c r="E700" s="378" t="str">
        <f t="shared" si="60"/>
        <v xml:space="preserve">ENTRÉE_Plain Falafel with Sesame </v>
      </c>
      <c r="F700"/>
      <c r="G700" s="214" t="s">
        <v>2695</v>
      </c>
      <c r="H700"/>
      <c r="I700" s="6" t="s">
        <v>2030</v>
      </c>
      <c r="J700" s="432">
        <v>45389</v>
      </c>
      <c r="K700" s="214" t="s">
        <v>916</v>
      </c>
      <c r="L700" s="214" t="s">
        <v>2066</v>
      </c>
    </row>
    <row r="701" spans="1:12">
      <c r="A701" s="378" t="str">
        <f t="shared" si="61"/>
        <v>95031.000.000.000.000.000.000</v>
      </c>
      <c r="B701" s="311">
        <v>95030</v>
      </c>
      <c r="C701" s="214">
        <v>95031</v>
      </c>
      <c r="D701" s="378" t="s">
        <v>2696</v>
      </c>
      <c r="E701" s="378" t="str">
        <f t="shared" si="60"/>
        <v xml:space="preserve">ENTRÉE_Ginger Glazed Mahi Mahi </v>
      </c>
      <c r="G701" s="214" t="s">
        <v>2696</v>
      </c>
      <c r="I701" s="6" t="s">
        <v>2030</v>
      </c>
      <c r="J701" s="432">
        <v>45394</v>
      </c>
      <c r="K701" s="214" t="s">
        <v>916</v>
      </c>
      <c r="L701" s="214" t="s">
        <v>2066</v>
      </c>
    </row>
    <row r="702" spans="1:12">
      <c r="A702" s="378" t="str">
        <f t="shared" si="61"/>
        <v>90911.000.000.000.000.000.000</v>
      </c>
      <c r="B702" s="311">
        <v>90910</v>
      </c>
      <c r="C702" s="214">
        <v>90911</v>
      </c>
      <c r="D702" s="378" t="s">
        <v>3605</v>
      </c>
      <c r="E702" s="378" t="str">
        <f t="shared" si="60"/>
        <v xml:space="preserve">ENTRÉE_Vietnamese Sea Bass </v>
      </c>
      <c r="G702" s="214" t="s">
        <v>3605</v>
      </c>
      <c r="I702" s="6" t="s">
        <v>2030</v>
      </c>
      <c r="J702" s="432">
        <v>45394</v>
      </c>
      <c r="K702" s="214" t="s">
        <v>916</v>
      </c>
      <c r="L702" s="214" t="s">
        <v>2066</v>
      </c>
    </row>
    <row r="703" spans="1:12">
      <c r="A703" s="378" t="str">
        <f t="shared" si="61"/>
        <v>90921.000.000.000.000.000.000</v>
      </c>
      <c r="B703" s="311">
        <v>90920</v>
      </c>
      <c r="C703" s="214">
        <v>90921</v>
      </c>
      <c r="D703" s="378" t="s">
        <v>2697</v>
      </c>
      <c r="E703" s="378" t="str">
        <f t="shared" si="60"/>
        <v xml:space="preserve">SIDE_Side of Tofu </v>
      </c>
      <c r="G703" s="214" t="s">
        <v>2697</v>
      </c>
      <c r="I703" s="6" t="s">
        <v>2030</v>
      </c>
      <c r="J703" s="432">
        <v>45401</v>
      </c>
      <c r="K703" s="214" t="s">
        <v>921</v>
      </c>
      <c r="L703" s="214" t="s">
        <v>2066</v>
      </c>
    </row>
    <row r="704" spans="1:12">
      <c r="A704" s="378" t="str">
        <f t="shared" si="61"/>
        <v>40896.000.000.000.000.000.000</v>
      </c>
      <c r="B704" s="311">
        <v>40800</v>
      </c>
      <c r="C704" s="214">
        <v>40896</v>
      </c>
      <c r="D704" s="378" t="s">
        <v>2698</v>
      </c>
      <c r="E704" s="378" t="str">
        <f t="shared" si="60"/>
        <v xml:space="preserve">BUNDLE_Mothers Day Brunch Bundle </v>
      </c>
      <c r="G704" s="214" t="s">
        <v>2698</v>
      </c>
      <c r="I704" s="6" t="s">
        <v>2030</v>
      </c>
      <c r="J704" s="432">
        <v>45408</v>
      </c>
      <c r="K704" s="214" t="s">
        <v>978</v>
      </c>
      <c r="L704" s="214" t="s">
        <v>2078</v>
      </c>
    </row>
    <row r="705" spans="1:12">
      <c r="A705" s="378" t="str">
        <f t="shared" si="61"/>
        <v>90152.000.000.000.000.000.000</v>
      </c>
      <c r="B705" s="311">
        <v>90150</v>
      </c>
      <c r="C705" s="214">
        <v>90152</v>
      </c>
      <c r="D705" s="378" t="s">
        <v>181</v>
      </c>
      <c r="E705" s="378" t="str">
        <f t="shared" ref="E705:E768" si="63">CONCATENATE(K705,"_",G705," ",F705)</f>
        <v>BULK_Green Beans Fallon 24 oz</v>
      </c>
      <c r="F705" s="214" t="s">
        <v>2692</v>
      </c>
      <c r="G705" s="214" t="s">
        <v>181</v>
      </c>
      <c r="I705" s="6" t="s">
        <v>2030</v>
      </c>
      <c r="J705" s="432">
        <v>45371</v>
      </c>
      <c r="K705" s="214" t="s">
        <v>2098</v>
      </c>
      <c r="L705" s="214" t="s">
        <v>2078</v>
      </c>
    </row>
    <row r="706" spans="1:12">
      <c r="A706" s="378" t="str">
        <f t="shared" si="61"/>
        <v>90562.000.000.000.000.000.000</v>
      </c>
      <c r="B706" s="311">
        <v>90560</v>
      </c>
      <c r="C706" s="214">
        <v>90562</v>
      </c>
      <c r="D706" s="378" t="s">
        <v>2700</v>
      </c>
      <c r="E706" s="378" t="str">
        <f t="shared" si="63"/>
        <v>BULK_Primavera Rice Fallon 24 oz</v>
      </c>
      <c r="F706" s="214" t="s">
        <v>2692</v>
      </c>
      <c r="G706" s="214" t="s">
        <v>2700</v>
      </c>
      <c r="I706" s="6" t="s">
        <v>2030</v>
      </c>
      <c r="J706" s="432">
        <v>45371</v>
      </c>
      <c r="K706" s="214" t="s">
        <v>2098</v>
      </c>
      <c r="L706" s="214" t="s">
        <v>2078</v>
      </c>
    </row>
    <row r="707" spans="1:12">
      <c r="A707" s="378" t="str">
        <f t="shared" si="61"/>
        <v>90332.000.000.000.000.000.000</v>
      </c>
      <c r="B707" s="311">
        <v>90330</v>
      </c>
      <c r="C707" s="214">
        <v>90332</v>
      </c>
      <c r="D707" s="378" t="s">
        <v>2701</v>
      </c>
      <c r="E707" s="378" t="str">
        <f t="shared" si="63"/>
        <v>BULK_Strawberry and Vanilla Pudding Fallon 24 oz</v>
      </c>
      <c r="F707" s="214" t="s">
        <v>2692</v>
      </c>
      <c r="G707" s="214" t="s">
        <v>2701</v>
      </c>
      <c r="I707" s="6" t="s">
        <v>2030</v>
      </c>
      <c r="J707" s="432">
        <v>45371</v>
      </c>
      <c r="K707" s="214" t="s">
        <v>2098</v>
      </c>
      <c r="L707" s="214" t="s">
        <v>2078</v>
      </c>
    </row>
    <row r="708" spans="1:12">
      <c r="A708" s="378" t="str">
        <f t="shared" ref="A708:A771" si="64">CONCATENATE(C708,".",IF(M708="","000",M708),".",IF(O708="","000",O708),".",IF(Q708="","000",Q708),".",IF(S708="","000",S708),".",IF(U708="","000",U708),".",IF(Y708="","000",Y708))</f>
        <v>90931.000.000.000.000.000.000</v>
      </c>
      <c r="B708" s="311">
        <v>90930</v>
      </c>
      <c r="C708" s="214">
        <v>90931</v>
      </c>
      <c r="D708" s="378" t="s">
        <v>2702</v>
      </c>
      <c r="E708" s="378" t="str">
        <f t="shared" si="63"/>
        <v xml:space="preserve">SALAD_Salmon Protein Bowl </v>
      </c>
      <c r="G708" s="214" t="s">
        <v>2702</v>
      </c>
      <c r="I708" s="6" t="s">
        <v>2030</v>
      </c>
      <c r="J708" s="432">
        <v>45401</v>
      </c>
      <c r="K708" s="214" t="s">
        <v>923</v>
      </c>
      <c r="L708" s="214" t="s">
        <v>2066</v>
      </c>
    </row>
    <row r="709" spans="1:12">
      <c r="A709" s="378" t="str">
        <f t="shared" si="64"/>
        <v>90941.000.000.000.000.000.000</v>
      </c>
      <c r="B709" s="311">
        <v>90940</v>
      </c>
      <c r="C709" s="214">
        <v>90941</v>
      </c>
      <c r="D709" s="378" t="s">
        <v>2703</v>
      </c>
      <c r="E709" s="378" t="str">
        <f t="shared" si="63"/>
        <v>BULK_Smoked Pork Chop Fallon 24 oz</v>
      </c>
      <c r="F709" s="214" t="s">
        <v>2692</v>
      </c>
      <c r="G709" s="214" t="s">
        <v>2703</v>
      </c>
      <c r="I709" s="6" t="s">
        <v>2030</v>
      </c>
      <c r="J709" s="432">
        <v>45371</v>
      </c>
      <c r="K709" s="214" t="s">
        <v>2098</v>
      </c>
      <c r="L709" s="214" t="s">
        <v>2078</v>
      </c>
    </row>
    <row r="710" spans="1:12">
      <c r="A710" s="378" t="str">
        <f t="shared" si="64"/>
        <v>90951.000.000.000.000.000.000</v>
      </c>
      <c r="B710" s="311">
        <v>90950</v>
      </c>
      <c r="C710" s="214">
        <v>90951</v>
      </c>
      <c r="D710" s="378" t="s">
        <v>3690</v>
      </c>
      <c r="E710" s="378" t="str">
        <f t="shared" si="63"/>
        <v>BULK_Roast Beef in Tomato Sauce Fallon 24 oz</v>
      </c>
      <c r="F710" s="214" t="s">
        <v>2692</v>
      </c>
      <c r="G710" s="214" t="s">
        <v>3690</v>
      </c>
      <c r="I710" s="6" t="s">
        <v>2030</v>
      </c>
      <c r="J710" s="432">
        <v>45371</v>
      </c>
      <c r="K710" s="214" t="s">
        <v>2098</v>
      </c>
      <c r="L710" s="214" t="s">
        <v>2078</v>
      </c>
    </row>
    <row r="711" spans="1:12">
      <c r="A711" s="378" t="str">
        <f t="shared" si="64"/>
        <v>90961.000.000.000.000.000.000</v>
      </c>
      <c r="B711" s="311">
        <v>90960</v>
      </c>
      <c r="C711" s="214">
        <v>90961</v>
      </c>
      <c r="D711" s="378" t="s">
        <v>2704</v>
      </c>
      <c r="E711" s="378" t="str">
        <f t="shared" si="63"/>
        <v>BULK_Cream of Chicken Soup Fallon 24 oz</v>
      </c>
      <c r="F711" s="214" t="s">
        <v>2692</v>
      </c>
      <c r="G711" s="214" t="s">
        <v>2704</v>
      </c>
      <c r="I711" s="6" t="s">
        <v>2030</v>
      </c>
      <c r="J711" s="432">
        <v>45371</v>
      </c>
      <c r="K711" s="214" t="s">
        <v>2098</v>
      </c>
      <c r="L711" s="214" t="s">
        <v>2078</v>
      </c>
    </row>
    <row r="712" spans="1:12">
      <c r="A712" s="378" t="str">
        <f t="shared" si="64"/>
        <v>90971.000.000.000.000.000.000</v>
      </c>
      <c r="B712" s="311">
        <v>90970</v>
      </c>
      <c r="C712" s="214">
        <v>90971</v>
      </c>
      <c r="D712" s="378" t="s">
        <v>1453</v>
      </c>
      <c r="E712" s="378" t="str">
        <f t="shared" si="63"/>
        <v>BULK_Cocoberry Smoothie Fallon 24 oz</v>
      </c>
      <c r="F712" s="214" t="s">
        <v>2692</v>
      </c>
      <c r="G712" s="214" t="s">
        <v>1453</v>
      </c>
      <c r="I712" s="6" t="s">
        <v>2030</v>
      </c>
      <c r="J712" s="432">
        <v>45371</v>
      </c>
      <c r="K712" s="214" t="s">
        <v>2098</v>
      </c>
      <c r="L712" s="214" t="s">
        <v>2078</v>
      </c>
    </row>
    <row r="713" spans="1:12">
      <c r="A713" s="378" t="str">
        <f t="shared" si="64"/>
        <v>90981.000.000.000.000.000.000</v>
      </c>
      <c r="B713" s="311">
        <v>90980</v>
      </c>
      <c r="C713" s="214">
        <v>90981</v>
      </c>
      <c r="D713" s="378" t="s">
        <v>2705</v>
      </c>
      <c r="E713" s="378" t="str">
        <f t="shared" si="63"/>
        <v>BULK_Lasagna Alessandra  Fallon 24 oz</v>
      </c>
      <c r="F713" s="214" t="s">
        <v>2692</v>
      </c>
      <c r="G713" s="214" t="s">
        <v>2705</v>
      </c>
      <c r="I713" s="6" t="s">
        <v>2030</v>
      </c>
      <c r="J713" s="432">
        <v>45371</v>
      </c>
      <c r="K713" s="214" t="s">
        <v>2098</v>
      </c>
      <c r="L713" s="214" t="s">
        <v>2078</v>
      </c>
    </row>
    <row r="714" spans="1:12">
      <c r="A714" s="378" t="str">
        <f t="shared" si="64"/>
        <v>90922.000.000.000.000.000.000</v>
      </c>
      <c r="B714" s="311">
        <v>90920</v>
      </c>
      <c r="C714" s="214">
        <v>90922</v>
      </c>
      <c r="D714" s="378" t="s">
        <v>2706</v>
      </c>
      <c r="E714" s="378" t="str">
        <f t="shared" si="63"/>
        <v>BULK_Side of Bacon Half Tray</v>
      </c>
      <c r="F714" s="214" t="s">
        <v>2707</v>
      </c>
      <c r="G714" s="214" t="s">
        <v>2708</v>
      </c>
      <c r="I714" s="6" t="s">
        <v>2030</v>
      </c>
      <c r="J714" s="432">
        <v>45419</v>
      </c>
      <c r="K714" s="214" t="s">
        <v>2098</v>
      </c>
      <c r="L714" s="214" t="s">
        <v>2078</v>
      </c>
    </row>
    <row r="715" spans="1:12">
      <c r="A715" s="378" t="str">
        <f t="shared" si="64"/>
        <v>90692.000.000.000.000.000.000</v>
      </c>
      <c r="B715" s="311">
        <v>90690</v>
      </c>
      <c r="C715" s="214">
        <v>90692</v>
      </c>
      <c r="D715" s="378" t="s">
        <v>3593</v>
      </c>
      <c r="E715" s="378" t="str">
        <f t="shared" si="63"/>
        <v>BULK_Tilapia with Herb Sauce Fallon 24 oz</v>
      </c>
      <c r="F715" s="214" t="s">
        <v>2692</v>
      </c>
      <c r="G715" s="214" t="s">
        <v>3593</v>
      </c>
      <c r="I715" s="6" t="s">
        <v>2030</v>
      </c>
      <c r="J715" s="432">
        <v>45422</v>
      </c>
      <c r="K715" s="214" t="s">
        <v>2098</v>
      </c>
      <c r="L715" s="214" t="s">
        <v>2078</v>
      </c>
    </row>
    <row r="716" spans="1:12">
      <c r="A716" s="378" t="str">
        <f t="shared" si="64"/>
        <v>90162.000.000.000.000.000.000</v>
      </c>
      <c r="B716" s="311">
        <v>90160</v>
      </c>
      <c r="C716" s="214">
        <v>90162</v>
      </c>
      <c r="D716" s="378" t="s">
        <v>2709</v>
      </c>
      <c r="E716" s="378" t="str">
        <f t="shared" si="63"/>
        <v>BULK_Macaroni Primavera Fallon 24 oz</v>
      </c>
      <c r="F716" s="214" t="s">
        <v>2692</v>
      </c>
      <c r="G716" s="214" t="s">
        <v>2709</v>
      </c>
      <c r="I716" s="6" t="s">
        <v>2030</v>
      </c>
      <c r="J716" s="432">
        <v>45422</v>
      </c>
      <c r="K716" s="214" t="s">
        <v>2098</v>
      </c>
      <c r="L716" s="214" t="s">
        <v>2078</v>
      </c>
    </row>
    <row r="717" spans="1:12">
      <c r="A717" s="378" t="str">
        <f t="shared" si="64"/>
        <v>90991.000.000.000.000.000.000</v>
      </c>
      <c r="B717" s="311">
        <v>90990</v>
      </c>
      <c r="C717" s="214">
        <v>90991</v>
      </c>
      <c r="D717" s="378" t="s">
        <v>2710</v>
      </c>
      <c r="E717" s="378" t="str">
        <f t="shared" si="63"/>
        <v>BULK_Broccoli &amp; Spinach Soup Fallon 24 oz</v>
      </c>
      <c r="F717" s="214" t="s">
        <v>2692</v>
      </c>
      <c r="G717" s="214" t="s">
        <v>2710</v>
      </c>
      <c r="I717" s="6" t="s">
        <v>2030</v>
      </c>
      <c r="J717" s="432">
        <v>45422</v>
      </c>
      <c r="K717" s="214" t="s">
        <v>2098</v>
      </c>
      <c r="L717" s="214" t="s">
        <v>2078</v>
      </c>
    </row>
    <row r="718" spans="1:12">
      <c r="A718" s="378" t="str">
        <f t="shared" si="64"/>
        <v>90333.000.000.000.000.000.000</v>
      </c>
      <c r="B718" s="311">
        <v>90330</v>
      </c>
      <c r="C718" s="214">
        <v>90333</v>
      </c>
      <c r="D718" s="378" t="s">
        <v>2711</v>
      </c>
      <c r="E718" s="378" t="str">
        <f t="shared" si="63"/>
        <v>BULK_Vanilla Pudding Fallon 24 oz</v>
      </c>
      <c r="F718" s="214" t="s">
        <v>2692</v>
      </c>
      <c r="G718" s="214" t="s">
        <v>2711</v>
      </c>
      <c r="I718" s="6" t="s">
        <v>2030</v>
      </c>
      <c r="J718" s="432">
        <v>45429</v>
      </c>
      <c r="K718" s="214" t="s">
        <v>2098</v>
      </c>
      <c r="L718" s="214" t="s">
        <v>2078</v>
      </c>
    </row>
    <row r="719" spans="1:12">
      <c r="A719" s="378" t="str">
        <f t="shared" si="64"/>
        <v>91011.000.000.000.000.000.000</v>
      </c>
      <c r="B719" s="311">
        <v>91010</v>
      </c>
      <c r="C719" s="214">
        <v>91011</v>
      </c>
      <c r="D719" s="378" t="s">
        <v>2712</v>
      </c>
      <c r="E719" s="378" t="str">
        <f t="shared" si="63"/>
        <v>BULK_Chicken Bone Broth Fallon Tub</v>
      </c>
      <c r="F719" s="214" t="s">
        <v>2693</v>
      </c>
      <c r="G719" s="214" t="s">
        <v>2712</v>
      </c>
      <c r="I719" s="6" t="s">
        <v>2030</v>
      </c>
      <c r="J719" s="432">
        <v>45429</v>
      </c>
      <c r="K719" s="214" t="s">
        <v>2098</v>
      </c>
      <c r="L719" s="214" t="s">
        <v>2078</v>
      </c>
    </row>
    <row r="720" spans="1:12">
      <c r="A720" s="378" t="str">
        <f t="shared" si="64"/>
        <v>91021.000.000.000.000.000.000</v>
      </c>
      <c r="B720" s="311">
        <v>91020</v>
      </c>
      <c r="C720" s="214">
        <v>91021</v>
      </c>
      <c r="D720" s="378" t="s">
        <v>2713</v>
      </c>
      <c r="E720" s="378" t="str">
        <f t="shared" si="63"/>
        <v>BULK_Beef Ossobuco Fallon 24 oz</v>
      </c>
      <c r="F720" s="214" t="s">
        <v>2692</v>
      </c>
      <c r="G720" s="214" t="s">
        <v>2713</v>
      </c>
      <c r="I720" s="6" t="s">
        <v>2030</v>
      </c>
      <c r="J720" s="432">
        <v>45429</v>
      </c>
      <c r="K720" s="214" t="s">
        <v>2098</v>
      </c>
      <c r="L720" s="214" t="s">
        <v>2078</v>
      </c>
    </row>
    <row r="721" spans="1:12">
      <c r="A721" s="378" t="str">
        <f t="shared" si="64"/>
        <v>90842.000.000.000.000.000.000</v>
      </c>
      <c r="B721" s="311">
        <v>90840</v>
      </c>
      <c r="C721" s="214">
        <v>90842</v>
      </c>
      <c r="D721" s="378" t="s">
        <v>2714</v>
      </c>
      <c r="E721" s="378" t="str">
        <f t="shared" si="63"/>
        <v>BULK_Mashed Potatoes Fallon 24 oz</v>
      </c>
      <c r="F721" s="214" t="s">
        <v>2692</v>
      </c>
      <c r="G721" s="214" t="s">
        <v>2714</v>
      </c>
      <c r="I721" s="6" t="s">
        <v>2030</v>
      </c>
      <c r="J721" s="432">
        <v>45371</v>
      </c>
      <c r="K721" s="214" t="s">
        <v>2098</v>
      </c>
      <c r="L721" s="214" t="s">
        <v>2078</v>
      </c>
    </row>
    <row r="722" spans="1:12">
      <c r="A722" s="378" t="str">
        <f t="shared" si="64"/>
        <v>91031.000.000.000.000.000.000</v>
      </c>
      <c r="B722" s="311">
        <v>91030</v>
      </c>
      <c r="C722" s="214">
        <v>91031</v>
      </c>
      <c r="D722" s="378" t="s">
        <v>2715</v>
      </c>
      <c r="E722" s="378" t="str">
        <f t="shared" si="63"/>
        <v>BULK_Chicken Stew A La Vodka Fallon Tub</v>
      </c>
      <c r="F722" s="214" t="s">
        <v>2693</v>
      </c>
      <c r="G722" s="214" t="s">
        <v>2715</v>
      </c>
      <c r="I722" s="6" t="s">
        <v>2030</v>
      </c>
      <c r="J722" s="432">
        <v>45436</v>
      </c>
      <c r="K722" s="214" t="s">
        <v>2098</v>
      </c>
      <c r="L722" s="214" t="s">
        <v>2078</v>
      </c>
    </row>
    <row r="723" spans="1:12">
      <c r="A723" s="378" t="str">
        <f t="shared" si="64"/>
        <v>91041.000.000.000.000.000.000</v>
      </c>
      <c r="B723" s="311">
        <v>91040</v>
      </c>
      <c r="C723" s="214">
        <v>91041</v>
      </c>
      <c r="D723" s="378" t="s">
        <v>2716</v>
      </c>
      <c r="E723" s="378" t="str">
        <f t="shared" si="63"/>
        <v>BULK_Roasted Baby Carrots   Fallon 24 oz</v>
      </c>
      <c r="F723" s="214" t="s">
        <v>2692</v>
      </c>
      <c r="G723" s="214" t="s">
        <v>2716</v>
      </c>
      <c r="I723" s="6" t="s">
        <v>2030</v>
      </c>
      <c r="J723" s="432">
        <v>45436</v>
      </c>
      <c r="K723" s="214" t="s">
        <v>2098</v>
      </c>
      <c r="L723" s="214" t="s">
        <v>2078</v>
      </c>
    </row>
    <row r="724" spans="1:12">
      <c r="A724" s="378" t="str">
        <f t="shared" si="64"/>
        <v>91051.000.000.000.000.000.000</v>
      </c>
      <c r="B724" s="311">
        <v>91050</v>
      </c>
      <c r="C724" s="214">
        <v>91051</v>
      </c>
      <c r="D724" s="378" t="s">
        <v>2717</v>
      </c>
      <c r="E724" s="378" t="str">
        <f t="shared" si="63"/>
        <v>BULK_Cheesecake Fallon 24 oz</v>
      </c>
      <c r="F724" s="214" t="s">
        <v>2692</v>
      </c>
      <c r="G724" s="214" t="s">
        <v>2717</v>
      </c>
      <c r="I724" s="6" t="s">
        <v>2030</v>
      </c>
      <c r="J724" s="432">
        <v>45436</v>
      </c>
      <c r="K724" s="214" t="s">
        <v>2098</v>
      </c>
      <c r="L724" s="214" t="s">
        <v>2078</v>
      </c>
    </row>
    <row r="725" spans="1:12">
      <c r="A725" s="378" t="str">
        <f t="shared" si="64"/>
        <v>91061.000.000.000.000.000.000</v>
      </c>
      <c r="B725" s="311">
        <v>91060</v>
      </c>
      <c r="C725" s="214">
        <v>91061</v>
      </c>
      <c r="D725" s="378" t="s">
        <v>2718</v>
      </c>
      <c r="E725" s="378" t="str">
        <f t="shared" si="63"/>
        <v>BULK_Tomato Soup with Cheddar Fallon Tub</v>
      </c>
      <c r="F725" s="214" t="s">
        <v>2693</v>
      </c>
      <c r="G725" s="214" t="s">
        <v>2718</v>
      </c>
      <c r="I725" s="6" t="s">
        <v>2030</v>
      </c>
      <c r="J725" s="432">
        <v>45436</v>
      </c>
      <c r="K725" s="214" t="s">
        <v>2098</v>
      </c>
      <c r="L725" s="214" t="s">
        <v>2078</v>
      </c>
    </row>
    <row r="726" spans="1:12">
      <c r="A726" s="378" t="str">
        <f t="shared" si="64"/>
        <v>91071.000.000.000.000.000.000</v>
      </c>
      <c r="B726" s="311">
        <v>91070</v>
      </c>
      <c r="C726" s="214">
        <v>91071</v>
      </c>
      <c r="D726" s="378" t="s">
        <v>2719</v>
      </c>
      <c r="E726" s="378" t="str">
        <f t="shared" si="63"/>
        <v>BULK_Rob Smoothie Fallon 24 oz</v>
      </c>
      <c r="F726" s="214" t="s">
        <v>2692</v>
      </c>
      <c r="G726" s="214" t="s">
        <v>2719</v>
      </c>
      <c r="I726" s="6" t="s">
        <v>2030</v>
      </c>
      <c r="J726" s="432">
        <v>45436</v>
      </c>
      <c r="K726" s="214" t="s">
        <v>2098</v>
      </c>
      <c r="L726" s="214" t="s">
        <v>2078</v>
      </c>
    </row>
    <row r="727" spans="1:12">
      <c r="A727" s="378" t="str">
        <f t="shared" si="64"/>
        <v>91081.000.000.000.000.000.000</v>
      </c>
      <c r="B727" s="311">
        <v>91080</v>
      </c>
      <c r="C727" s="214">
        <v>91081</v>
      </c>
      <c r="D727" s="378" t="s">
        <v>2720</v>
      </c>
      <c r="E727" s="378" t="str">
        <f t="shared" si="63"/>
        <v>BULK_Teriyaki Stir Fry Fallon 24 oz</v>
      </c>
      <c r="F727" s="214" t="s">
        <v>2692</v>
      </c>
      <c r="G727" s="214" t="s">
        <v>2720</v>
      </c>
      <c r="I727" s="6" t="s">
        <v>2030</v>
      </c>
      <c r="J727" s="432">
        <v>45436</v>
      </c>
      <c r="K727" s="214" t="s">
        <v>2098</v>
      </c>
      <c r="L727" s="214" t="s">
        <v>2078</v>
      </c>
    </row>
    <row r="728" spans="1:12">
      <c r="A728" s="378" t="str">
        <f t="shared" si="64"/>
        <v>91091.000.000.000.000.000.000</v>
      </c>
      <c r="B728" s="311">
        <v>91090</v>
      </c>
      <c r="C728" s="214">
        <v>91091</v>
      </c>
      <c r="D728" s="378" t="s">
        <v>2721</v>
      </c>
      <c r="E728" s="378" t="str">
        <f t="shared" si="63"/>
        <v>BULK_Spinach Lasagna Fallon 24 oz</v>
      </c>
      <c r="F728" s="214" t="s">
        <v>2692</v>
      </c>
      <c r="G728" s="214" t="s">
        <v>2721</v>
      </c>
      <c r="I728" s="6" t="s">
        <v>2030</v>
      </c>
      <c r="J728" s="432">
        <v>45436</v>
      </c>
      <c r="K728" s="214" t="s">
        <v>2098</v>
      </c>
      <c r="L728" s="214" t="s">
        <v>2078</v>
      </c>
    </row>
    <row r="729" spans="1:12">
      <c r="A729" s="378" t="str">
        <f t="shared" si="64"/>
        <v>90163.000.000.000.000.000.000</v>
      </c>
      <c r="B729" s="311">
        <v>90160</v>
      </c>
      <c r="C729" s="214">
        <v>90163</v>
      </c>
      <c r="D729" s="378" t="s">
        <v>246</v>
      </c>
      <c r="E729" s="378" t="str">
        <f t="shared" si="63"/>
        <v>BULK_Pulled BBQ Chicken Fallon 24 oz</v>
      </c>
      <c r="F729" s="214" t="s">
        <v>2692</v>
      </c>
      <c r="G729" s="214" t="s">
        <v>246</v>
      </c>
      <c r="I729" s="6" t="s">
        <v>2030</v>
      </c>
      <c r="J729" s="432">
        <v>45371</v>
      </c>
      <c r="K729" s="214" t="s">
        <v>2098</v>
      </c>
      <c r="L729" s="214" t="s">
        <v>2078</v>
      </c>
    </row>
    <row r="730" spans="1:12">
      <c r="A730" s="378" t="str">
        <f t="shared" si="64"/>
        <v>95021.000.000.000.000.000.000</v>
      </c>
      <c r="B730" s="311">
        <v>95020</v>
      </c>
      <c r="C730" s="214">
        <v>95021</v>
      </c>
      <c r="D730" s="378" t="s">
        <v>2722</v>
      </c>
      <c r="E730" s="378" t="str">
        <f t="shared" si="63"/>
        <v xml:space="preserve">SALAD_New England Roll </v>
      </c>
      <c r="G730" s="214" t="s">
        <v>2722</v>
      </c>
      <c r="I730" s="6" t="s">
        <v>2030</v>
      </c>
      <c r="J730" s="432">
        <v>45443</v>
      </c>
      <c r="K730" s="214" t="s">
        <v>923</v>
      </c>
      <c r="L730" s="214" t="s">
        <v>2066</v>
      </c>
    </row>
    <row r="731" spans="1:12">
      <c r="A731" s="378" t="str">
        <f t="shared" si="64"/>
        <v>95011.000.000.000.000.000.000</v>
      </c>
      <c r="B731" s="311">
        <v>95010</v>
      </c>
      <c r="C731" s="214">
        <v>95011</v>
      </c>
      <c r="D731" s="378" t="s">
        <v>2723</v>
      </c>
      <c r="E731" s="378" t="str">
        <f t="shared" si="63"/>
        <v xml:space="preserve">SALAD_Shrimp Summer Bowl </v>
      </c>
      <c r="G731" s="214" t="s">
        <v>2723</v>
      </c>
      <c r="I731" s="6" t="s">
        <v>2030</v>
      </c>
      <c r="J731" s="432">
        <v>45443</v>
      </c>
      <c r="K731" s="214" t="s">
        <v>923</v>
      </c>
      <c r="L731" s="214" t="s">
        <v>2066</v>
      </c>
    </row>
    <row r="732" spans="1:12">
      <c r="A732" s="378" t="str">
        <f t="shared" si="64"/>
        <v>91121.000.000.000.000.000.000</v>
      </c>
      <c r="B732" s="311">
        <v>91120</v>
      </c>
      <c r="C732" s="214">
        <v>91121</v>
      </c>
      <c r="D732" s="378" t="s">
        <v>2724</v>
      </c>
      <c r="E732" s="378" t="str">
        <f t="shared" si="63"/>
        <v>BULK_Mushroom Chicken Fallon 24 oz</v>
      </c>
      <c r="F732" s="214" t="s">
        <v>2692</v>
      </c>
      <c r="G732" s="214" t="s">
        <v>2724</v>
      </c>
      <c r="I732" s="6" t="s">
        <v>2030</v>
      </c>
      <c r="J732" s="432">
        <v>45443</v>
      </c>
      <c r="K732" s="214" t="s">
        <v>2098</v>
      </c>
      <c r="L732" s="214" t="s">
        <v>2078</v>
      </c>
    </row>
    <row r="733" spans="1:12">
      <c r="A733" s="378" t="str">
        <f t="shared" si="64"/>
        <v>91131.000.000.000.000.000.000</v>
      </c>
      <c r="B733" s="311">
        <v>91130</v>
      </c>
      <c r="C733" s="214">
        <v>91131</v>
      </c>
      <c r="D733" s="378" t="s">
        <v>2725</v>
      </c>
      <c r="E733" s="378" t="str">
        <f t="shared" si="63"/>
        <v>BULK_Corn Chowder Fallon 24 oz</v>
      </c>
      <c r="F733" s="214" t="s">
        <v>2692</v>
      </c>
      <c r="G733" s="214" t="s">
        <v>2725</v>
      </c>
      <c r="I733" s="6" t="s">
        <v>2030</v>
      </c>
      <c r="J733" s="432">
        <v>45443</v>
      </c>
      <c r="K733" s="214" t="s">
        <v>2098</v>
      </c>
      <c r="L733" s="214" t="s">
        <v>2078</v>
      </c>
    </row>
    <row r="734" spans="1:12">
      <c r="A734" s="378" t="str">
        <f t="shared" si="64"/>
        <v>90011L.000.000.000.000.000.000</v>
      </c>
      <c r="B734" s="311" t="s">
        <v>2726</v>
      </c>
      <c r="C734" s="214" t="s">
        <v>2727</v>
      </c>
      <c r="D734" s="378" t="s">
        <v>2644</v>
      </c>
      <c r="E734" s="378" t="str">
        <f t="shared" si="63"/>
        <v>BULK_Baked Ziti with Pesto Sauce and Grilled Shrimp Fallon 24 oz</v>
      </c>
      <c r="F734" s="214" t="s">
        <v>2692</v>
      </c>
      <c r="G734" s="214" t="s">
        <v>2644</v>
      </c>
      <c r="I734" s="6" t="s">
        <v>2030</v>
      </c>
      <c r="J734" s="432">
        <v>45371</v>
      </c>
      <c r="K734" s="214" t="s">
        <v>2098</v>
      </c>
      <c r="L734" s="214" t="s">
        <v>2078</v>
      </c>
    </row>
    <row r="735" spans="1:12">
      <c r="A735" s="378" t="str">
        <f t="shared" si="64"/>
        <v>90023L.000.000.000.000.000.000</v>
      </c>
      <c r="B735" s="311" t="s">
        <v>2728</v>
      </c>
      <c r="C735" s="214" t="s">
        <v>2729</v>
      </c>
      <c r="D735" s="378" t="s">
        <v>2691</v>
      </c>
      <c r="E735" s="378" t="str">
        <f t="shared" si="63"/>
        <v>BULK_Carrot Ginger soup Fallon Tub</v>
      </c>
      <c r="F735" s="214" t="s">
        <v>2693</v>
      </c>
      <c r="G735" s="214" t="s">
        <v>2691</v>
      </c>
      <c r="I735" s="6" t="s">
        <v>2030</v>
      </c>
      <c r="J735" s="432">
        <v>45371</v>
      </c>
      <c r="K735" s="214" t="s">
        <v>2098</v>
      </c>
      <c r="L735" s="214" t="s">
        <v>2078</v>
      </c>
    </row>
    <row r="736" spans="1:12">
      <c r="A736" s="378" t="str">
        <f t="shared" si="64"/>
        <v>90041L.000.000.000.000.000.000</v>
      </c>
      <c r="B736" s="311" t="s">
        <v>2730</v>
      </c>
      <c r="C736" s="214" t="s">
        <v>2731</v>
      </c>
      <c r="D736" s="378" t="s">
        <v>2645</v>
      </c>
      <c r="E736" s="378" t="str">
        <f t="shared" si="63"/>
        <v>BULK_Mini Chocolate Cakes Fallon 24 oz</v>
      </c>
      <c r="F736" s="214" t="s">
        <v>2692</v>
      </c>
      <c r="G736" s="214" t="s">
        <v>2645</v>
      </c>
      <c r="I736" s="6" t="s">
        <v>2030</v>
      </c>
      <c r="J736" s="432">
        <v>45371</v>
      </c>
      <c r="K736" s="214" t="s">
        <v>2098</v>
      </c>
      <c r="L736" s="214" t="s">
        <v>2078</v>
      </c>
    </row>
    <row r="737" spans="1:12">
      <c r="A737" s="378" t="str">
        <f t="shared" si="64"/>
        <v>90051L.000.000.000.000.000.000</v>
      </c>
      <c r="B737" s="311" t="s">
        <v>2732</v>
      </c>
      <c r="C737" s="214" t="s">
        <v>2733</v>
      </c>
      <c r="D737" s="378" t="s">
        <v>2646</v>
      </c>
      <c r="E737" s="378" t="str">
        <f t="shared" si="63"/>
        <v>BULK_Banana Pudding Fallon 24 oz</v>
      </c>
      <c r="F737" s="214" t="s">
        <v>2692</v>
      </c>
      <c r="G737" s="214" t="s">
        <v>2646</v>
      </c>
      <c r="I737" s="6" t="s">
        <v>2030</v>
      </c>
      <c r="J737" s="432">
        <v>45371</v>
      </c>
      <c r="K737" s="214" t="s">
        <v>2098</v>
      </c>
      <c r="L737" s="214" t="s">
        <v>2078</v>
      </c>
    </row>
    <row r="738" spans="1:12">
      <c r="A738" s="378" t="str">
        <f t="shared" si="64"/>
        <v>90061L.000.000.000.000.000.000</v>
      </c>
      <c r="B738" s="311" t="s">
        <v>2734</v>
      </c>
      <c r="C738" s="214" t="s">
        <v>2735</v>
      </c>
      <c r="D738" s="378" t="s">
        <v>54</v>
      </c>
      <c r="E738" s="378" t="str">
        <f t="shared" si="63"/>
        <v>BULK_Basmati Rice Fallon 24 oz</v>
      </c>
      <c r="F738" s="214" t="s">
        <v>2692</v>
      </c>
      <c r="G738" s="214" t="s">
        <v>54</v>
      </c>
      <c r="I738" s="6" t="s">
        <v>2030</v>
      </c>
      <c r="J738" s="432">
        <v>45371</v>
      </c>
      <c r="K738" s="214" t="s">
        <v>2098</v>
      </c>
      <c r="L738" s="214" t="s">
        <v>2078</v>
      </c>
    </row>
    <row r="739" spans="1:12">
      <c r="A739" s="378" t="str">
        <f t="shared" si="64"/>
        <v>90071L.000.000.000.000.000.000</v>
      </c>
      <c r="B739" s="311" t="s">
        <v>2736</v>
      </c>
      <c r="C739" s="214" t="s">
        <v>2737</v>
      </c>
      <c r="D739" s="378" t="s">
        <v>195</v>
      </c>
      <c r="E739" s="378" t="str">
        <f t="shared" si="63"/>
        <v>BULK_Brownie Bites Fallon 24 oz</v>
      </c>
      <c r="F739" s="214" t="s">
        <v>2692</v>
      </c>
      <c r="G739" s="214" t="s">
        <v>195</v>
      </c>
      <c r="I739" s="6" t="s">
        <v>2030</v>
      </c>
      <c r="J739" s="432">
        <v>45371</v>
      </c>
      <c r="K739" s="214" t="s">
        <v>2098</v>
      </c>
      <c r="L739" s="214" t="s">
        <v>2078</v>
      </c>
    </row>
    <row r="740" spans="1:12">
      <c r="A740" s="378" t="str">
        <f t="shared" si="64"/>
        <v>90093L.000.000.000.000.000.000</v>
      </c>
      <c r="B740" s="311" t="s">
        <v>2738</v>
      </c>
      <c r="C740" s="214" t="s">
        <v>2739</v>
      </c>
      <c r="D740" s="378" t="s">
        <v>2682</v>
      </c>
      <c r="E740" s="378" t="str">
        <f t="shared" si="63"/>
        <v>BULK_Chicken and Rice soup Fallon Tub</v>
      </c>
      <c r="F740" s="214" t="s">
        <v>2693</v>
      </c>
      <c r="G740" s="214" t="s">
        <v>2682</v>
      </c>
      <c r="I740" s="6" t="s">
        <v>2030</v>
      </c>
      <c r="J740" s="432">
        <v>45371</v>
      </c>
      <c r="K740" s="214" t="s">
        <v>2098</v>
      </c>
      <c r="L740" s="214" t="s">
        <v>2078</v>
      </c>
    </row>
    <row r="741" spans="1:12">
      <c r="A741" s="378" t="str">
        <f t="shared" si="64"/>
        <v>90103L.000.000.000.000.000.000</v>
      </c>
      <c r="B741" s="311" t="s">
        <v>2740</v>
      </c>
      <c r="C741" s="214" t="s">
        <v>2741</v>
      </c>
      <c r="D741" s="378" t="s">
        <v>2683</v>
      </c>
      <c r="E741" s="378" t="str">
        <f t="shared" si="63"/>
        <v>BULK_Chicken Stracciatella soup Fallon Tub</v>
      </c>
      <c r="F741" s="214" t="s">
        <v>2693</v>
      </c>
      <c r="G741" s="214" t="s">
        <v>2683</v>
      </c>
      <c r="I741" s="6" t="s">
        <v>2030</v>
      </c>
      <c r="J741" s="432">
        <v>45371</v>
      </c>
      <c r="K741" s="214" t="s">
        <v>2098</v>
      </c>
      <c r="L741" s="214" t="s">
        <v>2078</v>
      </c>
    </row>
    <row r="742" spans="1:12">
      <c r="A742" s="378" t="str">
        <f t="shared" si="64"/>
        <v>90121L.000.000.000.000.000.000</v>
      </c>
      <c r="B742" s="311" t="s">
        <v>2742</v>
      </c>
      <c r="C742" s="214" t="s">
        <v>2743</v>
      </c>
      <c r="D742" s="378" t="s">
        <v>2648</v>
      </c>
      <c r="E742" s="378" t="str">
        <f t="shared" si="63"/>
        <v>BULK_Chopped Spring Salad Fallon 24 oz</v>
      </c>
      <c r="F742" s="214" t="s">
        <v>2692</v>
      </c>
      <c r="G742" s="214" t="s">
        <v>2648</v>
      </c>
      <c r="I742" s="6" t="s">
        <v>2030</v>
      </c>
      <c r="J742" s="432">
        <v>45371</v>
      </c>
      <c r="K742" s="214" t="s">
        <v>2098</v>
      </c>
      <c r="L742" s="214" t="s">
        <v>2078</v>
      </c>
    </row>
    <row r="743" spans="1:12">
      <c r="A743" s="378" t="str">
        <f t="shared" si="64"/>
        <v>90131L.000.000.000.000.000.000</v>
      </c>
      <c r="B743" s="311" t="s">
        <v>2744</v>
      </c>
      <c r="C743" s="214" t="s">
        <v>2745</v>
      </c>
      <c r="D743" s="378" t="s">
        <v>2649</v>
      </c>
      <c r="E743" s="378" t="str">
        <f t="shared" si="63"/>
        <v>BULK_Fish Cakes with Tartar Sauce Fallon 24 oz</v>
      </c>
      <c r="F743" s="214" t="s">
        <v>2692</v>
      </c>
      <c r="G743" s="214" t="s">
        <v>2649</v>
      </c>
      <c r="I743" s="6" t="s">
        <v>2030</v>
      </c>
      <c r="J743" s="432">
        <v>45371</v>
      </c>
      <c r="K743" s="214" t="s">
        <v>2098</v>
      </c>
      <c r="L743" s="214" t="s">
        <v>2078</v>
      </c>
    </row>
    <row r="744" spans="1:12">
      <c r="A744" s="378" t="str">
        <f t="shared" si="64"/>
        <v>90141L.000.000.000.000.000.000</v>
      </c>
      <c r="B744" s="311" t="s">
        <v>2746</v>
      </c>
      <c r="C744" s="214" t="s">
        <v>2747</v>
      </c>
      <c r="D744" s="378" t="s">
        <v>2650</v>
      </c>
      <c r="E744" s="378" t="str">
        <f t="shared" si="63"/>
        <v>BULK_Fresh Fruit Cup Fallon 24 oz</v>
      </c>
      <c r="F744" s="214" t="s">
        <v>2692</v>
      </c>
      <c r="G744" s="214" t="s">
        <v>2650</v>
      </c>
      <c r="I744" s="6" t="s">
        <v>2030</v>
      </c>
      <c r="J744" s="432">
        <v>45371</v>
      </c>
      <c r="K744" s="214" t="s">
        <v>2098</v>
      </c>
      <c r="L744" s="214" t="s">
        <v>2078</v>
      </c>
    </row>
    <row r="745" spans="1:12">
      <c r="A745" s="378" t="str">
        <f t="shared" si="64"/>
        <v>90152L.000.000.000.000.000.000</v>
      </c>
      <c r="B745" s="311" t="s">
        <v>2748</v>
      </c>
      <c r="C745" s="214" t="s">
        <v>2749</v>
      </c>
      <c r="D745" s="378" t="s">
        <v>181</v>
      </c>
      <c r="E745" s="378" t="str">
        <f t="shared" si="63"/>
        <v>BULK_Green Beans Fallon 24 oz</v>
      </c>
      <c r="F745" s="214" t="s">
        <v>2692</v>
      </c>
      <c r="G745" s="214" t="s">
        <v>181</v>
      </c>
      <c r="I745" s="6" t="s">
        <v>2030</v>
      </c>
      <c r="J745" s="432">
        <v>45371</v>
      </c>
      <c r="K745" s="214" t="s">
        <v>2098</v>
      </c>
      <c r="L745" s="214" t="s">
        <v>2078</v>
      </c>
    </row>
    <row r="746" spans="1:12">
      <c r="A746" s="378" t="str">
        <f t="shared" si="64"/>
        <v>90151L.000.000.000.000.000.000</v>
      </c>
      <c r="B746" s="311" t="s">
        <v>2748</v>
      </c>
      <c r="C746" s="214" t="s">
        <v>2750</v>
      </c>
      <c r="D746" s="378" t="s">
        <v>2651</v>
      </c>
      <c r="E746" s="378" t="str">
        <f t="shared" si="63"/>
        <v>BULK_Green Beans &amp; Almonds Fallon 24 oz</v>
      </c>
      <c r="F746" s="214" t="s">
        <v>2692</v>
      </c>
      <c r="G746" s="214" t="s">
        <v>2651</v>
      </c>
      <c r="I746" s="6" t="s">
        <v>2030</v>
      </c>
      <c r="J746" s="432">
        <v>45371</v>
      </c>
      <c r="K746" s="214" t="s">
        <v>2098</v>
      </c>
      <c r="L746" s="214" t="s">
        <v>2078</v>
      </c>
    </row>
    <row r="747" spans="1:12">
      <c r="A747" s="378" t="str">
        <f t="shared" si="64"/>
        <v>90161L.000.000.000.000.000.000</v>
      </c>
      <c r="B747" s="311" t="s">
        <v>2751</v>
      </c>
      <c r="C747" s="214" t="s">
        <v>2752</v>
      </c>
      <c r="D747" s="378" t="s">
        <v>245</v>
      </c>
      <c r="E747" s="378" t="str">
        <f t="shared" si="63"/>
        <v>BULK_Classic Mac &amp; Cheese Fallon 24 oz</v>
      </c>
      <c r="F747" s="214" t="s">
        <v>2692</v>
      </c>
      <c r="G747" s="214" t="s">
        <v>245</v>
      </c>
      <c r="I747" s="6" t="s">
        <v>2030</v>
      </c>
      <c r="J747" s="432">
        <v>45371</v>
      </c>
      <c r="K747" s="214" t="s">
        <v>2098</v>
      </c>
      <c r="L747" s="214" t="s">
        <v>2078</v>
      </c>
    </row>
    <row r="748" spans="1:12">
      <c r="A748" s="378" t="str">
        <f t="shared" si="64"/>
        <v>90162L.000.000.000.000.000.000</v>
      </c>
      <c r="B748" s="311" t="s">
        <v>2751</v>
      </c>
      <c r="C748" s="214" t="s">
        <v>2753</v>
      </c>
      <c r="D748" s="378" t="s">
        <v>2709</v>
      </c>
      <c r="E748" s="378" t="str">
        <f t="shared" si="63"/>
        <v>BULK_Macaroni Primavera Fallon 24 oz</v>
      </c>
      <c r="F748" s="214" t="s">
        <v>2692</v>
      </c>
      <c r="G748" s="214" t="s">
        <v>2709</v>
      </c>
      <c r="I748" s="6" t="s">
        <v>2030</v>
      </c>
      <c r="J748" s="432">
        <v>45422</v>
      </c>
      <c r="K748" s="214" t="s">
        <v>2098</v>
      </c>
      <c r="L748" s="214" t="s">
        <v>2078</v>
      </c>
    </row>
    <row r="749" spans="1:12">
      <c r="A749" s="378" t="str">
        <f t="shared" si="64"/>
        <v>90163L.000.000.000.000.000.000</v>
      </c>
      <c r="B749" s="311" t="s">
        <v>2751</v>
      </c>
      <c r="C749" s="214" t="s">
        <v>2754</v>
      </c>
      <c r="D749" s="378" t="s">
        <v>246</v>
      </c>
      <c r="E749" s="378" t="str">
        <f t="shared" si="63"/>
        <v>BULK_Pulled BBQ Chicken Fallon 24 oz</v>
      </c>
      <c r="F749" s="214" t="s">
        <v>2692</v>
      </c>
      <c r="G749" s="214" t="s">
        <v>246</v>
      </c>
      <c r="I749" s="6" t="s">
        <v>2030</v>
      </c>
      <c r="J749" s="432">
        <v>45371</v>
      </c>
      <c r="K749" s="214" t="s">
        <v>2098</v>
      </c>
      <c r="L749" s="214" t="s">
        <v>2078</v>
      </c>
    </row>
    <row r="750" spans="1:12">
      <c r="A750" s="378" t="str">
        <f t="shared" si="64"/>
        <v>90171L.000.000.000.000.000.000</v>
      </c>
      <c r="B750" s="311" t="s">
        <v>2755</v>
      </c>
      <c r="C750" s="214" t="s">
        <v>2756</v>
      </c>
      <c r="D750" s="378" t="s">
        <v>2652</v>
      </c>
      <c r="E750" s="378" t="str">
        <f t="shared" si="63"/>
        <v>BULK_Macaroni Salad with Beets Fallon 24 oz</v>
      </c>
      <c r="F750" s="214" t="s">
        <v>2692</v>
      </c>
      <c r="G750" s="214" t="s">
        <v>2652</v>
      </c>
      <c r="I750" s="6" t="s">
        <v>2030</v>
      </c>
      <c r="J750" s="432">
        <v>45371</v>
      </c>
      <c r="K750" s="214" t="s">
        <v>2098</v>
      </c>
      <c r="L750" s="214" t="s">
        <v>2078</v>
      </c>
    </row>
    <row r="751" spans="1:12">
      <c r="A751" s="378" t="str">
        <f t="shared" si="64"/>
        <v>90181L.000.000.000.000.000.000</v>
      </c>
      <c r="B751" s="311" t="s">
        <v>2757</v>
      </c>
      <c r="C751" s="214" t="s">
        <v>2758</v>
      </c>
      <c r="D751" s="378" t="s">
        <v>2653</v>
      </c>
      <c r="E751" s="378" t="str">
        <f t="shared" si="63"/>
        <v>BULK_Mini Coffee Cake Fallon 24 oz</v>
      </c>
      <c r="F751" s="214" t="s">
        <v>2692</v>
      </c>
      <c r="G751" s="214" t="s">
        <v>2653</v>
      </c>
      <c r="I751" s="6" t="s">
        <v>2030</v>
      </c>
      <c r="J751" s="432">
        <v>45371</v>
      </c>
      <c r="K751" s="214" t="s">
        <v>2098</v>
      </c>
      <c r="L751" s="214" t="s">
        <v>2078</v>
      </c>
    </row>
    <row r="752" spans="1:12">
      <c r="A752" s="378" t="str">
        <f t="shared" si="64"/>
        <v>90191L.000.000.000.000.000.000</v>
      </c>
      <c r="B752" s="311" t="s">
        <v>2759</v>
      </c>
      <c r="C752" s="214" t="s">
        <v>2760</v>
      </c>
      <c r="D752" s="378" t="s">
        <v>2654</v>
      </c>
      <c r="E752" s="378" t="str">
        <f t="shared" si="63"/>
        <v>BULK_Rice Pudding Fallon 24 oz</v>
      </c>
      <c r="F752" s="214" t="s">
        <v>2692</v>
      </c>
      <c r="G752" s="214" t="s">
        <v>2654</v>
      </c>
      <c r="I752" s="6" t="s">
        <v>2030</v>
      </c>
      <c r="J752" s="432">
        <v>45371</v>
      </c>
      <c r="K752" s="214" t="s">
        <v>2098</v>
      </c>
      <c r="L752" s="214" t="s">
        <v>2078</v>
      </c>
    </row>
    <row r="753" spans="1:12">
      <c r="A753" s="378" t="str">
        <f t="shared" si="64"/>
        <v>90201L.000.000.000.000.000.000</v>
      </c>
      <c r="B753" s="311" t="s">
        <v>2761</v>
      </c>
      <c r="C753" s="214" t="s">
        <v>2762</v>
      </c>
      <c r="D753" s="378" t="s">
        <v>2655</v>
      </c>
      <c r="E753" s="378" t="str">
        <f t="shared" si="63"/>
        <v>BULK_Roasted Broccoli Fallon 24 oz</v>
      </c>
      <c r="F753" s="214" t="s">
        <v>2692</v>
      </c>
      <c r="G753" s="214" t="s">
        <v>2655</v>
      </c>
      <c r="I753" s="6" t="s">
        <v>2030</v>
      </c>
      <c r="J753" s="432">
        <v>45371</v>
      </c>
      <c r="K753" s="214" t="s">
        <v>2098</v>
      </c>
      <c r="L753" s="214" t="s">
        <v>2078</v>
      </c>
    </row>
    <row r="754" spans="1:12">
      <c r="A754" s="378" t="str">
        <f t="shared" si="64"/>
        <v>90211L.000.000.000.000.000.000</v>
      </c>
      <c r="B754" s="311" t="s">
        <v>2763</v>
      </c>
      <c r="C754" s="214" t="s">
        <v>2764</v>
      </c>
      <c r="D754" s="378" t="s">
        <v>179</v>
      </c>
      <c r="E754" s="378" t="str">
        <f t="shared" si="63"/>
        <v>BULK_Rosemary Whipped Potatoes Fallon 24 oz</v>
      </c>
      <c r="F754" s="214" t="s">
        <v>2692</v>
      </c>
      <c r="G754" s="214" t="s">
        <v>179</v>
      </c>
      <c r="I754" s="6" t="s">
        <v>2030</v>
      </c>
      <c r="J754" s="432">
        <v>45371</v>
      </c>
      <c r="K754" s="214" t="s">
        <v>2098</v>
      </c>
      <c r="L754" s="214" t="s">
        <v>2078</v>
      </c>
    </row>
    <row r="755" spans="1:12">
      <c r="A755" s="378" t="str">
        <f t="shared" si="64"/>
        <v>90221L.000.000.000.000.000.000</v>
      </c>
      <c r="B755" s="311" t="s">
        <v>2765</v>
      </c>
      <c r="C755" s="214" t="s">
        <v>2766</v>
      </c>
      <c r="D755" s="378" t="s">
        <v>1383</v>
      </c>
      <c r="E755" s="378" t="str">
        <f t="shared" si="63"/>
        <v>BULK_Sauteed Spinach Fallon 24 oz</v>
      </c>
      <c r="F755" s="214" t="s">
        <v>2692</v>
      </c>
      <c r="G755" s="214" t="s">
        <v>1383</v>
      </c>
      <c r="I755" s="6" t="s">
        <v>2030</v>
      </c>
      <c r="J755" s="432">
        <v>45371</v>
      </c>
      <c r="K755" s="214" t="s">
        <v>2098</v>
      </c>
      <c r="L755" s="214" t="s">
        <v>2078</v>
      </c>
    </row>
    <row r="756" spans="1:12">
      <c r="A756" s="378" t="str">
        <f t="shared" si="64"/>
        <v>90231L.000.000.000.000.000.000</v>
      </c>
      <c r="B756" s="311" t="s">
        <v>2767</v>
      </c>
      <c r="C756" s="214" t="s">
        <v>2768</v>
      </c>
      <c r="D756" s="378" t="s">
        <v>2694</v>
      </c>
      <c r="E756" s="378" t="str">
        <f t="shared" si="63"/>
        <v>BULK_Penne with Meat Sauce Fallon 24 oz</v>
      </c>
      <c r="F756" s="214" t="s">
        <v>2692</v>
      </c>
      <c r="G756" s="214" t="s">
        <v>2694</v>
      </c>
      <c r="I756" s="6" t="s">
        <v>2030</v>
      </c>
      <c r="J756" s="432">
        <v>45371</v>
      </c>
      <c r="K756" s="214" t="s">
        <v>2098</v>
      </c>
      <c r="L756" s="214" t="s">
        <v>2078</v>
      </c>
    </row>
    <row r="757" spans="1:12">
      <c r="A757" s="378" t="str">
        <f t="shared" si="64"/>
        <v>90241L.000.000.000.000.000.000</v>
      </c>
      <c r="B757" s="311" t="s">
        <v>2769</v>
      </c>
      <c r="C757" s="214" t="s">
        <v>2770</v>
      </c>
      <c r="D757" s="378" t="s">
        <v>2656</v>
      </c>
      <c r="E757" s="378" t="str">
        <f t="shared" si="63"/>
        <v>BULK_Teriyaki Chicken Fallon 24 oz</v>
      </c>
      <c r="F757" s="214" t="s">
        <v>2692</v>
      </c>
      <c r="G757" s="214" t="s">
        <v>2656</v>
      </c>
      <c r="I757" s="6" t="s">
        <v>2030</v>
      </c>
      <c r="J757" s="432">
        <v>45371</v>
      </c>
      <c r="K757" s="214" t="s">
        <v>2098</v>
      </c>
      <c r="L757" s="214" t="s">
        <v>2078</v>
      </c>
    </row>
    <row r="758" spans="1:12">
      <c r="A758" s="378" t="str">
        <f t="shared" si="64"/>
        <v>90251L.000.000.000.000.000.000</v>
      </c>
      <c r="B758" s="311" t="s">
        <v>2771</v>
      </c>
      <c r="C758" s="214" t="s">
        <v>2772</v>
      </c>
      <c r="D758" s="378" t="s">
        <v>2657</v>
      </c>
      <c r="E758" s="378" t="str">
        <f t="shared" si="63"/>
        <v>BULK_Turkey Meatballs with Tomato Sauce Fallon 24 oz</v>
      </c>
      <c r="F758" s="214" t="s">
        <v>2692</v>
      </c>
      <c r="G758" s="214" t="s">
        <v>2657</v>
      </c>
      <c r="I758" s="6" t="s">
        <v>2030</v>
      </c>
      <c r="J758" s="432">
        <v>45371</v>
      </c>
      <c r="K758" s="214" t="s">
        <v>2098</v>
      </c>
      <c r="L758" s="214" t="s">
        <v>2078</v>
      </c>
    </row>
    <row r="759" spans="1:12">
      <c r="A759" s="378" t="str">
        <f t="shared" si="64"/>
        <v>90281L.000.000.000.000.000.000</v>
      </c>
      <c r="B759" s="311" t="s">
        <v>2773</v>
      </c>
      <c r="C759" s="214" t="s">
        <v>2774</v>
      </c>
      <c r="D759" s="378" t="s">
        <v>2659</v>
      </c>
      <c r="E759" s="378" t="str">
        <f t="shared" si="63"/>
        <v>BULK_Brown Rice Fallon 24 oz</v>
      </c>
      <c r="F759" s="214" t="s">
        <v>2692</v>
      </c>
      <c r="G759" s="214" t="s">
        <v>2659</v>
      </c>
      <c r="I759" s="6" t="s">
        <v>2030</v>
      </c>
      <c r="J759" s="432">
        <v>45371</v>
      </c>
      <c r="K759" s="214" t="s">
        <v>2098</v>
      </c>
      <c r="L759" s="214" t="s">
        <v>2078</v>
      </c>
    </row>
    <row r="760" spans="1:12">
      <c r="A760" s="378" t="str">
        <f t="shared" si="64"/>
        <v>90291L.000.000.000.000.000.000</v>
      </c>
      <c r="B760" s="311" t="s">
        <v>2775</v>
      </c>
      <c r="C760" s="214" t="s">
        <v>2776</v>
      </c>
      <c r="D760" s="378" t="s">
        <v>989</v>
      </c>
      <c r="E760" s="378" t="str">
        <f t="shared" si="63"/>
        <v>BULK_Carrot Puree  Fallon 24 oz</v>
      </c>
      <c r="F760" s="214" t="s">
        <v>2692</v>
      </c>
      <c r="G760" s="214" t="s">
        <v>989</v>
      </c>
      <c r="I760" s="6" t="s">
        <v>2030</v>
      </c>
      <c r="J760" s="432">
        <v>45371</v>
      </c>
      <c r="K760" s="214" t="s">
        <v>2098</v>
      </c>
      <c r="L760" s="214" t="s">
        <v>2078</v>
      </c>
    </row>
    <row r="761" spans="1:12">
      <c r="A761" s="378" t="str">
        <f t="shared" si="64"/>
        <v>90311L.000.000.000.000.000.000</v>
      </c>
      <c r="B761" s="311" t="s">
        <v>2777</v>
      </c>
      <c r="C761" s="214" t="s">
        <v>2778</v>
      </c>
      <c r="D761" s="378" t="s">
        <v>2660</v>
      </c>
      <c r="E761" s="378" t="str">
        <f t="shared" si="63"/>
        <v>BULK_Chicken Tacos (Taco Shells Optional) Fallon 24 oz</v>
      </c>
      <c r="F761" s="214" t="s">
        <v>2692</v>
      </c>
      <c r="G761" s="214" t="s">
        <v>2660</v>
      </c>
      <c r="I761" s="6" t="s">
        <v>2030</v>
      </c>
      <c r="J761" s="432">
        <v>45371</v>
      </c>
      <c r="K761" s="214" t="s">
        <v>2098</v>
      </c>
      <c r="L761" s="214" t="s">
        <v>2078</v>
      </c>
    </row>
    <row r="762" spans="1:12">
      <c r="A762" s="378" t="str">
        <f t="shared" si="64"/>
        <v>90321L.000.000.000.000.000.000</v>
      </c>
      <c r="B762" s="311" t="s">
        <v>2779</v>
      </c>
      <c r="C762" s="214" t="s">
        <v>2780</v>
      </c>
      <c r="D762" s="378" t="s">
        <v>2661</v>
      </c>
      <c r="E762" s="378" t="str">
        <f t="shared" si="63"/>
        <v>BULK_Chili with Cheddar Cheese Fallon 24 oz</v>
      </c>
      <c r="F762" s="214" t="s">
        <v>2692</v>
      </c>
      <c r="G762" s="214" t="s">
        <v>2661</v>
      </c>
      <c r="I762" s="6" t="s">
        <v>2030</v>
      </c>
      <c r="J762" s="432">
        <v>45371</v>
      </c>
      <c r="K762" s="214" t="s">
        <v>2098</v>
      </c>
      <c r="L762" s="214" t="s">
        <v>2078</v>
      </c>
    </row>
    <row r="763" spans="1:12">
      <c r="A763" s="378" t="str">
        <f t="shared" si="64"/>
        <v>90331L.000.000.000.000.000.000</v>
      </c>
      <c r="B763" s="311" t="s">
        <v>2781</v>
      </c>
      <c r="C763" s="214" t="s">
        <v>2782</v>
      </c>
      <c r="D763" s="378" t="s">
        <v>2662</v>
      </c>
      <c r="E763" s="378" t="str">
        <f t="shared" si="63"/>
        <v>BULK_Chocolate Pudding Fallon 24 oz</v>
      </c>
      <c r="F763" s="214" t="s">
        <v>2692</v>
      </c>
      <c r="G763" s="214" t="s">
        <v>2662</v>
      </c>
      <c r="I763" s="6" t="s">
        <v>2030</v>
      </c>
      <c r="J763" s="432">
        <v>45371</v>
      </c>
      <c r="K763" s="214" t="s">
        <v>2098</v>
      </c>
      <c r="L763" s="214" t="s">
        <v>2078</v>
      </c>
    </row>
    <row r="764" spans="1:12">
      <c r="A764" s="378" t="str">
        <f t="shared" si="64"/>
        <v>90332L.000.000.000.000.000.000</v>
      </c>
      <c r="B764" s="311" t="s">
        <v>2781</v>
      </c>
      <c r="C764" s="214" t="s">
        <v>2783</v>
      </c>
      <c r="D764" s="378" t="s">
        <v>2701</v>
      </c>
      <c r="E764" s="378" t="str">
        <f t="shared" si="63"/>
        <v>BULK_Strawberry and Vanilla Pudding Fallon 24 oz</v>
      </c>
      <c r="F764" s="214" t="s">
        <v>2692</v>
      </c>
      <c r="G764" s="214" t="s">
        <v>2701</v>
      </c>
      <c r="I764" s="6" t="s">
        <v>2030</v>
      </c>
      <c r="J764" s="432">
        <v>45371</v>
      </c>
      <c r="K764" s="214" t="s">
        <v>2098</v>
      </c>
      <c r="L764" s="214" t="s">
        <v>2078</v>
      </c>
    </row>
    <row r="765" spans="1:12">
      <c r="A765" s="378" t="str">
        <f t="shared" si="64"/>
        <v>90333L.000.000.000.000.000.000</v>
      </c>
      <c r="B765" s="311" t="s">
        <v>2781</v>
      </c>
      <c r="C765" s="214" t="s">
        <v>2784</v>
      </c>
      <c r="D765" s="378" t="s">
        <v>2711</v>
      </c>
      <c r="E765" s="378" t="str">
        <f t="shared" si="63"/>
        <v>BULK_Vanilla Pudding Fallon 24 oz</v>
      </c>
      <c r="F765" s="214" t="s">
        <v>2692</v>
      </c>
      <c r="G765" s="214" t="s">
        <v>2711</v>
      </c>
      <c r="I765" s="6" t="s">
        <v>2030</v>
      </c>
      <c r="J765" s="432">
        <v>45429</v>
      </c>
      <c r="K765" s="214" t="s">
        <v>2098</v>
      </c>
      <c r="L765" s="214" t="s">
        <v>2078</v>
      </c>
    </row>
    <row r="766" spans="1:12">
      <c r="A766" s="378" t="str">
        <f t="shared" si="64"/>
        <v>90341L.000.000.000.000.000.000</v>
      </c>
      <c r="B766" s="311" t="s">
        <v>2785</v>
      </c>
      <c r="C766" s="214" t="s">
        <v>2786</v>
      </c>
      <c r="D766" s="378" t="s">
        <v>2647</v>
      </c>
      <c r="E766" s="378" t="str">
        <f t="shared" si="63"/>
        <v>BULK_Chopped Caesar Salad Fallon 24 oz</v>
      </c>
      <c r="F766" s="214" t="s">
        <v>2692</v>
      </c>
      <c r="G766" s="214" t="s">
        <v>2647</v>
      </c>
      <c r="I766" s="6" t="s">
        <v>2030</v>
      </c>
      <c r="J766" s="432">
        <v>45371</v>
      </c>
      <c r="K766" s="214" t="s">
        <v>2098</v>
      </c>
      <c r="L766" s="214" t="s">
        <v>2078</v>
      </c>
    </row>
    <row r="767" spans="1:12">
      <c r="A767" s="378" t="str">
        <f t="shared" si="64"/>
        <v>90351L.000.000.000.000.000.000</v>
      </c>
      <c r="B767" s="311" t="s">
        <v>2787</v>
      </c>
      <c r="C767" s="214" t="s">
        <v>2788</v>
      </c>
      <c r="D767" s="378" t="s">
        <v>130</v>
      </c>
      <c r="E767" s="378" t="str">
        <f t="shared" si="63"/>
        <v>BULK_Cole Slaw Fallon 24 oz</v>
      </c>
      <c r="F767" s="214" t="s">
        <v>2692</v>
      </c>
      <c r="G767" s="214" t="s">
        <v>130</v>
      </c>
      <c r="I767" s="6" t="s">
        <v>2030</v>
      </c>
      <c r="J767" s="432">
        <v>45371</v>
      </c>
      <c r="K767" s="214" t="s">
        <v>2098</v>
      </c>
      <c r="L767" s="214" t="s">
        <v>2078</v>
      </c>
    </row>
    <row r="768" spans="1:12">
      <c r="A768" s="378" t="str">
        <f t="shared" si="64"/>
        <v>90383L.000.000.000.000.000.000</v>
      </c>
      <c r="B768" s="311" t="s">
        <v>2789</v>
      </c>
      <c r="C768" s="214" t="s">
        <v>2790</v>
      </c>
      <c r="D768" s="378" t="s">
        <v>2685</v>
      </c>
      <c r="E768" s="378" t="str">
        <f t="shared" si="63"/>
        <v>BULK_Italian Wedding soup Fallon Tub</v>
      </c>
      <c r="F768" s="214" t="s">
        <v>2693</v>
      </c>
      <c r="G768" s="214" t="s">
        <v>2685</v>
      </c>
      <c r="I768" s="6" t="s">
        <v>2030</v>
      </c>
      <c r="J768" s="432">
        <v>45371</v>
      </c>
      <c r="K768" s="214" t="s">
        <v>2098</v>
      </c>
      <c r="L768" s="214" t="s">
        <v>2078</v>
      </c>
    </row>
    <row r="769" spans="1:12">
      <c r="A769" s="378" t="str">
        <f t="shared" si="64"/>
        <v>90391L.000.000.000.000.000.000</v>
      </c>
      <c r="B769" s="311" t="s">
        <v>2791</v>
      </c>
      <c r="C769" s="214" t="s">
        <v>2792</v>
      </c>
      <c r="D769" s="378" t="s">
        <v>3691</v>
      </c>
      <c r="E769" s="378" t="str">
        <f t="shared" ref="E769:E832" si="65">CONCATENATE(K769,"_",G769," ",F769)</f>
        <v>BULK_Chopped Mediterranean Salad Fallon 24 oz</v>
      </c>
      <c r="F769" s="214" t="s">
        <v>2692</v>
      </c>
      <c r="G769" s="214" t="s">
        <v>3691</v>
      </c>
      <c r="I769" s="6" t="s">
        <v>2030</v>
      </c>
      <c r="J769" s="432">
        <v>45371</v>
      </c>
      <c r="K769" s="214" t="s">
        <v>2098</v>
      </c>
      <c r="L769" s="214" t="s">
        <v>2078</v>
      </c>
    </row>
    <row r="770" spans="1:12">
      <c r="A770" s="378" t="str">
        <f t="shared" si="64"/>
        <v>90403L.000.000.000.000.000.000</v>
      </c>
      <c r="B770" s="311" t="s">
        <v>2793</v>
      </c>
      <c r="C770" s="214" t="s">
        <v>2794</v>
      </c>
      <c r="D770" s="378" t="s">
        <v>2686</v>
      </c>
      <c r="E770" s="378" t="str">
        <f t="shared" si="65"/>
        <v>BULK_Minestrone soup Fallon Tub</v>
      </c>
      <c r="F770" s="214" t="s">
        <v>2693</v>
      </c>
      <c r="G770" s="214" t="s">
        <v>2686</v>
      </c>
      <c r="I770" s="6" t="s">
        <v>2030</v>
      </c>
      <c r="J770" s="432">
        <v>45371</v>
      </c>
      <c r="K770" s="214" t="s">
        <v>2098</v>
      </c>
      <c r="L770" s="214" t="s">
        <v>2078</v>
      </c>
    </row>
    <row r="771" spans="1:12">
      <c r="A771" s="378" t="str">
        <f t="shared" si="64"/>
        <v>90421L.000.000.000.000.000.000</v>
      </c>
      <c r="B771" s="311" t="s">
        <v>2795</v>
      </c>
      <c r="C771" s="214" t="s">
        <v>2796</v>
      </c>
      <c r="D771" s="378" t="s">
        <v>2663</v>
      </c>
      <c r="E771" s="378" t="str">
        <f t="shared" si="65"/>
        <v>BULK_Peanut Butter Chocolate Chip bites Fallon 24 oz</v>
      </c>
      <c r="F771" s="214" t="s">
        <v>2692</v>
      </c>
      <c r="G771" s="214" t="s">
        <v>2663</v>
      </c>
      <c r="I771" s="6" t="s">
        <v>2030</v>
      </c>
      <c r="J771" s="432">
        <v>45371</v>
      </c>
      <c r="K771" s="214" t="s">
        <v>2098</v>
      </c>
      <c r="L771" s="214" t="s">
        <v>2078</v>
      </c>
    </row>
    <row r="772" spans="1:12">
      <c r="A772" s="378" t="str">
        <f t="shared" ref="A772:A835" si="66">CONCATENATE(C772,".",IF(M772="","000",M772),".",IF(O772="","000",O772),".",IF(Q772="","000",Q772),".",IF(S772="","000",S772),".",IF(U772="","000",U772),".",IF(Y772="","000",Y772))</f>
        <v>90431L.000.000.000.000.000.000</v>
      </c>
      <c r="B772" s="311" t="s">
        <v>2797</v>
      </c>
      <c r="C772" s="214" t="s">
        <v>2798</v>
      </c>
      <c r="D772" s="378" t="s">
        <v>2664</v>
      </c>
      <c r="E772" s="378" t="str">
        <f t="shared" si="65"/>
        <v>BULK_Potato Salad Fallon 24 oz</v>
      </c>
      <c r="F772" s="214" t="s">
        <v>2692</v>
      </c>
      <c r="G772" s="214" t="s">
        <v>2664</v>
      </c>
      <c r="I772" s="6" t="s">
        <v>2030</v>
      </c>
      <c r="J772" s="432">
        <v>45371</v>
      </c>
      <c r="K772" s="214" t="s">
        <v>2098</v>
      </c>
      <c r="L772" s="214" t="s">
        <v>2078</v>
      </c>
    </row>
    <row r="773" spans="1:12">
      <c r="A773" s="378" t="str">
        <f t="shared" si="66"/>
        <v>90451L.000.000.000.000.000.000</v>
      </c>
      <c r="B773" s="311" t="s">
        <v>2799</v>
      </c>
      <c r="C773" s="214" t="s">
        <v>2800</v>
      </c>
      <c r="D773" s="378" t="s">
        <v>2665</v>
      </c>
      <c r="E773" s="378" t="str">
        <f t="shared" si="65"/>
        <v>BULK_Slow Cooked Roast Beef  Fallon 24 oz</v>
      </c>
      <c r="F773" s="214" t="s">
        <v>2692</v>
      </c>
      <c r="G773" s="214" t="s">
        <v>2665</v>
      </c>
      <c r="I773" s="6" t="s">
        <v>2030</v>
      </c>
      <c r="J773" s="432">
        <v>45371</v>
      </c>
      <c r="K773" s="214" t="s">
        <v>2098</v>
      </c>
      <c r="L773" s="214" t="s">
        <v>2078</v>
      </c>
    </row>
    <row r="774" spans="1:12">
      <c r="A774" s="378" t="str">
        <f t="shared" si="66"/>
        <v>90461L.000.000.000.000.000.000</v>
      </c>
      <c r="B774" s="311" t="s">
        <v>2801</v>
      </c>
      <c r="C774" s="214" t="s">
        <v>2802</v>
      </c>
      <c r="D774" s="378" t="s">
        <v>2666</v>
      </c>
      <c r="E774" s="378" t="str">
        <f t="shared" si="65"/>
        <v>BULK_Spaghetti and Turkey Meatballs, with Tomato, Mushroom and Veggie Sauce  Fallon 24 oz</v>
      </c>
      <c r="F774" s="214" t="s">
        <v>2692</v>
      </c>
      <c r="G774" s="214" t="s">
        <v>2666</v>
      </c>
      <c r="I774" s="6" t="s">
        <v>2030</v>
      </c>
      <c r="J774" s="432">
        <v>45371</v>
      </c>
      <c r="K774" s="214" t="s">
        <v>2098</v>
      </c>
      <c r="L774" s="214" t="s">
        <v>2078</v>
      </c>
    </row>
    <row r="775" spans="1:12">
      <c r="A775" s="378" t="str">
        <f t="shared" si="66"/>
        <v>90471L.000.000.000.000.000.000</v>
      </c>
      <c r="B775" s="311" t="s">
        <v>2803</v>
      </c>
      <c r="C775" s="214" t="s">
        <v>2804</v>
      </c>
      <c r="D775" s="378" t="s">
        <v>2667</v>
      </c>
      <c r="E775" s="378" t="str">
        <f t="shared" si="65"/>
        <v>BULK_Apple Sauce with Raisins and Cinnamon Fallon 24 oz</v>
      </c>
      <c r="F775" s="214" t="s">
        <v>2692</v>
      </c>
      <c r="G775" s="214" t="s">
        <v>2667</v>
      </c>
      <c r="I775" s="6" t="s">
        <v>2030</v>
      </c>
      <c r="J775" s="432">
        <v>45371</v>
      </c>
      <c r="K775" s="214" t="s">
        <v>2098</v>
      </c>
      <c r="L775" s="214" t="s">
        <v>2078</v>
      </c>
    </row>
    <row r="776" spans="1:12">
      <c r="A776" s="378" t="str">
        <f t="shared" si="66"/>
        <v>90491L.000.000.000.000.000.000</v>
      </c>
      <c r="B776" s="311" t="s">
        <v>2805</v>
      </c>
      <c r="C776" s="214" t="s">
        <v>2806</v>
      </c>
      <c r="D776" s="378" t="s">
        <v>2668</v>
      </c>
      <c r="E776" s="378" t="str">
        <f t="shared" si="65"/>
        <v>BULK_Caramelized Bananas Fallon 24 oz</v>
      </c>
      <c r="F776" s="214" t="s">
        <v>2692</v>
      </c>
      <c r="G776" s="214" t="s">
        <v>2668</v>
      </c>
      <c r="I776" s="6" t="s">
        <v>2030</v>
      </c>
      <c r="J776" s="432">
        <v>45371</v>
      </c>
      <c r="K776" s="214" t="s">
        <v>2098</v>
      </c>
      <c r="L776" s="214" t="s">
        <v>2078</v>
      </c>
    </row>
    <row r="777" spans="1:12">
      <c r="A777" s="378" t="str">
        <f t="shared" si="66"/>
        <v>90503L.000.000.000.000.000.000</v>
      </c>
      <c r="B777" s="311" t="s">
        <v>2807</v>
      </c>
      <c r="C777" s="214" t="s">
        <v>2808</v>
      </c>
      <c r="D777" s="378" t="s">
        <v>2684</v>
      </c>
      <c r="E777" s="378" t="str">
        <f t="shared" si="65"/>
        <v>BULK_Chicken Noodle soup Fallon Tub</v>
      </c>
      <c r="F777" s="214" t="s">
        <v>2693</v>
      </c>
      <c r="G777" s="214" t="s">
        <v>2684</v>
      </c>
      <c r="I777" s="6" t="s">
        <v>2030</v>
      </c>
      <c r="J777" s="432">
        <v>45371</v>
      </c>
      <c r="K777" s="214" t="s">
        <v>2098</v>
      </c>
      <c r="L777" s="214" t="s">
        <v>2078</v>
      </c>
    </row>
    <row r="778" spans="1:12">
      <c r="A778" s="378" t="str">
        <f t="shared" si="66"/>
        <v>90511L.000.000.000.000.000.000</v>
      </c>
      <c r="B778" s="311" t="s">
        <v>2809</v>
      </c>
      <c r="C778" s="214" t="s">
        <v>2810</v>
      </c>
      <c r="D778" s="378" t="s">
        <v>2669</v>
      </c>
      <c r="E778" s="378" t="str">
        <f t="shared" si="65"/>
        <v>BULK_Chicken Parmesan Fallon 24 oz</v>
      </c>
      <c r="F778" s="214" t="s">
        <v>2692</v>
      </c>
      <c r="G778" s="214" t="s">
        <v>2669</v>
      </c>
      <c r="I778" s="6" t="s">
        <v>2030</v>
      </c>
      <c r="J778" s="432">
        <v>45371</v>
      </c>
      <c r="K778" s="214" t="s">
        <v>2098</v>
      </c>
      <c r="L778" s="214" t="s">
        <v>2078</v>
      </c>
    </row>
    <row r="779" spans="1:12">
      <c r="A779" s="378" t="str">
        <f t="shared" si="66"/>
        <v>90531L.000.000.000.000.000.000</v>
      </c>
      <c r="B779" s="311" t="s">
        <v>2811</v>
      </c>
      <c r="C779" s="214" t="s">
        <v>2812</v>
      </c>
      <c r="D779" s="378" t="s">
        <v>2670</v>
      </c>
      <c r="E779" s="378" t="str">
        <f t="shared" si="65"/>
        <v>BULK_Creamy Spinach Fallon 24 oz</v>
      </c>
      <c r="F779" s="214" t="s">
        <v>2692</v>
      </c>
      <c r="G779" s="214" t="s">
        <v>2670</v>
      </c>
      <c r="I779" s="6" t="s">
        <v>2030</v>
      </c>
      <c r="J779" s="432">
        <v>45371</v>
      </c>
      <c r="K779" s="214" t="s">
        <v>2098</v>
      </c>
      <c r="L779" s="214" t="s">
        <v>2078</v>
      </c>
    </row>
    <row r="780" spans="1:12">
      <c r="A780" s="378" t="str">
        <f t="shared" si="66"/>
        <v>90541L.000.000.000.000.000.000</v>
      </c>
      <c r="B780" s="311" t="s">
        <v>2813</v>
      </c>
      <c r="C780" s="214" t="s">
        <v>2814</v>
      </c>
      <c r="D780" s="378" t="s">
        <v>264</v>
      </c>
      <c r="E780" s="378" t="str">
        <f t="shared" si="65"/>
        <v>BULK_Cucumber Potato Salad Fallon 24 oz</v>
      </c>
      <c r="F780" s="214" t="s">
        <v>2692</v>
      </c>
      <c r="G780" s="214" t="s">
        <v>264</v>
      </c>
      <c r="I780" s="6" t="s">
        <v>2030</v>
      </c>
      <c r="J780" s="432">
        <v>45371</v>
      </c>
      <c r="K780" s="214" t="s">
        <v>2098</v>
      </c>
      <c r="L780" s="214" t="s">
        <v>2078</v>
      </c>
    </row>
    <row r="781" spans="1:12">
      <c r="A781" s="378" t="str">
        <f t="shared" si="66"/>
        <v>90562L.000.000.000.000.000.000</v>
      </c>
      <c r="B781" s="311" t="s">
        <v>2815</v>
      </c>
      <c r="C781" s="214" t="s">
        <v>2816</v>
      </c>
      <c r="D781" s="378" t="s">
        <v>2700</v>
      </c>
      <c r="E781" s="378" t="str">
        <f t="shared" si="65"/>
        <v>BULK_Primavera Rice Fallon 24 oz</v>
      </c>
      <c r="F781" s="214" t="s">
        <v>2692</v>
      </c>
      <c r="G781" s="214" t="s">
        <v>2700</v>
      </c>
      <c r="I781" s="6" t="s">
        <v>2030</v>
      </c>
      <c r="J781" s="432">
        <v>45371</v>
      </c>
      <c r="K781" s="214" t="s">
        <v>2098</v>
      </c>
      <c r="L781" s="214" t="s">
        <v>2078</v>
      </c>
    </row>
    <row r="782" spans="1:12">
      <c r="A782" s="378" t="str">
        <f t="shared" si="66"/>
        <v>90571L.000.000.000.000.000.000</v>
      </c>
      <c r="B782" s="311" t="s">
        <v>2817</v>
      </c>
      <c r="C782" s="214" t="s">
        <v>2818</v>
      </c>
      <c r="D782" s="378" t="s">
        <v>2671</v>
      </c>
      <c r="E782" s="378" t="str">
        <f t="shared" si="65"/>
        <v>BULK_Lasagna Bolognese Fallon 24 oz</v>
      </c>
      <c r="F782" s="214" t="s">
        <v>2692</v>
      </c>
      <c r="G782" s="214" t="s">
        <v>2671</v>
      </c>
      <c r="I782" s="6" t="s">
        <v>2030</v>
      </c>
      <c r="J782" s="432">
        <v>45371</v>
      </c>
      <c r="K782" s="214" t="s">
        <v>2098</v>
      </c>
      <c r="L782" s="214" t="s">
        <v>2078</v>
      </c>
    </row>
    <row r="783" spans="1:12">
      <c r="A783" s="378" t="str">
        <f t="shared" si="66"/>
        <v>90581L.000.000.000.000.000.000</v>
      </c>
      <c r="B783" s="311" t="s">
        <v>2819</v>
      </c>
      <c r="C783" s="214" t="s">
        <v>2820</v>
      </c>
      <c r="D783" s="378" t="s">
        <v>2672</v>
      </c>
      <c r="E783" s="378" t="str">
        <f t="shared" si="65"/>
        <v>BULK_Maple Glazed Ham Fallon 24 oz</v>
      </c>
      <c r="F783" s="214" t="s">
        <v>2692</v>
      </c>
      <c r="G783" s="214" t="s">
        <v>2672</v>
      </c>
      <c r="I783" s="6" t="s">
        <v>2030</v>
      </c>
      <c r="J783" s="432">
        <v>45371</v>
      </c>
      <c r="K783" s="214" t="s">
        <v>2098</v>
      </c>
      <c r="L783" s="214" t="s">
        <v>2078</v>
      </c>
    </row>
    <row r="784" spans="1:12">
      <c r="A784" s="378" t="str">
        <f t="shared" si="66"/>
        <v>90591L.000.000.000.000.000.000</v>
      </c>
      <c r="B784" s="311" t="s">
        <v>2821</v>
      </c>
      <c r="C784" s="214" t="s">
        <v>2822</v>
      </c>
      <c r="D784" s="378" t="s">
        <v>2673</v>
      </c>
      <c r="E784" s="378" t="str">
        <f t="shared" si="65"/>
        <v>BULK_Mashed Sweet Potatoes Fallon 24 oz</v>
      </c>
      <c r="F784" s="214" t="s">
        <v>2692</v>
      </c>
      <c r="G784" s="214" t="s">
        <v>2673</v>
      </c>
      <c r="I784" s="6" t="s">
        <v>2030</v>
      </c>
      <c r="J784" s="432">
        <v>45371</v>
      </c>
      <c r="K784" s="214" t="s">
        <v>2098</v>
      </c>
      <c r="L784" s="214" t="s">
        <v>2078</v>
      </c>
    </row>
    <row r="785" spans="1:12">
      <c r="A785" s="378" t="str">
        <f t="shared" si="66"/>
        <v>90623L.000.000.000.000.000.000</v>
      </c>
      <c r="B785" s="311" t="s">
        <v>2823</v>
      </c>
      <c r="C785" s="214" t="s">
        <v>2824</v>
      </c>
      <c r="D785" s="378" t="s">
        <v>2687</v>
      </c>
      <c r="E785" s="378" t="str">
        <f t="shared" si="65"/>
        <v>BULK_Mushroom and Barley soup Fallon Tub</v>
      </c>
      <c r="F785" s="214" t="s">
        <v>2693</v>
      </c>
      <c r="G785" s="214" t="s">
        <v>2687</v>
      </c>
      <c r="I785" s="6" t="s">
        <v>2030</v>
      </c>
      <c r="J785" s="432">
        <v>45371</v>
      </c>
      <c r="K785" s="214" t="s">
        <v>2098</v>
      </c>
      <c r="L785" s="214" t="s">
        <v>2078</v>
      </c>
    </row>
    <row r="786" spans="1:12">
      <c r="A786" s="378" t="str">
        <f t="shared" si="66"/>
        <v>90631L.000.000.000.000.000.000</v>
      </c>
      <c r="B786" s="311" t="s">
        <v>2825</v>
      </c>
      <c r="C786" s="214" t="s">
        <v>2826</v>
      </c>
      <c r="D786" s="378" t="s">
        <v>138</v>
      </c>
      <c r="E786" s="378" t="str">
        <f t="shared" si="65"/>
        <v>BULK_New England Cod Chowder Fallon Tub</v>
      </c>
      <c r="F786" s="214" t="s">
        <v>2693</v>
      </c>
      <c r="G786" s="214" t="s">
        <v>138</v>
      </c>
      <c r="I786" s="6" t="s">
        <v>2030</v>
      </c>
      <c r="J786" s="432">
        <v>45371</v>
      </c>
      <c r="K786" s="214" t="s">
        <v>2098</v>
      </c>
      <c r="L786" s="214" t="s">
        <v>2078</v>
      </c>
    </row>
    <row r="787" spans="1:12">
      <c r="A787" s="378" t="str">
        <f t="shared" si="66"/>
        <v>90641L.000.000.000.000.000.000</v>
      </c>
      <c r="B787" s="311" t="s">
        <v>2827</v>
      </c>
      <c r="C787" s="214" t="s">
        <v>2828</v>
      </c>
      <c r="D787" s="378" t="s">
        <v>2674</v>
      </c>
      <c r="E787" s="378" t="str">
        <f t="shared" si="65"/>
        <v>BULK_Roasted Carrots, Broccoli, &amp; Brussels Sprouts Fallon 24 oz</v>
      </c>
      <c r="F787" s="214" t="s">
        <v>2692</v>
      </c>
      <c r="G787" s="214" t="s">
        <v>2674</v>
      </c>
      <c r="I787" s="6" t="s">
        <v>2030</v>
      </c>
      <c r="J787" s="432">
        <v>45371</v>
      </c>
      <c r="K787" s="214" t="s">
        <v>2098</v>
      </c>
      <c r="L787" s="214" t="s">
        <v>2078</v>
      </c>
    </row>
    <row r="788" spans="1:12">
      <c r="A788" s="378" t="str">
        <f t="shared" si="66"/>
        <v>90651L.000.000.000.000.000.000</v>
      </c>
      <c r="B788" s="311" t="s">
        <v>2829</v>
      </c>
      <c r="C788" s="214" t="s">
        <v>2830</v>
      </c>
      <c r="D788" s="378" t="s">
        <v>2681</v>
      </c>
      <c r="E788" s="378" t="str">
        <f t="shared" si="65"/>
        <v>BULK_Rosemary Roasted Potatoes Fallon 24 oz</v>
      </c>
      <c r="F788" s="214" t="s">
        <v>2692</v>
      </c>
      <c r="G788" s="214" t="s">
        <v>2681</v>
      </c>
      <c r="I788" s="6" t="s">
        <v>2030</v>
      </c>
      <c r="J788" s="432">
        <v>45371</v>
      </c>
      <c r="K788" s="214" t="s">
        <v>2098</v>
      </c>
      <c r="L788" s="214" t="s">
        <v>2078</v>
      </c>
    </row>
    <row r="789" spans="1:12">
      <c r="A789" s="378" t="str">
        <f t="shared" si="66"/>
        <v>90661L.000.000.000.000.000.000</v>
      </c>
      <c r="B789" s="311" t="s">
        <v>2831</v>
      </c>
      <c r="C789" s="214" t="s">
        <v>2832</v>
      </c>
      <c r="D789" s="378" t="s">
        <v>2675</v>
      </c>
      <c r="E789" s="378" t="str">
        <f t="shared" si="65"/>
        <v>BULK_Spaghetti with Tomato, Garlic and Bacon Sauce Fallon 24 oz</v>
      </c>
      <c r="F789" s="214" t="s">
        <v>2692</v>
      </c>
      <c r="G789" s="214" t="s">
        <v>2675</v>
      </c>
      <c r="I789" s="6" t="s">
        <v>2030</v>
      </c>
      <c r="J789" s="432">
        <v>45371</v>
      </c>
      <c r="K789" s="214" t="s">
        <v>2098</v>
      </c>
      <c r="L789" s="214" t="s">
        <v>2078</v>
      </c>
    </row>
    <row r="790" spans="1:12">
      <c r="A790" s="378" t="str">
        <f t="shared" si="66"/>
        <v>90671L.000.000.000.000.000.000</v>
      </c>
      <c r="B790" s="311" t="s">
        <v>2833</v>
      </c>
      <c r="C790" s="214" t="s">
        <v>2834</v>
      </c>
      <c r="D790" s="378" t="s">
        <v>2676</v>
      </c>
      <c r="E790" s="378" t="str">
        <f t="shared" si="65"/>
        <v>BULK_Vegetable Stew Fallon Tub</v>
      </c>
      <c r="F790" s="214" t="s">
        <v>2693</v>
      </c>
      <c r="G790" s="214" t="s">
        <v>2676</v>
      </c>
      <c r="I790" s="6" t="s">
        <v>2030</v>
      </c>
      <c r="J790" s="432">
        <v>45371</v>
      </c>
      <c r="K790" s="214" t="s">
        <v>2098</v>
      </c>
      <c r="L790" s="214" t="s">
        <v>2078</v>
      </c>
    </row>
    <row r="791" spans="1:12">
      <c r="A791" s="378" t="str">
        <f t="shared" si="66"/>
        <v>90683L.000.000.000.000.000.000</v>
      </c>
      <c r="B791" s="311" t="s">
        <v>2835</v>
      </c>
      <c r="C791" s="214" t="s">
        <v>2836</v>
      </c>
      <c r="D791" s="378" t="s">
        <v>2688</v>
      </c>
      <c r="E791" s="378" t="str">
        <f t="shared" si="65"/>
        <v>BULK_Borscht soup Fallon Tub</v>
      </c>
      <c r="F791" s="214" t="s">
        <v>2693</v>
      </c>
      <c r="G791" s="214" t="s">
        <v>2688</v>
      </c>
      <c r="I791" s="6" t="s">
        <v>2030</v>
      </c>
      <c r="J791" s="432">
        <v>45371</v>
      </c>
      <c r="K791" s="214" t="s">
        <v>2098</v>
      </c>
      <c r="L791" s="214" t="s">
        <v>2078</v>
      </c>
    </row>
    <row r="792" spans="1:12">
      <c r="A792" s="378" t="str">
        <f t="shared" si="66"/>
        <v>90691L.000.000.000.000.000.000</v>
      </c>
      <c r="B792" s="311" t="s">
        <v>2837</v>
      </c>
      <c r="C792" s="214" t="s">
        <v>2838</v>
      </c>
      <c r="D792" s="378" t="s">
        <v>2658</v>
      </c>
      <c r="E792" s="378" t="str">
        <f t="shared" si="65"/>
        <v>BULK_Breaded Fish Filet Fallon 24 oz</v>
      </c>
      <c r="F792" s="214" t="s">
        <v>2692</v>
      </c>
      <c r="G792" s="214" t="s">
        <v>2658</v>
      </c>
      <c r="I792" s="6" t="s">
        <v>2030</v>
      </c>
      <c r="J792" s="432">
        <v>45371</v>
      </c>
      <c r="K792" s="214" t="s">
        <v>2098</v>
      </c>
      <c r="L792" s="214" t="s">
        <v>2078</v>
      </c>
    </row>
    <row r="793" spans="1:12">
      <c r="A793" s="378" t="str">
        <f t="shared" si="66"/>
        <v>90692L.000.000.000.000.000.000</v>
      </c>
      <c r="B793" s="311" t="s">
        <v>2837</v>
      </c>
      <c r="C793" s="214" t="s">
        <v>2839</v>
      </c>
      <c r="D793" s="378" t="s">
        <v>3593</v>
      </c>
      <c r="E793" s="378" t="str">
        <f t="shared" si="65"/>
        <v>BULK_Tilapia with Herb Sauce Fallon 24 oz</v>
      </c>
      <c r="F793" s="214" t="s">
        <v>2692</v>
      </c>
      <c r="G793" s="378" t="s">
        <v>3593</v>
      </c>
      <c r="I793" s="6" t="s">
        <v>2030</v>
      </c>
      <c r="J793" s="432">
        <v>45422</v>
      </c>
      <c r="K793" s="214" t="s">
        <v>2098</v>
      </c>
      <c r="L793" s="214" t="s">
        <v>2078</v>
      </c>
    </row>
    <row r="794" spans="1:12">
      <c r="A794" s="378" t="str">
        <f t="shared" si="66"/>
        <v>90701L.000.000.000.000.000.000</v>
      </c>
      <c r="B794" s="311" t="s">
        <v>2840</v>
      </c>
      <c r="C794" s="214" t="s">
        <v>2841</v>
      </c>
      <c r="D794" s="378" t="s">
        <v>2677</v>
      </c>
      <c r="E794" s="378" t="str">
        <f t="shared" si="65"/>
        <v>BULK_Broccoli Casserole with Ground Beef Fallon 24 oz</v>
      </c>
      <c r="F794" s="214" t="s">
        <v>2692</v>
      </c>
      <c r="G794" s="214" t="s">
        <v>2677</v>
      </c>
      <c r="I794" s="6" t="s">
        <v>2030</v>
      </c>
      <c r="J794" s="432">
        <v>45371</v>
      </c>
      <c r="K794" s="214" t="s">
        <v>2098</v>
      </c>
      <c r="L794" s="214" t="s">
        <v>2078</v>
      </c>
    </row>
    <row r="795" spans="1:12">
      <c r="A795" s="378" t="str">
        <f t="shared" si="66"/>
        <v>90731L.000.000.000.000.000.000</v>
      </c>
      <c r="B795" s="311" t="s">
        <v>2842</v>
      </c>
      <c r="C795" s="214" t="s">
        <v>2843</v>
      </c>
      <c r="D795" s="378" t="s">
        <v>2678</v>
      </c>
      <c r="E795" s="378" t="str">
        <f t="shared" si="65"/>
        <v>BULK_Egg Frittata with Bacon &amp; Cheese Fallon 24 oz</v>
      </c>
      <c r="F795" s="214" t="s">
        <v>2692</v>
      </c>
      <c r="G795" s="214" t="s">
        <v>2678</v>
      </c>
      <c r="I795" s="6" t="s">
        <v>2030</v>
      </c>
      <c r="J795" s="432">
        <v>45371</v>
      </c>
      <c r="K795" s="214" t="s">
        <v>2098</v>
      </c>
      <c r="L795" s="214" t="s">
        <v>2078</v>
      </c>
    </row>
    <row r="796" spans="1:12">
      <c r="A796" s="378" t="str">
        <f t="shared" si="66"/>
        <v>90771L.000.000.000.000.000.000</v>
      </c>
      <c r="B796" s="311" t="s">
        <v>2844</v>
      </c>
      <c r="C796" s="214" t="s">
        <v>2845</v>
      </c>
      <c r="D796" s="378" t="s">
        <v>2699</v>
      </c>
      <c r="E796" s="378" t="str">
        <f t="shared" si="65"/>
        <v>BULK_Rice with Green Peas Fallon 24 oz</v>
      </c>
      <c r="F796" s="214" t="s">
        <v>2692</v>
      </c>
      <c r="G796" s="214" t="s">
        <v>2699</v>
      </c>
      <c r="I796" s="6" t="s">
        <v>2030</v>
      </c>
      <c r="J796" s="432">
        <v>45371</v>
      </c>
      <c r="K796" s="214" t="s">
        <v>2098</v>
      </c>
      <c r="L796" s="214" t="s">
        <v>2078</v>
      </c>
    </row>
    <row r="797" spans="1:12">
      <c r="A797" s="378" t="str">
        <f t="shared" si="66"/>
        <v>90783L.000.000.000.000.000.000</v>
      </c>
      <c r="B797" s="311" t="s">
        <v>2846</v>
      </c>
      <c r="C797" s="214" t="s">
        <v>2847</v>
      </c>
      <c r="D797" s="378" t="s">
        <v>2689</v>
      </c>
      <c r="E797" s="378" t="str">
        <f t="shared" si="65"/>
        <v>BULK_Heavenly Cauliflower soup Fallon Tub</v>
      </c>
      <c r="F797" s="214" t="s">
        <v>2693</v>
      </c>
      <c r="G797" s="214" t="s">
        <v>2689</v>
      </c>
      <c r="I797" s="6" t="s">
        <v>2030</v>
      </c>
      <c r="J797" s="432">
        <v>45371</v>
      </c>
      <c r="K797" s="214" t="s">
        <v>2098</v>
      </c>
      <c r="L797" s="214" t="s">
        <v>2078</v>
      </c>
    </row>
    <row r="798" spans="1:12">
      <c r="A798" s="378" t="str">
        <f t="shared" si="66"/>
        <v>90791L.000.000.000.000.000.000</v>
      </c>
      <c r="B798" s="311" t="s">
        <v>2848</v>
      </c>
      <c r="C798" s="214" t="s">
        <v>2849</v>
      </c>
      <c r="D798" s="378" t="s">
        <v>215</v>
      </c>
      <c r="E798" s="378" t="str">
        <f t="shared" si="65"/>
        <v>BULK_Herbed Roasted Potatoes Fallon 24 oz</v>
      </c>
      <c r="F798" s="214" t="s">
        <v>2692</v>
      </c>
      <c r="G798" s="214" t="s">
        <v>215</v>
      </c>
      <c r="I798" s="6" t="s">
        <v>2030</v>
      </c>
      <c r="J798" s="432">
        <v>45371</v>
      </c>
      <c r="K798" s="214" t="s">
        <v>2098</v>
      </c>
      <c r="L798" s="214" t="s">
        <v>2078</v>
      </c>
    </row>
    <row r="799" spans="1:12">
      <c r="A799" s="378" t="str">
        <f t="shared" si="66"/>
        <v>90811L.000.000.000.000.000.000</v>
      </c>
      <c r="B799" s="311" t="s">
        <v>2850</v>
      </c>
      <c r="C799" s="214" t="s">
        <v>2851</v>
      </c>
      <c r="D799" s="378" t="s">
        <v>124</v>
      </c>
      <c r="E799" s="378" t="str">
        <f t="shared" si="65"/>
        <v>BULK_Jasmine Rice Fallon 24 oz</v>
      </c>
      <c r="F799" s="214" t="s">
        <v>2692</v>
      </c>
      <c r="G799" s="214" t="s">
        <v>124</v>
      </c>
      <c r="I799" s="6" t="s">
        <v>2030</v>
      </c>
      <c r="J799" s="432">
        <v>45371</v>
      </c>
      <c r="K799" s="214" t="s">
        <v>2098</v>
      </c>
      <c r="L799" s="214" t="s">
        <v>2078</v>
      </c>
    </row>
    <row r="800" spans="1:12">
      <c r="A800" s="378" t="str">
        <f t="shared" si="66"/>
        <v>90821L.000.000.000.000.000.000</v>
      </c>
      <c r="B800" s="311" t="s">
        <v>2852</v>
      </c>
      <c r="C800" s="214" t="s">
        <v>2853</v>
      </c>
      <c r="D800" s="378" t="s">
        <v>2679</v>
      </c>
      <c r="E800" s="378" t="str">
        <f t="shared" si="65"/>
        <v>BULK_Lemon Energy Bites Fallon 24 oz</v>
      </c>
      <c r="F800" s="214" t="s">
        <v>2692</v>
      </c>
      <c r="G800" s="214" t="s">
        <v>2679</v>
      </c>
      <c r="I800" s="6" t="s">
        <v>2030</v>
      </c>
      <c r="J800" s="432">
        <v>45371</v>
      </c>
      <c r="K800" s="214" t="s">
        <v>2098</v>
      </c>
      <c r="L800" s="214" t="s">
        <v>2078</v>
      </c>
    </row>
    <row r="801" spans="1:12">
      <c r="A801" s="378" t="str">
        <f t="shared" si="66"/>
        <v>90833L.000.000.000.000.000.000</v>
      </c>
      <c r="B801" s="311" t="s">
        <v>2854</v>
      </c>
      <c r="C801" s="214" t="s">
        <v>2855</v>
      </c>
      <c r="D801" s="378" t="s">
        <v>2690</v>
      </c>
      <c r="E801" s="378" t="str">
        <f t="shared" si="65"/>
        <v>BULK_Lentil soup Fallon Tub</v>
      </c>
      <c r="F801" s="214" t="s">
        <v>2693</v>
      </c>
      <c r="G801" s="214" t="s">
        <v>2690</v>
      </c>
      <c r="I801" s="6" t="s">
        <v>2030</v>
      </c>
      <c r="J801" s="432">
        <v>45371</v>
      </c>
      <c r="K801" s="214" t="s">
        <v>2098</v>
      </c>
      <c r="L801" s="214" t="s">
        <v>2078</v>
      </c>
    </row>
    <row r="802" spans="1:12">
      <c r="A802" s="378" t="str">
        <f t="shared" si="66"/>
        <v>90842L.000.000.000.000.000.000</v>
      </c>
      <c r="B802" s="311" t="s">
        <v>2856</v>
      </c>
      <c r="C802" s="214" t="s">
        <v>2857</v>
      </c>
      <c r="D802" s="378" t="s">
        <v>2714</v>
      </c>
      <c r="E802" s="378" t="str">
        <f t="shared" si="65"/>
        <v>BULK_Mashed Potatoes Fallon 24 oz</v>
      </c>
      <c r="F802" s="214" t="s">
        <v>2692</v>
      </c>
      <c r="G802" s="214" t="s">
        <v>2714</v>
      </c>
      <c r="I802" s="6" t="s">
        <v>2030</v>
      </c>
      <c r="J802" s="432">
        <v>45371</v>
      </c>
      <c r="K802" s="214" t="s">
        <v>2098</v>
      </c>
      <c r="L802" s="214" t="s">
        <v>2078</v>
      </c>
    </row>
    <row r="803" spans="1:12">
      <c r="A803" s="378" t="str">
        <f t="shared" si="66"/>
        <v>90841L.000.000.000.000.000.000</v>
      </c>
      <c r="B803" s="311" t="s">
        <v>2856</v>
      </c>
      <c r="C803" s="214" t="s">
        <v>2858</v>
      </c>
      <c r="D803" s="378" t="s">
        <v>3662</v>
      </c>
      <c r="E803" s="378" t="str">
        <f t="shared" si="65"/>
        <v>BULK_Meatloaf Fallon 24 oz</v>
      </c>
      <c r="F803" s="214" t="s">
        <v>2692</v>
      </c>
      <c r="G803" s="214" t="s">
        <v>3662</v>
      </c>
      <c r="I803" s="6" t="s">
        <v>2030</v>
      </c>
      <c r="J803" s="432">
        <v>45371</v>
      </c>
      <c r="K803" s="214" t="s">
        <v>2098</v>
      </c>
      <c r="L803" s="214" t="s">
        <v>2078</v>
      </c>
    </row>
    <row r="804" spans="1:12">
      <c r="A804" s="378" t="str">
        <f t="shared" si="66"/>
        <v>90881L.000.000.000.000.000.000</v>
      </c>
      <c r="B804" s="311" t="s">
        <v>2859</v>
      </c>
      <c r="C804" s="214" t="s">
        <v>2860</v>
      </c>
      <c r="D804" s="378" t="s">
        <v>732</v>
      </c>
      <c r="E804" s="378" t="str">
        <f t="shared" si="65"/>
        <v>BULK_Roasted Turkey Dinner Fallon 24 oz</v>
      </c>
      <c r="F804" s="214" t="s">
        <v>2692</v>
      </c>
      <c r="G804" s="214" t="s">
        <v>732</v>
      </c>
      <c r="I804" s="6" t="s">
        <v>2030</v>
      </c>
      <c r="J804" s="432">
        <v>45371</v>
      </c>
      <c r="K804" s="214" t="s">
        <v>2098</v>
      </c>
      <c r="L804" s="214" t="s">
        <v>2078</v>
      </c>
    </row>
    <row r="805" spans="1:12">
      <c r="A805" s="378" t="str">
        <f t="shared" si="66"/>
        <v>90891L.000.000.000.000.000.000</v>
      </c>
      <c r="B805" s="311" t="s">
        <v>2861</v>
      </c>
      <c r="C805" s="214" t="s">
        <v>2862</v>
      </c>
      <c r="D805" s="378" t="s">
        <v>2680</v>
      </c>
      <c r="E805" s="378" t="str">
        <f t="shared" si="65"/>
        <v>BULK_Rosemary Potatoes &amp; Green Beans Fallon 24 oz</v>
      </c>
      <c r="F805" s="214" t="s">
        <v>2692</v>
      </c>
      <c r="G805" s="214" t="s">
        <v>2680</v>
      </c>
      <c r="I805" s="6" t="s">
        <v>2030</v>
      </c>
      <c r="J805" s="432">
        <v>45371</v>
      </c>
      <c r="K805" s="214" t="s">
        <v>2098</v>
      </c>
      <c r="L805" s="214" t="s">
        <v>2078</v>
      </c>
    </row>
    <row r="806" spans="1:12">
      <c r="A806" s="378" t="str">
        <f t="shared" si="66"/>
        <v>90922L.000.000.000.000.000.000</v>
      </c>
      <c r="B806" s="311" t="s">
        <v>2863</v>
      </c>
      <c r="C806" s="214" t="s">
        <v>2864</v>
      </c>
      <c r="D806" s="378" t="s">
        <v>2706</v>
      </c>
      <c r="E806" s="378" t="str">
        <f t="shared" si="65"/>
        <v>BULK_Side of Bacon Half Tray</v>
      </c>
      <c r="F806" s="214" t="s">
        <v>2707</v>
      </c>
      <c r="G806" s="214" t="s">
        <v>2708</v>
      </c>
      <c r="I806" s="6" t="s">
        <v>2030</v>
      </c>
      <c r="J806" s="432">
        <v>45419</v>
      </c>
      <c r="K806" s="214" t="s">
        <v>2098</v>
      </c>
      <c r="L806" s="214" t="s">
        <v>2078</v>
      </c>
    </row>
    <row r="807" spans="1:12">
      <c r="A807" s="378" t="str">
        <f t="shared" si="66"/>
        <v>90941L.000.000.000.000.000.000</v>
      </c>
      <c r="B807" s="311" t="s">
        <v>2865</v>
      </c>
      <c r="C807" s="214" t="s">
        <v>2866</v>
      </c>
      <c r="D807" s="378" t="s">
        <v>2703</v>
      </c>
      <c r="E807" s="378" t="str">
        <f t="shared" si="65"/>
        <v>BULK_Smoked Pork Chop Fallon 24 oz</v>
      </c>
      <c r="F807" s="214" t="s">
        <v>2692</v>
      </c>
      <c r="G807" s="214" t="s">
        <v>2703</v>
      </c>
      <c r="I807" s="6" t="s">
        <v>2030</v>
      </c>
      <c r="J807" s="432">
        <v>45371</v>
      </c>
      <c r="K807" s="214" t="s">
        <v>2098</v>
      </c>
      <c r="L807" s="214" t="s">
        <v>2078</v>
      </c>
    </row>
    <row r="808" spans="1:12">
      <c r="A808" s="378" t="str">
        <f t="shared" si="66"/>
        <v>90951L.000.000.000.000.000.000</v>
      </c>
      <c r="B808" s="311" t="s">
        <v>2867</v>
      </c>
      <c r="C808" s="214" t="s">
        <v>2868</v>
      </c>
      <c r="D808" s="378" t="s">
        <v>3690</v>
      </c>
      <c r="E808" s="378" t="str">
        <f t="shared" si="65"/>
        <v>BULK_Roast Beef in Tomato Sauce Fallon 24 oz</v>
      </c>
      <c r="F808" s="214" t="s">
        <v>2692</v>
      </c>
      <c r="G808" s="214" t="s">
        <v>3690</v>
      </c>
      <c r="I808" s="6" t="s">
        <v>2030</v>
      </c>
      <c r="J808" s="432">
        <v>45371</v>
      </c>
      <c r="K808" s="214" t="s">
        <v>2098</v>
      </c>
      <c r="L808" s="214" t="s">
        <v>2078</v>
      </c>
    </row>
    <row r="809" spans="1:12">
      <c r="A809" s="378" t="str">
        <f t="shared" si="66"/>
        <v>90961L.000.000.000.000.000.000</v>
      </c>
      <c r="B809" s="311" t="s">
        <v>2869</v>
      </c>
      <c r="C809" s="214" t="s">
        <v>2870</v>
      </c>
      <c r="D809" s="378" t="s">
        <v>2704</v>
      </c>
      <c r="E809" s="378" t="str">
        <f t="shared" si="65"/>
        <v>BULK_Cream of Chicken Soup Fallon 24 oz</v>
      </c>
      <c r="F809" s="214" t="s">
        <v>2692</v>
      </c>
      <c r="G809" s="214" t="s">
        <v>2704</v>
      </c>
      <c r="I809" s="6" t="s">
        <v>2030</v>
      </c>
      <c r="J809" s="432">
        <v>45371</v>
      </c>
      <c r="K809" s="214" t="s">
        <v>2098</v>
      </c>
      <c r="L809" s="214" t="s">
        <v>2078</v>
      </c>
    </row>
    <row r="810" spans="1:12">
      <c r="A810" s="378" t="str">
        <f t="shared" si="66"/>
        <v>90971L.000.000.000.000.000.000</v>
      </c>
      <c r="B810" s="311" t="s">
        <v>2871</v>
      </c>
      <c r="C810" s="214" t="s">
        <v>2872</v>
      </c>
      <c r="D810" s="378" t="s">
        <v>1453</v>
      </c>
      <c r="E810" s="378" t="str">
        <f t="shared" si="65"/>
        <v>BULK_Cocoberry Smoothie Fallon 24 oz</v>
      </c>
      <c r="F810" s="214" t="s">
        <v>2692</v>
      </c>
      <c r="G810" s="214" t="s">
        <v>1453</v>
      </c>
      <c r="I810" s="6" t="s">
        <v>2030</v>
      </c>
      <c r="J810" s="432">
        <v>45371</v>
      </c>
      <c r="K810" s="214" t="s">
        <v>2098</v>
      </c>
      <c r="L810" s="214" t="s">
        <v>2078</v>
      </c>
    </row>
    <row r="811" spans="1:12">
      <c r="A811" s="378" t="str">
        <f t="shared" si="66"/>
        <v>90981L.000.000.000.000.000.000</v>
      </c>
      <c r="B811" s="311" t="s">
        <v>2873</v>
      </c>
      <c r="C811" s="214" t="s">
        <v>2874</v>
      </c>
      <c r="D811" s="378" t="s">
        <v>2705</v>
      </c>
      <c r="E811" s="378" t="str">
        <f t="shared" si="65"/>
        <v>BULK_Lasagna Alessandra  Fallon 24 oz</v>
      </c>
      <c r="F811" s="214" t="s">
        <v>2692</v>
      </c>
      <c r="G811" s="214" t="s">
        <v>2705</v>
      </c>
      <c r="I811" s="6" t="s">
        <v>2030</v>
      </c>
      <c r="J811" s="432">
        <v>45371</v>
      </c>
      <c r="K811" s="214" t="s">
        <v>2098</v>
      </c>
      <c r="L811" s="214" t="s">
        <v>2078</v>
      </c>
    </row>
    <row r="812" spans="1:12">
      <c r="A812" s="378" t="str">
        <f t="shared" si="66"/>
        <v>90991L.000.000.000.000.000.000</v>
      </c>
      <c r="B812" s="311" t="s">
        <v>2875</v>
      </c>
      <c r="C812" s="214" t="s">
        <v>2876</v>
      </c>
      <c r="D812" s="378" t="s">
        <v>2710</v>
      </c>
      <c r="E812" s="378" t="str">
        <f t="shared" si="65"/>
        <v>BULK_Broccoli &amp; Spinach Soup Fallon 24 oz</v>
      </c>
      <c r="F812" s="214" t="s">
        <v>2692</v>
      </c>
      <c r="G812" s="214" t="s">
        <v>2710</v>
      </c>
      <c r="I812" s="6" t="s">
        <v>2030</v>
      </c>
      <c r="J812" s="432">
        <v>45422</v>
      </c>
      <c r="K812" s="214" t="s">
        <v>2098</v>
      </c>
      <c r="L812" s="214" t="s">
        <v>2078</v>
      </c>
    </row>
    <row r="813" spans="1:12">
      <c r="A813" s="378" t="str">
        <f t="shared" si="66"/>
        <v>91011L.000.000.000.000.000.000</v>
      </c>
      <c r="B813" s="311" t="s">
        <v>2877</v>
      </c>
      <c r="C813" s="214" t="s">
        <v>2878</v>
      </c>
      <c r="D813" s="378" t="s">
        <v>2712</v>
      </c>
      <c r="E813" s="378" t="str">
        <f t="shared" si="65"/>
        <v>BULK_Chicken Bone Broth Fallon Tub</v>
      </c>
      <c r="F813" s="214" t="s">
        <v>2693</v>
      </c>
      <c r="G813" s="214" t="s">
        <v>2712</v>
      </c>
      <c r="I813" s="6" t="s">
        <v>2030</v>
      </c>
      <c r="J813" s="432">
        <v>45429</v>
      </c>
      <c r="K813" s="214" t="s">
        <v>2098</v>
      </c>
      <c r="L813" s="214" t="s">
        <v>2078</v>
      </c>
    </row>
    <row r="814" spans="1:12">
      <c r="A814" s="378" t="str">
        <f t="shared" si="66"/>
        <v>91021L.000.000.000.000.000.000</v>
      </c>
      <c r="B814" s="311" t="s">
        <v>2879</v>
      </c>
      <c r="C814" s="214" t="s">
        <v>2880</v>
      </c>
      <c r="D814" s="378" t="s">
        <v>2713</v>
      </c>
      <c r="E814" s="378" t="str">
        <f t="shared" si="65"/>
        <v>BULK_Beef Ossobuco Fallon 24 oz</v>
      </c>
      <c r="F814" s="214" t="s">
        <v>2692</v>
      </c>
      <c r="G814" s="214" t="s">
        <v>2713</v>
      </c>
      <c r="I814" s="6" t="s">
        <v>2030</v>
      </c>
      <c r="J814" s="432">
        <v>45429</v>
      </c>
      <c r="K814" s="214" t="s">
        <v>2098</v>
      </c>
      <c r="L814" s="214" t="s">
        <v>2078</v>
      </c>
    </row>
    <row r="815" spans="1:12">
      <c r="A815" s="378" t="str">
        <f t="shared" si="66"/>
        <v>91031L.000.000.000.000.000.000</v>
      </c>
      <c r="B815" s="311" t="s">
        <v>2881</v>
      </c>
      <c r="C815" s="214" t="s">
        <v>2882</v>
      </c>
      <c r="D815" s="378" t="s">
        <v>2715</v>
      </c>
      <c r="E815" s="378" t="str">
        <f t="shared" si="65"/>
        <v>BULK_Chicken Stew A La Vodka Fallon Tub</v>
      </c>
      <c r="F815" s="214" t="s">
        <v>2693</v>
      </c>
      <c r="G815" s="214" t="s">
        <v>2715</v>
      </c>
      <c r="I815" s="6" t="s">
        <v>2030</v>
      </c>
      <c r="J815" s="432">
        <v>45436</v>
      </c>
      <c r="K815" s="214" t="s">
        <v>2098</v>
      </c>
      <c r="L815" s="214" t="s">
        <v>2078</v>
      </c>
    </row>
    <row r="816" spans="1:12">
      <c r="A816" s="378" t="str">
        <f t="shared" si="66"/>
        <v>91041L.000.000.000.000.000.000</v>
      </c>
      <c r="B816" s="311" t="s">
        <v>2883</v>
      </c>
      <c r="C816" s="214" t="s">
        <v>2884</v>
      </c>
      <c r="D816" s="378" t="s">
        <v>2716</v>
      </c>
      <c r="E816" s="378" t="str">
        <f t="shared" si="65"/>
        <v>BULK_Roasted Baby Carrots   Fallon 24 oz</v>
      </c>
      <c r="F816" s="214" t="s">
        <v>2692</v>
      </c>
      <c r="G816" s="214" t="s">
        <v>2716</v>
      </c>
      <c r="I816" s="6" t="s">
        <v>2030</v>
      </c>
      <c r="J816" s="432">
        <v>45436</v>
      </c>
      <c r="K816" s="214" t="s">
        <v>2098</v>
      </c>
      <c r="L816" s="214" t="s">
        <v>2078</v>
      </c>
    </row>
    <row r="817" spans="1:12">
      <c r="A817" s="378" t="str">
        <f t="shared" si="66"/>
        <v>91051L.000.000.000.000.000.000</v>
      </c>
      <c r="B817" s="311" t="s">
        <v>2885</v>
      </c>
      <c r="C817" s="214" t="s">
        <v>2886</v>
      </c>
      <c r="D817" s="378" t="s">
        <v>2717</v>
      </c>
      <c r="E817" s="378" t="str">
        <f t="shared" si="65"/>
        <v>BULK_Cheesecake Fallon 24 oz</v>
      </c>
      <c r="F817" s="214" t="s">
        <v>2692</v>
      </c>
      <c r="G817" s="214" t="s">
        <v>2717</v>
      </c>
      <c r="I817" s="6" t="s">
        <v>2030</v>
      </c>
      <c r="J817" s="432">
        <v>45436</v>
      </c>
      <c r="K817" s="214" t="s">
        <v>2098</v>
      </c>
      <c r="L817" s="214" t="s">
        <v>2078</v>
      </c>
    </row>
    <row r="818" spans="1:12">
      <c r="A818" s="378" t="str">
        <f t="shared" si="66"/>
        <v>91061L.000.000.000.000.000.000</v>
      </c>
      <c r="B818" s="311" t="s">
        <v>2887</v>
      </c>
      <c r="C818" s="214" t="s">
        <v>2888</v>
      </c>
      <c r="D818" s="378" t="s">
        <v>2718</v>
      </c>
      <c r="E818" s="378" t="str">
        <f t="shared" si="65"/>
        <v>BULK_Tomato Soup with Cheddar Fallon Tub</v>
      </c>
      <c r="F818" s="214" t="s">
        <v>2693</v>
      </c>
      <c r="G818" s="214" t="s">
        <v>2718</v>
      </c>
      <c r="I818" s="6" t="s">
        <v>2030</v>
      </c>
      <c r="J818" s="432">
        <v>45436</v>
      </c>
      <c r="K818" s="214" t="s">
        <v>2098</v>
      </c>
      <c r="L818" s="214" t="s">
        <v>2078</v>
      </c>
    </row>
    <row r="819" spans="1:12">
      <c r="A819" s="378" t="str">
        <f t="shared" si="66"/>
        <v>91071L.000.000.000.000.000.000</v>
      </c>
      <c r="B819" s="311" t="s">
        <v>2889</v>
      </c>
      <c r="C819" s="214" t="s">
        <v>2890</v>
      </c>
      <c r="D819" s="378" t="s">
        <v>2719</v>
      </c>
      <c r="E819" s="378" t="str">
        <f t="shared" si="65"/>
        <v>BULK_Rob Smoothie Fallon 24 oz</v>
      </c>
      <c r="F819" s="214" t="s">
        <v>2692</v>
      </c>
      <c r="G819" s="214" t="s">
        <v>2719</v>
      </c>
      <c r="I819" s="6" t="s">
        <v>2030</v>
      </c>
      <c r="J819" s="432">
        <v>45436</v>
      </c>
      <c r="K819" s="214" t="s">
        <v>2098</v>
      </c>
      <c r="L819" s="214" t="s">
        <v>2078</v>
      </c>
    </row>
    <row r="820" spans="1:12">
      <c r="A820" s="378" t="str">
        <f t="shared" si="66"/>
        <v>91081L.000.000.000.000.000.000</v>
      </c>
      <c r="B820" s="311" t="s">
        <v>2891</v>
      </c>
      <c r="C820" s="214" t="s">
        <v>2892</v>
      </c>
      <c r="D820" s="378" t="s">
        <v>2720</v>
      </c>
      <c r="E820" s="378" t="str">
        <f t="shared" si="65"/>
        <v>BULK_Teriyaki Stir Fry Fallon 24 oz</v>
      </c>
      <c r="F820" s="214" t="s">
        <v>2692</v>
      </c>
      <c r="G820" s="214" t="s">
        <v>2720</v>
      </c>
      <c r="I820" s="6" t="s">
        <v>2030</v>
      </c>
      <c r="J820" s="432">
        <v>45436</v>
      </c>
      <c r="K820" s="214" t="s">
        <v>2098</v>
      </c>
      <c r="L820" s="214" t="s">
        <v>2078</v>
      </c>
    </row>
    <row r="821" spans="1:12">
      <c r="A821" s="378" t="str">
        <f t="shared" si="66"/>
        <v>91091L.000.000.000.000.000.000</v>
      </c>
      <c r="B821" s="311" t="s">
        <v>2893</v>
      </c>
      <c r="C821" s="214" t="s">
        <v>2894</v>
      </c>
      <c r="D821" s="378" t="s">
        <v>2721</v>
      </c>
      <c r="E821" s="378" t="str">
        <f t="shared" si="65"/>
        <v>BULK_Spinach Lasagna Fallon 24 oz</v>
      </c>
      <c r="F821" s="214" t="s">
        <v>2692</v>
      </c>
      <c r="G821" s="214" t="s">
        <v>2721</v>
      </c>
      <c r="I821" s="6" t="s">
        <v>2030</v>
      </c>
      <c r="J821" s="432">
        <v>45436</v>
      </c>
      <c r="K821" s="214" t="s">
        <v>2098</v>
      </c>
      <c r="L821" s="214" t="s">
        <v>2078</v>
      </c>
    </row>
    <row r="822" spans="1:12">
      <c r="A822" s="378" t="str">
        <f t="shared" si="66"/>
        <v>91121L.000.000.000.000.000.000</v>
      </c>
      <c r="B822" s="311" t="s">
        <v>2895</v>
      </c>
      <c r="C822" s="214" t="s">
        <v>2896</v>
      </c>
      <c r="D822" s="378" t="s">
        <v>2724</v>
      </c>
      <c r="E822" s="378" t="str">
        <f t="shared" si="65"/>
        <v>BULK_Mushroom Chicken Fallon 24 oz</v>
      </c>
      <c r="F822" s="214" t="s">
        <v>2692</v>
      </c>
      <c r="G822" s="214" t="s">
        <v>2724</v>
      </c>
      <c r="I822" s="6" t="s">
        <v>2030</v>
      </c>
      <c r="J822" s="432">
        <v>45443</v>
      </c>
      <c r="K822" s="214" t="s">
        <v>2098</v>
      </c>
      <c r="L822" s="214" t="s">
        <v>2078</v>
      </c>
    </row>
    <row r="823" spans="1:12">
      <c r="A823" s="378" t="str">
        <f t="shared" si="66"/>
        <v>91131L.000.000.000.000.000.000</v>
      </c>
      <c r="B823" s="311" t="s">
        <v>2897</v>
      </c>
      <c r="C823" s="214" t="s">
        <v>2898</v>
      </c>
      <c r="D823" s="378" t="s">
        <v>2725</v>
      </c>
      <c r="E823" s="378" t="str">
        <f t="shared" si="65"/>
        <v>BULK_Corn Chowder Fallon 24 oz</v>
      </c>
      <c r="F823" s="214" t="s">
        <v>2692</v>
      </c>
      <c r="G823" s="214" t="s">
        <v>2725</v>
      </c>
      <c r="I823" s="6" t="s">
        <v>2030</v>
      </c>
      <c r="J823" s="432">
        <v>45443</v>
      </c>
      <c r="K823" s="214" t="s">
        <v>2098</v>
      </c>
      <c r="L823" s="214" t="s">
        <v>2078</v>
      </c>
    </row>
    <row r="824" spans="1:12">
      <c r="A824" s="378" t="str">
        <f t="shared" si="66"/>
        <v>90011S.000.000.000.000.000.000</v>
      </c>
      <c r="B824" s="311" t="s">
        <v>2899</v>
      </c>
      <c r="C824" s="214" t="s">
        <v>2900</v>
      </c>
      <c r="D824" s="378" t="s">
        <v>2644</v>
      </c>
      <c r="E824" s="378" t="str">
        <f t="shared" si="65"/>
        <v>BULK_Baked Ziti with Pesto Sauce and Grilled Shrimp Fallon 24 oz</v>
      </c>
      <c r="F824" s="214" t="s">
        <v>2692</v>
      </c>
      <c r="G824" s="214" t="s">
        <v>2644</v>
      </c>
      <c r="I824" s="6" t="s">
        <v>2030</v>
      </c>
      <c r="J824" s="432">
        <v>45371</v>
      </c>
      <c r="K824" s="214" t="s">
        <v>2098</v>
      </c>
      <c r="L824" s="214" t="s">
        <v>2078</v>
      </c>
    </row>
    <row r="825" spans="1:12">
      <c r="A825" s="378" t="str">
        <f t="shared" si="66"/>
        <v>90023S.000.000.000.000.000.000</v>
      </c>
      <c r="B825" s="311" t="s">
        <v>2901</v>
      </c>
      <c r="C825" s="214" t="s">
        <v>2902</v>
      </c>
      <c r="D825" s="378" t="s">
        <v>2691</v>
      </c>
      <c r="E825" s="378" t="str">
        <f t="shared" si="65"/>
        <v>BULK_Carrot Ginger soup Fallon Tub</v>
      </c>
      <c r="F825" s="214" t="s">
        <v>2693</v>
      </c>
      <c r="G825" s="214" t="s">
        <v>2691</v>
      </c>
      <c r="I825" s="6" t="s">
        <v>2030</v>
      </c>
      <c r="J825" s="432">
        <v>45371</v>
      </c>
      <c r="K825" s="214" t="s">
        <v>2098</v>
      </c>
      <c r="L825" s="214" t="s">
        <v>2078</v>
      </c>
    </row>
    <row r="826" spans="1:12">
      <c r="A826" s="378" t="str">
        <f t="shared" si="66"/>
        <v>90041S.000.000.000.000.000.000</v>
      </c>
      <c r="B826" s="311" t="s">
        <v>2903</v>
      </c>
      <c r="C826" s="214" t="s">
        <v>2904</v>
      </c>
      <c r="D826" s="378" t="s">
        <v>2645</v>
      </c>
      <c r="E826" s="378" t="str">
        <f t="shared" si="65"/>
        <v>BULK_Mini Chocolate Cakes Fallon 24 oz</v>
      </c>
      <c r="F826" s="214" t="s">
        <v>2692</v>
      </c>
      <c r="G826" s="214" t="s">
        <v>2645</v>
      </c>
      <c r="I826" s="6" t="s">
        <v>2030</v>
      </c>
      <c r="J826" s="432">
        <v>45371</v>
      </c>
      <c r="K826" s="214" t="s">
        <v>2098</v>
      </c>
      <c r="L826" s="214" t="s">
        <v>2078</v>
      </c>
    </row>
    <row r="827" spans="1:12">
      <c r="A827" s="378" t="str">
        <f t="shared" si="66"/>
        <v>90051S.000.000.000.000.000.000</v>
      </c>
      <c r="B827" s="311" t="s">
        <v>2905</v>
      </c>
      <c r="C827" s="214" t="s">
        <v>2906</v>
      </c>
      <c r="D827" s="378" t="s">
        <v>2646</v>
      </c>
      <c r="E827" s="378" t="str">
        <f t="shared" si="65"/>
        <v>BULK_Banana Pudding Fallon 24 oz</v>
      </c>
      <c r="F827" s="214" t="s">
        <v>2692</v>
      </c>
      <c r="G827" s="214" t="s">
        <v>2646</v>
      </c>
      <c r="I827" s="6" t="s">
        <v>2030</v>
      </c>
      <c r="J827" s="432">
        <v>45371</v>
      </c>
      <c r="K827" s="214" t="s">
        <v>2098</v>
      </c>
      <c r="L827" s="214" t="s">
        <v>2078</v>
      </c>
    </row>
    <row r="828" spans="1:12">
      <c r="A828" s="378" t="str">
        <f t="shared" si="66"/>
        <v>90061S.000.000.000.000.000.000</v>
      </c>
      <c r="B828" s="311" t="s">
        <v>2907</v>
      </c>
      <c r="C828" s="214" t="s">
        <v>2908</v>
      </c>
      <c r="D828" s="378" t="s">
        <v>54</v>
      </c>
      <c r="E828" s="378" t="str">
        <f t="shared" si="65"/>
        <v>BULK_Basmati Rice Fallon 24 oz</v>
      </c>
      <c r="F828" s="214" t="s">
        <v>2692</v>
      </c>
      <c r="G828" s="214" t="s">
        <v>54</v>
      </c>
      <c r="I828" s="6" t="s">
        <v>2030</v>
      </c>
      <c r="J828" s="432">
        <v>45371</v>
      </c>
      <c r="K828" s="214" t="s">
        <v>2098</v>
      </c>
      <c r="L828" s="214" t="s">
        <v>2078</v>
      </c>
    </row>
    <row r="829" spans="1:12">
      <c r="A829" s="378" t="str">
        <f t="shared" si="66"/>
        <v>90071S.000.000.000.000.000.000</v>
      </c>
      <c r="B829" s="311" t="s">
        <v>2909</v>
      </c>
      <c r="C829" s="214" t="s">
        <v>2910</v>
      </c>
      <c r="D829" s="378" t="s">
        <v>195</v>
      </c>
      <c r="E829" s="378" t="str">
        <f t="shared" si="65"/>
        <v>BULK_Brownie Bites Fallon 24 oz</v>
      </c>
      <c r="F829" s="214" t="s">
        <v>2692</v>
      </c>
      <c r="G829" s="214" t="s">
        <v>195</v>
      </c>
      <c r="I829" s="6" t="s">
        <v>2030</v>
      </c>
      <c r="J829" s="432">
        <v>45371</v>
      </c>
      <c r="K829" s="214" t="s">
        <v>2098</v>
      </c>
      <c r="L829" s="214" t="s">
        <v>2078</v>
      </c>
    </row>
    <row r="830" spans="1:12">
      <c r="A830" s="378" t="str">
        <f t="shared" si="66"/>
        <v>90093S.000.000.000.000.000.000</v>
      </c>
      <c r="B830" s="311" t="s">
        <v>2911</v>
      </c>
      <c r="C830" s="214" t="s">
        <v>2912</v>
      </c>
      <c r="D830" s="378" t="s">
        <v>2682</v>
      </c>
      <c r="E830" s="378" t="str">
        <f t="shared" si="65"/>
        <v>BULK_Chicken and Rice soup Fallon Tub</v>
      </c>
      <c r="F830" s="214" t="s">
        <v>2693</v>
      </c>
      <c r="G830" s="214" t="s">
        <v>2682</v>
      </c>
      <c r="I830" s="6" t="s">
        <v>2030</v>
      </c>
      <c r="J830" s="432">
        <v>45371</v>
      </c>
      <c r="K830" s="214" t="s">
        <v>2098</v>
      </c>
      <c r="L830" s="214" t="s">
        <v>2078</v>
      </c>
    </row>
    <row r="831" spans="1:12">
      <c r="A831" s="378" t="str">
        <f t="shared" si="66"/>
        <v>90103S.000.000.000.000.000.000</v>
      </c>
      <c r="B831" s="311" t="s">
        <v>2913</v>
      </c>
      <c r="C831" s="214" t="s">
        <v>2914</v>
      </c>
      <c r="D831" s="378" t="s">
        <v>2683</v>
      </c>
      <c r="E831" s="378" t="str">
        <f t="shared" si="65"/>
        <v>BULK_Chicken Stracciatella soup Fallon Tub</v>
      </c>
      <c r="F831" s="214" t="s">
        <v>2693</v>
      </c>
      <c r="G831" s="214" t="s">
        <v>2683</v>
      </c>
      <c r="I831" s="6" t="s">
        <v>2030</v>
      </c>
      <c r="J831" s="432">
        <v>45371</v>
      </c>
      <c r="K831" s="214" t="s">
        <v>2098</v>
      </c>
      <c r="L831" s="214" t="s">
        <v>2078</v>
      </c>
    </row>
    <row r="832" spans="1:12">
      <c r="A832" s="378" t="str">
        <f t="shared" si="66"/>
        <v>90121S.000.000.000.000.000.000</v>
      </c>
      <c r="B832" s="311" t="s">
        <v>2915</v>
      </c>
      <c r="C832" s="214" t="s">
        <v>2916</v>
      </c>
      <c r="D832" s="378" t="s">
        <v>2648</v>
      </c>
      <c r="E832" s="378" t="str">
        <f t="shared" si="65"/>
        <v>BULK_Chopped Spring Salad Fallon 24 oz</v>
      </c>
      <c r="F832" s="214" t="s">
        <v>2692</v>
      </c>
      <c r="G832" s="214" t="s">
        <v>2648</v>
      </c>
      <c r="I832" s="6" t="s">
        <v>2030</v>
      </c>
      <c r="J832" s="432">
        <v>45371</v>
      </c>
      <c r="K832" s="214" t="s">
        <v>2098</v>
      </c>
      <c r="L832" s="214" t="s">
        <v>2078</v>
      </c>
    </row>
    <row r="833" spans="1:12">
      <c r="A833" s="378" t="str">
        <f t="shared" si="66"/>
        <v>90131S.000.000.000.000.000.000</v>
      </c>
      <c r="B833" s="311" t="s">
        <v>2917</v>
      </c>
      <c r="C833" s="214" t="s">
        <v>2918</v>
      </c>
      <c r="D833" s="378" t="s">
        <v>2649</v>
      </c>
      <c r="E833" s="378" t="str">
        <f t="shared" ref="E833:E896" si="67">CONCATENATE(K833,"_",G833," ",F833)</f>
        <v>BULK_Fish Cakes with Tartar Sauce Fallon 24 oz</v>
      </c>
      <c r="F833" s="214" t="s">
        <v>2692</v>
      </c>
      <c r="G833" s="214" t="s">
        <v>2649</v>
      </c>
      <c r="I833" s="6" t="s">
        <v>2030</v>
      </c>
      <c r="J833" s="432">
        <v>45371</v>
      </c>
      <c r="K833" s="214" t="s">
        <v>2098</v>
      </c>
      <c r="L833" s="214" t="s">
        <v>2078</v>
      </c>
    </row>
    <row r="834" spans="1:12">
      <c r="A834" s="378" t="str">
        <f t="shared" si="66"/>
        <v>90141S.000.000.000.000.000.000</v>
      </c>
      <c r="B834" s="311" t="s">
        <v>2919</v>
      </c>
      <c r="C834" s="214" t="s">
        <v>2920</v>
      </c>
      <c r="D834" s="378" t="s">
        <v>2650</v>
      </c>
      <c r="E834" s="378" t="str">
        <f t="shared" si="67"/>
        <v>BULK_Fresh Fruit Cup Fallon 24 oz</v>
      </c>
      <c r="F834" s="214" t="s">
        <v>2692</v>
      </c>
      <c r="G834" s="214" t="s">
        <v>2650</v>
      </c>
      <c r="I834" s="6" t="s">
        <v>2030</v>
      </c>
      <c r="J834" s="432">
        <v>45371</v>
      </c>
      <c r="K834" s="214" t="s">
        <v>2098</v>
      </c>
      <c r="L834" s="214" t="s">
        <v>2078</v>
      </c>
    </row>
    <row r="835" spans="1:12">
      <c r="A835" s="378" t="str">
        <f t="shared" si="66"/>
        <v>90152S.000.000.000.000.000.000</v>
      </c>
      <c r="B835" s="311" t="s">
        <v>2921</v>
      </c>
      <c r="C835" s="214" t="s">
        <v>2922</v>
      </c>
      <c r="D835" s="378" t="s">
        <v>181</v>
      </c>
      <c r="E835" s="378" t="str">
        <f t="shared" si="67"/>
        <v>BULK_Green Beans Fallon 24 oz</v>
      </c>
      <c r="F835" s="214" t="s">
        <v>2692</v>
      </c>
      <c r="G835" s="214" t="s">
        <v>181</v>
      </c>
      <c r="I835" s="6" t="s">
        <v>2030</v>
      </c>
      <c r="J835" s="432">
        <v>45371</v>
      </c>
      <c r="K835" s="214" t="s">
        <v>2098</v>
      </c>
      <c r="L835" s="214" t="s">
        <v>2078</v>
      </c>
    </row>
    <row r="836" spans="1:12">
      <c r="A836" s="378" t="str">
        <f t="shared" ref="A836:A899" si="68">CONCATENATE(C836,".",IF(M836="","000",M836),".",IF(O836="","000",O836),".",IF(Q836="","000",Q836),".",IF(S836="","000",S836),".",IF(U836="","000",U836),".",IF(Y836="","000",Y836))</f>
        <v>90151S.000.000.000.000.000.000</v>
      </c>
      <c r="B836" s="311" t="s">
        <v>2921</v>
      </c>
      <c r="C836" s="214" t="s">
        <v>2923</v>
      </c>
      <c r="D836" s="378" t="s">
        <v>2651</v>
      </c>
      <c r="E836" s="378" t="str">
        <f t="shared" si="67"/>
        <v>BULK_Green Beans &amp; Almonds Fallon 24 oz</v>
      </c>
      <c r="F836" s="214" t="s">
        <v>2692</v>
      </c>
      <c r="G836" s="214" t="s">
        <v>2651</v>
      </c>
      <c r="I836" s="6" t="s">
        <v>2030</v>
      </c>
      <c r="J836" s="432">
        <v>45371</v>
      </c>
      <c r="K836" s="214" t="s">
        <v>2098</v>
      </c>
      <c r="L836" s="214" t="s">
        <v>2078</v>
      </c>
    </row>
    <row r="837" spans="1:12">
      <c r="A837" s="378" t="str">
        <f t="shared" si="68"/>
        <v>90161S.000.000.000.000.000.000</v>
      </c>
      <c r="B837" s="311" t="s">
        <v>2924</v>
      </c>
      <c r="C837" s="214" t="s">
        <v>2925</v>
      </c>
      <c r="D837" s="378" t="s">
        <v>245</v>
      </c>
      <c r="E837" s="378" t="str">
        <f t="shared" si="67"/>
        <v>BULK_Classic Mac &amp; Cheese Fallon 24 oz</v>
      </c>
      <c r="F837" s="214" t="s">
        <v>2692</v>
      </c>
      <c r="G837" s="214" t="s">
        <v>245</v>
      </c>
      <c r="I837" s="6" t="s">
        <v>2030</v>
      </c>
      <c r="J837" s="432">
        <v>45371</v>
      </c>
      <c r="K837" s="214" t="s">
        <v>2098</v>
      </c>
      <c r="L837" s="214" t="s">
        <v>2078</v>
      </c>
    </row>
    <row r="838" spans="1:12">
      <c r="A838" s="378" t="str">
        <f t="shared" si="68"/>
        <v>90162S.000.000.000.000.000.000</v>
      </c>
      <c r="B838" s="311" t="s">
        <v>2924</v>
      </c>
      <c r="C838" s="214" t="s">
        <v>2926</v>
      </c>
      <c r="D838" s="378" t="s">
        <v>2709</v>
      </c>
      <c r="E838" s="378" t="str">
        <f t="shared" si="67"/>
        <v>BULK_Macaroni Primavera Fallon 24 oz</v>
      </c>
      <c r="F838" s="214" t="s">
        <v>2692</v>
      </c>
      <c r="G838" s="214" t="s">
        <v>2709</v>
      </c>
      <c r="I838" s="6" t="s">
        <v>2030</v>
      </c>
      <c r="J838" s="432">
        <v>45422</v>
      </c>
      <c r="K838" s="214" t="s">
        <v>2098</v>
      </c>
      <c r="L838" s="214" t="s">
        <v>2078</v>
      </c>
    </row>
    <row r="839" spans="1:12">
      <c r="A839" s="378" t="str">
        <f t="shared" si="68"/>
        <v>90163S.000.000.000.000.000.000</v>
      </c>
      <c r="B839" s="311" t="s">
        <v>2924</v>
      </c>
      <c r="C839" s="214" t="s">
        <v>2927</v>
      </c>
      <c r="D839" s="378" t="s">
        <v>246</v>
      </c>
      <c r="E839" s="378" t="str">
        <f t="shared" si="67"/>
        <v>BULK_Pulled BBQ Chicken Fallon 24 oz</v>
      </c>
      <c r="F839" s="214" t="s">
        <v>2692</v>
      </c>
      <c r="G839" s="214" t="s">
        <v>246</v>
      </c>
      <c r="I839" s="6" t="s">
        <v>2030</v>
      </c>
      <c r="J839" s="432">
        <v>45371</v>
      </c>
      <c r="K839" s="214" t="s">
        <v>2098</v>
      </c>
      <c r="L839" s="214" t="s">
        <v>2078</v>
      </c>
    </row>
    <row r="840" spans="1:12">
      <c r="A840" s="378" t="str">
        <f t="shared" si="68"/>
        <v>90171S.000.000.000.000.000.000</v>
      </c>
      <c r="B840" s="311" t="s">
        <v>2928</v>
      </c>
      <c r="C840" s="214" t="s">
        <v>2929</v>
      </c>
      <c r="D840" s="378" t="s">
        <v>2652</v>
      </c>
      <c r="E840" s="378" t="str">
        <f t="shared" si="67"/>
        <v>BULK_Macaroni Salad with Beets Fallon 24 oz</v>
      </c>
      <c r="F840" s="214" t="s">
        <v>2692</v>
      </c>
      <c r="G840" s="214" t="s">
        <v>2652</v>
      </c>
      <c r="I840" s="6" t="s">
        <v>2030</v>
      </c>
      <c r="J840" s="432">
        <v>45371</v>
      </c>
      <c r="K840" s="214" t="s">
        <v>2098</v>
      </c>
      <c r="L840" s="214" t="s">
        <v>2078</v>
      </c>
    </row>
    <row r="841" spans="1:12">
      <c r="A841" s="378" t="str">
        <f t="shared" si="68"/>
        <v>90181S.000.000.000.000.000.000</v>
      </c>
      <c r="B841" s="311" t="s">
        <v>2930</v>
      </c>
      <c r="C841" s="214" t="s">
        <v>2931</v>
      </c>
      <c r="D841" s="378" t="s">
        <v>2653</v>
      </c>
      <c r="E841" s="378" t="str">
        <f t="shared" si="67"/>
        <v>BULK_Mini Coffee Cake Fallon 24 oz</v>
      </c>
      <c r="F841" s="214" t="s">
        <v>2692</v>
      </c>
      <c r="G841" s="214" t="s">
        <v>2653</v>
      </c>
      <c r="I841" s="6" t="s">
        <v>2030</v>
      </c>
      <c r="J841" s="432">
        <v>45371</v>
      </c>
      <c r="K841" s="214" t="s">
        <v>2098</v>
      </c>
      <c r="L841" s="214" t="s">
        <v>2078</v>
      </c>
    </row>
    <row r="842" spans="1:12">
      <c r="A842" s="378" t="str">
        <f t="shared" si="68"/>
        <v>90191S.000.000.000.000.000.000</v>
      </c>
      <c r="B842" s="311" t="s">
        <v>2932</v>
      </c>
      <c r="C842" s="214" t="s">
        <v>2933</v>
      </c>
      <c r="D842" s="378" t="s">
        <v>2654</v>
      </c>
      <c r="E842" s="378" t="str">
        <f t="shared" si="67"/>
        <v>BULK_Rice Pudding Fallon 24 oz</v>
      </c>
      <c r="F842" s="214" t="s">
        <v>2692</v>
      </c>
      <c r="G842" s="214" t="s">
        <v>2654</v>
      </c>
      <c r="I842" s="6" t="s">
        <v>2030</v>
      </c>
      <c r="J842" s="432">
        <v>45371</v>
      </c>
      <c r="K842" s="214" t="s">
        <v>2098</v>
      </c>
      <c r="L842" s="214" t="s">
        <v>2078</v>
      </c>
    </row>
    <row r="843" spans="1:12">
      <c r="A843" s="378" t="str">
        <f t="shared" si="68"/>
        <v>90201S.000.000.000.000.000.000</v>
      </c>
      <c r="B843" s="311" t="s">
        <v>2934</v>
      </c>
      <c r="C843" s="214" t="s">
        <v>2935</v>
      </c>
      <c r="D843" s="378" t="s">
        <v>2655</v>
      </c>
      <c r="E843" s="378" t="str">
        <f t="shared" si="67"/>
        <v>BULK_Roasted Broccoli Fallon 24 oz</v>
      </c>
      <c r="F843" s="214" t="s">
        <v>2692</v>
      </c>
      <c r="G843" s="214" t="s">
        <v>2655</v>
      </c>
      <c r="I843" s="6" t="s">
        <v>2030</v>
      </c>
      <c r="J843" s="432">
        <v>45371</v>
      </c>
      <c r="K843" s="214" t="s">
        <v>2098</v>
      </c>
      <c r="L843" s="214" t="s">
        <v>2078</v>
      </c>
    </row>
    <row r="844" spans="1:12">
      <c r="A844" s="378" t="str">
        <f t="shared" si="68"/>
        <v>90211S.000.000.000.000.000.000</v>
      </c>
      <c r="B844" s="311" t="s">
        <v>2936</v>
      </c>
      <c r="C844" s="214" t="s">
        <v>2937</v>
      </c>
      <c r="D844" s="378" t="s">
        <v>179</v>
      </c>
      <c r="E844" s="378" t="str">
        <f t="shared" si="67"/>
        <v>BULK_Rosemary Whipped Potatoes Fallon 24 oz</v>
      </c>
      <c r="F844" s="214" t="s">
        <v>2692</v>
      </c>
      <c r="G844" s="214" t="s">
        <v>179</v>
      </c>
      <c r="I844" s="6" t="s">
        <v>2030</v>
      </c>
      <c r="J844" s="432">
        <v>45371</v>
      </c>
      <c r="K844" s="214" t="s">
        <v>2098</v>
      </c>
      <c r="L844" s="214" t="s">
        <v>2078</v>
      </c>
    </row>
    <row r="845" spans="1:12">
      <c r="A845" s="378" t="str">
        <f t="shared" si="68"/>
        <v>90221S.000.000.000.000.000.000</v>
      </c>
      <c r="B845" s="311" t="s">
        <v>2938</v>
      </c>
      <c r="C845" s="214" t="s">
        <v>2939</v>
      </c>
      <c r="D845" s="378" t="s">
        <v>1383</v>
      </c>
      <c r="E845" s="378" t="str">
        <f t="shared" si="67"/>
        <v>BULK_Sauteed Spinach Fallon 24 oz</v>
      </c>
      <c r="F845" s="214" t="s">
        <v>2692</v>
      </c>
      <c r="G845" s="214" t="s">
        <v>1383</v>
      </c>
      <c r="I845" s="6" t="s">
        <v>2030</v>
      </c>
      <c r="J845" s="432">
        <v>45371</v>
      </c>
      <c r="K845" s="214" t="s">
        <v>2098</v>
      </c>
      <c r="L845" s="214" t="s">
        <v>2078</v>
      </c>
    </row>
    <row r="846" spans="1:12">
      <c r="A846" s="378" t="str">
        <f t="shared" si="68"/>
        <v>90231S.000.000.000.000.000.000</v>
      </c>
      <c r="B846" s="311" t="s">
        <v>2940</v>
      </c>
      <c r="C846" s="214" t="s">
        <v>2941</v>
      </c>
      <c r="D846" s="378" t="s">
        <v>2694</v>
      </c>
      <c r="E846" s="378" t="str">
        <f t="shared" si="67"/>
        <v>BULK_Penne with Meat Sauce Fallon 24 oz</v>
      </c>
      <c r="F846" s="214" t="s">
        <v>2692</v>
      </c>
      <c r="G846" s="214" t="s">
        <v>2694</v>
      </c>
      <c r="I846" s="6" t="s">
        <v>2030</v>
      </c>
      <c r="J846" s="432">
        <v>45371</v>
      </c>
      <c r="K846" s="214" t="s">
        <v>2098</v>
      </c>
      <c r="L846" s="214" t="s">
        <v>2078</v>
      </c>
    </row>
    <row r="847" spans="1:12">
      <c r="A847" s="378" t="str">
        <f t="shared" si="68"/>
        <v>90241S.000.000.000.000.000.000</v>
      </c>
      <c r="B847" s="311" t="s">
        <v>2942</v>
      </c>
      <c r="C847" s="214" t="s">
        <v>2943</v>
      </c>
      <c r="D847" s="378" t="s">
        <v>2656</v>
      </c>
      <c r="E847" s="378" t="str">
        <f t="shared" si="67"/>
        <v>BULK_Teriyaki Chicken Fallon 24 oz</v>
      </c>
      <c r="F847" s="214" t="s">
        <v>2692</v>
      </c>
      <c r="G847" s="214" t="s">
        <v>2656</v>
      </c>
      <c r="I847" s="6" t="s">
        <v>2030</v>
      </c>
      <c r="J847" s="432">
        <v>45371</v>
      </c>
      <c r="K847" s="214" t="s">
        <v>2098</v>
      </c>
      <c r="L847" s="214" t="s">
        <v>2078</v>
      </c>
    </row>
    <row r="848" spans="1:12">
      <c r="A848" s="378" t="str">
        <f t="shared" si="68"/>
        <v>90251S.000.000.000.000.000.000</v>
      </c>
      <c r="B848" s="311" t="s">
        <v>2944</v>
      </c>
      <c r="C848" s="214" t="s">
        <v>2945</v>
      </c>
      <c r="D848" s="378" t="s">
        <v>2657</v>
      </c>
      <c r="E848" s="378" t="str">
        <f t="shared" si="67"/>
        <v>BULK_Turkey Meatballs with Tomato Sauce Fallon 24 oz</v>
      </c>
      <c r="F848" s="214" t="s">
        <v>2692</v>
      </c>
      <c r="G848" s="214" t="s">
        <v>2657</v>
      </c>
      <c r="I848" s="6" t="s">
        <v>2030</v>
      </c>
      <c r="J848" s="432">
        <v>45371</v>
      </c>
      <c r="K848" s="214" t="s">
        <v>2098</v>
      </c>
      <c r="L848" s="214" t="s">
        <v>2078</v>
      </c>
    </row>
    <row r="849" spans="1:12">
      <c r="A849" s="378" t="str">
        <f t="shared" si="68"/>
        <v>90281S.000.000.000.000.000.000</v>
      </c>
      <c r="B849" s="311" t="s">
        <v>2946</v>
      </c>
      <c r="C849" s="214" t="s">
        <v>2947</v>
      </c>
      <c r="D849" s="378" t="s">
        <v>2659</v>
      </c>
      <c r="E849" s="378" t="str">
        <f t="shared" si="67"/>
        <v>BULK_Brown Rice Fallon 24 oz</v>
      </c>
      <c r="F849" s="214" t="s">
        <v>2692</v>
      </c>
      <c r="G849" s="214" t="s">
        <v>2659</v>
      </c>
      <c r="I849" s="6" t="s">
        <v>2030</v>
      </c>
      <c r="J849" s="432">
        <v>45371</v>
      </c>
      <c r="K849" s="214" t="s">
        <v>2098</v>
      </c>
      <c r="L849" s="214" t="s">
        <v>2078</v>
      </c>
    </row>
    <row r="850" spans="1:12">
      <c r="A850" s="378" t="str">
        <f t="shared" si="68"/>
        <v>90291S.000.000.000.000.000.000</v>
      </c>
      <c r="B850" s="311" t="s">
        <v>2948</v>
      </c>
      <c r="C850" s="214" t="s">
        <v>2949</v>
      </c>
      <c r="D850" s="378" t="s">
        <v>989</v>
      </c>
      <c r="E850" s="378" t="str">
        <f t="shared" si="67"/>
        <v>BULK_Carrot Puree  Fallon 24 oz</v>
      </c>
      <c r="F850" s="214" t="s">
        <v>2692</v>
      </c>
      <c r="G850" s="214" t="s">
        <v>989</v>
      </c>
      <c r="I850" s="6" t="s">
        <v>2030</v>
      </c>
      <c r="J850" s="432">
        <v>45371</v>
      </c>
      <c r="K850" s="214" t="s">
        <v>2098</v>
      </c>
      <c r="L850" s="214" t="s">
        <v>2078</v>
      </c>
    </row>
    <row r="851" spans="1:12">
      <c r="A851" s="378" t="str">
        <f t="shared" si="68"/>
        <v>90311S.000.000.000.000.000.000</v>
      </c>
      <c r="B851" s="311" t="s">
        <v>2950</v>
      </c>
      <c r="C851" s="214" t="s">
        <v>2951</v>
      </c>
      <c r="D851" s="378" t="s">
        <v>2660</v>
      </c>
      <c r="E851" s="378" t="str">
        <f t="shared" si="67"/>
        <v>BULK_Chicken Tacos (Taco Shells Optional) Fallon 24 oz</v>
      </c>
      <c r="F851" s="214" t="s">
        <v>2692</v>
      </c>
      <c r="G851" s="214" t="s">
        <v>2660</v>
      </c>
      <c r="I851" s="6" t="s">
        <v>2030</v>
      </c>
      <c r="J851" s="432">
        <v>45371</v>
      </c>
      <c r="K851" s="214" t="s">
        <v>2098</v>
      </c>
      <c r="L851" s="214" t="s">
        <v>2078</v>
      </c>
    </row>
    <row r="852" spans="1:12">
      <c r="A852" s="378" t="str">
        <f t="shared" si="68"/>
        <v>90321S.000.000.000.000.000.000</v>
      </c>
      <c r="B852" s="311" t="s">
        <v>2952</v>
      </c>
      <c r="C852" s="214" t="s">
        <v>2953</v>
      </c>
      <c r="D852" s="378" t="s">
        <v>2661</v>
      </c>
      <c r="E852" s="378" t="str">
        <f t="shared" si="67"/>
        <v>BULK_Chili with Cheddar Cheese Fallon 24 oz</v>
      </c>
      <c r="F852" s="214" t="s">
        <v>2692</v>
      </c>
      <c r="G852" s="214" t="s">
        <v>2661</v>
      </c>
      <c r="I852" s="6" t="s">
        <v>2030</v>
      </c>
      <c r="J852" s="432">
        <v>45371</v>
      </c>
      <c r="K852" s="214" t="s">
        <v>2098</v>
      </c>
      <c r="L852" s="214" t="s">
        <v>2078</v>
      </c>
    </row>
    <row r="853" spans="1:12">
      <c r="A853" s="378" t="str">
        <f t="shared" si="68"/>
        <v>90331S.000.000.000.000.000.000</v>
      </c>
      <c r="B853" s="311" t="s">
        <v>2954</v>
      </c>
      <c r="C853" s="214" t="s">
        <v>2955</v>
      </c>
      <c r="D853" s="378" t="s">
        <v>2662</v>
      </c>
      <c r="E853" s="378" t="str">
        <f t="shared" si="67"/>
        <v>BULK_Chocolate Pudding Fallon 24 oz</v>
      </c>
      <c r="F853" s="214" t="s">
        <v>2692</v>
      </c>
      <c r="G853" s="214" t="s">
        <v>2662</v>
      </c>
      <c r="I853" s="6" t="s">
        <v>2030</v>
      </c>
      <c r="J853" s="432">
        <v>45371</v>
      </c>
      <c r="K853" s="214" t="s">
        <v>2098</v>
      </c>
      <c r="L853" s="214" t="s">
        <v>2078</v>
      </c>
    </row>
    <row r="854" spans="1:12">
      <c r="A854" s="378" t="str">
        <f t="shared" si="68"/>
        <v>90332S.000.000.000.000.000.000</v>
      </c>
      <c r="B854" s="311" t="s">
        <v>2954</v>
      </c>
      <c r="C854" s="214" t="s">
        <v>2956</v>
      </c>
      <c r="D854" s="378" t="s">
        <v>2701</v>
      </c>
      <c r="E854" s="378" t="str">
        <f t="shared" si="67"/>
        <v>BULK_Strawberry and Vanilla Pudding Fallon 24 oz</v>
      </c>
      <c r="F854" s="214" t="s">
        <v>2692</v>
      </c>
      <c r="G854" s="214" t="s">
        <v>2701</v>
      </c>
      <c r="I854" s="6" t="s">
        <v>2030</v>
      </c>
      <c r="J854" s="432">
        <v>45371</v>
      </c>
      <c r="K854" s="214" t="s">
        <v>2098</v>
      </c>
      <c r="L854" s="214" t="s">
        <v>2078</v>
      </c>
    </row>
    <row r="855" spans="1:12">
      <c r="A855" s="378" t="str">
        <f t="shared" si="68"/>
        <v>90333S.000.000.000.000.000.000</v>
      </c>
      <c r="B855" s="311" t="s">
        <v>2954</v>
      </c>
      <c r="C855" s="214" t="s">
        <v>2957</v>
      </c>
      <c r="D855" s="378" t="s">
        <v>2711</v>
      </c>
      <c r="E855" s="378" t="str">
        <f t="shared" si="67"/>
        <v>BULK_Vanilla Pudding Fallon 24 oz</v>
      </c>
      <c r="F855" s="214" t="s">
        <v>2692</v>
      </c>
      <c r="G855" s="214" t="s">
        <v>2711</v>
      </c>
      <c r="I855" s="6" t="s">
        <v>2030</v>
      </c>
      <c r="J855" s="432">
        <v>45429</v>
      </c>
      <c r="K855" s="214" t="s">
        <v>2098</v>
      </c>
      <c r="L855" s="214" t="s">
        <v>2078</v>
      </c>
    </row>
    <row r="856" spans="1:12">
      <c r="A856" s="378" t="str">
        <f t="shared" si="68"/>
        <v>90341S.000.000.000.000.000.000</v>
      </c>
      <c r="B856" s="311" t="s">
        <v>2958</v>
      </c>
      <c r="C856" s="214" t="s">
        <v>2959</v>
      </c>
      <c r="D856" s="378" t="s">
        <v>2647</v>
      </c>
      <c r="E856" s="378" t="str">
        <f t="shared" si="67"/>
        <v>BULK_Chopped Caesar Salad Fallon 24 oz</v>
      </c>
      <c r="F856" s="214" t="s">
        <v>2692</v>
      </c>
      <c r="G856" s="214" t="s">
        <v>2647</v>
      </c>
      <c r="I856" s="6" t="s">
        <v>2030</v>
      </c>
      <c r="J856" s="432">
        <v>45371</v>
      </c>
      <c r="K856" s="214" t="s">
        <v>2098</v>
      </c>
      <c r="L856" s="214" t="s">
        <v>2078</v>
      </c>
    </row>
    <row r="857" spans="1:12">
      <c r="A857" s="378" t="str">
        <f t="shared" si="68"/>
        <v>90351S.000.000.000.000.000.000</v>
      </c>
      <c r="B857" s="311" t="s">
        <v>2960</v>
      </c>
      <c r="C857" s="214" t="s">
        <v>2961</v>
      </c>
      <c r="D857" s="378" t="s">
        <v>130</v>
      </c>
      <c r="E857" s="378" t="str">
        <f t="shared" si="67"/>
        <v>BULK_Cole Slaw Fallon 24 oz</v>
      </c>
      <c r="F857" s="214" t="s">
        <v>2692</v>
      </c>
      <c r="G857" s="214" t="s">
        <v>130</v>
      </c>
      <c r="I857" s="6" t="s">
        <v>2030</v>
      </c>
      <c r="J857" s="432">
        <v>45371</v>
      </c>
      <c r="K857" s="214" t="s">
        <v>2098</v>
      </c>
      <c r="L857" s="214" t="s">
        <v>2078</v>
      </c>
    </row>
    <row r="858" spans="1:12">
      <c r="A858" s="378" t="str">
        <f t="shared" si="68"/>
        <v>90383S.000.000.000.000.000.000</v>
      </c>
      <c r="B858" s="311" t="s">
        <v>2962</v>
      </c>
      <c r="C858" s="214" t="s">
        <v>2963</v>
      </c>
      <c r="D858" s="378" t="s">
        <v>2685</v>
      </c>
      <c r="E858" s="378" t="str">
        <f t="shared" si="67"/>
        <v>BULK_Italian Wedding soup Fallon Tub</v>
      </c>
      <c r="F858" s="214" t="s">
        <v>2693</v>
      </c>
      <c r="G858" s="214" t="s">
        <v>2685</v>
      </c>
      <c r="I858" s="6" t="s">
        <v>2030</v>
      </c>
      <c r="J858" s="432">
        <v>45371</v>
      </c>
      <c r="K858" s="214" t="s">
        <v>2098</v>
      </c>
      <c r="L858" s="214" t="s">
        <v>2078</v>
      </c>
    </row>
    <row r="859" spans="1:12">
      <c r="A859" s="378" t="str">
        <f t="shared" si="68"/>
        <v>90391S.000.000.000.000.000.000</v>
      </c>
      <c r="B859" s="311" t="s">
        <v>2964</v>
      </c>
      <c r="C859" s="214" t="s">
        <v>2965</v>
      </c>
      <c r="D859" s="378" t="s">
        <v>3691</v>
      </c>
      <c r="E859" s="378" t="str">
        <f t="shared" si="67"/>
        <v>BULK_Chopped Mediterranean Salad Fallon 24 oz</v>
      </c>
      <c r="F859" s="214" t="s">
        <v>2692</v>
      </c>
      <c r="G859" s="214" t="s">
        <v>3691</v>
      </c>
      <c r="I859" s="6" t="s">
        <v>2030</v>
      </c>
      <c r="J859" s="432">
        <v>45371</v>
      </c>
      <c r="K859" s="214" t="s">
        <v>2098</v>
      </c>
      <c r="L859" s="214" t="s">
        <v>2078</v>
      </c>
    </row>
    <row r="860" spans="1:12">
      <c r="A860" s="378" t="str">
        <f t="shared" si="68"/>
        <v>90403S.000.000.000.000.000.000</v>
      </c>
      <c r="B860" s="311" t="s">
        <v>2966</v>
      </c>
      <c r="C860" s="214" t="s">
        <v>2967</v>
      </c>
      <c r="D860" s="378" t="s">
        <v>2686</v>
      </c>
      <c r="E860" s="378" t="str">
        <f t="shared" si="67"/>
        <v>BULK_Minestrone soup Fallon Tub</v>
      </c>
      <c r="F860" s="214" t="s">
        <v>2693</v>
      </c>
      <c r="G860" s="214" t="s">
        <v>2686</v>
      </c>
      <c r="I860" s="6" t="s">
        <v>2030</v>
      </c>
      <c r="J860" s="432">
        <v>45371</v>
      </c>
      <c r="K860" s="214" t="s">
        <v>2098</v>
      </c>
      <c r="L860" s="214" t="s">
        <v>2078</v>
      </c>
    </row>
    <row r="861" spans="1:12">
      <c r="A861" s="378" t="str">
        <f t="shared" si="68"/>
        <v>90421S.000.000.000.000.000.000</v>
      </c>
      <c r="B861" s="311" t="s">
        <v>2968</v>
      </c>
      <c r="C861" s="214" t="s">
        <v>2969</v>
      </c>
      <c r="D861" s="378" t="s">
        <v>2663</v>
      </c>
      <c r="E861" s="378" t="str">
        <f t="shared" si="67"/>
        <v>BULK_Peanut Butter Chocolate Chip bites Fallon 24 oz</v>
      </c>
      <c r="F861" s="214" t="s">
        <v>2692</v>
      </c>
      <c r="G861" s="214" t="s">
        <v>2663</v>
      </c>
      <c r="I861" s="6" t="s">
        <v>2030</v>
      </c>
      <c r="J861" s="432">
        <v>45371</v>
      </c>
      <c r="K861" s="214" t="s">
        <v>2098</v>
      </c>
      <c r="L861" s="214" t="s">
        <v>2078</v>
      </c>
    </row>
    <row r="862" spans="1:12">
      <c r="A862" s="378" t="str">
        <f t="shared" si="68"/>
        <v>90431S.000.000.000.000.000.000</v>
      </c>
      <c r="B862" s="311" t="s">
        <v>2970</v>
      </c>
      <c r="C862" s="214" t="s">
        <v>2971</v>
      </c>
      <c r="D862" s="378" t="s">
        <v>2664</v>
      </c>
      <c r="E862" s="378" t="str">
        <f t="shared" si="67"/>
        <v>BULK_Potato Salad Fallon 24 oz</v>
      </c>
      <c r="F862" s="214" t="s">
        <v>2692</v>
      </c>
      <c r="G862" s="214" t="s">
        <v>2664</v>
      </c>
      <c r="I862" s="6" t="s">
        <v>2030</v>
      </c>
      <c r="J862" s="432">
        <v>45371</v>
      </c>
      <c r="K862" s="214" t="s">
        <v>2098</v>
      </c>
      <c r="L862" s="214" t="s">
        <v>2078</v>
      </c>
    </row>
    <row r="863" spans="1:12">
      <c r="A863" s="378" t="str">
        <f t="shared" si="68"/>
        <v>90451S.000.000.000.000.000.000</v>
      </c>
      <c r="B863" s="311" t="s">
        <v>2972</v>
      </c>
      <c r="C863" s="214" t="s">
        <v>2973</v>
      </c>
      <c r="D863" s="378" t="s">
        <v>2665</v>
      </c>
      <c r="E863" s="378" t="str">
        <f t="shared" si="67"/>
        <v>BULK_Slow Cooked Roast Beef  Fallon 24 oz</v>
      </c>
      <c r="F863" s="214" t="s">
        <v>2692</v>
      </c>
      <c r="G863" s="214" t="s">
        <v>2665</v>
      </c>
      <c r="I863" s="6" t="s">
        <v>2030</v>
      </c>
      <c r="J863" s="432">
        <v>45371</v>
      </c>
      <c r="K863" s="214" t="s">
        <v>2098</v>
      </c>
      <c r="L863" s="214" t="s">
        <v>2078</v>
      </c>
    </row>
    <row r="864" spans="1:12">
      <c r="A864" s="378" t="str">
        <f t="shared" si="68"/>
        <v>90461S.000.000.000.000.000.000</v>
      </c>
      <c r="B864" s="311" t="s">
        <v>2974</v>
      </c>
      <c r="C864" s="214" t="s">
        <v>2975</v>
      </c>
      <c r="D864" s="378" t="s">
        <v>2666</v>
      </c>
      <c r="E864" s="378" t="str">
        <f t="shared" si="67"/>
        <v>BULK_Spaghetti and Turkey Meatballs, with Tomato, Mushroom and Veggie Sauce  Fallon 24 oz</v>
      </c>
      <c r="F864" s="214" t="s">
        <v>2692</v>
      </c>
      <c r="G864" s="214" t="s">
        <v>2666</v>
      </c>
      <c r="I864" s="6" t="s">
        <v>2030</v>
      </c>
      <c r="J864" s="432">
        <v>45371</v>
      </c>
      <c r="K864" s="214" t="s">
        <v>2098</v>
      </c>
      <c r="L864" s="214" t="s">
        <v>2078</v>
      </c>
    </row>
    <row r="865" spans="1:12">
      <c r="A865" s="378" t="str">
        <f t="shared" si="68"/>
        <v>90471S.000.000.000.000.000.000</v>
      </c>
      <c r="B865" s="311" t="s">
        <v>2976</v>
      </c>
      <c r="C865" s="214" t="s">
        <v>2977</v>
      </c>
      <c r="D865" s="378" t="s">
        <v>2667</v>
      </c>
      <c r="E865" s="378" t="str">
        <f t="shared" si="67"/>
        <v>BULK_Apple Sauce with Raisins and Cinnamon Fallon 24 oz</v>
      </c>
      <c r="F865" s="214" t="s">
        <v>2692</v>
      </c>
      <c r="G865" s="214" t="s">
        <v>2667</v>
      </c>
      <c r="I865" s="6" t="s">
        <v>2030</v>
      </c>
      <c r="J865" s="432">
        <v>45371</v>
      </c>
      <c r="K865" s="214" t="s">
        <v>2098</v>
      </c>
      <c r="L865" s="214" t="s">
        <v>2078</v>
      </c>
    </row>
    <row r="866" spans="1:12">
      <c r="A866" s="378" t="str">
        <f t="shared" si="68"/>
        <v>90491S.000.000.000.000.000.000</v>
      </c>
      <c r="B866" s="311" t="s">
        <v>2978</v>
      </c>
      <c r="C866" s="214" t="s">
        <v>2979</v>
      </c>
      <c r="D866" s="378" t="s">
        <v>2668</v>
      </c>
      <c r="E866" s="378" t="str">
        <f t="shared" si="67"/>
        <v>BULK_Caramelized Bananas Fallon 24 oz</v>
      </c>
      <c r="F866" s="214" t="s">
        <v>2692</v>
      </c>
      <c r="G866" s="214" t="s">
        <v>2668</v>
      </c>
      <c r="I866" s="6" t="s">
        <v>2030</v>
      </c>
      <c r="J866" s="432">
        <v>45371</v>
      </c>
      <c r="K866" s="214" t="s">
        <v>2098</v>
      </c>
      <c r="L866" s="214" t="s">
        <v>2078</v>
      </c>
    </row>
    <row r="867" spans="1:12">
      <c r="A867" s="378" t="str">
        <f t="shared" si="68"/>
        <v>90503S.000.000.000.000.000.000</v>
      </c>
      <c r="B867" s="311" t="s">
        <v>2980</v>
      </c>
      <c r="C867" s="214" t="s">
        <v>2981</v>
      </c>
      <c r="D867" s="378" t="s">
        <v>2684</v>
      </c>
      <c r="E867" s="378" t="str">
        <f t="shared" si="67"/>
        <v>BULK_Chicken Noodle soup Fallon Tub</v>
      </c>
      <c r="F867" s="214" t="s">
        <v>2693</v>
      </c>
      <c r="G867" s="214" t="s">
        <v>2684</v>
      </c>
      <c r="I867" s="6" t="s">
        <v>2030</v>
      </c>
      <c r="J867" s="432">
        <v>45371</v>
      </c>
      <c r="K867" s="214" t="s">
        <v>2098</v>
      </c>
      <c r="L867" s="214" t="s">
        <v>2078</v>
      </c>
    </row>
    <row r="868" spans="1:12">
      <c r="A868" s="378" t="str">
        <f t="shared" si="68"/>
        <v>90511S.000.000.000.000.000.000</v>
      </c>
      <c r="B868" s="311" t="s">
        <v>2982</v>
      </c>
      <c r="C868" s="214" t="s">
        <v>2983</v>
      </c>
      <c r="D868" s="378" t="s">
        <v>2669</v>
      </c>
      <c r="E868" s="378" t="str">
        <f t="shared" si="67"/>
        <v>BULK_Chicken Parmesan Fallon 24 oz</v>
      </c>
      <c r="F868" s="214" t="s">
        <v>2692</v>
      </c>
      <c r="G868" s="214" t="s">
        <v>2669</v>
      </c>
      <c r="I868" s="6" t="s">
        <v>2030</v>
      </c>
      <c r="J868" s="432">
        <v>45371</v>
      </c>
      <c r="K868" s="214" t="s">
        <v>2098</v>
      </c>
      <c r="L868" s="214" t="s">
        <v>2078</v>
      </c>
    </row>
    <row r="869" spans="1:12">
      <c r="A869" s="378" t="str">
        <f t="shared" si="68"/>
        <v>90531S.000.000.000.000.000.000</v>
      </c>
      <c r="B869" s="311" t="s">
        <v>2984</v>
      </c>
      <c r="C869" s="214" t="s">
        <v>2985</v>
      </c>
      <c r="D869" s="378" t="s">
        <v>2670</v>
      </c>
      <c r="E869" s="378" t="str">
        <f t="shared" si="67"/>
        <v>BULK_Creamy Spinach Fallon 24 oz</v>
      </c>
      <c r="F869" s="214" t="s">
        <v>2692</v>
      </c>
      <c r="G869" s="214" t="s">
        <v>2670</v>
      </c>
      <c r="I869" s="6" t="s">
        <v>2030</v>
      </c>
      <c r="J869" s="432">
        <v>45371</v>
      </c>
      <c r="K869" s="214" t="s">
        <v>2098</v>
      </c>
      <c r="L869" s="214" t="s">
        <v>2078</v>
      </c>
    </row>
    <row r="870" spans="1:12">
      <c r="A870" s="378" t="str">
        <f t="shared" si="68"/>
        <v>90541S.000.000.000.000.000.000</v>
      </c>
      <c r="B870" s="311" t="s">
        <v>2986</v>
      </c>
      <c r="C870" s="214" t="s">
        <v>2987</v>
      </c>
      <c r="D870" s="378" t="s">
        <v>264</v>
      </c>
      <c r="E870" s="378" t="str">
        <f t="shared" si="67"/>
        <v>BULK_Cucumber Potato Salad Fallon 24 oz</v>
      </c>
      <c r="F870" s="214" t="s">
        <v>2692</v>
      </c>
      <c r="G870" s="214" t="s">
        <v>264</v>
      </c>
      <c r="I870" s="6" t="s">
        <v>2030</v>
      </c>
      <c r="J870" s="432">
        <v>45371</v>
      </c>
      <c r="K870" s="214" t="s">
        <v>2098</v>
      </c>
      <c r="L870" s="214" t="s">
        <v>2078</v>
      </c>
    </row>
    <row r="871" spans="1:12">
      <c r="A871" s="378" t="str">
        <f t="shared" si="68"/>
        <v>90562S.000.000.000.000.000.000</v>
      </c>
      <c r="B871" s="311" t="s">
        <v>2988</v>
      </c>
      <c r="C871" s="214" t="s">
        <v>2989</v>
      </c>
      <c r="D871" s="378" t="s">
        <v>2700</v>
      </c>
      <c r="E871" s="378" t="str">
        <f t="shared" si="67"/>
        <v>BULK_Primavera Rice Fallon 24 oz</v>
      </c>
      <c r="F871" s="214" t="s">
        <v>2692</v>
      </c>
      <c r="G871" s="214" t="s">
        <v>2700</v>
      </c>
      <c r="I871" s="6" t="s">
        <v>2030</v>
      </c>
      <c r="J871" s="432">
        <v>45371</v>
      </c>
      <c r="K871" s="214" t="s">
        <v>2098</v>
      </c>
      <c r="L871" s="214" t="s">
        <v>2078</v>
      </c>
    </row>
    <row r="872" spans="1:12">
      <c r="A872" s="378" t="str">
        <f t="shared" si="68"/>
        <v>90571S.000.000.000.000.000.000</v>
      </c>
      <c r="B872" s="311" t="s">
        <v>2990</v>
      </c>
      <c r="C872" s="214" t="s">
        <v>2991</v>
      </c>
      <c r="D872" s="378" t="s">
        <v>2671</v>
      </c>
      <c r="E872" s="378" t="str">
        <f t="shared" si="67"/>
        <v>BULK_Lasagna Bolognese Fallon 24 oz</v>
      </c>
      <c r="F872" s="214" t="s">
        <v>2692</v>
      </c>
      <c r="G872" s="214" t="s">
        <v>2671</v>
      </c>
      <c r="I872" s="6" t="s">
        <v>2030</v>
      </c>
      <c r="J872" s="432">
        <v>45371</v>
      </c>
      <c r="K872" s="214" t="s">
        <v>2098</v>
      </c>
      <c r="L872" s="214" t="s">
        <v>2078</v>
      </c>
    </row>
    <row r="873" spans="1:12">
      <c r="A873" s="378" t="str">
        <f t="shared" si="68"/>
        <v>90581S.000.000.000.000.000.000</v>
      </c>
      <c r="B873" s="311" t="s">
        <v>2992</v>
      </c>
      <c r="C873" s="214" t="s">
        <v>2993</v>
      </c>
      <c r="D873" s="378" t="s">
        <v>2672</v>
      </c>
      <c r="E873" s="378" t="str">
        <f t="shared" si="67"/>
        <v>BULK_Maple Glazed Ham Fallon 24 oz</v>
      </c>
      <c r="F873" s="214" t="s">
        <v>2692</v>
      </c>
      <c r="G873" s="214" t="s">
        <v>2672</v>
      </c>
      <c r="I873" s="6" t="s">
        <v>2030</v>
      </c>
      <c r="J873" s="432">
        <v>45371</v>
      </c>
      <c r="K873" s="214" t="s">
        <v>2098</v>
      </c>
      <c r="L873" s="214" t="s">
        <v>2078</v>
      </c>
    </row>
    <row r="874" spans="1:12">
      <c r="A874" s="378" t="str">
        <f t="shared" si="68"/>
        <v>90591S.000.000.000.000.000.000</v>
      </c>
      <c r="B874" s="311" t="s">
        <v>2994</v>
      </c>
      <c r="C874" s="214" t="s">
        <v>2995</v>
      </c>
      <c r="D874" s="378" t="s">
        <v>2673</v>
      </c>
      <c r="E874" s="378" t="str">
        <f t="shared" si="67"/>
        <v>BULK_Mashed Sweet Potatoes Fallon 24 oz</v>
      </c>
      <c r="F874" s="214" t="s">
        <v>2692</v>
      </c>
      <c r="G874" s="214" t="s">
        <v>2673</v>
      </c>
      <c r="I874" s="6" t="s">
        <v>2030</v>
      </c>
      <c r="J874" s="432">
        <v>45371</v>
      </c>
      <c r="K874" s="214" t="s">
        <v>2098</v>
      </c>
      <c r="L874" s="214" t="s">
        <v>2078</v>
      </c>
    </row>
    <row r="875" spans="1:12">
      <c r="A875" s="378" t="str">
        <f t="shared" si="68"/>
        <v>90623S.000.000.000.000.000.000</v>
      </c>
      <c r="B875" s="311" t="s">
        <v>2996</v>
      </c>
      <c r="C875" s="214" t="s">
        <v>2997</v>
      </c>
      <c r="D875" s="378" t="s">
        <v>2687</v>
      </c>
      <c r="E875" s="378" t="str">
        <f t="shared" si="67"/>
        <v>BULK_Mushroom and Barley soup Fallon Tub</v>
      </c>
      <c r="F875" s="214" t="s">
        <v>2693</v>
      </c>
      <c r="G875" s="214" t="s">
        <v>2687</v>
      </c>
      <c r="I875" s="6" t="s">
        <v>2030</v>
      </c>
      <c r="J875" s="432">
        <v>45371</v>
      </c>
      <c r="K875" s="214" t="s">
        <v>2098</v>
      </c>
      <c r="L875" s="214" t="s">
        <v>2078</v>
      </c>
    </row>
    <row r="876" spans="1:12">
      <c r="A876" s="378" t="str">
        <f t="shared" si="68"/>
        <v>90631S.000.000.000.000.000.000</v>
      </c>
      <c r="B876" s="311" t="s">
        <v>2998</v>
      </c>
      <c r="C876" s="214" t="s">
        <v>2999</v>
      </c>
      <c r="D876" s="378" t="s">
        <v>138</v>
      </c>
      <c r="E876" s="378" t="str">
        <f t="shared" si="67"/>
        <v>BULK_New England Cod Chowder Fallon Tub</v>
      </c>
      <c r="F876" s="214" t="s">
        <v>2693</v>
      </c>
      <c r="G876" s="214" t="s">
        <v>138</v>
      </c>
      <c r="I876" s="6" t="s">
        <v>2030</v>
      </c>
      <c r="J876" s="432">
        <v>45371</v>
      </c>
      <c r="K876" s="214" t="s">
        <v>2098</v>
      </c>
      <c r="L876" s="214" t="s">
        <v>2078</v>
      </c>
    </row>
    <row r="877" spans="1:12">
      <c r="A877" s="378" t="str">
        <f t="shared" si="68"/>
        <v>90641S.000.000.000.000.000.000</v>
      </c>
      <c r="B877" s="311" t="s">
        <v>3000</v>
      </c>
      <c r="C877" s="214" t="s">
        <v>3001</v>
      </c>
      <c r="D877" s="378" t="s">
        <v>2674</v>
      </c>
      <c r="E877" s="378" t="str">
        <f t="shared" si="67"/>
        <v>BULK_Roasted Carrots, Broccoli, &amp; Brussels Sprouts Fallon 24 oz</v>
      </c>
      <c r="F877" s="214" t="s">
        <v>2692</v>
      </c>
      <c r="G877" s="214" t="s">
        <v>2674</v>
      </c>
      <c r="I877" s="6" t="s">
        <v>2030</v>
      </c>
      <c r="J877" s="432">
        <v>45371</v>
      </c>
      <c r="K877" s="214" t="s">
        <v>2098</v>
      </c>
      <c r="L877" s="214" t="s">
        <v>2078</v>
      </c>
    </row>
    <row r="878" spans="1:12">
      <c r="A878" s="378" t="str">
        <f t="shared" si="68"/>
        <v>90651S.000.000.000.000.000.000</v>
      </c>
      <c r="B878" s="311" t="s">
        <v>3002</v>
      </c>
      <c r="C878" s="214" t="s">
        <v>3003</v>
      </c>
      <c r="D878" s="378" t="s">
        <v>2681</v>
      </c>
      <c r="E878" s="378" t="str">
        <f t="shared" si="67"/>
        <v>BULK_Rosemary Roasted Potatoes Fallon 24 oz</v>
      </c>
      <c r="F878" s="214" t="s">
        <v>2692</v>
      </c>
      <c r="G878" s="214" t="s">
        <v>2681</v>
      </c>
      <c r="I878" s="6" t="s">
        <v>2030</v>
      </c>
      <c r="J878" s="432">
        <v>45371</v>
      </c>
      <c r="K878" s="214" t="s">
        <v>2098</v>
      </c>
      <c r="L878" s="214" t="s">
        <v>2078</v>
      </c>
    </row>
    <row r="879" spans="1:12">
      <c r="A879" s="378" t="str">
        <f t="shared" si="68"/>
        <v>90661S.000.000.000.000.000.000</v>
      </c>
      <c r="B879" s="311" t="s">
        <v>3004</v>
      </c>
      <c r="C879" s="214" t="s">
        <v>3005</v>
      </c>
      <c r="D879" s="378" t="s">
        <v>2675</v>
      </c>
      <c r="E879" s="378" t="str">
        <f t="shared" si="67"/>
        <v>BULK_Spaghetti with Tomato, Garlic and Bacon Sauce Fallon 24 oz</v>
      </c>
      <c r="F879" s="214" t="s">
        <v>2692</v>
      </c>
      <c r="G879" s="214" t="s">
        <v>2675</v>
      </c>
      <c r="I879" s="6" t="s">
        <v>2030</v>
      </c>
      <c r="J879" s="432">
        <v>45371</v>
      </c>
      <c r="K879" s="214" t="s">
        <v>2098</v>
      </c>
      <c r="L879" s="214" t="s">
        <v>2078</v>
      </c>
    </row>
    <row r="880" spans="1:12">
      <c r="A880" s="378" t="str">
        <f t="shared" si="68"/>
        <v>90671S.000.000.000.000.000.000</v>
      </c>
      <c r="B880" s="311" t="s">
        <v>3006</v>
      </c>
      <c r="C880" s="214" t="s">
        <v>3007</v>
      </c>
      <c r="D880" s="378" t="s">
        <v>2676</v>
      </c>
      <c r="E880" s="378" t="str">
        <f t="shared" si="67"/>
        <v>BULK_Vegetable Stew Fallon Tub</v>
      </c>
      <c r="F880" s="214" t="s">
        <v>2693</v>
      </c>
      <c r="G880" s="214" t="s">
        <v>2676</v>
      </c>
      <c r="I880" s="6" t="s">
        <v>2030</v>
      </c>
      <c r="J880" s="432">
        <v>45371</v>
      </c>
      <c r="K880" s="214" t="s">
        <v>2098</v>
      </c>
      <c r="L880" s="214" t="s">
        <v>2078</v>
      </c>
    </row>
    <row r="881" spans="1:12">
      <c r="A881" s="378" t="str">
        <f t="shared" si="68"/>
        <v>90683S.000.000.000.000.000.000</v>
      </c>
      <c r="B881" s="311" t="s">
        <v>3008</v>
      </c>
      <c r="C881" s="214" t="s">
        <v>3009</v>
      </c>
      <c r="D881" s="378" t="s">
        <v>2688</v>
      </c>
      <c r="E881" s="378" t="str">
        <f t="shared" si="67"/>
        <v>BULK_Borscht soup Fallon Tub</v>
      </c>
      <c r="F881" s="214" t="s">
        <v>2693</v>
      </c>
      <c r="G881" s="214" t="s">
        <v>2688</v>
      </c>
      <c r="I881" s="6" t="s">
        <v>2030</v>
      </c>
      <c r="J881" s="432">
        <v>45371</v>
      </c>
      <c r="K881" s="214" t="s">
        <v>2098</v>
      </c>
      <c r="L881" s="214" t="s">
        <v>2078</v>
      </c>
    </row>
    <row r="882" spans="1:12">
      <c r="A882" s="378" t="str">
        <f t="shared" si="68"/>
        <v>90691S.000.000.000.000.000.000</v>
      </c>
      <c r="B882" s="311" t="s">
        <v>3010</v>
      </c>
      <c r="C882" s="214" t="s">
        <v>3011</v>
      </c>
      <c r="D882" s="378" t="s">
        <v>2658</v>
      </c>
      <c r="E882" s="378" t="str">
        <f t="shared" si="67"/>
        <v>BULK_Breaded Fish Filet Fallon 24 oz</v>
      </c>
      <c r="F882" s="214" t="s">
        <v>2692</v>
      </c>
      <c r="G882" s="214" t="s">
        <v>2658</v>
      </c>
      <c r="I882" s="6" t="s">
        <v>2030</v>
      </c>
      <c r="J882" s="432">
        <v>45371</v>
      </c>
      <c r="K882" s="214" t="s">
        <v>2098</v>
      </c>
      <c r="L882" s="214" t="s">
        <v>2078</v>
      </c>
    </row>
    <row r="883" spans="1:12">
      <c r="A883" s="378" t="str">
        <f t="shared" si="68"/>
        <v>90692S.000.000.000.000.000.000</v>
      </c>
      <c r="B883" s="311" t="s">
        <v>3010</v>
      </c>
      <c r="C883" s="214" t="s">
        <v>3012</v>
      </c>
      <c r="D883" s="378" t="s">
        <v>3593</v>
      </c>
      <c r="E883" s="378" t="str">
        <f t="shared" si="67"/>
        <v>BULK_Tilapia with Herb Sauce Fallon 24 oz</v>
      </c>
      <c r="F883" s="214" t="s">
        <v>2692</v>
      </c>
      <c r="G883" s="378" t="s">
        <v>3593</v>
      </c>
      <c r="I883" s="6" t="s">
        <v>2030</v>
      </c>
      <c r="J883" s="432">
        <v>45422</v>
      </c>
      <c r="K883" s="214" t="s">
        <v>2098</v>
      </c>
      <c r="L883" s="214" t="s">
        <v>2078</v>
      </c>
    </row>
    <row r="884" spans="1:12">
      <c r="A884" s="378" t="str">
        <f t="shared" si="68"/>
        <v>90701S.000.000.000.000.000.000</v>
      </c>
      <c r="B884" s="311" t="s">
        <v>3013</v>
      </c>
      <c r="C884" s="214" t="s">
        <v>3014</v>
      </c>
      <c r="D884" s="378" t="s">
        <v>2677</v>
      </c>
      <c r="E884" s="378" t="str">
        <f t="shared" si="67"/>
        <v>BULK_Broccoli Casserole with Ground Beef Fallon 24 oz</v>
      </c>
      <c r="F884" s="214" t="s">
        <v>2692</v>
      </c>
      <c r="G884" s="214" t="s">
        <v>2677</v>
      </c>
      <c r="I884" s="6" t="s">
        <v>2030</v>
      </c>
      <c r="J884" s="432">
        <v>45371</v>
      </c>
      <c r="K884" s="214" t="s">
        <v>2098</v>
      </c>
      <c r="L884" s="214" t="s">
        <v>2078</v>
      </c>
    </row>
    <row r="885" spans="1:12">
      <c r="A885" s="378" t="str">
        <f t="shared" si="68"/>
        <v>90731S.000.000.000.000.000.000</v>
      </c>
      <c r="B885" s="311" t="s">
        <v>3015</v>
      </c>
      <c r="C885" s="214" t="s">
        <v>3016</v>
      </c>
      <c r="D885" s="378" t="s">
        <v>2678</v>
      </c>
      <c r="E885" s="378" t="str">
        <f t="shared" si="67"/>
        <v>BULK_Egg Frittata with Bacon &amp; Cheese Fallon 24 oz</v>
      </c>
      <c r="F885" s="214" t="s">
        <v>2692</v>
      </c>
      <c r="G885" s="214" t="s">
        <v>2678</v>
      </c>
      <c r="I885" s="6" t="s">
        <v>2030</v>
      </c>
      <c r="J885" s="432">
        <v>45371</v>
      </c>
      <c r="K885" s="214" t="s">
        <v>2098</v>
      </c>
      <c r="L885" s="214" t="s">
        <v>2078</v>
      </c>
    </row>
    <row r="886" spans="1:12">
      <c r="A886" s="378" t="str">
        <f t="shared" si="68"/>
        <v>90771S.000.000.000.000.000.000</v>
      </c>
      <c r="B886" s="311" t="s">
        <v>3017</v>
      </c>
      <c r="C886" s="214" t="s">
        <v>3018</v>
      </c>
      <c r="D886" s="378" t="s">
        <v>2699</v>
      </c>
      <c r="E886" s="378" t="str">
        <f t="shared" si="67"/>
        <v>BULK_Rice with Green Peas Fallon 24 oz</v>
      </c>
      <c r="F886" s="214" t="s">
        <v>2692</v>
      </c>
      <c r="G886" s="214" t="s">
        <v>2699</v>
      </c>
      <c r="I886" s="6" t="s">
        <v>2030</v>
      </c>
      <c r="J886" s="432">
        <v>45371</v>
      </c>
      <c r="K886" s="214" t="s">
        <v>2098</v>
      </c>
      <c r="L886" s="214" t="s">
        <v>2078</v>
      </c>
    </row>
    <row r="887" spans="1:12">
      <c r="A887" s="378" t="str">
        <f t="shared" si="68"/>
        <v>90783S.000.000.000.000.000.000</v>
      </c>
      <c r="B887" s="311" t="s">
        <v>3019</v>
      </c>
      <c r="C887" s="214" t="s">
        <v>3020</v>
      </c>
      <c r="D887" s="378" t="s">
        <v>2689</v>
      </c>
      <c r="E887" s="378" t="str">
        <f t="shared" si="67"/>
        <v>BULK_Heavenly Cauliflower soup Fallon Tub</v>
      </c>
      <c r="F887" s="214" t="s">
        <v>2693</v>
      </c>
      <c r="G887" s="214" t="s">
        <v>2689</v>
      </c>
      <c r="I887" s="6" t="s">
        <v>2030</v>
      </c>
      <c r="J887" s="432">
        <v>45371</v>
      </c>
      <c r="K887" s="214" t="s">
        <v>2098</v>
      </c>
      <c r="L887" s="214" t="s">
        <v>2078</v>
      </c>
    </row>
    <row r="888" spans="1:12">
      <c r="A888" s="378" t="str">
        <f t="shared" si="68"/>
        <v>90791S.000.000.000.000.000.000</v>
      </c>
      <c r="B888" s="311" t="s">
        <v>3021</v>
      </c>
      <c r="C888" s="214" t="s">
        <v>3022</v>
      </c>
      <c r="D888" s="378" t="s">
        <v>215</v>
      </c>
      <c r="E888" s="378" t="str">
        <f t="shared" si="67"/>
        <v>BULK_Herbed Roasted Potatoes Fallon 24 oz</v>
      </c>
      <c r="F888" s="214" t="s">
        <v>2692</v>
      </c>
      <c r="G888" s="214" t="s">
        <v>215</v>
      </c>
      <c r="I888" s="6" t="s">
        <v>2030</v>
      </c>
      <c r="J888" s="432">
        <v>45371</v>
      </c>
      <c r="K888" s="214" t="s">
        <v>2098</v>
      </c>
      <c r="L888" s="214" t="s">
        <v>2078</v>
      </c>
    </row>
    <row r="889" spans="1:12">
      <c r="A889" s="378" t="str">
        <f t="shared" si="68"/>
        <v>90811S.000.000.000.000.000.000</v>
      </c>
      <c r="B889" s="311" t="s">
        <v>3023</v>
      </c>
      <c r="C889" s="214" t="s">
        <v>3024</v>
      </c>
      <c r="D889" s="378" t="s">
        <v>124</v>
      </c>
      <c r="E889" s="378" t="str">
        <f t="shared" si="67"/>
        <v>BULK_Jasmine Rice Fallon 24 oz</v>
      </c>
      <c r="F889" s="214" t="s">
        <v>2692</v>
      </c>
      <c r="G889" s="214" t="s">
        <v>124</v>
      </c>
      <c r="I889" s="6" t="s">
        <v>2030</v>
      </c>
      <c r="J889" s="432">
        <v>45371</v>
      </c>
      <c r="K889" s="214" t="s">
        <v>2098</v>
      </c>
      <c r="L889" s="214" t="s">
        <v>2078</v>
      </c>
    </row>
    <row r="890" spans="1:12">
      <c r="A890" s="378" t="str">
        <f t="shared" si="68"/>
        <v>90821S.000.000.000.000.000.000</v>
      </c>
      <c r="B890" s="311" t="s">
        <v>3025</v>
      </c>
      <c r="C890" s="214" t="s">
        <v>3026</v>
      </c>
      <c r="D890" s="378" t="s">
        <v>2679</v>
      </c>
      <c r="E890" s="378" t="str">
        <f t="shared" si="67"/>
        <v>BULK_Lemon Energy Bites Fallon 24 oz</v>
      </c>
      <c r="F890" s="214" t="s">
        <v>2692</v>
      </c>
      <c r="G890" s="214" t="s">
        <v>2679</v>
      </c>
      <c r="I890" s="6" t="s">
        <v>2030</v>
      </c>
      <c r="J890" s="432">
        <v>45371</v>
      </c>
      <c r="K890" s="214" t="s">
        <v>2098</v>
      </c>
      <c r="L890" s="214" t="s">
        <v>2078</v>
      </c>
    </row>
    <row r="891" spans="1:12">
      <c r="A891" s="378" t="str">
        <f t="shared" si="68"/>
        <v>90833S.000.000.000.000.000.000</v>
      </c>
      <c r="B891" s="311" t="s">
        <v>3027</v>
      </c>
      <c r="C891" s="214" t="s">
        <v>3028</v>
      </c>
      <c r="D891" s="378" t="s">
        <v>2690</v>
      </c>
      <c r="E891" s="378" t="str">
        <f t="shared" si="67"/>
        <v>BULK_Lentil soup Fallon Tub</v>
      </c>
      <c r="F891" s="214" t="s">
        <v>2693</v>
      </c>
      <c r="G891" s="214" t="s">
        <v>2690</v>
      </c>
      <c r="I891" s="6" t="s">
        <v>2030</v>
      </c>
      <c r="J891" s="432">
        <v>45371</v>
      </c>
      <c r="K891" s="214" t="s">
        <v>2098</v>
      </c>
      <c r="L891" s="214" t="s">
        <v>2078</v>
      </c>
    </row>
    <row r="892" spans="1:12">
      <c r="A892" s="378" t="str">
        <f t="shared" si="68"/>
        <v>90842S.000.000.000.000.000.000</v>
      </c>
      <c r="B892" s="311" t="s">
        <v>3029</v>
      </c>
      <c r="C892" s="214" t="s">
        <v>3030</v>
      </c>
      <c r="D892" s="378" t="s">
        <v>2714</v>
      </c>
      <c r="E892" s="378" t="str">
        <f t="shared" si="67"/>
        <v>BULK_Mashed Potatoes Fallon 24 oz</v>
      </c>
      <c r="F892" s="214" t="s">
        <v>2692</v>
      </c>
      <c r="G892" s="214" t="s">
        <v>2714</v>
      </c>
      <c r="I892" s="6" t="s">
        <v>2030</v>
      </c>
      <c r="J892" s="432">
        <v>45371</v>
      </c>
      <c r="K892" s="214" t="s">
        <v>2098</v>
      </c>
      <c r="L892" s="214" t="s">
        <v>2078</v>
      </c>
    </row>
    <row r="893" spans="1:12">
      <c r="A893" s="378" t="str">
        <f t="shared" si="68"/>
        <v>90841S.000.000.000.000.000.000</v>
      </c>
      <c r="B893" s="311" t="s">
        <v>3029</v>
      </c>
      <c r="C893" s="214" t="s">
        <v>3031</v>
      </c>
      <c r="D893" s="378" t="s">
        <v>3662</v>
      </c>
      <c r="E893" s="378" t="str">
        <f t="shared" si="67"/>
        <v>BULK_Meatloaf Fallon 24 oz</v>
      </c>
      <c r="F893" s="214" t="s">
        <v>2692</v>
      </c>
      <c r="G893" s="214" t="s">
        <v>3662</v>
      </c>
      <c r="I893" s="6" t="s">
        <v>2030</v>
      </c>
      <c r="J893" s="432">
        <v>45371</v>
      </c>
      <c r="K893" s="214" t="s">
        <v>2098</v>
      </c>
      <c r="L893" s="214" t="s">
        <v>2078</v>
      </c>
    </row>
    <row r="894" spans="1:12">
      <c r="A894" s="378" t="str">
        <f t="shared" si="68"/>
        <v>90881S.000.000.000.000.000.000</v>
      </c>
      <c r="B894" s="311" t="s">
        <v>3032</v>
      </c>
      <c r="C894" s="214" t="s">
        <v>3033</v>
      </c>
      <c r="D894" s="378" t="s">
        <v>732</v>
      </c>
      <c r="E894" s="378" t="str">
        <f t="shared" si="67"/>
        <v>BULK_Roasted Turkey Dinner Fallon 24 oz</v>
      </c>
      <c r="F894" s="214" t="s">
        <v>2692</v>
      </c>
      <c r="G894" s="214" t="s">
        <v>732</v>
      </c>
      <c r="I894" s="6" t="s">
        <v>2030</v>
      </c>
      <c r="J894" s="432">
        <v>45371</v>
      </c>
      <c r="K894" s="214" t="s">
        <v>2098</v>
      </c>
      <c r="L894" s="214" t="s">
        <v>2078</v>
      </c>
    </row>
    <row r="895" spans="1:12">
      <c r="A895" s="378" t="str">
        <f t="shared" si="68"/>
        <v>90891S.000.000.000.000.000.000</v>
      </c>
      <c r="B895" s="311" t="s">
        <v>3034</v>
      </c>
      <c r="C895" s="214" t="s">
        <v>3035</v>
      </c>
      <c r="D895" s="378" t="s">
        <v>2680</v>
      </c>
      <c r="E895" s="378" t="str">
        <f t="shared" si="67"/>
        <v>BULK_Rosemary Potatoes &amp; Green Beans Fallon 24 oz</v>
      </c>
      <c r="F895" s="214" t="s">
        <v>2692</v>
      </c>
      <c r="G895" s="214" t="s">
        <v>2680</v>
      </c>
      <c r="I895" s="6" t="s">
        <v>2030</v>
      </c>
      <c r="J895" s="432">
        <v>45371</v>
      </c>
      <c r="K895" s="214" t="s">
        <v>2098</v>
      </c>
      <c r="L895" s="214" t="s">
        <v>2078</v>
      </c>
    </row>
    <row r="896" spans="1:12">
      <c r="A896" s="378" t="str">
        <f t="shared" si="68"/>
        <v>90922S.000.000.000.000.000.000</v>
      </c>
      <c r="B896" s="311" t="s">
        <v>3036</v>
      </c>
      <c r="C896" s="214" t="s">
        <v>3037</v>
      </c>
      <c r="D896" s="378" t="s">
        <v>2706</v>
      </c>
      <c r="E896" s="378" t="str">
        <f t="shared" si="67"/>
        <v>BULK_Side of Bacon Half Tray</v>
      </c>
      <c r="F896" s="214" t="s">
        <v>2707</v>
      </c>
      <c r="G896" s="214" t="s">
        <v>2708</v>
      </c>
      <c r="I896" s="6" t="s">
        <v>2030</v>
      </c>
      <c r="J896" s="432">
        <v>45419</v>
      </c>
      <c r="K896" s="214" t="s">
        <v>2098</v>
      </c>
      <c r="L896" s="214" t="s">
        <v>2078</v>
      </c>
    </row>
    <row r="897" spans="1:12">
      <c r="A897" s="378" t="str">
        <f t="shared" si="68"/>
        <v>90941S.000.000.000.000.000.000</v>
      </c>
      <c r="B897" s="311" t="s">
        <v>3038</v>
      </c>
      <c r="C897" s="214" t="s">
        <v>3039</v>
      </c>
      <c r="D897" s="378" t="s">
        <v>2703</v>
      </c>
      <c r="E897" s="378" t="str">
        <f t="shared" ref="E897:E960" si="69">CONCATENATE(K897,"_",G897," ",F897)</f>
        <v>BULK_Smoked Pork Chop Fallon 24 oz</v>
      </c>
      <c r="F897" s="214" t="s">
        <v>2692</v>
      </c>
      <c r="G897" s="214" t="s">
        <v>2703</v>
      </c>
      <c r="I897" s="6" t="s">
        <v>2030</v>
      </c>
      <c r="J897" s="432">
        <v>45371</v>
      </c>
      <c r="K897" s="214" t="s">
        <v>2098</v>
      </c>
      <c r="L897" s="214" t="s">
        <v>2078</v>
      </c>
    </row>
    <row r="898" spans="1:12">
      <c r="A898" s="378" t="str">
        <f t="shared" si="68"/>
        <v>90951S.000.000.000.000.000.000</v>
      </c>
      <c r="B898" s="311" t="s">
        <v>3040</v>
      </c>
      <c r="C898" s="214" t="s">
        <v>3041</v>
      </c>
      <c r="D898" s="378" t="s">
        <v>3690</v>
      </c>
      <c r="E898" s="378" t="str">
        <f t="shared" si="69"/>
        <v>BULK_Roast Beef in Tomato Sauce Fallon 24 oz</v>
      </c>
      <c r="F898" s="214" t="s">
        <v>2692</v>
      </c>
      <c r="G898" s="214" t="s">
        <v>3690</v>
      </c>
      <c r="I898" s="6" t="s">
        <v>2030</v>
      </c>
      <c r="J898" s="432">
        <v>45371</v>
      </c>
      <c r="K898" s="214" t="s">
        <v>2098</v>
      </c>
      <c r="L898" s="214" t="s">
        <v>2078</v>
      </c>
    </row>
    <row r="899" spans="1:12">
      <c r="A899" s="378" t="str">
        <f t="shared" si="68"/>
        <v>90961S.000.000.000.000.000.000</v>
      </c>
      <c r="B899" s="311" t="s">
        <v>3042</v>
      </c>
      <c r="C899" s="214" t="s">
        <v>3043</v>
      </c>
      <c r="D899" s="378" t="s">
        <v>2704</v>
      </c>
      <c r="E899" s="378" t="str">
        <f t="shared" si="69"/>
        <v>BULK_Cream of Chicken Soup Fallon 24 oz</v>
      </c>
      <c r="F899" s="214" t="s">
        <v>2692</v>
      </c>
      <c r="G899" s="214" t="s">
        <v>2704</v>
      </c>
      <c r="I899" s="6" t="s">
        <v>2030</v>
      </c>
      <c r="J899" s="432">
        <v>45371</v>
      </c>
      <c r="K899" s="214" t="s">
        <v>2098</v>
      </c>
      <c r="L899" s="214" t="s">
        <v>2078</v>
      </c>
    </row>
    <row r="900" spans="1:12">
      <c r="A900" s="378" t="str">
        <f t="shared" ref="A900:A963" si="70">CONCATENATE(C900,".",IF(M900="","000",M900),".",IF(O900="","000",O900),".",IF(Q900="","000",Q900),".",IF(S900="","000",S900),".",IF(U900="","000",U900),".",IF(Y900="","000",Y900))</f>
        <v>90971S.000.000.000.000.000.000</v>
      </c>
      <c r="B900" s="311" t="s">
        <v>3044</v>
      </c>
      <c r="C900" s="214" t="s">
        <v>3045</v>
      </c>
      <c r="D900" s="378" t="s">
        <v>1453</v>
      </c>
      <c r="E900" s="378" t="str">
        <f t="shared" si="69"/>
        <v>BULK_Cocoberry Smoothie Fallon 24 oz</v>
      </c>
      <c r="F900" s="214" t="s">
        <v>2692</v>
      </c>
      <c r="G900" s="214" t="s">
        <v>1453</v>
      </c>
      <c r="I900" s="6" t="s">
        <v>2030</v>
      </c>
      <c r="J900" s="432">
        <v>45371</v>
      </c>
      <c r="K900" s="214" t="s">
        <v>2098</v>
      </c>
      <c r="L900" s="214" t="s">
        <v>2078</v>
      </c>
    </row>
    <row r="901" spans="1:12">
      <c r="A901" s="378" t="str">
        <f t="shared" si="70"/>
        <v>90981S.000.000.000.000.000.000</v>
      </c>
      <c r="B901" s="311" t="s">
        <v>3046</v>
      </c>
      <c r="C901" s="214" t="s">
        <v>3047</v>
      </c>
      <c r="D901" s="378" t="s">
        <v>2705</v>
      </c>
      <c r="E901" s="378" t="str">
        <f t="shared" si="69"/>
        <v>BULK_Lasagna Alessandra  Fallon 24 oz</v>
      </c>
      <c r="F901" s="214" t="s">
        <v>2692</v>
      </c>
      <c r="G901" s="214" t="s">
        <v>2705</v>
      </c>
      <c r="I901" s="6" t="s">
        <v>2030</v>
      </c>
      <c r="J901" s="432">
        <v>45371</v>
      </c>
      <c r="K901" s="214" t="s">
        <v>2098</v>
      </c>
      <c r="L901" s="214" t="s">
        <v>2078</v>
      </c>
    </row>
    <row r="902" spans="1:12">
      <c r="A902" s="378" t="str">
        <f t="shared" si="70"/>
        <v>90991S.000.000.000.000.000.000</v>
      </c>
      <c r="B902" s="311" t="s">
        <v>3048</v>
      </c>
      <c r="C902" s="214" t="s">
        <v>3049</v>
      </c>
      <c r="D902" s="378" t="s">
        <v>2710</v>
      </c>
      <c r="E902" s="378" t="str">
        <f t="shared" si="69"/>
        <v>BULK_Broccoli &amp; Spinach Soup Fallon 24 oz</v>
      </c>
      <c r="F902" s="214" t="s">
        <v>2692</v>
      </c>
      <c r="G902" s="214" t="s">
        <v>2710</v>
      </c>
      <c r="I902" s="6" t="s">
        <v>2030</v>
      </c>
      <c r="J902" s="432">
        <v>45422</v>
      </c>
      <c r="K902" s="214" t="s">
        <v>2098</v>
      </c>
      <c r="L902" s="214" t="s">
        <v>2078</v>
      </c>
    </row>
    <row r="903" spans="1:12">
      <c r="A903" s="378" t="str">
        <f t="shared" si="70"/>
        <v>91011S.000.000.000.000.000.000</v>
      </c>
      <c r="B903" s="311" t="s">
        <v>3050</v>
      </c>
      <c r="C903" s="214" t="s">
        <v>3051</v>
      </c>
      <c r="D903" s="378" t="s">
        <v>2712</v>
      </c>
      <c r="E903" s="378" t="str">
        <f t="shared" si="69"/>
        <v>BULK_Chicken Bone Broth Fallon Tub</v>
      </c>
      <c r="F903" s="214" t="s">
        <v>2693</v>
      </c>
      <c r="G903" s="214" t="s">
        <v>2712</v>
      </c>
      <c r="I903" s="6" t="s">
        <v>2030</v>
      </c>
      <c r="J903" s="432">
        <v>45429</v>
      </c>
      <c r="K903" s="214" t="s">
        <v>2098</v>
      </c>
      <c r="L903" s="214" t="s">
        <v>2078</v>
      </c>
    </row>
    <row r="904" spans="1:12">
      <c r="A904" s="378" t="str">
        <f t="shared" si="70"/>
        <v>91021S.000.000.000.000.000.000</v>
      </c>
      <c r="B904" s="311" t="s">
        <v>3052</v>
      </c>
      <c r="C904" s="214" t="s">
        <v>3053</v>
      </c>
      <c r="D904" s="378" t="s">
        <v>2713</v>
      </c>
      <c r="E904" s="378" t="str">
        <f t="shared" si="69"/>
        <v>BULK_Beef Ossobuco Fallon 24 oz</v>
      </c>
      <c r="F904" s="214" t="s">
        <v>2692</v>
      </c>
      <c r="G904" s="214" t="s">
        <v>2713</v>
      </c>
      <c r="I904" s="6" t="s">
        <v>2030</v>
      </c>
      <c r="J904" s="432">
        <v>45429</v>
      </c>
      <c r="K904" s="214" t="s">
        <v>2098</v>
      </c>
      <c r="L904" s="214" t="s">
        <v>2078</v>
      </c>
    </row>
    <row r="905" spans="1:12">
      <c r="A905" s="378" t="str">
        <f t="shared" si="70"/>
        <v>91031S.000.000.000.000.000.000</v>
      </c>
      <c r="B905" s="311" t="s">
        <v>3054</v>
      </c>
      <c r="C905" s="214" t="s">
        <v>3055</v>
      </c>
      <c r="D905" s="378" t="s">
        <v>2715</v>
      </c>
      <c r="E905" s="378" t="str">
        <f t="shared" si="69"/>
        <v>BULK_Chicken Stew A La Vodka Fallon Tub</v>
      </c>
      <c r="F905" s="214" t="s">
        <v>2693</v>
      </c>
      <c r="G905" s="214" t="s">
        <v>2715</v>
      </c>
      <c r="I905" s="6" t="s">
        <v>2030</v>
      </c>
      <c r="J905" s="432">
        <v>45436</v>
      </c>
      <c r="K905" s="214" t="s">
        <v>2098</v>
      </c>
      <c r="L905" s="214" t="s">
        <v>2078</v>
      </c>
    </row>
    <row r="906" spans="1:12">
      <c r="A906" s="378" t="str">
        <f t="shared" si="70"/>
        <v>91041S.000.000.000.000.000.000</v>
      </c>
      <c r="B906" s="311" t="s">
        <v>3056</v>
      </c>
      <c r="C906" s="214" t="s">
        <v>3057</v>
      </c>
      <c r="D906" s="378" t="s">
        <v>2716</v>
      </c>
      <c r="E906" s="378" t="str">
        <f t="shared" si="69"/>
        <v>BULK_Roasted Baby Carrots   Fallon 24 oz</v>
      </c>
      <c r="F906" s="214" t="s">
        <v>2692</v>
      </c>
      <c r="G906" s="214" t="s">
        <v>2716</v>
      </c>
      <c r="I906" s="6" t="s">
        <v>2030</v>
      </c>
      <c r="J906" s="432">
        <v>45436</v>
      </c>
      <c r="K906" s="214" t="s">
        <v>2098</v>
      </c>
      <c r="L906" s="214" t="s">
        <v>2078</v>
      </c>
    </row>
    <row r="907" spans="1:12">
      <c r="A907" s="378" t="str">
        <f t="shared" si="70"/>
        <v>91051S.000.000.000.000.000.000</v>
      </c>
      <c r="B907" s="311" t="s">
        <v>3058</v>
      </c>
      <c r="C907" s="214" t="s">
        <v>3059</v>
      </c>
      <c r="D907" s="378" t="s">
        <v>2717</v>
      </c>
      <c r="E907" s="378" t="str">
        <f t="shared" si="69"/>
        <v>BULK_Cheesecake Fallon 24 oz</v>
      </c>
      <c r="F907" s="214" t="s">
        <v>2692</v>
      </c>
      <c r="G907" s="214" t="s">
        <v>2717</v>
      </c>
      <c r="I907" s="6" t="s">
        <v>2030</v>
      </c>
      <c r="J907" s="432">
        <v>45436</v>
      </c>
      <c r="K907" s="214" t="s">
        <v>2098</v>
      </c>
      <c r="L907" s="214" t="s">
        <v>2078</v>
      </c>
    </row>
    <row r="908" spans="1:12">
      <c r="A908" s="378" t="str">
        <f t="shared" si="70"/>
        <v>91061S.000.000.000.000.000.000</v>
      </c>
      <c r="B908" s="311" t="s">
        <v>3060</v>
      </c>
      <c r="C908" s="214" t="s">
        <v>3061</v>
      </c>
      <c r="D908" s="378" t="s">
        <v>2718</v>
      </c>
      <c r="E908" s="378" t="str">
        <f t="shared" si="69"/>
        <v>BULK_Tomato Soup with Cheddar Fallon Tub</v>
      </c>
      <c r="F908" s="214" t="s">
        <v>2693</v>
      </c>
      <c r="G908" s="214" t="s">
        <v>2718</v>
      </c>
      <c r="I908" s="6" t="s">
        <v>2030</v>
      </c>
      <c r="J908" s="432">
        <v>45436</v>
      </c>
      <c r="K908" s="214" t="s">
        <v>2098</v>
      </c>
      <c r="L908" s="214" t="s">
        <v>2078</v>
      </c>
    </row>
    <row r="909" spans="1:12">
      <c r="A909" s="378" t="str">
        <f t="shared" si="70"/>
        <v>91071S.000.000.000.000.000.000</v>
      </c>
      <c r="B909" s="311" t="s">
        <v>3062</v>
      </c>
      <c r="C909" s="214" t="s">
        <v>3063</v>
      </c>
      <c r="D909" s="378" t="s">
        <v>2719</v>
      </c>
      <c r="E909" s="378" t="str">
        <f t="shared" si="69"/>
        <v>BULK_Rob Smoothie Fallon 24 oz</v>
      </c>
      <c r="F909" s="214" t="s">
        <v>2692</v>
      </c>
      <c r="G909" s="214" t="s">
        <v>2719</v>
      </c>
      <c r="I909" s="6" t="s">
        <v>2030</v>
      </c>
      <c r="J909" s="432">
        <v>45436</v>
      </c>
      <c r="K909" s="214" t="s">
        <v>2098</v>
      </c>
      <c r="L909" s="214" t="s">
        <v>2078</v>
      </c>
    </row>
    <row r="910" spans="1:12">
      <c r="A910" s="378" t="str">
        <f t="shared" si="70"/>
        <v>91081S.000.000.000.000.000.000</v>
      </c>
      <c r="B910" s="311" t="s">
        <v>3064</v>
      </c>
      <c r="C910" s="214" t="s">
        <v>3065</v>
      </c>
      <c r="D910" s="378" t="s">
        <v>2720</v>
      </c>
      <c r="E910" s="378" t="str">
        <f t="shared" si="69"/>
        <v>BULK_Teriyaki Stir Fry Fallon 24 oz</v>
      </c>
      <c r="F910" s="214" t="s">
        <v>2692</v>
      </c>
      <c r="G910" s="214" t="s">
        <v>2720</v>
      </c>
      <c r="I910" s="6" t="s">
        <v>2030</v>
      </c>
      <c r="J910" s="432">
        <v>45436</v>
      </c>
      <c r="K910" s="214" t="s">
        <v>2098</v>
      </c>
      <c r="L910" s="214" t="s">
        <v>2078</v>
      </c>
    </row>
    <row r="911" spans="1:12">
      <c r="A911" s="378" t="str">
        <f t="shared" si="70"/>
        <v>91091S.000.000.000.000.000.000</v>
      </c>
      <c r="B911" s="311" t="s">
        <v>3066</v>
      </c>
      <c r="C911" s="214" t="s">
        <v>3067</v>
      </c>
      <c r="D911" s="378" t="s">
        <v>2721</v>
      </c>
      <c r="E911" s="378" t="str">
        <f t="shared" si="69"/>
        <v>BULK_Spinach Lasagna Fallon 24 oz</v>
      </c>
      <c r="F911" s="214" t="s">
        <v>2692</v>
      </c>
      <c r="G911" s="214" t="s">
        <v>2721</v>
      </c>
      <c r="I911" s="6" t="s">
        <v>2030</v>
      </c>
      <c r="J911" s="432">
        <v>45436</v>
      </c>
      <c r="K911" s="214" t="s">
        <v>2098</v>
      </c>
      <c r="L911" s="214" t="s">
        <v>2078</v>
      </c>
    </row>
    <row r="912" spans="1:12">
      <c r="A912" s="378" t="str">
        <f t="shared" si="70"/>
        <v>91121S.000.000.000.000.000.000</v>
      </c>
      <c r="B912" s="311" t="s">
        <v>3068</v>
      </c>
      <c r="C912" s="214" t="s">
        <v>3069</v>
      </c>
      <c r="D912" s="378" t="s">
        <v>2724</v>
      </c>
      <c r="E912" s="378" t="str">
        <f t="shared" si="69"/>
        <v>BULK_Mushroom Chicken Fallon 24 oz</v>
      </c>
      <c r="F912" s="214" t="s">
        <v>2692</v>
      </c>
      <c r="G912" s="214" t="s">
        <v>2724</v>
      </c>
      <c r="I912" s="6" t="s">
        <v>2030</v>
      </c>
      <c r="J912" s="432">
        <v>45443</v>
      </c>
      <c r="K912" s="214" t="s">
        <v>2098</v>
      </c>
      <c r="L912" s="214" t="s">
        <v>2078</v>
      </c>
    </row>
    <row r="913" spans="1:12">
      <c r="A913" s="378" t="str">
        <f t="shared" si="70"/>
        <v>91131S.000.000.000.000.000.000</v>
      </c>
      <c r="B913" s="311" t="s">
        <v>3070</v>
      </c>
      <c r="C913" s="214" t="s">
        <v>3071</v>
      </c>
      <c r="D913" s="378" t="s">
        <v>2725</v>
      </c>
      <c r="E913" s="378" t="str">
        <f t="shared" si="69"/>
        <v>BULK_Corn Chowder Fallon 24 oz</v>
      </c>
      <c r="F913" s="214" t="s">
        <v>2692</v>
      </c>
      <c r="G913" s="214" t="s">
        <v>2725</v>
      </c>
      <c r="I913" s="6" t="s">
        <v>2030</v>
      </c>
      <c r="J913" s="432">
        <v>45443</v>
      </c>
      <c r="K913" s="214" t="s">
        <v>2098</v>
      </c>
      <c r="L913" s="214" t="s">
        <v>2078</v>
      </c>
    </row>
    <row r="914" spans="1:12">
      <c r="A914" s="378" t="str">
        <f t="shared" si="70"/>
        <v>90011Wc.000.000.000.000.000.000</v>
      </c>
      <c r="B914" s="311" t="s">
        <v>3072</v>
      </c>
      <c r="C914" s="214" t="s">
        <v>3073</v>
      </c>
      <c r="D914" s="378" t="s">
        <v>2644</v>
      </c>
      <c r="E914" s="378" t="str">
        <f t="shared" si="69"/>
        <v>BULK_Baked Ziti with Pesto Sauce and Grilled Shrimp Fallon 24 oz</v>
      </c>
      <c r="F914" s="214" t="s">
        <v>2692</v>
      </c>
      <c r="G914" s="214" t="s">
        <v>2644</v>
      </c>
      <c r="I914" s="6" t="s">
        <v>2030</v>
      </c>
      <c r="J914" s="432">
        <v>45371</v>
      </c>
      <c r="K914" s="214" t="s">
        <v>2098</v>
      </c>
      <c r="L914" s="214" t="s">
        <v>2078</v>
      </c>
    </row>
    <row r="915" spans="1:12">
      <c r="A915" s="378" t="str">
        <f t="shared" si="70"/>
        <v>90023Wc.000.000.000.000.000.000</v>
      </c>
      <c r="B915" s="311" t="s">
        <v>3074</v>
      </c>
      <c r="C915" s="214" t="s">
        <v>3075</v>
      </c>
      <c r="D915" s="378" t="s">
        <v>2691</v>
      </c>
      <c r="E915" s="378" t="str">
        <f t="shared" si="69"/>
        <v>BULK_Carrot Ginger soup Fallon Tub</v>
      </c>
      <c r="F915" s="214" t="s">
        <v>2693</v>
      </c>
      <c r="G915" s="214" t="s">
        <v>2691</v>
      </c>
      <c r="I915" s="6" t="s">
        <v>2030</v>
      </c>
      <c r="J915" s="432">
        <v>45371</v>
      </c>
      <c r="K915" s="214" t="s">
        <v>2098</v>
      </c>
      <c r="L915" s="214" t="s">
        <v>2078</v>
      </c>
    </row>
    <row r="916" spans="1:12">
      <c r="A916" s="378" t="str">
        <f t="shared" si="70"/>
        <v>90041Wc.000.000.000.000.000.000</v>
      </c>
      <c r="B916" s="311" t="s">
        <v>3076</v>
      </c>
      <c r="C916" s="214" t="s">
        <v>3077</v>
      </c>
      <c r="D916" s="378" t="s">
        <v>2645</v>
      </c>
      <c r="E916" s="378" t="str">
        <f t="shared" si="69"/>
        <v>BULK_Mini Chocolate Cakes Fallon 24 oz</v>
      </c>
      <c r="F916" s="214" t="s">
        <v>2692</v>
      </c>
      <c r="G916" s="214" t="s">
        <v>2645</v>
      </c>
      <c r="I916" s="6" t="s">
        <v>2030</v>
      </c>
      <c r="J916" s="432">
        <v>45371</v>
      </c>
      <c r="K916" s="214" t="s">
        <v>2098</v>
      </c>
      <c r="L916" s="214" t="s">
        <v>2078</v>
      </c>
    </row>
    <row r="917" spans="1:12">
      <c r="A917" s="378" t="str">
        <f t="shared" si="70"/>
        <v>90051Wc.000.000.000.000.000.000</v>
      </c>
      <c r="B917" s="311" t="s">
        <v>3078</v>
      </c>
      <c r="C917" s="214" t="s">
        <v>3079</v>
      </c>
      <c r="D917" s="378" t="s">
        <v>2646</v>
      </c>
      <c r="E917" s="378" t="str">
        <f t="shared" si="69"/>
        <v>BULK_Banana Pudding Fallon 24 oz</v>
      </c>
      <c r="F917" s="214" t="s">
        <v>2692</v>
      </c>
      <c r="G917" s="214" t="s">
        <v>2646</v>
      </c>
      <c r="I917" s="6" t="s">
        <v>2030</v>
      </c>
      <c r="J917" s="432">
        <v>45371</v>
      </c>
      <c r="K917" s="214" t="s">
        <v>2098</v>
      </c>
      <c r="L917" s="214" t="s">
        <v>2078</v>
      </c>
    </row>
    <row r="918" spans="1:12">
      <c r="A918" s="378" t="str">
        <f t="shared" si="70"/>
        <v>90061Wc.000.000.000.000.000.000</v>
      </c>
      <c r="B918" s="311" t="s">
        <v>3080</v>
      </c>
      <c r="C918" s="214" t="s">
        <v>3081</v>
      </c>
      <c r="D918" s="378" t="s">
        <v>54</v>
      </c>
      <c r="E918" s="378" t="str">
        <f t="shared" si="69"/>
        <v>BULK_Basmati Rice Fallon 24 oz</v>
      </c>
      <c r="F918" s="214" t="s">
        <v>2692</v>
      </c>
      <c r="G918" s="214" t="s">
        <v>54</v>
      </c>
      <c r="I918" s="6" t="s">
        <v>2030</v>
      </c>
      <c r="J918" s="432">
        <v>45371</v>
      </c>
      <c r="K918" s="214" t="s">
        <v>2098</v>
      </c>
      <c r="L918" s="214" t="s">
        <v>2078</v>
      </c>
    </row>
    <row r="919" spans="1:12">
      <c r="A919" s="378" t="str">
        <f t="shared" si="70"/>
        <v>90071Wc.000.000.000.000.000.000</v>
      </c>
      <c r="B919" s="311" t="s">
        <v>3082</v>
      </c>
      <c r="C919" s="214" t="s">
        <v>3083</v>
      </c>
      <c r="D919" s="378" t="s">
        <v>195</v>
      </c>
      <c r="E919" s="378" t="str">
        <f t="shared" si="69"/>
        <v>BULK_Brownie Bites Fallon 24 oz</v>
      </c>
      <c r="F919" s="214" t="s">
        <v>2692</v>
      </c>
      <c r="G919" s="214" t="s">
        <v>195</v>
      </c>
      <c r="I919" s="6" t="s">
        <v>2030</v>
      </c>
      <c r="J919" s="432">
        <v>45371</v>
      </c>
      <c r="K919" s="214" t="s">
        <v>2098</v>
      </c>
      <c r="L919" s="214" t="s">
        <v>2078</v>
      </c>
    </row>
    <row r="920" spans="1:12">
      <c r="A920" s="378" t="str">
        <f t="shared" si="70"/>
        <v>90093Wc.000.000.000.000.000.000</v>
      </c>
      <c r="B920" s="311" t="s">
        <v>3084</v>
      </c>
      <c r="C920" s="214" t="s">
        <v>3085</v>
      </c>
      <c r="D920" s="378" t="s">
        <v>2682</v>
      </c>
      <c r="E920" s="378" t="str">
        <f t="shared" si="69"/>
        <v>BULK_Chicken and Rice soup Fallon Tub</v>
      </c>
      <c r="F920" s="214" t="s">
        <v>2693</v>
      </c>
      <c r="G920" s="214" t="s">
        <v>2682</v>
      </c>
      <c r="I920" s="6" t="s">
        <v>2030</v>
      </c>
      <c r="J920" s="432">
        <v>45371</v>
      </c>
      <c r="K920" s="214" t="s">
        <v>2098</v>
      </c>
      <c r="L920" s="214" t="s">
        <v>2078</v>
      </c>
    </row>
    <row r="921" spans="1:12">
      <c r="A921" s="378" t="str">
        <f t="shared" si="70"/>
        <v>90103Wc.000.000.000.000.000.000</v>
      </c>
      <c r="B921" s="311" t="s">
        <v>3086</v>
      </c>
      <c r="C921" s="214" t="s">
        <v>3087</v>
      </c>
      <c r="D921" s="378" t="s">
        <v>2683</v>
      </c>
      <c r="E921" s="378" t="str">
        <f t="shared" si="69"/>
        <v>BULK_Chicken Stracciatella soup Fallon Tub</v>
      </c>
      <c r="F921" s="214" t="s">
        <v>2693</v>
      </c>
      <c r="G921" s="214" t="s">
        <v>2683</v>
      </c>
      <c r="I921" s="6" t="s">
        <v>2030</v>
      </c>
      <c r="J921" s="432">
        <v>45371</v>
      </c>
      <c r="K921" s="214" t="s">
        <v>2098</v>
      </c>
      <c r="L921" s="214" t="s">
        <v>2078</v>
      </c>
    </row>
    <row r="922" spans="1:12">
      <c r="A922" s="378" t="str">
        <f t="shared" si="70"/>
        <v>90121Wc.000.000.000.000.000.000</v>
      </c>
      <c r="B922" s="311" t="s">
        <v>3088</v>
      </c>
      <c r="C922" s="214" t="s">
        <v>3089</v>
      </c>
      <c r="D922" s="378" t="s">
        <v>2648</v>
      </c>
      <c r="E922" s="378" t="str">
        <f t="shared" si="69"/>
        <v>BULK_Chopped Spring Salad Fallon 24 oz</v>
      </c>
      <c r="F922" s="214" t="s">
        <v>2692</v>
      </c>
      <c r="G922" s="214" t="s">
        <v>2648</v>
      </c>
      <c r="I922" s="6" t="s">
        <v>2030</v>
      </c>
      <c r="J922" s="432">
        <v>45371</v>
      </c>
      <c r="K922" s="214" t="s">
        <v>2098</v>
      </c>
      <c r="L922" s="214" t="s">
        <v>2078</v>
      </c>
    </row>
    <row r="923" spans="1:12">
      <c r="A923" s="378" t="str">
        <f t="shared" si="70"/>
        <v>90131Wc.000.000.000.000.000.000</v>
      </c>
      <c r="B923" s="311" t="s">
        <v>3090</v>
      </c>
      <c r="C923" s="214" t="s">
        <v>3091</v>
      </c>
      <c r="D923" s="378" t="s">
        <v>2649</v>
      </c>
      <c r="E923" s="378" t="str">
        <f t="shared" si="69"/>
        <v>BULK_Fish Cakes with Tartar Sauce Fallon 24 oz</v>
      </c>
      <c r="F923" s="214" t="s">
        <v>2692</v>
      </c>
      <c r="G923" s="214" t="s">
        <v>2649</v>
      </c>
      <c r="I923" s="6" t="s">
        <v>2030</v>
      </c>
      <c r="J923" s="432">
        <v>45371</v>
      </c>
      <c r="K923" s="214" t="s">
        <v>2098</v>
      </c>
      <c r="L923" s="214" t="s">
        <v>2078</v>
      </c>
    </row>
    <row r="924" spans="1:12">
      <c r="A924" s="378" t="str">
        <f t="shared" si="70"/>
        <v>90141Wc.000.000.000.000.000.000</v>
      </c>
      <c r="B924" s="311" t="s">
        <v>3092</v>
      </c>
      <c r="C924" s="214" t="s">
        <v>3093</v>
      </c>
      <c r="D924" s="378" t="s">
        <v>2650</v>
      </c>
      <c r="E924" s="378" t="str">
        <f t="shared" si="69"/>
        <v>BULK_Fresh Fruit Cup Fallon 24 oz</v>
      </c>
      <c r="F924" s="214" t="s">
        <v>2692</v>
      </c>
      <c r="G924" s="214" t="s">
        <v>2650</v>
      </c>
      <c r="I924" s="6" t="s">
        <v>2030</v>
      </c>
      <c r="J924" s="432">
        <v>45371</v>
      </c>
      <c r="K924" s="214" t="s">
        <v>2098</v>
      </c>
      <c r="L924" s="214" t="s">
        <v>2078</v>
      </c>
    </row>
    <row r="925" spans="1:12">
      <c r="A925" s="378" t="str">
        <f t="shared" si="70"/>
        <v>90152Wc.000.000.000.000.000.000</v>
      </c>
      <c r="B925" s="311" t="s">
        <v>3094</v>
      </c>
      <c r="C925" s="214" t="s">
        <v>3095</v>
      </c>
      <c r="D925" s="378" t="s">
        <v>181</v>
      </c>
      <c r="E925" s="378" t="str">
        <f t="shared" si="69"/>
        <v>BULK_Green Beans Fallon 24 oz</v>
      </c>
      <c r="F925" s="214" t="s">
        <v>2692</v>
      </c>
      <c r="G925" s="214" t="s">
        <v>181</v>
      </c>
      <c r="I925" s="6" t="s">
        <v>2030</v>
      </c>
      <c r="J925" s="432">
        <v>45371</v>
      </c>
      <c r="K925" s="214" t="s">
        <v>2098</v>
      </c>
      <c r="L925" s="214" t="s">
        <v>2078</v>
      </c>
    </row>
    <row r="926" spans="1:12">
      <c r="A926" s="378" t="str">
        <f t="shared" si="70"/>
        <v>90151Wc.000.000.000.000.000.000</v>
      </c>
      <c r="B926" s="311" t="s">
        <v>3094</v>
      </c>
      <c r="C926" s="214" t="s">
        <v>3096</v>
      </c>
      <c r="D926" s="378" t="s">
        <v>2651</v>
      </c>
      <c r="E926" s="378" t="str">
        <f t="shared" si="69"/>
        <v>BULK_Green Beans &amp; Almonds Fallon 24 oz</v>
      </c>
      <c r="F926" s="214" t="s">
        <v>2692</v>
      </c>
      <c r="G926" s="214" t="s">
        <v>2651</v>
      </c>
      <c r="I926" s="6" t="s">
        <v>2030</v>
      </c>
      <c r="J926" s="432">
        <v>45371</v>
      </c>
      <c r="K926" s="214" t="s">
        <v>2098</v>
      </c>
      <c r="L926" s="214" t="s">
        <v>2078</v>
      </c>
    </row>
    <row r="927" spans="1:12">
      <c r="A927" s="378" t="str">
        <f t="shared" si="70"/>
        <v>90161Wc.000.000.000.000.000.000</v>
      </c>
      <c r="B927" s="311" t="s">
        <v>3097</v>
      </c>
      <c r="C927" s="214" t="s">
        <v>3098</v>
      </c>
      <c r="D927" s="378" t="s">
        <v>245</v>
      </c>
      <c r="E927" s="378" t="str">
        <f t="shared" si="69"/>
        <v>BULK_Classic Mac &amp; Cheese Fallon 24 oz</v>
      </c>
      <c r="F927" s="214" t="s">
        <v>2692</v>
      </c>
      <c r="G927" s="214" t="s">
        <v>245</v>
      </c>
      <c r="I927" s="6" t="s">
        <v>2030</v>
      </c>
      <c r="J927" s="432">
        <v>45371</v>
      </c>
      <c r="K927" s="214" t="s">
        <v>2098</v>
      </c>
      <c r="L927" s="214" t="s">
        <v>2078</v>
      </c>
    </row>
    <row r="928" spans="1:12">
      <c r="A928" s="378" t="str">
        <f t="shared" si="70"/>
        <v>90162Wc.000.000.000.000.000.000</v>
      </c>
      <c r="B928" s="311" t="s">
        <v>3097</v>
      </c>
      <c r="C928" s="214" t="s">
        <v>3099</v>
      </c>
      <c r="D928" s="378" t="s">
        <v>2709</v>
      </c>
      <c r="E928" s="378" t="str">
        <f t="shared" si="69"/>
        <v>BULK_Macaroni Primavera Fallon 24 oz</v>
      </c>
      <c r="F928" s="214" t="s">
        <v>2692</v>
      </c>
      <c r="G928" s="214" t="s">
        <v>2709</v>
      </c>
      <c r="I928" s="6" t="s">
        <v>2030</v>
      </c>
      <c r="J928" s="432">
        <v>45422</v>
      </c>
      <c r="K928" s="214" t="s">
        <v>2098</v>
      </c>
      <c r="L928" s="214" t="s">
        <v>2078</v>
      </c>
    </row>
    <row r="929" spans="1:12">
      <c r="A929" s="378" t="str">
        <f t="shared" si="70"/>
        <v>90163Wc.000.000.000.000.000.000</v>
      </c>
      <c r="B929" s="311" t="s">
        <v>3097</v>
      </c>
      <c r="C929" s="214" t="s">
        <v>3100</v>
      </c>
      <c r="D929" s="378" t="s">
        <v>246</v>
      </c>
      <c r="E929" s="378" t="str">
        <f t="shared" si="69"/>
        <v>BULK_Pulled BBQ Chicken Fallon 24 oz</v>
      </c>
      <c r="F929" s="214" t="s">
        <v>2692</v>
      </c>
      <c r="G929" s="214" t="s">
        <v>246</v>
      </c>
      <c r="I929" s="6" t="s">
        <v>2030</v>
      </c>
      <c r="J929" s="432">
        <v>45371</v>
      </c>
      <c r="K929" s="214" t="s">
        <v>2098</v>
      </c>
      <c r="L929" s="214" t="s">
        <v>2078</v>
      </c>
    </row>
    <row r="930" spans="1:12">
      <c r="A930" s="378" t="str">
        <f t="shared" si="70"/>
        <v>90171Wc.000.000.000.000.000.000</v>
      </c>
      <c r="B930" s="311" t="s">
        <v>3101</v>
      </c>
      <c r="C930" s="214" t="s">
        <v>3102</v>
      </c>
      <c r="D930" s="378" t="s">
        <v>2652</v>
      </c>
      <c r="E930" s="378" t="str">
        <f t="shared" si="69"/>
        <v>BULK_Macaroni Salad with Beets Fallon 24 oz</v>
      </c>
      <c r="F930" s="214" t="s">
        <v>2692</v>
      </c>
      <c r="G930" s="214" t="s">
        <v>2652</v>
      </c>
      <c r="I930" s="6" t="s">
        <v>2030</v>
      </c>
      <c r="J930" s="432">
        <v>45371</v>
      </c>
      <c r="K930" s="214" t="s">
        <v>2098</v>
      </c>
      <c r="L930" s="214" t="s">
        <v>2078</v>
      </c>
    </row>
    <row r="931" spans="1:12">
      <c r="A931" s="378" t="str">
        <f t="shared" si="70"/>
        <v>90181Wc.000.000.000.000.000.000</v>
      </c>
      <c r="B931" s="311" t="s">
        <v>3103</v>
      </c>
      <c r="C931" s="214" t="s">
        <v>3104</v>
      </c>
      <c r="D931" s="378" t="s">
        <v>2653</v>
      </c>
      <c r="E931" s="378" t="str">
        <f t="shared" si="69"/>
        <v>BULK_Mini Coffee Cake Fallon 24 oz</v>
      </c>
      <c r="F931" s="214" t="s">
        <v>2692</v>
      </c>
      <c r="G931" s="214" t="s">
        <v>2653</v>
      </c>
      <c r="I931" s="6" t="s">
        <v>2030</v>
      </c>
      <c r="J931" s="432">
        <v>45371</v>
      </c>
      <c r="K931" s="214" t="s">
        <v>2098</v>
      </c>
      <c r="L931" s="214" t="s">
        <v>2078</v>
      </c>
    </row>
    <row r="932" spans="1:12">
      <c r="A932" s="378" t="str">
        <f t="shared" si="70"/>
        <v>90191Wc.000.000.000.000.000.000</v>
      </c>
      <c r="B932" s="311" t="s">
        <v>3105</v>
      </c>
      <c r="C932" s="214" t="s">
        <v>3106</v>
      </c>
      <c r="D932" s="378" t="s">
        <v>2654</v>
      </c>
      <c r="E932" s="378" t="str">
        <f t="shared" si="69"/>
        <v>BULK_Rice Pudding Fallon 24 oz</v>
      </c>
      <c r="F932" s="214" t="s">
        <v>2692</v>
      </c>
      <c r="G932" s="214" t="s">
        <v>2654</v>
      </c>
      <c r="I932" s="6" t="s">
        <v>2030</v>
      </c>
      <c r="J932" s="432">
        <v>45371</v>
      </c>
      <c r="K932" s="214" t="s">
        <v>2098</v>
      </c>
      <c r="L932" s="214" t="s">
        <v>2078</v>
      </c>
    </row>
    <row r="933" spans="1:12">
      <c r="A933" s="378" t="str">
        <f t="shared" si="70"/>
        <v>90201Wc.000.000.000.000.000.000</v>
      </c>
      <c r="B933" s="311" t="s">
        <v>3107</v>
      </c>
      <c r="C933" s="214" t="s">
        <v>3108</v>
      </c>
      <c r="D933" s="378" t="s">
        <v>2655</v>
      </c>
      <c r="E933" s="378" t="str">
        <f t="shared" si="69"/>
        <v>BULK_Roasted Broccoli Fallon 24 oz</v>
      </c>
      <c r="F933" s="214" t="s">
        <v>2692</v>
      </c>
      <c r="G933" s="214" t="s">
        <v>2655</v>
      </c>
      <c r="I933" s="6" t="s">
        <v>2030</v>
      </c>
      <c r="J933" s="432">
        <v>45371</v>
      </c>
      <c r="K933" s="214" t="s">
        <v>2098</v>
      </c>
      <c r="L933" s="214" t="s">
        <v>2078</v>
      </c>
    </row>
    <row r="934" spans="1:12">
      <c r="A934" s="378" t="str">
        <f t="shared" si="70"/>
        <v>90211Wc.000.000.000.000.000.000</v>
      </c>
      <c r="B934" s="311" t="s">
        <v>3109</v>
      </c>
      <c r="C934" s="214" t="s">
        <v>3110</v>
      </c>
      <c r="D934" s="378" t="s">
        <v>179</v>
      </c>
      <c r="E934" s="378" t="str">
        <f t="shared" si="69"/>
        <v>BULK_Rosemary Whipped Potatoes Fallon 24 oz</v>
      </c>
      <c r="F934" s="214" t="s">
        <v>2692</v>
      </c>
      <c r="G934" s="214" t="s">
        <v>179</v>
      </c>
      <c r="I934" s="6" t="s">
        <v>2030</v>
      </c>
      <c r="J934" s="432">
        <v>45371</v>
      </c>
      <c r="K934" s="214" t="s">
        <v>2098</v>
      </c>
      <c r="L934" s="214" t="s">
        <v>2078</v>
      </c>
    </row>
    <row r="935" spans="1:12">
      <c r="A935" s="378" t="str">
        <f t="shared" si="70"/>
        <v>90221Wc.000.000.000.000.000.000</v>
      </c>
      <c r="B935" s="311" t="s">
        <v>3111</v>
      </c>
      <c r="C935" s="214" t="s">
        <v>3112</v>
      </c>
      <c r="D935" s="378" t="s">
        <v>1383</v>
      </c>
      <c r="E935" s="378" t="str">
        <f t="shared" si="69"/>
        <v>BULK_Sauteed Spinach Fallon 24 oz</v>
      </c>
      <c r="F935" s="214" t="s">
        <v>2692</v>
      </c>
      <c r="G935" s="214" t="s">
        <v>1383</v>
      </c>
      <c r="I935" s="6" t="s">
        <v>2030</v>
      </c>
      <c r="J935" s="432">
        <v>45371</v>
      </c>
      <c r="K935" s="214" t="s">
        <v>2098</v>
      </c>
      <c r="L935" s="214" t="s">
        <v>2078</v>
      </c>
    </row>
    <row r="936" spans="1:12">
      <c r="A936" s="378" t="str">
        <f t="shared" si="70"/>
        <v>90231Wc.000.000.000.000.000.000</v>
      </c>
      <c r="B936" s="311" t="s">
        <v>3113</v>
      </c>
      <c r="C936" s="214" t="s">
        <v>3114</v>
      </c>
      <c r="D936" s="378" t="s">
        <v>2694</v>
      </c>
      <c r="E936" s="378" t="str">
        <f t="shared" si="69"/>
        <v>BULK_Penne with Meat Sauce Fallon 24 oz</v>
      </c>
      <c r="F936" s="214" t="s">
        <v>2692</v>
      </c>
      <c r="G936" s="214" t="s">
        <v>2694</v>
      </c>
      <c r="I936" s="6" t="s">
        <v>2030</v>
      </c>
      <c r="J936" s="432">
        <v>45371</v>
      </c>
      <c r="K936" s="214" t="s">
        <v>2098</v>
      </c>
      <c r="L936" s="214" t="s">
        <v>2078</v>
      </c>
    </row>
    <row r="937" spans="1:12">
      <c r="A937" s="378" t="str">
        <f t="shared" si="70"/>
        <v>90241Wc.000.000.000.000.000.000</v>
      </c>
      <c r="B937" s="311" t="s">
        <v>3115</v>
      </c>
      <c r="C937" s="214" t="s">
        <v>3116</v>
      </c>
      <c r="D937" s="378" t="s">
        <v>2656</v>
      </c>
      <c r="E937" s="378" t="str">
        <f t="shared" si="69"/>
        <v>BULK_Teriyaki Chicken Fallon 24 oz</v>
      </c>
      <c r="F937" s="214" t="s">
        <v>2692</v>
      </c>
      <c r="G937" s="214" t="s">
        <v>2656</v>
      </c>
      <c r="I937" s="6" t="s">
        <v>2030</v>
      </c>
      <c r="J937" s="432">
        <v>45371</v>
      </c>
      <c r="K937" s="214" t="s">
        <v>2098</v>
      </c>
      <c r="L937" s="214" t="s">
        <v>2078</v>
      </c>
    </row>
    <row r="938" spans="1:12">
      <c r="A938" s="378" t="str">
        <f t="shared" si="70"/>
        <v>90251Wc.000.000.000.000.000.000</v>
      </c>
      <c r="B938" s="311" t="s">
        <v>3117</v>
      </c>
      <c r="C938" s="214" t="s">
        <v>3118</v>
      </c>
      <c r="D938" s="378" t="s">
        <v>2657</v>
      </c>
      <c r="E938" s="378" t="str">
        <f t="shared" si="69"/>
        <v>BULK_Turkey Meatballs with Tomato Sauce Fallon 24 oz</v>
      </c>
      <c r="F938" s="214" t="s">
        <v>2692</v>
      </c>
      <c r="G938" s="214" t="s">
        <v>2657</v>
      </c>
      <c r="I938" s="6" t="s">
        <v>2030</v>
      </c>
      <c r="J938" s="432">
        <v>45371</v>
      </c>
      <c r="K938" s="214" t="s">
        <v>2098</v>
      </c>
      <c r="L938" s="214" t="s">
        <v>2078</v>
      </c>
    </row>
    <row r="939" spans="1:12">
      <c r="A939" s="378" t="str">
        <f t="shared" si="70"/>
        <v>90281Wc.000.000.000.000.000.000</v>
      </c>
      <c r="B939" s="311" t="s">
        <v>3119</v>
      </c>
      <c r="C939" s="214" t="s">
        <v>3120</v>
      </c>
      <c r="D939" s="378" t="s">
        <v>2659</v>
      </c>
      <c r="E939" s="378" t="str">
        <f t="shared" si="69"/>
        <v>BULK_Brown Rice Fallon 24 oz</v>
      </c>
      <c r="F939" s="214" t="s">
        <v>2692</v>
      </c>
      <c r="G939" s="214" t="s">
        <v>2659</v>
      </c>
      <c r="I939" s="6" t="s">
        <v>2030</v>
      </c>
      <c r="J939" s="432">
        <v>45371</v>
      </c>
      <c r="K939" s="214" t="s">
        <v>2098</v>
      </c>
      <c r="L939" s="214" t="s">
        <v>2078</v>
      </c>
    </row>
    <row r="940" spans="1:12">
      <c r="A940" s="378" t="str">
        <f t="shared" si="70"/>
        <v>90291Wc.000.000.000.000.000.000</v>
      </c>
      <c r="B940" s="311" t="s">
        <v>3121</v>
      </c>
      <c r="C940" s="214" t="s">
        <v>3122</v>
      </c>
      <c r="D940" s="378" t="s">
        <v>989</v>
      </c>
      <c r="E940" s="378" t="str">
        <f t="shared" si="69"/>
        <v>BULK_Carrot Puree  Fallon 24 oz</v>
      </c>
      <c r="F940" s="214" t="s">
        <v>2692</v>
      </c>
      <c r="G940" s="214" t="s">
        <v>989</v>
      </c>
      <c r="I940" s="6" t="s">
        <v>2030</v>
      </c>
      <c r="J940" s="432">
        <v>45371</v>
      </c>
      <c r="K940" s="214" t="s">
        <v>2098</v>
      </c>
      <c r="L940" s="214" t="s">
        <v>2078</v>
      </c>
    </row>
    <row r="941" spans="1:12">
      <c r="A941" s="378" t="str">
        <f t="shared" si="70"/>
        <v>90311Wc.000.000.000.000.000.000</v>
      </c>
      <c r="B941" s="311" t="s">
        <v>3123</v>
      </c>
      <c r="C941" s="214" t="s">
        <v>3124</v>
      </c>
      <c r="D941" s="378" t="s">
        <v>2660</v>
      </c>
      <c r="E941" s="378" t="str">
        <f t="shared" si="69"/>
        <v>BULK_Chicken Tacos (Taco Shells Optional) Fallon 24 oz</v>
      </c>
      <c r="F941" s="214" t="s">
        <v>2692</v>
      </c>
      <c r="G941" s="214" t="s">
        <v>2660</v>
      </c>
      <c r="I941" s="6" t="s">
        <v>2030</v>
      </c>
      <c r="J941" s="432">
        <v>45371</v>
      </c>
      <c r="K941" s="214" t="s">
        <v>2098</v>
      </c>
      <c r="L941" s="214" t="s">
        <v>2078</v>
      </c>
    </row>
    <row r="942" spans="1:12">
      <c r="A942" s="378" t="str">
        <f t="shared" si="70"/>
        <v>90321Wc.000.000.000.000.000.000</v>
      </c>
      <c r="B942" s="311" t="s">
        <v>3125</v>
      </c>
      <c r="C942" s="214" t="s">
        <v>3126</v>
      </c>
      <c r="D942" s="378" t="s">
        <v>2661</v>
      </c>
      <c r="E942" s="378" t="str">
        <f t="shared" si="69"/>
        <v>BULK_Chili with Cheddar Cheese Fallon 24 oz</v>
      </c>
      <c r="F942" s="214" t="s">
        <v>2692</v>
      </c>
      <c r="G942" s="214" t="s">
        <v>2661</v>
      </c>
      <c r="I942" s="6" t="s">
        <v>2030</v>
      </c>
      <c r="J942" s="432">
        <v>45371</v>
      </c>
      <c r="K942" s="214" t="s">
        <v>2098</v>
      </c>
      <c r="L942" s="214" t="s">
        <v>2078</v>
      </c>
    </row>
    <row r="943" spans="1:12">
      <c r="A943" s="378" t="str">
        <f t="shared" si="70"/>
        <v>90331Wc.000.000.000.000.000.000</v>
      </c>
      <c r="B943" s="311" t="s">
        <v>3127</v>
      </c>
      <c r="C943" s="214" t="s">
        <v>3128</v>
      </c>
      <c r="D943" s="378" t="s">
        <v>2662</v>
      </c>
      <c r="E943" s="378" t="str">
        <f t="shared" si="69"/>
        <v>BULK_Chocolate Pudding Fallon 24 oz</v>
      </c>
      <c r="F943" s="214" t="s">
        <v>2692</v>
      </c>
      <c r="G943" s="214" t="s">
        <v>2662</v>
      </c>
      <c r="I943" s="6" t="s">
        <v>2030</v>
      </c>
      <c r="J943" s="432">
        <v>45371</v>
      </c>
      <c r="K943" s="214" t="s">
        <v>2098</v>
      </c>
      <c r="L943" s="214" t="s">
        <v>2078</v>
      </c>
    </row>
    <row r="944" spans="1:12">
      <c r="A944" s="378" t="str">
        <f t="shared" si="70"/>
        <v>90332Wc.000.000.000.000.000.000</v>
      </c>
      <c r="B944" s="311" t="s">
        <v>3127</v>
      </c>
      <c r="C944" s="214" t="s">
        <v>3129</v>
      </c>
      <c r="D944" s="378" t="s">
        <v>2701</v>
      </c>
      <c r="E944" s="378" t="str">
        <f t="shared" si="69"/>
        <v>BULK_Strawberry and Vanilla Pudding Fallon 24 oz</v>
      </c>
      <c r="F944" s="214" t="s">
        <v>2692</v>
      </c>
      <c r="G944" s="214" t="s">
        <v>2701</v>
      </c>
      <c r="I944" s="6" t="s">
        <v>2030</v>
      </c>
      <c r="J944" s="432">
        <v>45371</v>
      </c>
      <c r="K944" s="214" t="s">
        <v>2098</v>
      </c>
      <c r="L944" s="214" t="s">
        <v>2078</v>
      </c>
    </row>
    <row r="945" spans="1:12">
      <c r="A945" s="378" t="str">
        <f t="shared" si="70"/>
        <v>90333Wc.000.000.000.000.000.000</v>
      </c>
      <c r="B945" s="311" t="s">
        <v>3127</v>
      </c>
      <c r="C945" s="214" t="s">
        <v>3130</v>
      </c>
      <c r="D945" s="378" t="s">
        <v>2711</v>
      </c>
      <c r="E945" s="378" t="str">
        <f t="shared" si="69"/>
        <v>BULK_Vanilla Pudding Fallon 24 oz</v>
      </c>
      <c r="F945" s="214" t="s">
        <v>2692</v>
      </c>
      <c r="G945" s="214" t="s">
        <v>2711</v>
      </c>
      <c r="I945" s="6" t="s">
        <v>2030</v>
      </c>
      <c r="J945" s="432">
        <v>45429</v>
      </c>
      <c r="K945" s="214" t="s">
        <v>2098</v>
      </c>
      <c r="L945" s="214" t="s">
        <v>2078</v>
      </c>
    </row>
    <row r="946" spans="1:12">
      <c r="A946" s="378" t="str">
        <f t="shared" si="70"/>
        <v>90341Wc.000.000.000.000.000.000</v>
      </c>
      <c r="B946" s="311" t="s">
        <v>3131</v>
      </c>
      <c r="C946" s="214" t="s">
        <v>3132</v>
      </c>
      <c r="D946" s="378" t="s">
        <v>2647</v>
      </c>
      <c r="E946" s="378" t="str">
        <f t="shared" si="69"/>
        <v>BULK_Chopped Caesar Salad Fallon 24 oz</v>
      </c>
      <c r="F946" s="214" t="s">
        <v>2692</v>
      </c>
      <c r="G946" s="214" t="s">
        <v>2647</v>
      </c>
      <c r="I946" s="6" t="s">
        <v>2030</v>
      </c>
      <c r="J946" s="432">
        <v>45371</v>
      </c>
      <c r="K946" s="214" t="s">
        <v>2098</v>
      </c>
      <c r="L946" s="214" t="s">
        <v>2078</v>
      </c>
    </row>
    <row r="947" spans="1:12">
      <c r="A947" s="378" t="str">
        <f t="shared" si="70"/>
        <v>90351Wc.000.000.000.000.000.000</v>
      </c>
      <c r="B947" s="311" t="s">
        <v>3133</v>
      </c>
      <c r="C947" s="214" t="s">
        <v>3134</v>
      </c>
      <c r="D947" s="378" t="s">
        <v>130</v>
      </c>
      <c r="E947" s="378" t="str">
        <f t="shared" si="69"/>
        <v>BULK_Cole Slaw Fallon 24 oz</v>
      </c>
      <c r="F947" s="214" t="s">
        <v>2692</v>
      </c>
      <c r="G947" s="214" t="s">
        <v>130</v>
      </c>
      <c r="I947" s="6" t="s">
        <v>2030</v>
      </c>
      <c r="J947" s="432">
        <v>45371</v>
      </c>
      <c r="K947" s="214" t="s">
        <v>2098</v>
      </c>
      <c r="L947" s="214" t="s">
        <v>2078</v>
      </c>
    </row>
    <row r="948" spans="1:12">
      <c r="A948" s="378" t="str">
        <f t="shared" si="70"/>
        <v>90383Wc.000.000.000.000.000.000</v>
      </c>
      <c r="B948" s="214" t="s">
        <v>3135</v>
      </c>
      <c r="C948" s="214" t="s">
        <v>3136</v>
      </c>
      <c r="D948" s="378" t="s">
        <v>2685</v>
      </c>
      <c r="E948" s="378" t="str">
        <f t="shared" si="69"/>
        <v>BULK_Italian Wedding soup Fallon Tub</v>
      </c>
      <c r="F948" s="214" t="s">
        <v>2693</v>
      </c>
      <c r="G948" s="214" t="s">
        <v>2685</v>
      </c>
      <c r="I948" s="1" t="s">
        <v>2030</v>
      </c>
      <c r="J948" s="432">
        <v>45371</v>
      </c>
      <c r="K948" s="214" t="s">
        <v>2098</v>
      </c>
      <c r="L948" s="214" t="s">
        <v>2078</v>
      </c>
    </row>
    <row r="949" spans="1:12">
      <c r="A949" s="378" t="str">
        <f t="shared" si="70"/>
        <v>90391Wc.000.000.000.000.000.000</v>
      </c>
      <c r="B949" s="214" t="s">
        <v>3137</v>
      </c>
      <c r="C949" s="214" t="s">
        <v>3138</v>
      </c>
      <c r="D949" s="378" t="s">
        <v>3691</v>
      </c>
      <c r="E949" s="378" t="str">
        <f t="shared" si="69"/>
        <v>BULK_Chopped Mediterranean Salad Fallon 24 oz</v>
      </c>
      <c r="F949" s="214" t="s">
        <v>2692</v>
      </c>
      <c r="G949" s="214" t="s">
        <v>3691</v>
      </c>
      <c r="I949" s="1" t="s">
        <v>2030</v>
      </c>
      <c r="J949" s="432">
        <v>45371</v>
      </c>
      <c r="K949" s="214" t="s">
        <v>2098</v>
      </c>
      <c r="L949" s="214" t="s">
        <v>2078</v>
      </c>
    </row>
    <row r="950" spans="1:12">
      <c r="A950" s="378" t="str">
        <f t="shared" si="70"/>
        <v>90403Wc.000.000.000.000.000.000</v>
      </c>
      <c r="B950" s="214" t="s">
        <v>3139</v>
      </c>
      <c r="C950" s="214" t="s">
        <v>3140</v>
      </c>
      <c r="D950" s="378" t="s">
        <v>2686</v>
      </c>
      <c r="E950" s="378" t="str">
        <f t="shared" si="69"/>
        <v>BULK_Minestrone soup Fallon Tub</v>
      </c>
      <c r="F950" s="214" t="s">
        <v>2693</v>
      </c>
      <c r="G950" s="214" t="s">
        <v>2686</v>
      </c>
      <c r="I950" s="1" t="s">
        <v>2030</v>
      </c>
      <c r="J950" s="432">
        <v>45371</v>
      </c>
      <c r="K950" s="214" t="s">
        <v>2098</v>
      </c>
      <c r="L950" s="214" t="s">
        <v>2078</v>
      </c>
    </row>
    <row r="951" spans="1:12">
      <c r="A951" s="378" t="str">
        <f t="shared" si="70"/>
        <v>90421Wc.000.000.000.000.000.000</v>
      </c>
      <c r="B951" s="214" t="s">
        <v>3141</v>
      </c>
      <c r="C951" s="214" t="s">
        <v>3142</v>
      </c>
      <c r="D951" s="378" t="s">
        <v>2663</v>
      </c>
      <c r="E951" s="378" t="str">
        <f t="shared" si="69"/>
        <v>BULK_Peanut Butter Chocolate Chip bites Fallon 24 oz</v>
      </c>
      <c r="F951" s="214" t="s">
        <v>2692</v>
      </c>
      <c r="G951" s="214" t="s">
        <v>2663</v>
      </c>
      <c r="I951" s="1" t="s">
        <v>2030</v>
      </c>
      <c r="J951" s="432">
        <v>45371</v>
      </c>
      <c r="K951" s="214" t="s">
        <v>2098</v>
      </c>
      <c r="L951" s="214" t="s">
        <v>2078</v>
      </c>
    </row>
    <row r="952" spans="1:12">
      <c r="A952" s="378" t="str">
        <f t="shared" si="70"/>
        <v>90431Wc.000.000.000.000.000.000</v>
      </c>
      <c r="B952" s="214" t="s">
        <v>3143</v>
      </c>
      <c r="C952" s="214" t="s">
        <v>3144</v>
      </c>
      <c r="D952" s="378" t="s">
        <v>2664</v>
      </c>
      <c r="E952" s="378" t="str">
        <f t="shared" si="69"/>
        <v>BULK_Potato Salad Fallon 24 oz</v>
      </c>
      <c r="F952" s="214" t="s">
        <v>2692</v>
      </c>
      <c r="G952" s="214" t="s">
        <v>2664</v>
      </c>
      <c r="I952" s="1" t="s">
        <v>2030</v>
      </c>
      <c r="J952" s="432">
        <v>45371</v>
      </c>
      <c r="K952" s="214" t="s">
        <v>2098</v>
      </c>
      <c r="L952" s="214" t="s">
        <v>2078</v>
      </c>
    </row>
    <row r="953" spans="1:12">
      <c r="A953" s="378" t="str">
        <f t="shared" si="70"/>
        <v>90451Wc.000.000.000.000.000.000</v>
      </c>
      <c r="B953" s="214" t="s">
        <v>3145</v>
      </c>
      <c r="C953" s="214" t="s">
        <v>3146</v>
      </c>
      <c r="D953" s="378" t="s">
        <v>2665</v>
      </c>
      <c r="E953" s="378" t="str">
        <f t="shared" si="69"/>
        <v>BULK_Slow Cooked Roast Beef  Fallon 24 oz</v>
      </c>
      <c r="F953" s="214" t="s">
        <v>2692</v>
      </c>
      <c r="G953" s="214" t="s">
        <v>2665</v>
      </c>
      <c r="I953" s="1" t="s">
        <v>2030</v>
      </c>
      <c r="J953" s="432">
        <v>45371</v>
      </c>
      <c r="K953" s="214" t="s">
        <v>2098</v>
      </c>
      <c r="L953" s="214" t="s">
        <v>2078</v>
      </c>
    </row>
    <row r="954" spans="1:12">
      <c r="A954" s="378" t="str">
        <f t="shared" si="70"/>
        <v>90461Wc.000.000.000.000.000.000</v>
      </c>
      <c r="B954" s="214" t="s">
        <v>3147</v>
      </c>
      <c r="C954" s="214" t="s">
        <v>3148</v>
      </c>
      <c r="D954" s="378" t="s">
        <v>2666</v>
      </c>
      <c r="E954" s="378" t="str">
        <f t="shared" si="69"/>
        <v>BULK_Spaghetti and Turkey Meatballs, with Tomato, Mushroom and Veggie Sauce  Fallon 24 oz</v>
      </c>
      <c r="F954" s="214" t="s">
        <v>2692</v>
      </c>
      <c r="G954" s="214" t="s">
        <v>2666</v>
      </c>
      <c r="I954" s="1" t="s">
        <v>2030</v>
      </c>
      <c r="J954" s="432">
        <v>45371</v>
      </c>
      <c r="K954" s="214" t="s">
        <v>2098</v>
      </c>
      <c r="L954" s="214" t="s">
        <v>2078</v>
      </c>
    </row>
    <row r="955" spans="1:12">
      <c r="A955" s="378" t="str">
        <f t="shared" si="70"/>
        <v>90471Wc.000.000.000.000.000.000</v>
      </c>
      <c r="B955" s="214" t="s">
        <v>3149</v>
      </c>
      <c r="C955" s="214" t="s">
        <v>3150</v>
      </c>
      <c r="D955" s="378" t="s">
        <v>2667</v>
      </c>
      <c r="E955" s="378" t="str">
        <f t="shared" si="69"/>
        <v>BULK_Apple Sauce with Raisins and Cinnamon Fallon 24 oz</v>
      </c>
      <c r="F955" s="214" t="s">
        <v>2692</v>
      </c>
      <c r="G955" s="214" t="s">
        <v>2667</v>
      </c>
      <c r="I955" s="1" t="s">
        <v>2030</v>
      </c>
      <c r="J955" s="432">
        <v>45371</v>
      </c>
      <c r="K955" s="214" t="s">
        <v>2098</v>
      </c>
      <c r="L955" s="214" t="s">
        <v>2078</v>
      </c>
    </row>
    <row r="956" spans="1:12">
      <c r="A956" s="378" t="str">
        <f t="shared" si="70"/>
        <v>90491Wc.000.000.000.000.000.000</v>
      </c>
      <c r="B956" s="214" t="s">
        <v>3151</v>
      </c>
      <c r="C956" s="214" t="s">
        <v>3152</v>
      </c>
      <c r="D956" s="378" t="s">
        <v>2668</v>
      </c>
      <c r="E956" s="378" t="str">
        <f t="shared" si="69"/>
        <v>BULK_Caramelized Bananas Fallon 24 oz</v>
      </c>
      <c r="F956" s="214" t="s">
        <v>2692</v>
      </c>
      <c r="G956" s="214" t="s">
        <v>2668</v>
      </c>
      <c r="I956" s="1" t="s">
        <v>2030</v>
      </c>
      <c r="J956" s="432">
        <v>45371</v>
      </c>
      <c r="K956" s="214" t="s">
        <v>2098</v>
      </c>
      <c r="L956" s="214" t="s">
        <v>2078</v>
      </c>
    </row>
    <row r="957" spans="1:12">
      <c r="A957" s="378" t="str">
        <f t="shared" si="70"/>
        <v>90503Wc.000.000.000.000.000.000</v>
      </c>
      <c r="B957" s="214" t="s">
        <v>3153</v>
      </c>
      <c r="C957" s="214" t="s">
        <v>3154</v>
      </c>
      <c r="D957" s="378" t="s">
        <v>2684</v>
      </c>
      <c r="E957" s="378" t="str">
        <f t="shared" si="69"/>
        <v>BULK_Chicken Noodle soup Fallon Tub</v>
      </c>
      <c r="F957" s="214" t="s">
        <v>2693</v>
      </c>
      <c r="G957" s="214" t="s">
        <v>2684</v>
      </c>
      <c r="I957" s="1" t="s">
        <v>2030</v>
      </c>
      <c r="J957" s="432">
        <v>45371</v>
      </c>
      <c r="K957" s="214" t="s">
        <v>2098</v>
      </c>
      <c r="L957" s="214" t="s">
        <v>2078</v>
      </c>
    </row>
    <row r="958" spans="1:12">
      <c r="A958" s="378" t="str">
        <f t="shared" si="70"/>
        <v>90511Wc.000.000.000.000.000.000</v>
      </c>
      <c r="B958" s="214" t="s">
        <v>3155</v>
      </c>
      <c r="C958" s="214" t="s">
        <v>3156</v>
      </c>
      <c r="D958" s="378" t="s">
        <v>2669</v>
      </c>
      <c r="E958" s="378" t="str">
        <f t="shared" si="69"/>
        <v>BULK_Chicken Parmesan Fallon 24 oz</v>
      </c>
      <c r="F958" s="214" t="s">
        <v>2692</v>
      </c>
      <c r="G958" s="214" t="s">
        <v>2669</v>
      </c>
      <c r="I958" s="1" t="s">
        <v>2030</v>
      </c>
      <c r="J958" s="432">
        <v>45371</v>
      </c>
      <c r="K958" s="214" t="s">
        <v>2098</v>
      </c>
      <c r="L958" s="214" t="s">
        <v>2078</v>
      </c>
    </row>
    <row r="959" spans="1:12">
      <c r="A959" s="378" t="str">
        <f t="shared" si="70"/>
        <v>90531Wc.000.000.000.000.000.000</v>
      </c>
      <c r="B959" s="214" t="s">
        <v>3157</v>
      </c>
      <c r="C959" s="214" t="s">
        <v>3158</v>
      </c>
      <c r="D959" s="378" t="s">
        <v>2670</v>
      </c>
      <c r="E959" s="378" t="str">
        <f t="shared" si="69"/>
        <v>BULK_Creamy Spinach Fallon 24 oz</v>
      </c>
      <c r="F959" s="214" t="s">
        <v>2692</v>
      </c>
      <c r="G959" s="214" t="s">
        <v>2670</v>
      </c>
      <c r="I959" s="1" t="s">
        <v>2030</v>
      </c>
      <c r="J959" s="432">
        <v>45371</v>
      </c>
      <c r="K959" s="214" t="s">
        <v>2098</v>
      </c>
      <c r="L959" s="214" t="s">
        <v>2078</v>
      </c>
    </row>
    <row r="960" spans="1:12">
      <c r="A960" s="378" t="str">
        <f t="shared" si="70"/>
        <v>90541Wc.000.000.000.000.000.000</v>
      </c>
      <c r="B960" s="214" t="s">
        <v>3159</v>
      </c>
      <c r="C960" s="214" t="s">
        <v>3160</v>
      </c>
      <c r="D960" s="378" t="s">
        <v>264</v>
      </c>
      <c r="E960" s="378" t="str">
        <f t="shared" si="69"/>
        <v>BULK_Cucumber Potato Salad Fallon 24 oz</v>
      </c>
      <c r="F960" s="214" t="s">
        <v>2692</v>
      </c>
      <c r="G960" s="214" t="s">
        <v>264</v>
      </c>
      <c r="I960" s="1" t="s">
        <v>2030</v>
      </c>
      <c r="J960" s="432">
        <v>45371</v>
      </c>
      <c r="K960" s="214" t="s">
        <v>2098</v>
      </c>
      <c r="L960" s="214" t="s">
        <v>2078</v>
      </c>
    </row>
    <row r="961" spans="1:12">
      <c r="A961" s="378" t="str">
        <f t="shared" si="70"/>
        <v>90562Wc.000.000.000.000.000.000</v>
      </c>
      <c r="B961" s="214" t="s">
        <v>3161</v>
      </c>
      <c r="C961" s="214" t="s">
        <v>3162</v>
      </c>
      <c r="D961" s="378" t="s">
        <v>2700</v>
      </c>
      <c r="E961" s="378" t="str">
        <f t="shared" ref="E961:E1024" si="71">CONCATENATE(K961,"_",G961," ",F961)</f>
        <v>BULK_Primavera Rice Fallon 24 oz</v>
      </c>
      <c r="F961" s="214" t="s">
        <v>2692</v>
      </c>
      <c r="G961" s="214" t="s">
        <v>2700</v>
      </c>
      <c r="I961" s="1" t="s">
        <v>2030</v>
      </c>
      <c r="J961" s="432">
        <v>45371</v>
      </c>
      <c r="K961" s="214" t="s">
        <v>2098</v>
      </c>
      <c r="L961" s="214" t="s">
        <v>2078</v>
      </c>
    </row>
    <row r="962" spans="1:12">
      <c r="A962" s="378" t="str">
        <f t="shared" si="70"/>
        <v>90571Wc.000.000.000.000.000.000</v>
      </c>
      <c r="B962" s="214" t="s">
        <v>3163</v>
      </c>
      <c r="C962" s="214" t="s">
        <v>3164</v>
      </c>
      <c r="D962" s="378" t="s">
        <v>2671</v>
      </c>
      <c r="E962" s="378" t="str">
        <f t="shared" si="71"/>
        <v>BULK_Lasagna Bolognese Fallon 24 oz</v>
      </c>
      <c r="F962" s="214" t="s">
        <v>2692</v>
      </c>
      <c r="G962" s="214" t="s">
        <v>2671</v>
      </c>
      <c r="I962" s="1" t="s">
        <v>2030</v>
      </c>
      <c r="J962" s="432">
        <v>45371</v>
      </c>
      <c r="K962" s="214" t="s">
        <v>2098</v>
      </c>
      <c r="L962" s="214" t="s">
        <v>2078</v>
      </c>
    </row>
    <row r="963" spans="1:12">
      <c r="A963" s="378" t="str">
        <f t="shared" si="70"/>
        <v>90581Wc.000.000.000.000.000.000</v>
      </c>
      <c r="B963" s="214" t="s">
        <v>3165</v>
      </c>
      <c r="C963" s="214" t="s">
        <v>3166</v>
      </c>
      <c r="D963" s="378" t="s">
        <v>2672</v>
      </c>
      <c r="E963" s="378" t="str">
        <f t="shared" si="71"/>
        <v>BULK_Maple Glazed Ham Fallon 24 oz</v>
      </c>
      <c r="F963" s="214" t="s">
        <v>2692</v>
      </c>
      <c r="G963" s="214" t="s">
        <v>2672</v>
      </c>
      <c r="I963" s="1" t="s">
        <v>2030</v>
      </c>
      <c r="J963" s="432">
        <v>45371</v>
      </c>
      <c r="K963" s="214" t="s">
        <v>2098</v>
      </c>
      <c r="L963" s="214" t="s">
        <v>2078</v>
      </c>
    </row>
    <row r="964" spans="1:12">
      <c r="A964" s="378" t="str">
        <f t="shared" ref="A964:A1027" si="72">CONCATENATE(C964,".",IF(M964="","000",M964),".",IF(O964="","000",O964),".",IF(Q964="","000",Q964),".",IF(S964="","000",S964),".",IF(U964="","000",U964),".",IF(Y964="","000",Y964))</f>
        <v>90591Wc.000.000.000.000.000.000</v>
      </c>
      <c r="B964" s="214" t="s">
        <v>3167</v>
      </c>
      <c r="C964" s="214" t="s">
        <v>3168</v>
      </c>
      <c r="D964" s="378" t="s">
        <v>2673</v>
      </c>
      <c r="E964" s="378" t="str">
        <f t="shared" si="71"/>
        <v>BULK_Mashed Sweet Potatoes Fallon 24 oz</v>
      </c>
      <c r="F964" s="214" t="s">
        <v>2692</v>
      </c>
      <c r="G964" s="214" t="s">
        <v>2673</v>
      </c>
      <c r="I964" s="1" t="s">
        <v>2030</v>
      </c>
      <c r="J964" s="432">
        <v>45371</v>
      </c>
      <c r="K964" s="214" t="s">
        <v>2098</v>
      </c>
      <c r="L964" s="214" t="s">
        <v>2078</v>
      </c>
    </row>
    <row r="965" spans="1:12">
      <c r="A965" s="378" t="str">
        <f t="shared" si="72"/>
        <v>90623Wc.000.000.000.000.000.000</v>
      </c>
      <c r="B965" s="214" t="s">
        <v>3169</v>
      </c>
      <c r="C965" s="214" t="s">
        <v>3170</v>
      </c>
      <c r="D965" s="378" t="s">
        <v>2687</v>
      </c>
      <c r="E965" s="378" t="str">
        <f t="shared" si="71"/>
        <v>BULK_Mushroom and Barley soup Fallon Tub</v>
      </c>
      <c r="F965" s="214" t="s">
        <v>2693</v>
      </c>
      <c r="G965" s="214" t="s">
        <v>2687</v>
      </c>
      <c r="I965" s="1" t="s">
        <v>2030</v>
      </c>
      <c r="J965" s="432">
        <v>45371</v>
      </c>
      <c r="K965" s="214" t="s">
        <v>2098</v>
      </c>
      <c r="L965" s="214" t="s">
        <v>2078</v>
      </c>
    </row>
    <row r="966" spans="1:12">
      <c r="A966" s="378" t="str">
        <f t="shared" si="72"/>
        <v>90631Wc.000.000.000.000.000.000</v>
      </c>
      <c r="B966" s="214" t="s">
        <v>3171</v>
      </c>
      <c r="C966" s="214" t="s">
        <v>3172</v>
      </c>
      <c r="D966" s="378" t="s">
        <v>138</v>
      </c>
      <c r="E966" s="378" t="str">
        <f t="shared" si="71"/>
        <v>BULK_New England Cod Chowder Fallon Tub</v>
      </c>
      <c r="F966" s="214" t="s">
        <v>2693</v>
      </c>
      <c r="G966" s="214" t="s">
        <v>138</v>
      </c>
      <c r="I966" s="1" t="s">
        <v>2030</v>
      </c>
      <c r="J966" s="432">
        <v>45371</v>
      </c>
      <c r="K966" s="214" t="s">
        <v>2098</v>
      </c>
      <c r="L966" s="214" t="s">
        <v>2078</v>
      </c>
    </row>
    <row r="967" spans="1:12">
      <c r="A967" s="378" t="str">
        <f t="shared" si="72"/>
        <v>90641Wc.000.000.000.000.000.000</v>
      </c>
      <c r="B967" s="214" t="s">
        <v>3173</v>
      </c>
      <c r="C967" s="214" t="s">
        <v>3174</v>
      </c>
      <c r="D967" s="378" t="s">
        <v>2674</v>
      </c>
      <c r="E967" s="378" t="str">
        <f t="shared" si="71"/>
        <v>BULK_Roasted Carrots, Broccoli, &amp; Brussels Sprouts Fallon 24 oz</v>
      </c>
      <c r="F967" s="214" t="s">
        <v>2692</v>
      </c>
      <c r="G967" s="214" t="s">
        <v>2674</v>
      </c>
      <c r="I967" s="1" t="s">
        <v>2030</v>
      </c>
      <c r="J967" s="432">
        <v>45371</v>
      </c>
      <c r="K967" s="214" t="s">
        <v>2098</v>
      </c>
      <c r="L967" s="214" t="s">
        <v>2078</v>
      </c>
    </row>
    <row r="968" spans="1:12">
      <c r="A968" s="378" t="str">
        <f t="shared" si="72"/>
        <v>90651Wc.000.000.000.000.000.000</v>
      </c>
      <c r="B968" s="214" t="s">
        <v>3175</v>
      </c>
      <c r="C968" s="214" t="s">
        <v>3176</v>
      </c>
      <c r="D968" s="378" t="s">
        <v>2681</v>
      </c>
      <c r="E968" s="378" t="str">
        <f t="shared" si="71"/>
        <v>BULK_Rosemary Roasted Potatoes Fallon 24 oz</v>
      </c>
      <c r="F968" s="214" t="s">
        <v>2692</v>
      </c>
      <c r="G968" s="214" t="s">
        <v>2681</v>
      </c>
      <c r="I968" s="1" t="s">
        <v>2030</v>
      </c>
      <c r="J968" s="432">
        <v>45371</v>
      </c>
      <c r="K968" s="214" t="s">
        <v>2098</v>
      </c>
      <c r="L968" s="214" t="s">
        <v>2078</v>
      </c>
    </row>
    <row r="969" spans="1:12">
      <c r="A969" s="378" t="str">
        <f t="shared" si="72"/>
        <v>90661Wc.000.000.000.000.000.000</v>
      </c>
      <c r="B969" s="214" t="s">
        <v>3177</v>
      </c>
      <c r="C969" s="214" t="s">
        <v>3178</v>
      </c>
      <c r="D969" s="378" t="s">
        <v>2675</v>
      </c>
      <c r="E969" s="378" t="str">
        <f t="shared" si="71"/>
        <v>BULK_Spaghetti with Tomato, Garlic and Bacon Sauce Fallon 24 oz</v>
      </c>
      <c r="F969" s="214" t="s">
        <v>2692</v>
      </c>
      <c r="G969" s="214" t="s">
        <v>2675</v>
      </c>
      <c r="I969" s="1" t="s">
        <v>2030</v>
      </c>
      <c r="J969" s="432">
        <v>45371</v>
      </c>
      <c r="K969" s="214" t="s">
        <v>2098</v>
      </c>
      <c r="L969" s="214" t="s">
        <v>2078</v>
      </c>
    </row>
    <row r="970" spans="1:12">
      <c r="A970" s="378" t="str">
        <f t="shared" si="72"/>
        <v>90671Wc.000.000.000.000.000.000</v>
      </c>
      <c r="B970" s="214" t="s">
        <v>3179</v>
      </c>
      <c r="C970" s="214" t="s">
        <v>3180</v>
      </c>
      <c r="D970" s="378" t="s">
        <v>2676</v>
      </c>
      <c r="E970" s="378" t="str">
        <f t="shared" si="71"/>
        <v>BULK_Vegetable Stew Fallon Tub</v>
      </c>
      <c r="F970" s="214" t="s">
        <v>2693</v>
      </c>
      <c r="G970" s="214" t="s">
        <v>2676</v>
      </c>
      <c r="I970" s="1" t="s">
        <v>2030</v>
      </c>
      <c r="J970" s="432">
        <v>45371</v>
      </c>
      <c r="K970" s="214" t="s">
        <v>2098</v>
      </c>
      <c r="L970" s="214" t="s">
        <v>2078</v>
      </c>
    </row>
    <row r="971" spans="1:12">
      <c r="A971" s="378" t="str">
        <f t="shared" si="72"/>
        <v>90683Wc.000.000.000.000.000.000</v>
      </c>
      <c r="B971" s="214" t="s">
        <v>3181</v>
      </c>
      <c r="C971" s="214" t="s">
        <v>3182</v>
      </c>
      <c r="D971" s="378" t="s">
        <v>2688</v>
      </c>
      <c r="E971" s="378" t="str">
        <f t="shared" si="71"/>
        <v>BULK_Borscht soup Fallon Tub</v>
      </c>
      <c r="F971" s="214" t="s">
        <v>2693</v>
      </c>
      <c r="G971" s="214" t="s">
        <v>2688</v>
      </c>
      <c r="I971" s="1" t="s">
        <v>2030</v>
      </c>
      <c r="J971" s="432">
        <v>45371</v>
      </c>
      <c r="K971" s="214" t="s">
        <v>2098</v>
      </c>
      <c r="L971" s="214" t="s">
        <v>2078</v>
      </c>
    </row>
    <row r="972" spans="1:12">
      <c r="A972" s="378" t="str">
        <f t="shared" si="72"/>
        <v>90691Wc.000.000.000.000.000.000</v>
      </c>
      <c r="B972" s="214" t="s">
        <v>3183</v>
      </c>
      <c r="C972" s="214" t="s">
        <v>3184</v>
      </c>
      <c r="D972" s="378" t="s">
        <v>2658</v>
      </c>
      <c r="E972" s="378" t="str">
        <f t="shared" si="71"/>
        <v>BULK_Breaded Fish Filet Fallon 24 oz</v>
      </c>
      <c r="F972" s="214" t="s">
        <v>2692</v>
      </c>
      <c r="G972" s="214" t="s">
        <v>2658</v>
      </c>
      <c r="I972" s="1" t="s">
        <v>2030</v>
      </c>
      <c r="J972" s="432">
        <v>45371</v>
      </c>
      <c r="K972" s="214" t="s">
        <v>2098</v>
      </c>
      <c r="L972" s="214" t="s">
        <v>2078</v>
      </c>
    </row>
    <row r="973" spans="1:12">
      <c r="A973" s="378" t="str">
        <f t="shared" si="72"/>
        <v>90692Wc.000.000.000.000.000.000</v>
      </c>
      <c r="B973" s="214" t="s">
        <v>3183</v>
      </c>
      <c r="C973" s="214" t="s">
        <v>3185</v>
      </c>
      <c r="D973" s="378" t="s">
        <v>3593</v>
      </c>
      <c r="E973" s="378" t="str">
        <f t="shared" si="71"/>
        <v>BULK_Tilapia with Herb Sauce Fallon 24 oz</v>
      </c>
      <c r="F973" s="214" t="s">
        <v>2692</v>
      </c>
      <c r="G973" s="378" t="s">
        <v>3593</v>
      </c>
      <c r="I973" s="1" t="s">
        <v>2030</v>
      </c>
      <c r="J973" s="432">
        <v>45422</v>
      </c>
      <c r="K973" s="214" t="s">
        <v>2098</v>
      </c>
      <c r="L973" s="214" t="s">
        <v>2078</v>
      </c>
    </row>
    <row r="974" spans="1:12">
      <c r="A974" s="378" t="str">
        <f t="shared" si="72"/>
        <v>90701Wc.000.000.000.000.000.000</v>
      </c>
      <c r="B974" s="214" t="s">
        <v>3186</v>
      </c>
      <c r="C974" s="214" t="s">
        <v>3187</v>
      </c>
      <c r="D974" s="378" t="s">
        <v>2677</v>
      </c>
      <c r="E974" s="378" t="str">
        <f t="shared" si="71"/>
        <v>BULK_Broccoli Casserole with Ground Beef Fallon 24 oz</v>
      </c>
      <c r="F974" s="214" t="s">
        <v>2692</v>
      </c>
      <c r="G974" s="214" t="s">
        <v>2677</v>
      </c>
      <c r="I974" s="1" t="s">
        <v>2030</v>
      </c>
      <c r="J974" s="432">
        <v>45371</v>
      </c>
      <c r="K974" s="214" t="s">
        <v>2098</v>
      </c>
      <c r="L974" s="214" t="s">
        <v>2078</v>
      </c>
    </row>
    <row r="975" spans="1:12">
      <c r="A975" s="378" t="str">
        <f t="shared" si="72"/>
        <v>90731Wc.000.000.000.000.000.000</v>
      </c>
      <c r="B975" s="214" t="s">
        <v>3188</v>
      </c>
      <c r="C975" s="214" t="s">
        <v>3189</v>
      </c>
      <c r="D975" s="378" t="s">
        <v>2678</v>
      </c>
      <c r="E975" s="378" t="str">
        <f t="shared" si="71"/>
        <v>BULK_Egg Frittata with Bacon &amp; Cheese Fallon 24 oz</v>
      </c>
      <c r="F975" s="214" t="s">
        <v>2692</v>
      </c>
      <c r="G975" s="214" t="s">
        <v>2678</v>
      </c>
      <c r="I975" s="1" t="s">
        <v>2030</v>
      </c>
      <c r="J975" s="432">
        <v>45371</v>
      </c>
      <c r="K975" s="214" t="s">
        <v>2098</v>
      </c>
      <c r="L975" s="214" t="s">
        <v>2078</v>
      </c>
    </row>
    <row r="976" spans="1:12">
      <c r="A976" s="378" t="str">
        <f t="shared" si="72"/>
        <v>90771Wc.000.000.000.000.000.000</v>
      </c>
      <c r="B976" s="214" t="s">
        <v>3190</v>
      </c>
      <c r="C976" s="214" t="s">
        <v>3191</v>
      </c>
      <c r="D976" s="378" t="s">
        <v>2699</v>
      </c>
      <c r="E976" s="378" t="str">
        <f t="shared" si="71"/>
        <v>BULK_Rice with Green Peas Fallon 24 oz</v>
      </c>
      <c r="F976" s="214" t="s">
        <v>2692</v>
      </c>
      <c r="G976" s="214" t="s">
        <v>2699</v>
      </c>
      <c r="I976" s="1" t="s">
        <v>2030</v>
      </c>
      <c r="J976" s="432">
        <v>45371</v>
      </c>
      <c r="K976" s="214" t="s">
        <v>2098</v>
      </c>
      <c r="L976" s="214" t="s">
        <v>2078</v>
      </c>
    </row>
    <row r="977" spans="1:12">
      <c r="A977" s="378" t="str">
        <f t="shared" si="72"/>
        <v>90783Wc.000.000.000.000.000.000</v>
      </c>
      <c r="B977" s="214" t="s">
        <v>3192</v>
      </c>
      <c r="C977" s="214" t="s">
        <v>3193</v>
      </c>
      <c r="D977" s="378" t="s">
        <v>2689</v>
      </c>
      <c r="E977" s="378" t="str">
        <f t="shared" si="71"/>
        <v>BULK_Heavenly Cauliflower soup Fallon Tub</v>
      </c>
      <c r="F977" s="214" t="s">
        <v>2693</v>
      </c>
      <c r="G977" s="214" t="s">
        <v>2689</v>
      </c>
      <c r="I977" s="1" t="s">
        <v>2030</v>
      </c>
      <c r="J977" s="432">
        <v>45371</v>
      </c>
      <c r="K977" s="214" t="s">
        <v>2098</v>
      </c>
      <c r="L977" s="214" t="s">
        <v>2078</v>
      </c>
    </row>
    <row r="978" spans="1:12">
      <c r="A978" s="378" t="str">
        <f t="shared" si="72"/>
        <v>90791Wc.000.000.000.000.000.000</v>
      </c>
      <c r="B978" s="214" t="s">
        <v>3194</v>
      </c>
      <c r="C978" s="214" t="s">
        <v>3195</v>
      </c>
      <c r="D978" s="378" t="s">
        <v>215</v>
      </c>
      <c r="E978" s="378" t="str">
        <f t="shared" si="71"/>
        <v>BULK_Herbed Roasted Potatoes Fallon 24 oz</v>
      </c>
      <c r="F978" s="214" t="s">
        <v>2692</v>
      </c>
      <c r="G978" s="214" t="s">
        <v>215</v>
      </c>
      <c r="I978" s="1" t="s">
        <v>2030</v>
      </c>
      <c r="J978" s="432">
        <v>45371</v>
      </c>
      <c r="K978" s="214" t="s">
        <v>2098</v>
      </c>
      <c r="L978" s="214" t="s">
        <v>2078</v>
      </c>
    </row>
    <row r="979" spans="1:12">
      <c r="A979" s="378" t="str">
        <f t="shared" si="72"/>
        <v>90811Wc.000.000.000.000.000.000</v>
      </c>
      <c r="B979" s="214" t="s">
        <v>3196</v>
      </c>
      <c r="C979" s="214" t="s">
        <v>3197</v>
      </c>
      <c r="D979" s="378" t="s">
        <v>124</v>
      </c>
      <c r="E979" s="378" t="str">
        <f t="shared" si="71"/>
        <v>BULK_Jasmine Rice Fallon 24 oz</v>
      </c>
      <c r="F979" s="214" t="s">
        <v>2692</v>
      </c>
      <c r="G979" s="214" t="s">
        <v>124</v>
      </c>
      <c r="I979" s="1" t="s">
        <v>2030</v>
      </c>
      <c r="J979" s="432">
        <v>45371</v>
      </c>
      <c r="K979" s="214" t="s">
        <v>2098</v>
      </c>
      <c r="L979" s="214" t="s">
        <v>2078</v>
      </c>
    </row>
    <row r="980" spans="1:12">
      <c r="A980" s="378" t="str">
        <f t="shared" si="72"/>
        <v>90821Wc.000.000.000.000.000.000</v>
      </c>
      <c r="B980" s="214" t="s">
        <v>3198</v>
      </c>
      <c r="C980" s="214" t="s">
        <v>3199</v>
      </c>
      <c r="D980" s="378" t="s">
        <v>2679</v>
      </c>
      <c r="E980" s="378" t="str">
        <f t="shared" si="71"/>
        <v>BULK_Lemon Energy Bites Fallon 24 oz</v>
      </c>
      <c r="F980" s="214" t="s">
        <v>2692</v>
      </c>
      <c r="G980" s="214" t="s">
        <v>2679</v>
      </c>
      <c r="I980" s="1" t="s">
        <v>2030</v>
      </c>
      <c r="J980" s="432">
        <v>45371</v>
      </c>
      <c r="K980" s="214" t="s">
        <v>2098</v>
      </c>
      <c r="L980" s="214" t="s">
        <v>2078</v>
      </c>
    </row>
    <row r="981" spans="1:12">
      <c r="A981" s="378" t="str">
        <f t="shared" si="72"/>
        <v>90833Wc.000.000.000.000.000.000</v>
      </c>
      <c r="B981" s="214" t="s">
        <v>3200</v>
      </c>
      <c r="C981" s="214" t="s">
        <v>3201</v>
      </c>
      <c r="D981" s="378" t="s">
        <v>2690</v>
      </c>
      <c r="E981" s="378" t="str">
        <f t="shared" si="71"/>
        <v>BULK_Lentil soup Fallon Tub</v>
      </c>
      <c r="F981" s="214" t="s">
        <v>2693</v>
      </c>
      <c r="G981" s="214" t="s">
        <v>2690</v>
      </c>
      <c r="I981" s="1" t="s">
        <v>2030</v>
      </c>
      <c r="J981" s="432">
        <v>45371</v>
      </c>
      <c r="K981" s="214" t="s">
        <v>2098</v>
      </c>
      <c r="L981" s="214" t="s">
        <v>2078</v>
      </c>
    </row>
    <row r="982" spans="1:12">
      <c r="A982" s="378" t="str">
        <f t="shared" si="72"/>
        <v>90842Wc.000.000.000.000.000.000</v>
      </c>
      <c r="B982" s="214" t="s">
        <v>3202</v>
      </c>
      <c r="C982" s="214" t="s">
        <v>3203</v>
      </c>
      <c r="D982" s="378" t="s">
        <v>2714</v>
      </c>
      <c r="E982" s="378" t="str">
        <f t="shared" si="71"/>
        <v>BULK_Mashed Potatoes Fallon 24 oz</v>
      </c>
      <c r="F982" s="214" t="s">
        <v>2692</v>
      </c>
      <c r="G982" s="214" t="s">
        <v>2714</v>
      </c>
      <c r="I982" s="1" t="s">
        <v>2030</v>
      </c>
      <c r="J982" s="432">
        <v>45371</v>
      </c>
      <c r="K982" s="214" t="s">
        <v>2098</v>
      </c>
      <c r="L982" s="214" t="s">
        <v>2078</v>
      </c>
    </row>
    <row r="983" spans="1:12">
      <c r="A983" s="378" t="str">
        <f t="shared" si="72"/>
        <v>90841Wc.000.000.000.000.000.000</v>
      </c>
      <c r="B983" s="214" t="s">
        <v>3202</v>
      </c>
      <c r="C983" s="214" t="s">
        <v>3204</v>
      </c>
      <c r="D983" s="378" t="s">
        <v>3662</v>
      </c>
      <c r="E983" s="378" t="str">
        <f t="shared" si="71"/>
        <v>BULK_Meatloaf Fallon 24 oz</v>
      </c>
      <c r="F983" s="214" t="s">
        <v>2692</v>
      </c>
      <c r="G983" s="214" t="s">
        <v>3662</v>
      </c>
      <c r="I983" s="1" t="s">
        <v>2030</v>
      </c>
      <c r="J983" s="432">
        <v>45371</v>
      </c>
      <c r="K983" s="214" t="s">
        <v>2098</v>
      </c>
      <c r="L983" s="214" t="s">
        <v>2078</v>
      </c>
    </row>
    <row r="984" spans="1:12">
      <c r="A984" s="378" t="str">
        <f t="shared" si="72"/>
        <v>90881Wc.000.000.000.000.000.000</v>
      </c>
      <c r="B984" s="214" t="s">
        <v>3205</v>
      </c>
      <c r="C984" s="214" t="s">
        <v>3206</v>
      </c>
      <c r="D984" s="378" t="s">
        <v>732</v>
      </c>
      <c r="E984" s="378" t="str">
        <f t="shared" si="71"/>
        <v>BULK_Roasted Turkey Dinner Fallon 24 oz</v>
      </c>
      <c r="F984" s="214" t="s">
        <v>2692</v>
      </c>
      <c r="G984" s="214" t="s">
        <v>732</v>
      </c>
      <c r="I984" s="1" t="s">
        <v>2030</v>
      </c>
      <c r="J984" s="432">
        <v>45371</v>
      </c>
      <c r="K984" s="214" t="s">
        <v>2098</v>
      </c>
      <c r="L984" s="214" t="s">
        <v>2078</v>
      </c>
    </row>
    <row r="985" spans="1:12">
      <c r="A985" s="378" t="str">
        <f t="shared" si="72"/>
        <v>90891Wc.000.000.000.000.000.000</v>
      </c>
      <c r="B985" s="214" t="s">
        <v>3207</v>
      </c>
      <c r="C985" s="214" t="s">
        <v>3208</v>
      </c>
      <c r="D985" s="378" t="s">
        <v>2680</v>
      </c>
      <c r="E985" s="378" t="str">
        <f t="shared" si="71"/>
        <v>BULK_Rosemary Potatoes &amp; Green Beans Fallon 24 oz</v>
      </c>
      <c r="F985" s="214" t="s">
        <v>2692</v>
      </c>
      <c r="G985" s="214" t="s">
        <v>2680</v>
      </c>
      <c r="I985" s="1" t="s">
        <v>2030</v>
      </c>
      <c r="J985" s="432">
        <v>45371</v>
      </c>
      <c r="K985" s="214" t="s">
        <v>2098</v>
      </c>
      <c r="L985" s="214" t="s">
        <v>2078</v>
      </c>
    </row>
    <row r="986" spans="1:12">
      <c r="A986" s="378" t="str">
        <f t="shared" si="72"/>
        <v>90922Wc.000.000.000.000.000.000</v>
      </c>
      <c r="B986" s="214" t="s">
        <v>3209</v>
      </c>
      <c r="C986" s="214" t="s">
        <v>3210</v>
      </c>
      <c r="D986" s="378" t="s">
        <v>2706</v>
      </c>
      <c r="E986" s="378" t="str">
        <f t="shared" si="71"/>
        <v>BULK_Side of Bacon Half Tray</v>
      </c>
      <c r="F986" s="214" t="s">
        <v>2707</v>
      </c>
      <c r="G986" s="214" t="s">
        <v>2708</v>
      </c>
      <c r="I986" s="1" t="s">
        <v>2030</v>
      </c>
      <c r="J986" s="432">
        <v>45419</v>
      </c>
      <c r="K986" s="214" t="s">
        <v>2098</v>
      </c>
      <c r="L986" s="214" t="s">
        <v>2078</v>
      </c>
    </row>
    <row r="987" spans="1:12">
      <c r="A987" s="378" t="str">
        <f t="shared" si="72"/>
        <v>90941Wc.000.000.000.000.000.000</v>
      </c>
      <c r="B987" s="214" t="s">
        <v>3211</v>
      </c>
      <c r="C987" s="214" t="s">
        <v>3212</v>
      </c>
      <c r="D987" s="378" t="s">
        <v>2703</v>
      </c>
      <c r="E987" s="378" t="str">
        <f t="shared" si="71"/>
        <v>BULK_Smoked Pork Chop Fallon 24 oz</v>
      </c>
      <c r="F987" s="214" t="s">
        <v>2692</v>
      </c>
      <c r="G987" s="214" t="s">
        <v>2703</v>
      </c>
      <c r="I987" s="1" t="s">
        <v>2030</v>
      </c>
      <c r="J987" s="432">
        <v>45371</v>
      </c>
      <c r="K987" s="214" t="s">
        <v>2098</v>
      </c>
      <c r="L987" s="214" t="s">
        <v>2078</v>
      </c>
    </row>
    <row r="988" spans="1:12">
      <c r="A988" s="378" t="str">
        <f t="shared" si="72"/>
        <v>90951Wc.000.000.000.000.000.000</v>
      </c>
      <c r="B988" s="214" t="s">
        <v>3213</v>
      </c>
      <c r="C988" s="214" t="s">
        <v>3214</v>
      </c>
      <c r="D988" s="378" t="s">
        <v>3690</v>
      </c>
      <c r="E988" s="378" t="str">
        <f t="shared" si="71"/>
        <v>BULK_Roast Beef in Tomato Sauce Fallon 24 oz</v>
      </c>
      <c r="F988" s="214" t="s">
        <v>2692</v>
      </c>
      <c r="G988" s="214" t="s">
        <v>3690</v>
      </c>
      <c r="I988" s="1" t="s">
        <v>2030</v>
      </c>
      <c r="J988" s="432">
        <v>45371</v>
      </c>
      <c r="K988" s="214" t="s">
        <v>2098</v>
      </c>
      <c r="L988" s="214" t="s">
        <v>2078</v>
      </c>
    </row>
    <row r="989" spans="1:12">
      <c r="A989" s="378" t="str">
        <f t="shared" si="72"/>
        <v>90961Wc.000.000.000.000.000.000</v>
      </c>
      <c r="B989" s="214" t="s">
        <v>3215</v>
      </c>
      <c r="C989" s="214" t="s">
        <v>3216</v>
      </c>
      <c r="D989" s="378" t="s">
        <v>2704</v>
      </c>
      <c r="E989" s="378" t="str">
        <f t="shared" si="71"/>
        <v>BULK_Cream of Chicken Soup Fallon 24 oz</v>
      </c>
      <c r="F989" s="214" t="s">
        <v>2692</v>
      </c>
      <c r="G989" s="214" t="s">
        <v>2704</v>
      </c>
      <c r="I989" s="1" t="s">
        <v>2030</v>
      </c>
      <c r="J989" s="432">
        <v>45371</v>
      </c>
      <c r="K989" s="214" t="s">
        <v>2098</v>
      </c>
      <c r="L989" s="214" t="s">
        <v>2078</v>
      </c>
    </row>
    <row r="990" spans="1:12">
      <c r="A990" s="378" t="str">
        <f t="shared" si="72"/>
        <v>90971Wc.000.000.000.000.000.000</v>
      </c>
      <c r="B990" s="214" t="s">
        <v>3217</v>
      </c>
      <c r="C990" s="214" t="s">
        <v>3218</v>
      </c>
      <c r="D990" s="378" t="s">
        <v>1453</v>
      </c>
      <c r="E990" s="378" t="str">
        <f t="shared" si="71"/>
        <v>BULK_Cocoberry Smoothie Fallon 24 oz</v>
      </c>
      <c r="F990" s="214" t="s">
        <v>2692</v>
      </c>
      <c r="G990" s="214" t="s">
        <v>1453</v>
      </c>
      <c r="I990" s="1" t="s">
        <v>2030</v>
      </c>
      <c r="J990" s="432">
        <v>45371</v>
      </c>
      <c r="K990" s="214" t="s">
        <v>2098</v>
      </c>
      <c r="L990" s="214" t="s">
        <v>2078</v>
      </c>
    </row>
    <row r="991" spans="1:12">
      <c r="A991" s="378" t="str">
        <f t="shared" si="72"/>
        <v>90981Wc.000.000.000.000.000.000</v>
      </c>
      <c r="B991" s="214" t="s">
        <v>3219</v>
      </c>
      <c r="C991" s="214" t="s">
        <v>3220</v>
      </c>
      <c r="D991" s="378" t="s">
        <v>2705</v>
      </c>
      <c r="E991" s="378" t="str">
        <f t="shared" si="71"/>
        <v>BULK_Lasagna Alessandra  Fallon 24 oz</v>
      </c>
      <c r="F991" s="214" t="s">
        <v>2692</v>
      </c>
      <c r="G991" s="214" t="s">
        <v>2705</v>
      </c>
      <c r="I991" s="1" t="s">
        <v>2030</v>
      </c>
      <c r="J991" s="432">
        <v>45371</v>
      </c>
      <c r="K991" s="214" t="s">
        <v>2098</v>
      </c>
      <c r="L991" s="214" t="s">
        <v>2078</v>
      </c>
    </row>
    <row r="992" spans="1:12">
      <c r="A992" s="378" t="str">
        <f t="shared" si="72"/>
        <v>90991Wc.000.000.000.000.000.000</v>
      </c>
      <c r="B992" s="214" t="s">
        <v>3221</v>
      </c>
      <c r="C992" s="214" t="s">
        <v>3222</v>
      </c>
      <c r="D992" s="378" t="s">
        <v>2710</v>
      </c>
      <c r="E992" s="378" t="str">
        <f t="shared" si="71"/>
        <v>BULK_Broccoli &amp; Spinach Soup Fallon 24 oz</v>
      </c>
      <c r="F992" s="214" t="s">
        <v>2692</v>
      </c>
      <c r="G992" s="214" t="s">
        <v>2710</v>
      </c>
      <c r="I992" s="1" t="s">
        <v>2030</v>
      </c>
      <c r="J992" s="432">
        <v>45422</v>
      </c>
      <c r="K992" s="214" t="s">
        <v>2098</v>
      </c>
      <c r="L992" s="214" t="s">
        <v>2078</v>
      </c>
    </row>
    <row r="993" spans="1:12">
      <c r="A993" s="378" t="str">
        <f t="shared" si="72"/>
        <v>91011Wc.000.000.000.000.000.000</v>
      </c>
      <c r="B993" s="214" t="s">
        <v>3223</v>
      </c>
      <c r="C993" s="214" t="s">
        <v>3224</v>
      </c>
      <c r="D993" s="378" t="s">
        <v>2712</v>
      </c>
      <c r="E993" s="378" t="str">
        <f t="shared" si="71"/>
        <v>BULK_Chicken Bone Broth Fallon Tub</v>
      </c>
      <c r="F993" s="214" t="s">
        <v>2693</v>
      </c>
      <c r="G993" s="214" t="s">
        <v>2712</v>
      </c>
      <c r="I993" s="1" t="s">
        <v>2030</v>
      </c>
      <c r="J993" s="432">
        <v>45429</v>
      </c>
      <c r="K993" s="214" t="s">
        <v>2098</v>
      </c>
      <c r="L993" s="214" t="s">
        <v>2078</v>
      </c>
    </row>
    <row r="994" spans="1:12">
      <c r="A994" s="378" t="str">
        <f t="shared" si="72"/>
        <v>91021Wc.000.000.000.000.000.000</v>
      </c>
      <c r="B994" s="214" t="s">
        <v>3225</v>
      </c>
      <c r="C994" s="214" t="s">
        <v>3226</v>
      </c>
      <c r="D994" s="378" t="s">
        <v>2713</v>
      </c>
      <c r="E994" s="378" t="str">
        <f t="shared" si="71"/>
        <v>BULK_Beef Ossobuco Fallon 24 oz</v>
      </c>
      <c r="F994" s="214" t="s">
        <v>2692</v>
      </c>
      <c r="G994" s="214" t="s">
        <v>2713</v>
      </c>
      <c r="I994" s="1" t="s">
        <v>2030</v>
      </c>
      <c r="J994" s="432">
        <v>45429</v>
      </c>
      <c r="K994" s="214" t="s">
        <v>2098</v>
      </c>
      <c r="L994" s="214" t="s">
        <v>2078</v>
      </c>
    </row>
    <row r="995" spans="1:12">
      <c r="A995" s="378" t="str">
        <f t="shared" si="72"/>
        <v>91031Wc.000.000.000.000.000.000</v>
      </c>
      <c r="B995" s="214" t="s">
        <v>3227</v>
      </c>
      <c r="C995" s="214" t="s">
        <v>3228</v>
      </c>
      <c r="D995" s="378" t="s">
        <v>2715</v>
      </c>
      <c r="E995" s="378" t="str">
        <f t="shared" si="71"/>
        <v>BULK_Chicken Stew A La Vodka Fallon Tub</v>
      </c>
      <c r="F995" s="214" t="s">
        <v>2693</v>
      </c>
      <c r="G995" s="214" t="s">
        <v>2715</v>
      </c>
      <c r="I995" s="1" t="s">
        <v>2030</v>
      </c>
      <c r="J995" s="432">
        <v>45436</v>
      </c>
      <c r="K995" s="214" t="s">
        <v>2098</v>
      </c>
      <c r="L995" s="214" t="s">
        <v>2078</v>
      </c>
    </row>
    <row r="996" spans="1:12">
      <c r="A996" s="378" t="str">
        <f t="shared" si="72"/>
        <v>91041Wc.000.000.000.000.000.000</v>
      </c>
      <c r="B996" s="214" t="s">
        <v>3229</v>
      </c>
      <c r="C996" s="214" t="s">
        <v>3230</v>
      </c>
      <c r="D996" s="378" t="s">
        <v>2716</v>
      </c>
      <c r="E996" s="378" t="str">
        <f t="shared" si="71"/>
        <v>BULK_Roasted Baby Carrots   Fallon 24 oz</v>
      </c>
      <c r="F996" s="214" t="s">
        <v>2692</v>
      </c>
      <c r="G996" s="214" t="s">
        <v>2716</v>
      </c>
      <c r="I996" s="1" t="s">
        <v>2030</v>
      </c>
      <c r="J996" s="432">
        <v>45436</v>
      </c>
      <c r="K996" s="214" t="s">
        <v>2098</v>
      </c>
      <c r="L996" s="214" t="s">
        <v>2078</v>
      </c>
    </row>
    <row r="997" spans="1:12">
      <c r="A997" s="378" t="str">
        <f t="shared" si="72"/>
        <v>91051Wc.000.000.000.000.000.000</v>
      </c>
      <c r="B997" s="214" t="s">
        <v>3231</v>
      </c>
      <c r="C997" s="214" t="s">
        <v>3232</v>
      </c>
      <c r="D997" s="378" t="s">
        <v>2717</v>
      </c>
      <c r="E997" s="378" t="str">
        <f t="shared" si="71"/>
        <v>BULK_Cheesecake Fallon 24 oz</v>
      </c>
      <c r="F997" s="214" t="s">
        <v>2692</v>
      </c>
      <c r="G997" s="214" t="s">
        <v>2717</v>
      </c>
      <c r="I997" s="1" t="s">
        <v>2030</v>
      </c>
      <c r="J997" s="432">
        <v>45436</v>
      </c>
      <c r="K997" s="214" t="s">
        <v>2098</v>
      </c>
      <c r="L997" s="214" t="s">
        <v>2078</v>
      </c>
    </row>
    <row r="998" spans="1:12">
      <c r="A998" s="378" t="str">
        <f t="shared" si="72"/>
        <v>91061Wc.000.000.000.000.000.000</v>
      </c>
      <c r="B998" s="214" t="s">
        <v>3233</v>
      </c>
      <c r="C998" s="214" t="s">
        <v>3234</v>
      </c>
      <c r="D998" s="378" t="s">
        <v>2718</v>
      </c>
      <c r="E998" s="378" t="str">
        <f t="shared" si="71"/>
        <v>BULK_Tomato Soup with Cheddar Fallon Tub</v>
      </c>
      <c r="F998" s="214" t="s">
        <v>2693</v>
      </c>
      <c r="G998" s="214" t="s">
        <v>2718</v>
      </c>
      <c r="I998" s="1" t="s">
        <v>2030</v>
      </c>
      <c r="J998" s="432">
        <v>45436</v>
      </c>
      <c r="K998" s="214" t="s">
        <v>2098</v>
      </c>
      <c r="L998" s="214" t="s">
        <v>2078</v>
      </c>
    </row>
    <row r="999" spans="1:12">
      <c r="A999" s="378" t="str">
        <f t="shared" si="72"/>
        <v>91071Wc.000.000.000.000.000.000</v>
      </c>
      <c r="B999" s="214" t="s">
        <v>3235</v>
      </c>
      <c r="C999" s="214" t="s">
        <v>3236</v>
      </c>
      <c r="D999" s="378" t="s">
        <v>2719</v>
      </c>
      <c r="E999" s="378" t="str">
        <f t="shared" si="71"/>
        <v>BULK_Rob Smoothie Fallon 24 oz</v>
      </c>
      <c r="F999" s="214" t="s">
        <v>2692</v>
      </c>
      <c r="G999" s="214" t="s">
        <v>2719</v>
      </c>
      <c r="I999" s="1" t="s">
        <v>2030</v>
      </c>
      <c r="J999" s="432">
        <v>45436</v>
      </c>
      <c r="K999" s="214" t="s">
        <v>2098</v>
      </c>
      <c r="L999" s="214" t="s">
        <v>2078</v>
      </c>
    </row>
    <row r="1000" spans="1:12">
      <c r="A1000" s="378" t="str">
        <f t="shared" si="72"/>
        <v>91081Wc.000.000.000.000.000.000</v>
      </c>
      <c r="B1000" s="214" t="s">
        <v>3237</v>
      </c>
      <c r="C1000" s="214" t="s">
        <v>3238</v>
      </c>
      <c r="D1000" s="378" t="s">
        <v>2720</v>
      </c>
      <c r="E1000" s="378" t="str">
        <f t="shared" si="71"/>
        <v>BULK_Teriyaki Stir Fry Fallon 24 oz</v>
      </c>
      <c r="F1000" s="214" t="s">
        <v>2692</v>
      </c>
      <c r="G1000" s="214" t="s">
        <v>2720</v>
      </c>
      <c r="I1000" s="1" t="s">
        <v>2030</v>
      </c>
      <c r="J1000" s="432">
        <v>45436</v>
      </c>
      <c r="K1000" s="214" t="s">
        <v>2098</v>
      </c>
      <c r="L1000" s="214" t="s">
        <v>2078</v>
      </c>
    </row>
    <row r="1001" spans="1:12">
      <c r="A1001" s="378" t="str">
        <f t="shared" si="72"/>
        <v>91091Wc.000.000.000.000.000.000</v>
      </c>
      <c r="B1001" s="214" t="s">
        <v>3239</v>
      </c>
      <c r="C1001" s="214" t="s">
        <v>3240</v>
      </c>
      <c r="D1001" s="378" t="s">
        <v>2721</v>
      </c>
      <c r="E1001" s="378" t="str">
        <f t="shared" si="71"/>
        <v>BULK_Spinach Lasagna Fallon 24 oz</v>
      </c>
      <c r="F1001" s="214" t="s">
        <v>2692</v>
      </c>
      <c r="G1001" s="214" t="s">
        <v>2721</v>
      </c>
      <c r="I1001" s="1" t="s">
        <v>2030</v>
      </c>
      <c r="J1001" s="432">
        <v>45436</v>
      </c>
      <c r="K1001" s="214" t="s">
        <v>2098</v>
      </c>
      <c r="L1001" s="214" t="s">
        <v>2078</v>
      </c>
    </row>
    <row r="1002" spans="1:12">
      <c r="A1002" s="378" t="str">
        <f t="shared" si="72"/>
        <v>91121Wc.000.000.000.000.000.000</v>
      </c>
      <c r="B1002" s="214" t="s">
        <v>3241</v>
      </c>
      <c r="C1002" s="214" t="s">
        <v>3242</v>
      </c>
      <c r="D1002" s="378" t="s">
        <v>2724</v>
      </c>
      <c r="E1002" s="378" t="str">
        <f t="shared" si="71"/>
        <v>BULK_Mushroom Chicken Fallon 24 oz</v>
      </c>
      <c r="F1002" s="214" t="s">
        <v>2692</v>
      </c>
      <c r="G1002" s="214" t="s">
        <v>2724</v>
      </c>
      <c r="I1002" s="1" t="s">
        <v>2030</v>
      </c>
      <c r="J1002" s="432">
        <v>45443</v>
      </c>
      <c r="K1002" s="214" t="s">
        <v>2098</v>
      </c>
      <c r="L1002" s="214" t="s">
        <v>2078</v>
      </c>
    </row>
    <row r="1003" spans="1:12">
      <c r="A1003" s="378" t="str">
        <f t="shared" si="72"/>
        <v>91131Wc.000.000.000.000.000.000</v>
      </c>
      <c r="B1003" s="214" t="s">
        <v>3243</v>
      </c>
      <c r="C1003" s="214" t="s">
        <v>3244</v>
      </c>
      <c r="D1003" s="378" t="s">
        <v>2725</v>
      </c>
      <c r="E1003" s="378" t="str">
        <f t="shared" si="71"/>
        <v>BULK_Corn Chowder Fallon 24 oz</v>
      </c>
      <c r="F1003" s="214" t="s">
        <v>2692</v>
      </c>
      <c r="G1003" s="214" t="s">
        <v>2725</v>
      </c>
      <c r="I1003" s="1" t="s">
        <v>2030</v>
      </c>
      <c r="J1003" s="432">
        <v>45443</v>
      </c>
      <c r="K1003" s="214" t="s">
        <v>2098</v>
      </c>
      <c r="L1003" s="214" t="s">
        <v>2078</v>
      </c>
    </row>
    <row r="1004" spans="1:12">
      <c r="A1004" s="378" t="str">
        <f t="shared" si="72"/>
        <v>90011Wb.000.000.000.000.000.000</v>
      </c>
      <c r="B1004" s="214" t="s">
        <v>3245</v>
      </c>
      <c r="C1004" s="214" t="s">
        <v>3246</v>
      </c>
      <c r="D1004" s="378" t="s">
        <v>2644</v>
      </c>
      <c r="E1004" s="378" t="str">
        <f t="shared" si="71"/>
        <v>BULK_Baked Ziti with Pesto Sauce and Grilled Shrimp Fallon 24 oz</v>
      </c>
      <c r="F1004" s="214" t="s">
        <v>2692</v>
      </c>
      <c r="G1004" s="214" t="s">
        <v>2644</v>
      </c>
      <c r="I1004" s="1" t="s">
        <v>2030</v>
      </c>
      <c r="J1004" s="432">
        <v>45371</v>
      </c>
      <c r="K1004" s="214" t="s">
        <v>2098</v>
      </c>
      <c r="L1004" s="214" t="s">
        <v>2078</v>
      </c>
    </row>
    <row r="1005" spans="1:12">
      <c r="A1005" s="378" t="str">
        <f t="shared" si="72"/>
        <v>90023Wb.000.000.000.000.000.000</v>
      </c>
      <c r="B1005" s="214" t="s">
        <v>3247</v>
      </c>
      <c r="C1005" s="214" t="s">
        <v>3248</v>
      </c>
      <c r="D1005" s="378" t="s">
        <v>2691</v>
      </c>
      <c r="E1005" s="378" t="str">
        <f t="shared" si="71"/>
        <v>BULK_Carrot Ginger soup Fallon Tub</v>
      </c>
      <c r="F1005" s="214" t="s">
        <v>2693</v>
      </c>
      <c r="G1005" s="214" t="s">
        <v>2691</v>
      </c>
      <c r="I1005" s="1" t="s">
        <v>2030</v>
      </c>
      <c r="J1005" s="432">
        <v>45371</v>
      </c>
      <c r="K1005" s="214" t="s">
        <v>2098</v>
      </c>
      <c r="L1005" s="214" t="s">
        <v>2078</v>
      </c>
    </row>
    <row r="1006" spans="1:12">
      <c r="A1006" s="378" t="str">
        <f t="shared" si="72"/>
        <v>90041Wb.000.000.000.000.000.000</v>
      </c>
      <c r="B1006" s="214" t="s">
        <v>3249</v>
      </c>
      <c r="C1006" s="214" t="s">
        <v>3250</v>
      </c>
      <c r="D1006" s="378" t="s">
        <v>2645</v>
      </c>
      <c r="E1006" s="378" t="str">
        <f t="shared" si="71"/>
        <v>BULK_Mini Chocolate Cakes Fallon 24 oz</v>
      </c>
      <c r="F1006" s="214" t="s">
        <v>2692</v>
      </c>
      <c r="G1006" s="214" t="s">
        <v>2645</v>
      </c>
      <c r="I1006" s="1" t="s">
        <v>2030</v>
      </c>
      <c r="J1006" s="432">
        <v>45371</v>
      </c>
      <c r="K1006" s="214" t="s">
        <v>2098</v>
      </c>
      <c r="L1006" s="214" t="s">
        <v>2078</v>
      </c>
    </row>
    <row r="1007" spans="1:12">
      <c r="A1007" s="378" t="str">
        <f t="shared" si="72"/>
        <v>90051Wb.000.000.000.000.000.000</v>
      </c>
      <c r="B1007" s="214" t="s">
        <v>3251</v>
      </c>
      <c r="C1007" s="214" t="s">
        <v>3252</v>
      </c>
      <c r="D1007" s="378" t="s">
        <v>2646</v>
      </c>
      <c r="E1007" s="378" t="str">
        <f t="shared" si="71"/>
        <v>BULK_Banana Pudding Fallon 24 oz</v>
      </c>
      <c r="F1007" s="214" t="s">
        <v>2692</v>
      </c>
      <c r="G1007" s="214" t="s">
        <v>2646</v>
      </c>
      <c r="I1007" s="1" t="s">
        <v>2030</v>
      </c>
      <c r="J1007" s="432">
        <v>45371</v>
      </c>
      <c r="K1007" s="214" t="s">
        <v>2098</v>
      </c>
      <c r="L1007" s="214" t="s">
        <v>2078</v>
      </c>
    </row>
    <row r="1008" spans="1:12">
      <c r="A1008" s="378" t="str">
        <f t="shared" si="72"/>
        <v>90061Wb.000.000.000.000.000.000</v>
      </c>
      <c r="B1008" s="214" t="s">
        <v>3253</v>
      </c>
      <c r="C1008" s="214" t="s">
        <v>3254</v>
      </c>
      <c r="D1008" s="378" t="s">
        <v>54</v>
      </c>
      <c r="E1008" s="378" t="str">
        <f t="shared" si="71"/>
        <v>BULK_Basmati Rice Fallon 24 oz</v>
      </c>
      <c r="F1008" s="214" t="s">
        <v>2692</v>
      </c>
      <c r="G1008" s="214" t="s">
        <v>54</v>
      </c>
      <c r="I1008" s="1" t="s">
        <v>2030</v>
      </c>
      <c r="J1008" s="432">
        <v>45371</v>
      </c>
      <c r="K1008" s="214" t="s">
        <v>2098</v>
      </c>
      <c r="L1008" s="214" t="s">
        <v>2078</v>
      </c>
    </row>
    <row r="1009" spans="1:12">
      <c r="A1009" s="378" t="str">
        <f t="shared" si="72"/>
        <v>90071Wb.000.000.000.000.000.000</v>
      </c>
      <c r="B1009" s="214" t="s">
        <v>3255</v>
      </c>
      <c r="C1009" s="214" t="s">
        <v>3256</v>
      </c>
      <c r="D1009" s="378" t="s">
        <v>195</v>
      </c>
      <c r="E1009" s="378" t="str">
        <f t="shared" si="71"/>
        <v>BULK_Brownie Bites Fallon 24 oz</v>
      </c>
      <c r="F1009" s="214" t="s">
        <v>2692</v>
      </c>
      <c r="G1009" s="214" t="s">
        <v>195</v>
      </c>
      <c r="I1009" s="1" t="s">
        <v>2030</v>
      </c>
      <c r="J1009" s="432">
        <v>45371</v>
      </c>
      <c r="K1009" s="214" t="s">
        <v>2098</v>
      </c>
      <c r="L1009" s="214" t="s">
        <v>2078</v>
      </c>
    </row>
    <row r="1010" spans="1:12">
      <c r="A1010" s="378" t="str">
        <f t="shared" si="72"/>
        <v>90093Wb.000.000.000.000.000.000</v>
      </c>
      <c r="B1010" s="214" t="s">
        <v>3257</v>
      </c>
      <c r="C1010" s="214" t="s">
        <v>3258</v>
      </c>
      <c r="D1010" s="378" t="s">
        <v>2682</v>
      </c>
      <c r="E1010" s="378" t="str">
        <f t="shared" si="71"/>
        <v>BULK_Chicken and Rice soup Fallon Tub</v>
      </c>
      <c r="F1010" s="214" t="s">
        <v>2693</v>
      </c>
      <c r="G1010" s="214" t="s">
        <v>2682</v>
      </c>
      <c r="I1010" s="1" t="s">
        <v>2030</v>
      </c>
      <c r="J1010" s="432">
        <v>45371</v>
      </c>
      <c r="K1010" s="214" t="s">
        <v>2098</v>
      </c>
      <c r="L1010" s="214" t="s">
        <v>2078</v>
      </c>
    </row>
    <row r="1011" spans="1:12">
      <c r="A1011" s="378" t="str">
        <f t="shared" si="72"/>
        <v>90103Wb.000.000.000.000.000.000</v>
      </c>
      <c r="B1011" s="214" t="s">
        <v>3259</v>
      </c>
      <c r="C1011" s="214" t="s">
        <v>3260</v>
      </c>
      <c r="D1011" s="378" t="s">
        <v>2683</v>
      </c>
      <c r="E1011" s="378" t="str">
        <f t="shared" si="71"/>
        <v>BULK_Chicken Stracciatella soup Fallon Tub</v>
      </c>
      <c r="F1011" s="214" t="s">
        <v>2693</v>
      </c>
      <c r="G1011" s="214" t="s">
        <v>2683</v>
      </c>
      <c r="I1011" s="1" t="s">
        <v>2030</v>
      </c>
      <c r="J1011" s="432">
        <v>45371</v>
      </c>
      <c r="K1011" s="214" t="s">
        <v>2098</v>
      </c>
      <c r="L1011" s="214" t="s">
        <v>2078</v>
      </c>
    </row>
    <row r="1012" spans="1:12">
      <c r="A1012" s="378" t="str">
        <f t="shared" si="72"/>
        <v>90121Wb.000.000.000.000.000.000</v>
      </c>
      <c r="B1012" s="214" t="s">
        <v>3261</v>
      </c>
      <c r="C1012" s="214" t="s">
        <v>3262</v>
      </c>
      <c r="D1012" s="378" t="s">
        <v>2648</v>
      </c>
      <c r="E1012" s="378" t="str">
        <f t="shared" si="71"/>
        <v>BULK_Chopped Spring Salad Fallon 24 oz</v>
      </c>
      <c r="F1012" s="214" t="s">
        <v>2692</v>
      </c>
      <c r="G1012" s="214" t="s">
        <v>2648</v>
      </c>
      <c r="I1012" s="1" t="s">
        <v>2030</v>
      </c>
      <c r="J1012" s="432">
        <v>45371</v>
      </c>
      <c r="K1012" s="214" t="s">
        <v>2098</v>
      </c>
      <c r="L1012" s="214" t="s">
        <v>2078</v>
      </c>
    </row>
    <row r="1013" spans="1:12">
      <c r="A1013" s="378" t="str">
        <f t="shared" si="72"/>
        <v>90131Wb.000.000.000.000.000.000</v>
      </c>
      <c r="B1013" s="214" t="s">
        <v>3263</v>
      </c>
      <c r="C1013" s="214" t="s">
        <v>3264</v>
      </c>
      <c r="D1013" s="378" t="s">
        <v>2649</v>
      </c>
      <c r="E1013" s="378" t="str">
        <f t="shared" si="71"/>
        <v>BULK_Fish Cakes with Tartar Sauce Fallon 24 oz</v>
      </c>
      <c r="F1013" s="214" t="s">
        <v>2692</v>
      </c>
      <c r="G1013" s="214" t="s">
        <v>2649</v>
      </c>
      <c r="I1013" s="1" t="s">
        <v>2030</v>
      </c>
      <c r="J1013" s="432">
        <v>45371</v>
      </c>
      <c r="K1013" s="214" t="s">
        <v>2098</v>
      </c>
      <c r="L1013" s="214" t="s">
        <v>2078</v>
      </c>
    </row>
    <row r="1014" spans="1:12">
      <c r="A1014" s="378" t="str">
        <f t="shared" si="72"/>
        <v>90141Wb.000.000.000.000.000.000</v>
      </c>
      <c r="B1014" s="214" t="s">
        <v>3265</v>
      </c>
      <c r="C1014" s="214" t="s">
        <v>3266</v>
      </c>
      <c r="D1014" s="378" t="s">
        <v>2650</v>
      </c>
      <c r="E1014" s="378" t="str">
        <f t="shared" si="71"/>
        <v>BULK_Fresh Fruit Cup Fallon 24 oz</v>
      </c>
      <c r="F1014" s="214" t="s">
        <v>2692</v>
      </c>
      <c r="G1014" s="214" t="s">
        <v>2650</v>
      </c>
      <c r="I1014" s="1" t="s">
        <v>2030</v>
      </c>
      <c r="J1014" s="432">
        <v>45371</v>
      </c>
      <c r="K1014" s="214" t="s">
        <v>2098</v>
      </c>
      <c r="L1014" s="214" t="s">
        <v>2078</v>
      </c>
    </row>
    <row r="1015" spans="1:12">
      <c r="A1015" s="378" t="str">
        <f t="shared" si="72"/>
        <v>90152Wb.000.000.000.000.000.000</v>
      </c>
      <c r="B1015" s="214" t="s">
        <v>3267</v>
      </c>
      <c r="C1015" s="214" t="s">
        <v>3268</v>
      </c>
      <c r="D1015" s="378" t="s">
        <v>181</v>
      </c>
      <c r="E1015" s="378" t="str">
        <f t="shared" si="71"/>
        <v>BULK_Green Beans Fallon 24 oz</v>
      </c>
      <c r="F1015" s="214" t="s">
        <v>2692</v>
      </c>
      <c r="G1015" s="214" t="s">
        <v>181</v>
      </c>
      <c r="I1015" s="1" t="s">
        <v>2030</v>
      </c>
      <c r="J1015" s="432">
        <v>45371</v>
      </c>
      <c r="K1015" s="214" t="s">
        <v>2098</v>
      </c>
      <c r="L1015" s="214" t="s">
        <v>2078</v>
      </c>
    </row>
    <row r="1016" spans="1:12">
      <c r="A1016" s="378" t="str">
        <f t="shared" si="72"/>
        <v>90151Wb.000.000.000.000.000.000</v>
      </c>
      <c r="B1016" s="214" t="s">
        <v>3267</v>
      </c>
      <c r="C1016" s="214" t="s">
        <v>3269</v>
      </c>
      <c r="D1016" s="378" t="s">
        <v>2651</v>
      </c>
      <c r="E1016" s="378" t="str">
        <f t="shared" si="71"/>
        <v>BULK_Green Beans &amp; Almonds Fallon 24 oz</v>
      </c>
      <c r="F1016" s="214" t="s">
        <v>2692</v>
      </c>
      <c r="G1016" s="214" t="s">
        <v>2651</v>
      </c>
      <c r="I1016" s="1" t="s">
        <v>2030</v>
      </c>
      <c r="J1016" s="432">
        <v>45371</v>
      </c>
      <c r="K1016" s="214" t="s">
        <v>2098</v>
      </c>
      <c r="L1016" s="214" t="s">
        <v>2078</v>
      </c>
    </row>
    <row r="1017" spans="1:12">
      <c r="A1017" s="378" t="str">
        <f t="shared" si="72"/>
        <v>90161Wb.000.000.000.000.000.000</v>
      </c>
      <c r="B1017" s="214" t="s">
        <v>3270</v>
      </c>
      <c r="C1017" s="214" t="s">
        <v>3271</v>
      </c>
      <c r="D1017" s="378" t="s">
        <v>245</v>
      </c>
      <c r="E1017" s="378" t="str">
        <f t="shared" si="71"/>
        <v>BULK_Classic Mac &amp; Cheese Fallon 24 oz</v>
      </c>
      <c r="F1017" s="214" t="s">
        <v>2692</v>
      </c>
      <c r="G1017" s="214" t="s">
        <v>245</v>
      </c>
      <c r="I1017" s="1" t="s">
        <v>2030</v>
      </c>
      <c r="J1017" s="432">
        <v>45371</v>
      </c>
      <c r="K1017" s="214" t="s">
        <v>2098</v>
      </c>
      <c r="L1017" s="214" t="s">
        <v>2078</v>
      </c>
    </row>
    <row r="1018" spans="1:12">
      <c r="A1018" s="378" t="str">
        <f t="shared" si="72"/>
        <v>90162Wb.000.000.000.000.000.000</v>
      </c>
      <c r="B1018" s="214" t="s">
        <v>3270</v>
      </c>
      <c r="C1018" s="214" t="s">
        <v>3272</v>
      </c>
      <c r="D1018" s="378" t="s">
        <v>2709</v>
      </c>
      <c r="E1018" s="378" t="str">
        <f t="shared" si="71"/>
        <v>BULK_Macaroni Primavera Fallon 24 oz</v>
      </c>
      <c r="F1018" s="214" t="s">
        <v>2692</v>
      </c>
      <c r="G1018" s="214" t="s">
        <v>2709</v>
      </c>
      <c r="I1018" s="1" t="s">
        <v>2030</v>
      </c>
      <c r="J1018" s="432">
        <v>45422</v>
      </c>
      <c r="K1018" s="214" t="s">
        <v>2098</v>
      </c>
      <c r="L1018" s="214" t="s">
        <v>2078</v>
      </c>
    </row>
    <row r="1019" spans="1:12">
      <c r="A1019" s="378" t="str">
        <f t="shared" si="72"/>
        <v>90163Wb.000.000.000.000.000.000</v>
      </c>
      <c r="B1019" s="214" t="s">
        <v>3270</v>
      </c>
      <c r="C1019" s="214" t="s">
        <v>3273</v>
      </c>
      <c r="D1019" s="378" t="s">
        <v>246</v>
      </c>
      <c r="E1019" s="378" t="str">
        <f t="shared" si="71"/>
        <v>BULK_Pulled BBQ Chicken Fallon 24 oz</v>
      </c>
      <c r="F1019" s="214" t="s">
        <v>2692</v>
      </c>
      <c r="G1019" s="214" t="s">
        <v>246</v>
      </c>
      <c r="I1019" s="1" t="s">
        <v>2030</v>
      </c>
      <c r="J1019" s="432">
        <v>45371</v>
      </c>
      <c r="K1019" s="214" t="s">
        <v>2098</v>
      </c>
      <c r="L1019" s="214" t="s">
        <v>2078</v>
      </c>
    </row>
    <row r="1020" spans="1:12">
      <c r="A1020" s="378" t="str">
        <f t="shared" si="72"/>
        <v>90171Wb.000.000.000.000.000.000</v>
      </c>
      <c r="B1020" s="214" t="s">
        <v>3274</v>
      </c>
      <c r="C1020" s="214" t="s">
        <v>3275</v>
      </c>
      <c r="D1020" s="378" t="s">
        <v>2652</v>
      </c>
      <c r="E1020" s="378" t="str">
        <f t="shared" si="71"/>
        <v>BULK_Macaroni Salad with Beets Fallon 24 oz</v>
      </c>
      <c r="F1020" s="214" t="s">
        <v>2692</v>
      </c>
      <c r="G1020" s="214" t="s">
        <v>2652</v>
      </c>
      <c r="I1020" s="1" t="s">
        <v>2030</v>
      </c>
      <c r="J1020" s="432">
        <v>45371</v>
      </c>
      <c r="K1020" s="214" t="s">
        <v>2098</v>
      </c>
      <c r="L1020" s="214" t="s">
        <v>2078</v>
      </c>
    </row>
    <row r="1021" spans="1:12">
      <c r="A1021" s="378" t="str">
        <f t="shared" si="72"/>
        <v>90181Wb.000.000.000.000.000.000</v>
      </c>
      <c r="B1021" s="214" t="s">
        <v>3276</v>
      </c>
      <c r="C1021" s="214" t="s">
        <v>3277</v>
      </c>
      <c r="D1021" s="378" t="s">
        <v>2653</v>
      </c>
      <c r="E1021" s="378" t="str">
        <f t="shared" si="71"/>
        <v>BULK_Mini Coffee Cake Fallon 24 oz</v>
      </c>
      <c r="F1021" s="214" t="s">
        <v>2692</v>
      </c>
      <c r="G1021" s="214" t="s">
        <v>2653</v>
      </c>
      <c r="I1021" s="1" t="s">
        <v>2030</v>
      </c>
      <c r="J1021" s="432">
        <v>45371</v>
      </c>
      <c r="K1021" s="214" t="s">
        <v>2098</v>
      </c>
      <c r="L1021" s="214" t="s">
        <v>2078</v>
      </c>
    </row>
    <row r="1022" spans="1:12">
      <c r="A1022" s="378" t="str">
        <f t="shared" si="72"/>
        <v>90191Wb.000.000.000.000.000.000</v>
      </c>
      <c r="B1022" s="214" t="s">
        <v>3278</v>
      </c>
      <c r="C1022" s="214" t="s">
        <v>3279</v>
      </c>
      <c r="D1022" s="378" t="s">
        <v>2654</v>
      </c>
      <c r="E1022" s="378" t="str">
        <f t="shared" si="71"/>
        <v>BULK_Rice Pudding Fallon 24 oz</v>
      </c>
      <c r="F1022" s="214" t="s">
        <v>2692</v>
      </c>
      <c r="G1022" s="214" t="s">
        <v>2654</v>
      </c>
      <c r="I1022" s="1" t="s">
        <v>2030</v>
      </c>
      <c r="J1022" s="432">
        <v>45371</v>
      </c>
      <c r="K1022" s="214" t="s">
        <v>2098</v>
      </c>
      <c r="L1022" s="214" t="s">
        <v>2078</v>
      </c>
    </row>
    <row r="1023" spans="1:12">
      <c r="A1023" s="378" t="str">
        <f t="shared" si="72"/>
        <v>90201Wb.000.000.000.000.000.000</v>
      </c>
      <c r="B1023" s="214" t="s">
        <v>3280</v>
      </c>
      <c r="C1023" s="214" t="s">
        <v>3281</v>
      </c>
      <c r="D1023" s="378" t="s">
        <v>2655</v>
      </c>
      <c r="E1023" s="378" t="str">
        <f t="shared" si="71"/>
        <v>BULK_Roasted Broccoli Fallon 24 oz</v>
      </c>
      <c r="F1023" s="214" t="s">
        <v>2692</v>
      </c>
      <c r="G1023" s="214" t="s">
        <v>2655</v>
      </c>
      <c r="I1023" s="1" t="s">
        <v>2030</v>
      </c>
      <c r="J1023" s="432">
        <v>45371</v>
      </c>
      <c r="K1023" s="214" t="s">
        <v>2098</v>
      </c>
      <c r="L1023" s="214" t="s">
        <v>2078</v>
      </c>
    </row>
    <row r="1024" spans="1:12">
      <c r="A1024" s="378" t="str">
        <f t="shared" si="72"/>
        <v>90211Wb.000.000.000.000.000.000</v>
      </c>
      <c r="B1024" s="214" t="s">
        <v>3282</v>
      </c>
      <c r="C1024" s="214" t="s">
        <v>3283</v>
      </c>
      <c r="D1024" s="378" t="s">
        <v>179</v>
      </c>
      <c r="E1024" s="378" t="str">
        <f t="shared" si="71"/>
        <v>BULK_Rosemary Whipped Potatoes Fallon 24 oz</v>
      </c>
      <c r="F1024" s="214" t="s">
        <v>2692</v>
      </c>
      <c r="G1024" s="214" t="s">
        <v>179</v>
      </c>
      <c r="I1024" s="1" t="s">
        <v>2030</v>
      </c>
      <c r="J1024" s="432">
        <v>45371</v>
      </c>
      <c r="K1024" s="214" t="s">
        <v>2098</v>
      </c>
      <c r="L1024" s="214" t="s">
        <v>2078</v>
      </c>
    </row>
    <row r="1025" spans="1:12">
      <c r="A1025" s="378" t="str">
        <f t="shared" si="72"/>
        <v>90221Wb.000.000.000.000.000.000</v>
      </c>
      <c r="B1025" s="214" t="s">
        <v>3284</v>
      </c>
      <c r="C1025" s="214" t="s">
        <v>3285</v>
      </c>
      <c r="D1025" s="378" t="s">
        <v>1383</v>
      </c>
      <c r="E1025" s="378" t="str">
        <f t="shared" ref="E1025:E1088" si="73">CONCATENATE(K1025,"_",G1025," ",F1025)</f>
        <v>BULK_Sauteed Spinach Fallon 24 oz</v>
      </c>
      <c r="F1025" s="214" t="s">
        <v>2692</v>
      </c>
      <c r="G1025" s="214" t="s">
        <v>1383</v>
      </c>
      <c r="I1025" s="1" t="s">
        <v>2030</v>
      </c>
      <c r="J1025" s="432">
        <v>45371</v>
      </c>
      <c r="K1025" s="214" t="s">
        <v>2098</v>
      </c>
      <c r="L1025" s="214" t="s">
        <v>2078</v>
      </c>
    </row>
    <row r="1026" spans="1:12">
      <c r="A1026" s="378" t="str">
        <f t="shared" si="72"/>
        <v>90231Wb.000.000.000.000.000.000</v>
      </c>
      <c r="B1026" s="214" t="s">
        <v>3286</v>
      </c>
      <c r="C1026" s="214" t="s">
        <v>3287</v>
      </c>
      <c r="D1026" s="378" t="s">
        <v>2694</v>
      </c>
      <c r="E1026" s="378" t="str">
        <f t="shared" si="73"/>
        <v>BULK_Penne with Meat Sauce Fallon 24 oz</v>
      </c>
      <c r="F1026" s="214" t="s">
        <v>2692</v>
      </c>
      <c r="G1026" s="214" t="s">
        <v>2694</v>
      </c>
      <c r="I1026" s="1" t="s">
        <v>2030</v>
      </c>
      <c r="J1026" s="432">
        <v>45371</v>
      </c>
      <c r="K1026" s="214" t="s">
        <v>2098</v>
      </c>
      <c r="L1026" s="214" t="s">
        <v>2078</v>
      </c>
    </row>
    <row r="1027" spans="1:12">
      <c r="A1027" s="378" t="str">
        <f t="shared" si="72"/>
        <v>90241Wb.000.000.000.000.000.000</v>
      </c>
      <c r="B1027" s="214" t="s">
        <v>3288</v>
      </c>
      <c r="C1027" s="214" t="s">
        <v>3289</v>
      </c>
      <c r="D1027" s="378" t="s">
        <v>2656</v>
      </c>
      <c r="E1027" s="378" t="str">
        <f t="shared" si="73"/>
        <v>BULK_Teriyaki Chicken Fallon 24 oz</v>
      </c>
      <c r="F1027" s="214" t="s">
        <v>2692</v>
      </c>
      <c r="G1027" s="214" t="s">
        <v>2656</v>
      </c>
      <c r="I1027" s="1" t="s">
        <v>2030</v>
      </c>
      <c r="J1027" s="432">
        <v>45371</v>
      </c>
      <c r="K1027" s="214" t="s">
        <v>2098</v>
      </c>
      <c r="L1027" s="214" t="s">
        <v>2078</v>
      </c>
    </row>
    <row r="1028" spans="1:12">
      <c r="A1028" s="378" t="str">
        <f t="shared" ref="A1028:A1091" si="74">CONCATENATE(C1028,".",IF(M1028="","000",M1028),".",IF(O1028="","000",O1028),".",IF(Q1028="","000",Q1028),".",IF(S1028="","000",S1028),".",IF(U1028="","000",U1028),".",IF(Y1028="","000",Y1028))</f>
        <v>90251Wb.000.000.000.000.000.000</v>
      </c>
      <c r="B1028" s="214" t="s">
        <v>3290</v>
      </c>
      <c r="C1028" s="214" t="s">
        <v>3291</v>
      </c>
      <c r="D1028" s="378" t="s">
        <v>2657</v>
      </c>
      <c r="E1028" s="378" t="str">
        <f t="shared" si="73"/>
        <v>BULK_Turkey Meatballs with Tomato Sauce Fallon 24 oz</v>
      </c>
      <c r="F1028" s="214" t="s">
        <v>2692</v>
      </c>
      <c r="G1028" s="214" t="s">
        <v>2657</v>
      </c>
      <c r="I1028" s="1" t="s">
        <v>2030</v>
      </c>
      <c r="J1028" s="432">
        <v>45371</v>
      </c>
      <c r="K1028" s="214" t="s">
        <v>2098</v>
      </c>
      <c r="L1028" s="214" t="s">
        <v>2078</v>
      </c>
    </row>
    <row r="1029" spans="1:12">
      <c r="A1029" s="378" t="str">
        <f t="shared" si="74"/>
        <v>90281Wb.000.000.000.000.000.000</v>
      </c>
      <c r="B1029" s="214" t="s">
        <v>3292</v>
      </c>
      <c r="C1029" s="214" t="s">
        <v>3293</v>
      </c>
      <c r="D1029" s="378" t="s">
        <v>2659</v>
      </c>
      <c r="E1029" s="378" t="str">
        <f t="shared" si="73"/>
        <v>BULK_Brown Rice Fallon 24 oz</v>
      </c>
      <c r="F1029" s="214" t="s">
        <v>2692</v>
      </c>
      <c r="G1029" s="214" t="s">
        <v>2659</v>
      </c>
      <c r="I1029" s="1" t="s">
        <v>2030</v>
      </c>
      <c r="J1029" s="432">
        <v>45371</v>
      </c>
      <c r="K1029" s="214" t="s">
        <v>2098</v>
      </c>
      <c r="L1029" s="214" t="s">
        <v>2078</v>
      </c>
    </row>
    <row r="1030" spans="1:12">
      <c r="A1030" s="378" t="str">
        <f t="shared" si="74"/>
        <v>90291Wb.000.000.000.000.000.000</v>
      </c>
      <c r="B1030" s="214" t="s">
        <v>3294</v>
      </c>
      <c r="C1030" s="214" t="s">
        <v>3295</v>
      </c>
      <c r="D1030" s="378" t="s">
        <v>989</v>
      </c>
      <c r="E1030" s="378" t="str">
        <f t="shared" si="73"/>
        <v>BULK_Carrot Puree  Fallon 24 oz</v>
      </c>
      <c r="F1030" s="214" t="s">
        <v>2692</v>
      </c>
      <c r="G1030" s="214" t="s">
        <v>989</v>
      </c>
      <c r="I1030" s="1" t="s">
        <v>2030</v>
      </c>
      <c r="J1030" s="432">
        <v>45371</v>
      </c>
      <c r="K1030" s="214" t="s">
        <v>2098</v>
      </c>
      <c r="L1030" s="214" t="s">
        <v>2078</v>
      </c>
    </row>
    <row r="1031" spans="1:12">
      <c r="A1031" s="378" t="str">
        <f t="shared" si="74"/>
        <v>90311Wb.000.000.000.000.000.000</v>
      </c>
      <c r="B1031" s="214" t="s">
        <v>3296</v>
      </c>
      <c r="C1031" s="214" t="s">
        <v>3297</v>
      </c>
      <c r="D1031" s="378" t="s">
        <v>2660</v>
      </c>
      <c r="E1031" s="378" t="str">
        <f t="shared" si="73"/>
        <v>BULK_Chicken Tacos (Taco Shells Optional) Fallon 24 oz</v>
      </c>
      <c r="F1031" s="214" t="s">
        <v>2692</v>
      </c>
      <c r="G1031" s="214" t="s">
        <v>2660</v>
      </c>
      <c r="I1031" s="1" t="s">
        <v>2030</v>
      </c>
      <c r="J1031" s="432">
        <v>45371</v>
      </c>
      <c r="K1031" s="214" t="s">
        <v>2098</v>
      </c>
      <c r="L1031" s="214" t="s">
        <v>2078</v>
      </c>
    </row>
    <row r="1032" spans="1:12">
      <c r="A1032" s="378" t="str">
        <f t="shared" si="74"/>
        <v>90321Wb.000.000.000.000.000.000</v>
      </c>
      <c r="B1032" s="214" t="s">
        <v>3298</v>
      </c>
      <c r="C1032" s="214" t="s">
        <v>3299</v>
      </c>
      <c r="D1032" s="378" t="s">
        <v>2661</v>
      </c>
      <c r="E1032" s="378" t="str">
        <f t="shared" si="73"/>
        <v>BULK_Chili with Cheddar Cheese Fallon 24 oz</v>
      </c>
      <c r="F1032" s="214" t="s">
        <v>2692</v>
      </c>
      <c r="G1032" s="214" t="s">
        <v>2661</v>
      </c>
      <c r="I1032" s="1" t="s">
        <v>2030</v>
      </c>
      <c r="J1032" s="432">
        <v>45371</v>
      </c>
      <c r="K1032" s="214" t="s">
        <v>2098</v>
      </c>
      <c r="L1032" s="214" t="s">
        <v>2078</v>
      </c>
    </row>
    <row r="1033" spans="1:12">
      <c r="A1033" s="378" t="str">
        <f t="shared" si="74"/>
        <v>90331Wb.000.000.000.000.000.000</v>
      </c>
      <c r="B1033" s="214" t="s">
        <v>3300</v>
      </c>
      <c r="C1033" s="214" t="s">
        <v>3301</v>
      </c>
      <c r="D1033" s="378" t="s">
        <v>2662</v>
      </c>
      <c r="E1033" s="378" t="str">
        <f t="shared" si="73"/>
        <v>BULK_Chocolate Pudding Fallon 24 oz</v>
      </c>
      <c r="F1033" s="214" t="s">
        <v>2692</v>
      </c>
      <c r="G1033" s="214" t="s">
        <v>2662</v>
      </c>
      <c r="I1033" s="1" t="s">
        <v>2030</v>
      </c>
      <c r="J1033" s="432">
        <v>45371</v>
      </c>
      <c r="K1033" s="214" t="s">
        <v>2098</v>
      </c>
      <c r="L1033" s="214" t="s">
        <v>2078</v>
      </c>
    </row>
    <row r="1034" spans="1:12">
      <c r="A1034" s="378" t="str">
        <f t="shared" si="74"/>
        <v>90332Wb.000.000.000.000.000.000</v>
      </c>
      <c r="B1034" s="214" t="s">
        <v>3300</v>
      </c>
      <c r="C1034" s="214" t="s">
        <v>3302</v>
      </c>
      <c r="D1034" s="378" t="s">
        <v>2701</v>
      </c>
      <c r="E1034" s="378" t="str">
        <f t="shared" si="73"/>
        <v>BULK_Strawberry and Vanilla Pudding Fallon 24 oz</v>
      </c>
      <c r="F1034" s="214" t="s">
        <v>2692</v>
      </c>
      <c r="G1034" s="214" t="s">
        <v>2701</v>
      </c>
      <c r="I1034" s="1" t="s">
        <v>2030</v>
      </c>
      <c r="J1034" s="432">
        <v>45371</v>
      </c>
      <c r="K1034" s="214" t="s">
        <v>2098</v>
      </c>
      <c r="L1034" s="214" t="s">
        <v>2078</v>
      </c>
    </row>
    <row r="1035" spans="1:12">
      <c r="A1035" s="378" t="str">
        <f t="shared" si="74"/>
        <v>90333Wb.000.000.000.000.000.000</v>
      </c>
      <c r="B1035" s="214" t="s">
        <v>3300</v>
      </c>
      <c r="C1035" s="214" t="s">
        <v>3303</v>
      </c>
      <c r="D1035" s="378" t="s">
        <v>2711</v>
      </c>
      <c r="E1035" s="378" t="str">
        <f t="shared" si="73"/>
        <v>BULK_Vanilla Pudding Fallon 24 oz</v>
      </c>
      <c r="F1035" s="214" t="s">
        <v>2692</v>
      </c>
      <c r="G1035" s="214" t="s">
        <v>2711</v>
      </c>
      <c r="I1035" s="1" t="s">
        <v>2030</v>
      </c>
      <c r="J1035" s="432">
        <v>45429</v>
      </c>
      <c r="K1035" s="214" t="s">
        <v>2098</v>
      </c>
      <c r="L1035" s="214" t="s">
        <v>2078</v>
      </c>
    </row>
    <row r="1036" spans="1:12">
      <c r="A1036" s="378" t="str">
        <f t="shared" si="74"/>
        <v>90341Wb.000.000.000.000.000.000</v>
      </c>
      <c r="B1036" s="214" t="s">
        <v>3304</v>
      </c>
      <c r="C1036" s="214" t="s">
        <v>3305</v>
      </c>
      <c r="D1036" s="378" t="s">
        <v>2647</v>
      </c>
      <c r="E1036" s="378" t="str">
        <f t="shared" si="73"/>
        <v>BULK_Chopped Caesar Salad Fallon 24 oz</v>
      </c>
      <c r="F1036" s="214" t="s">
        <v>2692</v>
      </c>
      <c r="G1036" s="214" t="s">
        <v>2647</v>
      </c>
      <c r="I1036" s="1" t="s">
        <v>2030</v>
      </c>
      <c r="J1036" s="432">
        <v>45371</v>
      </c>
      <c r="K1036" s="214" t="s">
        <v>2098</v>
      </c>
      <c r="L1036" s="214" t="s">
        <v>2078</v>
      </c>
    </row>
    <row r="1037" spans="1:12">
      <c r="A1037" s="378" t="str">
        <f t="shared" si="74"/>
        <v>90351Wb.000.000.000.000.000.000</v>
      </c>
      <c r="B1037" s="214" t="s">
        <v>3306</v>
      </c>
      <c r="C1037" s="214" t="s">
        <v>3307</v>
      </c>
      <c r="D1037" s="378" t="s">
        <v>130</v>
      </c>
      <c r="E1037" s="378" t="str">
        <f t="shared" si="73"/>
        <v>BULK_Cole Slaw Fallon 24 oz</v>
      </c>
      <c r="F1037" s="214" t="s">
        <v>2692</v>
      </c>
      <c r="G1037" s="214" t="s">
        <v>130</v>
      </c>
      <c r="I1037" s="1" t="s">
        <v>2030</v>
      </c>
      <c r="J1037" s="432">
        <v>45371</v>
      </c>
      <c r="K1037" s="214" t="s">
        <v>2098</v>
      </c>
      <c r="L1037" s="214" t="s">
        <v>2078</v>
      </c>
    </row>
    <row r="1038" spans="1:12">
      <c r="A1038" s="378" t="str">
        <f t="shared" si="74"/>
        <v>90383Wb.000.000.000.000.000.000</v>
      </c>
      <c r="B1038" s="214" t="s">
        <v>3308</v>
      </c>
      <c r="C1038" s="214" t="s">
        <v>3309</v>
      </c>
      <c r="D1038" s="378" t="s">
        <v>2685</v>
      </c>
      <c r="E1038" s="378" t="str">
        <f t="shared" si="73"/>
        <v>BULK_Italian Wedding soup Fallon Tub</v>
      </c>
      <c r="F1038" s="214" t="s">
        <v>2693</v>
      </c>
      <c r="G1038" s="214" t="s">
        <v>2685</v>
      </c>
      <c r="I1038" s="1" t="s">
        <v>2030</v>
      </c>
      <c r="J1038" s="432">
        <v>45371</v>
      </c>
      <c r="K1038" s="214" t="s">
        <v>2098</v>
      </c>
      <c r="L1038" s="214" t="s">
        <v>2078</v>
      </c>
    </row>
    <row r="1039" spans="1:12">
      <c r="A1039" s="378" t="str">
        <f t="shared" si="74"/>
        <v>90391Wb.000.000.000.000.000.000</v>
      </c>
      <c r="B1039" s="214" t="s">
        <v>3310</v>
      </c>
      <c r="C1039" s="214" t="s">
        <v>3311</v>
      </c>
      <c r="D1039" s="378" t="s">
        <v>3691</v>
      </c>
      <c r="E1039" s="378" t="str">
        <f t="shared" si="73"/>
        <v>BULK_Chopped Mediterranean Salad Fallon 24 oz</v>
      </c>
      <c r="F1039" s="214" t="s">
        <v>2692</v>
      </c>
      <c r="G1039" s="214" t="s">
        <v>3691</v>
      </c>
      <c r="I1039" s="1" t="s">
        <v>2030</v>
      </c>
      <c r="J1039" s="432">
        <v>45371</v>
      </c>
      <c r="K1039" s="214" t="s">
        <v>2098</v>
      </c>
      <c r="L1039" s="214" t="s">
        <v>2078</v>
      </c>
    </row>
    <row r="1040" spans="1:12">
      <c r="A1040" s="378" t="str">
        <f t="shared" si="74"/>
        <v>90403Wb.000.000.000.000.000.000</v>
      </c>
      <c r="B1040" s="214" t="s">
        <v>3312</v>
      </c>
      <c r="C1040" s="214" t="s">
        <v>3313</v>
      </c>
      <c r="D1040" s="378" t="s">
        <v>2686</v>
      </c>
      <c r="E1040" s="378" t="str">
        <f t="shared" si="73"/>
        <v>BULK_Minestrone soup Fallon Tub</v>
      </c>
      <c r="F1040" s="214" t="s">
        <v>2693</v>
      </c>
      <c r="G1040" s="214" t="s">
        <v>2686</v>
      </c>
      <c r="I1040" s="1" t="s">
        <v>2030</v>
      </c>
      <c r="J1040" s="432">
        <v>45371</v>
      </c>
      <c r="K1040" s="214" t="s">
        <v>2098</v>
      </c>
      <c r="L1040" s="214" t="s">
        <v>2078</v>
      </c>
    </row>
    <row r="1041" spans="1:12">
      <c r="A1041" s="378" t="str">
        <f t="shared" si="74"/>
        <v>90421Wb.000.000.000.000.000.000</v>
      </c>
      <c r="B1041" s="214" t="s">
        <v>3314</v>
      </c>
      <c r="C1041" s="214" t="s">
        <v>3315</v>
      </c>
      <c r="D1041" s="378" t="s">
        <v>2663</v>
      </c>
      <c r="E1041" s="378" t="str">
        <f t="shared" si="73"/>
        <v>BULK_Peanut Butter Chocolate Chip bites Fallon 24 oz</v>
      </c>
      <c r="F1041" s="214" t="s">
        <v>2692</v>
      </c>
      <c r="G1041" s="214" t="s">
        <v>2663</v>
      </c>
      <c r="I1041" s="1" t="s">
        <v>2030</v>
      </c>
      <c r="J1041" s="432">
        <v>45371</v>
      </c>
      <c r="K1041" s="214" t="s">
        <v>2098</v>
      </c>
      <c r="L1041" s="214" t="s">
        <v>2078</v>
      </c>
    </row>
    <row r="1042" spans="1:12">
      <c r="A1042" s="378" t="str">
        <f t="shared" si="74"/>
        <v>90431Wb.000.000.000.000.000.000</v>
      </c>
      <c r="B1042" s="214" t="s">
        <v>3316</v>
      </c>
      <c r="C1042" s="214" t="s">
        <v>3317</v>
      </c>
      <c r="D1042" s="378" t="s">
        <v>2664</v>
      </c>
      <c r="E1042" s="378" t="str">
        <f t="shared" si="73"/>
        <v>BULK_Potato Salad Fallon 24 oz</v>
      </c>
      <c r="F1042" s="214" t="s">
        <v>2692</v>
      </c>
      <c r="G1042" s="214" t="s">
        <v>2664</v>
      </c>
      <c r="I1042" s="1" t="s">
        <v>2030</v>
      </c>
      <c r="J1042" s="432">
        <v>45371</v>
      </c>
      <c r="K1042" s="214" t="s">
        <v>2098</v>
      </c>
      <c r="L1042" s="214" t="s">
        <v>2078</v>
      </c>
    </row>
    <row r="1043" spans="1:12">
      <c r="A1043" s="378" t="str">
        <f t="shared" si="74"/>
        <v>90451Wb.000.000.000.000.000.000</v>
      </c>
      <c r="B1043" s="214" t="s">
        <v>3318</v>
      </c>
      <c r="C1043" s="214" t="s">
        <v>3319</v>
      </c>
      <c r="D1043" s="378" t="s">
        <v>2665</v>
      </c>
      <c r="E1043" s="378" t="str">
        <f t="shared" si="73"/>
        <v>BULK_Slow Cooked Roast Beef  Fallon 24 oz</v>
      </c>
      <c r="F1043" s="214" t="s">
        <v>2692</v>
      </c>
      <c r="G1043" s="214" t="s">
        <v>2665</v>
      </c>
      <c r="I1043" s="1" t="s">
        <v>2030</v>
      </c>
      <c r="J1043" s="432">
        <v>45371</v>
      </c>
      <c r="K1043" s="214" t="s">
        <v>2098</v>
      </c>
      <c r="L1043" s="214" t="s">
        <v>2078</v>
      </c>
    </row>
    <row r="1044" spans="1:12">
      <c r="A1044" s="378" t="str">
        <f t="shared" si="74"/>
        <v>90461Wb.000.000.000.000.000.000</v>
      </c>
      <c r="B1044" s="214" t="s">
        <v>3320</v>
      </c>
      <c r="C1044" s="214" t="s">
        <v>3321</v>
      </c>
      <c r="D1044" s="378" t="s">
        <v>2666</v>
      </c>
      <c r="E1044" s="378" t="str">
        <f t="shared" si="73"/>
        <v>BULK_Spaghetti and Turkey Meatballs, with Tomato, Mushroom and Veggie Sauce  Fallon 24 oz</v>
      </c>
      <c r="F1044" s="214" t="s">
        <v>2692</v>
      </c>
      <c r="G1044" s="214" t="s">
        <v>2666</v>
      </c>
      <c r="I1044" s="1" t="s">
        <v>2030</v>
      </c>
      <c r="J1044" s="432">
        <v>45371</v>
      </c>
      <c r="K1044" s="214" t="s">
        <v>2098</v>
      </c>
      <c r="L1044" s="214" t="s">
        <v>2078</v>
      </c>
    </row>
    <row r="1045" spans="1:12">
      <c r="A1045" s="378" t="str">
        <f t="shared" si="74"/>
        <v>90471Wb.000.000.000.000.000.000</v>
      </c>
      <c r="B1045" s="214" t="s">
        <v>3322</v>
      </c>
      <c r="C1045" s="214" t="s">
        <v>3323</v>
      </c>
      <c r="D1045" s="378" t="s">
        <v>2667</v>
      </c>
      <c r="E1045" s="378" t="str">
        <f t="shared" si="73"/>
        <v>BULK_Apple Sauce with Raisins and Cinnamon Fallon 24 oz</v>
      </c>
      <c r="F1045" s="214" t="s">
        <v>2692</v>
      </c>
      <c r="G1045" s="214" t="s">
        <v>2667</v>
      </c>
      <c r="I1045" s="1" t="s">
        <v>2030</v>
      </c>
      <c r="J1045" s="432">
        <v>45371</v>
      </c>
      <c r="K1045" s="214" t="s">
        <v>2098</v>
      </c>
      <c r="L1045" s="214" t="s">
        <v>2078</v>
      </c>
    </row>
    <row r="1046" spans="1:12">
      <c r="A1046" s="378" t="str">
        <f t="shared" si="74"/>
        <v>90491Wb.000.000.000.000.000.000</v>
      </c>
      <c r="B1046" s="214" t="s">
        <v>3324</v>
      </c>
      <c r="C1046" s="214" t="s">
        <v>3325</v>
      </c>
      <c r="D1046" s="378" t="s">
        <v>2668</v>
      </c>
      <c r="E1046" s="378" t="str">
        <f t="shared" si="73"/>
        <v>BULK_Caramelized Bananas Fallon 24 oz</v>
      </c>
      <c r="F1046" s="214" t="s">
        <v>2692</v>
      </c>
      <c r="G1046" s="214" t="s">
        <v>2668</v>
      </c>
      <c r="I1046" s="1" t="s">
        <v>2030</v>
      </c>
      <c r="J1046" s="432">
        <v>45371</v>
      </c>
      <c r="K1046" s="214" t="s">
        <v>2098</v>
      </c>
      <c r="L1046" s="214" t="s">
        <v>2078</v>
      </c>
    </row>
    <row r="1047" spans="1:12">
      <c r="A1047" s="378" t="str">
        <f t="shared" si="74"/>
        <v>90503Wb.000.000.000.000.000.000</v>
      </c>
      <c r="B1047" s="214" t="s">
        <v>3326</v>
      </c>
      <c r="C1047" s="214" t="s">
        <v>3327</v>
      </c>
      <c r="D1047" s="378" t="s">
        <v>2684</v>
      </c>
      <c r="E1047" s="378" t="str">
        <f t="shared" si="73"/>
        <v>BULK_Chicken Noodle soup Fallon Tub</v>
      </c>
      <c r="F1047" s="214" t="s">
        <v>2693</v>
      </c>
      <c r="G1047" s="214" t="s">
        <v>2684</v>
      </c>
      <c r="I1047" s="1" t="s">
        <v>2030</v>
      </c>
      <c r="J1047" s="432">
        <v>45371</v>
      </c>
      <c r="K1047" s="214" t="s">
        <v>2098</v>
      </c>
      <c r="L1047" s="214" t="s">
        <v>2078</v>
      </c>
    </row>
    <row r="1048" spans="1:12">
      <c r="A1048" s="378" t="str">
        <f t="shared" si="74"/>
        <v>90511Wb.000.000.000.000.000.000</v>
      </c>
      <c r="B1048" s="214" t="s">
        <v>3328</v>
      </c>
      <c r="C1048" s="214" t="s">
        <v>3329</v>
      </c>
      <c r="D1048" s="378" t="s">
        <v>2669</v>
      </c>
      <c r="E1048" s="378" t="str">
        <f t="shared" si="73"/>
        <v>BULK_Chicken Parmesan Fallon 24 oz</v>
      </c>
      <c r="F1048" s="214" t="s">
        <v>2692</v>
      </c>
      <c r="G1048" s="214" t="s">
        <v>2669</v>
      </c>
      <c r="I1048" s="1" t="s">
        <v>2030</v>
      </c>
      <c r="J1048" s="432">
        <v>45371</v>
      </c>
      <c r="K1048" s="214" t="s">
        <v>2098</v>
      </c>
      <c r="L1048" s="214" t="s">
        <v>2078</v>
      </c>
    </row>
    <row r="1049" spans="1:12">
      <c r="A1049" s="378" t="str">
        <f t="shared" si="74"/>
        <v>90531Wb.000.000.000.000.000.000</v>
      </c>
      <c r="B1049" s="214" t="s">
        <v>3330</v>
      </c>
      <c r="C1049" s="214" t="s">
        <v>3331</v>
      </c>
      <c r="D1049" s="378" t="s">
        <v>2670</v>
      </c>
      <c r="E1049" s="378" t="str">
        <f t="shared" si="73"/>
        <v>BULK_Creamy Spinach Fallon 24 oz</v>
      </c>
      <c r="F1049" s="214" t="s">
        <v>2692</v>
      </c>
      <c r="G1049" s="214" t="s">
        <v>2670</v>
      </c>
      <c r="I1049" s="1" t="s">
        <v>2030</v>
      </c>
      <c r="J1049" s="432">
        <v>45371</v>
      </c>
      <c r="K1049" s="214" t="s">
        <v>2098</v>
      </c>
      <c r="L1049" s="214" t="s">
        <v>2078</v>
      </c>
    </row>
    <row r="1050" spans="1:12">
      <c r="A1050" s="378" t="str">
        <f t="shared" si="74"/>
        <v>90541Wb.000.000.000.000.000.000</v>
      </c>
      <c r="B1050" s="214" t="s">
        <v>3332</v>
      </c>
      <c r="C1050" s="214" t="s">
        <v>3333</v>
      </c>
      <c r="D1050" s="378" t="s">
        <v>264</v>
      </c>
      <c r="E1050" s="378" t="str">
        <f t="shared" si="73"/>
        <v>BULK_Cucumber Potato Salad Fallon 24 oz</v>
      </c>
      <c r="F1050" s="214" t="s">
        <v>2692</v>
      </c>
      <c r="G1050" s="214" t="s">
        <v>264</v>
      </c>
      <c r="I1050" s="1" t="s">
        <v>2030</v>
      </c>
      <c r="J1050" s="432">
        <v>45371</v>
      </c>
      <c r="K1050" s="214" t="s">
        <v>2098</v>
      </c>
      <c r="L1050" s="214" t="s">
        <v>2078</v>
      </c>
    </row>
    <row r="1051" spans="1:12">
      <c r="A1051" s="378" t="str">
        <f t="shared" si="74"/>
        <v>90562Wb.000.000.000.000.000.000</v>
      </c>
      <c r="B1051" s="214" t="s">
        <v>3334</v>
      </c>
      <c r="C1051" s="214" t="s">
        <v>3335</v>
      </c>
      <c r="D1051" s="378" t="s">
        <v>2700</v>
      </c>
      <c r="E1051" s="378" t="str">
        <f t="shared" si="73"/>
        <v>BULK_Primavera Rice Fallon 24 oz</v>
      </c>
      <c r="F1051" s="214" t="s">
        <v>2692</v>
      </c>
      <c r="G1051" s="214" t="s">
        <v>2700</v>
      </c>
      <c r="I1051" s="1" t="s">
        <v>2030</v>
      </c>
      <c r="J1051" s="432">
        <v>45371</v>
      </c>
      <c r="K1051" s="214" t="s">
        <v>2098</v>
      </c>
      <c r="L1051" s="214" t="s">
        <v>2078</v>
      </c>
    </row>
    <row r="1052" spans="1:12">
      <c r="A1052" s="378" t="str">
        <f t="shared" si="74"/>
        <v>90571Wb.000.000.000.000.000.000</v>
      </c>
      <c r="B1052" s="214" t="s">
        <v>3336</v>
      </c>
      <c r="C1052" s="214" t="s">
        <v>3337</v>
      </c>
      <c r="D1052" s="378" t="s">
        <v>2671</v>
      </c>
      <c r="E1052" s="378" t="str">
        <f t="shared" si="73"/>
        <v>BULK_Lasagna Bolognese Fallon 24 oz</v>
      </c>
      <c r="F1052" s="214" t="s">
        <v>2692</v>
      </c>
      <c r="G1052" s="214" t="s">
        <v>2671</v>
      </c>
      <c r="I1052" s="1" t="s">
        <v>2030</v>
      </c>
      <c r="J1052" s="432">
        <v>45371</v>
      </c>
      <c r="K1052" s="214" t="s">
        <v>2098</v>
      </c>
      <c r="L1052" s="214" t="s">
        <v>2078</v>
      </c>
    </row>
    <row r="1053" spans="1:12">
      <c r="A1053" s="378" t="str">
        <f t="shared" si="74"/>
        <v>90581Wb.000.000.000.000.000.000</v>
      </c>
      <c r="B1053" s="214" t="s">
        <v>3338</v>
      </c>
      <c r="C1053" s="214" t="s">
        <v>3339</v>
      </c>
      <c r="D1053" s="378" t="s">
        <v>2672</v>
      </c>
      <c r="E1053" s="378" t="str">
        <f t="shared" si="73"/>
        <v>BULK_Maple Glazed Ham Fallon 24 oz</v>
      </c>
      <c r="F1053" s="214" t="s">
        <v>2692</v>
      </c>
      <c r="G1053" s="214" t="s">
        <v>2672</v>
      </c>
      <c r="I1053" s="1" t="s">
        <v>2030</v>
      </c>
      <c r="J1053" s="432">
        <v>45371</v>
      </c>
      <c r="K1053" s="214" t="s">
        <v>2098</v>
      </c>
      <c r="L1053" s="214" t="s">
        <v>2078</v>
      </c>
    </row>
    <row r="1054" spans="1:12">
      <c r="A1054" s="378" t="str">
        <f t="shared" si="74"/>
        <v>90591Wb.000.000.000.000.000.000</v>
      </c>
      <c r="B1054" s="214" t="s">
        <v>3340</v>
      </c>
      <c r="C1054" s="214" t="s">
        <v>3341</v>
      </c>
      <c r="D1054" s="378" t="s">
        <v>2673</v>
      </c>
      <c r="E1054" s="378" t="str">
        <f t="shared" si="73"/>
        <v>BULK_Mashed Sweet Potatoes Fallon 24 oz</v>
      </c>
      <c r="F1054" s="214" t="s">
        <v>2692</v>
      </c>
      <c r="G1054" s="214" t="s">
        <v>2673</v>
      </c>
      <c r="I1054" s="1" t="s">
        <v>2030</v>
      </c>
      <c r="J1054" s="432">
        <v>45371</v>
      </c>
      <c r="K1054" s="214" t="s">
        <v>2098</v>
      </c>
      <c r="L1054" s="214" t="s">
        <v>2078</v>
      </c>
    </row>
    <row r="1055" spans="1:12">
      <c r="A1055" s="378" t="str">
        <f t="shared" si="74"/>
        <v>90623Wb.000.000.000.000.000.000</v>
      </c>
      <c r="B1055" s="214" t="s">
        <v>3342</v>
      </c>
      <c r="C1055" s="214" t="s">
        <v>3343</v>
      </c>
      <c r="D1055" s="378" t="s">
        <v>2687</v>
      </c>
      <c r="E1055" s="378" t="str">
        <f t="shared" si="73"/>
        <v>BULK_Mushroom and Barley soup Fallon Tub</v>
      </c>
      <c r="F1055" s="214" t="s">
        <v>2693</v>
      </c>
      <c r="G1055" s="214" t="s">
        <v>2687</v>
      </c>
      <c r="I1055" s="1" t="s">
        <v>2030</v>
      </c>
      <c r="J1055" s="432">
        <v>45371</v>
      </c>
      <c r="K1055" s="214" t="s">
        <v>2098</v>
      </c>
      <c r="L1055" s="214" t="s">
        <v>2078</v>
      </c>
    </row>
    <row r="1056" spans="1:12">
      <c r="A1056" s="378" t="str">
        <f t="shared" si="74"/>
        <v>90631Wb.000.000.000.000.000.000</v>
      </c>
      <c r="B1056" s="214" t="s">
        <v>3344</v>
      </c>
      <c r="C1056" s="214" t="s">
        <v>3345</v>
      </c>
      <c r="D1056" s="378" t="s">
        <v>138</v>
      </c>
      <c r="E1056" s="378" t="str">
        <f t="shared" si="73"/>
        <v>BULK_New England Cod Chowder Fallon Tub</v>
      </c>
      <c r="F1056" s="214" t="s">
        <v>2693</v>
      </c>
      <c r="G1056" s="214" t="s">
        <v>138</v>
      </c>
      <c r="I1056" s="1" t="s">
        <v>2030</v>
      </c>
      <c r="J1056" s="432">
        <v>45371</v>
      </c>
      <c r="K1056" s="214" t="s">
        <v>2098</v>
      </c>
      <c r="L1056" s="214" t="s">
        <v>2078</v>
      </c>
    </row>
    <row r="1057" spans="1:12">
      <c r="A1057" s="378" t="str">
        <f t="shared" si="74"/>
        <v>90641Wb.000.000.000.000.000.000</v>
      </c>
      <c r="B1057" s="214" t="s">
        <v>3346</v>
      </c>
      <c r="C1057" s="214" t="s">
        <v>3347</v>
      </c>
      <c r="D1057" s="378" t="s">
        <v>2674</v>
      </c>
      <c r="E1057" s="378" t="str">
        <f t="shared" si="73"/>
        <v>BULK_Roasted Carrots, Broccoli, &amp; Brussels Sprouts Fallon 24 oz</v>
      </c>
      <c r="F1057" s="214" t="s">
        <v>2692</v>
      </c>
      <c r="G1057" s="214" t="s">
        <v>2674</v>
      </c>
      <c r="I1057" s="1" t="s">
        <v>2030</v>
      </c>
      <c r="J1057" s="432">
        <v>45371</v>
      </c>
      <c r="K1057" s="214" t="s">
        <v>2098</v>
      </c>
      <c r="L1057" s="214" t="s">
        <v>2078</v>
      </c>
    </row>
    <row r="1058" spans="1:12">
      <c r="A1058" s="378" t="str">
        <f t="shared" si="74"/>
        <v>90651Wb.000.000.000.000.000.000</v>
      </c>
      <c r="B1058" s="214" t="s">
        <v>3348</v>
      </c>
      <c r="C1058" s="214" t="s">
        <v>3349</v>
      </c>
      <c r="D1058" s="378" t="s">
        <v>2681</v>
      </c>
      <c r="E1058" s="378" t="str">
        <f t="shared" si="73"/>
        <v>BULK_Rosemary Roasted Potatoes Fallon 24 oz</v>
      </c>
      <c r="F1058" s="214" t="s">
        <v>2692</v>
      </c>
      <c r="G1058" s="214" t="s">
        <v>2681</v>
      </c>
      <c r="I1058" s="1" t="s">
        <v>2030</v>
      </c>
      <c r="J1058" s="432">
        <v>45371</v>
      </c>
      <c r="K1058" s="214" t="s">
        <v>2098</v>
      </c>
      <c r="L1058" s="214" t="s">
        <v>2078</v>
      </c>
    </row>
    <row r="1059" spans="1:12">
      <c r="A1059" s="378" t="str">
        <f t="shared" si="74"/>
        <v>90661Wb.000.000.000.000.000.000</v>
      </c>
      <c r="B1059" s="214" t="s">
        <v>3350</v>
      </c>
      <c r="C1059" s="214" t="s">
        <v>3351</v>
      </c>
      <c r="D1059" s="378" t="s">
        <v>2675</v>
      </c>
      <c r="E1059" s="378" t="str">
        <f t="shared" si="73"/>
        <v>BULK_Spaghetti with Tomato, Garlic and Bacon Sauce Fallon 24 oz</v>
      </c>
      <c r="F1059" s="214" t="s">
        <v>2692</v>
      </c>
      <c r="G1059" s="214" t="s">
        <v>2675</v>
      </c>
      <c r="I1059" s="1" t="s">
        <v>2030</v>
      </c>
      <c r="J1059" s="432">
        <v>45371</v>
      </c>
      <c r="K1059" s="214" t="s">
        <v>2098</v>
      </c>
      <c r="L1059" s="214" t="s">
        <v>2078</v>
      </c>
    </row>
    <row r="1060" spans="1:12">
      <c r="A1060" s="378" t="str">
        <f t="shared" si="74"/>
        <v>90671Wb.000.000.000.000.000.000</v>
      </c>
      <c r="B1060" s="214" t="s">
        <v>3352</v>
      </c>
      <c r="C1060" s="214" t="s">
        <v>3353</v>
      </c>
      <c r="D1060" s="378" t="s">
        <v>2676</v>
      </c>
      <c r="E1060" s="378" t="str">
        <f t="shared" si="73"/>
        <v>BULK_Vegetable Stew Fallon Tub</v>
      </c>
      <c r="F1060" s="214" t="s">
        <v>2693</v>
      </c>
      <c r="G1060" s="214" t="s">
        <v>2676</v>
      </c>
      <c r="I1060" s="1" t="s">
        <v>2030</v>
      </c>
      <c r="J1060" s="432">
        <v>45371</v>
      </c>
      <c r="K1060" s="214" t="s">
        <v>2098</v>
      </c>
      <c r="L1060" s="214" t="s">
        <v>2078</v>
      </c>
    </row>
    <row r="1061" spans="1:12">
      <c r="A1061" s="378" t="str">
        <f t="shared" si="74"/>
        <v>90683Wb.000.000.000.000.000.000</v>
      </c>
      <c r="B1061" s="214" t="s">
        <v>3354</v>
      </c>
      <c r="C1061" s="214" t="s">
        <v>3355</v>
      </c>
      <c r="D1061" s="378" t="s">
        <v>2688</v>
      </c>
      <c r="E1061" s="378" t="str">
        <f t="shared" si="73"/>
        <v>BULK_Borscht soup Fallon Tub</v>
      </c>
      <c r="F1061" s="214" t="s">
        <v>2693</v>
      </c>
      <c r="G1061" s="214" t="s">
        <v>2688</v>
      </c>
      <c r="I1061" s="1" t="s">
        <v>2030</v>
      </c>
      <c r="J1061" s="432">
        <v>45371</v>
      </c>
      <c r="K1061" s="214" t="s">
        <v>2098</v>
      </c>
      <c r="L1061" s="214" t="s">
        <v>2078</v>
      </c>
    </row>
    <row r="1062" spans="1:12">
      <c r="A1062" s="378" t="str">
        <f t="shared" si="74"/>
        <v>90691Wb.000.000.000.000.000.000</v>
      </c>
      <c r="B1062" s="214" t="s">
        <v>3356</v>
      </c>
      <c r="C1062" s="214" t="s">
        <v>3357</v>
      </c>
      <c r="D1062" s="378" t="s">
        <v>2658</v>
      </c>
      <c r="E1062" s="378" t="str">
        <f t="shared" si="73"/>
        <v>BULK_Breaded Fish Filet Fallon 24 oz</v>
      </c>
      <c r="F1062" s="214" t="s">
        <v>2692</v>
      </c>
      <c r="G1062" s="214" t="s">
        <v>2658</v>
      </c>
      <c r="I1062" s="1" t="s">
        <v>2030</v>
      </c>
      <c r="J1062" s="432">
        <v>45371</v>
      </c>
      <c r="K1062" s="214" t="s">
        <v>2098</v>
      </c>
      <c r="L1062" s="214" t="s">
        <v>2078</v>
      </c>
    </row>
    <row r="1063" spans="1:12">
      <c r="A1063" s="378" t="str">
        <f t="shared" si="74"/>
        <v>90692Wb.000.000.000.000.000.000</v>
      </c>
      <c r="B1063" s="214" t="s">
        <v>3356</v>
      </c>
      <c r="C1063" s="214" t="s">
        <v>3358</v>
      </c>
      <c r="D1063" s="378" t="s">
        <v>3593</v>
      </c>
      <c r="E1063" s="378" t="str">
        <f t="shared" si="73"/>
        <v>BULK_Tilapia with Herb Sauce Fallon 24 oz</v>
      </c>
      <c r="F1063" s="214" t="s">
        <v>2692</v>
      </c>
      <c r="G1063" s="378" t="s">
        <v>3593</v>
      </c>
      <c r="I1063" s="1" t="s">
        <v>2030</v>
      </c>
      <c r="J1063" s="432">
        <v>45422</v>
      </c>
      <c r="K1063" s="214" t="s">
        <v>2098</v>
      </c>
      <c r="L1063" s="214" t="s">
        <v>2078</v>
      </c>
    </row>
    <row r="1064" spans="1:12">
      <c r="A1064" s="378" t="str">
        <f t="shared" si="74"/>
        <v>90701Wb.000.000.000.000.000.000</v>
      </c>
      <c r="B1064" s="214" t="s">
        <v>3359</v>
      </c>
      <c r="C1064" s="214" t="s">
        <v>3360</v>
      </c>
      <c r="D1064" s="378" t="s">
        <v>2677</v>
      </c>
      <c r="E1064" s="378" t="str">
        <f t="shared" si="73"/>
        <v>BULK_Broccoli Casserole with Ground Beef Fallon 24 oz</v>
      </c>
      <c r="F1064" s="214" t="s">
        <v>2692</v>
      </c>
      <c r="G1064" s="214" t="s">
        <v>2677</v>
      </c>
      <c r="I1064" s="1" t="s">
        <v>2030</v>
      </c>
      <c r="J1064" s="432">
        <v>45371</v>
      </c>
      <c r="K1064" s="214" t="s">
        <v>2098</v>
      </c>
      <c r="L1064" s="214" t="s">
        <v>2078</v>
      </c>
    </row>
    <row r="1065" spans="1:12">
      <c r="A1065" s="378" t="str">
        <f t="shared" si="74"/>
        <v>90731Wb.000.000.000.000.000.000</v>
      </c>
      <c r="B1065" s="214" t="s">
        <v>3361</v>
      </c>
      <c r="C1065" s="214" t="s">
        <v>3362</v>
      </c>
      <c r="D1065" s="378" t="s">
        <v>2678</v>
      </c>
      <c r="E1065" s="378" t="str">
        <f t="shared" si="73"/>
        <v>BULK_Egg Frittata with Bacon &amp; Cheese Fallon 24 oz</v>
      </c>
      <c r="F1065" s="214" t="s">
        <v>2692</v>
      </c>
      <c r="G1065" s="214" t="s">
        <v>2678</v>
      </c>
      <c r="I1065" s="1" t="s">
        <v>2030</v>
      </c>
      <c r="J1065" s="432">
        <v>45371</v>
      </c>
      <c r="K1065" s="214" t="s">
        <v>2098</v>
      </c>
      <c r="L1065" s="214" t="s">
        <v>2078</v>
      </c>
    </row>
    <row r="1066" spans="1:12">
      <c r="A1066" s="378" t="str">
        <f t="shared" si="74"/>
        <v>90771Wb.000.000.000.000.000.000</v>
      </c>
      <c r="B1066" s="214" t="s">
        <v>3363</v>
      </c>
      <c r="C1066" s="214" t="s">
        <v>3364</v>
      </c>
      <c r="D1066" s="378" t="s">
        <v>2699</v>
      </c>
      <c r="E1066" s="378" t="str">
        <f t="shared" si="73"/>
        <v>BULK_Rice with Green Peas Fallon 24 oz</v>
      </c>
      <c r="F1066" s="214" t="s">
        <v>2692</v>
      </c>
      <c r="G1066" s="214" t="s">
        <v>2699</v>
      </c>
      <c r="I1066" s="1" t="s">
        <v>2030</v>
      </c>
      <c r="J1066" s="432">
        <v>45371</v>
      </c>
      <c r="K1066" s="214" t="s">
        <v>2098</v>
      </c>
      <c r="L1066" s="214" t="s">
        <v>2078</v>
      </c>
    </row>
    <row r="1067" spans="1:12">
      <c r="A1067" s="378" t="str">
        <f t="shared" si="74"/>
        <v>90783Wb.000.000.000.000.000.000</v>
      </c>
      <c r="B1067" s="214" t="s">
        <v>3365</v>
      </c>
      <c r="C1067" s="214" t="s">
        <v>3366</v>
      </c>
      <c r="D1067" s="378" t="s">
        <v>2689</v>
      </c>
      <c r="E1067" s="378" t="str">
        <f t="shared" si="73"/>
        <v>BULK_Heavenly Cauliflower soup Fallon Tub</v>
      </c>
      <c r="F1067" s="214" t="s">
        <v>2693</v>
      </c>
      <c r="G1067" s="214" t="s">
        <v>2689</v>
      </c>
      <c r="I1067" s="1" t="s">
        <v>2030</v>
      </c>
      <c r="J1067" s="432">
        <v>45371</v>
      </c>
      <c r="K1067" s="214" t="s">
        <v>2098</v>
      </c>
      <c r="L1067" s="214" t="s">
        <v>2078</v>
      </c>
    </row>
    <row r="1068" spans="1:12">
      <c r="A1068" s="378" t="str">
        <f t="shared" si="74"/>
        <v>90791Wb.000.000.000.000.000.000</v>
      </c>
      <c r="B1068" s="214" t="s">
        <v>3367</v>
      </c>
      <c r="C1068" s="214" t="s">
        <v>3368</v>
      </c>
      <c r="D1068" s="378" t="s">
        <v>215</v>
      </c>
      <c r="E1068" s="378" t="str">
        <f t="shared" si="73"/>
        <v>BULK_Herbed Roasted Potatoes Fallon 24 oz</v>
      </c>
      <c r="F1068" s="214" t="s">
        <v>2692</v>
      </c>
      <c r="G1068" s="214" t="s">
        <v>215</v>
      </c>
      <c r="I1068" s="1" t="s">
        <v>2030</v>
      </c>
      <c r="J1068" s="432">
        <v>45371</v>
      </c>
      <c r="K1068" s="214" t="s">
        <v>2098</v>
      </c>
      <c r="L1068" s="214" t="s">
        <v>2078</v>
      </c>
    </row>
    <row r="1069" spans="1:12">
      <c r="A1069" s="378" t="str">
        <f t="shared" si="74"/>
        <v>90811Wb.000.000.000.000.000.000</v>
      </c>
      <c r="B1069" s="214" t="s">
        <v>3369</v>
      </c>
      <c r="C1069" s="214" t="s">
        <v>3370</v>
      </c>
      <c r="D1069" s="378" t="s">
        <v>124</v>
      </c>
      <c r="E1069" s="378" t="str">
        <f t="shared" si="73"/>
        <v>BULK_Jasmine Rice Fallon 24 oz</v>
      </c>
      <c r="F1069" s="214" t="s">
        <v>2692</v>
      </c>
      <c r="G1069" s="214" t="s">
        <v>124</v>
      </c>
      <c r="I1069" s="1" t="s">
        <v>2030</v>
      </c>
      <c r="J1069" s="432">
        <v>45371</v>
      </c>
      <c r="K1069" s="214" t="s">
        <v>2098</v>
      </c>
      <c r="L1069" s="214" t="s">
        <v>2078</v>
      </c>
    </row>
    <row r="1070" spans="1:12">
      <c r="A1070" s="378" t="str">
        <f t="shared" si="74"/>
        <v>90821Wb.000.000.000.000.000.000</v>
      </c>
      <c r="B1070" s="214" t="s">
        <v>3371</v>
      </c>
      <c r="C1070" s="214" t="s">
        <v>3372</v>
      </c>
      <c r="D1070" s="378" t="s">
        <v>2679</v>
      </c>
      <c r="E1070" s="378" t="str">
        <f t="shared" si="73"/>
        <v>BULK_Lemon Energy Bites Fallon 24 oz</v>
      </c>
      <c r="F1070" s="214" t="s">
        <v>2692</v>
      </c>
      <c r="G1070" s="214" t="s">
        <v>2679</v>
      </c>
      <c r="I1070" s="1" t="s">
        <v>2030</v>
      </c>
      <c r="J1070" s="432">
        <v>45371</v>
      </c>
      <c r="K1070" s="214" t="s">
        <v>2098</v>
      </c>
      <c r="L1070" s="214" t="s">
        <v>2078</v>
      </c>
    </row>
    <row r="1071" spans="1:12">
      <c r="A1071" s="378" t="str">
        <f t="shared" si="74"/>
        <v>90833Wb.000.000.000.000.000.000</v>
      </c>
      <c r="B1071" s="214" t="s">
        <v>3373</v>
      </c>
      <c r="C1071" s="214" t="s">
        <v>3374</v>
      </c>
      <c r="D1071" s="378" t="s">
        <v>2690</v>
      </c>
      <c r="E1071" s="378" t="str">
        <f t="shared" si="73"/>
        <v>BULK_Lentil soup Fallon Tub</v>
      </c>
      <c r="F1071" s="214" t="s">
        <v>2693</v>
      </c>
      <c r="G1071" s="214" t="s">
        <v>2690</v>
      </c>
      <c r="I1071" s="1" t="s">
        <v>2030</v>
      </c>
      <c r="J1071" s="432">
        <v>45371</v>
      </c>
      <c r="K1071" s="214" t="s">
        <v>2098</v>
      </c>
      <c r="L1071" s="214" t="s">
        <v>2078</v>
      </c>
    </row>
    <row r="1072" spans="1:12">
      <c r="A1072" s="378" t="str">
        <f t="shared" si="74"/>
        <v>90842Wb.000.000.000.000.000.000</v>
      </c>
      <c r="B1072" s="214" t="s">
        <v>3375</v>
      </c>
      <c r="C1072" s="214" t="s">
        <v>3376</v>
      </c>
      <c r="D1072" s="378" t="s">
        <v>2714</v>
      </c>
      <c r="E1072" s="378" t="str">
        <f t="shared" si="73"/>
        <v>BULK_Mashed Potatoes Fallon 24 oz</v>
      </c>
      <c r="F1072" s="214" t="s">
        <v>2692</v>
      </c>
      <c r="G1072" s="214" t="s">
        <v>2714</v>
      </c>
      <c r="I1072" s="1" t="s">
        <v>2030</v>
      </c>
      <c r="J1072" s="432">
        <v>45371</v>
      </c>
      <c r="K1072" s="214" t="s">
        <v>2098</v>
      </c>
      <c r="L1072" s="214" t="s">
        <v>2078</v>
      </c>
    </row>
    <row r="1073" spans="1:12">
      <c r="A1073" s="378" t="str">
        <f t="shared" si="74"/>
        <v>90841Wb.000.000.000.000.000.000</v>
      </c>
      <c r="B1073" s="214" t="s">
        <v>3375</v>
      </c>
      <c r="C1073" s="214" t="s">
        <v>3377</v>
      </c>
      <c r="D1073" s="378" t="s">
        <v>3662</v>
      </c>
      <c r="E1073" s="378" t="str">
        <f t="shared" si="73"/>
        <v>BULK_Meatloaf Fallon 24 oz</v>
      </c>
      <c r="F1073" s="214" t="s">
        <v>2692</v>
      </c>
      <c r="G1073" s="214" t="s">
        <v>3662</v>
      </c>
      <c r="I1073" s="1" t="s">
        <v>2030</v>
      </c>
      <c r="J1073" s="432">
        <v>45371</v>
      </c>
      <c r="K1073" s="214" t="s">
        <v>2098</v>
      </c>
      <c r="L1073" s="214" t="s">
        <v>2078</v>
      </c>
    </row>
    <row r="1074" spans="1:12">
      <c r="A1074" s="378" t="str">
        <f t="shared" si="74"/>
        <v>90881Wb.000.000.000.000.000.000</v>
      </c>
      <c r="B1074" s="214" t="s">
        <v>3378</v>
      </c>
      <c r="C1074" s="214" t="s">
        <v>3379</v>
      </c>
      <c r="D1074" s="378" t="s">
        <v>732</v>
      </c>
      <c r="E1074" s="378" t="str">
        <f t="shared" si="73"/>
        <v>BULK_Roasted Turkey Dinner Fallon 24 oz</v>
      </c>
      <c r="F1074" s="214" t="s">
        <v>2692</v>
      </c>
      <c r="G1074" s="214" t="s">
        <v>732</v>
      </c>
      <c r="I1074" s="1" t="s">
        <v>2030</v>
      </c>
      <c r="J1074" s="432">
        <v>45371</v>
      </c>
      <c r="K1074" s="214" t="s">
        <v>2098</v>
      </c>
      <c r="L1074" s="214" t="s">
        <v>2078</v>
      </c>
    </row>
    <row r="1075" spans="1:12">
      <c r="A1075" s="378" t="str">
        <f t="shared" si="74"/>
        <v>90891Wb.000.000.000.000.000.000</v>
      </c>
      <c r="B1075" s="214" t="s">
        <v>3380</v>
      </c>
      <c r="C1075" s="214" t="s">
        <v>3381</v>
      </c>
      <c r="D1075" s="378" t="s">
        <v>2680</v>
      </c>
      <c r="E1075" s="378" t="str">
        <f t="shared" si="73"/>
        <v>BULK_Rosemary Potatoes &amp; Green Beans Fallon 24 oz</v>
      </c>
      <c r="F1075" s="214" t="s">
        <v>2692</v>
      </c>
      <c r="G1075" s="214" t="s">
        <v>2680</v>
      </c>
      <c r="I1075" s="1" t="s">
        <v>2030</v>
      </c>
      <c r="J1075" s="432">
        <v>45371</v>
      </c>
      <c r="K1075" s="214" t="s">
        <v>2098</v>
      </c>
      <c r="L1075" s="214" t="s">
        <v>2078</v>
      </c>
    </row>
    <row r="1076" spans="1:12">
      <c r="A1076" s="378" t="str">
        <f t="shared" si="74"/>
        <v>90922Wb.000.000.000.000.000.000</v>
      </c>
      <c r="B1076" s="214" t="s">
        <v>3382</v>
      </c>
      <c r="C1076" s="214" t="s">
        <v>3383</v>
      </c>
      <c r="D1076" s="378" t="s">
        <v>2706</v>
      </c>
      <c r="E1076" s="378" t="str">
        <f t="shared" si="73"/>
        <v>BULK_Side of Bacon Half Tray</v>
      </c>
      <c r="F1076" s="214" t="s">
        <v>2707</v>
      </c>
      <c r="G1076" s="214" t="s">
        <v>2708</v>
      </c>
      <c r="I1076" s="1" t="s">
        <v>2030</v>
      </c>
      <c r="J1076" s="432">
        <v>45419</v>
      </c>
      <c r="K1076" s="214" t="s">
        <v>2098</v>
      </c>
      <c r="L1076" s="214" t="s">
        <v>2078</v>
      </c>
    </row>
    <row r="1077" spans="1:12">
      <c r="A1077" s="378" t="str">
        <f t="shared" si="74"/>
        <v>90941Wb.000.000.000.000.000.000</v>
      </c>
      <c r="B1077" s="214" t="s">
        <v>3384</v>
      </c>
      <c r="C1077" s="214" t="s">
        <v>3385</v>
      </c>
      <c r="D1077" s="378" t="s">
        <v>2703</v>
      </c>
      <c r="E1077" s="378" t="str">
        <f t="shared" si="73"/>
        <v>BULK_Smoked Pork Chop Fallon 24 oz</v>
      </c>
      <c r="F1077" s="214" t="s">
        <v>2692</v>
      </c>
      <c r="G1077" s="214" t="s">
        <v>2703</v>
      </c>
      <c r="I1077" s="1" t="s">
        <v>2030</v>
      </c>
      <c r="J1077" s="432">
        <v>45371</v>
      </c>
      <c r="K1077" s="214" t="s">
        <v>2098</v>
      </c>
      <c r="L1077" s="214" t="s">
        <v>2078</v>
      </c>
    </row>
    <row r="1078" spans="1:12">
      <c r="A1078" s="378" t="str">
        <f t="shared" si="74"/>
        <v>90951Wb.000.000.000.000.000.000</v>
      </c>
      <c r="B1078" s="214" t="s">
        <v>3386</v>
      </c>
      <c r="C1078" s="214" t="s">
        <v>3387</v>
      </c>
      <c r="D1078" s="378" t="s">
        <v>3690</v>
      </c>
      <c r="E1078" s="378" t="str">
        <f t="shared" si="73"/>
        <v>BULK_Roast Beef in Tomato Sauce Fallon 24 oz</v>
      </c>
      <c r="F1078" s="214" t="s">
        <v>2692</v>
      </c>
      <c r="G1078" s="214" t="s">
        <v>3690</v>
      </c>
      <c r="I1078" s="1" t="s">
        <v>2030</v>
      </c>
      <c r="J1078" s="432">
        <v>45371</v>
      </c>
      <c r="K1078" s="214" t="s">
        <v>2098</v>
      </c>
      <c r="L1078" s="214" t="s">
        <v>2078</v>
      </c>
    </row>
    <row r="1079" spans="1:12">
      <c r="A1079" s="378" t="str">
        <f t="shared" si="74"/>
        <v>90961Wb.000.000.000.000.000.000</v>
      </c>
      <c r="B1079" s="214" t="s">
        <v>3388</v>
      </c>
      <c r="C1079" s="214" t="s">
        <v>3389</v>
      </c>
      <c r="D1079" s="378" t="s">
        <v>2704</v>
      </c>
      <c r="E1079" s="378" t="str">
        <f t="shared" si="73"/>
        <v>BULK_Cream of Chicken Soup Fallon 24 oz</v>
      </c>
      <c r="F1079" s="214" t="s">
        <v>2692</v>
      </c>
      <c r="G1079" s="214" t="s">
        <v>2704</v>
      </c>
      <c r="I1079" s="1" t="s">
        <v>2030</v>
      </c>
      <c r="J1079" s="432">
        <v>45371</v>
      </c>
      <c r="K1079" s="214" t="s">
        <v>2098</v>
      </c>
      <c r="L1079" s="214" t="s">
        <v>2078</v>
      </c>
    </row>
    <row r="1080" spans="1:12">
      <c r="A1080" s="378" t="str">
        <f t="shared" si="74"/>
        <v>90971Wb.000.000.000.000.000.000</v>
      </c>
      <c r="B1080" s="214" t="s">
        <v>3390</v>
      </c>
      <c r="C1080" s="214" t="s">
        <v>3391</v>
      </c>
      <c r="D1080" s="378" t="s">
        <v>1453</v>
      </c>
      <c r="E1080" s="378" t="str">
        <f t="shared" si="73"/>
        <v>BULK_Cocoberry Smoothie Fallon 24 oz</v>
      </c>
      <c r="F1080" s="214" t="s">
        <v>2692</v>
      </c>
      <c r="G1080" s="214" t="s">
        <v>1453</v>
      </c>
      <c r="I1080" s="1" t="s">
        <v>2030</v>
      </c>
      <c r="J1080" s="432">
        <v>45371</v>
      </c>
      <c r="K1080" s="214" t="s">
        <v>2098</v>
      </c>
      <c r="L1080" s="214" t="s">
        <v>2078</v>
      </c>
    </row>
    <row r="1081" spans="1:12">
      <c r="A1081" s="378" t="str">
        <f t="shared" si="74"/>
        <v>90981Wb.000.000.000.000.000.000</v>
      </c>
      <c r="B1081" s="214" t="s">
        <v>3392</v>
      </c>
      <c r="C1081" s="214" t="s">
        <v>3393</v>
      </c>
      <c r="D1081" s="378" t="s">
        <v>2705</v>
      </c>
      <c r="E1081" s="378" t="str">
        <f t="shared" si="73"/>
        <v>BULK_Lasagna Alessandra  Fallon 24 oz</v>
      </c>
      <c r="F1081" s="214" t="s">
        <v>2692</v>
      </c>
      <c r="G1081" s="214" t="s">
        <v>2705</v>
      </c>
      <c r="I1081" s="1" t="s">
        <v>2030</v>
      </c>
      <c r="J1081" s="432">
        <v>45371</v>
      </c>
      <c r="K1081" s="214" t="s">
        <v>2098</v>
      </c>
      <c r="L1081" s="214" t="s">
        <v>2078</v>
      </c>
    </row>
    <row r="1082" spans="1:12">
      <c r="A1082" s="378" t="str">
        <f t="shared" si="74"/>
        <v>90991Wb.000.000.000.000.000.000</v>
      </c>
      <c r="B1082" s="214" t="s">
        <v>3394</v>
      </c>
      <c r="C1082" s="214" t="s">
        <v>3395</v>
      </c>
      <c r="D1082" s="378" t="s">
        <v>2710</v>
      </c>
      <c r="E1082" s="378" t="str">
        <f t="shared" si="73"/>
        <v>BULK_Broccoli &amp; Spinach Soup Fallon 24 oz</v>
      </c>
      <c r="F1082" s="214" t="s">
        <v>2692</v>
      </c>
      <c r="G1082" s="214" t="s">
        <v>2710</v>
      </c>
      <c r="I1082" s="1" t="s">
        <v>2030</v>
      </c>
      <c r="J1082" s="432">
        <v>45422</v>
      </c>
      <c r="K1082" s="214" t="s">
        <v>2098</v>
      </c>
      <c r="L1082" s="214" t="s">
        <v>2078</v>
      </c>
    </row>
    <row r="1083" spans="1:12">
      <c r="A1083" s="378" t="str">
        <f t="shared" si="74"/>
        <v>91011Wb.000.000.000.000.000.000</v>
      </c>
      <c r="B1083" s="214" t="s">
        <v>3396</v>
      </c>
      <c r="C1083" s="214" t="s">
        <v>3397</v>
      </c>
      <c r="D1083" s="378" t="s">
        <v>2712</v>
      </c>
      <c r="E1083" s="378" t="str">
        <f t="shared" si="73"/>
        <v>BULK_Chicken Bone Broth Fallon Tub</v>
      </c>
      <c r="F1083" s="214" t="s">
        <v>2693</v>
      </c>
      <c r="G1083" s="214" t="s">
        <v>2712</v>
      </c>
      <c r="I1083" s="1" t="s">
        <v>2030</v>
      </c>
      <c r="J1083" s="432">
        <v>45429</v>
      </c>
      <c r="K1083" s="214" t="s">
        <v>2098</v>
      </c>
      <c r="L1083" s="214" t="s">
        <v>2078</v>
      </c>
    </row>
    <row r="1084" spans="1:12">
      <c r="A1084" s="378" t="str">
        <f t="shared" si="74"/>
        <v>91021Wb.000.000.000.000.000.000</v>
      </c>
      <c r="B1084" s="214" t="s">
        <v>3398</v>
      </c>
      <c r="C1084" s="214" t="s">
        <v>3399</v>
      </c>
      <c r="D1084" s="378" t="s">
        <v>2713</v>
      </c>
      <c r="E1084" s="378" t="str">
        <f t="shared" si="73"/>
        <v>BULK_Beef Ossobuco Fallon 24 oz</v>
      </c>
      <c r="F1084" s="214" t="s">
        <v>2692</v>
      </c>
      <c r="G1084" s="214" t="s">
        <v>2713</v>
      </c>
      <c r="I1084" s="1" t="s">
        <v>2030</v>
      </c>
      <c r="J1084" s="432">
        <v>45429</v>
      </c>
      <c r="K1084" s="214" t="s">
        <v>2098</v>
      </c>
      <c r="L1084" s="214" t="s">
        <v>2078</v>
      </c>
    </row>
    <row r="1085" spans="1:12">
      <c r="A1085" s="378" t="str">
        <f t="shared" si="74"/>
        <v>91031Wb.000.000.000.000.000.000</v>
      </c>
      <c r="B1085" s="214" t="s">
        <v>3400</v>
      </c>
      <c r="C1085" s="214" t="s">
        <v>3401</v>
      </c>
      <c r="D1085" s="378" t="s">
        <v>2715</v>
      </c>
      <c r="E1085" s="378" t="str">
        <f t="shared" si="73"/>
        <v>BULK_Chicken Stew A La Vodka Fallon Tub</v>
      </c>
      <c r="F1085" s="214" t="s">
        <v>2693</v>
      </c>
      <c r="G1085" s="214" t="s">
        <v>2715</v>
      </c>
      <c r="I1085" s="1" t="s">
        <v>2030</v>
      </c>
      <c r="J1085" s="432">
        <v>45436</v>
      </c>
      <c r="K1085" s="214" t="s">
        <v>2098</v>
      </c>
      <c r="L1085" s="214" t="s">
        <v>2078</v>
      </c>
    </row>
    <row r="1086" spans="1:12">
      <c r="A1086" s="378" t="str">
        <f t="shared" si="74"/>
        <v>91041Wb.000.000.000.000.000.000</v>
      </c>
      <c r="B1086" s="214" t="s">
        <v>3402</v>
      </c>
      <c r="C1086" s="214" t="s">
        <v>3403</v>
      </c>
      <c r="D1086" s="378" t="s">
        <v>2716</v>
      </c>
      <c r="E1086" s="378" t="str">
        <f t="shared" si="73"/>
        <v>BULK_Roasted Baby Carrots   Fallon 24 oz</v>
      </c>
      <c r="F1086" s="214" t="s">
        <v>2692</v>
      </c>
      <c r="G1086" s="214" t="s">
        <v>2716</v>
      </c>
      <c r="I1086" s="1" t="s">
        <v>2030</v>
      </c>
      <c r="J1086" s="432">
        <v>45436</v>
      </c>
      <c r="K1086" s="214" t="s">
        <v>2098</v>
      </c>
      <c r="L1086" s="214" t="s">
        <v>2078</v>
      </c>
    </row>
    <row r="1087" spans="1:12">
      <c r="A1087" s="378" t="str">
        <f t="shared" si="74"/>
        <v>91051Wb.000.000.000.000.000.000</v>
      </c>
      <c r="B1087" s="214" t="s">
        <v>3404</v>
      </c>
      <c r="C1087" s="214" t="s">
        <v>3405</v>
      </c>
      <c r="D1087" s="378" t="s">
        <v>2717</v>
      </c>
      <c r="E1087" s="378" t="str">
        <f t="shared" si="73"/>
        <v>BULK_Cheesecake Fallon 24 oz</v>
      </c>
      <c r="F1087" s="214" t="s">
        <v>2692</v>
      </c>
      <c r="G1087" s="214" t="s">
        <v>2717</v>
      </c>
      <c r="I1087" s="1" t="s">
        <v>2030</v>
      </c>
      <c r="J1087" s="432">
        <v>45436</v>
      </c>
      <c r="K1087" s="214" t="s">
        <v>2098</v>
      </c>
      <c r="L1087" s="214" t="s">
        <v>2078</v>
      </c>
    </row>
    <row r="1088" spans="1:12">
      <c r="A1088" s="378" t="str">
        <f t="shared" si="74"/>
        <v>91061Wb.000.000.000.000.000.000</v>
      </c>
      <c r="B1088" s="214" t="s">
        <v>3406</v>
      </c>
      <c r="C1088" s="214" t="s">
        <v>3407</v>
      </c>
      <c r="D1088" s="378" t="s">
        <v>2718</v>
      </c>
      <c r="E1088" s="378" t="str">
        <f t="shared" si="73"/>
        <v>BULK_Tomato Soup with Cheddar Fallon Tub</v>
      </c>
      <c r="F1088" s="214" t="s">
        <v>2693</v>
      </c>
      <c r="G1088" s="214" t="s">
        <v>2718</v>
      </c>
      <c r="I1088" s="1" t="s">
        <v>2030</v>
      </c>
      <c r="J1088" s="432">
        <v>45436</v>
      </c>
      <c r="K1088" s="214" t="s">
        <v>2098</v>
      </c>
      <c r="L1088" s="214" t="s">
        <v>2078</v>
      </c>
    </row>
    <row r="1089" spans="1:12">
      <c r="A1089" s="378" t="str">
        <f t="shared" si="74"/>
        <v>91071Wb.000.000.000.000.000.000</v>
      </c>
      <c r="B1089" s="214" t="s">
        <v>3408</v>
      </c>
      <c r="C1089" s="214" t="s">
        <v>3409</v>
      </c>
      <c r="D1089" s="378" t="s">
        <v>2719</v>
      </c>
      <c r="E1089" s="378" t="str">
        <f t="shared" ref="E1089:E1152" si="75">CONCATENATE(K1089,"_",G1089," ",F1089)</f>
        <v>BULK_Rob Smoothie Fallon 24 oz</v>
      </c>
      <c r="F1089" s="214" t="s">
        <v>2692</v>
      </c>
      <c r="G1089" s="214" t="s">
        <v>2719</v>
      </c>
      <c r="I1089" s="1" t="s">
        <v>2030</v>
      </c>
      <c r="J1089" s="432">
        <v>45436</v>
      </c>
      <c r="K1089" s="214" t="s">
        <v>2098</v>
      </c>
      <c r="L1089" s="214" t="s">
        <v>2078</v>
      </c>
    </row>
    <row r="1090" spans="1:12">
      <c r="A1090" s="378" t="str">
        <f t="shared" si="74"/>
        <v>91081Wb.000.000.000.000.000.000</v>
      </c>
      <c r="B1090" s="214" t="s">
        <v>3410</v>
      </c>
      <c r="C1090" s="214" t="s">
        <v>3411</v>
      </c>
      <c r="D1090" s="378" t="s">
        <v>2720</v>
      </c>
      <c r="E1090" s="378" t="str">
        <f t="shared" si="75"/>
        <v>BULK_Teriyaki Stir Fry Fallon 24 oz</v>
      </c>
      <c r="F1090" s="214" t="s">
        <v>2692</v>
      </c>
      <c r="G1090" s="214" t="s">
        <v>2720</v>
      </c>
      <c r="I1090" s="1" t="s">
        <v>2030</v>
      </c>
      <c r="J1090" s="432">
        <v>45436</v>
      </c>
      <c r="K1090" s="214" t="s">
        <v>2098</v>
      </c>
      <c r="L1090" s="214" t="s">
        <v>2078</v>
      </c>
    </row>
    <row r="1091" spans="1:12">
      <c r="A1091" s="378" t="str">
        <f t="shared" si="74"/>
        <v>91091Wb.000.000.000.000.000.000</v>
      </c>
      <c r="B1091" s="214" t="s">
        <v>3412</v>
      </c>
      <c r="C1091" s="214" t="s">
        <v>3413</v>
      </c>
      <c r="D1091" s="378" t="s">
        <v>2721</v>
      </c>
      <c r="E1091" s="378" t="str">
        <f t="shared" si="75"/>
        <v>BULK_Spinach Lasagna Fallon 24 oz</v>
      </c>
      <c r="F1091" s="214" t="s">
        <v>2692</v>
      </c>
      <c r="G1091" s="214" t="s">
        <v>2721</v>
      </c>
      <c r="I1091" s="1" t="s">
        <v>2030</v>
      </c>
      <c r="J1091" s="432">
        <v>45436</v>
      </c>
      <c r="K1091" s="214" t="s">
        <v>2098</v>
      </c>
      <c r="L1091" s="214" t="s">
        <v>2078</v>
      </c>
    </row>
    <row r="1092" spans="1:12">
      <c r="A1092" s="378" t="str">
        <f t="shared" ref="A1092:A1155" si="76">CONCATENATE(C1092,".",IF(M1092="","000",M1092),".",IF(O1092="","000",O1092),".",IF(Q1092="","000",Q1092),".",IF(S1092="","000",S1092),".",IF(U1092="","000",U1092),".",IF(Y1092="","000",Y1092))</f>
        <v>91121Wb.000.000.000.000.000.000</v>
      </c>
      <c r="B1092" s="214" t="s">
        <v>3414</v>
      </c>
      <c r="C1092" s="214" t="s">
        <v>3415</v>
      </c>
      <c r="D1092" s="378" t="s">
        <v>2724</v>
      </c>
      <c r="E1092" s="378" t="str">
        <f t="shared" si="75"/>
        <v>BULK_Mushroom Chicken Fallon 24 oz</v>
      </c>
      <c r="F1092" s="214" t="s">
        <v>2692</v>
      </c>
      <c r="G1092" s="214" t="s">
        <v>2724</v>
      </c>
      <c r="I1092" s="1" t="s">
        <v>2030</v>
      </c>
      <c r="J1092" s="432">
        <v>45443</v>
      </c>
      <c r="K1092" s="214" t="s">
        <v>2098</v>
      </c>
      <c r="L1092" s="214" t="s">
        <v>2078</v>
      </c>
    </row>
    <row r="1093" spans="1:12">
      <c r="A1093" s="378" t="str">
        <f t="shared" si="76"/>
        <v>91131Wb.000.000.000.000.000.000</v>
      </c>
      <c r="B1093" s="214" t="s">
        <v>3416</v>
      </c>
      <c r="C1093" s="214" t="s">
        <v>3417</v>
      </c>
      <c r="D1093" s="378" t="s">
        <v>2725</v>
      </c>
      <c r="E1093" s="378" t="str">
        <f t="shared" si="75"/>
        <v>BULK_Corn Chowder Fallon 24 oz</v>
      </c>
      <c r="F1093" s="214" t="s">
        <v>2692</v>
      </c>
      <c r="G1093" s="214" t="s">
        <v>2725</v>
      </c>
      <c r="I1093" s="1" t="s">
        <v>2030</v>
      </c>
      <c r="J1093" s="432">
        <v>45443</v>
      </c>
      <c r="K1093" s="214" t="s">
        <v>2098</v>
      </c>
      <c r="L1093" s="214" t="s">
        <v>2078</v>
      </c>
    </row>
    <row r="1094" spans="1:12">
      <c r="A1094" s="378" t="str">
        <f t="shared" si="76"/>
        <v>90011D.000.000.000.000.000.000</v>
      </c>
      <c r="B1094" s="214" t="s">
        <v>3418</v>
      </c>
      <c r="C1094" s="214" t="s">
        <v>3419</v>
      </c>
      <c r="D1094" s="378" t="s">
        <v>2644</v>
      </c>
      <c r="E1094" s="378" t="str">
        <f t="shared" si="75"/>
        <v>BULK_Baked Ziti with Pesto Sauce and Grilled Shrimp Fallon 24 oz</v>
      </c>
      <c r="F1094" s="214" t="s">
        <v>2692</v>
      </c>
      <c r="G1094" s="214" t="s">
        <v>2644</v>
      </c>
      <c r="I1094" s="1" t="s">
        <v>2030</v>
      </c>
      <c r="J1094" s="432">
        <v>45371</v>
      </c>
      <c r="K1094" s="214" t="s">
        <v>2098</v>
      </c>
      <c r="L1094" s="214" t="s">
        <v>2078</v>
      </c>
    </row>
    <row r="1095" spans="1:12">
      <c r="A1095" s="378" t="str">
        <f t="shared" si="76"/>
        <v>90023D.000.000.000.000.000.000</v>
      </c>
      <c r="B1095" s="214" t="s">
        <v>3420</v>
      </c>
      <c r="C1095" s="214" t="s">
        <v>3421</v>
      </c>
      <c r="D1095" s="378" t="s">
        <v>2691</v>
      </c>
      <c r="E1095" s="378" t="str">
        <f t="shared" si="75"/>
        <v>BULK_Carrot Ginger soup Fallon Tub</v>
      </c>
      <c r="F1095" s="214" t="s">
        <v>2693</v>
      </c>
      <c r="G1095" s="214" t="s">
        <v>2691</v>
      </c>
      <c r="I1095" s="1" t="s">
        <v>2030</v>
      </c>
      <c r="J1095" s="432">
        <v>45371</v>
      </c>
      <c r="K1095" s="214" t="s">
        <v>2098</v>
      </c>
      <c r="L1095" s="214" t="s">
        <v>2078</v>
      </c>
    </row>
    <row r="1096" spans="1:12">
      <c r="A1096" s="378" t="str">
        <f t="shared" si="76"/>
        <v>90041D.000.000.000.000.000.000</v>
      </c>
      <c r="B1096" s="214" t="s">
        <v>3422</v>
      </c>
      <c r="C1096" s="214" t="s">
        <v>3423</v>
      </c>
      <c r="D1096" s="378" t="s">
        <v>2645</v>
      </c>
      <c r="E1096" s="378" t="str">
        <f t="shared" si="75"/>
        <v>BULK_Mini Chocolate Cakes Fallon 24 oz</v>
      </c>
      <c r="F1096" s="214" t="s">
        <v>2692</v>
      </c>
      <c r="G1096" s="214" t="s">
        <v>2645</v>
      </c>
      <c r="I1096" s="1" t="s">
        <v>2030</v>
      </c>
      <c r="J1096" s="432">
        <v>45371</v>
      </c>
      <c r="K1096" s="214" t="s">
        <v>2098</v>
      </c>
      <c r="L1096" s="214" t="s">
        <v>2078</v>
      </c>
    </row>
    <row r="1097" spans="1:12">
      <c r="A1097" s="378" t="str">
        <f t="shared" si="76"/>
        <v>90051D.000.000.000.000.000.000</v>
      </c>
      <c r="B1097" s="214" t="s">
        <v>3424</v>
      </c>
      <c r="C1097" s="214" t="s">
        <v>3425</v>
      </c>
      <c r="D1097" s="378" t="s">
        <v>2646</v>
      </c>
      <c r="E1097" s="378" t="str">
        <f t="shared" si="75"/>
        <v>BULK_Banana Pudding Fallon 24 oz</v>
      </c>
      <c r="F1097" s="214" t="s">
        <v>2692</v>
      </c>
      <c r="G1097" s="214" t="s">
        <v>2646</v>
      </c>
      <c r="I1097" s="1" t="s">
        <v>2030</v>
      </c>
      <c r="J1097" s="432">
        <v>45371</v>
      </c>
      <c r="K1097" s="214" t="s">
        <v>2098</v>
      </c>
      <c r="L1097" s="214" t="s">
        <v>2078</v>
      </c>
    </row>
    <row r="1098" spans="1:12">
      <c r="A1098" s="378" t="str">
        <f t="shared" si="76"/>
        <v>90061D.000.000.000.000.000.000</v>
      </c>
      <c r="B1098" s="214" t="s">
        <v>3426</v>
      </c>
      <c r="C1098" s="214" t="s">
        <v>3427</v>
      </c>
      <c r="D1098" s="378" t="s">
        <v>54</v>
      </c>
      <c r="E1098" s="378" t="str">
        <f t="shared" si="75"/>
        <v>BULK_Basmati Rice Fallon 24 oz</v>
      </c>
      <c r="F1098" s="214" t="s">
        <v>2692</v>
      </c>
      <c r="G1098" s="214" t="s">
        <v>54</v>
      </c>
      <c r="I1098" s="1" t="s">
        <v>2030</v>
      </c>
      <c r="J1098" s="432">
        <v>45371</v>
      </c>
      <c r="K1098" s="214" t="s">
        <v>2098</v>
      </c>
      <c r="L1098" s="214" t="s">
        <v>2078</v>
      </c>
    </row>
    <row r="1099" spans="1:12">
      <c r="A1099" s="378" t="str">
        <f t="shared" si="76"/>
        <v>90071D.000.000.000.000.000.000</v>
      </c>
      <c r="B1099" s="214" t="s">
        <v>3428</v>
      </c>
      <c r="C1099" s="214" t="s">
        <v>3429</v>
      </c>
      <c r="D1099" s="378" t="s">
        <v>195</v>
      </c>
      <c r="E1099" s="378" t="str">
        <f t="shared" si="75"/>
        <v>BULK_Brownie Bites Fallon 24 oz</v>
      </c>
      <c r="F1099" s="214" t="s">
        <v>2692</v>
      </c>
      <c r="G1099" s="214" t="s">
        <v>195</v>
      </c>
      <c r="I1099" s="1" t="s">
        <v>2030</v>
      </c>
      <c r="J1099" s="432">
        <v>45371</v>
      </c>
      <c r="K1099" s="214" t="s">
        <v>2098</v>
      </c>
      <c r="L1099" s="214" t="s">
        <v>2078</v>
      </c>
    </row>
    <row r="1100" spans="1:12">
      <c r="A1100" s="378" t="str">
        <f t="shared" si="76"/>
        <v>90093D.000.000.000.000.000.000</v>
      </c>
      <c r="B1100" s="214" t="s">
        <v>3430</v>
      </c>
      <c r="C1100" s="214" t="s">
        <v>3431</v>
      </c>
      <c r="D1100" s="378" t="s">
        <v>2682</v>
      </c>
      <c r="E1100" s="378" t="str">
        <f t="shared" si="75"/>
        <v>BULK_Chicken and Rice soup Fallon Tub</v>
      </c>
      <c r="F1100" s="214" t="s">
        <v>2693</v>
      </c>
      <c r="G1100" s="214" t="s">
        <v>2682</v>
      </c>
      <c r="I1100" s="1" t="s">
        <v>2030</v>
      </c>
      <c r="J1100" s="432">
        <v>45371</v>
      </c>
      <c r="K1100" s="214" t="s">
        <v>2098</v>
      </c>
      <c r="L1100" s="214" t="s">
        <v>2078</v>
      </c>
    </row>
    <row r="1101" spans="1:12">
      <c r="A1101" s="378" t="str">
        <f t="shared" si="76"/>
        <v>90103D.000.000.000.000.000.000</v>
      </c>
      <c r="B1101" s="214" t="s">
        <v>3432</v>
      </c>
      <c r="C1101" s="214" t="s">
        <v>3433</v>
      </c>
      <c r="D1101" s="378" t="s">
        <v>2683</v>
      </c>
      <c r="E1101" s="378" t="str">
        <f t="shared" si="75"/>
        <v>BULK_Chicken Stracciatella soup Fallon Tub</v>
      </c>
      <c r="F1101" s="214" t="s">
        <v>2693</v>
      </c>
      <c r="G1101" s="214" t="s">
        <v>2683</v>
      </c>
      <c r="I1101" s="1" t="s">
        <v>2030</v>
      </c>
      <c r="J1101" s="432">
        <v>45371</v>
      </c>
      <c r="K1101" s="214" t="s">
        <v>2098</v>
      </c>
      <c r="L1101" s="214" t="s">
        <v>2078</v>
      </c>
    </row>
    <row r="1102" spans="1:12">
      <c r="A1102" s="378" t="str">
        <f t="shared" si="76"/>
        <v>90121D.000.000.000.000.000.000</v>
      </c>
      <c r="B1102" s="214" t="s">
        <v>3434</v>
      </c>
      <c r="C1102" s="214" t="s">
        <v>3435</v>
      </c>
      <c r="D1102" s="378" t="s">
        <v>2648</v>
      </c>
      <c r="E1102" s="378" t="str">
        <f t="shared" si="75"/>
        <v>BULK_Chopped Spring Salad Fallon 24 oz</v>
      </c>
      <c r="F1102" s="214" t="s">
        <v>2692</v>
      </c>
      <c r="G1102" s="214" t="s">
        <v>2648</v>
      </c>
      <c r="I1102" s="1" t="s">
        <v>2030</v>
      </c>
      <c r="J1102" s="432">
        <v>45371</v>
      </c>
      <c r="K1102" s="214" t="s">
        <v>2098</v>
      </c>
      <c r="L1102" s="214" t="s">
        <v>2078</v>
      </c>
    </row>
    <row r="1103" spans="1:12">
      <c r="A1103" s="378" t="str">
        <f t="shared" si="76"/>
        <v>90131D.000.000.000.000.000.000</v>
      </c>
      <c r="B1103" s="214" t="s">
        <v>3436</v>
      </c>
      <c r="C1103" s="214" t="s">
        <v>3437</v>
      </c>
      <c r="D1103" s="378" t="s">
        <v>2649</v>
      </c>
      <c r="E1103" s="378" t="str">
        <f t="shared" si="75"/>
        <v>BULK_Fish Cakes with Tartar Sauce Fallon 24 oz</v>
      </c>
      <c r="F1103" s="214" t="s">
        <v>2692</v>
      </c>
      <c r="G1103" s="214" t="s">
        <v>2649</v>
      </c>
      <c r="I1103" s="1" t="s">
        <v>2030</v>
      </c>
      <c r="J1103" s="432">
        <v>45371</v>
      </c>
      <c r="K1103" s="214" t="s">
        <v>2098</v>
      </c>
      <c r="L1103" s="214" t="s">
        <v>2078</v>
      </c>
    </row>
    <row r="1104" spans="1:12">
      <c r="A1104" s="378" t="str">
        <f t="shared" si="76"/>
        <v>90141D.000.000.000.000.000.000</v>
      </c>
      <c r="B1104" s="214" t="s">
        <v>3438</v>
      </c>
      <c r="C1104" s="214" t="s">
        <v>3439</v>
      </c>
      <c r="D1104" s="378" t="s">
        <v>2650</v>
      </c>
      <c r="E1104" s="378" t="str">
        <f t="shared" si="75"/>
        <v>BULK_Fresh Fruit Cup Fallon 24 oz</v>
      </c>
      <c r="F1104" s="214" t="s">
        <v>2692</v>
      </c>
      <c r="G1104" s="214" t="s">
        <v>2650</v>
      </c>
      <c r="I1104" s="1" t="s">
        <v>2030</v>
      </c>
      <c r="J1104" s="432">
        <v>45371</v>
      </c>
      <c r="K1104" s="214" t="s">
        <v>2098</v>
      </c>
      <c r="L1104" s="214" t="s">
        <v>2078</v>
      </c>
    </row>
    <row r="1105" spans="1:12">
      <c r="A1105" s="378" t="str">
        <f t="shared" si="76"/>
        <v>90152D.000.000.000.000.000.000</v>
      </c>
      <c r="B1105" s="214" t="s">
        <v>3440</v>
      </c>
      <c r="C1105" s="214" t="s">
        <v>3441</v>
      </c>
      <c r="D1105" s="378" t="s">
        <v>181</v>
      </c>
      <c r="E1105" s="378" t="str">
        <f t="shared" si="75"/>
        <v>BULK_Green Beans Fallon 24 oz</v>
      </c>
      <c r="F1105" s="214" t="s">
        <v>2692</v>
      </c>
      <c r="G1105" s="214" t="s">
        <v>181</v>
      </c>
      <c r="I1105" s="1" t="s">
        <v>2030</v>
      </c>
      <c r="J1105" s="432">
        <v>45371</v>
      </c>
      <c r="K1105" s="214" t="s">
        <v>2098</v>
      </c>
      <c r="L1105" s="214" t="s">
        <v>2078</v>
      </c>
    </row>
    <row r="1106" spans="1:12">
      <c r="A1106" s="378" t="str">
        <f t="shared" si="76"/>
        <v>90151D.000.000.000.000.000.000</v>
      </c>
      <c r="B1106" s="214" t="s">
        <v>3440</v>
      </c>
      <c r="C1106" s="214" t="s">
        <v>3442</v>
      </c>
      <c r="D1106" s="378" t="s">
        <v>2651</v>
      </c>
      <c r="E1106" s="378" t="str">
        <f t="shared" si="75"/>
        <v>BULK_Green Beans &amp; Almonds Fallon 24 oz</v>
      </c>
      <c r="F1106" s="214" t="s">
        <v>2692</v>
      </c>
      <c r="G1106" s="214" t="s">
        <v>2651</v>
      </c>
      <c r="I1106" s="1" t="s">
        <v>2030</v>
      </c>
      <c r="J1106" s="432">
        <v>45371</v>
      </c>
      <c r="K1106" s="214" t="s">
        <v>2098</v>
      </c>
      <c r="L1106" s="214" t="s">
        <v>2078</v>
      </c>
    </row>
    <row r="1107" spans="1:12">
      <c r="A1107" s="378" t="str">
        <f t="shared" si="76"/>
        <v>90161D.000.000.000.000.000.000</v>
      </c>
      <c r="B1107" s="214" t="s">
        <v>3443</v>
      </c>
      <c r="C1107" s="214" t="s">
        <v>3444</v>
      </c>
      <c r="D1107" s="378" t="s">
        <v>245</v>
      </c>
      <c r="E1107" s="378" t="str">
        <f t="shared" si="75"/>
        <v>BULK_Classic Mac &amp; Cheese Fallon 24 oz</v>
      </c>
      <c r="F1107" s="214" t="s">
        <v>2692</v>
      </c>
      <c r="G1107" s="214" t="s">
        <v>245</v>
      </c>
      <c r="I1107" s="1" t="s">
        <v>2030</v>
      </c>
      <c r="J1107" s="432">
        <v>45371</v>
      </c>
      <c r="K1107" s="214" t="s">
        <v>2098</v>
      </c>
      <c r="L1107" s="214" t="s">
        <v>2078</v>
      </c>
    </row>
    <row r="1108" spans="1:12">
      <c r="A1108" s="378" t="str">
        <f t="shared" si="76"/>
        <v>90162D.000.000.000.000.000.000</v>
      </c>
      <c r="B1108" s="214" t="s">
        <v>3443</v>
      </c>
      <c r="C1108" s="214" t="s">
        <v>3445</v>
      </c>
      <c r="D1108" s="378" t="s">
        <v>2709</v>
      </c>
      <c r="E1108" s="378" t="str">
        <f t="shared" si="75"/>
        <v>BULK_Macaroni Primavera Fallon 24 oz</v>
      </c>
      <c r="F1108" s="214" t="s">
        <v>2692</v>
      </c>
      <c r="G1108" s="214" t="s">
        <v>2709</v>
      </c>
      <c r="I1108" s="1" t="s">
        <v>2030</v>
      </c>
      <c r="J1108" s="432">
        <v>45422</v>
      </c>
      <c r="K1108" s="214" t="s">
        <v>2098</v>
      </c>
      <c r="L1108" s="214" t="s">
        <v>2078</v>
      </c>
    </row>
    <row r="1109" spans="1:12">
      <c r="A1109" s="378" t="str">
        <f t="shared" si="76"/>
        <v>90163D.000.000.000.000.000.000</v>
      </c>
      <c r="B1109" s="214" t="s">
        <v>3443</v>
      </c>
      <c r="C1109" s="214" t="s">
        <v>3446</v>
      </c>
      <c r="D1109" s="378" t="s">
        <v>246</v>
      </c>
      <c r="E1109" s="378" t="str">
        <f t="shared" si="75"/>
        <v>BULK_Pulled BBQ Chicken Fallon 24 oz</v>
      </c>
      <c r="F1109" s="214" t="s">
        <v>2692</v>
      </c>
      <c r="G1109" s="214" t="s">
        <v>246</v>
      </c>
      <c r="I1109" s="1" t="s">
        <v>2030</v>
      </c>
      <c r="J1109" s="432">
        <v>45371</v>
      </c>
      <c r="K1109" s="214" t="s">
        <v>2098</v>
      </c>
      <c r="L1109" s="214" t="s">
        <v>2078</v>
      </c>
    </row>
    <row r="1110" spans="1:12">
      <c r="A1110" s="378" t="str">
        <f t="shared" si="76"/>
        <v>90171D.000.000.000.000.000.000</v>
      </c>
      <c r="B1110" s="214" t="s">
        <v>3447</v>
      </c>
      <c r="C1110" s="214" t="s">
        <v>3448</v>
      </c>
      <c r="D1110" s="378" t="s">
        <v>2652</v>
      </c>
      <c r="E1110" s="378" t="str">
        <f t="shared" si="75"/>
        <v>BULK_Macaroni Salad with Beets Fallon 24 oz</v>
      </c>
      <c r="F1110" s="214" t="s">
        <v>2692</v>
      </c>
      <c r="G1110" s="214" t="s">
        <v>2652</v>
      </c>
      <c r="I1110" s="1" t="s">
        <v>2030</v>
      </c>
      <c r="J1110" s="432">
        <v>45371</v>
      </c>
      <c r="K1110" s="214" t="s">
        <v>2098</v>
      </c>
      <c r="L1110" s="214" t="s">
        <v>2078</v>
      </c>
    </row>
    <row r="1111" spans="1:12">
      <c r="A1111" s="378" t="str">
        <f t="shared" si="76"/>
        <v>90181D.000.000.000.000.000.000</v>
      </c>
      <c r="B1111" s="214" t="s">
        <v>3449</v>
      </c>
      <c r="C1111" s="214" t="s">
        <v>3450</v>
      </c>
      <c r="D1111" s="378" t="s">
        <v>2653</v>
      </c>
      <c r="E1111" s="378" t="str">
        <f t="shared" si="75"/>
        <v>BULK_Mini Coffee Cake Fallon 24 oz</v>
      </c>
      <c r="F1111" s="214" t="s">
        <v>2692</v>
      </c>
      <c r="G1111" s="214" t="s">
        <v>2653</v>
      </c>
      <c r="I1111" s="1" t="s">
        <v>2030</v>
      </c>
      <c r="J1111" s="432">
        <v>45371</v>
      </c>
      <c r="K1111" s="214" t="s">
        <v>2098</v>
      </c>
      <c r="L1111" s="214" t="s">
        <v>2078</v>
      </c>
    </row>
    <row r="1112" spans="1:12">
      <c r="A1112" s="378" t="str">
        <f t="shared" si="76"/>
        <v>90191D.000.000.000.000.000.000</v>
      </c>
      <c r="B1112" s="214" t="s">
        <v>3451</v>
      </c>
      <c r="C1112" s="214" t="s">
        <v>3452</v>
      </c>
      <c r="D1112" s="378" t="s">
        <v>2654</v>
      </c>
      <c r="E1112" s="378" t="str">
        <f t="shared" si="75"/>
        <v>BULK_Rice Pudding Fallon 24 oz</v>
      </c>
      <c r="F1112" s="214" t="s">
        <v>2692</v>
      </c>
      <c r="G1112" s="214" t="s">
        <v>2654</v>
      </c>
      <c r="I1112" s="1" t="s">
        <v>2030</v>
      </c>
      <c r="J1112" s="432">
        <v>45371</v>
      </c>
      <c r="K1112" s="214" t="s">
        <v>2098</v>
      </c>
      <c r="L1112" s="214" t="s">
        <v>2078</v>
      </c>
    </row>
    <row r="1113" spans="1:12">
      <c r="A1113" s="378" t="str">
        <f t="shared" si="76"/>
        <v>90201D.000.000.000.000.000.000</v>
      </c>
      <c r="B1113" s="214" t="s">
        <v>3453</v>
      </c>
      <c r="C1113" s="214" t="s">
        <v>3454</v>
      </c>
      <c r="D1113" s="378" t="s">
        <v>2655</v>
      </c>
      <c r="E1113" s="378" t="str">
        <f t="shared" si="75"/>
        <v>BULK_Roasted Broccoli Fallon 24 oz</v>
      </c>
      <c r="F1113" s="214" t="s">
        <v>2692</v>
      </c>
      <c r="G1113" s="214" t="s">
        <v>2655</v>
      </c>
      <c r="I1113" s="1" t="s">
        <v>2030</v>
      </c>
      <c r="J1113" s="432">
        <v>45371</v>
      </c>
      <c r="K1113" s="214" t="s">
        <v>2098</v>
      </c>
      <c r="L1113" s="214" t="s">
        <v>2078</v>
      </c>
    </row>
    <row r="1114" spans="1:12">
      <c r="A1114" s="378" t="str">
        <f t="shared" si="76"/>
        <v>90211D.000.000.000.000.000.000</v>
      </c>
      <c r="B1114" s="214" t="s">
        <v>3455</v>
      </c>
      <c r="C1114" s="214" t="s">
        <v>3456</v>
      </c>
      <c r="D1114" s="378" t="s">
        <v>179</v>
      </c>
      <c r="E1114" s="378" t="str">
        <f t="shared" si="75"/>
        <v>BULK_Rosemary Whipped Potatoes Fallon 24 oz</v>
      </c>
      <c r="F1114" s="214" t="s">
        <v>2692</v>
      </c>
      <c r="G1114" s="214" t="s">
        <v>179</v>
      </c>
      <c r="I1114" s="1" t="s">
        <v>2030</v>
      </c>
      <c r="J1114" s="432">
        <v>45371</v>
      </c>
      <c r="K1114" s="214" t="s">
        <v>2098</v>
      </c>
      <c r="L1114" s="214" t="s">
        <v>2078</v>
      </c>
    </row>
    <row r="1115" spans="1:12">
      <c r="A1115" s="378" t="str">
        <f t="shared" si="76"/>
        <v>90221D.000.000.000.000.000.000</v>
      </c>
      <c r="B1115" s="214" t="s">
        <v>3457</v>
      </c>
      <c r="C1115" s="214" t="s">
        <v>3458</v>
      </c>
      <c r="D1115" s="378" t="s">
        <v>1383</v>
      </c>
      <c r="E1115" s="378" t="str">
        <f t="shared" si="75"/>
        <v>BULK_Sauteed Spinach Fallon 24 oz</v>
      </c>
      <c r="F1115" s="214" t="s">
        <v>2692</v>
      </c>
      <c r="G1115" s="214" t="s">
        <v>1383</v>
      </c>
      <c r="I1115" s="1" t="s">
        <v>2030</v>
      </c>
      <c r="J1115" s="432">
        <v>45371</v>
      </c>
      <c r="K1115" s="214" t="s">
        <v>2098</v>
      </c>
      <c r="L1115" s="214" t="s">
        <v>2078</v>
      </c>
    </row>
    <row r="1116" spans="1:12">
      <c r="A1116" s="378" t="str">
        <f t="shared" si="76"/>
        <v>90231D.000.000.000.000.000.000</v>
      </c>
      <c r="B1116" s="214" t="s">
        <v>3459</v>
      </c>
      <c r="C1116" s="214" t="s">
        <v>3460</v>
      </c>
      <c r="D1116" s="378" t="s">
        <v>2694</v>
      </c>
      <c r="E1116" s="378" t="str">
        <f t="shared" si="75"/>
        <v>BULK_Penne with Meat Sauce Fallon 24 oz</v>
      </c>
      <c r="F1116" s="214" t="s">
        <v>2692</v>
      </c>
      <c r="G1116" s="214" t="s">
        <v>2694</v>
      </c>
      <c r="I1116" s="1" t="s">
        <v>2030</v>
      </c>
      <c r="J1116" s="432">
        <v>45371</v>
      </c>
      <c r="K1116" s="214" t="s">
        <v>2098</v>
      </c>
      <c r="L1116" s="214" t="s">
        <v>2078</v>
      </c>
    </row>
    <row r="1117" spans="1:12">
      <c r="A1117" s="378" t="str">
        <f t="shared" si="76"/>
        <v>90241D.000.000.000.000.000.000</v>
      </c>
      <c r="B1117" s="214" t="s">
        <v>3461</v>
      </c>
      <c r="C1117" s="214" t="s">
        <v>3462</v>
      </c>
      <c r="D1117" s="378" t="s">
        <v>2656</v>
      </c>
      <c r="E1117" s="378" t="str">
        <f t="shared" si="75"/>
        <v>BULK_Teriyaki Chicken Fallon 24 oz</v>
      </c>
      <c r="F1117" s="214" t="s">
        <v>2692</v>
      </c>
      <c r="G1117" s="214" t="s">
        <v>2656</v>
      </c>
      <c r="I1117" s="1" t="s">
        <v>2030</v>
      </c>
      <c r="J1117" s="432">
        <v>45371</v>
      </c>
      <c r="K1117" s="214" t="s">
        <v>2098</v>
      </c>
      <c r="L1117" s="214" t="s">
        <v>2078</v>
      </c>
    </row>
    <row r="1118" spans="1:12">
      <c r="A1118" s="378" t="str">
        <f t="shared" si="76"/>
        <v>90251D.000.000.000.000.000.000</v>
      </c>
      <c r="B1118" s="214" t="s">
        <v>3463</v>
      </c>
      <c r="C1118" s="214" t="s">
        <v>3464</v>
      </c>
      <c r="D1118" s="378" t="s">
        <v>2657</v>
      </c>
      <c r="E1118" s="378" t="str">
        <f t="shared" si="75"/>
        <v>BULK_Turkey Meatballs with Tomato Sauce Fallon 24 oz</v>
      </c>
      <c r="F1118" s="214" t="s">
        <v>2692</v>
      </c>
      <c r="G1118" s="214" t="s">
        <v>2657</v>
      </c>
      <c r="I1118" s="1" t="s">
        <v>2030</v>
      </c>
      <c r="J1118" s="432">
        <v>45371</v>
      </c>
      <c r="K1118" s="214" t="s">
        <v>2098</v>
      </c>
      <c r="L1118" s="214" t="s">
        <v>2078</v>
      </c>
    </row>
    <row r="1119" spans="1:12">
      <c r="A1119" s="378" t="str">
        <f t="shared" si="76"/>
        <v>90281D.000.000.000.000.000.000</v>
      </c>
      <c r="B1119" s="214" t="s">
        <v>3465</v>
      </c>
      <c r="C1119" s="214" t="s">
        <v>3466</v>
      </c>
      <c r="D1119" s="378" t="s">
        <v>2659</v>
      </c>
      <c r="E1119" s="378" t="str">
        <f t="shared" si="75"/>
        <v>BULK_Brown Rice Fallon 24 oz</v>
      </c>
      <c r="F1119" s="214" t="s">
        <v>2692</v>
      </c>
      <c r="G1119" s="214" t="s">
        <v>2659</v>
      </c>
      <c r="I1119" s="1" t="s">
        <v>2030</v>
      </c>
      <c r="J1119" s="432">
        <v>45371</v>
      </c>
      <c r="K1119" s="214" t="s">
        <v>2098</v>
      </c>
      <c r="L1119" s="214" t="s">
        <v>2078</v>
      </c>
    </row>
    <row r="1120" spans="1:12">
      <c r="A1120" s="378" t="str">
        <f t="shared" si="76"/>
        <v>90291D.000.000.000.000.000.000</v>
      </c>
      <c r="B1120" s="214" t="s">
        <v>3467</v>
      </c>
      <c r="C1120" s="214" t="s">
        <v>3468</v>
      </c>
      <c r="D1120" s="378" t="s">
        <v>989</v>
      </c>
      <c r="E1120" s="378" t="str">
        <f t="shared" si="75"/>
        <v>BULK_Carrot Puree  Fallon 24 oz</v>
      </c>
      <c r="F1120" s="214" t="s">
        <v>2692</v>
      </c>
      <c r="G1120" s="214" t="s">
        <v>989</v>
      </c>
      <c r="I1120" s="1" t="s">
        <v>2030</v>
      </c>
      <c r="J1120" s="432">
        <v>45371</v>
      </c>
      <c r="K1120" s="214" t="s">
        <v>2098</v>
      </c>
      <c r="L1120" s="214" t="s">
        <v>2078</v>
      </c>
    </row>
    <row r="1121" spans="1:12">
      <c r="A1121" s="378" t="str">
        <f t="shared" si="76"/>
        <v>90311D.000.000.000.000.000.000</v>
      </c>
      <c r="B1121" s="214" t="s">
        <v>3469</v>
      </c>
      <c r="C1121" s="214" t="s">
        <v>3470</v>
      </c>
      <c r="D1121" s="378" t="s">
        <v>2660</v>
      </c>
      <c r="E1121" s="378" t="str">
        <f t="shared" si="75"/>
        <v>BULK_Chicken Tacos (Taco Shells Optional) Fallon 24 oz</v>
      </c>
      <c r="F1121" s="214" t="s">
        <v>2692</v>
      </c>
      <c r="G1121" s="214" t="s">
        <v>2660</v>
      </c>
      <c r="I1121" s="1" t="s">
        <v>2030</v>
      </c>
      <c r="J1121" s="432">
        <v>45371</v>
      </c>
      <c r="K1121" s="214" t="s">
        <v>2098</v>
      </c>
      <c r="L1121" s="214" t="s">
        <v>2078</v>
      </c>
    </row>
    <row r="1122" spans="1:12">
      <c r="A1122" s="378" t="str">
        <f t="shared" si="76"/>
        <v>90321D.000.000.000.000.000.000</v>
      </c>
      <c r="B1122" s="214" t="s">
        <v>3471</v>
      </c>
      <c r="C1122" s="214" t="s">
        <v>3472</v>
      </c>
      <c r="D1122" s="378" t="s">
        <v>2661</v>
      </c>
      <c r="E1122" s="378" t="str">
        <f t="shared" si="75"/>
        <v>BULK_Chili with Cheddar Cheese Fallon 24 oz</v>
      </c>
      <c r="F1122" s="214" t="s">
        <v>2692</v>
      </c>
      <c r="G1122" s="214" t="s">
        <v>2661</v>
      </c>
      <c r="I1122" s="1" t="s">
        <v>2030</v>
      </c>
      <c r="J1122" s="432">
        <v>45371</v>
      </c>
      <c r="K1122" s="214" t="s">
        <v>2098</v>
      </c>
      <c r="L1122" s="214" t="s">
        <v>2078</v>
      </c>
    </row>
    <row r="1123" spans="1:12">
      <c r="A1123" s="378" t="str">
        <f t="shared" si="76"/>
        <v>90331D.000.000.000.000.000.000</v>
      </c>
      <c r="B1123" s="214" t="s">
        <v>3473</v>
      </c>
      <c r="C1123" s="214" t="s">
        <v>3474</v>
      </c>
      <c r="D1123" s="378" t="s">
        <v>2662</v>
      </c>
      <c r="E1123" s="378" t="str">
        <f t="shared" si="75"/>
        <v>BULK_Chocolate Pudding Fallon 24 oz</v>
      </c>
      <c r="F1123" s="214" t="s">
        <v>2692</v>
      </c>
      <c r="G1123" s="214" t="s">
        <v>2662</v>
      </c>
      <c r="I1123" s="1" t="s">
        <v>2030</v>
      </c>
      <c r="J1123" s="432">
        <v>45371</v>
      </c>
      <c r="K1123" s="214" t="s">
        <v>2098</v>
      </c>
      <c r="L1123" s="214" t="s">
        <v>2078</v>
      </c>
    </row>
    <row r="1124" spans="1:12">
      <c r="A1124" s="378" t="str">
        <f t="shared" si="76"/>
        <v>90332D.000.000.000.000.000.000</v>
      </c>
      <c r="B1124" s="214" t="s">
        <v>3473</v>
      </c>
      <c r="C1124" s="214" t="s">
        <v>3475</v>
      </c>
      <c r="D1124" s="378" t="s">
        <v>2701</v>
      </c>
      <c r="E1124" s="378" t="str">
        <f t="shared" si="75"/>
        <v>BULK_Strawberry and Vanilla Pudding Fallon 24 oz</v>
      </c>
      <c r="F1124" s="214" t="s">
        <v>2692</v>
      </c>
      <c r="G1124" s="214" t="s">
        <v>2701</v>
      </c>
      <c r="I1124" s="1" t="s">
        <v>2030</v>
      </c>
      <c r="J1124" s="432">
        <v>45371</v>
      </c>
      <c r="K1124" s="214" t="s">
        <v>2098</v>
      </c>
      <c r="L1124" s="214" t="s">
        <v>2078</v>
      </c>
    </row>
    <row r="1125" spans="1:12">
      <c r="A1125" s="378" t="str">
        <f t="shared" si="76"/>
        <v>90333D.000.000.000.000.000.000</v>
      </c>
      <c r="B1125" s="214" t="s">
        <v>3473</v>
      </c>
      <c r="C1125" s="214" t="s">
        <v>3476</v>
      </c>
      <c r="D1125" s="378" t="s">
        <v>2711</v>
      </c>
      <c r="E1125" s="378" t="str">
        <f t="shared" si="75"/>
        <v>BULK_Vanilla Pudding Fallon 24 oz</v>
      </c>
      <c r="F1125" s="214" t="s">
        <v>2692</v>
      </c>
      <c r="G1125" s="214" t="s">
        <v>2711</v>
      </c>
      <c r="I1125" s="1" t="s">
        <v>2030</v>
      </c>
      <c r="J1125" s="432">
        <v>45429</v>
      </c>
      <c r="K1125" s="214" t="s">
        <v>2098</v>
      </c>
      <c r="L1125" s="214" t="s">
        <v>2078</v>
      </c>
    </row>
    <row r="1126" spans="1:12">
      <c r="A1126" s="378" t="str">
        <f t="shared" si="76"/>
        <v>90341D.000.000.000.000.000.000</v>
      </c>
      <c r="B1126" s="214" t="s">
        <v>3477</v>
      </c>
      <c r="C1126" s="214" t="s">
        <v>3478</v>
      </c>
      <c r="D1126" s="378" t="s">
        <v>2647</v>
      </c>
      <c r="E1126" s="378" t="str">
        <f t="shared" si="75"/>
        <v>BULK_Chopped Caesar Salad Fallon 24 oz</v>
      </c>
      <c r="F1126" s="214" t="s">
        <v>2692</v>
      </c>
      <c r="G1126" s="214" t="s">
        <v>2647</v>
      </c>
      <c r="I1126" s="1" t="s">
        <v>2030</v>
      </c>
      <c r="J1126" s="432">
        <v>45371</v>
      </c>
      <c r="K1126" s="214" t="s">
        <v>2098</v>
      </c>
      <c r="L1126" s="214" t="s">
        <v>2078</v>
      </c>
    </row>
    <row r="1127" spans="1:12">
      <c r="A1127" s="378" t="str">
        <f t="shared" si="76"/>
        <v>90351D.000.000.000.000.000.000</v>
      </c>
      <c r="B1127" s="214" t="s">
        <v>3479</v>
      </c>
      <c r="C1127" s="214" t="s">
        <v>3480</v>
      </c>
      <c r="D1127" s="378" t="s">
        <v>130</v>
      </c>
      <c r="E1127" s="378" t="str">
        <f t="shared" si="75"/>
        <v>BULK_Cole Slaw Fallon 24 oz</v>
      </c>
      <c r="F1127" s="214" t="s">
        <v>2692</v>
      </c>
      <c r="G1127" s="214" t="s">
        <v>130</v>
      </c>
      <c r="I1127" s="1" t="s">
        <v>2030</v>
      </c>
      <c r="J1127" s="432">
        <v>45371</v>
      </c>
      <c r="K1127" s="214" t="s">
        <v>2098</v>
      </c>
      <c r="L1127" s="214" t="s">
        <v>2078</v>
      </c>
    </row>
    <row r="1128" spans="1:12">
      <c r="A1128" s="378" t="str">
        <f t="shared" si="76"/>
        <v>90383D.000.000.000.000.000.000</v>
      </c>
      <c r="B1128" s="214" t="s">
        <v>3481</v>
      </c>
      <c r="C1128" s="214" t="s">
        <v>3482</v>
      </c>
      <c r="D1128" s="378" t="s">
        <v>2685</v>
      </c>
      <c r="E1128" s="378" t="str">
        <f t="shared" si="75"/>
        <v>BULK_Italian Wedding soup Fallon Tub</v>
      </c>
      <c r="F1128" s="214" t="s">
        <v>2693</v>
      </c>
      <c r="G1128" s="214" t="s">
        <v>2685</v>
      </c>
      <c r="I1128" s="1" t="s">
        <v>2030</v>
      </c>
      <c r="J1128" s="432">
        <v>45371</v>
      </c>
      <c r="K1128" s="214" t="s">
        <v>2098</v>
      </c>
      <c r="L1128" s="214" t="s">
        <v>2078</v>
      </c>
    </row>
    <row r="1129" spans="1:12">
      <c r="A1129" s="378" t="str">
        <f t="shared" si="76"/>
        <v>90391D.000.000.000.000.000.000</v>
      </c>
      <c r="B1129" s="214" t="s">
        <v>3483</v>
      </c>
      <c r="C1129" s="214" t="s">
        <v>3484</v>
      </c>
      <c r="D1129" s="378" t="s">
        <v>3691</v>
      </c>
      <c r="E1129" s="378" t="str">
        <f t="shared" si="75"/>
        <v>BULK_Chopped Mediterranean Salad Fallon 24 oz</v>
      </c>
      <c r="F1129" s="214" t="s">
        <v>2692</v>
      </c>
      <c r="G1129" s="214" t="s">
        <v>3691</v>
      </c>
      <c r="I1129" s="1" t="s">
        <v>2030</v>
      </c>
      <c r="J1129" s="432">
        <v>45371</v>
      </c>
      <c r="K1129" s="214" t="s">
        <v>2098</v>
      </c>
      <c r="L1129" s="214" t="s">
        <v>2078</v>
      </c>
    </row>
    <row r="1130" spans="1:12">
      <c r="A1130" s="378" t="str">
        <f t="shared" si="76"/>
        <v>90403D.000.000.000.000.000.000</v>
      </c>
      <c r="B1130" s="214" t="s">
        <v>3485</v>
      </c>
      <c r="C1130" s="214" t="s">
        <v>3486</v>
      </c>
      <c r="D1130" s="378" t="s">
        <v>2686</v>
      </c>
      <c r="E1130" s="378" t="str">
        <f t="shared" si="75"/>
        <v>BULK_Minestrone soup Fallon Tub</v>
      </c>
      <c r="F1130" s="214" t="s">
        <v>2693</v>
      </c>
      <c r="G1130" s="214" t="s">
        <v>2686</v>
      </c>
      <c r="I1130" s="1" t="s">
        <v>2030</v>
      </c>
      <c r="J1130" s="432">
        <v>45371</v>
      </c>
      <c r="K1130" s="214" t="s">
        <v>2098</v>
      </c>
      <c r="L1130" s="214" t="s">
        <v>2078</v>
      </c>
    </row>
    <row r="1131" spans="1:12">
      <c r="A1131" s="378" t="str">
        <f t="shared" si="76"/>
        <v>90421D.000.000.000.000.000.000</v>
      </c>
      <c r="B1131" s="214" t="s">
        <v>3487</v>
      </c>
      <c r="C1131" s="214" t="s">
        <v>3488</v>
      </c>
      <c r="D1131" s="378" t="s">
        <v>2663</v>
      </c>
      <c r="E1131" s="378" t="str">
        <f t="shared" si="75"/>
        <v>BULK_Peanut Butter Chocolate Chip bites Fallon 24 oz</v>
      </c>
      <c r="F1131" s="214" t="s">
        <v>2692</v>
      </c>
      <c r="G1131" s="214" t="s">
        <v>2663</v>
      </c>
      <c r="I1131" s="1" t="s">
        <v>2030</v>
      </c>
      <c r="J1131" s="432">
        <v>45371</v>
      </c>
      <c r="K1131" s="214" t="s">
        <v>2098</v>
      </c>
      <c r="L1131" s="214" t="s">
        <v>2078</v>
      </c>
    </row>
    <row r="1132" spans="1:12">
      <c r="A1132" s="378" t="str">
        <f t="shared" si="76"/>
        <v>90431D.000.000.000.000.000.000</v>
      </c>
      <c r="B1132" s="214" t="s">
        <v>3489</v>
      </c>
      <c r="C1132" s="214" t="s">
        <v>3490</v>
      </c>
      <c r="D1132" s="378" t="s">
        <v>2664</v>
      </c>
      <c r="E1132" s="378" t="str">
        <f t="shared" si="75"/>
        <v>BULK_Potato Salad Fallon 24 oz</v>
      </c>
      <c r="F1132" s="214" t="s">
        <v>2692</v>
      </c>
      <c r="G1132" s="214" t="s">
        <v>2664</v>
      </c>
      <c r="I1132" s="1" t="s">
        <v>2030</v>
      </c>
      <c r="J1132" s="432">
        <v>45371</v>
      </c>
      <c r="K1132" s="214" t="s">
        <v>2098</v>
      </c>
      <c r="L1132" s="214" t="s">
        <v>2078</v>
      </c>
    </row>
    <row r="1133" spans="1:12">
      <c r="A1133" s="378" t="str">
        <f t="shared" si="76"/>
        <v>90451D.000.000.000.000.000.000</v>
      </c>
      <c r="B1133" s="214" t="s">
        <v>3491</v>
      </c>
      <c r="C1133" s="214" t="s">
        <v>3492</v>
      </c>
      <c r="D1133" s="378" t="s">
        <v>2665</v>
      </c>
      <c r="E1133" s="378" t="str">
        <f t="shared" si="75"/>
        <v>BULK_Slow Cooked Roast Beef  Fallon 24 oz</v>
      </c>
      <c r="F1133" s="214" t="s">
        <v>2692</v>
      </c>
      <c r="G1133" s="214" t="s">
        <v>2665</v>
      </c>
      <c r="I1133" s="1" t="s">
        <v>2030</v>
      </c>
      <c r="J1133" s="432">
        <v>45371</v>
      </c>
      <c r="K1133" s="214" t="s">
        <v>2098</v>
      </c>
      <c r="L1133" s="214" t="s">
        <v>2078</v>
      </c>
    </row>
    <row r="1134" spans="1:12">
      <c r="A1134" s="378" t="str">
        <f t="shared" si="76"/>
        <v>90461D.000.000.000.000.000.000</v>
      </c>
      <c r="B1134" s="214" t="s">
        <v>3493</v>
      </c>
      <c r="C1134" s="214" t="s">
        <v>3494</v>
      </c>
      <c r="D1134" s="378" t="s">
        <v>2666</v>
      </c>
      <c r="E1134" s="378" t="str">
        <f t="shared" si="75"/>
        <v>BULK_Spaghetti and Turkey Meatballs, with Tomato, Mushroom and Veggie Sauce  Fallon 24 oz</v>
      </c>
      <c r="F1134" s="214" t="s">
        <v>2692</v>
      </c>
      <c r="G1134" s="214" t="s">
        <v>2666</v>
      </c>
      <c r="I1134" s="1" t="s">
        <v>2030</v>
      </c>
      <c r="J1134" s="432">
        <v>45371</v>
      </c>
      <c r="K1134" s="214" t="s">
        <v>2098</v>
      </c>
      <c r="L1134" s="214" t="s">
        <v>2078</v>
      </c>
    </row>
    <row r="1135" spans="1:12">
      <c r="A1135" s="378" t="str">
        <f t="shared" si="76"/>
        <v>90471D.000.000.000.000.000.000</v>
      </c>
      <c r="B1135" s="214" t="s">
        <v>3495</v>
      </c>
      <c r="C1135" s="214" t="s">
        <v>3496</v>
      </c>
      <c r="D1135" s="378" t="s">
        <v>2667</v>
      </c>
      <c r="E1135" s="378" t="str">
        <f t="shared" si="75"/>
        <v>BULK_Apple Sauce with Raisins and Cinnamon Fallon 24 oz</v>
      </c>
      <c r="F1135" s="214" t="s">
        <v>2692</v>
      </c>
      <c r="G1135" s="214" t="s">
        <v>2667</v>
      </c>
      <c r="I1135" s="1" t="s">
        <v>2030</v>
      </c>
      <c r="J1135" s="432">
        <v>45371</v>
      </c>
      <c r="K1135" s="214" t="s">
        <v>2098</v>
      </c>
      <c r="L1135" s="214" t="s">
        <v>2078</v>
      </c>
    </row>
    <row r="1136" spans="1:12">
      <c r="A1136" s="378" t="str">
        <f t="shared" si="76"/>
        <v>90491D.000.000.000.000.000.000</v>
      </c>
      <c r="B1136" s="214" t="s">
        <v>3497</v>
      </c>
      <c r="C1136" s="214" t="s">
        <v>3498</v>
      </c>
      <c r="D1136" s="378" t="s">
        <v>2668</v>
      </c>
      <c r="E1136" s="378" t="str">
        <f t="shared" si="75"/>
        <v>BULK_Caramelized Bananas Fallon 24 oz</v>
      </c>
      <c r="F1136" s="214" t="s">
        <v>2692</v>
      </c>
      <c r="G1136" s="214" t="s">
        <v>2668</v>
      </c>
      <c r="I1136" s="1" t="s">
        <v>2030</v>
      </c>
      <c r="J1136" s="432">
        <v>45371</v>
      </c>
      <c r="K1136" s="214" t="s">
        <v>2098</v>
      </c>
      <c r="L1136" s="214" t="s">
        <v>2078</v>
      </c>
    </row>
    <row r="1137" spans="1:12">
      <c r="A1137" s="378" t="str">
        <f t="shared" si="76"/>
        <v>90503D.000.000.000.000.000.000</v>
      </c>
      <c r="B1137" s="214" t="s">
        <v>3499</v>
      </c>
      <c r="C1137" s="214" t="s">
        <v>3500</v>
      </c>
      <c r="D1137" s="378" t="s">
        <v>2684</v>
      </c>
      <c r="E1137" s="378" t="str">
        <f t="shared" si="75"/>
        <v>BULK_Chicken Noodle soup Fallon Tub</v>
      </c>
      <c r="F1137" s="214" t="s">
        <v>2693</v>
      </c>
      <c r="G1137" s="214" t="s">
        <v>2684</v>
      </c>
      <c r="I1137" s="1" t="s">
        <v>2030</v>
      </c>
      <c r="J1137" s="432">
        <v>45371</v>
      </c>
      <c r="K1137" s="214" t="s">
        <v>2098</v>
      </c>
      <c r="L1137" s="214" t="s">
        <v>2078</v>
      </c>
    </row>
    <row r="1138" spans="1:12">
      <c r="A1138" s="378" t="str">
        <f t="shared" si="76"/>
        <v>90511D.000.000.000.000.000.000</v>
      </c>
      <c r="B1138" s="214" t="s">
        <v>3501</v>
      </c>
      <c r="C1138" s="214" t="s">
        <v>3502</v>
      </c>
      <c r="D1138" s="378" t="s">
        <v>2669</v>
      </c>
      <c r="E1138" s="378" t="str">
        <f t="shared" si="75"/>
        <v>BULK_Chicken Parmesan Fallon 24 oz</v>
      </c>
      <c r="F1138" s="214" t="s">
        <v>2692</v>
      </c>
      <c r="G1138" s="214" t="s">
        <v>2669</v>
      </c>
      <c r="I1138" s="1" t="s">
        <v>2030</v>
      </c>
      <c r="J1138" s="432">
        <v>45371</v>
      </c>
      <c r="K1138" s="214" t="s">
        <v>2098</v>
      </c>
      <c r="L1138" s="214" t="s">
        <v>2078</v>
      </c>
    </row>
    <row r="1139" spans="1:12">
      <c r="A1139" s="378" t="str">
        <f t="shared" si="76"/>
        <v>90531D.000.000.000.000.000.000</v>
      </c>
      <c r="B1139" s="214" t="s">
        <v>3503</v>
      </c>
      <c r="C1139" s="214" t="s">
        <v>3504</v>
      </c>
      <c r="D1139" s="378" t="s">
        <v>2670</v>
      </c>
      <c r="E1139" s="378" t="str">
        <f t="shared" si="75"/>
        <v>BULK_Creamy Spinach Fallon 24 oz</v>
      </c>
      <c r="F1139" s="214" t="s">
        <v>2692</v>
      </c>
      <c r="G1139" s="214" t="s">
        <v>2670</v>
      </c>
      <c r="I1139" s="1" t="s">
        <v>2030</v>
      </c>
      <c r="J1139" s="432">
        <v>45371</v>
      </c>
      <c r="K1139" s="214" t="s">
        <v>2098</v>
      </c>
      <c r="L1139" s="214" t="s">
        <v>2078</v>
      </c>
    </row>
    <row r="1140" spans="1:12">
      <c r="A1140" s="378" t="str">
        <f t="shared" si="76"/>
        <v>90541D.000.000.000.000.000.000</v>
      </c>
      <c r="B1140" s="214" t="s">
        <v>3505</v>
      </c>
      <c r="C1140" s="214" t="s">
        <v>3506</v>
      </c>
      <c r="D1140" s="378" t="s">
        <v>264</v>
      </c>
      <c r="E1140" s="378" t="str">
        <f t="shared" si="75"/>
        <v>BULK_Cucumber Potato Salad Fallon 24 oz</v>
      </c>
      <c r="F1140" s="214" t="s">
        <v>2692</v>
      </c>
      <c r="G1140" s="214" t="s">
        <v>264</v>
      </c>
      <c r="I1140" s="1" t="s">
        <v>2030</v>
      </c>
      <c r="J1140" s="432">
        <v>45371</v>
      </c>
      <c r="K1140" s="214" t="s">
        <v>2098</v>
      </c>
      <c r="L1140" s="214" t="s">
        <v>2078</v>
      </c>
    </row>
    <row r="1141" spans="1:12">
      <c r="A1141" s="378" t="str">
        <f t="shared" si="76"/>
        <v>90562D.000.000.000.000.000.000</v>
      </c>
      <c r="B1141" s="214" t="s">
        <v>3507</v>
      </c>
      <c r="C1141" s="214" t="s">
        <v>3508</v>
      </c>
      <c r="D1141" s="378" t="s">
        <v>2700</v>
      </c>
      <c r="E1141" s="378" t="str">
        <f t="shared" si="75"/>
        <v>BULK_Primavera Rice Fallon 24 oz</v>
      </c>
      <c r="F1141" s="214" t="s">
        <v>2692</v>
      </c>
      <c r="G1141" s="214" t="s">
        <v>2700</v>
      </c>
      <c r="I1141" s="1" t="s">
        <v>2030</v>
      </c>
      <c r="J1141" s="432">
        <v>45371</v>
      </c>
      <c r="K1141" s="214" t="s">
        <v>2098</v>
      </c>
      <c r="L1141" s="214" t="s">
        <v>2078</v>
      </c>
    </row>
    <row r="1142" spans="1:12">
      <c r="A1142" s="378" t="str">
        <f t="shared" si="76"/>
        <v>90571D.000.000.000.000.000.000</v>
      </c>
      <c r="B1142" s="214" t="s">
        <v>3509</v>
      </c>
      <c r="C1142" s="214" t="s">
        <v>3510</v>
      </c>
      <c r="D1142" s="378" t="s">
        <v>2671</v>
      </c>
      <c r="E1142" s="378" t="str">
        <f t="shared" si="75"/>
        <v>BULK_Lasagna Bolognese Fallon 24 oz</v>
      </c>
      <c r="F1142" s="214" t="s">
        <v>2692</v>
      </c>
      <c r="G1142" s="214" t="s">
        <v>2671</v>
      </c>
      <c r="I1142" s="1" t="s">
        <v>2030</v>
      </c>
      <c r="J1142" s="432">
        <v>45371</v>
      </c>
      <c r="K1142" s="214" t="s">
        <v>2098</v>
      </c>
      <c r="L1142" s="214" t="s">
        <v>2078</v>
      </c>
    </row>
    <row r="1143" spans="1:12">
      <c r="A1143" s="378" t="str">
        <f t="shared" si="76"/>
        <v>90581D.000.000.000.000.000.000</v>
      </c>
      <c r="B1143" s="214" t="s">
        <v>3511</v>
      </c>
      <c r="C1143" s="214" t="s">
        <v>3512</v>
      </c>
      <c r="D1143" s="378" t="s">
        <v>2672</v>
      </c>
      <c r="E1143" s="378" t="str">
        <f t="shared" si="75"/>
        <v>BULK_Maple Glazed Ham Fallon 24 oz</v>
      </c>
      <c r="F1143" s="214" t="s">
        <v>2692</v>
      </c>
      <c r="G1143" s="214" t="s">
        <v>2672</v>
      </c>
      <c r="I1143" s="1" t="s">
        <v>2030</v>
      </c>
      <c r="J1143" s="432">
        <v>45371</v>
      </c>
      <c r="K1143" s="214" t="s">
        <v>2098</v>
      </c>
      <c r="L1143" s="214" t="s">
        <v>2078</v>
      </c>
    </row>
    <row r="1144" spans="1:12">
      <c r="A1144" s="378" t="str">
        <f t="shared" si="76"/>
        <v>90591D.000.000.000.000.000.000</v>
      </c>
      <c r="B1144" s="214" t="s">
        <v>3513</v>
      </c>
      <c r="C1144" s="214" t="s">
        <v>3514</v>
      </c>
      <c r="D1144" s="378" t="s">
        <v>2673</v>
      </c>
      <c r="E1144" s="378" t="str">
        <f t="shared" si="75"/>
        <v>BULK_Mashed Sweet Potatoes Fallon 24 oz</v>
      </c>
      <c r="F1144" s="214" t="s">
        <v>2692</v>
      </c>
      <c r="G1144" s="214" t="s">
        <v>2673</v>
      </c>
      <c r="I1144" s="1" t="s">
        <v>2030</v>
      </c>
      <c r="J1144" s="432">
        <v>45371</v>
      </c>
      <c r="K1144" s="214" t="s">
        <v>2098</v>
      </c>
      <c r="L1144" s="214" t="s">
        <v>2078</v>
      </c>
    </row>
    <row r="1145" spans="1:12">
      <c r="A1145" s="378" t="str">
        <f t="shared" si="76"/>
        <v>90623D.000.000.000.000.000.000</v>
      </c>
      <c r="B1145" s="214" t="s">
        <v>3515</v>
      </c>
      <c r="C1145" s="214" t="s">
        <v>3516</v>
      </c>
      <c r="D1145" s="378" t="s">
        <v>2687</v>
      </c>
      <c r="E1145" s="378" t="str">
        <f t="shared" si="75"/>
        <v>BULK_Mushroom and Barley soup Fallon Tub</v>
      </c>
      <c r="F1145" s="214" t="s">
        <v>2693</v>
      </c>
      <c r="G1145" s="214" t="s">
        <v>2687</v>
      </c>
      <c r="I1145" s="1" t="s">
        <v>2030</v>
      </c>
      <c r="J1145" s="432">
        <v>45371</v>
      </c>
      <c r="K1145" s="214" t="s">
        <v>2098</v>
      </c>
      <c r="L1145" s="214" t="s">
        <v>2078</v>
      </c>
    </row>
    <row r="1146" spans="1:12">
      <c r="A1146" s="378" t="str">
        <f t="shared" si="76"/>
        <v>90631D.000.000.000.000.000.000</v>
      </c>
      <c r="B1146" s="214" t="s">
        <v>3517</v>
      </c>
      <c r="C1146" s="214" t="s">
        <v>3518</v>
      </c>
      <c r="D1146" s="378" t="s">
        <v>138</v>
      </c>
      <c r="E1146" s="378" t="str">
        <f t="shared" si="75"/>
        <v>BULK_New England Cod Chowder Fallon Tub</v>
      </c>
      <c r="F1146" s="214" t="s">
        <v>2693</v>
      </c>
      <c r="G1146" s="214" t="s">
        <v>138</v>
      </c>
      <c r="I1146" s="1" t="s">
        <v>2030</v>
      </c>
      <c r="J1146" s="432">
        <v>45371</v>
      </c>
      <c r="K1146" s="214" t="s">
        <v>2098</v>
      </c>
      <c r="L1146" s="214" t="s">
        <v>2078</v>
      </c>
    </row>
    <row r="1147" spans="1:12">
      <c r="A1147" s="378" t="str">
        <f t="shared" si="76"/>
        <v>90641D.000.000.000.000.000.000</v>
      </c>
      <c r="B1147" s="214" t="s">
        <v>3519</v>
      </c>
      <c r="C1147" s="214" t="s">
        <v>3520</v>
      </c>
      <c r="D1147" s="378" t="s">
        <v>2674</v>
      </c>
      <c r="E1147" s="378" t="str">
        <f t="shared" si="75"/>
        <v>BULK_Roasted Carrots, Broccoli, &amp; Brussels Sprouts Fallon 24 oz</v>
      </c>
      <c r="F1147" s="214" t="s">
        <v>2692</v>
      </c>
      <c r="G1147" s="214" t="s">
        <v>2674</v>
      </c>
      <c r="I1147" s="1" t="s">
        <v>2030</v>
      </c>
      <c r="J1147" s="432">
        <v>45371</v>
      </c>
      <c r="K1147" s="214" t="s">
        <v>2098</v>
      </c>
      <c r="L1147" s="214" t="s">
        <v>2078</v>
      </c>
    </row>
    <row r="1148" spans="1:12">
      <c r="A1148" s="378" t="str">
        <f t="shared" si="76"/>
        <v>90651D.000.000.000.000.000.000</v>
      </c>
      <c r="B1148" s="214" t="s">
        <v>3521</v>
      </c>
      <c r="C1148" s="214" t="s">
        <v>3522</v>
      </c>
      <c r="D1148" s="378" t="s">
        <v>2681</v>
      </c>
      <c r="E1148" s="378" t="str">
        <f t="shared" si="75"/>
        <v>BULK_Rosemary Roasted Potatoes Fallon 24 oz</v>
      </c>
      <c r="F1148" s="214" t="s">
        <v>2692</v>
      </c>
      <c r="G1148" s="214" t="s">
        <v>2681</v>
      </c>
      <c r="I1148" s="1" t="s">
        <v>2030</v>
      </c>
      <c r="J1148" s="432">
        <v>45371</v>
      </c>
      <c r="K1148" s="214" t="s">
        <v>2098</v>
      </c>
      <c r="L1148" s="214" t="s">
        <v>2078</v>
      </c>
    </row>
    <row r="1149" spans="1:12">
      <c r="A1149" s="378" t="str">
        <f t="shared" si="76"/>
        <v>90661D.000.000.000.000.000.000</v>
      </c>
      <c r="B1149" s="214" t="s">
        <v>3523</v>
      </c>
      <c r="C1149" s="214" t="s">
        <v>3524</v>
      </c>
      <c r="D1149" s="378" t="s">
        <v>2675</v>
      </c>
      <c r="E1149" s="378" t="str">
        <f t="shared" si="75"/>
        <v>BULK_Spaghetti with Tomato, Garlic and Bacon Sauce Fallon 24 oz</v>
      </c>
      <c r="F1149" s="214" t="s">
        <v>2692</v>
      </c>
      <c r="G1149" s="214" t="s">
        <v>2675</v>
      </c>
      <c r="I1149" s="1" t="s">
        <v>2030</v>
      </c>
      <c r="J1149" s="432">
        <v>45371</v>
      </c>
      <c r="K1149" s="214" t="s">
        <v>2098</v>
      </c>
      <c r="L1149" s="214" t="s">
        <v>2078</v>
      </c>
    </row>
    <row r="1150" spans="1:12">
      <c r="A1150" s="378" t="str">
        <f t="shared" si="76"/>
        <v>90671D.000.000.000.000.000.000</v>
      </c>
      <c r="B1150" s="214" t="s">
        <v>3525</v>
      </c>
      <c r="C1150" s="214" t="s">
        <v>3526</v>
      </c>
      <c r="D1150" s="378" t="s">
        <v>2676</v>
      </c>
      <c r="E1150" s="378" t="str">
        <f t="shared" si="75"/>
        <v>BULK_Vegetable Stew Fallon Tub</v>
      </c>
      <c r="F1150" s="214" t="s">
        <v>2693</v>
      </c>
      <c r="G1150" s="214" t="s">
        <v>2676</v>
      </c>
      <c r="I1150" s="1" t="s">
        <v>2030</v>
      </c>
      <c r="J1150" s="432">
        <v>45371</v>
      </c>
      <c r="K1150" s="214" t="s">
        <v>2098</v>
      </c>
      <c r="L1150" s="214" t="s">
        <v>2078</v>
      </c>
    </row>
    <row r="1151" spans="1:12">
      <c r="A1151" s="378" t="str">
        <f t="shared" si="76"/>
        <v>90683D.000.000.000.000.000.000</v>
      </c>
      <c r="B1151" s="214" t="s">
        <v>3527</v>
      </c>
      <c r="C1151" s="214" t="s">
        <v>3528</v>
      </c>
      <c r="D1151" s="378" t="s">
        <v>2688</v>
      </c>
      <c r="E1151" s="378" t="str">
        <f t="shared" si="75"/>
        <v>BULK_Borscht soup Fallon Tub</v>
      </c>
      <c r="F1151" s="214" t="s">
        <v>2693</v>
      </c>
      <c r="G1151" s="214" t="s">
        <v>2688</v>
      </c>
      <c r="I1151" s="1" t="s">
        <v>2030</v>
      </c>
      <c r="J1151" s="432">
        <v>45371</v>
      </c>
      <c r="K1151" s="214" t="s">
        <v>2098</v>
      </c>
      <c r="L1151" s="214" t="s">
        <v>2078</v>
      </c>
    </row>
    <row r="1152" spans="1:12">
      <c r="A1152" s="378" t="str">
        <f t="shared" si="76"/>
        <v>90691D.000.000.000.000.000.000</v>
      </c>
      <c r="B1152" s="214" t="s">
        <v>3529</v>
      </c>
      <c r="C1152" s="214" t="s">
        <v>3530</v>
      </c>
      <c r="D1152" s="378" t="s">
        <v>2658</v>
      </c>
      <c r="E1152" s="378" t="str">
        <f t="shared" si="75"/>
        <v>BULK_Breaded Fish Filet Fallon 24 oz</v>
      </c>
      <c r="F1152" s="214" t="s">
        <v>2692</v>
      </c>
      <c r="G1152" s="214" t="s">
        <v>2658</v>
      </c>
      <c r="I1152" s="1" t="s">
        <v>2030</v>
      </c>
      <c r="J1152" s="432">
        <v>45371</v>
      </c>
      <c r="K1152" s="214" t="s">
        <v>2098</v>
      </c>
      <c r="L1152" s="214" t="s">
        <v>2078</v>
      </c>
    </row>
    <row r="1153" spans="1:12">
      <c r="A1153" s="378" t="str">
        <f t="shared" si="76"/>
        <v>90692D.000.000.000.000.000.000</v>
      </c>
      <c r="B1153" s="214" t="s">
        <v>3529</v>
      </c>
      <c r="C1153" s="214" t="s">
        <v>3531</v>
      </c>
      <c r="D1153" s="378" t="s">
        <v>3593</v>
      </c>
      <c r="E1153" s="378" t="str">
        <f t="shared" ref="E1153:E1196" si="77">CONCATENATE(K1153,"_",G1153," ",F1153)</f>
        <v>BULK_Tilapia with Herb Sauce Fallon 24 oz</v>
      </c>
      <c r="F1153" s="214" t="s">
        <v>2692</v>
      </c>
      <c r="G1153" s="378" t="s">
        <v>3593</v>
      </c>
      <c r="I1153" s="1" t="s">
        <v>2030</v>
      </c>
      <c r="J1153" s="432">
        <v>45422</v>
      </c>
      <c r="K1153" s="214" t="s">
        <v>2098</v>
      </c>
      <c r="L1153" s="214" t="s">
        <v>2078</v>
      </c>
    </row>
    <row r="1154" spans="1:12">
      <c r="A1154" s="378" t="str">
        <f t="shared" si="76"/>
        <v>90701D.000.000.000.000.000.000</v>
      </c>
      <c r="B1154" s="214" t="s">
        <v>3532</v>
      </c>
      <c r="C1154" s="214" t="s">
        <v>3533</v>
      </c>
      <c r="D1154" s="378" t="s">
        <v>2677</v>
      </c>
      <c r="E1154" s="378" t="str">
        <f t="shared" si="77"/>
        <v>BULK_Broccoli Casserole with Ground Beef Fallon 24 oz</v>
      </c>
      <c r="F1154" s="214" t="s">
        <v>2692</v>
      </c>
      <c r="G1154" s="214" t="s">
        <v>2677</v>
      </c>
      <c r="I1154" s="1" t="s">
        <v>2030</v>
      </c>
      <c r="J1154" s="432">
        <v>45371</v>
      </c>
      <c r="K1154" s="214" t="s">
        <v>2098</v>
      </c>
      <c r="L1154" s="214" t="s">
        <v>2078</v>
      </c>
    </row>
    <row r="1155" spans="1:12">
      <c r="A1155" s="378" t="str">
        <f t="shared" si="76"/>
        <v>90731D.000.000.000.000.000.000</v>
      </c>
      <c r="B1155" s="214" t="s">
        <v>3534</v>
      </c>
      <c r="C1155" s="214" t="s">
        <v>3535</v>
      </c>
      <c r="D1155" s="378" t="s">
        <v>2678</v>
      </c>
      <c r="E1155" s="378" t="str">
        <f t="shared" si="77"/>
        <v>BULK_Egg Frittata with Bacon &amp; Cheese Fallon 24 oz</v>
      </c>
      <c r="F1155" s="214" t="s">
        <v>2692</v>
      </c>
      <c r="G1155" s="214" t="s">
        <v>2678</v>
      </c>
      <c r="I1155" s="1" t="s">
        <v>2030</v>
      </c>
      <c r="J1155" s="432">
        <v>45371</v>
      </c>
      <c r="K1155" s="214" t="s">
        <v>2098</v>
      </c>
      <c r="L1155" s="214" t="s">
        <v>2078</v>
      </c>
    </row>
    <row r="1156" spans="1:12">
      <c r="A1156" s="378" t="str">
        <f t="shared" ref="A1156:A1196" si="78">CONCATENATE(C1156,".",IF(M1156="","000",M1156),".",IF(O1156="","000",O1156),".",IF(Q1156="","000",Q1156),".",IF(S1156="","000",S1156),".",IF(U1156="","000",U1156),".",IF(Y1156="","000",Y1156))</f>
        <v>90771D.000.000.000.000.000.000</v>
      </c>
      <c r="B1156" s="214" t="s">
        <v>3536</v>
      </c>
      <c r="C1156" s="214" t="s">
        <v>3537</v>
      </c>
      <c r="D1156" s="378" t="s">
        <v>2699</v>
      </c>
      <c r="E1156" s="378" t="str">
        <f t="shared" si="77"/>
        <v>BULK_Rice with Green Peas Fallon 24 oz</v>
      </c>
      <c r="F1156" s="214" t="s">
        <v>2692</v>
      </c>
      <c r="G1156" s="214" t="s">
        <v>2699</v>
      </c>
      <c r="I1156" s="1" t="s">
        <v>2030</v>
      </c>
      <c r="J1156" s="432">
        <v>45371</v>
      </c>
      <c r="K1156" s="214" t="s">
        <v>2098</v>
      </c>
      <c r="L1156" s="214" t="s">
        <v>2078</v>
      </c>
    </row>
    <row r="1157" spans="1:12">
      <c r="A1157" s="378" t="str">
        <f t="shared" si="78"/>
        <v>90783D.000.000.000.000.000.000</v>
      </c>
      <c r="B1157" s="214" t="s">
        <v>3538</v>
      </c>
      <c r="C1157" s="214" t="s">
        <v>3539</v>
      </c>
      <c r="D1157" s="378" t="s">
        <v>2689</v>
      </c>
      <c r="E1157" s="378" t="str">
        <f t="shared" si="77"/>
        <v>BULK_Heavenly Cauliflower soup Fallon Tub</v>
      </c>
      <c r="F1157" s="214" t="s">
        <v>2693</v>
      </c>
      <c r="G1157" s="214" t="s">
        <v>2689</v>
      </c>
      <c r="I1157" s="1" t="s">
        <v>2030</v>
      </c>
      <c r="J1157" s="432">
        <v>45371</v>
      </c>
      <c r="K1157" s="214" t="s">
        <v>2098</v>
      </c>
      <c r="L1157" s="214" t="s">
        <v>2078</v>
      </c>
    </row>
    <row r="1158" spans="1:12">
      <c r="A1158" s="378" t="str">
        <f t="shared" si="78"/>
        <v>90791D.000.000.000.000.000.000</v>
      </c>
      <c r="B1158" s="214" t="s">
        <v>3540</v>
      </c>
      <c r="C1158" s="214" t="s">
        <v>3541</v>
      </c>
      <c r="D1158" s="378" t="s">
        <v>215</v>
      </c>
      <c r="E1158" s="378" t="str">
        <f t="shared" si="77"/>
        <v>BULK_Herbed Roasted Potatoes Fallon 24 oz</v>
      </c>
      <c r="F1158" s="214" t="s">
        <v>2692</v>
      </c>
      <c r="G1158" s="214" t="s">
        <v>215</v>
      </c>
      <c r="I1158" s="1" t="s">
        <v>2030</v>
      </c>
      <c r="J1158" s="432">
        <v>45371</v>
      </c>
      <c r="K1158" s="214" t="s">
        <v>2098</v>
      </c>
      <c r="L1158" s="214" t="s">
        <v>2078</v>
      </c>
    </row>
    <row r="1159" spans="1:12">
      <c r="A1159" s="378" t="str">
        <f t="shared" si="78"/>
        <v>90811D.000.000.000.000.000.000</v>
      </c>
      <c r="B1159" s="214" t="s">
        <v>3542</v>
      </c>
      <c r="C1159" s="214" t="s">
        <v>3543</v>
      </c>
      <c r="D1159" s="378" t="s">
        <v>124</v>
      </c>
      <c r="E1159" s="378" t="str">
        <f t="shared" si="77"/>
        <v>BULK_Jasmine Rice Fallon 24 oz</v>
      </c>
      <c r="F1159" s="214" t="s">
        <v>2692</v>
      </c>
      <c r="G1159" s="214" t="s">
        <v>124</v>
      </c>
      <c r="I1159" s="1" t="s">
        <v>2030</v>
      </c>
      <c r="J1159" s="432">
        <v>45371</v>
      </c>
      <c r="K1159" s="214" t="s">
        <v>2098</v>
      </c>
      <c r="L1159" s="214" t="s">
        <v>2078</v>
      </c>
    </row>
    <row r="1160" spans="1:12">
      <c r="A1160" s="378" t="str">
        <f t="shared" si="78"/>
        <v>90821D.000.000.000.000.000.000</v>
      </c>
      <c r="B1160" s="214" t="s">
        <v>3544</v>
      </c>
      <c r="C1160" s="214" t="s">
        <v>3545</v>
      </c>
      <c r="D1160" s="378" t="s">
        <v>2679</v>
      </c>
      <c r="E1160" s="378" t="str">
        <f t="shared" si="77"/>
        <v>BULK_Lemon Energy Bites Fallon 24 oz</v>
      </c>
      <c r="F1160" s="214" t="s">
        <v>2692</v>
      </c>
      <c r="G1160" s="214" t="s">
        <v>2679</v>
      </c>
      <c r="I1160" s="1" t="s">
        <v>2030</v>
      </c>
      <c r="J1160" s="432">
        <v>45371</v>
      </c>
      <c r="K1160" s="214" t="s">
        <v>2098</v>
      </c>
      <c r="L1160" s="214" t="s">
        <v>2078</v>
      </c>
    </row>
    <row r="1161" spans="1:12">
      <c r="A1161" s="378" t="str">
        <f t="shared" si="78"/>
        <v>90833D.000.000.000.000.000.000</v>
      </c>
      <c r="B1161" s="214" t="s">
        <v>3546</v>
      </c>
      <c r="C1161" s="214" t="s">
        <v>3547</v>
      </c>
      <c r="D1161" s="378" t="s">
        <v>2690</v>
      </c>
      <c r="E1161" s="378" t="str">
        <f t="shared" si="77"/>
        <v>BULK_Lentil soup Fallon Tub</v>
      </c>
      <c r="F1161" s="214" t="s">
        <v>2693</v>
      </c>
      <c r="G1161" s="214" t="s">
        <v>2690</v>
      </c>
      <c r="I1161" s="1" t="s">
        <v>2030</v>
      </c>
      <c r="J1161" s="432">
        <v>45371</v>
      </c>
      <c r="K1161" s="214" t="s">
        <v>2098</v>
      </c>
      <c r="L1161" s="214" t="s">
        <v>2078</v>
      </c>
    </row>
    <row r="1162" spans="1:12">
      <c r="A1162" s="378" t="str">
        <f t="shared" si="78"/>
        <v>90842D.000.000.000.000.000.000</v>
      </c>
      <c r="B1162" s="214" t="s">
        <v>3548</v>
      </c>
      <c r="C1162" s="214" t="s">
        <v>3549</v>
      </c>
      <c r="D1162" s="378" t="s">
        <v>2714</v>
      </c>
      <c r="E1162" s="378" t="str">
        <f t="shared" si="77"/>
        <v>BULK_Mashed Potatoes Fallon 24 oz</v>
      </c>
      <c r="F1162" s="214" t="s">
        <v>2692</v>
      </c>
      <c r="G1162" s="214" t="s">
        <v>2714</v>
      </c>
      <c r="I1162" s="1" t="s">
        <v>2030</v>
      </c>
      <c r="J1162" s="432">
        <v>45371</v>
      </c>
      <c r="K1162" s="214" t="s">
        <v>2098</v>
      </c>
      <c r="L1162" s="214" t="s">
        <v>2078</v>
      </c>
    </row>
    <row r="1163" spans="1:12">
      <c r="A1163" s="378" t="str">
        <f t="shared" si="78"/>
        <v>90841D.000.000.000.000.000.000</v>
      </c>
      <c r="B1163" s="214" t="s">
        <v>3548</v>
      </c>
      <c r="C1163" s="214" t="s">
        <v>3550</v>
      </c>
      <c r="D1163" s="378" t="s">
        <v>3662</v>
      </c>
      <c r="E1163" s="378" t="str">
        <f t="shared" si="77"/>
        <v>BULK_Meatloaf Fallon 24 oz</v>
      </c>
      <c r="F1163" s="214" t="s">
        <v>2692</v>
      </c>
      <c r="G1163" s="214" t="s">
        <v>3662</v>
      </c>
      <c r="I1163" s="1" t="s">
        <v>2030</v>
      </c>
      <c r="J1163" s="432">
        <v>45371</v>
      </c>
      <c r="K1163" s="214" t="s">
        <v>2098</v>
      </c>
      <c r="L1163" s="214" t="s">
        <v>2078</v>
      </c>
    </row>
    <row r="1164" spans="1:12">
      <c r="A1164" s="378" t="str">
        <f t="shared" si="78"/>
        <v>90881D.000.000.000.000.000.000</v>
      </c>
      <c r="B1164" s="214" t="s">
        <v>3551</v>
      </c>
      <c r="C1164" s="214" t="s">
        <v>3552</v>
      </c>
      <c r="D1164" s="378" t="s">
        <v>732</v>
      </c>
      <c r="E1164" s="378" t="str">
        <f t="shared" si="77"/>
        <v>BULK_Roasted Turkey Dinner Fallon 24 oz</v>
      </c>
      <c r="F1164" s="214" t="s">
        <v>2692</v>
      </c>
      <c r="G1164" s="214" t="s">
        <v>732</v>
      </c>
      <c r="I1164" s="1" t="s">
        <v>2030</v>
      </c>
      <c r="J1164" s="432">
        <v>45371</v>
      </c>
      <c r="K1164" s="214" t="s">
        <v>2098</v>
      </c>
      <c r="L1164" s="214" t="s">
        <v>2078</v>
      </c>
    </row>
    <row r="1165" spans="1:12">
      <c r="A1165" s="378" t="str">
        <f t="shared" si="78"/>
        <v>90891D.000.000.000.000.000.000</v>
      </c>
      <c r="B1165" s="214" t="s">
        <v>3553</v>
      </c>
      <c r="C1165" s="214" t="s">
        <v>3554</v>
      </c>
      <c r="D1165" s="378" t="s">
        <v>2680</v>
      </c>
      <c r="E1165" s="378" t="str">
        <f t="shared" si="77"/>
        <v>BULK_Rosemary Potatoes &amp; Green Beans Fallon 24 oz</v>
      </c>
      <c r="F1165" s="214" t="s">
        <v>2692</v>
      </c>
      <c r="G1165" s="214" t="s">
        <v>2680</v>
      </c>
      <c r="I1165" s="1" t="s">
        <v>2030</v>
      </c>
      <c r="J1165" s="432">
        <v>45371</v>
      </c>
      <c r="K1165" s="214" t="s">
        <v>2098</v>
      </c>
      <c r="L1165" s="214" t="s">
        <v>2078</v>
      </c>
    </row>
    <row r="1166" spans="1:12">
      <c r="A1166" s="378" t="str">
        <f t="shared" si="78"/>
        <v>90922D.000.000.000.000.000.000</v>
      </c>
      <c r="B1166" s="214" t="s">
        <v>3555</v>
      </c>
      <c r="C1166" s="214" t="s">
        <v>3556</v>
      </c>
      <c r="D1166" s="378" t="s">
        <v>2706</v>
      </c>
      <c r="E1166" s="378" t="str">
        <f t="shared" si="77"/>
        <v>BULK_Side of Bacon Half Tray</v>
      </c>
      <c r="F1166" s="214" t="s">
        <v>2707</v>
      </c>
      <c r="G1166" s="214" t="s">
        <v>2708</v>
      </c>
      <c r="I1166" s="1" t="s">
        <v>2030</v>
      </c>
      <c r="J1166" s="432">
        <v>45419</v>
      </c>
      <c r="K1166" s="214" t="s">
        <v>2098</v>
      </c>
      <c r="L1166" s="214" t="s">
        <v>2078</v>
      </c>
    </row>
    <row r="1167" spans="1:12">
      <c r="A1167" s="378" t="str">
        <f t="shared" si="78"/>
        <v>90941D.000.000.000.000.000.000</v>
      </c>
      <c r="B1167" s="214" t="s">
        <v>3557</v>
      </c>
      <c r="C1167" s="214" t="s">
        <v>3558</v>
      </c>
      <c r="D1167" s="378" t="s">
        <v>2703</v>
      </c>
      <c r="E1167" s="378" t="str">
        <f t="shared" si="77"/>
        <v>BULK_Smoked Pork Chop Fallon 24 oz</v>
      </c>
      <c r="F1167" s="214" t="s">
        <v>2692</v>
      </c>
      <c r="G1167" s="214" t="s">
        <v>2703</v>
      </c>
      <c r="I1167" s="1" t="s">
        <v>2030</v>
      </c>
      <c r="J1167" s="432">
        <v>45371</v>
      </c>
      <c r="K1167" s="214" t="s">
        <v>2098</v>
      </c>
      <c r="L1167" s="214" t="s">
        <v>2078</v>
      </c>
    </row>
    <row r="1168" spans="1:12">
      <c r="A1168" s="378" t="str">
        <f t="shared" si="78"/>
        <v>90951D.000.000.000.000.000.000</v>
      </c>
      <c r="B1168" s="214" t="s">
        <v>3559</v>
      </c>
      <c r="C1168" s="214" t="s">
        <v>3560</v>
      </c>
      <c r="D1168" s="378" t="s">
        <v>3690</v>
      </c>
      <c r="E1168" s="378" t="str">
        <f t="shared" si="77"/>
        <v>BULK_Roast Beef in Tomato Sauce Fallon 24 oz</v>
      </c>
      <c r="F1168" s="214" t="s">
        <v>2692</v>
      </c>
      <c r="G1168" s="214" t="s">
        <v>3690</v>
      </c>
      <c r="I1168" s="1" t="s">
        <v>2030</v>
      </c>
      <c r="J1168" s="432">
        <v>45371</v>
      </c>
      <c r="K1168" s="214" t="s">
        <v>2098</v>
      </c>
      <c r="L1168" s="214" t="s">
        <v>2078</v>
      </c>
    </row>
    <row r="1169" spans="1:54">
      <c r="A1169" s="378" t="str">
        <f t="shared" si="78"/>
        <v>90961D.000.000.000.000.000.000</v>
      </c>
      <c r="B1169" s="214" t="s">
        <v>3561</v>
      </c>
      <c r="C1169" s="214" t="s">
        <v>3562</v>
      </c>
      <c r="D1169" s="378" t="s">
        <v>2704</v>
      </c>
      <c r="E1169" s="378" t="str">
        <f t="shared" si="77"/>
        <v>BULK_Cream of Chicken Soup Fallon 24 oz</v>
      </c>
      <c r="F1169" s="214" t="s">
        <v>2692</v>
      </c>
      <c r="G1169" s="214" t="s">
        <v>2704</v>
      </c>
      <c r="I1169" s="1" t="s">
        <v>2030</v>
      </c>
      <c r="J1169" s="432">
        <v>45371</v>
      </c>
      <c r="K1169" s="214" t="s">
        <v>2098</v>
      </c>
      <c r="L1169" s="214" t="s">
        <v>2078</v>
      </c>
    </row>
    <row r="1170" spans="1:54">
      <c r="A1170" s="378" t="str">
        <f t="shared" si="78"/>
        <v>90971D.000.000.000.000.000.000</v>
      </c>
      <c r="B1170" s="214" t="s">
        <v>3563</v>
      </c>
      <c r="C1170" s="214" t="s">
        <v>3564</v>
      </c>
      <c r="D1170" s="378" t="s">
        <v>1453</v>
      </c>
      <c r="E1170" s="378" t="str">
        <f t="shared" si="77"/>
        <v>BULK_Cocoberry Smoothie Fallon 24 oz</v>
      </c>
      <c r="F1170" s="214" t="s">
        <v>2692</v>
      </c>
      <c r="G1170" s="214" t="s">
        <v>1453</v>
      </c>
      <c r="I1170" s="1" t="s">
        <v>2030</v>
      </c>
      <c r="J1170" s="432">
        <v>45371</v>
      </c>
      <c r="K1170" s="214" t="s">
        <v>2098</v>
      </c>
      <c r="L1170" s="214" t="s">
        <v>2078</v>
      </c>
    </row>
    <row r="1171" spans="1:54">
      <c r="A1171" s="378" t="str">
        <f t="shared" si="78"/>
        <v>90981D.000.000.000.000.000.000</v>
      </c>
      <c r="B1171" s="214" t="s">
        <v>3565</v>
      </c>
      <c r="C1171" s="214" t="s">
        <v>3566</v>
      </c>
      <c r="D1171" s="378" t="s">
        <v>2705</v>
      </c>
      <c r="E1171" s="378" t="str">
        <f t="shared" si="77"/>
        <v>BULK_Lasagna Alessandra  Fallon 24 oz</v>
      </c>
      <c r="F1171" s="214" t="s">
        <v>2692</v>
      </c>
      <c r="G1171" s="214" t="s">
        <v>2705</v>
      </c>
      <c r="I1171" s="1" t="s">
        <v>2030</v>
      </c>
      <c r="J1171" s="432">
        <v>45371</v>
      </c>
      <c r="K1171" s="214" t="s">
        <v>2098</v>
      </c>
      <c r="L1171" s="214" t="s">
        <v>2078</v>
      </c>
    </row>
    <row r="1172" spans="1:54">
      <c r="A1172" s="378" t="str">
        <f t="shared" si="78"/>
        <v>90991D.000.000.000.000.000.000</v>
      </c>
      <c r="B1172" s="214" t="s">
        <v>3567</v>
      </c>
      <c r="C1172" s="214" t="s">
        <v>3568</v>
      </c>
      <c r="D1172" s="378" t="s">
        <v>2710</v>
      </c>
      <c r="E1172" s="378" t="str">
        <f t="shared" si="77"/>
        <v>BULK_Broccoli &amp; Spinach Soup Fallon 24 oz</v>
      </c>
      <c r="F1172" s="214" t="s">
        <v>2692</v>
      </c>
      <c r="G1172" s="214" t="s">
        <v>2710</v>
      </c>
      <c r="I1172" s="1" t="s">
        <v>2030</v>
      </c>
      <c r="J1172" s="432">
        <v>45422</v>
      </c>
      <c r="K1172" s="214" t="s">
        <v>2098</v>
      </c>
      <c r="L1172" s="214" t="s">
        <v>2078</v>
      </c>
    </row>
    <row r="1173" spans="1:54">
      <c r="A1173" s="378" t="str">
        <f t="shared" si="78"/>
        <v>91011D.000.000.000.000.000.000</v>
      </c>
      <c r="B1173" s="214" t="s">
        <v>3569</v>
      </c>
      <c r="C1173" s="214" t="s">
        <v>3570</v>
      </c>
      <c r="D1173" s="378" t="s">
        <v>2712</v>
      </c>
      <c r="E1173" s="378" t="str">
        <f t="shared" si="77"/>
        <v>BULK_Chicken Bone Broth Fallon Tub</v>
      </c>
      <c r="F1173" s="214" t="s">
        <v>2693</v>
      </c>
      <c r="G1173" s="214" t="s">
        <v>2712</v>
      </c>
      <c r="I1173" s="1" t="s">
        <v>2030</v>
      </c>
      <c r="J1173" s="432">
        <v>45429</v>
      </c>
      <c r="K1173" s="214" t="s">
        <v>2098</v>
      </c>
      <c r="L1173" s="214" t="s">
        <v>2078</v>
      </c>
    </row>
    <row r="1174" spans="1:54">
      <c r="A1174" s="378" t="str">
        <f t="shared" si="78"/>
        <v>91021D.000.000.000.000.000.000</v>
      </c>
      <c r="B1174" s="214" t="s">
        <v>3571</v>
      </c>
      <c r="C1174" s="214" t="s">
        <v>3572</v>
      </c>
      <c r="D1174" s="378" t="s">
        <v>2713</v>
      </c>
      <c r="E1174" s="378" t="str">
        <f t="shared" si="77"/>
        <v>BULK_Beef Ossobuco Fallon 24 oz</v>
      </c>
      <c r="F1174" s="214" t="s">
        <v>2692</v>
      </c>
      <c r="G1174" s="214" t="s">
        <v>2713</v>
      </c>
      <c r="I1174" s="1" t="s">
        <v>2030</v>
      </c>
      <c r="J1174" s="432">
        <v>45429</v>
      </c>
      <c r="K1174" s="214" t="s">
        <v>2098</v>
      </c>
      <c r="L1174" s="214" t="s">
        <v>2078</v>
      </c>
    </row>
    <row r="1175" spans="1:54">
      <c r="A1175" s="378" t="str">
        <f t="shared" si="78"/>
        <v>91031D.000.000.000.000.000.000</v>
      </c>
      <c r="B1175" s="214" t="s">
        <v>3573</v>
      </c>
      <c r="C1175" s="214" t="s">
        <v>3574</v>
      </c>
      <c r="D1175" s="378" t="s">
        <v>2715</v>
      </c>
      <c r="E1175" s="378" t="str">
        <f t="shared" si="77"/>
        <v>BULK_Chicken Stew A La Vodka Fallon Tub</v>
      </c>
      <c r="F1175" s="214" t="s">
        <v>2693</v>
      </c>
      <c r="G1175" s="214" t="s">
        <v>2715</v>
      </c>
      <c r="I1175" s="1" t="s">
        <v>2030</v>
      </c>
      <c r="J1175" s="432">
        <v>45436</v>
      </c>
      <c r="K1175" s="214" t="s">
        <v>2098</v>
      </c>
      <c r="L1175" s="214" t="s">
        <v>2078</v>
      </c>
    </row>
    <row r="1176" spans="1:54">
      <c r="A1176" s="378" t="str">
        <f t="shared" si="78"/>
        <v>91041D.000.000.000.000.000.000</v>
      </c>
      <c r="B1176" s="214" t="s">
        <v>3575</v>
      </c>
      <c r="C1176" s="214" t="s">
        <v>3576</v>
      </c>
      <c r="D1176" s="378" t="s">
        <v>2716</v>
      </c>
      <c r="E1176" s="378" t="str">
        <f t="shared" si="77"/>
        <v>BULK_Roasted Baby Carrots   Fallon 24 oz</v>
      </c>
      <c r="F1176" s="214" t="s">
        <v>2692</v>
      </c>
      <c r="G1176" s="214" t="s">
        <v>2716</v>
      </c>
      <c r="I1176" s="1" t="s">
        <v>2030</v>
      </c>
      <c r="J1176" s="432">
        <v>45436</v>
      </c>
      <c r="K1176" s="214" t="s">
        <v>2098</v>
      </c>
      <c r="L1176" s="214" t="s">
        <v>2078</v>
      </c>
    </row>
    <row r="1177" spans="1:54">
      <c r="A1177" s="378" t="str">
        <f t="shared" si="78"/>
        <v>91051D.000.000.000.000.000.000</v>
      </c>
      <c r="B1177" s="214" t="s">
        <v>3577</v>
      </c>
      <c r="C1177" s="214" t="s">
        <v>3578</v>
      </c>
      <c r="D1177" s="378" t="s">
        <v>2717</v>
      </c>
      <c r="E1177" s="378" t="str">
        <f t="shared" si="77"/>
        <v>BULK_Cheesecake Fallon 24 oz</v>
      </c>
      <c r="F1177" s="214" t="s">
        <v>2692</v>
      </c>
      <c r="G1177" s="214" t="s">
        <v>2717</v>
      </c>
      <c r="I1177" s="1" t="s">
        <v>2030</v>
      </c>
      <c r="J1177" s="432">
        <v>45436</v>
      </c>
      <c r="K1177" s="214" t="s">
        <v>2098</v>
      </c>
      <c r="L1177" s="214" t="s">
        <v>2078</v>
      </c>
    </row>
    <row r="1178" spans="1:54">
      <c r="A1178" s="378" t="str">
        <f t="shared" si="78"/>
        <v>91061D.000.000.000.000.000.000</v>
      </c>
      <c r="B1178" s="214" t="s">
        <v>3579</v>
      </c>
      <c r="C1178" s="214" t="s">
        <v>3580</v>
      </c>
      <c r="D1178" s="378" t="s">
        <v>2718</v>
      </c>
      <c r="E1178" s="378" t="str">
        <f t="shared" si="77"/>
        <v>BULK_Tomato Soup with Cheddar Fallon Tub</v>
      </c>
      <c r="F1178" s="214" t="s">
        <v>2693</v>
      </c>
      <c r="G1178" s="214" t="s">
        <v>2718</v>
      </c>
      <c r="I1178" s="1" t="s">
        <v>2030</v>
      </c>
      <c r="J1178" s="432">
        <v>45436</v>
      </c>
      <c r="K1178" s="214" t="s">
        <v>2098</v>
      </c>
      <c r="L1178" s="214" t="s">
        <v>2078</v>
      </c>
    </row>
    <row r="1179" spans="1:54">
      <c r="A1179" s="378" t="str">
        <f t="shared" si="78"/>
        <v>91071D.000.000.000.000.000.000</v>
      </c>
      <c r="B1179" s="214" t="s">
        <v>3581</v>
      </c>
      <c r="C1179" s="214" t="s">
        <v>3582</v>
      </c>
      <c r="D1179" s="378" t="s">
        <v>2719</v>
      </c>
      <c r="E1179" s="378" t="str">
        <f t="shared" si="77"/>
        <v>BULK_Rob Smoothie Fallon 24 oz</v>
      </c>
      <c r="F1179" s="214" t="s">
        <v>2692</v>
      </c>
      <c r="G1179" s="214" t="s">
        <v>2719</v>
      </c>
      <c r="I1179" s="1" t="s">
        <v>2030</v>
      </c>
      <c r="J1179" s="432">
        <v>45436</v>
      </c>
      <c r="K1179" s="214" t="s">
        <v>2098</v>
      </c>
      <c r="L1179" s="214" t="s">
        <v>2078</v>
      </c>
    </row>
    <row r="1180" spans="1:54">
      <c r="A1180" s="378" t="str">
        <f t="shared" si="78"/>
        <v>91081D.000.000.000.000.000.000</v>
      </c>
      <c r="B1180" s="214" t="s">
        <v>3583</v>
      </c>
      <c r="C1180" s="214" t="s">
        <v>3584</v>
      </c>
      <c r="D1180" s="378" t="s">
        <v>2720</v>
      </c>
      <c r="E1180" s="378" t="str">
        <f t="shared" si="77"/>
        <v>BULK_Teriyaki Stir Fry Fallon 24 oz</v>
      </c>
      <c r="F1180" s="214" t="s">
        <v>2692</v>
      </c>
      <c r="G1180" s="214" t="s">
        <v>2720</v>
      </c>
      <c r="I1180" s="1" t="s">
        <v>2030</v>
      </c>
      <c r="J1180" s="432">
        <v>45436</v>
      </c>
      <c r="K1180" s="214" t="s">
        <v>2098</v>
      </c>
      <c r="L1180" s="214" t="s">
        <v>2078</v>
      </c>
    </row>
    <row r="1181" spans="1:54">
      <c r="A1181" s="378" t="str">
        <f t="shared" si="78"/>
        <v>91091D.000.000.000.000.000.000</v>
      </c>
      <c r="B1181" s="214" t="s">
        <v>3585</v>
      </c>
      <c r="C1181" s="214" t="s">
        <v>3586</v>
      </c>
      <c r="D1181" s="378" t="s">
        <v>2721</v>
      </c>
      <c r="E1181" s="378" t="str">
        <f t="shared" si="77"/>
        <v>BULK_Spinach Lasagna Fallon 24 oz</v>
      </c>
      <c r="F1181" s="214" t="s">
        <v>2692</v>
      </c>
      <c r="G1181" s="214" t="s">
        <v>2721</v>
      </c>
      <c r="I1181" s="1" t="s">
        <v>2030</v>
      </c>
      <c r="J1181" s="432">
        <v>45436</v>
      </c>
      <c r="K1181" s="214" t="s">
        <v>2098</v>
      </c>
      <c r="L1181" s="214" t="s">
        <v>2078</v>
      </c>
    </row>
    <row r="1182" spans="1:54">
      <c r="A1182" s="378" t="str">
        <f t="shared" si="78"/>
        <v>91121D.000.000.000.000.000.000</v>
      </c>
      <c r="B1182" s="214" t="s">
        <v>3587</v>
      </c>
      <c r="C1182" s="214" t="s">
        <v>3588</v>
      </c>
      <c r="D1182" s="378" t="s">
        <v>2724</v>
      </c>
      <c r="E1182" s="378" t="str">
        <f t="shared" si="77"/>
        <v>BULK_Mushroom Chicken Fallon 24 oz</v>
      </c>
      <c r="F1182" s="214" t="s">
        <v>2692</v>
      </c>
      <c r="G1182" s="214" t="s">
        <v>2724</v>
      </c>
      <c r="I1182" s="1" t="s">
        <v>2030</v>
      </c>
      <c r="J1182" s="432">
        <v>45443</v>
      </c>
      <c r="K1182" s="214" t="s">
        <v>2098</v>
      </c>
      <c r="L1182" s="214" t="s">
        <v>2078</v>
      </c>
    </row>
    <row r="1183" spans="1:54">
      <c r="A1183" s="378" t="str">
        <f t="shared" si="78"/>
        <v>91131D.000.000.000.000.000.000</v>
      </c>
      <c r="B1183" s="214" t="s">
        <v>3589</v>
      </c>
      <c r="C1183" s="214" t="s">
        <v>3590</v>
      </c>
      <c r="D1183" s="378" t="s">
        <v>2725</v>
      </c>
      <c r="E1183" s="378" t="str">
        <f t="shared" si="77"/>
        <v>BULK_Corn Chowder Fallon 24 oz</v>
      </c>
      <c r="F1183" s="214" t="s">
        <v>2692</v>
      </c>
      <c r="G1183" s="214" t="s">
        <v>2725</v>
      </c>
      <c r="I1183" s="1" t="s">
        <v>2030</v>
      </c>
      <c r="J1183" s="432">
        <v>45443</v>
      </c>
      <c r="K1183" s="214" t="s">
        <v>2098</v>
      </c>
      <c r="L1183" s="214" t="s">
        <v>2078</v>
      </c>
    </row>
    <row r="1184" spans="1:54">
      <c r="A1184" s="378" t="str">
        <f t="shared" si="78"/>
        <v>70402.000.000.000.000.000.000</v>
      </c>
      <c r="B1184" s="214">
        <v>70400</v>
      </c>
      <c r="C1184" s="214">
        <v>70402</v>
      </c>
      <c r="D1184" s="378" t="str">
        <f t="shared" ref="D1184" si="79">CONCATENATE(G1184," ",F1184)</f>
        <v xml:space="preserve">Egg Cup </v>
      </c>
      <c r="E1184" s="378" t="str">
        <f t="shared" si="77"/>
        <v xml:space="preserve">BREAKFAST_Egg Cup </v>
      </c>
      <c r="G1184" s="214" t="s">
        <v>3591</v>
      </c>
      <c r="I1184" s="311" t="s">
        <v>1993</v>
      </c>
      <c r="J1184" s="374">
        <v>45443</v>
      </c>
      <c r="K1184" s="214" t="s">
        <v>919</v>
      </c>
      <c r="L1184" s="214" t="s">
        <v>2066</v>
      </c>
      <c r="AZ1184" s="214"/>
      <c r="BB1184" s="214"/>
    </row>
    <row r="1185" spans="1:12">
      <c r="A1185" s="378" t="str">
        <f t="shared" si="78"/>
        <v>90202.000.000.000.000.000.000</v>
      </c>
      <c r="B1185" s="311">
        <v>90200</v>
      </c>
      <c r="C1185" s="214">
        <v>90202</v>
      </c>
      <c r="D1185" s="378" t="s">
        <v>3592</v>
      </c>
      <c r="E1185" s="378" t="str">
        <f t="shared" si="77"/>
        <v>BULK_Roasted Cauliflower Fallon 24 oz</v>
      </c>
      <c r="F1185" s="214" t="s">
        <v>2692</v>
      </c>
      <c r="G1185" s="214" t="s">
        <v>3592</v>
      </c>
      <c r="I1185" s="6" t="s">
        <v>2030</v>
      </c>
      <c r="J1185" s="432">
        <v>45371</v>
      </c>
      <c r="K1185" s="214" t="s">
        <v>2098</v>
      </c>
      <c r="L1185" s="214" t="s">
        <v>2078</v>
      </c>
    </row>
    <row r="1186" spans="1:12">
      <c r="A1186" s="378" t="str">
        <f t="shared" si="78"/>
        <v>90202L.000.000.000.000.000.000</v>
      </c>
      <c r="B1186" s="214" t="s">
        <v>2761</v>
      </c>
      <c r="C1186" s="214" t="s">
        <v>3594</v>
      </c>
      <c r="D1186" s="378" t="s">
        <v>3592</v>
      </c>
      <c r="E1186" s="378" t="str">
        <f t="shared" si="77"/>
        <v>BULK_Roasted Cauliflower Fallon 24 oz</v>
      </c>
      <c r="F1186" s="214" t="s">
        <v>2692</v>
      </c>
      <c r="G1186" s="214" t="s">
        <v>3592</v>
      </c>
      <c r="I1186" s="1" t="s">
        <v>2030</v>
      </c>
      <c r="J1186" s="432">
        <v>45450</v>
      </c>
      <c r="K1186" s="214" t="s">
        <v>2098</v>
      </c>
      <c r="L1186" s="214" t="s">
        <v>2078</v>
      </c>
    </row>
    <row r="1187" spans="1:12">
      <c r="A1187" s="378" t="str">
        <f t="shared" si="78"/>
        <v>90202S.000.000.000.000.000.000</v>
      </c>
      <c r="B1187" s="214" t="s">
        <v>2934</v>
      </c>
      <c r="C1187" s="214" t="s">
        <v>3595</v>
      </c>
      <c r="D1187" s="378" t="s">
        <v>3592</v>
      </c>
      <c r="E1187" s="378" t="str">
        <f t="shared" si="77"/>
        <v>BULK_Roasted Cauliflower Fallon 24 oz</v>
      </c>
      <c r="F1187" s="214" t="s">
        <v>2692</v>
      </c>
      <c r="G1187" s="214" t="s">
        <v>3592</v>
      </c>
      <c r="I1187" s="1" t="s">
        <v>2030</v>
      </c>
      <c r="J1187" s="432">
        <v>45450</v>
      </c>
      <c r="K1187" s="214" t="s">
        <v>2098</v>
      </c>
      <c r="L1187" s="214" t="s">
        <v>2078</v>
      </c>
    </row>
    <row r="1188" spans="1:12">
      <c r="A1188" s="378" t="str">
        <f t="shared" si="78"/>
        <v>90202Wc.000.000.000.000.000.000</v>
      </c>
      <c r="B1188" s="214" t="s">
        <v>3107</v>
      </c>
      <c r="C1188" s="214" t="s">
        <v>3596</v>
      </c>
      <c r="D1188" s="378" t="s">
        <v>3592</v>
      </c>
      <c r="E1188" s="378" t="str">
        <f t="shared" si="77"/>
        <v>BULK_Roasted Cauliflower Fallon 24 oz</v>
      </c>
      <c r="F1188" s="214" t="s">
        <v>2692</v>
      </c>
      <c r="G1188" s="214" t="s">
        <v>3592</v>
      </c>
      <c r="I1188" s="1" t="s">
        <v>2030</v>
      </c>
      <c r="J1188" s="432">
        <v>45450</v>
      </c>
      <c r="K1188" s="214" t="s">
        <v>2098</v>
      </c>
      <c r="L1188" s="214" t="s">
        <v>2078</v>
      </c>
    </row>
    <row r="1189" spans="1:12">
      <c r="A1189" s="378" t="str">
        <f t="shared" si="78"/>
        <v>90202Wb.000.000.000.000.000.000</v>
      </c>
      <c r="B1189" s="214" t="s">
        <v>3280</v>
      </c>
      <c r="C1189" s="214" t="s">
        <v>3597</v>
      </c>
      <c r="D1189" s="378" t="s">
        <v>3592</v>
      </c>
      <c r="E1189" s="378" t="str">
        <f t="shared" si="77"/>
        <v>BULK_Roasted Cauliflower Fallon 24 oz</v>
      </c>
      <c r="F1189" s="214" t="s">
        <v>2692</v>
      </c>
      <c r="G1189" s="214" t="s">
        <v>3592</v>
      </c>
      <c r="I1189" s="1" t="s">
        <v>2030</v>
      </c>
      <c r="J1189" s="432">
        <v>45450</v>
      </c>
      <c r="K1189" s="214" t="s">
        <v>2098</v>
      </c>
      <c r="L1189" s="214" t="s">
        <v>2078</v>
      </c>
    </row>
    <row r="1190" spans="1:12">
      <c r="A1190" s="378" t="str">
        <f t="shared" si="78"/>
        <v>90202D.000.000.000.000.000.000</v>
      </c>
      <c r="B1190" s="214" t="s">
        <v>3453</v>
      </c>
      <c r="C1190" s="214" t="s">
        <v>3598</v>
      </c>
      <c r="D1190" s="378" t="s">
        <v>3592</v>
      </c>
      <c r="E1190" s="378" t="str">
        <f t="shared" si="77"/>
        <v>BULK_Roasted Cauliflower Fallon 24 oz</v>
      </c>
      <c r="F1190" s="214" t="s">
        <v>2692</v>
      </c>
      <c r="G1190" s="214" t="s">
        <v>3592</v>
      </c>
      <c r="I1190" s="1" t="s">
        <v>2030</v>
      </c>
      <c r="J1190" s="432">
        <v>45450</v>
      </c>
      <c r="K1190" s="214" t="s">
        <v>2098</v>
      </c>
      <c r="L1190" s="214" t="s">
        <v>2078</v>
      </c>
    </row>
    <row r="1191" spans="1:12">
      <c r="A1191" s="378" t="str">
        <f t="shared" si="78"/>
        <v>90642.000.000.000.000.000.000</v>
      </c>
      <c r="B1191" s="214">
        <v>90640</v>
      </c>
      <c r="C1191" s="214">
        <v>90642</v>
      </c>
      <c r="D1191" s="378" t="s">
        <v>3599</v>
      </c>
      <c r="E1191" s="378" t="str">
        <f t="shared" si="77"/>
        <v>BULK_Roasted Brussel Sprouts Fallon 24 oz</v>
      </c>
      <c r="F1191" s="214" t="s">
        <v>2692</v>
      </c>
      <c r="G1191" s="214" t="s">
        <v>3599</v>
      </c>
      <c r="I1191" s="1" t="s">
        <v>2030</v>
      </c>
      <c r="J1191" s="432">
        <v>45450</v>
      </c>
      <c r="K1191" s="214" t="s">
        <v>2098</v>
      </c>
      <c r="L1191" s="214" t="s">
        <v>2078</v>
      </c>
    </row>
    <row r="1192" spans="1:12">
      <c r="A1192" s="378" t="str">
        <f t="shared" si="78"/>
        <v>90642L.000.000.000.000.000.000</v>
      </c>
      <c r="B1192" s="214" t="s">
        <v>2827</v>
      </c>
      <c r="C1192" s="214" t="s">
        <v>3600</v>
      </c>
      <c r="D1192" s="378" t="s">
        <v>3599</v>
      </c>
      <c r="E1192" s="378" t="str">
        <f t="shared" si="77"/>
        <v>BULK_Roasted Brussel Sprouts Fallon 24 oz</v>
      </c>
      <c r="F1192" s="214" t="s">
        <v>2692</v>
      </c>
      <c r="G1192" s="214" t="s">
        <v>3599</v>
      </c>
      <c r="I1192" s="1" t="s">
        <v>2030</v>
      </c>
      <c r="J1192" s="432">
        <v>45450</v>
      </c>
      <c r="K1192" s="214" t="s">
        <v>2098</v>
      </c>
      <c r="L1192" s="214" t="s">
        <v>2078</v>
      </c>
    </row>
    <row r="1193" spans="1:12">
      <c r="A1193" s="378" t="str">
        <f t="shared" si="78"/>
        <v>90642S.000.000.000.000.000.000</v>
      </c>
      <c r="B1193" s="214" t="s">
        <v>3000</v>
      </c>
      <c r="C1193" s="214" t="s">
        <v>3601</v>
      </c>
      <c r="D1193" s="378" t="s">
        <v>3599</v>
      </c>
      <c r="E1193" s="378" t="str">
        <f t="shared" si="77"/>
        <v>BULK_Roasted Brussel Sprouts Fallon 24 oz</v>
      </c>
      <c r="F1193" s="214" t="s">
        <v>2692</v>
      </c>
      <c r="G1193" s="214" t="s">
        <v>3599</v>
      </c>
      <c r="I1193" s="1" t="s">
        <v>2030</v>
      </c>
      <c r="J1193" s="432">
        <v>45450</v>
      </c>
      <c r="K1193" s="214" t="s">
        <v>2098</v>
      </c>
      <c r="L1193" s="214" t="s">
        <v>2078</v>
      </c>
    </row>
    <row r="1194" spans="1:12">
      <c r="A1194" s="378" t="str">
        <f t="shared" si="78"/>
        <v>90642Wc.000.000.000.000.000.000</v>
      </c>
      <c r="B1194" s="214" t="s">
        <v>3173</v>
      </c>
      <c r="C1194" s="214" t="s">
        <v>3602</v>
      </c>
      <c r="D1194" s="378" t="s">
        <v>3599</v>
      </c>
      <c r="E1194" s="378" t="str">
        <f t="shared" si="77"/>
        <v>BULK_Roasted Brussel Sprouts Fallon 24 oz</v>
      </c>
      <c r="F1194" s="214" t="s">
        <v>2692</v>
      </c>
      <c r="G1194" s="214" t="s">
        <v>3599</v>
      </c>
      <c r="I1194" s="1" t="s">
        <v>2030</v>
      </c>
      <c r="J1194" s="432">
        <v>45450</v>
      </c>
      <c r="K1194" s="214" t="s">
        <v>2098</v>
      </c>
      <c r="L1194" s="214" t="s">
        <v>2078</v>
      </c>
    </row>
    <row r="1195" spans="1:12">
      <c r="A1195" s="378" t="str">
        <f t="shared" si="78"/>
        <v>90642Wb.000.000.000.000.000.000</v>
      </c>
      <c r="B1195" s="214" t="s">
        <v>3346</v>
      </c>
      <c r="C1195" s="214" t="s">
        <v>3603</v>
      </c>
      <c r="D1195" s="378" t="s">
        <v>3599</v>
      </c>
      <c r="E1195" s="378" t="str">
        <f t="shared" si="77"/>
        <v>BULK_Roasted Brussel Sprouts Fallon 24 oz</v>
      </c>
      <c r="F1195" s="214" t="s">
        <v>2692</v>
      </c>
      <c r="G1195" s="214" t="s">
        <v>3599</v>
      </c>
      <c r="I1195" s="1" t="s">
        <v>2030</v>
      </c>
      <c r="J1195" s="432">
        <v>45450</v>
      </c>
      <c r="K1195" s="214" t="s">
        <v>2098</v>
      </c>
      <c r="L1195" s="214" t="s">
        <v>2078</v>
      </c>
    </row>
    <row r="1196" spans="1:12">
      <c r="A1196" s="378" t="str">
        <f t="shared" si="78"/>
        <v>90642D.000.000.000.000.000.000</v>
      </c>
      <c r="B1196" s="214" t="s">
        <v>3519</v>
      </c>
      <c r="C1196" s="214" t="s">
        <v>3604</v>
      </c>
      <c r="D1196" s="378" t="s">
        <v>3599</v>
      </c>
      <c r="E1196" s="378" t="str">
        <f t="shared" si="77"/>
        <v>BULK_Roasted Brussel Sprouts Fallon 24 oz</v>
      </c>
      <c r="F1196" s="214" t="s">
        <v>2692</v>
      </c>
      <c r="G1196" s="214" t="s">
        <v>3599</v>
      </c>
      <c r="I1196" s="1" t="s">
        <v>2030</v>
      </c>
      <c r="J1196" s="432">
        <v>45450</v>
      </c>
      <c r="K1196" s="214" t="s">
        <v>2098</v>
      </c>
      <c r="L1196" s="214" t="s">
        <v>2078</v>
      </c>
    </row>
    <row r="1197" spans="1:12">
      <c r="A1197" s="378" t="str">
        <f t="shared" ref="A1197:A1202" si="80">CONCATENATE(C1197,".",IF(M1197="","000",M1197),".",IF(O1197="","000",O1197),".",IF(Q1197="","000",Q1197),".",IF(S1197="","000",S1197),".",IF(U1197="","000",U1197),".",IF(Y1197="","000",Y1197))</f>
        <v>91141.000.000.000.000.000.000</v>
      </c>
      <c r="B1197" s="214">
        <v>91140</v>
      </c>
      <c r="C1197" s="214">
        <v>91141</v>
      </c>
      <c r="D1197" s="378" t="s">
        <v>3606</v>
      </c>
      <c r="E1197" s="378" t="str">
        <f t="shared" ref="E1197:E1202" si="81">CONCATENATE(K1197,"_",G1197," ",F1197)</f>
        <v>BULK_Vegetable and Fish Stew Fallon Tub</v>
      </c>
      <c r="F1197" s="214" t="s">
        <v>2693</v>
      </c>
      <c r="G1197" s="214" t="s">
        <v>3606</v>
      </c>
      <c r="I1197" s="1" t="s">
        <v>2030</v>
      </c>
      <c r="J1197" s="432">
        <v>45457</v>
      </c>
      <c r="K1197" s="214" t="s">
        <v>2098</v>
      </c>
      <c r="L1197" s="214" t="s">
        <v>2078</v>
      </c>
    </row>
    <row r="1198" spans="1:12">
      <c r="A1198" s="378" t="str">
        <f t="shared" si="80"/>
        <v>91141L.000.000.000.000.000.000</v>
      </c>
      <c r="B1198" s="214" t="s">
        <v>3610</v>
      </c>
      <c r="C1198" s="214" t="s">
        <v>3614</v>
      </c>
      <c r="D1198" s="378" t="s">
        <v>3606</v>
      </c>
      <c r="E1198" s="378" t="str">
        <f t="shared" si="81"/>
        <v>BULK_Vegetable and Fish Stew Fallon Tub</v>
      </c>
      <c r="F1198" s="214" t="s">
        <v>2693</v>
      </c>
      <c r="G1198" s="214" t="s">
        <v>3606</v>
      </c>
      <c r="I1198" s="1" t="s">
        <v>2030</v>
      </c>
      <c r="J1198" s="432">
        <v>45457</v>
      </c>
      <c r="K1198" s="214" t="s">
        <v>2098</v>
      </c>
      <c r="L1198" s="214" t="s">
        <v>2078</v>
      </c>
    </row>
    <row r="1199" spans="1:12">
      <c r="A1199" s="378" t="str">
        <f t="shared" si="80"/>
        <v>91141S.000.000.000.000.000.000</v>
      </c>
      <c r="B1199" s="214" t="s">
        <v>3611</v>
      </c>
      <c r="C1199" s="214" t="s">
        <v>3615</v>
      </c>
      <c r="D1199" s="378" t="s">
        <v>3606</v>
      </c>
      <c r="E1199" s="378" t="str">
        <f t="shared" si="81"/>
        <v>BULK_Vegetable and Fish Stew Fallon Tub</v>
      </c>
      <c r="F1199" s="214" t="s">
        <v>2693</v>
      </c>
      <c r="G1199" s="214" t="s">
        <v>3606</v>
      </c>
      <c r="I1199" s="1" t="s">
        <v>2030</v>
      </c>
      <c r="J1199" s="432">
        <v>45457</v>
      </c>
      <c r="K1199" s="214" t="s">
        <v>2098</v>
      </c>
      <c r="L1199" s="214" t="s">
        <v>2078</v>
      </c>
    </row>
    <row r="1200" spans="1:12">
      <c r="A1200" s="378" t="str">
        <f t="shared" si="80"/>
        <v>91141Wc.000.000.000.000.000.000</v>
      </c>
      <c r="B1200" s="214" t="s">
        <v>3612</v>
      </c>
      <c r="C1200" s="214" t="s">
        <v>3616</v>
      </c>
      <c r="D1200" s="378" t="s">
        <v>3606</v>
      </c>
      <c r="E1200" s="378" t="str">
        <f t="shared" si="81"/>
        <v>BULK_Vegetable and Fish Stew Fallon Tub</v>
      </c>
      <c r="F1200" s="214" t="s">
        <v>2693</v>
      </c>
      <c r="G1200" s="214" t="s">
        <v>3606</v>
      </c>
      <c r="I1200" s="1" t="s">
        <v>2030</v>
      </c>
      <c r="J1200" s="432">
        <v>45457</v>
      </c>
      <c r="K1200" s="214" t="s">
        <v>2098</v>
      </c>
      <c r="L1200" s="214" t="s">
        <v>2078</v>
      </c>
    </row>
    <row r="1201" spans="1:12">
      <c r="A1201" s="378" t="str">
        <f t="shared" si="80"/>
        <v>91141Wb.000.000.000.000.000.000</v>
      </c>
      <c r="B1201" s="214" t="s">
        <v>3613</v>
      </c>
      <c r="C1201" s="214" t="s">
        <v>3617</v>
      </c>
      <c r="D1201" s="378" t="s">
        <v>3606</v>
      </c>
      <c r="E1201" s="378" t="str">
        <f t="shared" si="81"/>
        <v>BULK_Vegetable and Fish Stew Fallon Tub</v>
      </c>
      <c r="F1201" s="214" t="s">
        <v>2693</v>
      </c>
      <c r="G1201" s="214" t="s">
        <v>3606</v>
      </c>
      <c r="I1201" s="1" t="s">
        <v>2030</v>
      </c>
      <c r="J1201" s="432">
        <v>45457</v>
      </c>
      <c r="K1201" s="214" t="s">
        <v>2098</v>
      </c>
      <c r="L1201" s="214" t="s">
        <v>2078</v>
      </c>
    </row>
    <row r="1202" spans="1:12">
      <c r="A1202" s="378" t="str">
        <f t="shared" si="80"/>
        <v>91141D.000.000.000.000.000.000</v>
      </c>
      <c r="B1202" s="214" t="s">
        <v>3619</v>
      </c>
      <c r="C1202" s="214" t="s">
        <v>3618</v>
      </c>
      <c r="D1202" s="378" t="s">
        <v>3606</v>
      </c>
      <c r="E1202" s="378" t="str">
        <f t="shared" si="81"/>
        <v>BULK_Vegetable and Fish Stew Fallon Tub</v>
      </c>
      <c r="F1202" s="214" t="s">
        <v>2693</v>
      </c>
      <c r="G1202" s="214" t="s">
        <v>3606</v>
      </c>
      <c r="I1202" s="1" t="s">
        <v>2030</v>
      </c>
      <c r="J1202" s="432">
        <v>45457</v>
      </c>
      <c r="K1202" s="214" t="s">
        <v>2098</v>
      </c>
      <c r="L1202" s="214" t="s">
        <v>2078</v>
      </c>
    </row>
    <row r="1203" spans="1:12">
      <c r="A1203" s="378" t="str">
        <f t="shared" ref="A1203:A1228" si="82">CONCATENATE(C1203,".",IF(M1203="","000",M1203),".",IF(O1203="","000",O1203),".",IF(Q1203="","000",Q1203),".",IF(S1203="","000",S1203),".",IF(U1203="","000",U1203),".",IF(Y1203="","000",Y1203))</f>
        <v>91151.000.000.000.000.000.000</v>
      </c>
      <c r="B1203" s="214">
        <v>91150</v>
      </c>
      <c r="C1203" s="214">
        <v>91151</v>
      </c>
      <c r="D1203" s="378" t="s">
        <v>3607</v>
      </c>
      <c r="E1203" s="378" t="str">
        <f t="shared" ref="E1203:E1228" si="83">CONCATENATE(K1203,"_",G1203," ",F1203)</f>
        <v>BULK_Chef's Salad Fallon 24 oz</v>
      </c>
      <c r="F1203" s="214" t="s">
        <v>2692</v>
      </c>
      <c r="G1203" s="214" t="s">
        <v>3607</v>
      </c>
      <c r="I1203" s="1" t="s">
        <v>2030</v>
      </c>
      <c r="J1203" s="432">
        <v>45457</v>
      </c>
      <c r="K1203" s="214" t="s">
        <v>2098</v>
      </c>
      <c r="L1203" s="214" t="s">
        <v>2078</v>
      </c>
    </row>
    <row r="1204" spans="1:12">
      <c r="A1204" s="378" t="str">
        <f t="shared" si="82"/>
        <v>91151L.000.000.000.000.000.000</v>
      </c>
      <c r="B1204" s="214" t="s">
        <v>3620</v>
      </c>
      <c r="C1204" s="214" t="s">
        <v>3621</v>
      </c>
      <c r="D1204" s="378" t="s">
        <v>3607</v>
      </c>
      <c r="E1204" s="378" t="str">
        <f t="shared" si="83"/>
        <v>BULK_Chef's Salad Fallon 24 oz</v>
      </c>
      <c r="F1204" s="214" t="s">
        <v>2692</v>
      </c>
      <c r="G1204" s="214" t="s">
        <v>3607</v>
      </c>
      <c r="I1204" s="1" t="s">
        <v>2030</v>
      </c>
      <c r="J1204" s="432">
        <v>45457</v>
      </c>
      <c r="K1204" s="214" t="s">
        <v>2098</v>
      </c>
      <c r="L1204" s="214" t="s">
        <v>2078</v>
      </c>
    </row>
    <row r="1205" spans="1:12">
      <c r="A1205" s="378" t="str">
        <f t="shared" si="82"/>
        <v>91151S.000.000.000.000.000.000</v>
      </c>
      <c r="B1205" s="214" t="s">
        <v>3622</v>
      </c>
      <c r="C1205" s="214" t="s">
        <v>3623</v>
      </c>
      <c r="D1205" s="378" t="s">
        <v>3607</v>
      </c>
      <c r="E1205" s="378" t="str">
        <f t="shared" si="83"/>
        <v>BULK_Chef's Salad Fallon 24 oz</v>
      </c>
      <c r="F1205" s="214" t="s">
        <v>2692</v>
      </c>
      <c r="G1205" s="214" t="s">
        <v>3607</v>
      </c>
      <c r="I1205" s="1" t="s">
        <v>2030</v>
      </c>
      <c r="J1205" s="432">
        <v>45457</v>
      </c>
      <c r="K1205" s="214" t="s">
        <v>2098</v>
      </c>
      <c r="L1205" s="214" t="s">
        <v>2078</v>
      </c>
    </row>
    <row r="1206" spans="1:12">
      <c r="A1206" s="378" t="str">
        <f t="shared" si="82"/>
        <v>91151Wc.000.000.000.000.000.000</v>
      </c>
      <c r="B1206" s="214" t="s">
        <v>3624</v>
      </c>
      <c r="C1206" s="214" t="s">
        <v>3625</v>
      </c>
      <c r="D1206" s="378" t="s">
        <v>3607</v>
      </c>
      <c r="E1206" s="378" t="str">
        <f t="shared" si="83"/>
        <v>BULK_Chef's Salad Fallon 24 oz</v>
      </c>
      <c r="F1206" s="214" t="s">
        <v>2692</v>
      </c>
      <c r="G1206" s="214" t="s">
        <v>3607</v>
      </c>
      <c r="I1206" s="1" t="s">
        <v>2030</v>
      </c>
      <c r="J1206" s="432">
        <v>45457</v>
      </c>
      <c r="K1206" s="214" t="s">
        <v>2098</v>
      </c>
      <c r="L1206" s="214" t="s">
        <v>2078</v>
      </c>
    </row>
    <row r="1207" spans="1:12">
      <c r="A1207" s="378" t="str">
        <f t="shared" si="82"/>
        <v>91151Wb.000.000.000.000.000.000</v>
      </c>
      <c r="B1207" s="214" t="s">
        <v>3626</v>
      </c>
      <c r="C1207" s="214" t="s">
        <v>3627</v>
      </c>
      <c r="D1207" s="378" t="s">
        <v>3607</v>
      </c>
      <c r="E1207" s="378" t="str">
        <f t="shared" si="83"/>
        <v>BULK_Chef's Salad Fallon 24 oz</v>
      </c>
      <c r="F1207" s="214" t="s">
        <v>2692</v>
      </c>
      <c r="G1207" s="214" t="s">
        <v>3607</v>
      </c>
      <c r="I1207" s="1" t="s">
        <v>2030</v>
      </c>
      <c r="J1207" s="432">
        <v>45457</v>
      </c>
      <c r="K1207" s="214" t="s">
        <v>2098</v>
      </c>
      <c r="L1207" s="214" t="s">
        <v>2078</v>
      </c>
    </row>
    <row r="1208" spans="1:12">
      <c r="A1208" s="378" t="str">
        <f t="shared" si="82"/>
        <v>91151D.000.000.000.000.000.000</v>
      </c>
      <c r="B1208" s="214" t="s">
        <v>3628</v>
      </c>
      <c r="C1208" s="214" t="s">
        <v>3629</v>
      </c>
      <c r="D1208" s="378" t="s">
        <v>3607</v>
      </c>
      <c r="E1208" s="378" t="str">
        <f t="shared" si="83"/>
        <v>BULK_Chef's Salad Fallon 24 oz</v>
      </c>
      <c r="F1208" s="214" t="s">
        <v>2692</v>
      </c>
      <c r="G1208" s="214" t="s">
        <v>3607</v>
      </c>
      <c r="I1208" s="1" t="s">
        <v>2030</v>
      </c>
      <c r="J1208" s="432">
        <v>45457</v>
      </c>
      <c r="K1208" s="214" t="s">
        <v>2098</v>
      </c>
      <c r="L1208" s="214" t="s">
        <v>2078</v>
      </c>
    </row>
    <row r="1209" spans="1:12">
      <c r="A1209" s="378" t="str">
        <f t="shared" si="82"/>
        <v>91161.000.000.000.000.000.000</v>
      </c>
      <c r="B1209" s="214">
        <v>91160</v>
      </c>
      <c r="C1209" s="214">
        <v>91161</v>
      </c>
      <c r="D1209" s="378" t="s">
        <v>3608</v>
      </c>
      <c r="E1209" s="378" t="str">
        <f t="shared" si="83"/>
        <v>BULK_Roast Pork with Pineapple Fallon 24 oz</v>
      </c>
      <c r="F1209" s="214" t="s">
        <v>2692</v>
      </c>
      <c r="G1209" s="214" t="s">
        <v>3608</v>
      </c>
      <c r="I1209" s="1" t="s">
        <v>2030</v>
      </c>
      <c r="J1209" s="432">
        <v>45457</v>
      </c>
      <c r="K1209" s="214" t="s">
        <v>2098</v>
      </c>
      <c r="L1209" s="214" t="s">
        <v>2078</v>
      </c>
    </row>
    <row r="1210" spans="1:12">
      <c r="A1210" s="378" t="str">
        <f t="shared" si="82"/>
        <v>91161L.000.000.000.000.000.000</v>
      </c>
      <c r="B1210" s="214" t="s">
        <v>3630</v>
      </c>
      <c r="C1210" s="214" t="s">
        <v>3631</v>
      </c>
      <c r="D1210" s="378" t="s">
        <v>3608</v>
      </c>
      <c r="E1210" s="378" t="str">
        <f t="shared" si="83"/>
        <v>BULK_Roast Pork with Pineapple Fallon 24 oz</v>
      </c>
      <c r="F1210" s="214" t="s">
        <v>2692</v>
      </c>
      <c r="G1210" s="214" t="s">
        <v>3608</v>
      </c>
      <c r="I1210" s="1" t="s">
        <v>2030</v>
      </c>
      <c r="J1210" s="432">
        <v>45457</v>
      </c>
      <c r="K1210" s="214" t="s">
        <v>2098</v>
      </c>
      <c r="L1210" s="214" t="s">
        <v>2078</v>
      </c>
    </row>
    <row r="1211" spans="1:12">
      <c r="A1211" s="378" t="str">
        <f t="shared" si="82"/>
        <v>91161S.000.000.000.000.000.000</v>
      </c>
      <c r="B1211" s="214" t="s">
        <v>3632</v>
      </c>
      <c r="C1211" s="214" t="s">
        <v>3633</v>
      </c>
      <c r="D1211" s="378" t="s">
        <v>3608</v>
      </c>
      <c r="E1211" s="378" t="str">
        <f t="shared" si="83"/>
        <v>BULK_Roast Pork with Pineapple Fallon 24 oz</v>
      </c>
      <c r="F1211" s="214" t="s">
        <v>2692</v>
      </c>
      <c r="G1211" s="214" t="s">
        <v>3608</v>
      </c>
      <c r="I1211" s="1" t="s">
        <v>2030</v>
      </c>
      <c r="J1211" s="432">
        <v>45457</v>
      </c>
      <c r="K1211" s="214" t="s">
        <v>2098</v>
      </c>
      <c r="L1211" s="214" t="s">
        <v>2078</v>
      </c>
    </row>
    <row r="1212" spans="1:12">
      <c r="A1212" s="378" t="str">
        <f t="shared" si="82"/>
        <v>91161Wc.000.000.000.000.000.000</v>
      </c>
      <c r="B1212" s="214" t="s">
        <v>3634</v>
      </c>
      <c r="C1212" s="214" t="s">
        <v>3635</v>
      </c>
      <c r="D1212" s="378" t="s">
        <v>3608</v>
      </c>
      <c r="E1212" s="378" t="str">
        <f t="shared" si="83"/>
        <v>BULK_Roast Pork with Pineapple Fallon 24 oz</v>
      </c>
      <c r="F1212" s="214" t="s">
        <v>2692</v>
      </c>
      <c r="G1212" s="214" t="s">
        <v>3608</v>
      </c>
      <c r="I1212" s="1" t="s">
        <v>2030</v>
      </c>
      <c r="J1212" s="432">
        <v>45457</v>
      </c>
      <c r="K1212" s="214" t="s">
        <v>2098</v>
      </c>
      <c r="L1212" s="214" t="s">
        <v>2078</v>
      </c>
    </row>
    <row r="1213" spans="1:12">
      <c r="A1213" s="378" t="str">
        <f t="shared" si="82"/>
        <v>91161Wb.000.000.000.000.000.000</v>
      </c>
      <c r="B1213" s="214" t="s">
        <v>3636</v>
      </c>
      <c r="C1213" s="214" t="s">
        <v>3637</v>
      </c>
      <c r="D1213" s="378" t="s">
        <v>3608</v>
      </c>
      <c r="E1213" s="378" t="str">
        <f t="shared" si="83"/>
        <v>BULK_Roast Pork with Pineapple Fallon 24 oz</v>
      </c>
      <c r="F1213" s="214" t="s">
        <v>2692</v>
      </c>
      <c r="G1213" s="214" t="s">
        <v>3608</v>
      </c>
      <c r="I1213" s="1" t="s">
        <v>2030</v>
      </c>
      <c r="J1213" s="432">
        <v>45457</v>
      </c>
      <c r="K1213" s="214" t="s">
        <v>2098</v>
      </c>
      <c r="L1213" s="214" t="s">
        <v>2078</v>
      </c>
    </row>
    <row r="1214" spans="1:12">
      <c r="A1214" s="378" t="str">
        <f t="shared" si="82"/>
        <v>91161D.000.000.000.000.000.000</v>
      </c>
      <c r="B1214" s="214" t="s">
        <v>3638</v>
      </c>
      <c r="C1214" s="214" t="s">
        <v>3639</v>
      </c>
      <c r="D1214" s="378" t="s">
        <v>3608</v>
      </c>
      <c r="E1214" s="378" t="str">
        <f t="shared" si="83"/>
        <v>BULK_Roast Pork with Pineapple Fallon 24 oz</v>
      </c>
      <c r="F1214" s="214" t="s">
        <v>2692</v>
      </c>
      <c r="G1214" s="214" t="s">
        <v>3608</v>
      </c>
      <c r="I1214" s="1" t="s">
        <v>2030</v>
      </c>
      <c r="J1214" s="432">
        <v>45457</v>
      </c>
      <c r="K1214" s="214" t="s">
        <v>2098</v>
      </c>
      <c r="L1214" s="214" t="s">
        <v>2078</v>
      </c>
    </row>
    <row r="1215" spans="1:12">
      <c r="A1215" s="378" t="str">
        <f t="shared" si="82"/>
        <v>91171.000.000.000.000.000.000</v>
      </c>
      <c r="B1215" s="214">
        <v>91170</v>
      </c>
      <c r="C1215" s="214">
        <v>91171</v>
      </c>
      <c r="D1215" s="378" t="s">
        <v>3609</v>
      </c>
      <c r="E1215" s="378" t="str">
        <f t="shared" si="83"/>
        <v>BULK_Chopped Wedge Salad Fallon 24 oz</v>
      </c>
      <c r="F1215" s="214" t="s">
        <v>2692</v>
      </c>
      <c r="G1215" s="214" t="s">
        <v>3609</v>
      </c>
      <c r="I1215" s="1" t="s">
        <v>2030</v>
      </c>
      <c r="J1215" s="432">
        <v>45457</v>
      </c>
      <c r="K1215" s="214" t="s">
        <v>2098</v>
      </c>
      <c r="L1215" s="214" t="s">
        <v>2078</v>
      </c>
    </row>
    <row r="1216" spans="1:12">
      <c r="A1216" s="378" t="str">
        <f t="shared" si="82"/>
        <v>91171L.000.000.000.000.000.000</v>
      </c>
      <c r="B1216" s="214" t="s">
        <v>3640</v>
      </c>
      <c r="C1216" s="214" t="s">
        <v>3641</v>
      </c>
      <c r="D1216" s="378" t="s">
        <v>3609</v>
      </c>
      <c r="E1216" s="378" t="str">
        <f t="shared" si="83"/>
        <v>BULK_Chopped Wedge Salad Fallon 24 oz</v>
      </c>
      <c r="F1216" s="214" t="s">
        <v>2692</v>
      </c>
      <c r="G1216" s="214" t="s">
        <v>3609</v>
      </c>
      <c r="I1216" s="1" t="s">
        <v>2030</v>
      </c>
      <c r="J1216" s="432">
        <v>45457</v>
      </c>
      <c r="K1216" s="214" t="s">
        <v>2098</v>
      </c>
      <c r="L1216" s="214" t="s">
        <v>2078</v>
      </c>
    </row>
    <row r="1217" spans="1:28">
      <c r="A1217" s="378" t="str">
        <f t="shared" si="82"/>
        <v>91171S.000.000.000.000.000.000</v>
      </c>
      <c r="B1217" s="214" t="s">
        <v>3642</v>
      </c>
      <c r="C1217" s="214" t="s">
        <v>3643</v>
      </c>
      <c r="D1217" s="378" t="s">
        <v>3609</v>
      </c>
      <c r="E1217" s="378" t="str">
        <f t="shared" si="83"/>
        <v>BULK_Chopped Wedge Salad Fallon 24 oz</v>
      </c>
      <c r="F1217" s="214" t="s">
        <v>2692</v>
      </c>
      <c r="G1217" s="214" t="s">
        <v>3609</v>
      </c>
      <c r="I1217" s="1" t="s">
        <v>2030</v>
      </c>
      <c r="J1217" s="432">
        <v>45457</v>
      </c>
      <c r="K1217" s="214" t="s">
        <v>2098</v>
      </c>
      <c r="L1217" s="214" t="s">
        <v>2078</v>
      </c>
    </row>
    <row r="1218" spans="1:28">
      <c r="A1218" s="378" t="str">
        <f t="shared" si="82"/>
        <v>91171Wc.000.000.000.000.000.000</v>
      </c>
      <c r="B1218" s="214" t="s">
        <v>3644</v>
      </c>
      <c r="C1218" s="214" t="s">
        <v>3645</v>
      </c>
      <c r="D1218" s="378" t="s">
        <v>3609</v>
      </c>
      <c r="E1218" s="378" t="str">
        <f t="shared" si="83"/>
        <v>BULK_Chopped Wedge Salad Fallon 24 oz</v>
      </c>
      <c r="F1218" s="214" t="s">
        <v>2692</v>
      </c>
      <c r="G1218" s="214" t="s">
        <v>3609</v>
      </c>
      <c r="I1218" s="1" t="s">
        <v>2030</v>
      </c>
      <c r="J1218" s="432">
        <v>45457</v>
      </c>
      <c r="K1218" s="214" t="s">
        <v>2098</v>
      </c>
      <c r="L1218" s="214" t="s">
        <v>2078</v>
      </c>
    </row>
    <row r="1219" spans="1:28">
      <c r="A1219" s="378" t="str">
        <f t="shared" si="82"/>
        <v>91171Wb.000.000.000.000.000.000</v>
      </c>
      <c r="B1219" s="214" t="s">
        <v>3646</v>
      </c>
      <c r="C1219" s="214" t="s">
        <v>3647</v>
      </c>
      <c r="D1219" s="378" t="s">
        <v>3609</v>
      </c>
      <c r="E1219" s="378" t="str">
        <f t="shared" si="83"/>
        <v>BULK_Chopped Wedge Salad Fallon 24 oz</v>
      </c>
      <c r="F1219" s="214" t="s">
        <v>2692</v>
      </c>
      <c r="G1219" s="214" t="s">
        <v>3609</v>
      </c>
      <c r="I1219" s="1" t="s">
        <v>2030</v>
      </c>
      <c r="J1219" s="432">
        <v>45457</v>
      </c>
      <c r="K1219" s="214" t="s">
        <v>2098</v>
      </c>
      <c r="L1219" s="214" t="s">
        <v>2078</v>
      </c>
    </row>
    <row r="1220" spans="1:28">
      <c r="A1220" s="378" t="str">
        <f t="shared" si="82"/>
        <v>91171D.000.000.000.000.000.000</v>
      </c>
      <c r="B1220" s="214" t="s">
        <v>3648</v>
      </c>
      <c r="C1220" s="214" t="s">
        <v>3649</v>
      </c>
      <c r="D1220" s="378" t="s">
        <v>3609</v>
      </c>
      <c r="E1220" s="378" t="str">
        <f t="shared" si="83"/>
        <v>BULK_Chopped Wedge Salad Fallon 24 oz</v>
      </c>
      <c r="F1220" s="214" t="s">
        <v>2692</v>
      </c>
      <c r="G1220" s="214" t="s">
        <v>3609</v>
      </c>
      <c r="I1220" s="1" t="s">
        <v>2030</v>
      </c>
      <c r="J1220" s="432">
        <v>45457</v>
      </c>
      <c r="K1220" s="214" t="s">
        <v>2098</v>
      </c>
      <c r="L1220" s="214" t="s">
        <v>2078</v>
      </c>
    </row>
    <row r="1221" spans="1:28">
      <c r="A1221" s="378" t="str">
        <f t="shared" si="82"/>
        <v>91181.000.000.000.000.000.000</v>
      </c>
      <c r="B1221" s="214">
        <v>91180</v>
      </c>
      <c r="C1221" s="214">
        <v>91181</v>
      </c>
      <c r="D1221" s="378" t="s">
        <v>601</v>
      </c>
      <c r="E1221" s="378" t="str">
        <f t="shared" si="83"/>
        <v>BULK_Roasted Carrots &amp; Parsnips Fallon 24 oz</v>
      </c>
      <c r="F1221" s="214" t="s">
        <v>2692</v>
      </c>
      <c r="G1221" s="214" t="s">
        <v>601</v>
      </c>
      <c r="I1221" s="1" t="s">
        <v>2030</v>
      </c>
      <c r="J1221" s="432">
        <v>45457</v>
      </c>
      <c r="K1221" s="214" t="s">
        <v>2098</v>
      </c>
      <c r="L1221" s="214" t="s">
        <v>2078</v>
      </c>
    </row>
    <row r="1222" spans="1:28">
      <c r="A1222" s="378" t="str">
        <f t="shared" si="82"/>
        <v>91181L.000.000.000.000.000.000</v>
      </c>
      <c r="B1222" s="214" t="s">
        <v>3650</v>
      </c>
      <c r="C1222" s="214" t="s">
        <v>3651</v>
      </c>
      <c r="D1222" s="378" t="s">
        <v>601</v>
      </c>
      <c r="E1222" s="378" t="str">
        <f t="shared" si="83"/>
        <v>BULK_Roasted Carrots &amp; Parsnips Fallon 24 oz</v>
      </c>
      <c r="F1222" s="214" t="s">
        <v>2692</v>
      </c>
      <c r="G1222" s="214" t="s">
        <v>601</v>
      </c>
      <c r="I1222" s="1" t="s">
        <v>2030</v>
      </c>
      <c r="J1222" s="432">
        <v>45457</v>
      </c>
      <c r="K1222" s="214" t="s">
        <v>2098</v>
      </c>
      <c r="L1222" s="214" t="s">
        <v>2078</v>
      </c>
    </row>
    <row r="1223" spans="1:28">
      <c r="A1223" s="378" t="str">
        <f t="shared" si="82"/>
        <v>91181S.000.000.000.000.000.000</v>
      </c>
      <c r="B1223" s="214" t="s">
        <v>3652</v>
      </c>
      <c r="C1223" s="214" t="s">
        <v>3653</v>
      </c>
      <c r="D1223" s="378" t="s">
        <v>601</v>
      </c>
      <c r="E1223" s="378" t="str">
        <f t="shared" si="83"/>
        <v>BULK_Roasted Carrots &amp; Parsnips Fallon 24 oz</v>
      </c>
      <c r="F1223" s="214" t="s">
        <v>2692</v>
      </c>
      <c r="G1223" s="214" t="s">
        <v>601</v>
      </c>
      <c r="I1223" s="1" t="s">
        <v>2030</v>
      </c>
      <c r="J1223" s="432">
        <v>45457</v>
      </c>
      <c r="K1223" s="214" t="s">
        <v>2098</v>
      </c>
      <c r="L1223" s="214" t="s">
        <v>2078</v>
      </c>
    </row>
    <row r="1224" spans="1:28">
      <c r="A1224" s="378" t="str">
        <f t="shared" si="82"/>
        <v>91181Wc.000.000.000.000.000.000</v>
      </c>
      <c r="B1224" s="214" t="s">
        <v>3654</v>
      </c>
      <c r="C1224" s="214" t="s">
        <v>3655</v>
      </c>
      <c r="D1224" s="378" t="s">
        <v>601</v>
      </c>
      <c r="E1224" s="378" t="str">
        <f t="shared" si="83"/>
        <v>BULK_Roasted Carrots &amp; Parsnips Fallon 24 oz</v>
      </c>
      <c r="F1224" s="214" t="s">
        <v>2692</v>
      </c>
      <c r="G1224" s="214" t="s">
        <v>601</v>
      </c>
      <c r="I1224" s="1" t="s">
        <v>2030</v>
      </c>
      <c r="J1224" s="432">
        <v>45457</v>
      </c>
      <c r="K1224" s="214" t="s">
        <v>2098</v>
      </c>
      <c r="L1224" s="214" t="s">
        <v>2078</v>
      </c>
    </row>
    <row r="1225" spans="1:28">
      <c r="A1225" s="378" t="str">
        <f t="shared" si="82"/>
        <v>91181Wb.000.000.000.000.000.000</v>
      </c>
      <c r="B1225" s="214" t="s">
        <v>3656</v>
      </c>
      <c r="C1225" s="214" t="s">
        <v>3657</v>
      </c>
      <c r="D1225" s="378" t="s">
        <v>601</v>
      </c>
      <c r="E1225" s="378" t="str">
        <f t="shared" si="83"/>
        <v>BULK_Roasted Carrots &amp; Parsnips Fallon 24 oz</v>
      </c>
      <c r="F1225" s="214" t="s">
        <v>2692</v>
      </c>
      <c r="G1225" s="214" t="s">
        <v>601</v>
      </c>
      <c r="I1225" s="1" t="s">
        <v>2030</v>
      </c>
      <c r="J1225" s="432">
        <v>45457</v>
      </c>
      <c r="K1225" s="214" t="s">
        <v>2098</v>
      </c>
      <c r="L1225" s="214" t="s">
        <v>2078</v>
      </c>
    </row>
    <row r="1226" spans="1:28">
      <c r="A1226" s="378" t="str">
        <f t="shared" si="82"/>
        <v>91181D.000.000.000.000.000.000</v>
      </c>
      <c r="B1226" s="214" t="s">
        <v>3658</v>
      </c>
      <c r="C1226" s="214" t="s">
        <v>3659</v>
      </c>
      <c r="D1226" s="378" t="s">
        <v>601</v>
      </c>
      <c r="E1226" s="378" t="str">
        <f t="shared" si="83"/>
        <v>BULK_Roasted Carrots &amp; Parsnips Fallon 24 oz</v>
      </c>
      <c r="F1226" s="214" t="s">
        <v>2692</v>
      </c>
      <c r="G1226" s="214" t="s">
        <v>601</v>
      </c>
      <c r="I1226" s="1" t="s">
        <v>2030</v>
      </c>
      <c r="J1226" s="432">
        <v>45457</v>
      </c>
      <c r="K1226" s="214" t="s">
        <v>2098</v>
      </c>
      <c r="L1226" s="214" t="s">
        <v>2078</v>
      </c>
    </row>
    <row r="1227" spans="1:28">
      <c r="A1227" s="378" t="str">
        <f t="shared" si="82"/>
        <v>401001.95701.50902.16101.95301.12800.95501</v>
      </c>
      <c r="B1227" s="214">
        <v>401000</v>
      </c>
      <c r="C1227" s="214">
        <v>401001</v>
      </c>
      <c r="D1227" s="378" t="s">
        <v>3663</v>
      </c>
      <c r="E1227" s="378" t="str">
        <f t="shared" si="83"/>
        <v xml:space="preserve">BUNDLE_4th of July Omnivore Cookout Bundle </v>
      </c>
      <c r="G1227" s="214" t="s">
        <v>3663</v>
      </c>
      <c r="I1227" s="1" t="s">
        <v>2030</v>
      </c>
      <c r="J1227" s="432">
        <v>45464</v>
      </c>
      <c r="K1227" s="214" t="s">
        <v>978</v>
      </c>
      <c r="L1227" s="214" t="s">
        <v>978</v>
      </c>
      <c r="M1227" s="214">
        <v>95701</v>
      </c>
      <c r="N1227" s="214" t="s">
        <v>2301</v>
      </c>
      <c r="O1227" s="214">
        <v>50902</v>
      </c>
      <c r="P1227" s="214" t="s">
        <v>3665</v>
      </c>
      <c r="Q1227" s="214">
        <v>16101</v>
      </c>
      <c r="R1227" s="214" t="s">
        <v>264</v>
      </c>
      <c r="S1227" s="214">
        <v>95301</v>
      </c>
      <c r="T1227" s="214" t="s">
        <v>3666</v>
      </c>
      <c r="U1227" s="214">
        <v>12800</v>
      </c>
      <c r="V1227" s="214" t="s">
        <v>3667</v>
      </c>
      <c r="W1227" s="214">
        <v>11002</v>
      </c>
      <c r="X1227" s="214" t="s">
        <v>3668</v>
      </c>
      <c r="Y1227" s="214">
        <v>95501</v>
      </c>
      <c r="Z1227" s="214" t="s">
        <v>2272</v>
      </c>
      <c r="AA1227" s="214">
        <v>60001</v>
      </c>
      <c r="AB1227" s="214" t="s">
        <v>1079</v>
      </c>
    </row>
    <row r="1228" spans="1:28">
      <c r="A1228" s="378" t="str">
        <f t="shared" si="82"/>
        <v>401002.96401.95902.16101.95303.12800.95501</v>
      </c>
      <c r="B1228" s="214">
        <v>401000</v>
      </c>
      <c r="C1228" s="214">
        <v>401002</v>
      </c>
      <c r="D1228" s="378" t="s">
        <v>3664</v>
      </c>
      <c r="E1228" s="378" t="str">
        <f t="shared" si="83"/>
        <v xml:space="preserve">BUNDLE_4th of July Vegetarian Cookout Bundle </v>
      </c>
      <c r="G1228" s="214" t="s">
        <v>3664</v>
      </c>
      <c r="I1228" s="1" t="s">
        <v>2030</v>
      </c>
      <c r="J1228" s="432">
        <v>45464</v>
      </c>
      <c r="K1228" s="214" t="s">
        <v>978</v>
      </c>
      <c r="L1228" s="214" t="s">
        <v>978</v>
      </c>
      <c r="M1228" s="214">
        <v>96401</v>
      </c>
      <c r="N1228" s="214" t="s">
        <v>2310</v>
      </c>
      <c r="O1228" s="214">
        <v>95902</v>
      </c>
      <c r="P1228" s="214" t="s">
        <v>3669</v>
      </c>
      <c r="Q1228" s="214">
        <v>16101</v>
      </c>
      <c r="R1228" s="214" t="s">
        <v>264</v>
      </c>
      <c r="S1228" s="214">
        <v>95303</v>
      </c>
      <c r="T1228" s="214" t="s">
        <v>275</v>
      </c>
      <c r="U1228" s="214">
        <v>12800</v>
      </c>
      <c r="V1228" s="214" t="s">
        <v>3667</v>
      </c>
      <c r="W1228" s="214">
        <v>11002</v>
      </c>
      <c r="X1228" s="214" t="s">
        <v>3668</v>
      </c>
      <c r="Y1228" s="214">
        <v>95501</v>
      </c>
      <c r="Z1228" s="214" t="s">
        <v>2272</v>
      </c>
      <c r="AA1228" s="214">
        <v>60001</v>
      </c>
      <c r="AB1228" s="214" t="s">
        <v>1079</v>
      </c>
    </row>
    <row r="1229" spans="1:28">
      <c r="A1229" s="378" t="str">
        <f t="shared" ref="A1229:A1240" si="84">CONCATENATE(C1229,".",IF(M1229="","000",M1229),".",IF(O1229="","000",O1229),".",IF(Q1229="","000",Q1229),".",IF(S1229="","000",S1229),".",IF(U1229="","000",U1229),".",IF(Y1229="","000",Y1229))</f>
        <v>91191.000.000.000.000.000.000</v>
      </c>
      <c r="B1229" s="214">
        <v>91190</v>
      </c>
      <c r="C1229" s="214">
        <v>91191</v>
      </c>
      <c r="D1229" s="378" t="s">
        <v>200</v>
      </c>
      <c r="E1229" s="378" t="str">
        <f t="shared" ref="E1229:E1240" si="85">CONCATENATE(K1229,"_",G1229," ",F1229)</f>
        <v>BULK_Tortilla Soup Fallon 24 oz</v>
      </c>
      <c r="F1229" s="214" t="s">
        <v>2692</v>
      </c>
      <c r="G1229" s="378" t="s">
        <v>200</v>
      </c>
      <c r="I1229" s="1" t="s">
        <v>2030</v>
      </c>
      <c r="J1229" s="432">
        <v>45457</v>
      </c>
      <c r="K1229" s="214" t="s">
        <v>2098</v>
      </c>
      <c r="L1229" s="214" t="s">
        <v>2078</v>
      </c>
    </row>
    <row r="1230" spans="1:28">
      <c r="A1230" s="378" t="str">
        <f t="shared" si="84"/>
        <v>91191L.000.000.000.000.000.000</v>
      </c>
      <c r="B1230" s="214" t="s">
        <v>3670</v>
      </c>
      <c r="C1230" s="214" t="s">
        <v>3671</v>
      </c>
      <c r="D1230" s="378" t="s">
        <v>200</v>
      </c>
      <c r="E1230" s="378" t="str">
        <f t="shared" si="85"/>
        <v>BULK_Tortilla Soup Fallon 24 oz</v>
      </c>
      <c r="F1230" s="214" t="s">
        <v>2692</v>
      </c>
      <c r="G1230" s="378" t="s">
        <v>200</v>
      </c>
      <c r="I1230" s="1" t="s">
        <v>2030</v>
      </c>
      <c r="J1230" s="432">
        <v>45457</v>
      </c>
      <c r="K1230" s="214" t="s">
        <v>2098</v>
      </c>
      <c r="L1230" s="214" t="s">
        <v>2078</v>
      </c>
    </row>
    <row r="1231" spans="1:28">
      <c r="A1231" s="378" t="str">
        <f t="shared" si="84"/>
        <v>91191S.000.000.000.000.000.000</v>
      </c>
      <c r="B1231" s="214" t="s">
        <v>3672</v>
      </c>
      <c r="C1231" s="214" t="s">
        <v>3673</v>
      </c>
      <c r="D1231" s="378" t="s">
        <v>200</v>
      </c>
      <c r="E1231" s="378" t="str">
        <f t="shared" si="85"/>
        <v>BULK_Tortilla Soup Fallon 24 oz</v>
      </c>
      <c r="F1231" s="214" t="s">
        <v>2692</v>
      </c>
      <c r="G1231" s="378" t="s">
        <v>200</v>
      </c>
      <c r="I1231" s="1" t="s">
        <v>2030</v>
      </c>
      <c r="J1231" s="432">
        <v>45457</v>
      </c>
      <c r="K1231" s="214" t="s">
        <v>2098</v>
      </c>
      <c r="L1231" s="214" t="s">
        <v>2078</v>
      </c>
    </row>
    <row r="1232" spans="1:28">
      <c r="A1232" s="378" t="str">
        <f t="shared" si="84"/>
        <v>91191Wc.000.000.000.000.000.000</v>
      </c>
      <c r="B1232" s="214" t="s">
        <v>3674</v>
      </c>
      <c r="C1232" s="214" t="s">
        <v>3675</v>
      </c>
      <c r="D1232" s="378" t="s">
        <v>200</v>
      </c>
      <c r="E1232" s="378" t="str">
        <f t="shared" si="85"/>
        <v>BULK_Tortilla Soup Fallon 24 oz</v>
      </c>
      <c r="F1232" s="214" t="s">
        <v>2692</v>
      </c>
      <c r="G1232" s="378" t="s">
        <v>200</v>
      </c>
      <c r="I1232" s="1" t="s">
        <v>2030</v>
      </c>
      <c r="J1232" s="432">
        <v>45457</v>
      </c>
      <c r="K1232" s="214" t="s">
        <v>2098</v>
      </c>
      <c r="L1232" s="214" t="s">
        <v>2078</v>
      </c>
    </row>
    <row r="1233" spans="1:12">
      <c r="A1233" s="378" t="str">
        <f t="shared" si="84"/>
        <v>91191Wb.000.000.000.000.000.000</v>
      </c>
      <c r="B1233" s="214" t="s">
        <v>3676</v>
      </c>
      <c r="C1233" s="214" t="s">
        <v>3677</v>
      </c>
      <c r="D1233" s="378" t="s">
        <v>200</v>
      </c>
      <c r="E1233" s="378" t="str">
        <f t="shared" si="85"/>
        <v>BULK_Tortilla Soup Fallon 24 oz</v>
      </c>
      <c r="F1233" s="214" t="s">
        <v>2692</v>
      </c>
      <c r="G1233" s="378" t="s">
        <v>200</v>
      </c>
      <c r="I1233" s="1" t="s">
        <v>2030</v>
      </c>
      <c r="J1233" s="432">
        <v>45457</v>
      </c>
      <c r="K1233" s="214" t="s">
        <v>2098</v>
      </c>
      <c r="L1233" s="214" t="s">
        <v>2078</v>
      </c>
    </row>
    <row r="1234" spans="1:12">
      <c r="A1234" s="378" t="str">
        <f t="shared" si="84"/>
        <v>91191D.000.000.000.000.000.000</v>
      </c>
      <c r="B1234" s="214" t="s">
        <v>3678</v>
      </c>
      <c r="C1234" s="214" t="s">
        <v>3679</v>
      </c>
      <c r="D1234" s="378" t="s">
        <v>200</v>
      </c>
      <c r="E1234" s="378" t="str">
        <f t="shared" si="85"/>
        <v>BULK_Tortilla Soup Fallon 24 oz</v>
      </c>
      <c r="F1234" s="214" t="s">
        <v>2692</v>
      </c>
      <c r="G1234" s="378" t="s">
        <v>200</v>
      </c>
      <c r="I1234" s="1" t="s">
        <v>2030</v>
      </c>
      <c r="J1234" s="432">
        <v>45457</v>
      </c>
      <c r="K1234" s="214" t="s">
        <v>2098</v>
      </c>
      <c r="L1234" s="214" t="s">
        <v>2078</v>
      </c>
    </row>
    <row r="1235" spans="1:12">
      <c r="A1235" s="378" t="str">
        <f t="shared" si="84"/>
        <v>91201.000.000.000.000.000.000</v>
      </c>
      <c r="B1235" s="214">
        <v>91200</v>
      </c>
      <c r="C1235" s="214">
        <v>91201</v>
      </c>
      <c r="D1235" s="378" t="s">
        <v>2597</v>
      </c>
      <c r="E1235" s="378" t="str">
        <f t="shared" si="85"/>
        <v>BULK_Cod and Chorizo Stew Fallon 24 oz</v>
      </c>
      <c r="F1235" s="214" t="s">
        <v>2692</v>
      </c>
      <c r="G1235" s="378" t="s">
        <v>2597</v>
      </c>
      <c r="I1235" s="1" t="s">
        <v>2030</v>
      </c>
      <c r="J1235" s="432">
        <v>45457</v>
      </c>
      <c r="K1235" s="214" t="s">
        <v>2098</v>
      </c>
      <c r="L1235" s="214" t="s">
        <v>2078</v>
      </c>
    </row>
    <row r="1236" spans="1:12">
      <c r="A1236" s="378" t="str">
        <f t="shared" si="84"/>
        <v>91201L.000.000.000.000.000.000</v>
      </c>
      <c r="B1236" s="214" t="s">
        <v>3680</v>
      </c>
      <c r="C1236" s="214" t="s">
        <v>3681</v>
      </c>
      <c r="D1236" s="378" t="s">
        <v>2597</v>
      </c>
      <c r="E1236" s="378" t="str">
        <f t="shared" si="85"/>
        <v>BULK_Cod and Chorizo Stew Fallon 24 oz</v>
      </c>
      <c r="F1236" s="214" t="s">
        <v>2692</v>
      </c>
      <c r="G1236" s="378" t="s">
        <v>2597</v>
      </c>
      <c r="I1236" s="1" t="s">
        <v>2030</v>
      </c>
      <c r="J1236" s="432">
        <v>45457</v>
      </c>
      <c r="K1236" s="214" t="s">
        <v>2098</v>
      </c>
      <c r="L1236" s="214" t="s">
        <v>2078</v>
      </c>
    </row>
    <row r="1237" spans="1:12">
      <c r="A1237" s="378" t="str">
        <f t="shared" si="84"/>
        <v>91201S.000.000.000.000.000.000</v>
      </c>
      <c r="B1237" s="214" t="s">
        <v>3682</v>
      </c>
      <c r="C1237" s="214" t="s">
        <v>3683</v>
      </c>
      <c r="D1237" s="378" t="s">
        <v>2597</v>
      </c>
      <c r="E1237" s="378" t="str">
        <f t="shared" si="85"/>
        <v>BULK_Cod and Chorizo Stew Fallon 24 oz</v>
      </c>
      <c r="F1237" s="214" t="s">
        <v>2692</v>
      </c>
      <c r="G1237" s="378" t="s">
        <v>2597</v>
      </c>
      <c r="I1237" s="1" t="s">
        <v>2030</v>
      </c>
      <c r="J1237" s="432">
        <v>45457</v>
      </c>
      <c r="K1237" s="214" t="s">
        <v>2098</v>
      </c>
      <c r="L1237" s="214" t="s">
        <v>2078</v>
      </c>
    </row>
    <row r="1238" spans="1:12">
      <c r="A1238" s="378" t="str">
        <f t="shared" si="84"/>
        <v>91201Wc.000.000.000.000.000.000</v>
      </c>
      <c r="B1238" s="214" t="s">
        <v>3684</v>
      </c>
      <c r="C1238" s="214" t="s">
        <v>3685</v>
      </c>
      <c r="D1238" s="378" t="s">
        <v>2597</v>
      </c>
      <c r="E1238" s="378" t="str">
        <f t="shared" si="85"/>
        <v>BULK_Cod and Chorizo Stew Fallon 24 oz</v>
      </c>
      <c r="F1238" s="214" t="s">
        <v>2692</v>
      </c>
      <c r="G1238" s="378" t="s">
        <v>2597</v>
      </c>
      <c r="I1238" s="1" t="s">
        <v>2030</v>
      </c>
      <c r="J1238" s="432">
        <v>45457</v>
      </c>
      <c r="K1238" s="214" t="s">
        <v>2098</v>
      </c>
      <c r="L1238" s="214" t="s">
        <v>2078</v>
      </c>
    </row>
    <row r="1239" spans="1:12">
      <c r="A1239" s="378" t="str">
        <f t="shared" si="84"/>
        <v>91201Wb.000.000.000.000.000.000</v>
      </c>
      <c r="B1239" s="214" t="s">
        <v>3686</v>
      </c>
      <c r="C1239" s="214" t="s">
        <v>3687</v>
      </c>
      <c r="D1239" s="378" t="s">
        <v>2597</v>
      </c>
      <c r="E1239" s="378" t="str">
        <f t="shared" si="85"/>
        <v>BULK_Cod and Chorizo Stew Fallon 24 oz</v>
      </c>
      <c r="F1239" s="214" t="s">
        <v>2692</v>
      </c>
      <c r="G1239" s="378" t="s">
        <v>2597</v>
      </c>
      <c r="I1239" s="1" t="s">
        <v>2030</v>
      </c>
      <c r="J1239" s="432">
        <v>45457</v>
      </c>
      <c r="K1239" s="214" t="s">
        <v>2098</v>
      </c>
      <c r="L1239" s="214" t="s">
        <v>2078</v>
      </c>
    </row>
    <row r="1240" spans="1:12">
      <c r="A1240" s="378" t="str">
        <f t="shared" si="84"/>
        <v>91201D.000.000.000.000.000.000</v>
      </c>
      <c r="B1240" s="214" t="s">
        <v>3688</v>
      </c>
      <c r="C1240" s="214" t="s">
        <v>3689</v>
      </c>
      <c r="D1240" s="378" t="s">
        <v>2597</v>
      </c>
      <c r="E1240" s="378" t="str">
        <f t="shared" si="85"/>
        <v>BULK_Cod and Chorizo Stew Fallon 24 oz</v>
      </c>
      <c r="F1240" s="214" t="s">
        <v>2692</v>
      </c>
      <c r="G1240" s="378" t="s">
        <v>2597</v>
      </c>
      <c r="I1240" s="1" t="s">
        <v>2030</v>
      </c>
      <c r="J1240" s="432">
        <v>45457</v>
      </c>
      <c r="K1240" s="214" t="s">
        <v>2098</v>
      </c>
      <c r="L1240" s="214" t="s">
        <v>2078</v>
      </c>
    </row>
  </sheetData>
  <phoneticPr fontId="27" type="noConversion"/>
  <pageMargins left="0.7" right="0.7" top="0.75" bottom="0.75" header="0.3" footer="0.3"/>
  <pageSetup orientation="landscape" horizontalDpi="4294967292" verticalDpi="4294967292"/>
  <ignoredErrors>
    <ignoredError sqref="M395" formula="1"/>
  </ignoredErrors>
  <legacyDrawing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F08954A-B9AD-D54A-B46E-3670D91C5BE8}">
  <dimension ref="A1:R1001"/>
  <sheetViews>
    <sheetView topLeftCell="C1" zoomScaleNormal="100" workbookViewId="0">
      <pane ySplit="1" topLeftCell="A1034" activePane="bottomLeft" state="frozen"/>
      <selection activeCell="D1" sqref="D1"/>
      <selection pane="bottomLeft" activeCell="D499" sqref="D499"/>
    </sheetView>
  </sheetViews>
  <sheetFormatPr defaultColWidth="10.796875" defaultRowHeight="15.6"/>
  <cols>
    <col min="1" max="1" width="40" style="10" bestFit="1" customWidth="1"/>
    <col min="2" max="2" width="18.5" style="10" bestFit="1" customWidth="1"/>
    <col min="3" max="3" width="18.69921875" style="10" bestFit="1" customWidth="1"/>
    <col min="4" max="4" width="57.69921875" style="10" bestFit="1" customWidth="1"/>
    <col min="5" max="5" width="19.69921875" style="9" bestFit="1" customWidth="1"/>
    <col min="6" max="6" width="18.796875" style="409" bestFit="1" customWidth="1"/>
    <col min="7" max="7" width="28.19921875" style="9" bestFit="1" customWidth="1"/>
    <col min="8" max="8" width="16.19921875" style="28" bestFit="1" customWidth="1"/>
    <col min="9" max="9" width="13.5" style="28" bestFit="1" customWidth="1"/>
    <col min="10" max="10" width="26" style="7" customWidth="1"/>
    <col min="11" max="11" width="2" style="10" hidden="1" customWidth="1"/>
    <col min="12" max="12" width="20.5" style="10" hidden="1" customWidth="1"/>
    <col min="13" max="13" width="15.5" style="10" hidden="1" customWidth="1"/>
    <col min="14" max="14" width="0" style="10" hidden="1" customWidth="1"/>
    <col min="15" max="15" width="20.19921875" style="10" hidden="1" customWidth="1"/>
    <col min="16" max="16" width="0" style="10" hidden="1" customWidth="1"/>
    <col min="17" max="17" width="16.5" style="7" customWidth="1"/>
    <col min="18" max="18" width="16" style="10" customWidth="1"/>
    <col min="19" max="16384" width="10.796875" style="10"/>
  </cols>
  <sheetData>
    <row r="1" spans="1:18" s="404" customFormat="1" ht="69" customHeight="1">
      <c r="A1" s="394" t="str">
        <f>'Main Meals'!A1</f>
        <v>Master ID Concatenated</v>
      </c>
      <c r="B1" s="394" t="str">
        <f>'Main Meals'!B1</f>
        <v>Master Dish ID</v>
      </c>
      <c r="C1" s="394" t="str">
        <f>'Main Meals'!C1</f>
        <v>Subcategory ID</v>
      </c>
      <c r="D1" s="394" t="str">
        <f>'Main Meals'!D1</f>
        <v>Internal Name - MSD ONLY</v>
      </c>
      <c r="E1" s="394" t="str">
        <f>'Main Meals'!I1</f>
        <v>STATUS</v>
      </c>
      <c r="F1" s="403" t="str">
        <f>'Main Meals'!J1</f>
        <v>DATE CREATED</v>
      </c>
      <c r="G1" s="394" t="str">
        <f>'Main Meals'!K1</f>
        <v>Meal Type (For Picksheets &amp; Cook Order)</v>
      </c>
      <c r="H1" s="394" t="s">
        <v>2071</v>
      </c>
      <c r="I1" s="394" t="s">
        <v>2117</v>
      </c>
      <c r="J1" s="394" t="s">
        <v>2118</v>
      </c>
      <c r="L1" s="404" t="s">
        <v>2288</v>
      </c>
      <c r="M1" s="404" t="s">
        <v>2285</v>
      </c>
      <c r="N1" s="404" t="s">
        <v>2286</v>
      </c>
      <c r="O1" s="404" t="s">
        <v>2289</v>
      </c>
      <c r="P1" s="404" t="s">
        <v>2286</v>
      </c>
      <c r="Q1" s="394" t="s">
        <v>2296</v>
      </c>
    </row>
    <row r="2" spans="1:18">
      <c r="A2" s="10" t="str">
        <f>'Main Meals'!A2</f>
        <v>1001.101.000.000.000.000.601</v>
      </c>
      <c r="B2" s="9">
        <f>'Main Meals'!B2</f>
        <v>1000</v>
      </c>
      <c r="C2" s="9">
        <f>'Main Meals'!C2</f>
        <v>1001</v>
      </c>
      <c r="D2" s="10" t="str">
        <f>'Main Meals'!D2</f>
        <v>Pad Thai (Tofu)</v>
      </c>
      <c r="E2" s="9" t="str">
        <f>'Main Meals'!I2</f>
        <v xml:space="preserve">ACTIVE </v>
      </c>
      <c r="F2" s="409">
        <f>'Main Meals'!J2</f>
        <v>44482</v>
      </c>
      <c r="G2" s="9" t="str">
        <f>'Main Meals'!K2</f>
        <v>ENTRÉE</v>
      </c>
      <c r="H2" s="9" t="str">
        <f>VLOOKUP(C2,'Main Meals'!C2:L425,10,FALSE)</f>
        <v>SS</v>
      </c>
      <c r="I2" s="7"/>
      <c r="J2" s="411">
        <v>850001352253</v>
      </c>
      <c r="K2" s="10" t="s">
        <v>1465</v>
      </c>
      <c r="L2" s="421">
        <v>850001352253</v>
      </c>
      <c r="M2" s="421">
        <f>L2-J2</f>
        <v>0</v>
      </c>
      <c r="O2" s="10" t="e">
        <v>#N/A</v>
      </c>
      <c r="Q2" s="411" t="e">
        <f>VLOOKUP(C2,'[1]ToPublish Fri+Mon Package Batch'!$A$2:$B$68,2,FALSE)</f>
        <v>#N/A</v>
      </c>
      <c r="R2" s="421" t="e">
        <f>VLOOKUP(C2,[2]Sheet1!$A$2:$B$12,2,FALSE)</f>
        <v>#N/A</v>
      </c>
    </row>
    <row r="3" spans="1:18">
      <c r="A3" s="10" t="str">
        <f>'Main Meals'!A3</f>
        <v>1002.101.000.000.000.000.601</v>
      </c>
      <c r="B3" s="9">
        <f>'Main Meals'!B3</f>
        <v>1000</v>
      </c>
      <c r="C3" s="9">
        <f>'Main Meals'!C3</f>
        <v>1002</v>
      </c>
      <c r="D3" s="10" t="str">
        <f>'Main Meals'!D3</f>
        <v>Pad Thai (Shrimp)</v>
      </c>
      <c r="E3" s="9" t="str">
        <f>'Main Meals'!I3</f>
        <v xml:space="preserve">ACTIVE </v>
      </c>
      <c r="F3" s="409">
        <f>'Main Meals'!J3</f>
        <v>44482</v>
      </c>
      <c r="G3" s="9" t="str">
        <f>'Main Meals'!K3</f>
        <v>ENTRÉE</v>
      </c>
      <c r="H3" s="9" t="str">
        <f>VLOOKUP(C3,'Main Meals'!C3:L426,10,FALSE)</f>
        <v>SS</v>
      </c>
      <c r="I3" s="7"/>
      <c r="J3" s="411">
        <v>850001352246</v>
      </c>
      <c r="K3" s="10" t="s">
        <v>1465</v>
      </c>
      <c r="L3" s="421">
        <v>850001352246</v>
      </c>
      <c r="M3" s="421">
        <f t="shared" ref="M3:M66" si="0">L3-J3</f>
        <v>0</v>
      </c>
      <c r="O3" s="426" t="e">
        <v>#N/A</v>
      </c>
      <c r="Q3" s="411" t="e">
        <f>VLOOKUP(C3,'[1]ToPublish Fri+Mon Package Batch'!$A$2:$B$68,2,FALSE)</f>
        <v>#N/A</v>
      </c>
      <c r="R3" s="421" t="e">
        <f>VLOOKUP(C3,[2]Sheet1!$A$2:$B$12,2,FALSE)</f>
        <v>#N/A</v>
      </c>
    </row>
    <row r="4" spans="1:18">
      <c r="A4" s="10" t="str">
        <f>'Main Meals'!A4</f>
        <v>1101.109.000.000.000.000.000</v>
      </c>
      <c r="B4" s="9">
        <f>'Main Meals'!B4</f>
        <v>1100</v>
      </c>
      <c r="C4" s="9">
        <f>'Main Meals'!C4</f>
        <v>1101</v>
      </c>
      <c r="D4" s="10" t="str">
        <f>'Main Meals'!D4</f>
        <v>Teriyaki Donburi  (Tofu)</v>
      </c>
      <c r="E4" s="9" t="str">
        <f>'Main Meals'!I4</f>
        <v xml:space="preserve">ACTIVE </v>
      </c>
      <c r="F4" s="409">
        <f>'Main Meals'!J4</f>
        <v>44482</v>
      </c>
      <c r="G4" s="9" t="str">
        <f>'Main Meals'!K4</f>
        <v>ENTRÉE</v>
      </c>
      <c r="H4" s="9" t="str">
        <f>VLOOKUP(C4,'Main Meals'!C4:L427,10,FALSE)</f>
        <v>SS</v>
      </c>
      <c r="I4" s="7"/>
      <c r="J4" s="411"/>
      <c r="K4" s="10" t="s">
        <v>1465</v>
      </c>
      <c r="L4" s="421" t="e">
        <v>#N/A</v>
      </c>
      <c r="M4" s="421" t="e">
        <f t="shared" si="0"/>
        <v>#N/A</v>
      </c>
      <c r="O4" s="426" t="e">
        <v>#N/A</v>
      </c>
      <c r="Q4" s="411" t="e">
        <f>VLOOKUP(C4,'[1]ToPublish Fri+Mon Package Batch'!$A$2:$B$68,2,FALSE)</f>
        <v>#N/A</v>
      </c>
      <c r="R4" s="421" t="e">
        <f>VLOOKUP(C4,[2]Sheet1!$A$2:$B$12,2,FALSE)</f>
        <v>#N/A</v>
      </c>
    </row>
    <row r="5" spans="1:18">
      <c r="A5" s="10" t="str">
        <f>'Main Meals'!A5</f>
        <v>1102.109.000.000.000.000.000</v>
      </c>
      <c r="B5" s="9">
        <f>'Main Meals'!B5</f>
        <v>1100</v>
      </c>
      <c r="C5" s="9">
        <f>'Main Meals'!C5</f>
        <v>1102</v>
      </c>
      <c r="D5" s="10" t="str">
        <f>'Main Meals'!D5</f>
        <v>Teriyaki Donburi  (Chicken)</v>
      </c>
      <c r="E5" s="9" t="str">
        <f>'Main Meals'!I5</f>
        <v xml:space="preserve">ACTIVE </v>
      </c>
      <c r="F5" s="409">
        <f>'Main Meals'!J5</f>
        <v>44482</v>
      </c>
      <c r="G5" s="9" t="str">
        <f>'Main Meals'!K5</f>
        <v>ENTRÉE</v>
      </c>
      <c r="H5" s="9" t="str">
        <f>VLOOKUP(C5,'Main Meals'!C5:L428,10,FALSE)</f>
        <v>SS</v>
      </c>
      <c r="I5" s="7"/>
      <c r="J5" s="411"/>
      <c r="K5" s="10" t="s">
        <v>1465</v>
      </c>
      <c r="L5" s="421" t="e">
        <v>#N/A</v>
      </c>
      <c r="M5" s="421" t="e">
        <f t="shared" si="0"/>
        <v>#N/A</v>
      </c>
      <c r="O5" s="426" t="e">
        <v>#N/A</v>
      </c>
      <c r="Q5" s="411" t="e">
        <f>VLOOKUP(C5,'[1]ToPublish Fri+Mon Package Batch'!$A$2:$B$68,2,FALSE)</f>
        <v>#N/A</v>
      </c>
      <c r="R5" s="421" t="e">
        <f>VLOOKUP(C5,[2]Sheet1!$A$2:$B$12,2,FALSE)</f>
        <v>#N/A</v>
      </c>
    </row>
    <row r="6" spans="1:18">
      <c r="A6" s="10" t="str">
        <f>'Main Meals'!A6</f>
        <v>1103.109.000.000.000.000.000</v>
      </c>
      <c r="B6" s="9">
        <f>'Main Meals'!B6</f>
        <v>1100</v>
      </c>
      <c r="C6" s="9">
        <f>'Main Meals'!C6</f>
        <v>1103</v>
      </c>
      <c r="D6" s="10" t="str">
        <f>'Main Meals'!D6</f>
        <v>Teriyaki Donburi  (Beef)</v>
      </c>
      <c r="E6" s="9" t="str">
        <f>'Main Meals'!I6</f>
        <v xml:space="preserve">ACTIVE </v>
      </c>
      <c r="F6" s="409">
        <f>'Main Meals'!J6</f>
        <v>44482</v>
      </c>
      <c r="G6" s="9" t="str">
        <f>'Main Meals'!K6</f>
        <v>ENTRÉE</v>
      </c>
      <c r="H6" s="9" t="str">
        <f>VLOOKUP(C6,'Main Meals'!C6:L429,10,FALSE)</f>
        <v>SS</v>
      </c>
      <c r="I6" s="7"/>
      <c r="J6" s="411"/>
      <c r="K6" s="10" t="s">
        <v>1465</v>
      </c>
      <c r="L6" s="421" t="e">
        <v>#N/A</v>
      </c>
      <c r="M6" s="421" t="e">
        <f t="shared" si="0"/>
        <v>#N/A</v>
      </c>
      <c r="O6" s="426" t="e">
        <v>#N/A</v>
      </c>
      <c r="Q6" s="411" t="e">
        <f>VLOOKUP(C6,'[1]ToPublish Fri+Mon Package Batch'!$A$2:$B$68,2,FALSE)</f>
        <v>#N/A</v>
      </c>
      <c r="R6" s="421" t="e">
        <f>VLOOKUP(C6,[2]Sheet1!$A$2:$B$12,2,FALSE)</f>
        <v>#N/A</v>
      </c>
    </row>
    <row r="7" spans="1:18">
      <c r="A7" s="10" t="str">
        <f>'Main Meals'!A7</f>
        <v>1201.105.504.000.000.000.000</v>
      </c>
      <c r="B7" s="9">
        <f>'Main Meals'!B7</f>
        <v>1200</v>
      </c>
      <c r="C7" s="9">
        <f>'Main Meals'!C7</f>
        <v>1201</v>
      </c>
      <c r="D7" s="10" t="str">
        <f>'Main Meals'!D7</f>
        <v>Zucchini 'Spaghetti' Bolognese  (Bolognese)</v>
      </c>
      <c r="E7" s="9" t="str">
        <f>'Main Meals'!I7</f>
        <v xml:space="preserve">ACTIVE </v>
      </c>
      <c r="F7" s="409">
        <f>'Main Meals'!J7</f>
        <v>44482</v>
      </c>
      <c r="G7" s="9" t="str">
        <f>'Main Meals'!K7</f>
        <v>ENTRÉE</v>
      </c>
      <c r="H7" s="9" t="str">
        <f>VLOOKUP(C7,'Main Meals'!C7:L430,10,FALSE)</f>
        <v>SS</v>
      </c>
      <c r="I7" s="7"/>
      <c r="J7" s="411"/>
      <c r="K7" s="10" t="s">
        <v>1465</v>
      </c>
      <c r="L7" s="421" t="e">
        <v>#N/A</v>
      </c>
      <c r="M7" s="421" t="e">
        <f t="shared" si="0"/>
        <v>#N/A</v>
      </c>
      <c r="O7" s="426" t="e">
        <v>#N/A</v>
      </c>
      <c r="Q7" s="411" t="e">
        <f>VLOOKUP(C7,'[1]ToPublish Fri+Mon Package Batch'!$A$2:$B$68,2,FALSE)</f>
        <v>#N/A</v>
      </c>
      <c r="R7" s="421" t="e">
        <f>VLOOKUP(C7,[2]Sheet1!$A$2:$B$12,2,FALSE)</f>
        <v>#N/A</v>
      </c>
    </row>
    <row r="8" spans="1:18">
      <c r="A8" s="10" t="str">
        <f>'Main Meals'!A8</f>
        <v>1202.106.504.000.000.000.000</v>
      </c>
      <c r="B8" s="9">
        <f>'Main Meals'!B8</f>
        <v>1200</v>
      </c>
      <c r="C8" s="9">
        <f>'Main Meals'!C8</f>
        <v>1202</v>
      </c>
      <c r="D8" s="10" t="str">
        <f>'Main Meals'!D8</f>
        <v>Zucchini 'Spaghetti' Pomodoro  (Pomodoro)</v>
      </c>
      <c r="E8" s="9" t="str">
        <f>'Main Meals'!I8</f>
        <v>INACTIVE</v>
      </c>
      <c r="F8" s="409">
        <f>'Main Meals'!J8</f>
        <v>44482</v>
      </c>
      <c r="G8" s="9" t="str">
        <f>'Main Meals'!K8</f>
        <v>ENTRÉE</v>
      </c>
      <c r="H8" s="9" t="str">
        <f>VLOOKUP(C8,'Main Meals'!C8:L431,10,FALSE)</f>
        <v>SS</v>
      </c>
      <c r="I8" s="7"/>
      <c r="J8" s="411"/>
      <c r="K8" s="10" t="s">
        <v>1465</v>
      </c>
      <c r="L8" s="421" t="e">
        <v>#N/A</v>
      </c>
      <c r="M8" s="421" t="e">
        <f t="shared" si="0"/>
        <v>#N/A</v>
      </c>
      <c r="O8" s="426" t="e">
        <v>#N/A</v>
      </c>
      <c r="Q8" s="411" t="e">
        <f>VLOOKUP(C8,'[1]ToPublish Fri+Mon Package Batch'!$A$2:$B$68,2,FALSE)</f>
        <v>#N/A</v>
      </c>
      <c r="R8" s="421" t="e">
        <f>VLOOKUP(C8,[2]Sheet1!$A$2:$B$12,2,FALSE)</f>
        <v>#N/A</v>
      </c>
    </row>
    <row r="9" spans="1:18">
      <c r="A9" s="10" t="str">
        <f>'Main Meals'!A9</f>
        <v>1300.103.000.000.000.000.000</v>
      </c>
      <c r="B9" s="9">
        <f>'Main Meals'!B9</f>
        <v>1300</v>
      </c>
      <c r="C9" s="9">
        <f>'Main Meals'!C9</f>
        <v>1300</v>
      </c>
      <c r="D9" s="10" t="str">
        <f>'Main Meals'!D9</f>
        <v xml:space="preserve">Caprese Sandwich (OLD NOT ACTIVE) </v>
      </c>
      <c r="E9" s="9" t="str">
        <f>'Main Meals'!I9</f>
        <v>RETIRED</v>
      </c>
      <c r="F9" s="409">
        <f>'Main Meals'!J9</f>
        <v>44482</v>
      </c>
      <c r="G9" s="9" t="str">
        <f>'Main Meals'!K9</f>
        <v>ENTRÉE</v>
      </c>
      <c r="H9" s="9" t="str">
        <f>VLOOKUP(C9,'Main Meals'!C9:L432,10,FALSE)</f>
        <v>SS</v>
      </c>
      <c r="I9" s="7"/>
      <c r="J9" s="411"/>
      <c r="K9" s="10" t="s">
        <v>1465</v>
      </c>
      <c r="L9" s="421" t="e">
        <v>#N/A</v>
      </c>
      <c r="M9" s="421" t="e">
        <f t="shared" si="0"/>
        <v>#N/A</v>
      </c>
      <c r="O9" s="426" t="e">
        <v>#N/A</v>
      </c>
      <c r="Q9" s="411" t="e">
        <f>VLOOKUP(C9,'[1]ToPublish Fri+Mon Package Batch'!$A$2:$B$68,2,FALSE)</f>
        <v>#N/A</v>
      </c>
      <c r="R9" s="421" t="e">
        <f>VLOOKUP(C9,[2]Sheet1!$A$2:$B$12,2,FALSE)</f>
        <v>#N/A</v>
      </c>
    </row>
    <row r="10" spans="1:18">
      <c r="A10" s="10" t="str">
        <f>'Main Meals'!A10</f>
        <v>1400.107.000.000.000.000.000</v>
      </c>
      <c r="B10" s="9">
        <f>'Main Meals'!B10</f>
        <v>1400</v>
      </c>
      <c r="C10" s="9">
        <f>'Main Meals'!C10</f>
        <v>1400</v>
      </c>
      <c r="D10" s="10" t="str">
        <f>'Main Meals'!D10</f>
        <v xml:space="preserve">Buddha bowl (OLD NOT ACTIVE) </v>
      </c>
      <c r="E10" s="9" t="str">
        <f>'Main Meals'!I10</f>
        <v>RETIRED</v>
      </c>
      <c r="F10" s="409">
        <f>'Main Meals'!J10</f>
        <v>44482</v>
      </c>
      <c r="G10" s="9" t="str">
        <f>'Main Meals'!K10</f>
        <v>BOWL</v>
      </c>
      <c r="H10" s="9" t="str">
        <f>VLOOKUP(C10,'Main Meals'!C10:L433,10,FALSE)</f>
        <v>SS</v>
      </c>
      <c r="I10" s="7"/>
      <c r="J10" s="411"/>
      <c r="K10" s="10" t="s">
        <v>1465</v>
      </c>
      <c r="L10" s="421" t="e">
        <v>#N/A</v>
      </c>
      <c r="M10" s="421" t="e">
        <f t="shared" si="0"/>
        <v>#N/A</v>
      </c>
      <c r="O10" s="426" t="e">
        <v>#N/A</v>
      </c>
      <c r="Q10" s="411" t="e">
        <f>VLOOKUP(C10,'[1]ToPublish Fri+Mon Package Batch'!$A$2:$B$68,2,FALSE)</f>
        <v>#N/A</v>
      </c>
      <c r="R10" s="421" t="e">
        <f>VLOOKUP(C10,[2]Sheet1!$A$2:$B$12,2,FALSE)</f>
        <v>#N/A</v>
      </c>
    </row>
    <row r="11" spans="1:18">
      <c r="A11" s="10" t="str">
        <f>'Main Meals'!A11</f>
        <v>1500.102.000.000.000.000.000</v>
      </c>
      <c r="B11" s="9">
        <f>'Main Meals'!B11</f>
        <v>1500</v>
      </c>
      <c r="C11" s="9">
        <f>'Main Meals'!C11</f>
        <v>1500</v>
      </c>
      <c r="D11" s="10" t="str">
        <f>'Main Meals'!D11</f>
        <v xml:space="preserve">Tuna Nicoise Sandwich </v>
      </c>
      <c r="E11" s="9" t="str">
        <f>'Main Meals'!I11</f>
        <v>RETIRED</v>
      </c>
      <c r="F11" s="409">
        <f>'Main Meals'!J11</f>
        <v>44482</v>
      </c>
      <c r="G11" s="9" t="str">
        <f>'Main Meals'!K11</f>
        <v>ENTRÉE</v>
      </c>
      <c r="H11" s="9" t="str">
        <f>VLOOKUP(C11,'Main Meals'!C11:L434,10,FALSE)</f>
        <v>SS</v>
      </c>
      <c r="I11" s="7"/>
      <c r="J11" s="411"/>
      <c r="K11" s="10" t="s">
        <v>1465</v>
      </c>
      <c r="L11" s="421" t="e">
        <v>#N/A</v>
      </c>
      <c r="M11" s="421" t="e">
        <f t="shared" si="0"/>
        <v>#N/A</v>
      </c>
      <c r="O11" s="426" t="e">
        <v>#N/A</v>
      </c>
      <c r="Q11" s="411" t="e">
        <f>VLOOKUP(C11,'[1]ToPublish Fri+Mon Package Batch'!$A$2:$B$68,2,FALSE)</f>
        <v>#N/A</v>
      </c>
      <c r="R11" s="421" t="e">
        <f>VLOOKUP(C11,[2]Sheet1!$A$2:$B$12,2,FALSE)</f>
        <v>#N/A</v>
      </c>
    </row>
    <row r="12" spans="1:18">
      <c r="A12" s="10" t="str">
        <f>'Main Meals'!A12</f>
        <v>1601.000.204.000.000.000.000</v>
      </c>
      <c r="B12" s="9">
        <f>'Main Meals'!B12</f>
        <v>1600</v>
      </c>
      <c r="C12" s="9">
        <f>'Main Meals'!C12</f>
        <v>1601</v>
      </c>
      <c r="D12" s="10" t="str">
        <f>'Main Meals'!D12</f>
        <v>Tikka Masala  (Tofu)</v>
      </c>
      <c r="E12" s="9" t="str">
        <f>'Main Meals'!I12</f>
        <v xml:space="preserve">ACTIVE </v>
      </c>
      <c r="F12" s="409">
        <f>'Main Meals'!J12</f>
        <v>44482</v>
      </c>
      <c r="G12" s="9" t="str">
        <f>'Main Meals'!K12</f>
        <v>ENTRÉE</v>
      </c>
      <c r="H12" s="9" t="str">
        <f>VLOOKUP(C12,'Main Meals'!C12:L435,10,FALSE)</f>
        <v>SS</v>
      </c>
      <c r="I12" s="7"/>
      <c r="J12" s="411">
        <v>850001352352</v>
      </c>
      <c r="K12" s="10" t="s">
        <v>1465</v>
      </c>
      <c r="L12" s="421">
        <v>850001352352</v>
      </c>
      <c r="M12" s="421">
        <f t="shared" si="0"/>
        <v>0</v>
      </c>
      <c r="O12" s="426" t="e">
        <v>#N/A</v>
      </c>
      <c r="Q12" s="411" t="e">
        <f>VLOOKUP(C12,'[1]ToPublish Fri+Mon Package Batch'!$A$2:$B$68,2,FALSE)</f>
        <v>#N/A</v>
      </c>
      <c r="R12" s="421" t="e">
        <f>VLOOKUP(C12,[2]Sheet1!$A$2:$B$12,2,FALSE)</f>
        <v>#N/A</v>
      </c>
    </row>
    <row r="13" spans="1:18">
      <c r="A13" s="10" t="str">
        <f>'Main Meals'!A13</f>
        <v>1602.000.204.000.000.000.000</v>
      </c>
      <c r="B13" s="9">
        <f>'Main Meals'!B13</f>
        <v>1600</v>
      </c>
      <c r="C13" s="9">
        <f>'Main Meals'!C13</f>
        <v>1602</v>
      </c>
      <c r="D13" s="10" t="str">
        <f>'Main Meals'!D13</f>
        <v>Tikka Masala  (Chicken)</v>
      </c>
      <c r="E13" s="9" t="str">
        <f>'Main Meals'!I13</f>
        <v xml:space="preserve">ACTIVE </v>
      </c>
      <c r="F13" s="409">
        <f>'Main Meals'!J13</f>
        <v>44482</v>
      </c>
      <c r="G13" s="9" t="str">
        <f>'Main Meals'!K13</f>
        <v>ENTRÉE</v>
      </c>
      <c r="H13" s="9" t="str">
        <f>VLOOKUP(C13,'Main Meals'!C13:L436,10,FALSE)</f>
        <v>SS</v>
      </c>
      <c r="I13" s="7"/>
      <c r="J13" s="411">
        <v>850001352345</v>
      </c>
      <c r="K13" s="10" t="s">
        <v>1465</v>
      </c>
      <c r="L13" s="421">
        <v>850001352345</v>
      </c>
      <c r="M13" s="421">
        <f t="shared" si="0"/>
        <v>0</v>
      </c>
      <c r="O13" s="426" t="e">
        <v>#N/A</v>
      </c>
      <c r="Q13" s="411" t="e">
        <f>VLOOKUP(C13,'[1]ToPublish Fri+Mon Package Batch'!$A$2:$B$68,2,FALSE)</f>
        <v>#N/A</v>
      </c>
      <c r="R13" s="421" t="e">
        <f>VLOOKUP(C13,[2]Sheet1!$A$2:$B$12,2,FALSE)</f>
        <v>#N/A</v>
      </c>
    </row>
    <row r="14" spans="1:18">
      <c r="A14" s="10" t="str">
        <f>'Main Meals'!A14</f>
        <v>1700.108.000.000.000.503.000</v>
      </c>
      <c r="B14" s="9">
        <f>'Main Meals'!B14</f>
        <v>1700</v>
      </c>
      <c r="C14" s="9">
        <f>'Main Meals'!C14</f>
        <v>1700</v>
      </c>
      <c r="D14" s="10" t="str">
        <f>'Main Meals'!D14</f>
        <v xml:space="preserve">Mediterranean Beef Salad  </v>
      </c>
      <c r="E14" s="9" t="str">
        <f>'Main Meals'!I14</f>
        <v>RETIRED</v>
      </c>
      <c r="F14" s="409">
        <f>'Main Meals'!J14</f>
        <v>44482</v>
      </c>
      <c r="G14" s="9" t="str">
        <f>'Main Meals'!K14</f>
        <v>SALAD</v>
      </c>
      <c r="H14" s="9" t="str">
        <f>VLOOKUP(C14,'Main Meals'!C14:L437,10,FALSE)</f>
        <v>SS</v>
      </c>
      <c r="I14" s="7"/>
      <c r="J14" s="411"/>
      <c r="K14" s="10" t="s">
        <v>1465</v>
      </c>
      <c r="L14" s="421" t="e">
        <v>#N/A</v>
      </c>
      <c r="M14" s="421" t="e">
        <f t="shared" si="0"/>
        <v>#N/A</v>
      </c>
      <c r="O14" s="426" t="e">
        <v>#N/A</v>
      </c>
      <c r="Q14" s="411" t="e">
        <f>VLOOKUP(C14,'[1]ToPublish Fri+Mon Package Batch'!$A$2:$B$68,2,FALSE)</f>
        <v>#N/A</v>
      </c>
      <c r="R14" s="421" t="e">
        <f>VLOOKUP(C14,[2]Sheet1!$A$2:$B$12,2,FALSE)</f>
        <v>#N/A</v>
      </c>
    </row>
    <row r="15" spans="1:18">
      <c r="A15" s="10" t="str">
        <f>'Main Meals'!A15</f>
        <v>1801.124.208.000.403.501.000</v>
      </c>
      <c r="B15" s="9">
        <f>'Main Meals'!B15</f>
        <v>1800</v>
      </c>
      <c r="C15" s="9">
        <f>'Main Meals'!C15</f>
        <v>1801</v>
      </c>
      <c r="D15" s="10" t="str">
        <f>'Main Meals'!D15</f>
        <v>Tacos Especiales (Veggie)</v>
      </c>
      <c r="E15" s="9" t="str">
        <f>'Main Meals'!I15</f>
        <v xml:space="preserve">ACTIVE </v>
      </c>
      <c r="F15" s="409">
        <f>'Main Meals'!J15</f>
        <v>44482</v>
      </c>
      <c r="G15" s="9" t="str">
        <f>'Main Meals'!K15</f>
        <v>ENTRÉE</v>
      </c>
      <c r="H15" s="9" t="str">
        <f>VLOOKUP(C15,'Main Meals'!C15:L438,10,FALSE)</f>
        <v>SS</v>
      </c>
      <c r="I15" s="7"/>
      <c r="J15" s="411">
        <v>850001352598</v>
      </c>
      <c r="K15" s="10" t="s">
        <v>1465</v>
      </c>
      <c r="L15" s="421" t="e">
        <v>#N/A</v>
      </c>
      <c r="M15" s="421" t="e">
        <f t="shared" si="0"/>
        <v>#N/A</v>
      </c>
      <c r="O15" s="426" t="e">
        <v>#N/A</v>
      </c>
      <c r="Q15" s="411" t="e">
        <f>VLOOKUP(C15,'[1]ToPublish Fri+Mon Package Batch'!$A$2:$B$68,2,FALSE)</f>
        <v>#N/A</v>
      </c>
      <c r="R15" s="421" t="e">
        <f>VLOOKUP(C15,[2]Sheet1!$A$2:$B$12,2,FALSE)</f>
        <v>#N/A</v>
      </c>
    </row>
    <row r="16" spans="1:18">
      <c r="A16" s="10" t="str">
        <f>'Main Meals'!A16</f>
        <v>1802.124.208.000.403.501.000</v>
      </c>
      <c r="B16" s="9">
        <f>'Main Meals'!B16</f>
        <v>1800</v>
      </c>
      <c r="C16" s="9">
        <f>'Main Meals'!C16</f>
        <v>1802</v>
      </c>
      <c r="D16" s="10" t="str">
        <f>'Main Meals'!D16</f>
        <v>Tacos Especiales (Shrimp)</v>
      </c>
      <c r="E16" s="9" t="str">
        <f>'Main Meals'!I16</f>
        <v xml:space="preserve">ACTIVE </v>
      </c>
      <c r="F16" s="409">
        <f>'Main Meals'!J16</f>
        <v>44482</v>
      </c>
      <c r="G16" s="9" t="str">
        <f>'Main Meals'!K16</f>
        <v>ENTRÉE</v>
      </c>
      <c r="H16" s="9" t="str">
        <f>VLOOKUP(C16,'Main Meals'!C16:L439,10,FALSE)</f>
        <v>SS</v>
      </c>
      <c r="I16" s="7"/>
      <c r="J16" s="411"/>
      <c r="K16" s="10" t="s">
        <v>1465</v>
      </c>
      <c r="L16" s="421" t="e">
        <v>#N/A</v>
      </c>
      <c r="M16" s="421" t="e">
        <f t="shared" si="0"/>
        <v>#N/A</v>
      </c>
      <c r="O16" s="426" t="e">
        <v>#N/A</v>
      </c>
      <c r="Q16" s="411" t="e">
        <f>VLOOKUP(C16,'[1]ToPublish Fri+Mon Package Batch'!$A$2:$B$68,2,FALSE)</f>
        <v>#N/A</v>
      </c>
      <c r="R16" s="421" t="e">
        <f>VLOOKUP(C16,[2]Sheet1!$A$2:$B$12,2,FALSE)</f>
        <v>#N/A</v>
      </c>
    </row>
    <row r="17" spans="1:18">
      <c r="A17" s="10" t="str">
        <f>'Main Meals'!A17</f>
        <v>1803.124.208.000.403.501.000</v>
      </c>
      <c r="B17" s="9">
        <f>'Main Meals'!B17</f>
        <v>1800</v>
      </c>
      <c r="C17" s="9">
        <f>'Main Meals'!C17</f>
        <v>1803</v>
      </c>
      <c r="D17" s="10" t="str">
        <f>'Main Meals'!D17</f>
        <v>Tacos Especiales (Chicken)</v>
      </c>
      <c r="E17" s="9" t="str">
        <f>'Main Meals'!I17</f>
        <v xml:space="preserve">ACTIVE </v>
      </c>
      <c r="F17" s="409">
        <f>'Main Meals'!J17</f>
        <v>44482</v>
      </c>
      <c r="G17" s="9" t="str">
        <f>'Main Meals'!K17</f>
        <v>ENTRÉE</v>
      </c>
      <c r="H17" s="9" t="str">
        <f>VLOOKUP(C17,'Main Meals'!C17:L440,10,FALSE)</f>
        <v>SS</v>
      </c>
      <c r="I17" s="7"/>
      <c r="J17" s="411">
        <v>850001352581</v>
      </c>
      <c r="K17" s="10" t="s">
        <v>1465</v>
      </c>
      <c r="L17" s="421" t="e">
        <v>#N/A</v>
      </c>
      <c r="M17" s="421" t="e">
        <f t="shared" si="0"/>
        <v>#N/A</v>
      </c>
      <c r="O17" s="426" t="e">
        <v>#N/A</v>
      </c>
      <c r="Q17" s="411" t="e">
        <f>VLOOKUP(C17,'[1]ToPublish Fri+Mon Package Batch'!$A$2:$B$68,2,FALSE)</f>
        <v>#N/A</v>
      </c>
      <c r="R17" s="421" t="e">
        <f>VLOOKUP(C17,[2]Sheet1!$A$2:$B$12,2,FALSE)</f>
        <v>#N/A</v>
      </c>
    </row>
    <row r="18" spans="1:18">
      <c r="A18" s="10" t="str">
        <f>'Main Meals'!A18</f>
        <v>1804.124.208.000.403.501.000</v>
      </c>
      <c r="B18" s="9">
        <f>'Main Meals'!B18</f>
        <v>1800</v>
      </c>
      <c r="C18" s="9">
        <f>'Main Meals'!C18</f>
        <v>1804</v>
      </c>
      <c r="D18" s="10" t="str">
        <f>'Main Meals'!D18</f>
        <v>Tacos Especiales (Beef)</v>
      </c>
      <c r="E18" s="9" t="str">
        <f>'Main Meals'!I18</f>
        <v xml:space="preserve">ACTIVE </v>
      </c>
      <c r="F18" s="409">
        <f>'Main Meals'!J18</f>
        <v>44482</v>
      </c>
      <c r="G18" s="9" t="str">
        <f>'Main Meals'!K18</f>
        <v>ENTRÉE</v>
      </c>
      <c r="H18" s="9" t="str">
        <f>VLOOKUP(C18,'Main Meals'!C18:L441,10,FALSE)</f>
        <v>SS</v>
      </c>
      <c r="I18" s="7"/>
      <c r="J18" s="411"/>
      <c r="K18" s="10" t="s">
        <v>1465</v>
      </c>
      <c r="L18" s="421" t="e">
        <v>#N/A</v>
      </c>
      <c r="M18" s="421" t="e">
        <f t="shared" si="0"/>
        <v>#N/A</v>
      </c>
      <c r="O18" s="426" t="e">
        <v>#N/A</v>
      </c>
      <c r="Q18" s="411" t="e">
        <f>VLOOKUP(C18,'[1]ToPublish Fri+Mon Package Batch'!$A$2:$B$68,2,FALSE)</f>
        <v>#N/A</v>
      </c>
      <c r="R18" s="421" t="e">
        <f>VLOOKUP(C18,[2]Sheet1!$A$2:$B$12,2,FALSE)</f>
        <v>#N/A</v>
      </c>
    </row>
    <row r="19" spans="1:18">
      <c r="A19" s="10" t="str">
        <f>'Main Meals'!A19</f>
        <v>1901.000.207.304.000.000.000</v>
      </c>
      <c r="B19" s="9">
        <f>'Main Meals'!B19</f>
        <v>1900</v>
      </c>
      <c r="C19" s="9">
        <f>'Main Meals'!C19</f>
        <v>1901</v>
      </c>
      <c r="D19" s="10" t="str">
        <f>'Main Meals'!D19</f>
        <v>Grilled Kebabs  (Veggie)</v>
      </c>
      <c r="E19" s="9" t="str">
        <f>'Main Meals'!I19</f>
        <v>INACTIVE</v>
      </c>
      <c r="F19" s="409">
        <f>'Main Meals'!J19</f>
        <v>44482</v>
      </c>
      <c r="G19" s="9" t="str">
        <f>'Main Meals'!K19</f>
        <v>ENTRÉE</v>
      </c>
      <c r="H19" s="9" t="str">
        <f>VLOOKUP(C19,'Main Meals'!C19:L442,10,FALSE)</f>
        <v>SS</v>
      </c>
      <c r="I19" s="7"/>
      <c r="J19" s="411"/>
      <c r="K19" s="10" t="s">
        <v>1465</v>
      </c>
      <c r="L19" s="421" t="e">
        <v>#N/A</v>
      </c>
      <c r="M19" s="421" t="e">
        <f t="shared" si="0"/>
        <v>#N/A</v>
      </c>
      <c r="O19" s="426" t="e">
        <v>#N/A</v>
      </c>
      <c r="Q19" s="411" t="e">
        <f>VLOOKUP(C19,'[1]ToPublish Fri+Mon Package Batch'!$A$2:$B$68,2,FALSE)</f>
        <v>#N/A</v>
      </c>
      <c r="R19" s="421" t="e">
        <f>VLOOKUP(C19,[2]Sheet1!$A$2:$B$12,2,FALSE)</f>
        <v>#N/A</v>
      </c>
    </row>
    <row r="20" spans="1:18">
      <c r="A20" s="10" t="str">
        <f>'Main Meals'!A20</f>
        <v>1902.000.207.304.000.000.000</v>
      </c>
      <c r="B20" s="9">
        <f>'Main Meals'!B20</f>
        <v>1900</v>
      </c>
      <c r="C20" s="9">
        <f>'Main Meals'!C20</f>
        <v>1902</v>
      </c>
      <c r="D20" s="10" t="str">
        <f>'Main Meals'!D20</f>
        <v>Grilled Kebabs  (Shrimp)</v>
      </c>
      <c r="E20" s="9" t="str">
        <f>'Main Meals'!I20</f>
        <v>INACTIVE</v>
      </c>
      <c r="F20" s="409">
        <f>'Main Meals'!J20</f>
        <v>44482</v>
      </c>
      <c r="G20" s="9" t="str">
        <f>'Main Meals'!K20</f>
        <v>ENTRÉE</v>
      </c>
      <c r="H20" s="9" t="str">
        <f>VLOOKUP(C20,'Main Meals'!C20:L443,10,FALSE)</f>
        <v>SS</v>
      </c>
      <c r="I20" s="7"/>
      <c r="J20" s="411"/>
      <c r="K20" s="10" t="s">
        <v>1465</v>
      </c>
      <c r="L20" s="421" t="e">
        <v>#N/A</v>
      </c>
      <c r="M20" s="421" t="e">
        <f t="shared" si="0"/>
        <v>#N/A</v>
      </c>
      <c r="O20" s="426" t="e">
        <v>#N/A</v>
      </c>
      <c r="Q20" s="411" t="e">
        <f>VLOOKUP(C20,'[1]ToPublish Fri+Mon Package Batch'!$A$2:$B$68,2,FALSE)</f>
        <v>#N/A</v>
      </c>
      <c r="R20" s="421" t="e">
        <f>VLOOKUP(C20,[2]Sheet1!$A$2:$B$12,2,FALSE)</f>
        <v>#N/A</v>
      </c>
    </row>
    <row r="21" spans="1:18">
      <c r="A21" s="10" t="str">
        <f>'Main Meals'!A21</f>
        <v>1903.000.207.304.000.000.000</v>
      </c>
      <c r="B21" s="9">
        <f>'Main Meals'!B21</f>
        <v>1900</v>
      </c>
      <c r="C21" s="9">
        <f>'Main Meals'!C21</f>
        <v>1903</v>
      </c>
      <c r="D21" s="10" t="str">
        <f>'Main Meals'!D21</f>
        <v>Grilled Kebabs  (Chicken)</v>
      </c>
      <c r="E21" s="9" t="str">
        <f>'Main Meals'!I21</f>
        <v>INACTIVE</v>
      </c>
      <c r="F21" s="409">
        <f>'Main Meals'!J21</f>
        <v>44482</v>
      </c>
      <c r="G21" s="9" t="str">
        <f>'Main Meals'!K21</f>
        <v>ENTRÉE</v>
      </c>
      <c r="H21" s="9" t="str">
        <f>VLOOKUP(C21,'Main Meals'!C21:L444,10,FALSE)</f>
        <v>SS</v>
      </c>
      <c r="I21" s="7"/>
      <c r="J21" s="411">
        <v>850001352154</v>
      </c>
      <c r="K21" s="10" t="s">
        <v>1465</v>
      </c>
      <c r="L21" s="421" t="e">
        <v>#N/A</v>
      </c>
      <c r="M21" s="421" t="e">
        <f t="shared" si="0"/>
        <v>#N/A</v>
      </c>
      <c r="O21" s="426" t="e">
        <v>#N/A</v>
      </c>
      <c r="Q21" s="411" t="e">
        <f>VLOOKUP(C21,'[1]ToPublish Fri+Mon Package Batch'!$A$2:$B$68,2,FALSE)</f>
        <v>#N/A</v>
      </c>
      <c r="R21" s="421" t="e">
        <f>VLOOKUP(C21,[2]Sheet1!$A$2:$B$12,2,FALSE)</f>
        <v>#N/A</v>
      </c>
    </row>
    <row r="22" spans="1:18">
      <c r="A22" s="10" t="str">
        <f>'Main Meals'!A22</f>
        <v>1904.000.207.304.000.000.000</v>
      </c>
      <c r="B22" s="9">
        <f>'Main Meals'!B22</f>
        <v>1900</v>
      </c>
      <c r="C22" s="9">
        <f>'Main Meals'!C22</f>
        <v>1904</v>
      </c>
      <c r="D22" s="10" t="str">
        <f>'Main Meals'!D22</f>
        <v>Grilled Kebabs  (Beef)</v>
      </c>
      <c r="E22" s="9" t="str">
        <f>'Main Meals'!I22</f>
        <v>INACTIVE</v>
      </c>
      <c r="F22" s="409">
        <f>'Main Meals'!J22</f>
        <v>44482</v>
      </c>
      <c r="G22" s="9" t="str">
        <f>'Main Meals'!K22</f>
        <v>ENTRÉE</v>
      </c>
      <c r="H22" s="9" t="str">
        <f>VLOOKUP(C22,'Main Meals'!C22:L445,10,FALSE)</f>
        <v>SS</v>
      </c>
      <c r="I22" s="7"/>
      <c r="J22" s="411"/>
      <c r="K22" s="10" t="s">
        <v>1465</v>
      </c>
      <c r="L22" s="421" t="e">
        <v>#N/A</v>
      </c>
      <c r="M22" s="421" t="e">
        <f t="shared" si="0"/>
        <v>#N/A</v>
      </c>
      <c r="O22" s="426" t="e">
        <v>#N/A</v>
      </c>
      <c r="Q22" s="411" t="e">
        <f>VLOOKUP(C22,'[1]ToPublish Fri+Mon Package Batch'!$A$2:$B$68,2,FALSE)</f>
        <v>#N/A</v>
      </c>
      <c r="R22" s="421" t="e">
        <f>VLOOKUP(C22,[2]Sheet1!$A$2:$B$12,2,FALSE)</f>
        <v>#N/A</v>
      </c>
    </row>
    <row r="23" spans="1:18">
      <c r="A23" s="10" t="str">
        <f>'Main Meals'!A23</f>
        <v>2000.104.203.301.000.000.000</v>
      </c>
      <c r="B23" s="9">
        <f>'Main Meals'!B23</f>
        <v>2000</v>
      </c>
      <c r="C23" s="9">
        <f>'Main Meals'!C23</f>
        <v>2000</v>
      </c>
      <c r="D23" s="10" t="str">
        <f>'Main Meals'!D23</f>
        <v>Grilled Salmon (Sesame Crusted)</v>
      </c>
      <c r="E23" s="9" t="str">
        <f>'Main Meals'!I23</f>
        <v xml:space="preserve">ACTIVE </v>
      </c>
      <c r="F23" s="409">
        <f>'Main Meals'!J23</f>
        <v>44482</v>
      </c>
      <c r="G23" s="9" t="str">
        <f>'Main Meals'!K23</f>
        <v>ENTRÉE</v>
      </c>
      <c r="H23" s="9" t="str">
        <f>VLOOKUP(C23,'Main Meals'!C23:L446,10,FALSE)</f>
        <v>SS</v>
      </c>
      <c r="I23" s="7"/>
      <c r="J23" s="411">
        <v>810044432008</v>
      </c>
      <c r="K23" s="10" t="s">
        <v>1465</v>
      </c>
      <c r="L23" s="421">
        <v>810044432008</v>
      </c>
      <c r="M23" s="421">
        <f t="shared" si="0"/>
        <v>0</v>
      </c>
      <c r="O23" s="426" t="e">
        <v>#N/A</v>
      </c>
      <c r="Q23" s="411" t="e">
        <f>VLOOKUP(C23,'[1]ToPublish Fri+Mon Package Batch'!$A$2:$B$68,2,FALSE)</f>
        <v>#N/A</v>
      </c>
      <c r="R23" s="421" t="e">
        <f>VLOOKUP(C23,[2]Sheet1!$A$2:$B$12,2,FALSE)</f>
        <v>#N/A</v>
      </c>
    </row>
    <row r="24" spans="1:18">
      <c r="A24" s="10" t="str">
        <f>'Main Meals'!A24</f>
        <v>2100.102.000.000.402.000.000</v>
      </c>
      <c r="B24" s="9">
        <f>'Main Meals'!B24</f>
        <v>2100</v>
      </c>
      <c r="C24" s="9">
        <f>'Main Meals'!C24</f>
        <v>2100</v>
      </c>
      <c r="D24" s="10" t="str">
        <f>'Main Meals'!D24</f>
        <v xml:space="preserve">Truffled Mac &amp; Cheese (OLD NOT ACTIVE) </v>
      </c>
      <c r="E24" s="9" t="str">
        <f>'Main Meals'!I24</f>
        <v>RETIRED</v>
      </c>
      <c r="F24" s="409">
        <f>'Main Meals'!J24</f>
        <v>44482</v>
      </c>
      <c r="G24" s="9" t="str">
        <f>'Main Meals'!K24</f>
        <v>ENTRÉE</v>
      </c>
      <c r="H24" s="9" t="str">
        <f>VLOOKUP(C24,'Main Meals'!C24:L447,10,FALSE)</f>
        <v>SS</v>
      </c>
      <c r="I24" s="7"/>
      <c r="J24" s="411"/>
      <c r="K24" s="10" t="s">
        <v>1465</v>
      </c>
      <c r="L24" s="421" t="e">
        <v>#N/A</v>
      </c>
      <c r="M24" s="421" t="e">
        <f t="shared" si="0"/>
        <v>#N/A</v>
      </c>
      <c r="O24" s="426" t="e">
        <v>#N/A</v>
      </c>
      <c r="Q24" s="411" t="e">
        <f>VLOOKUP(C24,'[1]ToPublish Fri+Mon Package Batch'!$A$2:$B$68,2,FALSE)</f>
        <v>#N/A</v>
      </c>
      <c r="R24" s="421" t="e">
        <f>VLOOKUP(C24,[2]Sheet1!$A$2:$B$12,2,FALSE)</f>
        <v>#N/A</v>
      </c>
    </row>
    <row r="25" spans="1:18">
      <c r="A25" s="10" t="str">
        <f>'Main Meals'!A25</f>
        <v>2200.000.206.000.000.000.000</v>
      </c>
      <c r="B25" s="9">
        <f>'Main Meals'!B25</f>
        <v>2200</v>
      </c>
      <c r="C25" s="9">
        <f>'Main Meals'!C25</f>
        <v>2200</v>
      </c>
      <c r="D25" s="10" t="str">
        <f>'Main Meals'!D25</f>
        <v xml:space="preserve">Ginger Pork  </v>
      </c>
      <c r="E25" s="9" t="str">
        <f>'Main Meals'!I25</f>
        <v>INACTIVE</v>
      </c>
      <c r="F25" s="409">
        <f>'Main Meals'!J25</f>
        <v>44482</v>
      </c>
      <c r="G25" s="9" t="str">
        <f>'Main Meals'!K25</f>
        <v>ENTRÉE</v>
      </c>
      <c r="H25" s="9" t="str">
        <f>VLOOKUP(C25,'Main Meals'!C25:L448,10,FALSE)</f>
        <v>SS</v>
      </c>
      <c r="I25" s="7"/>
      <c r="J25" s="411"/>
      <c r="K25" s="10" t="s">
        <v>1465</v>
      </c>
      <c r="L25" s="421" t="e">
        <v>#N/A</v>
      </c>
      <c r="M25" s="421" t="e">
        <f t="shared" si="0"/>
        <v>#N/A</v>
      </c>
      <c r="O25" s="426" t="e">
        <v>#N/A</v>
      </c>
      <c r="Q25" s="411" t="e">
        <f>VLOOKUP(C25,'[1]ToPublish Fri+Mon Package Batch'!$A$2:$B$68,2,FALSE)</f>
        <v>#N/A</v>
      </c>
      <c r="R25" s="421" t="e">
        <f>VLOOKUP(C25,[2]Sheet1!$A$2:$B$12,2,FALSE)</f>
        <v>#N/A</v>
      </c>
    </row>
    <row r="26" spans="1:18">
      <c r="A26" s="10" t="str">
        <f>'Main Meals'!A26</f>
        <v>2300.000.202.303.000.000.000</v>
      </c>
      <c r="B26" s="9">
        <f>'Main Meals'!B26</f>
        <v>2300</v>
      </c>
      <c r="C26" s="9">
        <f>'Main Meals'!C26</f>
        <v>2300</v>
      </c>
      <c r="D26" s="10" t="str">
        <f>'Main Meals'!D26</f>
        <v xml:space="preserve">Lemon Rosemary Chicken OLD NOT ACTIVE </v>
      </c>
      <c r="E26" s="9" t="str">
        <f>'Main Meals'!I26</f>
        <v>RETIRED</v>
      </c>
      <c r="F26" s="409">
        <f>'Main Meals'!J26</f>
        <v>44482</v>
      </c>
      <c r="G26" s="9" t="str">
        <f>'Main Meals'!K26</f>
        <v>ENTRÉE</v>
      </c>
      <c r="H26" s="9" t="str">
        <f>VLOOKUP(C26,'Main Meals'!C26:L449,10,FALSE)</f>
        <v>SS</v>
      </c>
      <c r="I26" s="7"/>
      <c r="J26" s="411"/>
      <c r="K26" s="10" t="s">
        <v>1465</v>
      </c>
      <c r="L26" s="421" t="e">
        <v>#N/A</v>
      </c>
      <c r="M26" s="421" t="e">
        <f t="shared" si="0"/>
        <v>#N/A</v>
      </c>
      <c r="O26" s="426" t="e">
        <v>#N/A</v>
      </c>
      <c r="Q26" s="411" t="e">
        <f>VLOOKUP(C26,'[1]ToPublish Fri+Mon Package Batch'!$A$2:$B$68,2,FALSE)</f>
        <v>#N/A</v>
      </c>
      <c r="R26" s="421" t="e">
        <f>VLOOKUP(C26,[2]Sheet1!$A$2:$B$12,2,FALSE)</f>
        <v>#N/A</v>
      </c>
    </row>
    <row r="27" spans="1:18">
      <c r="A27" s="10" t="str">
        <f>'Main Meals'!A27</f>
        <v>2400.104.000.302.401.000.000</v>
      </c>
      <c r="B27" s="9">
        <f>'Main Meals'!B27</f>
        <v>2400</v>
      </c>
      <c r="C27" s="9">
        <f>'Main Meals'!C27</f>
        <v>2400</v>
      </c>
      <c r="D27" s="10" t="str">
        <f>'Main Meals'!D27</f>
        <v xml:space="preserve">Beef Tataki  </v>
      </c>
      <c r="E27" s="9" t="str">
        <f>'Main Meals'!I27</f>
        <v>INACTIVE</v>
      </c>
      <c r="F27" s="409">
        <f>'Main Meals'!J27</f>
        <v>44482</v>
      </c>
      <c r="G27" s="9" t="str">
        <f>'Main Meals'!K27</f>
        <v>ENTRÉE</v>
      </c>
      <c r="H27" s="9" t="str">
        <f>VLOOKUP(C27,'Main Meals'!C27:L450,10,FALSE)</f>
        <v>SS</v>
      </c>
      <c r="I27" s="7"/>
      <c r="J27" s="411">
        <v>810044430585</v>
      </c>
      <c r="K27" s="10" t="s">
        <v>1465</v>
      </c>
      <c r="L27" s="421" t="e">
        <v>#N/A</v>
      </c>
      <c r="M27" s="421" t="e">
        <f t="shared" si="0"/>
        <v>#N/A</v>
      </c>
      <c r="O27" s="426" t="e">
        <v>#N/A</v>
      </c>
      <c r="Q27" s="411" t="e">
        <f>VLOOKUP(C27,'[1]ToPublish Fri+Mon Package Batch'!$A$2:$B$68,2,FALSE)</f>
        <v>#N/A</v>
      </c>
      <c r="R27" s="421" t="e">
        <f>VLOOKUP(C27,[2]Sheet1!$A$2:$B$12,2,FALSE)</f>
        <v>#N/A</v>
      </c>
    </row>
    <row r="28" spans="1:18">
      <c r="A28" s="10" t="str">
        <f>'Main Meals'!A28</f>
        <v>2500.000.204.000.000.000.000</v>
      </c>
      <c r="B28" s="9">
        <f>'Main Meals'!B28</f>
        <v>2500</v>
      </c>
      <c r="C28" s="9">
        <f>'Main Meals'!C28</f>
        <v>2500</v>
      </c>
      <c r="D28" s="10" t="str">
        <f>'Main Meals'!D28</f>
        <v>Coconut Laksa (Shrimp)</v>
      </c>
      <c r="E28" s="9" t="str">
        <f>'Main Meals'!I28</f>
        <v xml:space="preserve">ACTIVE </v>
      </c>
      <c r="F28" s="409">
        <f>'Main Meals'!J28</f>
        <v>44482</v>
      </c>
      <c r="G28" s="9" t="str">
        <f>'Main Meals'!K28</f>
        <v>ENTRÉE</v>
      </c>
      <c r="H28" s="9" t="str">
        <f>VLOOKUP(C28,'Main Meals'!C28:L451,10,FALSE)</f>
        <v>SS</v>
      </c>
      <c r="I28" s="7" t="s">
        <v>2139</v>
      </c>
      <c r="J28" s="411">
        <v>810044430462</v>
      </c>
      <c r="K28" s="10" t="s">
        <v>1465</v>
      </c>
      <c r="L28" s="421">
        <v>810044430462</v>
      </c>
      <c r="M28" s="421">
        <f t="shared" si="0"/>
        <v>0</v>
      </c>
      <c r="O28" s="426" t="e">
        <v>#N/A</v>
      </c>
      <c r="Q28" s="411" t="e">
        <f>VLOOKUP(C28,'[1]ToPublish Fri+Mon Package Batch'!$A$2:$B$68,2,FALSE)</f>
        <v>#N/A</v>
      </c>
      <c r="R28" s="421" t="e">
        <f>VLOOKUP(C28,[2]Sheet1!$A$2:$B$12,2,FALSE)</f>
        <v>#N/A</v>
      </c>
    </row>
    <row r="29" spans="1:18">
      <c r="A29" s="10" t="str">
        <f>'Main Meals'!A29</f>
        <v>2601.102.000.000.402.000.000</v>
      </c>
      <c r="B29" s="9">
        <f>'Main Meals'!B29</f>
        <v>2600</v>
      </c>
      <c r="C29" s="9">
        <f>'Main Meals'!C29</f>
        <v>2601</v>
      </c>
      <c r="D29" s="10" t="str">
        <f>'Main Meals'!D29</f>
        <v>Paella Valenciana (OLD NOT ACTIVE) (Veggie)</v>
      </c>
      <c r="E29" s="9" t="str">
        <f>'Main Meals'!I29</f>
        <v>RETIRED</v>
      </c>
      <c r="F29" s="409">
        <f>'Main Meals'!J29</f>
        <v>44482</v>
      </c>
      <c r="G29" s="9" t="str">
        <f>'Main Meals'!K29</f>
        <v>ENTRÉE</v>
      </c>
      <c r="H29" s="9" t="str">
        <f>VLOOKUP(C29,'Main Meals'!C29:L452,10,FALSE)</f>
        <v>SS</v>
      </c>
      <c r="I29" s="7"/>
      <c r="J29" s="411"/>
      <c r="K29" s="10" t="s">
        <v>1465</v>
      </c>
      <c r="L29" s="421" t="e">
        <v>#N/A</v>
      </c>
      <c r="M29" s="421" t="e">
        <f t="shared" si="0"/>
        <v>#N/A</v>
      </c>
      <c r="O29" s="426" t="e">
        <v>#N/A</v>
      </c>
      <c r="Q29" s="411" t="e">
        <f>VLOOKUP(C29,'[1]ToPublish Fri+Mon Package Batch'!$A$2:$B$68,2,FALSE)</f>
        <v>#N/A</v>
      </c>
      <c r="R29" s="421" t="e">
        <f>VLOOKUP(C29,[2]Sheet1!$A$2:$B$12,2,FALSE)</f>
        <v>#N/A</v>
      </c>
    </row>
    <row r="30" spans="1:18">
      <c r="A30" s="10" t="str">
        <f>'Main Meals'!A30</f>
        <v>2602.102.000.000.402.000.000</v>
      </c>
      <c r="B30" s="9">
        <f>'Main Meals'!B30</f>
        <v>2600</v>
      </c>
      <c r="C30" s="9">
        <f>'Main Meals'!C30</f>
        <v>2602</v>
      </c>
      <c r="D30" s="10" t="str">
        <f>'Main Meals'!D30</f>
        <v>Paella Valenciana (OLD NOT ACTIVE) (Chicken)</v>
      </c>
      <c r="E30" s="9" t="str">
        <f>'Main Meals'!I30</f>
        <v>RETIRED</v>
      </c>
      <c r="F30" s="409">
        <f>'Main Meals'!J30</f>
        <v>44482</v>
      </c>
      <c r="G30" s="9" t="str">
        <f>'Main Meals'!K30</f>
        <v>ENTRÉE</v>
      </c>
      <c r="H30" s="9" t="str">
        <f>VLOOKUP(C30,'Main Meals'!C30:L453,10,FALSE)</f>
        <v>SS</v>
      </c>
      <c r="I30" s="7"/>
      <c r="J30" s="411"/>
      <c r="K30" s="10" t="s">
        <v>1465</v>
      </c>
      <c r="L30" s="421" t="e">
        <v>#N/A</v>
      </c>
      <c r="M30" s="421" t="e">
        <f t="shared" si="0"/>
        <v>#N/A</v>
      </c>
      <c r="O30" s="426" t="e">
        <v>#N/A</v>
      </c>
      <c r="Q30" s="411" t="e">
        <f>VLOOKUP(C30,'[1]ToPublish Fri+Mon Package Batch'!$A$2:$B$68,2,FALSE)</f>
        <v>#N/A</v>
      </c>
      <c r="R30" s="421" t="e">
        <f>VLOOKUP(C30,[2]Sheet1!$A$2:$B$12,2,FALSE)</f>
        <v>#N/A</v>
      </c>
    </row>
    <row r="31" spans="1:18">
      <c r="A31" s="10" t="str">
        <f>'Main Meals'!A31</f>
        <v>2603.102.000.000.402.000.000</v>
      </c>
      <c r="B31" s="9">
        <f>'Main Meals'!B31</f>
        <v>2600</v>
      </c>
      <c r="C31" s="9">
        <f>'Main Meals'!C31</f>
        <v>2603</v>
      </c>
      <c r="D31" s="10" t="str">
        <f>'Main Meals'!D31</f>
        <v>Paella Valenciana (OLD NOT ACTIVE) (Beef)</v>
      </c>
      <c r="E31" s="9" t="str">
        <f>'Main Meals'!I31</f>
        <v>RETIRED</v>
      </c>
      <c r="F31" s="409">
        <f>'Main Meals'!J31</f>
        <v>44482</v>
      </c>
      <c r="G31" s="9" t="str">
        <f>'Main Meals'!K31</f>
        <v>ENTRÉE</v>
      </c>
      <c r="H31" s="9" t="str">
        <f>VLOOKUP(C31,'Main Meals'!C31:L454,10,FALSE)</f>
        <v>SS</v>
      </c>
      <c r="I31" s="7"/>
      <c r="J31" s="411"/>
      <c r="K31" s="10" t="s">
        <v>1465</v>
      </c>
      <c r="L31" s="421" t="e">
        <v>#N/A</v>
      </c>
      <c r="M31" s="421" t="e">
        <f t="shared" si="0"/>
        <v>#N/A</v>
      </c>
      <c r="O31" s="426" t="e">
        <v>#N/A</v>
      </c>
      <c r="Q31" s="411" t="e">
        <f>VLOOKUP(C31,'[1]ToPublish Fri+Mon Package Batch'!$A$2:$B$68,2,FALSE)</f>
        <v>#N/A</v>
      </c>
      <c r="R31" s="421" t="e">
        <f>VLOOKUP(C31,[2]Sheet1!$A$2:$B$12,2,FALSE)</f>
        <v>#N/A</v>
      </c>
    </row>
    <row r="32" spans="1:18">
      <c r="A32" s="10" t="str">
        <f>'Main Meals'!A32</f>
        <v>2701.000.201.000.000.000.000</v>
      </c>
      <c r="B32" s="9">
        <f>'Main Meals'!B32</f>
        <v>2700</v>
      </c>
      <c r="C32" s="9">
        <f>'Main Meals'!C32</f>
        <v>2701</v>
      </c>
      <c r="D32" s="10" t="str">
        <f>'Main Meals'!D32</f>
        <v>Moroccan Tajine (Veggie)</v>
      </c>
      <c r="E32" s="9" t="str">
        <f>'Main Meals'!I32</f>
        <v>INACTIVE</v>
      </c>
      <c r="F32" s="409">
        <f>'Main Meals'!J32</f>
        <v>44482</v>
      </c>
      <c r="G32" s="9" t="str">
        <f>'Main Meals'!K32</f>
        <v>ENTRÉE</v>
      </c>
      <c r="H32" s="9" t="str">
        <f>VLOOKUP(C32,'Main Meals'!C32:L455,10,FALSE)</f>
        <v>SS</v>
      </c>
      <c r="I32" s="7"/>
      <c r="J32" s="411"/>
      <c r="K32" s="10" t="s">
        <v>1465</v>
      </c>
      <c r="L32" s="421" t="e">
        <v>#N/A</v>
      </c>
      <c r="M32" s="421" t="e">
        <f t="shared" si="0"/>
        <v>#N/A</v>
      </c>
      <c r="O32" s="426" t="e">
        <v>#N/A</v>
      </c>
      <c r="Q32" s="411" t="e">
        <f>VLOOKUP(C32,'[1]ToPublish Fri+Mon Package Batch'!$A$2:$B$68,2,FALSE)</f>
        <v>#N/A</v>
      </c>
      <c r="R32" s="421" t="e">
        <f>VLOOKUP(C32,[2]Sheet1!$A$2:$B$12,2,FALSE)</f>
        <v>#N/A</v>
      </c>
    </row>
    <row r="33" spans="1:18">
      <c r="A33" s="10" t="str">
        <f>'Main Meals'!A33</f>
        <v>2702.000.201.000.000.000.000</v>
      </c>
      <c r="B33" s="9">
        <f>'Main Meals'!B33</f>
        <v>2700</v>
      </c>
      <c r="C33" s="9">
        <f>'Main Meals'!C33</f>
        <v>2702</v>
      </c>
      <c r="D33" s="10" t="str">
        <f>'Main Meals'!D33</f>
        <v>Moroccan Tajine (Chicken)</v>
      </c>
      <c r="E33" s="9" t="str">
        <f>'Main Meals'!I33</f>
        <v>INACTIVE</v>
      </c>
      <c r="F33" s="409">
        <f>'Main Meals'!J33</f>
        <v>44482</v>
      </c>
      <c r="G33" s="9" t="str">
        <f>'Main Meals'!K33</f>
        <v>ENTRÉE</v>
      </c>
      <c r="H33" s="9" t="str">
        <f>VLOOKUP(C33,'Main Meals'!C33:L456,10,FALSE)</f>
        <v>SS</v>
      </c>
      <c r="I33" s="7"/>
      <c r="J33" s="411"/>
      <c r="K33" s="10" t="s">
        <v>1465</v>
      </c>
      <c r="L33" s="421" t="e">
        <v>#N/A</v>
      </c>
      <c r="M33" s="421" t="e">
        <f t="shared" si="0"/>
        <v>#N/A</v>
      </c>
      <c r="O33" s="426" t="e">
        <v>#N/A</v>
      </c>
      <c r="Q33" s="411" t="e">
        <f>VLOOKUP(C33,'[1]ToPublish Fri+Mon Package Batch'!$A$2:$B$68,2,FALSE)</f>
        <v>#N/A</v>
      </c>
      <c r="R33" s="421" t="e">
        <f>VLOOKUP(C33,[2]Sheet1!$A$2:$B$12,2,FALSE)</f>
        <v>#N/A</v>
      </c>
    </row>
    <row r="34" spans="1:18">
      <c r="A34" s="10" t="str">
        <f>'Main Meals'!A34</f>
        <v>2703.000.201.000.000.000.000</v>
      </c>
      <c r="B34" s="9">
        <f>'Main Meals'!B34</f>
        <v>2700</v>
      </c>
      <c r="C34" s="9">
        <f>'Main Meals'!C34</f>
        <v>2703</v>
      </c>
      <c r="D34" s="10" t="str">
        <f>'Main Meals'!D34</f>
        <v>Moroccan Tajine (Lamb)</v>
      </c>
      <c r="E34" s="9" t="str">
        <f>'Main Meals'!I34</f>
        <v>INACTIVE</v>
      </c>
      <c r="F34" s="409">
        <f>'Main Meals'!J34</f>
        <v>44482</v>
      </c>
      <c r="G34" s="9" t="str">
        <f>'Main Meals'!K34</f>
        <v>ENTRÉE</v>
      </c>
      <c r="H34" s="9" t="str">
        <f>VLOOKUP(C34,'Main Meals'!C34:L457,10,FALSE)</f>
        <v>SS</v>
      </c>
      <c r="I34" s="7"/>
      <c r="J34" s="411"/>
      <c r="K34" s="10" t="s">
        <v>1465</v>
      </c>
      <c r="L34" s="421" t="e">
        <v>#N/A</v>
      </c>
      <c r="M34" s="421" t="e">
        <f t="shared" si="0"/>
        <v>#N/A</v>
      </c>
      <c r="O34" s="426" t="e">
        <v>#N/A</v>
      </c>
      <c r="Q34" s="411" t="e">
        <f>VLOOKUP(C34,'[1]ToPublish Fri+Mon Package Batch'!$A$2:$B$68,2,FALSE)</f>
        <v>#N/A</v>
      </c>
      <c r="R34" s="421" t="e">
        <f>VLOOKUP(C34,[2]Sheet1!$A$2:$B$12,2,FALSE)</f>
        <v>#N/A</v>
      </c>
    </row>
    <row r="35" spans="1:18">
      <c r="A35" s="10" t="str">
        <f>'Main Meals'!A35</f>
        <v>2800.102.000.000.402.000.000</v>
      </c>
      <c r="B35" s="9">
        <f>'Main Meals'!B35</f>
        <v>2800</v>
      </c>
      <c r="C35" s="9">
        <f>'Main Meals'!C35</f>
        <v>2800</v>
      </c>
      <c r="D35" s="10" t="str">
        <f>'Main Meals'!D35</f>
        <v xml:space="preserve">Summer Vegetable Lasagna (OLD NOT ACTIVE) </v>
      </c>
      <c r="E35" s="9" t="str">
        <f>'Main Meals'!I35</f>
        <v>RETIRED</v>
      </c>
      <c r="F35" s="409">
        <f>'Main Meals'!J35</f>
        <v>44482</v>
      </c>
      <c r="G35" s="9" t="str">
        <f>'Main Meals'!K35</f>
        <v>ENTRÉE</v>
      </c>
      <c r="H35" s="9" t="str">
        <f>VLOOKUP(C35,'Main Meals'!C35:L458,10,FALSE)</f>
        <v>SS</v>
      </c>
      <c r="I35" s="7"/>
      <c r="J35" s="411"/>
      <c r="K35" s="10" t="s">
        <v>1465</v>
      </c>
      <c r="L35" s="421" t="e">
        <v>#N/A</v>
      </c>
      <c r="M35" s="421" t="e">
        <f t="shared" si="0"/>
        <v>#N/A</v>
      </c>
      <c r="O35" s="426" t="e">
        <v>#N/A</v>
      </c>
      <c r="Q35" s="411" t="e">
        <f>VLOOKUP(C35,'[1]ToPublish Fri+Mon Package Batch'!$A$2:$B$68,2,FALSE)</f>
        <v>#N/A</v>
      </c>
      <c r="R35" s="421" t="e">
        <f>VLOOKUP(C35,[2]Sheet1!$A$2:$B$12,2,FALSE)</f>
        <v>#N/A</v>
      </c>
    </row>
    <row r="36" spans="1:18">
      <c r="A36" s="10" t="str">
        <f>'Main Meals'!A36</f>
        <v>2900.103.000.000.000.000.000</v>
      </c>
      <c r="B36" s="9">
        <f>'Main Meals'!B36</f>
        <v>2900</v>
      </c>
      <c r="C36" s="9">
        <f>'Main Meals'!C36</f>
        <v>2900</v>
      </c>
      <c r="D36" s="10" t="str">
        <f>'Main Meals'!D36</f>
        <v>Pesto Spaghetti Squash Salad (Veggie)</v>
      </c>
      <c r="E36" s="9" t="str">
        <f>'Main Meals'!I36</f>
        <v xml:space="preserve">ACTIVE </v>
      </c>
      <c r="F36" s="409">
        <f>'Main Meals'!J36</f>
        <v>44482</v>
      </c>
      <c r="G36" s="9" t="str">
        <f>'Main Meals'!K36</f>
        <v>SALAD</v>
      </c>
      <c r="H36" s="9" t="str">
        <f>VLOOKUP(C36,'Main Meals'!C36:L459,10,FALSE)</f>
        <v>SS</v>
      </c>
      <c r="I36" s="7"/>
      <c r="J36" s="411"/>
      <c r="K36" s="10" t="s">
        <v>1465</v>
      </c>
      <c r="L36" s="421" t="e">
        <v>#N/A</v>
      </c>
      <c r="M36" s="421" t="e">
        <f t="shared" si="0"/>
        <v>#N/A</v>
      </c>
      <c r="O36" s="426" t="e">
        <v>#N/A</v>
      </c>
      <c r="Q36" s="411" t="e">
        <f>VLOOKUP(C36,'[1]ToPublish Fri+Mon Package Batch'!$A$2:$B$68,2,FALSE)</f>
        <v>#N/A</v>
      </c>
      <c r="R36" s="421" t="e">
        <f>VLOOKUP(C36,[2]Sheet1!$A$2:$B$12,2,FALSE)</f>
        <v>#N/A</v>
      </c>
    </row>
    <row r="37" spans="1:18">
      <c r="A37" s="10" t="str">
        <f>'Main Meals'!A37</f>
        <v>3000.000.209.000.000.000.000</v>
      </c>
      <c r="B37" s="9">
        <f>'Main Meals'!B37</f>
        <v>3000</v>
      </c>
      <c r="C37" s="9">
        <f>'Main Meals'!C37</f>
        <v>3000</v>
      </c>
      <c r="D37" s="10" t="str">
        <f>'Main Meals'!D37</f>
        <v xml:space="preserve">Beef Goulash </v>
      </c>
      <c r="E37" s="9" t="str">
        <f>'Main Meals'!I37</f>
        <v>RETIRED</v>
      </c>
      <c r="F37" s="409">
        <f>'Main Meals'!J37</f>
        <v>44482</v>
      </c>
      <c r="G37" s="9" t="str">
        <f>'Main Meals'!K37</f>
        <v>ENTRÉE</v>
      </c>
      <c r="H37" s="9" t="str">
        <f>VLOOKUP(C37,'Main Meals'!C37:L460,10,FALSE)</f>
        <v>SS</v>
      </c>
      <c r="I37" s="7"/>
      <c r="J37" s="411"/>
      <c r="K37" s="10" t="s">
        <v>1465</v>
      </c>
      <c r="L37" s="421" t="e">
        <v>#N/A</v>
      </c>
      <c r="M37" s="421" t="e">
        <f t="shared" si="0"/>
        <v>#N/A</v>
      </c>
      <c r="O37" s="426" t="e">
        <v>#N/A</v>
      </c>
      <c r="Q37" s="411" t="e">
        <f>VLOOKUP(C37,'[1]ToPublish Fri+Mon Package Batch'!$A$2:$B$68,2,FALSE)</f>
        <v>#N/A</v>
      </c>
      <c r="R37" s="421" t="e">
        <f>VLOOKUP(C37,[2]Sheet1!$A$2:$B$12,2,FALSE)</f>
        <v>#N/A</v>
      </c>
    </row>
    <row r="38" spans="1:18">
      <c r="A38" s="10" t="str">
        <f>'Main Meals'!A38</f>
        <v>3100.121.000.000.000.000.000</v>
      </c>
      <c r="B38" s="9">
        <f>'Main Meals'!B38</f>
        <v>3100</v>
      </c>
      <c r="C38" s="9">
        <f>'Main Meals'!C38</f>
        <v>3100</v>
      </c>
      <c r="D38" s="10" t="str">
        <f>'Main Meals'!D38</f>
        <v xml:space="preserve">Harvest Salad (OLD NOT ACTIVE) </v>
      </c>
      <c r="E38" s="9" t="str">
        <f>'Main Meals'!I38</f>
        <v>RETIRED</v>
      </c>
      <c r="F38" s="409">
        <f>'Main Meals'!J38</f>
        <v>44482</v>
      </c>
      <c r="G38" s="9" t="str">
        <f>'Main Meals'!K38</f>
        <v>SALAD</v>
      </c>
      <c r="H38" s="9" t="str">
        <f>VLOOKUP(C38,'Main Meals'!C38:L461,10,FALSE)</f>
        <v>SS</v>
      </c>
      <c r="I38" s="7"/>
      <c r="J38" s="411"/>
      <c r="K38" s="10" t="s">
        <v>1465</v>
      </c>
      <c r="L38" s="421" t="e">
        <v>#N/A</v>
      </c>
      <c r="M38" s="421" t="e">
        <f t="shared" si="0"/>
        <v>#N/A</v>
      </c>
      <c r="O38" s="426" t="e">
        <v>#N/A</v>
      </c>
      <c r="Q38" s="411" t="e">
        <f>VLOOKUP(C38,'[1]ToPublish Fri+Mon Package Batch'!$A$2:$B$68,2,FALSE)</f>
        <v>#N/A</v>
      </c>
      <c r="R38" s="421" t="e">
        <f>VLOOKUP(C38,[2]Sheet1!$A$2:$B$12,2,FALSE)</f>
        <v>#N/A</v>
      </c>
    </row>
    <row r="39" spans="1:18">
      <c r="A39" s="10" t="str">
        <f>'Main Meals'!A39</f>
        <v>3200.000.000.000.000.000.602</v>
      </c>
      <c r="B39" s="9">
        <f>'Main Meals'!B39</f>
        <v>3200</v>
      </c>
      <c r="C39" s="9">
        <f>'Main Meals'!C39</f>
        <v>3200</v>
      </c>
      <c r="D39" s="10" t="str">
        <f>'Main Meals'!D39</f>
        <v xml:space="preserve">Green Quinoa Bowl </v>
      </c>
      <c r="E39" s="9" t="str">
        <f>'Main Meals'!I39</f>
        <v>RETIRED</v>
      </c>
      <c r="F39" s="409">
        <f>'Main Meals'!J39</f>
        <v>44482</v>
      </c>
      <c r="G39" s="9" t="str">
        <f>'Main Meals'!K39</f>
        <v>BOWL</v>
      </c>
      <c r="H39" s="9" t="str">
        <f>VLOOKUP(C39,'Main Meals'!C39:L462,10,FALSE)</f>
        <v>SS</v>
      </c>
      <c r="I39" s="7"/>
      <c r="J39" s="411">
        <v>850001352147</v>
      </c>
      <c r="K39" s="10" t="s">
        <v>1465</v>
      </c>
      <c r="L39" s="421" t="e">
        <v>#N/A</v>
      </c>
      <c r="M39" s="421" t="e">
        <f t="shared" si="0"/>
        <v>#N/A</v>
      </c>
      <c r="O39" s="426" t="e">
        <v>#N/A</v>
      </c>
      <c r="Q39" s="411" t="e">
        <f>VLOOKUP(C39,'[1]ToPublish Fri+Mon Package Batch'!$A$2:$B$68,2,FALSE)</f>
        <v>#N/A</v>
      </c>
      <c r="R39" s="421" t="e">
        <f>VLOOKUP(C39,[2]Sheet1!$A$2:$B$12,2,FALSE)</f>
        <v>#N/A</v>
      </c>
    </row>
    <row r="40" spans="1:18">
      <c r="A40" s="10" t="str">
        <f>'Main Meals'!A40</f>
        <v>3301.000.205.000.000.000.000</v>
      </c>
      <c r="B40" s="9">
        <f>'Main Meals'!B40</f>
        <v>3300</v>
      </c>
      <c r="C40" s="9">
        <f>'Main Meals'!C40</f>
        <v>3301</v>
      </c>
      <c r="D40" s="10" t="str">
        <f>'Main Meals'!D40</f>
        <v>Thai Green Curry (OLD NOT ACTIVE) (Chicken)</v>
      </c>
      <c r="E40" s="9" t="str">
        <f>'Main Meals'!I40</f>
        <v>RETIRED</v>
      </c>
      <c r="F40" s="409">
        <f>'Main Meals'!J40</f>
        <v>44482</v>
      </c>
      <c r="G40" s="9" t="str">
        <f>'Main Meals'!K40</f>
        <v>ENTRÉE</v>
      </c>
      <c r="H40" s="9" t="str">
        <f>VLOOKUP(C40,'Main Meals'!C40:L463,10,FALSE)</f>
        <v>SS</v>
      </c>
      <c r="I40" s="7"/>
      <c r="J40" s="411"/>
      <c r="K40" s="10" t="s">
        <v>1465</v>
      </c>
      <c r="L40" s="421" t="e">
        <v>#N/A</v>
      </c>
      <c r="M40" s="421" t="e">
        <f t="shared" si="0"/>
        <v>#N/A</v>
      </c>
      <c r="O40" s="426" t="e">
        <v>#N/A</v>
      </c>
      <c r="Q40" s="411" t="e">
        <f>VLOOKUP(C40,'[1]ToPublish Fri+Mon Package Batch'!$A$2:$B$68,2,FALSE)</f>
        <v>#N/A</v>
      </c>
      <c r="R40" s="421" t="e">
        <f>VLOOKUP(C40,[2]Sheet1!$A$2:$B$12,2,FALSE)</f>
        <v>#N/A</v>
      </c>
    </row>
    <row r="41" spans="1:18">
      <c r="A41" s="10" t="str">
        <f>'Main Meals'!A41</f>
        <v>3302.000.205.000.000.000.000</v>
      </c>
      <c r="B41" s="9">
        <f>'Main Meals'!B41</f>
        <v>3300</v>
      </c>
      <c r="C41" s="9">
        <f>'Main Meals'!C41</f>
        <v>3302</v>
      </c>
      <c r="D41" s="10" t="str">
        <f>'Main Meals'!D41</f>
        <v>Thai Green Curry (OLD NOT ACTIVE) (Veggie)</v>
      </c>
      <c r="E41" s="9" t="str">
        <f>'Main Meals'!I41</f>
        <v>RETIRED</v>
      </c>
      <c r="F41" s="409">
        <f>'Main Meals'!J41</f>
        <v>44482</v>
      </c>
      <c r="G41" s="9" t="str">
        <f>'Main Meals'!K41</f>
        <v>ENTRÉE</v>
      </c>
      <c r="H41" s="9" t="str">
        <f>VLOOKUP(C41,'Main Meals'!C41:L464,10,FALSE)</f>
        <v>SS</v>
      </c>
      <c r="I41" s="7"/>
      <c r="J41" s="411"/>
      <c r="K41" s="10" t="s">
        <v>1465</v>
      </c>
      <c r="L41" s="421" t="e">
        <v>#N/A</v>
      </c>
      <c r="M41" s="421" t="e">
        <f t="shared" si="0"/>
        <v>#N/A</v>
      </c>
      <c r="O41" s="426" t="e">
        <v>#N/A</v>
      </c>
      <c r="Q41" s="411" t="e">
        <f>VLOOKUP(C41,'[1]ToPublish Fri+Mon Package Batch'!$A$2:$B$68,2,FALSE)</f>
        <v>#N/A</v>
      </c>
      <c r="R41" s="421" t="e">
        <f>VLOOKUP(C41,[2]Sheet1!$A$2:$B$12,2,FALSE)</f>
        <v>#N/A</v>
      </c>
    </row>
    <row r="42" spans="1:18">
      <c r="A42" s="10" t="str">
        <f>'Main Meals'!A42</f>
        <v>3303.000.205.000.000.000.000</v>
      </c>
      <c r="B42" s="9">
        <f>'Main Meals'!B42</f>
        <v>3300</v>
      </c>
      <c r="C42" s="9">
        <f>'Main Meals'!C42</f>
        <v>3303</v>
      </c>
      <c r="D42" s="10" t="str">
        <f>'Main Meals'!D42</f>
        <v>Thai Green Curry (OLD NOT ACTIVE) (Tofu)</v>
      </c>
      <c r="E42" s="9" t="str">
        <f>'Main Meals'!I42</f>
        <v>RETIRED</v>
      </c>
      <c r="F42" s="409">
        <f>'Main Meals'!J42</f>
        <v>44482</v>
      </c>
      <c r="G42" s="9" t="str">
        <f>'Main Meals'!K42</f>
        <v>ENTRÉE</v>
      </c>
      <c r="H42" s="9" t="str">
        <f>VLOOKUP(C42,'Main Meals'!C42:L465,10,FALSE)</f>
        <v>SS</v>
      </c>
      <c r="I42" s="7"/>
      <c r="J42" s="411"/>
      <c r="K42" s="10" t="s">
        <v>1465</v>
      </c>
      <c r="L42" s="421" t="e">
        <v>#N/A</v>
      </c>
      <c r="M42" s="421" t="e">
        <f t="shared" si="0"/>
        <v>#N/A</v>
      </c>
      <c r="O42" s="426" t="e">
        <v>#N/A</v>
      </c>
      <c r="Q42" s="411" t="e">
        <f>VLOOKUP(C42,'[1]ToPublish Fri+Mon Package Batch'!$A$2:$B$68,2,FALSE)</f>
        <v>#N/A</v>
      </c>
      <c r="R42" s="421" t="e">
        <f>VLOOKUP(C42,[2]Sheet1!$A$2:$B$12,2,FALSE)</f>
        <v>#N/A</v>
      </c>
    </row>
    <row r="43" spans="1:18">
      <c r="A43" s="10" t="str">
        <f>'Main Meals'!A43</f>
        <v>3304.000.205.000.000.000.000</v>
      </c>
      <c r="B43" s="9">
        <f>'Main Meals'!B43</f>
        <v>3300</v>
      </c>
      <c r="C43" s="9">
        <f>'Main Meals'!C43</f>
        <v>3304</v>
      </c>
      <c r="D43" s="10" t="str">
        <f>'Main Meals'!D43</f>
        <v>Thai Green Curry (OLD NOT ACTIVE) (Shrimp)</v>
      </c>
      <c r="E43" s="9" t="str">
        <f>'Main Meals'!I43</f>
        <v>RETIRED</v>
      </c>
      <c r="F43" s="409">
        <f>'Main Meals'!J43</f>
        <v>44482</v>
      </c>
      <c r="G43" s="9" t="str">
        <f>'Main Meals'!K43</f>
        <v>ENTRÉE</v>
      </c>
      <c r="H43" s="9" t="str">
        <f>VLOOKUP(C43,'Main Meals'!C43:L466,10,FALSE)</f>
        <v>SS</v>
      </c>
      <c r="I43" s="7"/>
      <c r="J43" s="411"/>
      <c r="K43" s="10" t="s">
        <v>1465</v>
      </c>
      <c r="L43" s="421" t="e">
        <v>#N/A</v>
      </c>
      <c r="M43" s="421" t="e">
        <f t="shared" si="0"/>
        <v>#N/A</v>
      </c>
      <c r="O43" s="426" t="e">
        <v>#N/A</v>
      </c>
      <c r="Q43" s="411" t="e">
        <f>VLOOKUP(C43,'[1]ToPublish Fri+Mon Package Batch'!$A$2:$B$68,2,FALSE)</f>
        <v>#N/A</v>
      </c>
      <c r="R43" s="421" t="e">
        <f>VLOOKUP(C43,[2]Sheet1!$A$2:$B$12,2,FALSE)</f>
        <v>#N/A</v>
      </c>
    </row>
    <row r="44" spans="1:18">
      <c r="A44" s="10" t="str">
        <f>'Main Meals'!A44</f>
        <v>3400.000.210.000.404.000.000</v>
      </c>
      <c r="B44" s="9">
        <f>'Main Meals'!B44</f>
        <v>3400</v>
      </c>
      <c r="C44" s="9">
        <f>'Main Meals'!C44</f>
        <v>3400</v>
      </c>
      <c r="D44" s="10" t="str">
        <f>'Main Meals'!D44</f>
        <v xml:space="preserve">Pulled BBQ Chicken Sandwich (OLD NOT ACTIVE) </v>
      </c>
      <c r="E44" s="9" t="str">
        <f>'Main Meals'!I44</f>
        <v>RETIRED</v>
      </c>
      <c r="F44" s="409">
        <f>'Main Meals'!J44</f>
        <v>44482</v>
      </c>
      <c r="G44" s="9" t="str">
        <f>'Main Meals'!K44</f>
        <v>ENTRÉE</v>
      </c>
      <c r="H44" s="9" t="str">
        <f>VLOOKUP(C44,'Main Meals'!C44:L467,10,FALSE)</f>
        <v>SS</v>
      </c>
      <c r="I44" s="7"/>
      <c r="J44" s="411"/>
      <c r="K44" s="10" t="s">
        <v>1465</v>
      </c>
      <c r="L44" s="421" t="e">
        <v>#N/A</v>
      </c>
      <c r="M44" s="421" t="e">
        <f t="shared" si="0"/>
        <v>#N/A</v>
      </c>
      <c r="O44" s="426" t="e">
        <v>#N/A</v>
      </c>
      <c r="Q44" s="411" t="e">
        <f>VLOOKUP(C44,'[1]ToPublish Fri+Mon Package Batch'!$A$2:$B$68,2,FALSE)</f>
        <v>#N/A</v>
      </c>
      <c r="R44" s="421" t="e">
        <f>VLOOKUP(C44,[2]Sheet1!$A$2:$B$12,2,FALSE)</f>
        <v>#N/A</v>
      </c>
    </row>
    <row r="45" spans="1:18">
      <c r="A45" s="10" t="str">
        <f>'Main Meals'!A45</f>
        <v>3500.102.000.000.402.000.000</v>
      </c>
      <c r="B45" s="9">
        <f>'Main Meals'!B45</f>
        <v>3500</v>
      </c>
      <c r="C45" s="9">
        <f>'Main Meals'!C45</f>
        <v>3500</v>
      </c>
      <c r="D45" s="10" t="str">
        <f>'Main Meals'!D45</f>
        <v xml:space="preserve">Baked Lasagna Bolognese (OLD NOT ACTIVE) </v>
      </c>
      <c r="E45" s="9" t="str">
        <f>'Main Meals'!I45</f>
        <v>RETIRED</v>
      </c>
      <c r="F45" s="409">
        <f>'Main Meals'!J45</f>
        <v>44482</v>
      </c>
      <c r="G45" s="9" t="str">
        <f>'Main Meals'!K45</f>
        <v>ENTRÉE</v>
      </c>
      <c r="H45" s="9" t="str">
        <f>VLOOKUP(C45,'Main Meals'!C45:L468,10,FALSE)</f>
        <v>SS</v>
      </c>
      <c r="I45" s="7"/>
      <c r="J45" s="411"/>
      <c r="K45" s="10" t="s">
        <v>1465</v>
      </c>
      <c r="L45" s="421" t="e">
        <v>#N/A</v>
      </c>
      <c r="M45" s="421" t="e">
        <f t="shared" si="0"/>
        <v>#N/A</v>
      </c>
      <c r="O45" s="426" t="e">
        <v>#N/A</v>
      </c>
      <c r="Q45" s="411" t="e">
        <f>VLOOKUP(C45,'[1]ToPublish Fri+Mon Package Batch'!$A$2:$B$68,2,FALSE)</f>
        <v>#N/A</v>
      </c>
      <c r="R45" s="421" t="e">
        <f>VLOOKUP(C45,[2]Sheet1!$A$2:$B$12,2,FALSE)</f>
        <v>#N/A</v>
      </c>
    </row>
    <row r="46" spans="1:18">
      <c r="A46" s="10" t="str">
        <f>'Main Meals'!A46</f>
        <v>3600.102.000.000.402.502.000</v>
      </c>
      <c r="B46" s="9">
        <f>'Main Meals'!B46</f>
        <v>3600</v>
      </c>
      <c r="C46" s="9">
        <f>'Main Meals'!C46</f>
        <v>3600</v>
      </c>
      <c r="D46" s="10" t="str">
        <f>'Main Meals'!D46</f>
        <v xml:space="preserve">Creamy Pesto Rigatoni (OLD NOT ACTIVE) </v>
      </c>
      <c r="E46" s="9" t="str">
        <f>'Main Meals'!I46</f>
        <v>RETIRED</v>
      </c>
      <c r="F46" s="409">
        <f>'Main Meals'!J46</f>
        <v>44482</v>
      </c>
      <c r="G46" s="9" t="str">
        <f>'Main Meals'!K46</f>
        <v>ENTRÉE</v>
      </c>
      <c r="H46" s="9" t="str">
        <f>VLOOKUP(C46,'Main Meals'!C46:L469,10,FALSE)</f>
        <v>SS</v>
      </c>
      <c r="I46" s="7"/>
      <c r="J46" s="411"/>
      <c r="K46" s="10" t="s">
        <v>1465</v>
      </c>
      <c r="L46" s="421" t="e">
        <v>#N/A</v>
      </c>
      <c r="M46" s="421" t="e">
        <f t="shared" si="0"/>
        <v>#N/A</v>
      </c>
      <c r="O46" s="426" t="e">
        <v>#N/A</v>
      </c>
      <c r="Q46" s="411" t="e">
        <f>VLOOKUP(C46,'[1]ToPublish Fri+Mon Package Batch'!$A$2:$B$68,2,FALSE)</f>
        <v>#N/A</v>
      </c>
      <c r="R46" s="421" t="e">
        <f>VLOOKUP(C46,[2]Sheet1!$A$2:$B$12,2,FALSE)</f>
        <v>#N/A</v>
      </c>
    </row>
    <row r="47" spans="1:18">
      <c r="A47" s="10" t="str">
        <f>'Main Meals'!A47</f>
        <v>3700.102.211.000.402.501.000</v>
      </c>
      <c r="B47" s="9">
        <f>'Main Meals'!B47</f>
        <v>3700</v>
      </c>
      <c r="C47" s="9">
        <f>'Main Meals'!C47</f>
        <v>3700</v>
      </c>
      <c r="D47" s="10" t="str">
        <f>'Main Meals'!D47</f>
        <v xml:space="preserve">Three-Spice Turkey Chili (OLD NOT ACTIVE) </v>
      </c>
      <c r="E47" s="9" t="str">
        <f>'Main Meals'!I47</f>
        <v>RETIRED</v>
      </c>
      <c r="F47" s="409">
        <f>'Main Meals'!J47</f>
        <v>44482</v>
      </c>
      <c r="G47" s="9" t="str">
        <f>'Main Meals'!K47</f>
        <v>SOUP</v>
      </c>
      <c r="H47" s="9" t="str">
        <f>VLOOKUP(C47,'Main Meals'!C47:L470,10,FALSE)</f>
        <v>SS</v>
      </c>
      <c r="I47" s="7"/>
      <c r="J47" s="411"/>
      <c r="K47" s="10" t="s">
        <v>1465</v>
      </c>
      <c r="L47" s="421" t="e">
        <v>#N/A</v>
      </c>
      <c r="M47" s="421" t="e">
        <f t="shared" si="0"/>
        <v>#N/A</v>
      </c>
      <c r="O47" s="426" t="e">
        <v>#N/A</v>
      </c>
      <c r="Q47" s="411" t="e">
        <f>VLOOKUP(C47,'[1]ToPublish Fri+Mon Package Batch'!$A$2:$B$68,2,FALSE)</f>
        <v>#N/A</v>
      </c>
      <c r="R47" s="421" t="e">
        <f>VLOOKUP(C47,[2]Sheet1!$A$2:$B$12,2,FALSE)</f>
        <v>#N/A</v>
      </c>
    </row>
    <row r="48" spans="1:18">
      <c r="A48" s="10" t="str">
        <f>'Main Meals'!A48</f>
        <v>3800.102.211.000.402.000.000</v>
      </c>
      <c r="B48" s="9">
        <f>'Main Meals'!B48</f>
        <v>3800</v>
      </c>
      <c r="C48" s="9">
        <f>'Main Meals'!C48</f>
        <v>3800</v>
      </c>
      <c r="D48" s="10" t="str">
        <f>'Main Meals'!D48</f>
        <v xml:space="preserve">Chicken &amp; Rice Soup (OLD NOT ACTIVE) </v>
      </c>
      <c r="E48" s="9" t="str">
        <f>'Main Meals'!I48</f>
        <v>RETIRED</v>
      </c>
      <c r="F48" s="409">
        <f>'Main Meals'!J48</f>
        <v>44482</v>
      </c>
      <c r="G48" s="9" t="str">
        <f>'Main Meals'!K48</f>
        <v>SOUP</v>
      </c>
      <c r="H48" s="9" t="str">
        <f>VLOOKUP(C48,'Main Meals'!C48:L471,10,FALSE)</f>
        <v>SS</v>
      </c>
      <c r="I48" s="7"/>
      <c r="J48" s="411"/>
      <c r="K48" s="10" t="s">
        <v>1465</v>
      </c>
      <c r="L48" s="421" t="e">
        <v>#N/A</v>
      </c>
      <c r="M48" s="421" t="e">
        <f t="shared" si="0"/>
        <v>#N/A</v>
      </c>
      <c r="O48" s="426" t="e">
        <v>#N/A</v>
      </c>
      <c r="Q48" s="411" t="e">
        <f>VLOOKUP(C48,'[1]ToPublish Fri+Mon Package Batch'!$A$2:$B$68,2,FALSE)</f>
        <v>#N/A</v>
      </c>
      <c r="R48" s="421" t="e">
        <f>VLOOKUP(C48,[2]Sheet1!$A$2:$B$12,2,FALSE)</f>
        <v>#N/A</v>
      </c>
    </row>
    <row r="49" spans="1:18">
      <c r="A49" s="10" t="str">
        <f>'Main Meals'!A49</f>
        <v>3900.102.211.000.402.000.000</v>
      </c>
      <c r="B49" s="9">
        <f>'Main Meals'!B49</f>
        <v>3900</v>
      </c>
      <c r="C49" s="9">
        <f>'Main Meals'!C49</f>
        <v>3900</v>
      </c>
      <c r="D49" s="10" t="str">
        <f>'Main Meals'!D49</f>
        <v xml:space="preserve">New England Cod Chowder (OLD NOT ACTIVE) </v>
      </c>
      <c r="E49" s="9" t="str">
        <f>'Main Meals'!I49</f>
        <v>RETIRED</v>
      </c>
      <c r="F49" s="409">
        <f>'Main Meals'!J49</f>
        <v>44482</v>
      </c>
      <c r="G49" s="9" t="str">
        <f>'Main Meals'!K49</f>
        <v>SOUP</v>
      </c>
      <c r="H49" s="9" t="str">
        <f>VLOOKUP(C49,'Main Meals'!C49:L472,10,FALSE)</f>
        <v>SS</v>
      </c>
      <c r="I49" s="7"/>
      <c r="J49" s="411"/>
      <c r="K49" s="10" t="s">
        <v>1465</v>
      </c>
      <c r="L49" s="421" t="e">
        <v>#N/A</v>
      </c>
      <c r="M49" s="421" t="e">
        <f t="shared" si="0"/>
        <v>#N/A</v>
      </c>
      <c r="O49" s="426" t="e">
        <v>#N/A</v>
      </c>
      <c r="Q49" s="411" t="e">
        <f>VLOOKUP(C49,'[1]ToPublish Fri+Mon Package Batch'!$A$2:$B$68,2,FALSE)</f>
        <v>#N/A</v>
      </c>
      <c r="R49" s="421" t="e">
        <f>VLOOKUP(C49,[2]Sheet1!$A$2:$B$12,2,FALSE)</f>
        <v>#N/A</v>
      </c>
    </row>
    <row r="50" spans="1:18">
      <c r="A50" s="10" t="str">
        <f>'Main Meals'!A50</f>
        <v>4000.102.211.000.402.000.000</v>
      </c>
      <c r="B50" s="9">
        <f>'Main Meals'!B50</f>
        <v>4000</v>
      </c>
      <c r="C50" s="9">
        <f>'Main Meals'!C50</f>
        <v>4000</v>
      </c>
      <c r="D50" s="10" t="str">
        <f>'Main Meals'!D50</f>
        <v xml:space="preserve">Carrot Ginger Soup (OLD NOT ACTIVE) </v>
      </c>
      <c r="E50" s="9" t="str">
        <f>'Main Meals'!I50</f>
        <v>RETIRED</v>
      </c>
      <c r="F50" s="409">
        <f>'Main Meals'!J50</f>
        <v>44482</v>
      </c>
      <c r="G50" s="9" t="str">
        <f>'Main Meals'!K50</f>
        <v>SOUP</v>
      </c>
      <c r="H50" s="9" t="str">
        <f>VLOOKUP(C50,'Main Meals'!C50:L473,10,FALSE)</f>
        <v>SS</v>
      </c>
      <c r="I50" s="7"/>
      <c r="J50" s="411"/>
      <c r="K50" s="10" t="s">
        <v>1465</v>
      </c>
      <c r="L50" s="421" t="e">
        <v>#N/A</v>
      </c>
      <c r="M50" s="421" t="e">
        <f t="shared" si="0"/>
        <v>#N/A</v>
      </c>
      <c r="O50" s="426" t="e">
        <v>#N/A</v>
      </c>
      <c r="Q50" s="411" t="e">
        <f>VLOOKUP(C50,'[1]ToPublish Fri+Mon Package Batch'!$A$2:$B$68,2,FALSE)</f>
        <v>#N/A</v>
      </c>
      <c r="R50" s="421" t="e">
        <f>VLOOKUP(C50,[2]Sheet1!$A$2:$B$12,2,FALSE)</f>
        <v>#N/A</v>
      </c>
    </row>
    <row r="51" spans="1:18">
      <c r="A51" s="10" t="str">
        <f>'Main Meals'!A51</f>
        <v>4101.000.000.000.000.000.000</v>
      </c>
      <c r="B51" s="9">
        <f>'Main Meals'!B51</f>
        <v>4100</v>
      </c>
      <c r="C51" s="9">
        <f>'Main Meals'!C51</f>
        <v>4101</v>
      </c>
      <c r="D51" s="10" t="str">
        <f>'Main Meals'!D51</f>
        <v>Sesame Ponzu Soba Noodles (Veggie)</v>
      </c>
      <c r="E51" s="9" t="str">
        <f>'Main Meals'!I51</f>
        <v>INACTIVE</v>
      </c>
      <c r="F51" s="409">
        <f>'Main Meals'!J51</f>
        <v>44482</v>
      </c>
      <c r="G51" s="9" t="str">
        <f>'Main Meals'!K51</f>
        <v>ENTRÉE</v>
      </c>
      <c r="H51" s="9" t="str">
        <f>VLOOKUP(C51,'Main Meals'!C51:L474,10,FALSE)</f>
        <v>SS</v>
      </c>
      <c r="I51" s="7"/>
      <c r="J51" s="411">
        <v>810044430530</v>
      </c>
      <c r="K51" s="10" t="s">
        <v>1465</v>
      </c>
      <c r="L51" s="421" t="e">
        <v>#N/A</v>
      </c>
      <c r="M51" s="421" t="e">
        <f t="shared" si="0"/>
        <v>#N/A</v>
      </c>
      <c r="O51" s="426" t="e">
        <v>#N/A</v>
      </c>
      <c r="Q51" s="411" t="e">
        <f>VLOOKUP(C51,'[1]ToPublish Fri+Mon Package Batch'!$A$2:$B$68,2,FALSE)</f>
        <v>#N/A</v>
      </c>
      <c r="R51" s="421" t="e">
        <f>VLOOKUP(C51,[2]Sheet1!$A$2:$B$12,2,FALSE)</f>
        <v>#N/A</v>
      </c>
    </row>
    <row r="52" spans="1:18">
      <c r="A52" s="10" t="str">
        <f>'Main Meals'!A52</f>
        <v>4102.000.000.000.000.000.000</v>
      </c>
      <c r="B52" s="9">
        <f>'Main Meals'!B52</f>
        <v>4100</v>
      </c>
      <c r="C52" s="9">
        <f>'Main Meals'!C52</f>
        <v>4102</v>
      </c>
      <c r="D52" s="10" t="str">
        <f>'Main Meals'!D52</f>
        <v>Sesame Ponzu Soba Noodles (Tofu)</v>
      </c>
      <c r="E52" s="9" t="str">
        <f>'Main Meals'!I52</f>
        <v>INACTIVE</v>
      </c>
      <c r="F52" s="409">
        <f>'Main Meals'!J52</f>
        <v>44482</v>
      </c>
      <c r="G52" s="9" t="str">
        <f>'Main Meals'!K52</f>
        <v>ENTRÉE</v>
      </c>
      <c r="H52" s="9" t="str">
        <f>VLOOKUP(C52,'Main Meals'!C52:L475,10,FALSE)</f>
        <v>SS</v>
      </c>
      <c r="I52" s="7"/>
      <c r="J52" s="411"/>
      <c r="K52" s="10" t="s">
        <v>1465</v>
      </c>
      <c r="L52" s="421" t="e">
        <v>#N/A</v>
      </c>
      <c r="M52" s="421" t="e">
        <f t="shared" si="0"/>
        <v>#N/A</v>
      </c>
      <c r="O52" s="426" t="e">
        <v>#N/A</v>
      </c>
      <c r="Q52" s="411" t="e">
        <f>VLOOKUP(C52,'[1]ToPublish Fri+Mon Package Batch'!$A$2:$B$68,2,FALSE)</f>
        <v>#N/A</v>
      </c>
      <c r="R52" s="421" t="e">
        <f>VLOOKUP(C52,[2]Sheet1!$A$2:$B$12,2,FALSE)</f>
        <v>#N/A</v>
      </c>
    </row>
    <row r="53" spans="1:18">
      <c r="A53" s="10" t="str">
        <f>'Main Meals'!A53</f>
        <v>4103.000.000.000.000.000.000</v>
      </c>
      <c r="B53" s="9">
        <f>'Main Meals'!B53</f>
        <v>4100</v>
      </c>
      <c r="C53" s="9">
        <f>'Main Meals'!C53</f>
        <v>4103</v>
      </c>
      <c r="D53" s="10" t="str">
        <f>'Main Meals'!D53</f>
        <v>Sesame Ponzu Soba Noodles (Shrimp)</v>
      </c>
      <c r="E53" s="9" t="str">
        <f>'Main Meals'!I53</f>
        <v>INACTIVE</v>
      </c>
      <c r="F53" s="409">
        <f>'Main Meals'!J53</f>
        <v>44482</v>
      </c>
      <c r="G53" s="9" t="str">
        <f>'Main Meals'!K53</f>
        <v>ENTRÉE</v>
      </c>
      <c r="H53" s="9" t="str">
        <f>VLOOKUP(C53,'Main Meals'!C53:L476,10,FALSE)</f>
        <v>SS</v>
      </c>
      <c r="I53" s="7"/>
      <c r="J53" s="411">
        <v>810044430554</v>
      </c>
      <c r="K53" s="10" t="s">
        <v>1465</v>
      </c>
      <c r="L53" s="421">
        <v>810044430554</v>
      </c>
      <c r="M53" s="421">
        <f t="shared" si="0"/>
        <v>0</v>
      </c>
      <c r="O53" s="426" t="e">
        <v>#N/A</v>
      </c>
      <c r="Q53" s="411" t="e">
        <f>VLOOKUP(C53,'[1]ToPublish Fri+Mon Package Batch'!$A$2:$B$68,2,FALSE)</f>
        <v>#N/A</v>
      </c>
      <c r="R53" s="421" t="e">
        <f>VLOOKUP(C53,[2]Sheet1!$A$2:$B$12,2,FALSE)</f>
        <v>#N/A</v>
      </c>
    </row>
    <row r="54" spans="1:18">
      <c r="A54" s="10" t="str">
        <f>'Main Meals'!A54</f>
        <v>4104.000.000.000.000.000.000</v>
      </c>
      <c r="B54" s="9">
        <f>'Main Meals'!B54</f>
        <v>4100</v>
      </c>
      <c r="C54" s="9">
        <f>'Main Meals'!C54</f>
        <v>4104</v>
      </c>
      <c r="D54" s="10" t="str">
        <f>'Main Meals'!D54</f>
        <v>Sesame Ponzu Soba Noodles (Beef)</v>
      </c>
      <c r="E54" s="9" t="str">
        <f>'Main Meals'!I54</f>
        <v>INACTIVE</v>
      </c>
      <c r="F54" s="409">
        <f>'Main Meals'!J54</f>
        <v>44482</v>
      </c>
      <c r="G54" s="9" t="str">
        <f>'Main Meals'!K54</f>
        <v>ENTRÉE</v>
      </c>
      <c r="H54" s="9" t="str">
        <f>VLOOKUP(C54,'Main Meals'!C54:L477,10,FALSE)</f>
        <v>SS</v>
      </c>
      <c r="I54" s="7"/>
      <c r="J54" s="411">
        <v>810044430547</v>
      </c>
      <c r="K54" s="10" t="s">
        <v>1465</v>
      </c>
      <c r="L54" s="421" t="e">
        <v>#N/A</v>
      </c>
      <c r="M54" s="421" t="e">
        <f t="shared" si="0"/>
        <v>#N/A</v>
      </c>
      <c r="O54" s="426" t="e">
        <v>#N/A</v>
      </c>
      <c r="Q54" s="411" t="e">
        <f>VLOOKUP(C54,'[1]ToPublish Fri+Mon Package Batch'!$A$2:$B$68,2,FALSE)</f>
        <v>#N/A</v>
      </c>
      <c r="R54" s="421" t="e">
        <f>VLOOKUP(C54,[2]Sheet1!$A$2:$B$12,2,FALSE)</f>
        <v>#N/A</v>
      </c>
    </row>
    <row r="55" spans="1:18">
      <c r="A55" s="10" t="str">
        <f>'Main Meals'!A55</f>
        <v>4200.112.000.000.000.000.000</v>
      </c>
      <c r="B55" s="9">
        <f>'Main Meals'!B55</f>
        <v>4200</v>
      </c>
      <c r="C55" s="9">
        <f>'Main Meals'!C55</f>
        <v>4200</v>
      </c>
      <c r="D55" s="10" t="str">
        <f>'Main Meals'!D55</f>
        <v>Roasted Lamb (Lamb)</v>
      </c>
      <c r="E55" s="9" t="str">
        <f>'Main Meals'!I55</f>
        <v>INACTIVE</v>
      </c>
      <c r="F55" s="409">
        <f>'Main Meals'!J55</f>
        <v>44482</v>
      </c>
      <c r="G55" s="9" t="str">
        <f>'Main Meals'!K55</f>
        <v>ENTRÉE</v>
      </c>
      <c r="H55" s="9" t="str">
        <f>VLOOKUP(C55,'Main Meals'!C55:L478,10,FALSE)</f>
        <v>SS</v>
      </c>
      <c r="I55" s="7"/>
      <c r="J55" s="411"/>
      <c r="K55" s="10" t="s">
        <v>1465</v>
      </c>
      <c r="L55" s="421" t="e">
        <v>#N/A</v>
      </c>
      <c r="M55" s="421" t="e">
        <f t="shared" si="0"/>
        <v>#N/A</v>
      </c>
      <c r="O55" s="426" t="e">
        <v>#N/A</v>
      </c>
      <c r="Q55" s="411" t="e">
        <f>VLOOKUP(C55,'[1]ToPublish Fri+Mon Package Batch'!$A$2:$B$68,2,FALSE)</f>
        <v>#N/A</v>
      </c>
      <c r="R55" s="421" t="e">
        <f>VLOOKUP(C55,[2]Sheet1!$A$2:$B$12,2,FALSE)</f>
        <v>#N/A</v>
      </c>
    </row>
    <row r="56" spans="1:18">
      <c r="A56" s="10" t="str">
        <f>'Main Meals'!A56</f>
        <v>4300.000.000.000.000.503.000</v>
      </c>
      <c r="B56" s="9">
        <f>'Main Meals'!B56</f>
        <v>4300</v>
      </c>
      <c r="C56" s="9">
        <f>'Main Meals'!C56</f>
        <v>4300</v>
      </c>
      <c r="D56" s="10" t="str">
        <f>'Main Meals'!D56</f>
        <v xml:space="preserve">Tierra Salad (OLD NOT ACTIVE) </v>
      </c>
      <c r="E56" s="9" t="str">
        <f>'Main Meals'!I56</f>
        <v>RETIRED</v>
      </c>
      <c r="F56" s="409">
        <f>'Main Meals'!J56</f>
        <v>44482</v>
      </c>
      <c r="G56" s="9" t="str">
        <f>'Main Meals'!K56</f>
        <v>SALAD</v>
      </c>
      <c r="H56" s="9" t="str">
        <f>VLOOKUP(C56,'Main Meals'!C56:L479,10,FALSE)</f>
        <v>SS</v>
      </c>
      <c r="I56" s="7"/>
      <c r="J56" s="411"/>
      <c r="K56" s="10" t="s">
        <v>1465</v>
      </c>
      <c r="L56" s="421" t="e">
        <v>#N/A</v>
      </c>
      <c r="M56" s="421" t="e">
        <f t="shared" si="0"/>
        <v>#N/A</v>
      </c>
      <c r="O56" s="426" t="e">
        <v>#N/A</v>
      </c>
      <c r="Q56" s="411" t="e">
        <f>VLOOKUP(C56,'[1]ToPublish Fri+Mon Package Batch'!$A$2:$B$68,2,FALSE)</f>
        <v>#N/A</v>
      </c>
      <c r="R56" s="421" t="e">
        <f>VLOOKUP(C56,[2]Sheet1!$A$2:$B$12,2,FALSE)</f>
        <v>#N/A</v>
      </c>
    </row>
    <row r="57" spans="1:18">
      <c r="A57" s="10" t="str">
        <f>'Main Meals'!A57</f>
        <v>4401.000.208.000.403.000.000</v>
      </c>
      <c r="B57" s="9">
        <f>'Main Meals'!B57</f>
        <v>4400</v>
      </c>
      <c r="C57" s="9">
        <f>'Main Meals'!C57</f>
        <v>4401</v>
      </c>
      <c r="D57" s="10" t="str">
        <f>'Main Meals'!D57</f>
        <v>Alambre (Tofu)</v>
      </c>
      <c r="E57" s="9" t="str">
        <f>'Main Meals'!I57</f>
        <v>INACTIVE</v>
      </c>
      <c r="F57" s="409">
        <f>'Main Meals'!J57</f>
        <v>44482</v>
      </c>
      <c r="G57" s="9" t="str">
        <f>'Main Meals'!K57</f>
        <v>ENTRÉE</v>
      </c>
      <c r="H57" s="9" t="str">
        <f>VLOOKUP(C57,'Main Meals'!C57:L480,10,FALSE)</f>
        <v>SS</v>
      </c>
      <c r="I57" s="7"/>
      <c r="K57" s="10" t="s">
        <v>1465</v>
      </c>
      <c r="L57" s="421" t="e">
        <v>#N/A</v>
      </c>
      <c r="M57" s="421" t="e">
        <f t="shared" si="0"/>
        <v>#N/A</v>
      </c>
      <c r="O57" s="426" t="e">
        <v>#N/A</v>
      </c>
      <c r="Q57" s="411" t="e">
        <f>VLOOKUP(C57,'[1]ToPublish Fri+Mon Package Batch'!$A$2:$B$68,2,FALSE)</f>
        <v>#N/A</v>
      </c>
      <c r="R57" s="421" t="e">
        <f>VLOOKUP(C57,[2]Sheet1!$A$2:$B$12,2,FALSE)</f>
        <v>#N/A</v>
      </c>
    </row>
    <row r="58" spans="1:18">
      <c r="A58" s="10" t="str">
        <f>'Main Meals'!A58</f>
        <v>4402.000.208.000.403.000.000</v>
      </c>
      <c r="B58" s="9">
        <f>'Main Meals'!B58</f>
        <v>4400</v>
      </c>
      <c r="C58" s="9">
        <f>'Main Meals'!C58</f>
        <v>4402</v>
      </c>
      <c r="D58" s="10" t="str">
        <f>'Main Meals'!D58</f>
        <v>Alambre (Chicken)</v>
      </c>
      <c r="E58" s="9" t="str">
        <f>'Main Meals'!I58</f>
        <v>INACTIVE</v>
      </c>
      <c r="F58" s="409">
        <f>'Main Meals'!J58</f>
        <v>44482</v>
      </c>
      <c r="G58" s="9" t="str">
        <f>'Main Meals'!K58</f>
        <v>ENTRÉE</v>
      </c>
      <c r="H58" s="9" t="str">
        <f>VLOOKUP(C58,'Main Meals'!C58:L481,10,FALSE)</f>
        <v>SS</v>
      </c>
      <c r="I58" s="7"/>
      <c r="J58" s="411"/>
      <c r="K58" s="10" t="s">
        <v>1465</v>
      </c>
      <c r="L58" s="421" t="e">
        <v>#N/A</v>
      </c>
      <c r="M58" s="421" t="e">
        <f t="shared" si="0"/>
        <v>#N/A</v>
      </c>
      <c r="O58" s="426" t="e">
        <v>#N/A</v>
      </c>
      <c r="Q58" s="411" t="e">
        <f>VLOOKUP(C58,'[1]ToPublish Fri+Mon Package Batch'!$A$2:$B$68,2,FALSE)</f>
        <v>#N/A</v>
      </c>
      <c r="R58" s="421" t="e">
        <f>VLOOKUP(C58,[2]Sheet1!$A$2:$B$12,2,FALSE)</f>
        <v>#N/A</v>
      </c>
    </row>
    <row r="59" spans="1:18">
      <c r="A59" s="10" t="str">
        <f>'Main Meals'!A59</f>
        <v>4403.000.208.000.403.000.000</v>
      </c>
      <c r="B59" s="9">
        <f>'Main Meals'!B59</f>
        <v>4400</v>
      </c>
      <c r="C59" s="9">
        <f>'Main Meals'!C59</f>
        <v>4403</v>
      </c>
      <c r="D59" s="10" t="str">
        <f>'Main Meals'!D59</f>
        <v>Alambre (Beef)</v>
      </c>
      <c r="E59" s="9" t="str">
        <f>'Main Meals'!I59</f>
        <v>INACTIVE</v>
      </c>
      <c r="F59" s="409">
        <f>'Main Meals'!J59</f>
        <v>44482</v>
      </c>
      <c r="G59" s="9" t="str">
        <f>'Main Meals'!K59</f>
        <v>ENTRÉE</v>
      </c>
      <c r="H59" s="9" t="str">
        <f>VLOOKUP(C59,'Main Meals'!C59:L482,10,FALSE)</f>
        <v>SS</v>
      </c>
      <c r="I59" s="7"/>
      <c r="J59" s="411"/>
      <c r="K59" s="10" t="s">
        <v>1465</v>
      </c>
      <c r="L59" s="421" t="e">
        <v>#N/A</v>
      </c>
      <c r="M59" s="421" t="e">
        <f t="shared" si="0"/>
        <v>#N/A</v>
      </c>
      <c r="O59" s="426" t="e">
        <v>#N/A</v>
      </c>
      <c r="Q59" s="411" t="e">
        <f>VLOOKUP(C59,'[1]ToPublish Fri+Mon Package Batch'!$A$2:$B$68,2,FALSE)</f>
        <v>#N/A</v>
      </c>
      <c r="R59" s="421" t="e">
        <f>VLOOKUP(C59,[2]Sheet1!$A$2:$B$12,2,FALSE)</f>
        <v>#N/A</v>
      </c>
    </row>
    <row r="60" spans="1:18">
      <c r="A60" s="10" t="str">
        <f>'Main Meals'!A60</f>
        <v>4501.000.000.000.000.000.000</v>
      </c>
      <c r="B60" s="9">
        <f>'Main Meals'!B60</f>
        <v>4500</v>
      </c>
      <c r="C60" s="9">
        <f>'Main Meals'!C60</f>
        <v>4501</v>
      </c>
      <c r="D60" s="10" t="str">
        <f>'Main Meals'!D60</f>
        <v>Casablanca Bowl (OLD NOT ACTIVE) (Veggie)</v>
      </c>
      <c r="E60" s="9" t="str">
        <f>'Main Meals'!I60</f>
        <v>RETIRED</v>
      </c>
      <c r="F60" s="409">
        <f>'Main Meals'!J60</f>
        <v>44482</v>
      </c>
      <c r="G60" s="9" t="str">
        <f>'Main Meals'!K60</f>
        <v>SALAD</v>
      </c>
      <c r="H60" s="9" t="str">
        <f>VLOOKUP(C60,'Main Meals'!C60:L483,10,FALSE)</f>
        <v>SS</v>
      </c>
      <c r="I60" s="7"/>
      <c r="J60" s="411"/>
      <c r="K60" s="10" t="s">
        <v>1465</v>
      </c>
      <c r="L60" s="421" t="e">
        <v>#N/A</v>
      </c>
      <c r="M60" s="421" t="e">
        <f t="shared" si="0"/>
        <v>#N/A</v>
      </c>
      <c r="O60" s="426" t="e">
        <v>#N/A</v>
      </c>
      <c r="Q60" s="411" t="e">
        <f>VLOOKUP(C60,'[1]ToPublish Fri+Mon Package Batch'!$A$2:$B$68,2,FALSE)</f>
        <v>#N/A</v>
      </c>
      <c r="R60" s="421" t="e">
        <f>VLOOKUP(C60,[2]Sheet1!$A$2:$B$12,2,FALSE)</f>
        <v>#N/A</v>
      </c>
    </row>
    <row r="61" spans="1:18">
      <c r="A61" s="10" t="str">
        <f>'Main Meals'!A61</f>
        <v>4502.000.000.000.000.000.000</v>
      </c>
      <c r="B61" s="9">
        <f>'Main Meals'!B61</f>
        <v>4500</v>
      </c>
      <c r="C61" s="9">
        <f>'Main Meals'!C61</f>
        <v>4502</v>
      </c>
      <c r="D61" s="10" t="str">
        <f>'Main Meals'!D61</f>
        <v>Casablanca Bowl (OLD NOT ACTIVE) (Chicken)</v>
      </c>
      <c r="E61" s="9" t="str">
        <f>'Main Meals'!I61</f>
        <v>RETIRED</v>
      </c>
      <c r="F61" s="409">
        <f>'Main Meals'!J61</f>
        <v>44482</v>
      </c>
      <c r="G61" s="9" t="str">
        <f>'Main Meals'!K61</f>
        <v>SALAD</v>
      </c>
      <c r="H61" s="9" t="str">
        <f>VLOOKUP(C61,'Main Meals'!C61:L484,10,FALSE)</f>
        <v>SS</v>
      </c>
      <c r="I61" s="7"/>
      <c r="J61" s="411"/>
      <c r="K61" s="10" t="s">
        <v>1465</v>
      </c>
      <c r="L61" s="421" t="e">
        <v>#N/A</v>
      </c>
      <c r="M61" s="421" t="e">
        <f t="shared" si="0"/>
        <v>#N/A</v>
      </c>
      <c r="O61" s="426" t="e">
        <v>#N/A</v>
      </c>
      <c r="Q61" s="411" t="e">
        <f>VLOOKUP(C61,'[1]ToPublish Fri+Mon Package Batch'!$A$2:$B$68,2,FALSE)</f>
        <v>#N/A</v>
      </c>
      <c r="R61" s="421" t="e">
        <f>VLOOKUP(C61,[2]Sheet1!$A$2:$B$12,2,FALSE)</f>
        <v>#N/A</v>
      </c>
    </row>
    <row r="62" spans="1:18">
      <c r="A62" s="10" t="str">
        <f>'Main Meals'!A62</f>
        <v>4601.127.128.000.000.000.000</v>
      </c>
      <c r="B62" s="9">
        <f>'Main Meals'!B62</f>
        <v>4600</v>
      </c>
      <c r="C62" s="9">
        <f>'Main Meals'!C62</f>
        <v>4601</v>
      </c>
      <c r="D62" s="10" t="str">
        <f>'Main Meals'!D62</f>
        <v>Mediterranean Salad (Veggie)</v>
      </c>
      <c r="E62" s="9" t="str">
        <f>'Main Meals'!I62</f>
        <v xml:space="preserve">ACTIVE </v>
      </c>
      <c r="F62" s="409">
        <f>'Main Meals'!J62</f>
        <v>44482</v>
      </c>
      <c r="G62" s="9" t="str">
        <f>'Main Meals'!K62</f>
        <v>SALAD</v>
      </c>
      <c r="H62" s="9" t="str">
        <f>VLOOKUP(C62,'Main Meals'!C62:L485,10,FALSE)</f>
        <v>SS</v>
      </c>
      <c r="I62" s="7" t="s">
        <v>2133</v>
      </c>
      <c r="J62" s="411">
        <v>850001352222</v>
      </c>
      <c r="K62" s="10" t="s">
        <v>1465</v>
      </c>
      <c r="L62" s="421" t="e">
        <v>#N/A</v>
      </c>
      <c r="M62" s="421" t="e">
        <f t="shared" si="0"/>
        <v>#N/A</v>
      </c>
      <c r="O62" s="426" t="e">
        <v>#N/A</v>
      </c>
      <c r="Q62" s="411" t="e">
        <f>VLOOKUP(C62,'[1]ToPublish Fri+Mon Package Batch'!$A$2:$B$68,2,FALSE)</f>
        <v>#N/A</v>
      </c>
      <c r="R62" s="421" t="e">
        <f>VLOOKUP(C62,[2]Sheet1!$A$2:$B$12,2,FALSE)</f>
        <v>#N/A</v>
      </c>
    </row>
    <row r="63" spans="1:18">
      <c r="A63" s="10" t="str">
        <f>'Main Meals'!A63</f>
        <v>4602.127.128.000.000.000.000</v>
      </c>
      <c r="B63" s="9">
        <f>'Main Meals'!B63</f>
        <v>4600</v>
      </c>
      <c r="C63" s="9">
        <f>'Main Meals'!C63</f>
        <v>4602</v>
      </c>
      <c r="D63" s="10" t="str">
        <f>'Main Meals'!D63</f>
        <v>Mediterranean Salad (Chicken)</v>
      </c>
      <c r="E63" s="9" t="str">
        <f>'Main Meals'!I63</f>
        <v xml:space="preserve">ACTIVE </v>
      </c>
      <c r="F63" s="409">
        <f>'Main Meals'!J63</f>
        <v>44482</v>
      </c>
      <c r="G63" s="9" t="str">
        <f>'Main Meals'!K63</f>
        <v>SALAD</v>
      </c>
      <c r="H63" s="9" t="str">
        <f>VLOOKUP(C63,'Main Meals'!C63:L486,10,FALSE)</f>
        <v>SS</v>
      </c>
      <c r="I63" s="7"/>
      <c r="J63" s="411">
        <v>850001352215</v>
      </c>
      <c r="K63" s="10" t="s">
        <v>1465</v>
      </c>
      <c r="L63" s="421" t="e">
        <v>#N/A</v>
      </c>
      <c r="M63" s="421" t="e">
        <f t="shared" si="0"/>
        <v>#N/A</v>
      </c>
      <c r="O63" s="426" t="e">
        <v>#N/A</v>
      </c>
      <c r="Q63" s="411" t="e">
        <f>VLOOKUP(C63,'[1]ToPublish Fri+Mon Package Batch'!$A$2:$B$68,2,FALSE)</f>
        <v>#N/A</v>
      </c>
      <c r="R63" s="421" t="e">
        <f>VLOOKUP(C63,[2]Sheet1!$A$2:$B$12,2,FALSE)</f>
        <v>#N/A</v>
      </c>
    </row>
    <row r="64" spans="1:18">
      <c r="A64" s="10" t="str">
        <f>'Main Meals'!A64</f>
        <v>4603.127.128.000.000.000.000</v>
      </c>
      <c r="B64" s="9">
        <f>'Main Meals'!B64</f>
        <v>4600</v>
      </c>
      <c r="C64" s="9">
        <f>'Main Meals'!C64</f>
        <v>4603</v>
      </c>
      <c r="D64" s="10" t="str">
        <f>'Main Meals'!D64</f>
        <v>Mediterranean Salad (Beef)</v>
      </c>
      <c r="E64" s="9" t="str">
        <f>'Main Meals'!I64</f>
        <v xml:space="preserve">ACTIVE </v>
      </c>
      <c r="F64" s="409">
        <f>'Main Meals'!J64</f>
        <v>44482</v>
      </c>
      <c r="G64" s="9" t="str">
        <f>'Main Meals'!K64</f>
        <v>SALAD</v>
      </c>
      <c r="H64" s="9" t="str">
        <f>VLOOKUP(C64,'Main Meals'!C64:L487,10,FALSE)</f>
        <v>SS</v>
      </c>
      <c r="I64" s="7"/>
      <c r="J64" s="411">
        <v>850001352208</v>
      </c>
      <c r="K64" s="10" t="s">
        <v>1465</v>
      </c>
      <c r="L64" s="421" t="e">
        <v>#N/A</v>
      </c>
      <c r="M64" s="421" t="e">
        <f t="shared" si="0"/>
        <v>#N/A</v>
      </c>
      <c r="O64" s="426" t="e">
        <v>#N/A</v>
      </c>
      <c r="Q64" s="411" t="e">
        <f>VLOOKUP(C64,'[1]ToPublish Fri+Mon Package Batch'!$A$2:$B$68,2,FALSE)</f>
        <v>#N/A</v>
      </c>
      <c r="R64" s="421" t="e">
        <f>VLOOKUP(C64,[2]Sheet1!$A$2:$B$12,2,FALSE)</f>
        <v>#N/A</v>
      </c>
    </row>
    <row r="65" spans="1:18">
      <c r="A65" s="10" t="str">
        <f>'Main Meals'!A65</f>
        <v>4701.000.000.000.000.000.000</v>
      </c>
      <c r="B65" s="9">
        <f>'Main Meals'!B65</f>
        <v>4700</v>
      </c>
      <c r="C65" s="9">
        <f>'Main Meals'!C65</f>
        <v>4701</v>
      </c>
      <c r="D65" s="10" t="str">
        <f>'Main Meals'!D65</f>
        <v>Frittata (Tomato &amp; Herbs)</v>
      </c>
      <c r="E65" s="9" t="str">
        <f>'Main Meals'!I65</f>
        <v xml:space="preserve">ACTIVE </v>
      </c>
      <c r="F65" s="409">
        <f>'Main Meals'!J65</f>
        <v>44482</v>
      </c>
      <c r="G65" s="9" t="str">
        <f>'Main Meals'!K65</f>
        <v>BREAKFAST</v>
      </c>
      <c r="H65" s="9" t="str">
        <f>VLOOKUP(C65,'Main Meals'!C65:L488,10,FALSE)</f>
        <v>SS</v>
      </c>
      <c r="I65" s="7" t="s">
        <v>2127</v>
      </c>
      <c r="J65" s="411">
        <v>850001352130</v>
      </c>
      <c r="K65" s="10" t="s">
        <v>1465</v>
      </c>
      <c r="L65" s="421">
        <v>850001352130</v>
      </c>
      <c r="M65" s="421">
        <f t="shared" si="0"/>
        <v>0</v>
      </c>
      <c r="O65" s="426" t="e">
        <v>#N/A</v>
      </c>
      <c r="Q65" s="411" t="e">
        <f>VLOOKUP(C65,'[1]ToPublish Fri+Mon Package Batch'!$A$2:$B$68,2,FALSE)</f>
        <v>#N/A</v>
      </c>
      <c r="R65" s="421" t="e">
        <f>VLOOKUP(C65,[2]Sheet1!$A$2:$B$12,2,FALSE)</f>
        <v>#N/A</v>
      </c>
    </row>
    <row r="66" spans="1:18">
      <c r="A66" s="10" t="str">
        <f>'Main Meals'!A66</f>
        <v>4702.000.000.000.000.000.000</v>
      </c>
      <c r="B66" s="9">
        <f>'Main Meals'!B66</f>
        <v>4700</v>
      </c>
      <c r="C66" s="9">
        <f>'Main Meals'!C66</f>
        <v>4702</v>
      </c>
      <c r="D66" s="10" t="str">
        <f>'Main Meals'!D66</f>
        <v>Frittata  (Bacon &amp; Cheese)</v>
      </c>
      <c r="E66" s="9" t="str">
        <f>'Main Meals'!I66</f>
        <v xml:space="preserve">ACTIVE </v>
      </c>
      <c r="F66" s="409">
        <f>'Main Meals'!J66</f>
        <v>44482</v>
      </c>
      <c r="G66" s="9" t="str">
        <f>'Main Meals'!K66</f>
        <v>BREAKFAST</v>
      </c>
      <c r="H66" s="9" t="str">
        <f>VLOOKUP(C66,'Main Meals'!C66:L489,10,FALSE)</f>
        <v>SS</v>
      </c>
      <c r="I66" s="7" t="s">
        <v>2125</v>
      </c>
      <c r="J66" s="411">
        <v>850001352123</v>
      </c>
      <c r="K66" s="10" t="s">
        <v>1465</v>
      </c>
      <c r="L66" s="421">
        <v>850001352123</v>
      </c>
      <c r="M66" s="421">
        <f t="shared" si="0"/>
        <v>0</v>
      </c>
      <c r="O66" s="426" t="e">
        <v>#N/A</v>
      </c>
      <c r="Q66" s="411" t="e">
        <f>VLOOKUP(C66,'[1]ToPublish Fri+Mon Package Batch'!$A$2:$B$68,2,FALSE)</f>
        <v>#N/A</v>
      </c>
      <c r="R66" s="421" t="e">
        <f>VLOOKUP(C66,[2]Sheet1!$A$2:$B$12,2,FALSE)</f>
        <v>#N/A</v>
      </c>
    </row>
    <row r="67" spans="1:18">
      <c r="A67" s="10" t="str">
        <f>'Main Meals'!A67</f>
        <v>4800.000.000.000.000.000.000</v>
      </c>
      <c r="B67" s="9">
        <f>'Main Meals'!B67</f>
        <v>4800</v>
      </c>
      <c r="C67" s="9">
        <f>'Main Meals'!C67</f>
        <v>4800</v>
      </c>
      <c r="D67" s="10" t="str">
        <f>'Main Meals'!D67</f>
        <v xml:space="preserve">Vanilla Coconut Chia Seed Pudding </v>
      </c>
      <c r="E67" s="9" t="str">
        <f>'Main Meals'!I67</f>
        <v xml:space="preserve">ACTIVE </v>
      </c>
      <c r="F67" s="409">
        <f>'Main Meals'!J67</f>
        <v>44482</v>
      </c>
      <c r="G67" s="9" t="str">
        <f>'Main Meals'!K67</f>
        <v>BREAKFAST</v>
      </c>
      <c r="H67" s="9" t="str">
        <f>VLOOKUP(C67,'Main Meals'!C67:L490,10,FALSE)</f>
        <v>SS</v>
      </c>
      <c r="I67" s="7" t="s">
        <v>2124</v>
      </c>
      <c r="J67" s="411">
        <v>850001352383</v>
      </c>
      <c r="K67" s="10" t="s">
        <v>1465</v>
      </c>
      <c r="L67" s="421">
        <v>850001352383</v>
      </c>
      <c r="M67" s="421">
        <f t="shared" ref="M67:M130" si="1">L67-J67</f>
        <v>0</v>
      </c>
      <c r="O67" s="426" t="e">
        <v>#N/A</v>
      </c>
      <c r="Q67" s="411" t="e">
        <f>VLOOKUP(C67,'[1]ToPublish Fri+Mon Package Batch'!$A$2:$B$68,2,FALSE)</f>
        <v>#N/A</v>
      </c>
      <c r="R67" s="421" t="e">
        <f>VLOOKUP(C67,[2]Sheet1!$A$2:$B$12,2,FALSE)</f>
        <v>#N/A</v>
      </c>
    </row>
    <row r="68" spans="1:18">
      <c r="A68" s="10" t="str">
        <f>'Main Meals'!A68</f>
        <v>4900.114.000.000.000.000.603</v>
      </c>
      <c r="B68" s="9">
        <f>'Main Meals'!B68</f>
        <v>4900</v>
      </c>
      <c r="C68" s="9">
        <f>'Main Meals'!C68</f>
        <v>4900</v>
      </c>
      <c r="D68" s="10" t="str">
        <f>'Main Meals'!D68</f>
        <v xml:space="preserve">Sunrise Fruit Bowl (OLD NOT ACTIVE) </v>
      </c>
      <c r="E68" s="9" t="str">
        <f>'Main Meals'!I68</f>
        <v>RETIRED</v>
      </c>
      <c r="F68" s="409">
        <f>'Main Meals'!J68</f>
        <v>44482</v>
      </c>
      <c r="G68" s="9" t="str">
        <f>'Main Meals'!K68</f>
        <v>BREAKFAST</v>
      </c>
      <c r="H68" s="9" t="str">
        <f>VLOOKUP(C68,'Main Meals'!C68:L491,10,FALSE)</f>
        <v>SS</v>
      </c>
      <c r="I68" s="7"/>
      <c r="J68" s="411"/>
      <c r="K68" s="10" t="s">
        <v>1465</v>
      </c>
      <c r="L68" s="421" t="e">
        <v>#N/A</v>
      </c>
      <c r="M68" s="421" t="e">
        <f t="shared" si="1"/>
        <v>#N/A</v>
      </c>
      <c r="O68" s="426" t="e">
        <v>#N/A</v>
      </c>
      <c r="Q68" s="411" t="e">
        <f>VLOOKUP(C68,'[1]ToPublish Fri+Mon Package Batch'!$A$2:$B$68,2,FALSE)</f>
        <v>#N/A</v>
      </c>
      <c r="R68" s="421" t="e">
        <f>VLOOKUP(C68,[2]Sheet1!$A$2:$B$12,2,FALSE)</f>
        <v>#N/A</v>
      </c>
    </row>
    <row r="69" spans="1:18">
      <c r="A69" s="10" t="str">
        <f>'Main Meals'!A69</f>
        <v>5001.000.000.000.000.000.000</v>
      </c>
      <c r="B69" s="9">
        <f>'Main Meals'!B69</f>
        <v>5000</v>
      </c>
      <c r="C69" s="9">
        <f>'Main Meals'!C69</f>
        <v>5001</v>
      </c>
      <c r="D69" s="10" t="str">
        <f>'Main Meals'!D69</f>
        <v xml:space="preserve">Dragon Fruit  Smoothie (OLD NOT ACTIVE) </v>
      </c>
      <c r="E69" s="9" t="str">
        <f>'Main Meals'!I69</f>
        <v>RETIRED</v>
      </c>
      <c r="F69" s="409">
        <f>'Main Meals'!J69</f>
        <v>44482</v>
      </c>
      <c r="G69" s="9" t="str">
        <f>'Main Meals'!K69</f>
        <v>BEVERAGE</v>
      </c>
      <c r="H69" s="9" t="str">
        <f>VLOOKUP(C69,'Main Meals'!C69:L492,10,FALSE)</f>
        <v>SS</v>
      </c>
      <c r="I69" s="7"/>
      <c r="J69" s="411"/>
      <c r="K69" s="10" t="s">
        <v>1465</v>
      </c>
      <c r="L69" s="421" t="e">
        <v>#N/A</v>
      </c>
      <c r="M69" s="421" t="e">
        <f t="shared" si="1"/>
        <v>#N/A</v>
      </c>
      <c r="O69" s="426" t="e">
        <v>#N/A</v>
      </c>
      <c r="Q69" s="411" t="e">
        <f>VLOOKUP(C69,'[1]ToPublish Fri+Mon Package Batch'!$A$2:$B$68,2,FALSE)</f>
        <v>#N/A</v>
      </c>
      <c r="R69" s="421" t="e">
        <f>VLOOKUP(C69,[2]Sheet1!$A$2:$B$12,2,FALSE)</f>
        <v>#N/A</v>
      </c>
    </row>
    <row r="70" spans="1:18">
      <c r="A70" s="10" t="str">
        <f>'Main Meals'!A70</f>
        <v>5002.000.000.000.000.000.000</v>
      </c>
      <c r="B70" s="9">
        <f>'Main Meals'!B70</f>
        <v>5000</v>
      </c>
      <c r="C70" s="9">
        <f>'Main Meals'!C70</f>
        <v>5002</v>
      </c>
      <c r="D70" s="10" t="str">
        <f>'Main Meals'!D70</f>
        <v>Dragon Fruit  Smoothie  (16 oz)</v>
      </c>
      <c r="E70" s="9" t="str">
        <f>'Main Meals'!I70</f>
        <v>ACTIVE ROTATING ON</v>
      </c>
      <c r="F70" s="409">
        <f>'Main Meals'!J70</f>
        <v>44482</v>
      </c>
      <c r="G70" s="9" t="str">
        <f>'Main Meals'!K70</f>
        <v>BEVERAGE</v>
      </c>
      <c r="H70" s="9" t="str">
        <f>VLOOKUP(C70,'Main Meals'!C70:L493,10,FALSE)</f>
        <v>SS</v>
      </c>
      <c r="I70" s="7"/>
      <c r="J70" s="411">
        <v>810044435009</v>
      </c>
      <c r="K70" s="10" t="s">
        <v>1465</v>
      </c>
      <c r="L70" s="411">
        <v>810044435009</v>
      </c>
      <c r="M70" s="421">
        <f t="shared" si="1"/>
        <v>0</v>
      </c>
      <c r="O70" s="426" t="e">
        <v>#N/A</v>
      </c>
      <c r="Q70" s="411" t="e">
        <f>VLOOKUP(C70,'[1]ToPublish Fri+Mon Package Batch'!$A$2:$B$68,2,FALSE)</f>
        <v>#N/A</v>
      </c>
      <c r="R70" s="421" t="e">
        <f>VLOOKUP(C70,[2]Sheet1!$A$2:$B$12,2,FALSE)</f>
        <v>#N/A</v>
      </c>
    </row>
    <row r="71" spans="1:18">
      <c r="A71" s="10" t="str">
        <f>'Main Meals'!A71</f>
        <v>5101.000.000.000.000.000.000</v>
      </c>
      <c r="B71" s="9">
        <f>'Main Meals'!B71</f>
        <v>5100</v>
      </c>
      <c r="C71" s="9">
        <f>'Main Meals'!C71</f>
        <v>5101</v>
      </c>
      <c r="D71" s="10" t="str">
        <f>'Main Meals'!D71</f>
        <v xml:space="preserve">Vitality Shot: Turmeric </v>
      </c>
      <c r="E71" s="9" t="str">
        <f>'Main Meals'!I71</f>
        <v>RETIRED</v>
      </c>
      <c r="F71" s="409">
        <f>'Main Meals'!J71</f>
        <v>44482</v>
      </c>
      <c r="G71" s="9" t="str">
        <f>'Main Meals'!K71</f>
        <v>BEVERAGE</v>
      </c>
      <c r="H71" s="9" t="str">
        <f>VLOOKUP(C71,'Main Meals'!C71:L494,10,FALSE)</f>
        <v>SS</v>
      </c>
      <c r="I71" s="7"/>
      <c r="J71" s="411">
        <v>810044435603</v>
      </c>
      <c r="K71" s="10" t="s">
        <v>1465</v>
      </c>
      <c r="L71" s="411" t="e">
        <v>#N/A</v>
      </c>
      <c r="M71" s="421" t="e">
        <f t="shared" si="1"/>
        <v>#N/A</v>
      </c>
      <c r="O71" s="426" t="e">
        <v>#N/A</v>
      </c>
      <c r="Q71" s="411" t="e">
        <f>VLOOKUP(C71,'[1]ToPublish Fri+Mon Package Batch'!$A$2:$B$68,2,FALSE)</f>
        <v>#N/A</v>
      </c>
      <c r="R71" s="421" t="e">
        <f>VLOOKUP(C71,[2]Sheet1!$A$2:$B$12,2,FALSE)</f>
        <v>#N/A</v>
      </c>
    </row>
    <row r="72" spans="1:18">
      <c r="A72" s="10" t="str">
        <f>'Main Meals'!A72</f>
        <v>5102.000.000.000.000.000.000</v>
      </c>
      <c r="B72" s="9">
        <f>'Main Meals'!B72</f>
        <v>5100</v>
      </c>
      <c r="C72" s="9">
        <f>'Main Meals'!C72</f>
        <v>5102</v>
      </c>
      <c r="D72" s="10" t="str">
        <f>'Main Meals'!D72</f>
        <v xml:space="preserve">Vitality Shot: Turmeric (Pair) </v>
      </c>
      <c r="E72" s="9" t="str">
        <f>'Main Meals'!I72</f>
        <v>RETIRED</v>
      </c>
      <c r="F72" s="409">
        <f>'Main Meals'!J72</f>
        <v>44482</v>
      </c>
      <c r="G72" s="9" t="str">
        <f>'Main Meals'!K72</f>
        <v>BEVERAGE</v>
      </c>
      <c r="H72" s="9" t="str">
        <f>VLOOKUP(C72,'Main Meals'!C72:L495,10,FALSE)</f>
        <v>SS</v>
      </c>
      <c r="I72" s="7"/>
      <c r="J72" s="411">
        <v>810044435047</v>
      </c>
      <c r="K72" s="10" t="s">
        <v>1465</v>
      </c>
      <c r="L72" s="411" t="e">
        <v>#N/A</v>
      </c>
      <c r="M72" s="421" t="e">
        <f t="shared" si="1"/>
        <v>#N/A</v>
      </c>
      <c r="O72" s="426" t="e">
        <v>#N/A</v>
      </c>
      <c r="Q72" s="411" t="e">
        <f>VLOOKUP(C72,'[1]ToPublish Fri+Mon Package Batch'!$A$2:$B$68,2,FALSE)</f>
        <v>#N/A</v>
      </c>
      <c r="R72" s="421" t="e">
        <f>VLOOKUP(C72,[2]Sheet1!$A$2:$B$12,2,FALSE)</f>
        <v>#N/A</v>
      </c>
    </row>
    <row r="73" spans="1:18">
      <c r="A73" s="10" t="str">
        <f>'Main Meals'!A73</f>
        <v>5103.000.000.000.000.000.000</v>
      </c>
      <c r="B73" s="9">
        <f>'Main Meals'!B73</f>
        <v>5100</v>
      </c>
      <c r="C73" s="9">
        <f>'Main Meals'!C73</f>
        <v>5103</v>
      </c>
      <c r="D73" s="10" t="str">
        <f>'Main Meals'!D73</f>
        <v xml:space="preserve">Vitality Shot: Turmeric (5-Pack) </v>
      </c>
      <c r="E73" s="9" t="str">
        <f>'Main Meals'!I73</f>
        <v>RETIRED</v>
      </c>
      <c r="F73" s="409">
        <f>'Main Meals'!J73</f>
        <v>44482</v>
      </c>
      <c r="G73" s="9" t="str">
        <f>'Main Meals'!K73</f>
        <v>BEVERAGE</v>
      </c>
      <c r="H73" s="9" t="str">
        <f>VLOOKUP(C73,'Main Meals'!C73:L496,10,FALSE)</f>
        <v>SS</v>
      </c>
      <c r="I73" s="7"/>
      <c r="J73" s="411">
        <v>810044435641</v>
      </c>
      <c r="K73" s="10" t="s">
        <v>1465</v>
      </c>
      <c r="L73" s="411" t="e">
        <v>#N/A</v>
      </c>
      <c r="M73" s="421" t="e">
        <f t="shared" si="1"/>
        <v>#N/A</v>
      </c>
      <c r="O73" s="426" t="e">
        <v>#N/A</v>
      </c>
      <c r="Q73" s="411" t="e">
        <f>VLOOKUP(C73,'[1]ToPublish Fri+Mon Package Batch'!$A$2:$B$68,2,FALSE)</f>
        <v>#N/A</v>
      </c>
      <c r="R73" s="421" t="e">
        <f>VLOOKUP(C73,[2]Sheet1!$A$2:$B$12,2,FALSE)</f>
        <v>#N/A</v>
      </c>
    </row>
    <row r="74" spans="1:18">
      <c r="A74" s="10" t="str">
        <f>'Main Meals'!A74</f>
        <v>5200.115.404.000.000.000.000</v>
      </c>
      <c r="B74" s="9">
        <f>'Main Meals'!B74</f>
        <v>5200</v>
      </c>
      <c r="C74" s="9">
        <f>'Main Meals'!C74</f>
        <v>5200</v>
      </c>
      <c r="D74" s="10" t="str">
        <f>'Main Meals'!D74</f>
        <v xml:space="preserve">Montauk Crab Cakes </v>
      </c>
      <c r="E74" s="9" t="str">
        <f>'Main Meals'!I74</f>
        <v>INACTIVE</v>
      </c>
      <c r="F74" s="409">
        <f>'Main Meals'!J74</f>
        <v>44482</v>
      </c>
      <c r="G74" s="9" t="str">
        <f>'Main Meals'!K74</f>
        <v>ENTRÉE</v>
      </c>
      <c r="H74" s="9" t="str">
        <f>VLOOKUP(C74,'Main Meals'!C74:L497,10,FALSE)</f>
        <v>SS</v>
      </c>
      <c r="I74" s="7"/>
      <c r="J74" s="411">
        <v>810044431322</v>
      </c>
      <c r="K74" s="10" t="s">
        <v>1465</v>
      </c>
      <c r="L74" s="411" t="e">
        <v>#N/A</v>
      </c>
      <c r="M74" s="421" t="e">
        <f t="shared" si="1"/>
        <v>#N/A</v>
      </c>
      <c r="O74" s="426" t="e">
        <v>#N/A</v>
      </c>
      <c r="Q74" s="411" t="e">
        <f>VLOOKUP(C74,'[1]ToPublish Fri+Mon Package Batch'!$A$2:$B$68,2,FALSE)</f>
        <v>#N/A</v>
      </c>
      <c r="R74" s="421" t="e">
        <f>VLOOKUP(C74,[2]Sheet1!$A$2:$B$12,2,FALSE)</f>
        <v>#N/A</v>
      </c>
    </row>
    <row r="75" spans="1:18">
      <c r="A75" s="10" t="str">
        <f>'Main Meals'!A75</f>
        <v>5301.000.000.000.000.000.601</v>
      </c>
      <c r="B75" s="9">
        <f>'Main Meals'!B75</f>
        <v>5300</v>
      </c>
      <c r="C75" s="9">
        <f>'Main Meals'!C75</f>
        <v>5301</v>
      </c>
      <c r="D75" s="10" t="str">
        <f>'Main Meals'!D75</f>
        <v>Hawker Lettuce Wraps (Chicken)</v>
      </c>
      <c r="E75" s="9" t="str">
        <f>'Main Meals'!I75</f>
        <v xml:space="preserve">ACTIVE </v>
      </c>
      <c r="F75" s="409">
        <f>'Main Meals'!J75</f>
        <v>44482</v>
      </c>
      <c r="G75" s="9" t="str">
        <f>'Main Meals'!K75</f>
        <v>ENTRÉE</v>
      </c>
      <c r="H75" s="9" t="str">
        <f>VLOOKUP(C75,'Main Meals'!C75:L498,10,FALSE)</f>
        <v>SS</v>
      </c>
      <c r="I75" s="7"/>
      <c r="J75" s="411">
        <v>810044438611</v>
      </c>
      <c r="K75" s="10" t="s">
        <v>1465</v>
      </c>
      <c r="L75" s="411" t="e">
        <v>#N/A</v>
      </c>
      <c r="M75" s="421" t="e">
        <f t="shared" si="1"/>
        <v>#N/A</v>
      </c>
      <c r="O75" s="426" t="e">
        <v>#N/A</v>
      </c>
      <c r="Q75" s="411" t="e">
        <f>VLOOKUP(C75,'[1]ToPublish Fri+Mon Package Batch'!$A$2:$B$68,2,FALSE)</f>
        <v>#N/A</v>
      </c>
      <c r="R75" s="421" t="e">
        <f>VLOOKUP(C75,[2]Sheet1!$A$2:$B$12,2,FALSE)</f>
        <v>#N/A</v>
      </c>
    </row>
    <row r="76" spans="1:18">
      <c r="A76" s="10" t="str">
        <f>'Main Meals'!A76</f>
        <v>5302.000.000.000.000.000.601</v>
      </c>
      <c r="B76" s="9">
        <f>'Main Meals'!B76</f>
        <v>5300</v>
      </c>
      <c r="C76" s="9">
        <f>'Main Meals'!C76</f>
        <v>5302</v>
      </c>
      <c r="D76" s="10" t="str">
        <f>'Main Meals'!D76</f>
        <v>Hawker Lettuce Wraps (Pork)</v>
      </c>
      <c r="E76" s="9" t="str">
        <f>'Main Meals'!I76</f>
        <v>RETIRED</v>
      </c>
      <c r="F76" s="409">
        <f>'Main Meals'!J76</f>
        <v>44482</v>
      </c>
      <c r="G76" s="9" t="str">
        <f>'Main Meals'!K76</f>
        <v>ENTRÉE</v>
      </c>
      <c r="H76" s="9" t="str">
        <f>VLOOKUP(C76,'Main Meals'!C76:L499,10,FALSE)</f>
        <v>SS</v>
      </c>
      <c r="I76" s="7"/>
      <c r="J76" s="411">
        <v>810044438628</v>
      </c>
      <c r="K76" s="10" t="s">
        <v>1465</v>
      </c>
      <c r="L76" s="411" t="e">
        <v>#N/A</v>
      </c>
      <c r="M76" s="421" t="e">
        <f t="shared" si="1"/>
        <v>#N/A</v>
      </c>
      <c r="O76" s="426" t="e">
        <v>#N/A</v>
      </c>
      <c r="Q76" s="411" t="e">
        <f>VLOOKUP(C76,'[1]ToPublish Fri+Mon Package Batch'!$A$2:$B$68,2,FALSE)</f>
        <v>#N/A</v>
      </c>
      <c r="R76" s="421" t="e">
        <f>VLOOKUP(C76,[2]Sheet1!$A$2:$B$12,2,FALSE)</f>
        <v>#N/A</v>
      </c>
    </row>
    <row r="77" spans="1:18">
      <c r="A77" s="10" t="str">
        <f>'Main Meals'!A77</f>
        <v>5401.000.000.000.000.000.000</v>
      </c>
      <c r="B77" s="9">
        <f>'Main Meals'!B77</f>
        <v>5400</v>
      </c>
      <c r="C77" s="9">
        <f>'Main Meals'!C77</f>
        <v>5401</v>
      </c>
      <c r="D77" s="10" t="str">
        <f>'Main Meals'!D77</f>
        <v xml:space="preserve">Vitality Shot: Cayenne </v>
      </c>
      <c r="E77" s="9" t="str">
        <f>'Main Meals'!I77</f>
        <v>RETIRED</v>
      </c>
      <c r="F77" s="409">
        <f>'Main Meals'!J77</f>
        <v>44482</v>
      </c>
      <c r="G77" s="9" t="str">
        <f>'Main Meals'!K77</f>
        <v>BEVERAGE</v>
      </c>
      <c r="H77" s="9" t="str">
        <f>VLOOKUP(C77,'Main Meals'!C77:L500,10,FALSE)</f>
        <v>SS</v>
      </c>
      <c r="I77" s="7"/>
      <c r="J77" s="411">
        <v>810044438635</v>
      </c>
      <c r="K77" s="10" t="s">
        <v>1465</v>
      </c>
      <c r="L77" s="411" t="e">
        <v>#N/A</v>
      </c>
      <c r="M77" s="421" t="e">
        <f t="shared" si="1"/>
        <v>#N/A</v>
      </c>
      <c r="O77" s="426" t="e">
        <v>#N/A</v>
      </c>
      <c r="Q77" s="411" t="e">
        <f>VLOOKUP(C77,'[1]ToPublish Fri+Mon Package Batch'!$A$2:$B$68,2,FALSE)</f>
        <v>#N/A</v>
      </c>
      <c r="R77" s="421" t="e">
        <f>VLOOKUP(C77,[2]Sheet1!$A$2:$B$12,2,FALSE)</f>
        <v>#N/A</v>
      </c>
    </row>
    <row r="78" spans="1:18">
      <c r="A78" s="10" t="str">
        <f>'Main Meals'!A78</f>
        <v>5402.000.000.000.000.000.000</v>
      </c>
      <c r="B78" s="9">
        <f>'Main Meals'!B78</f>
        <v>5400</v>
      </c>
      <c r="C78" s="9">
        <f>'Main Meals'!C78</f>
        <v>5402</v>
      </c>
      <c r="D78" s="10" t="str">
        <f>'Main Meals'!D78</f>
        <v xml:space="preserve">Vitality Shot: Cayenne (Pair) </v>
      </c>
      <c r="E78" s="9" t="str">
        <f>'Main Meals'!I78</f>
        <v>RETIRED</v>
      </c>
      <c r="F78" s="409">
        <f>'Main Meals'!J78</f>
        <v>44482</v>
      </c>
      <c r="G78" s="9" t="str">
        <f>'Main Meals'!K78</f>
        <v>BEVERAGE</v>
      </c>
      <c r="H78" s="9" t="str">
        <f>VLOOKUP(C78,'Main Meals'!C78:L501,10,FALSE)</f>
        <v>MS</v>
      </c>
      <c r="I78" s="7"/>
      <c r="J78" s="411"/>
      <c r="K78" s="10" t="s">
        <v>1465</v>
      </c>
      <c r="L78" s="411" t="e">
        <v>#N/A</v>
      </c>
      <c r="M78" s="421" t="e">
        <f t="shared" si="1"/>
        <v>#N/A</v>
      </c>
      <c r="O78" s="426" t="e">
        <v>#N/A</v>
      </c>
      <c r="Q78" s="411" t="e">
        <f>VLOOKUP(C78,'[1]ToPublish Fri+Mon Package Batch'!$A$2:$B$68,2,FALSE)</f>
        <v>#N/A</v>
      </c>
      <c r="R78" s="421" t="e">
        <f>VLOOKUP(C78,[2]Sheet1!$A$2:$B$12,2,FALSE)</f>
        <v>#N/A</v>
      </c>
    </row>
    <row r="79" spans="1:18">
      <c r="A79" s="10" t="str">
        <f>'Main Meals'!A79</f>
        <v>5403.000.000.000.000.000.000</v>
      </c>
      <c r="B79" s="9">
        <f>'Main Meals'!B79</f>
        <v>5400</v>
      </c>
      <c r="C79" s="9">
        <f>'Main Meals'!C79</f>
        <v>5403</v>
      </c>
      <c r="D79" s="10" t="str">
        <f>'Main Meals'!D79</f>
        <v xml:space="preserve">Vitality Shot: Cayenne (5-Pack) </v>
      </c>
      <c r="E79" s="9" t="str">
        <f>'Main Meals'!I79</f>
        <v>RETIRED</v>
      </c>
      <c r="F79" s="409">
        <f>'Main Meals'!J79</f>
        <v>44482</v>
      </c>
      <c r="G79" s="9" t="str">
        <f>'Main Meals'!K79</f>
        <v>BEVERAGE</v>
      </c>
      <c r="H79" s="9" t="str">
        <f>VLOOKUP(C79,'Main Meals'!C79:L502,10,FALSE)</f>
        <v>MS</v>
      </c>
      <c r="I79" s="7"/>
      <c r="J79" s="411"/>
      <c r="K79" s="10" t="s">
        <v>1465</v>
      </c>
      <c r="L79" s="411" t="e">
        <v>#N/A</v>
      </c>
      <c r="M79" s="421" t="e">
        <f t="shared" si="1"/>
        <v>#N/A</v>
      </c>
      <c r="O79" s="426" t="e">
        <v>#N/A</v>
      </c>
      <c r="Q79" s="411" t="e">
        <f>VLOOKUP(C79,'[1]ToPublish Fri+Mon Package Batch'!$A$2:$B$68,2,FALSE)</f>
        <v>#N/A</v>
      </c>
      <c r="R79" s="421" t="e">
        <f>VLOOKUP(C79,[2]Sheet1!$A$2:$B$12,2,FALSE)</f>
        <v>#N/A</v>
      </c>
    </row>
    <row r="80" spans="1:18">
      <c r="A80" s="10" t="str">
        <f>'Main Meals'!A80</f>
        <v>5500.000.000.000.000.000.000</v>
      </c>
      <c r="B80" s="9">
        <f>'Main Meals'!B80</f>
        <v>5500</v>
      </c>
      <c r="C80" s="9">
        <f>'Main Meals'!C80</f>
        <v>5500</v>
      </c>
      <c r="D80" s="10" t="str">
        <f>'Main Meals'!D80</f>
        <v xml:space="preserve">Pulled BBQ Chicken    </v>
      </c>
      <c r="E80" s="9" t="str">
        <f>'Main Meals'!I80</f>
        <v xml:space="preserve">ACTIVE </v>
      </c>
      <c r="F80" s="409">
        <f>'Main Meals'!J80</f>
        <v>44482</v>
      </c>
      <c r="G80" s="9" t="str">
        <f>'Main Meals'!K80</f>
        <v>ENTRÉE</v>
      </c>
      <c r="H80" s="9" t="str">
        <f>VLOOKUP(C80,'Main Meals'!C80:L503,10,FALSE)</f>
        <v>SS</v>
      </c>
      <c r="I80" s="7" t="s">
        <v>2122</v>
      </c>
      <c r="J80" s="411">
        <v>850001352277</v>
      </c>
      <c r="K80" s="10" t="s">
        <v>1465</v>
      </c>
      <c r="L80" s="411">
        <v>850001352277</v>
      </c>
      <c r="M80" s="421">
        <f t="shared" si="1"/>
        <v>0</v>
      </c>
      <c r="O80" s="426" t="e">
        <v>#N/A</v>
      </c>
      <c r="Q80" s="411" t="e">
        <f>VLOOKUP(C80,'[1]ToPublish Fri+Mon Package Batch'!$A$2:$B$68,2,FALSE)</f>
        <v>#N/A</v>
      </c>
      <c r="R80" s="421" t="e">
        <f>VLOOKUP(C80,[2]Sheet1!$A$2:$B$12,2,FALSE)</f>
        <v>#N/A</v>
      </c>
    </row>
    <row r="81" spans="1:18">
      <c r="A81" s="10" t="str">
        <f>'Main Meals'!A81</f>
        <v>5603.000.000.000.000.000.000</v>
      </c>
      <c r="B81" s="9">
        <f>'Main Meals'!B81</f>
        <v>5600</v>
      </c>
      <c r="C81" s="9">
        <f>'Main Meals'!C81</f>
        <v>5603</v>
      </c>
      <c r="D81" s="10" t="str">
        <f>'Main Meals'!D81</f>
        <v>Coco Berry Smoothie  ( 8oz)</v>
      </c>
      <c r="E81" s="9" t="str">
        <f>'Main Meals'!I81</f>
        <v xml:space="preserve">ACTIVE </v>
      </c>
      <c r="F81" s="409">
        <f>'Main Meals'!J81</f>
        <v>44482</v>
      </c>
      <c r="G81" s="9" t="str">
        <f>'Main Meals'!K81</f>
        <v>BEVERAGE</v>
      </c>
      <c r="H81" s="9" t="str">
        <f>VLOOKUP(C81,'Main Meals'!C81:L504,10,FALSE)</f>
        <v>SS</v>
      </c>
      <c r="I81" s="7"/>
      <c r="J81" s="411">
        <v>850001352420</v>
      </c>
      <c r="K81" s="10" t="s">
        <v>1465</v>
      </c>
      <c r="L81" s="411">
        <v>850001352420</v>
      </c>
      <c r="M81" s="421">
        <f t="shared" si="1"/>
        <v>0</v>
      </c>
      <c r="O81" s="426" t="e">
        <v>#N/A</v>
      </c>
      <c r="Q81" s="411" t="e">
        <f>VLOOKUP(C81,'[1]ToPublish Fri+Mon Package Batch'!$A$2:$B$68,2,FALSE)</f>
        <v>#N/A</v>
      </c>
      <c r="R81" s="421" t="e">
        <f>VLOOKUP(C81,[2]Sheet1!$A$2:$B$12,2,FALSE)</f>
        <v>#N/A</v>
      </c>
    </row>
    <row r="82" spans="1:18">
      <c r="A82" s="10" t="str">
        <f>'Main Meals'!A82</f>
        <v>5602.000.000.000.000.000.000</v>
      </c>
      <c r="B82" s="9">
        <f>'Main Meals'!B82</f>
        <v>5600</v>
      </c>
      <c r="C82" s="9">
        <f>'Main Meals'!C82</f>
        <v>5602</v>
      </c>
      <c r="D82" s="10" t="str">
        <f>'Main Meals'!D82</f>
        <v>Coco Berry Smoothie  (16 oz)</v>
      </c>
      <c r="E82" s="9" t="str">
        <f>'Main Meals'!I82</f>
        <v>ACTIVE ROTATING ON</v>
      </c>
      <c r="F82" s="409">
        <f>'Main Meals'!J82</f>
        <v>44482</v>
      </c>
      <c r="G82" s="9" t="str">
        <f>'Main Meals'!K82</f>
        <v>BEVERAGE</v>
      </c>
      <c r="H82" s="9" t="str">
        <f>VLOOKUP(C82,'Main Meals'!C82:L505,10,FALSE)</f>
        <v>SS</v>
      </c>
      <c r="I82" s="7"/>
      <c r="J82" s="411">
        <v>810044435603</v>
      </c>
      <c r="K82" s="10" t="s">
        <v>1465</v>
      </c>
      <c r="L82" s="411">
        <v>810044435603</v>
      </c>
      <c r="M82" s="421">
        <f t="shared" si="1"/>
        <v>0</v>
      </c>
      <c r="O82" s="426" t="e">
        <v>#N/A</v>
      </c>
      <c r="Q82" s="411" t="e">
        <f>VLOOKUP(C82,'[1]ToPublish Fri+Mon Package Batch'!$A$2:$B$68,2,FALSE)</f>
        <v>#N/A</v>
      </c>
      <c r="R82" s="421" t="e">
        <f>VLOOKUP(C82,[2]Sheet1!$A$2:$B$12,2,FALSE)</f>
        <v>#N/A</v>
      </c>
    </row>
    <row r="83" spans="1:18">
      <c r="A83" s="10" t="str">
        <f>'Main Meals'!A83</f>
        <v>5701.000.000.000.000.000.000</v>
      </c>
      <c r="B83" s="9">
        <f>'Main Meals'!B83</f>
        <v>5700</v>
      </c>
      <c r="C83" s="9">
        <f>'Main Meals'!C83</f>
        <v>5701</v>
      </c>
      <c r="D83" s="10" t="str">
        <f>'Main Meals'!D83</f>
        <v xml:space="preserve">Roasted Turkey with Gravy </v>
      </c>
      <c r="E83" s="9" t="str">
        <f>'Main Meals'!I83</f>
        <v xml:space="preserve">ACTIVE </v>
      </c>
      <c r="F83" s="409">
        <f>'Main Meals'!J83</f>
        <v>44482</v>
      </c>
      <c r="G83" s="9" t="str">
        <f>'Main Meals'!K83</f>
        <v>LARGE SIDE 24oz</v>
      </c>
      <c r="H83" s="9" t="str">
        <f>VLOOKUP(C83,'Main Meals'!C83:L506,10,FALSE)</f>
        <v>MS</v>
      </c>
      <c r="I83" s="7"/>
      <c r="J83" s="411">
        <v>810044435702</v>
      </c>
      <c r="K83" s="10" t="s">
        <v>1465</v>
      </c>
      <c r="L83" s="411" t="e">
        <v>#N/A</v>
      </c>
      <c r="M83" s="421" t="e">
        <f t="shared" si="1"/>
        <v>#N/A</v>
      </c>
      <c r="O83" s="426" t="e">
        <v>#N/A</v>
      </c>
      <c r="Q83" s="411" t="e">
        <f>VLOOKUP(C83,'[1]ToPublish Fri+Mon Package Batch'!$A$2:$B$68,2,FALSE)</f>
        <v>#N/A</v>
      </c>
      <c r="R83" s="421" t="e">
        <f>VLOOKUP(C83,[2]Sheet1!$A$2:$B$12,2,FALSE)</f>
        <v>#N/A</v>
      </c>
    </row>
    <row r="84" spans="1:18">
      <c r="A84" s="10" t="str">
        <f>'Main Meals'!A84</f>
        <v>5800.000.000.000.000.000.000</v>
      </c>
      <c r="B84" s="9">
        <f>'Main Meals'!B84</f>
        <v>5800</v>
      </c>
      <c r="C84" s="9">
        <f>'Main Meals'!C84</f>
        <v>5800</v>
      </c>
      <c r="D84" s="10" t="str">
        <f>'Main Meals'!D84</f>
        <v xml:space="preserve">Rosemary Whipped Potatoes </v>
      </c>
      <c r="E84" s="9" t="str">
        <f>'Main Meals'!I84</f>
        <v xml:space="preserve">ACTIVE </v>
      </c>
      <c r="F84" s="409">
        <f>'Main Meals'!J84</f>
        <v>44482</v>
      </c>
      <c r="G84" s="9" t="str">
        <f>'Main Meals'!K84</f>
        <v>SIDE</v>
      </c>
      <c r="H84" s="9" t="str">
        <f>VLOOKUP(C84,'Main Meals'!C84:L507,10,FALSE)</f>
        <v>SS</v>
      </c>
      <c r="I84" s="7"/>
      <c r="J84" s="411">
        <v>850001352505</v>
      </c>
      <c r="K84" s="10" t="s">
        <v>1465</v>
      </c>
      <c r="L84" s="411">
        <v>850001352505</v>
      </c>
      <c r="M84" s="421">
        <f t="shared" si="1"/>
        <v>0</v>
      </c>
      <c r="O84" s="426" t="e">
        <v>#N/A</v>
      </c>
      <c r="Q84" s="411" t="e">
        <f>VLOOKUP(C84,'[1]ToPublish Fri+Mon Package Batch'!$A$2:$B$68,2,FALSE)</f>
        <v>#N/A</v>
      </c>
      <c r="R84" s="421" t="e">
        <f>VLOOKUP(C84,[2]Sheet1!$A$2:$B$12,2,FALSE)</f>
        <v>#N/A</v>
      </c>
    </row>
    <row r="85" spans="1:18">
      <c r="A85" s="10" t="str">
        <f>'Main Meals'!A85</f>
        <v>5900.000.000.000.000.000.000</v>
      </c>
      <c r="B85" s="9">
        <f>'Main Meals'!B85</f>
        <v>5900</v>
      </c>
      <c r="C85" s="9">
        <f>'Main Meals'!C85</f>
        <v>5900</v>
      </c>
      <c r="D85" s="10" t="str">
        <f>'Main Meals'!D85</f>
        <v xml:space="preserve">Gravy </v>
      </c>
      <c r="E85" s="9" t="str">
        <f>'Main Meals'!I85</f>
        <v xml:space="preserve">ACTIVE </v>
      </c>
      <c r="F85" s="409">
        <f>'Main Meals'!J85</f>
        <v>44482</v>
      </c>
      <c r="G85" s="9" t="str">
        <f>'Main Meals'!K85</f>
        <v>SIDE 12oz</v>
      </c>
      <c r="H85" s="9" t="str">
        <f>VLOOKUP(C85,'Main Meals'!C85:L508,10,FALSE)</f>
        <v>MS</v>
      </c>
      <c r="I85" s="7"/>
      <c r="J85" s="411">
        <v>810044435900</v>
      </c>
      <c r="K85" s="10" t="s">
        <v>1465</v>
      </c>
      <c r="L85" s="411" t="e">
        <v>#N/A</v>
      </c>
      <c r="M85" s="421" t="e">
        <f t="shared" si="1"/>
        <v>#N/A</v>
      </c>
      <c r="O85" s="426" t="e">
        <v>#N/A</v>
      </c>
      <c r="Q85" s="411" t="e">
        <f>VLOOKUP(C85,'[1]ToPublish Fri+Mon Package Batch'!$A$2:$B$68,2,FALSE)</f>
        <v>#N/A</v>
      </c>
      <c r="R85" s="421" t="e">
        <f>VLOOKUP(C85,[2]Sheet1!$A$2:$B$12,2,FALSE)</f>
        <v>#N/A</v>
      </c>
    </row>
    <row r="86" spans="1:18">
      <c r="A86" s="10" t="str">
        <f>'Main Meals'!A86</f>
        <v>6000.000.000.000.000.000.000</v>
      </c>
      <c r="B86" s="9">
        <f>'Main Meals'!B86</f>
        <v>6000</v>
      </c>
      <c r="C86" s="9">
        <f>'Main Meals'!C86</f>
        <v>6000</v>
      </c>
      <c r="D86" s="10" t="str">
        <f>'Main Meals'!D86</f>
        <v xml:space="preserve">Cranberry-Orange Sauce </v>
      </c>
      <c r="E86" s="9" t="str">
        <f>'Main Meals'!I86</f>
        <v xml:space="preserve">ACTIVE </v>
      </c>
      <c r="F86" s="409">
        <f>'Main Meals'!J86</f>
        <v>44482</v>
      </c>
      <c r="G86" s="9" t="str">
        <f>'Main Meals'!K86</f>
        <v>SIDE 12oz</v>
      </c>
      <c r="H86" s="9" t="str">
        <f>VLOOKUP(C86,'Main Meals'!C86:L509,10,FALSE)</f>
        <v>MS</v>
      </c>
      <c r="I86" s="7"/>
      <c r="J86" s="411">
        <v>810044436006</v>
      </c>
      <c r="K86" s="10" t="s">
        <v>1465</v>
      </c>
      <c r="L86" s="411" t="e">
        <v>#N/A</v>
      </c>
      <c r="M86" s="421" t="e">
        <f t="shared" si="1"/>
        <v>#N/A</v>
      </c>
      <c r="O86" s="426" t="e">
        <v>#N/A</v>
      </c>
      <c r="Q86" s="411" t="e">
        <f>VLOOKUP(C86,'[1]ToPublish Fri+Mon Package Batch'!$A$2:$B$68,2,FALSE)</f>
        <v>#N/A</v>
      </c>
      <c r="R86" s="421" t="e">
        <f>VLOOKUP(C86,[2]Sheet1!$A$2:$B$12,2,FALSE)</f>
        <v>#N/A</v>
      </c>
    </row>
    <row r="87" spans="1:18">
      <c r="A87" s="10" t="str">
        <f>'Main Meals'!A87</f>
        <v>6100.000.000.000.000.000.000</v>
      </c>
      <c r="B87" s="9">
        <f>'Main Meals'!B87</f>
        <v>6100</v>
      </c>
      <c r="C87" s="9">
        <f>'Main Meals'!C87</f>
        <v>6100</v>
      </c>
      <c r="D87" s="10" t="str">
        <f>'Main Meals'!D87</f>
        <v xml:space="preserve">Green Beans with Toasted Almonds </v>
      </c>
      <c r="E87" s="9" t="str">
        <f>'Main Meals'!I87</f>
        <v xml:space="preserve">ACTIVE </v>
      </c>
      <c r="F87" s="409">
        <f>'Main Meals'!J87</f>
        <v>44482</v>
      </c>
      <c r="G87" s="9" t="str">
        <f>'Main Meals'!K87</f>
        <v>SIDE</v>
      </c>
      <c r="H87" s="9" t="str">
        <f>VLOOKUP(C87,'Main Meals'!C87:L510,10,FALSE)</f>
        <v>SS</v>
      </c>
      <c r="I87" s="7"/>
      <c r="J87" s="411">
        <v>810044430219</v>
      </c>
      <c r="K87" s="10" t="s">
        <v>1465</v>
      </c>
      <c r="L87" s="411">
        <v>810044430219</v>
      </c>
      <c r="M87" s="421">
        <f t="shared" si="1"/>
        <v>0</v>
      </c>
      <c r="O87" s="426" t="e">
        <v>#N/A</v>
      </c>
      <c r="Q87" s="411" t="e">
        <f>VLOOKUP(C87,'[1]ToPublish Fri+Mon Package Batch'!$A$2:$B$68,2,FALSE)</f>
        <v>#N/A</v>
      </c>
      <c r="R87" s="421" t="e">
        <f>VLOOKUP(C87,[2]Sheet1!$A$2:$B$12,2,FALSE)</f>
        <v>#N/A</v>
      </c>
    </row>
    <row r="88" spans="1:18">
      <c r="A88" s="10" t="str">
        <f>'Main Meals'!A88</f>
        <v>6200.000.000.000.000.000.000</v>
      </c>
      <c r="B88" s="9">
        <f>'Main Meals'!B88</f>
        <v>6200</v>
      </c>
      <c r="C88" s="9">
        <f>'Main Meals'!C88</f>
        <v>6200</v>
      </c>
      <c r="D88" s="10" t="str">
        <f>'Main Meals'!D88</f>
        <v xml:space="preserve">Carrot Puree </v>
      </c>
      <c r="E88" s="9" t="str">
        <f>'Main Meals'!I88</f>
        <v>INACTIVE</v>
      </c>
      <c r="F88" s="409">
        <f>'Main Meals'!J88</f>
        <v>44482</v>
      </c>
      <c r="G88" s="9" t="str">
        <f>'Main Meals'!K88</f>
        <v>SIDE</v>
      </c>
      <c r="H88" s="9" t="str">
        <f>VLOOKUP(C88,'Main Meals'!C88:L511,10,FALSE)</f>
        <v>SS</v>
      </c>
      <c r="I88" s="7"/>
      <c r="J88" s="411"/>
      <c r="K88" s="10" t="s">
        <v>1465</v>
      </c>
      <c r="L88" s="411" t="e">
        <v>#N/A</v>
      </c>
      <c r="M88" s="421" t="e">
        <f t="shared" si="1"/>
        <v>#N/A</v>
      </c>
      <c r="O88" s="426" t="e">
        <v>#N/A</v>
      </c>
      <c r="Q88" s="411" t="e">
        <f>VLOOKUP(C88,'[1]ToPublish Fri+Mon Package Batch'!$A$2:$B$68,2,FALSE)</f>
        <v>#N/A</v>
      </c>
      <c r="R88" s="421" t="e">
        <f>VLOOKUP(C88,[2]Sheet1!$A$2:$B$12,2,FALSE)</f>
        <v>#N/A</v>
      </c>
    </row>
    <row r="89" spans="1:18">
      <c r="A89" s="10" t="str">
        <f>'Main Meals'!A89</f>
        <v>6300.000.000.000.000.000.000</v>
      </c>
      <c r="B89" s="9">
        <f>'Main Meals'!B89</f>
        <v>6300</v>
      </c>
      <c r="C89" s="9">
        <f>'Main Meals'!C89</f>
        <v>6300</v>
      </c>
      <c r="D89" s="10" t="str">
        <f>'Main Meals'!D89</f>
        <v xml:space="preserve">Wine Braised Brisket </v>
      </c>
      <c r="E89" s="9" t="str">
        <f>'Main Meals'!I89</f>
        <v>RETIRED</v>
      </c>
      <c r="F89" s="409">
        <f>'Main Meals'!J89</f>
        <v>44482</v>
      </c>
      <c r="G89" s="9" t="str">
        <f>'Main Meals'!K89</f>
        <v>ENTRÉE</v>
      </c>
      <c r="H89" s="9" t="str">
        <f>VLOOKUP(C89,'Main Meals'!C89:L512,10,FALSE)</f>
        <v>SS</v>
      </c>
      <c r="I89" s="7"/>
      <c r="J89" s="411"/>
      <c r="K89" s="10" t="s">
        <v>1465</v>
      </c>
      <c r="L89" s="411" t="e">
        <v>#N/A</v>
      </c>
      <c r="M89" s="421" t="e">
        <f t="shared" si="1"/>
        <v>#N/A</v>
      </c>
      <c r="O89" s="426" t="e">
        <v>#N/A</v>
      </c>
      <c r="Q89" s="411" t="e">
        <f>VLOOKUP(C89,'[1]ToPublish Fri+Mon Package Batch'!$A$2:$B$68,2,FALSE)</f>
        <v>#N/A</v>
      </c>
      <c r="R89" s="421" t="e">
        <f>VLOOKUP(C89,[2]Sheet1!$A$2:$B$12,2,FALSE)</f>
        <v>#N/A</v>
      </c>
    </row>
    <row r="90" spans="1:18">
      <c r="A90" s="10" t="str">
        <f>'Main Meals'!A90</f>
        <v>6400.000.000.000.000.000.000</v>
      </c>
      <c r="B90" s="9">
        <f>'Main Meals'!B90</f>
        <v>6400</v>
      </c>
      <c r="C90" s="9">
        <f>'Main Meals'!C90</f>
        <v>6400</v>
      </c>
      <c r="D90" s="10" t="str">
        <f>'Main Meals'!D90</f>
        <v xml:space="preserve">Maple-Glazed Ham </v>
      </c>
      <c r="E90" s="9" t="str">
        <f>'Main Meals'!I90</f>
        <v>RETIRED</v>
      </c>
      <c r="F90" s="409">
        <f>'Main Meals'!J90</f>
        <v>44482</v>
      </c>
      <c r="G90" s="9" t="str">
        <f>'Main Meals'!K90</f>
        <v>ENTRÉE</v>
      </c>
      <c r="H90" s="9" t="str">
        <f>VLOOKUP(C90,'Main Meals'!C90:L513,10,FALSE)</f>
        <v>SS</v>
      </c>
      <c r="I90" s="7"/>
      <c r="J90" s="411"/>
      <c r="K90" s="10" t="s">
        <v>1465</v>
      </c>
      <c r="L90" s="411" t="e">
        <v>#N/A</v>
      </c>
      <c r="M90" s="421" t="e">
        <f t="shared" si="1"/>
        <v>#N/A</v>
      </c>
      <c r="O90" s="426" t="e">
        <v>#N/A</v>
      </c>
      <c r="Q90" s="411" t="e">
        <f>VLOOKUP(C90,'[1]ToPublish Fri+Mon Package Batch'!$A$2:$B$68,2,FALSE)</f>
        <v>#N/A</v>
      </c>
      <c r="R90" s="421" t="e">
        <f>VLOOKUP(C90,[2]Sheet1!$A$2:$B$12,2,FALSE)</f>
        <v>#N/A</v>
      </c>
    </row>
    <row r="91" spans="1:18">
      <c r="A91" s="10" t="str">
        <f>'Main Meals'!A91</f>
        <v>6500.000.000.000.000.000.000</v>
      </c>
      <c r="B91" s="9">
        <f>'Main Meals'!B91</f>
        <v>6500</v>
      </c>
      <c r="C91" s="9">
        <f>'Main Meals'!C91</f>
        <v>6500</v>
      </c>
      <c r="D91" s="10" t="str">
        <f>'Main Meals'!D91</f>
        <v xml:space="preserve">Bloody Mary Mix </v>
      </c>
      <c r="E91" s="9" t="str">
        <f>'Main Meals'!I91</f>
        <v>RETIRED</v>
      </c>
      <c r="F91" s="409">
        <f>'Main Meals'!J91</f>
        <v>44482</v>
      </c>
      <c r="G91" s="9" t="str">
        <f>'Main Meals'!K91</f>
        <v>BEVERAGE</v>
      </c>
      <c r="H91" s="9" t="str">
        <f>VLOOKUP(C91,'Main Meals'!C91:L514,10,FALSE)</f>
        <v>SS</v>
      </c>
      <c r="I91" s="7"/>
      <c r="J91" s="411"/>
      <c r="K91" s="10" t="s">
        <v>1465</v>
      </c>
      <c r="L91" s="411" t="e">
        <v>#N/A</v>
      </c>
      <c r="M91" s="421" t="e">
        <f t="shared" si="1"/>
        <v>#N/A</v>
      </c>
      <c r="O91" s="426" t="e">
        <v>#N/A</v>
      </c>
      <c r="Q91" s="411" t="e">
        <f>VLOOKUP(C91,'[1]ToPublish Fri+Mon Package Batch'!$A$2:$B$68,2,FALSE)</f>
        <v>#N/A</v>
      </c>
      <c r="R91" s="421" t="e">
        <f>VLOOKUP(C91,[2]Sheet1!$A$2:$B$12,2,FALSE)</f>
        <v>#N/A</v>
      </c>
    </row>
    <row r="92" spans="1:18">
      <c r="A92" s="10" t="str">
        <f>'Main Meals'!A92</f>
        <v>6600.000.000.000.000.000.608</v>
      </c>
      <c r="B92" s="9">
        <f>'Main Meals'!B92</f>
        <v>6600</v>
      </c>
      <c r="C92" s="9">
        <f>'Main Meals'!C92</f>
        <v>6600</v>
      </c>
      <c r="D92" s="10" t="str">
        <f>'Main Meals'!D92</f>
        <v xml:space="preserve">Coconut Yogurt Parfait </v>
      </c>
      <c r="E92" s="9" t="str">
        <f>'Main Meals'!I92</f>
        <v xml:space="preserve">ACTIVE </v>
      </c>
      <c r="F92" s="409">
        <f>'Main Meals'!J92</f>
        <v>44482</v>
      </c>
      <c r="G92" s="9" t="str">
        <f>'Main Meals'!K92</f>
        <v>BREAKFAST</v>
      </c>
      <c r="H92" s="9" t="str">
        <f>VLOOKUP(C92,'Main Meals'!C92:L515,10,FALSE)</f>
        <v>SS</v>
      </c>
      <c r="I92" s="7" t="s">
        <v>2121</v>
      </c>
      <c r="J92" s="411">
        <v>850001352109</v>
      </c>
      <c r="K92" s="10" t="s">
        <v>1465</v>
      </c>
      <c r="L92" s="411">
        <v>850001352109</v>
      </c>
      <c r="M92" s="421">
        <f t="shared" si="1"/>
        <v>0</v>
      </c>
      <c r="O92" s="426" t="e">
        <v>#N/A</v>
      </c>
      <c r="Q92" s="411" t="e">
        <f>VLOOKUP(C92,'[1]ToPublish Fri+Mon Package Batch'!$A$2:$B$68,2,FALSE)</f>
        <v>#N/A</v>
      </c>
      <c r="R92" s="421" t="e">
        <f>VLOOKUP(C92,[2]Sheet1!$A$2:$B$12,2,FALSE)</f>
        <v>#N/A</v>
      </c>
    </row>
    <row r="93" spans="1:18">
      <c r="A93" s="10" t="str">
        <f>'Main Meals'!A93</f>
        <v>6701.000.000.000.000.000.000</v>
      </c>
      <c r="B93" s="9">
        <f>'Main Meals'!B93</f>
        <v>6700</v>
      </c>
      <c r="C93" s="9">
        <f>'Main Meals'!C93</f>
        <v>6701</v>
      </c>
      <c r="D93" s="10" t="str">
        <f>'Main Meals'!D93</f>
        <v xml:space="preserve">Original 'Super' Trail Mix (OLD NOT ACTIVE) </v>
      </c>
      <c r="E93" s="9" t="str">
        <f>'Main Meals'!I93</f>
        <v>RETIRED</v>
      </c>
      <c r="F93" s="409">
        <f>'Main Meals'!J93</f>
        <v>44482</v>
      </c>
      <c r="G93" s="9" t="str">
        <f>'Main Meals'!K93</f>
        <v>SNACK</v>
      </c>
      <c r="H93" s="9" t="str">
        <f>VLOOKUP(C93,'Main Meals'!C93:L516,10,FALSE)</f>
        <v>MS</v>
      </c>
      <c r="I93" s="7"/>
      <c r="J93" s="411"/>
      <c r="K93" s="10" t="s">
        <v>1465</v>
      </c>
      <c r="L93" s="411" t="e">
        <v>#N/A</v>
      </c>
      <c r="M93" s="421" t="e">
        <f t="shared" si="1"/>
        <v>#N/A</v>
      </c>
      <c r="O93" s="426" t="e">
        <v>#N/A</v>
      </c>
      <c r="Q93" s="411" t="e">
        <f>VLOOKUP(C93,'[1]ToPublish Fri+Mon Package Batch'!$A$2:$B$68,2,FALSE)</f>
        <v>#N/A</v>
      </c>
      <c r="R93" s="421" t="e">
        <f>VLOOKUP(C93,[2]Sheet1!$A$2:$B$12,2,FALSE)</f>
        <v>#N/A</v>
      </c>
    </row>
    <row r="94" spans="1:18">
      <c r="A94" s="10" t="str">
        <f>'Main Meals'!A94</f>
        <v>6702.000.000.000.000.000.000</v>
      </c>
      <c r="B94" s="9">
        <f>'Main Meals'!B94</f>
        <v>6700</v>
      </c>
      <c r="C94" s="9">
        <f>'Main Meals'!C94</f>
        <v>6702</v>
      </c>
      <c r="D94" s="10" t="str">
        <f>'Main Meals'!D94</f>
        <v xml:space="preserve">Original 'Super' Trail Mix (OLD NOT ACTIVE) </v>
      </c>
      <c r="E94" s="9" t="str">
        <f>'Main Meals'!I94</f>
        <v>RETIRED</v>
      </c>
      <c r="F94" s="409">
        <f>'Main Meals'!J94</f>
        <v>44482</v>
      </c>
      <c r="G94" s="9" t="str">
        <f>'Main Meals'!K94</f>
        <v>SNACK</v>
      </c>
      <c r="H94" s="9" t="str">
        <f>VLOOKUP(C94,'Main Meals'!C94:L517,10,FALSE)</f>
        <v>MS</v>
      </c>
      <c r="I94" s="7"/>
      <c r="J94" s="411"/>
      <c r="K94" s="10" t="s">
        <v>1465</v>
      </c>
      <c r="L94" s="411" t="e">
        <v>#N/A</v>
      </c>
      <c r="M94" s="421" t="e">
        <f t="shared" si="1"/>
        <v>#N/A</v>
      </c>
      <c r="O94" s="426" t="e">
        <v>#N/A</v>
      </c>
      <c r="Q94" s="411" t="e">
        <f>VLOOKUP(C94,'[1]ToPublish Fri+Mon Package Batch'!$A$2:$B$68,2,FALSE)</f>
        <v>#N/A</v>
      </c>
      <c r="R94" s="421" t="e">
        <f>VLOOKUP(C94,[2]Sheet1!$A$2:$B$12,2,FALSE)</f>
        <v>#N/A</v>
      </c>
    </row>
    <row r="95" spans="1:18">
      <c r="A95" s="10" t="str">
        <f>'Main Meals'!A95</f>
        <v>6703.000.000.000.000.000.000</v>
      </c>
      <c r="B95" s="9">
        <f>'Main Meals'!B95</f>
        <v>6700</v>
      </c>
      <c r="C95" s="9">
        <f>'Main Meals'!C95</f>
        <v>6703</v>
      </c>
      <c r="D95" s="10" t="str">
        <f>'Main Meals'!D95</f>
        <v xml:space="preserve">Original 'Super' Trail Mix </v>
      </c>
      <c r="E95" s="9" t="str">
        <f>'Main Meals'!I95</f>
        <v>RETIRED</v>
      </c>
      <c r="F95" s="409">
        <f>'Main Meals'!J95</f>
        <v>44482</v>
      </c>
      <c r="G95" s="9" t="str">
        <f>'Main Meals'!K95</f>
        <v>SNACK</v>
      </c>
      <c r="H95" s="9" t="str">
        <f>VLOOKUP(C95,'Main Meals'!C95:L518,10,FALSE)</f>
        <v>MS</v>
      </c>
      <c r="I95" s="7"/>
      <c r="J95" s="411"/>
      <c r="K95" s="10" t="s">
        <v>1465</v>
      </c>
      <c r="L95" s="411" t="e">
        <v>#N/A</v>
      </c>
      <c r="M95" s="421" t="e">
        <f t="shared" si="1"/>
        <v>#N/A</v>
      </c>
      <c r="O95" s="426" t="e">
        <v>#N/A</v>
      </c>
      <c r="Q95" s="411" t="e">
        <f>VLOOKUP(C95,'[1]ToPublish Fri+Mon Package Batch'!$A$2:$B$68,2,FALSE)</f>
        <v>#N/A</v>
      </c>
      <c r="R95" s="421" t="e">
        <f>VLOOKUP(C95,[2]Sheet1!$A$2:$B$12,2,FALSE)</f>
        <v>#N/A</v>
      </c>
    </row>
    <row r="96" spans="1:18">
      <c r="A96" s="10" t="str">
        <f>'Main Meals'!A96</f>
        <v>6801.000.000.000.000.000.000</v>
      </c>
      <c r="B96" s="9">
        <f>'Main Meals'!B96</f>
        <v>6800</v>
      </c>
      <c r="C96" s="9">
        <f>'Main Meals'!C96</f>
        <v>6801</v>
      </c>
      <c r="D96" s="10" t="str">
        <f>'Main Meals'!D96</f>
        <v xml:space="preserve">Original Granola  (OLD NOT ACTIVE) </v>
      </c>
      <c r="E96" s="9" t="str">
        <f>'Main Meals'!I96</f>
        <v>RETIRED</v>
      </c>
      <c r="F96" s="409">
        <f>'Main Meals'!J96</f>
        <v>44482</v>
      </c>
      <c r="G96" s="9" t="str">
        <f>'Main Meals'!K96</f>
        <v>SNACK</v>
      </c>
      <c r="H96" s="9" t="str">
        <f>VLOOKUP(C96,'Main Meals'!C96:L519,10,FALSE)</f>
        <v>MS</v>
      </c>
      <c r="I96" s="7"/>
      <c r="J96" s="411"/>
      <c r="K96" s="10" t="s">
        <v>1465</v>
      </c>
      <c r="L96" s="411" t="e">
        <v>#N/A</v>
      </c>
      <c r="M96" s="421" t="e">
        <f t="shared" si="1"/>
        <v>#N/A</v>
      </c>
      <c r="O96" s="426" t="e">
        <v>#N/A</v>
      </c>
      <c r="Q96" s="411" t="e">
        <f>VLOOKUP(C96,'[1]ToPublish Fri+Mon Package Batch'!$A$2:$B$68,2,FALSE)</f>
        <v>#N/A</v>
      </c>
      <c r="R96" s="421" t="e">
        <f>VLOOKUP(C96,[2]Sheet1!$A$2:$B$12,2,FALSE)</f>
        <v>#N/A</v>
      </c>
    </row>
    <row r="97" spans="1:18">
      <c r="A97" s="10" t="str">
        <f>'Main Meals'!A97</f>
        <v>6802.000.000.000.000.000.000</v>
      </c>
      <c r="B97" s="9">
        <f>'Main Meals'!B97</f>
        <v>6800</v>
      </c>
      <c r="C97" s="9">
        <f>'Main Meals'!C97</f>
        <v>6802</v>
      </c>
      <c r="D97" s="10" t="str">
        <f>'Main Meals'!D97</f>
        <v xml:space="preserve">Original Granola (OLD NOT ACTIVE) </v>
      </c>
      <c r="E97" s="9" t="str">
        <f>'Main Meals'!I97</f>
        <v>RETIRED</v>
      </c>
      <c r="F97" s="409">
        <f>'Main Meals'!J97</f>
        <v>44482</v>
      </c>
      <c r="G97" s="9" t="str">
        <f>'Main Meals'!K97</f>
        <v>SNACK</v>
      </c>
      <c r="H97" s="9" t="str">
        <f>VLOOKUP(C97,'Main Meals'!C97:L520,10,FALSE)</f>
        <v>MS</v>
      </c>
      <c r="I97" s="7"/>
      <c r="J97" s="411"/>
      <c r="K97" s="10" t="s">
        <v>1465</v>
      </c>
      <c r="L97" s="411" t="e">
        <v>#N/A</v>
      </c>
      <c r="M97" s="421" t="e">
        <f t="shared" si="1"/>
        <v>#N/A</v>
      </c>
      <c r="O97" s="426" t="e">
        <v>#N/A</v>
      </c>
      <c r="Q97" s="411" t="e">
        <f>VLOOKUP(C97,'[1]ToPublish Fri+Mon Package Batch'!$A$2:$B$68,2,FALSE)</f>
        <v>#N/A</v>
      </c>
      <c r="R97" s="421" t="e">
        <f>VLOOKUP(C97,[2]Sheet1!$A$2:$B$12,2,FALSE)</f>
        <v>#N/A</v>
      </c>
    </row>
    <row r="98" spans="1:18">
      <c r="A98" s="10" t="str">
        <f>'Main Meals'!A98</f>
        <v>6803.000.000.000.000.000.000</v>
      </c>
      <c r="B98" s="9">
        <f>'Main Meals'!B98</f>
        <v>6800</v>
      </c>
      <c r="C98" s="9">
        <f>'Main Meals'!C98</f>
        <v>6803</v>
      </c>
      <c r="D98" s="10" t="str">
        <f>'Main Meals'!D98</f>
        <v xml:space="preserve">Original Granola </v>
      </c>
      <c r="E98" s="9" t="str">
        <f>'Main Meals'!I98</f>
        <v>INACTIVE</v>
      </c>
      <c r="F98" s="409">
        <f>'Main Meals'!J98</f>
        <v>44482</v>
      </c>
      <c r="G98" s="9" t="str">
        <f>'Main Meals'!K98</f>
        <v>SNACK</v>
      </c>
      <c r="H98" s="9" t="str">
        <f>VLOOKUP(C98,'Main Meals'!C98:L521,10,FALSE)</f>
        <v>MS</v>
      </c>
      <c r="I98" s="7"/>
      <c r="J98" s="411">
        <v>850001352239</v>
      </c>
      <c r="K98" s="10" t="s">
        <v>1465</v>
      </c>
      <c r="L98" s="411" t="e">
        <v>#N/A</v>
      </c>
      <c r="M98" s="421" t="e">
        <f t="shared" si="1"/>
        <v>#N/A</v>
      </c>
      <c r="O98" s="426" t="e">
        <v>#N/A</v>
      </c>
      <c r="Q98" s="411" t="e">
        <f>VLOOKUP(C98,'[1]ToPublish Fri+Mon Package Batch'!$A$2:$B$68,2,FALSE)</f>
        <v>#N/A</v>
      </c>
      <c r="R98" s="421" t="e">
        <f>VLOOKUP(C98,[2]Sheet1!$A$2:$B$12,2,FALSE)</f>
        <v>#N/A</v>
      </c>
    </row>
    <row r="99" spans="1:18">
      <c r="A99" s="10" t="str">
        <f>'Main Meals'!A99</f>
        <v>6901.000.000.000.000.000.000</v>
      </c>
      <c r="B99" s="9">
        <f>'Main Meals'!B99</f>
        <v>6900</v>
      </c>
      <c r="C99" s="9">
        <f>'Main Meals'!C99</f>
        <v>6901</v>
      </c>
      <c r="D99" s="10" t="str">
        <f>'Main Meals'!D99</f>
        <v>Brownie Bites (2 bite)</v>
      </c>
      <c r="E99" s="9" t="str">
        <f>'Main Meals'!I99</f>
        <v>ACTIVE</v>
      </c>
      <c r="F99" s="409">
        <f>'Main Meals'!J99</f>
        <v>44851</v>
      </c>
      <c r="G99" s="9" t="str">
        <f>'Main Meals'!K99</f>
        <v>SNACK</v>
      </c>
      <c r="H99" s="9" t="str">
        <f>VLOOKUP(C99,'Main Meals'!C99:L522,10,FALSE)</f>
        <v>MS</v>
      </c>
      <c r="I99" s="7"/>
      <c r="J99" s="411"/>
      <c r="K99" s="10" t="s">
        <v>1465</v>
      </c>
      <c r="L99" s="411" t="e">
        <v>#N/A</v>
      </c>
      <c r="M99" s="421" t="e">
        <f t="shared" si="1"/>
        <v>#N/A</v>
      </c>
      <c r="O99" s="426" t="e">
        <v>#N/A</v>
      </c>
      <c r="Q99" s="411" t="e">
        <f>VLOOKUP(C99,'[1]ToPublish Fri+Mon Package Batch'!$A$2:$B$68,2,FALSE)</f>
        <v>#N/A</v>
      </c>
      <c r="R99" s="421" t="e">
        <f>VLOOKUP(C99,[2]Sheet1!$A$2:$B$12,2,FALSE)</f>
        <v>#N/A</v>
      </c>
    </row>
    <row r="100" spans="1:18">
      <c r="A100" s="10" t="str">
        <f>'Main Meals'!A100</f>
        <v>7001.000.000.000.000.000.000</v>
      </c>
      <c r="B100" s="9">
        <f>'Main Meals'!B100</f>
        <v>7000</v>
      </c>
      <c r="C100" s="9">
        <f>'Main Meals'!C100</f>
        <v>7001</v>
      </c>
      <c r="D100" s="10" t="str">
        <f>'Main Meals'!D100</f>
        <v xml:space="preserve">Cinnamon-Sugar Coffee Cakes </v>
      </c>
      <c r="E100" s="9" t="str">
        <f>'Main Meals'!I100</f>
        <v>INACTIVE</v>
      </c>
      <c r="F100" s="409">
        <f>'Main Meals'!J100</f>
        <v>44482</v>
      </c>
      <c r="G100" s="9" t="str">
        <f>'Main Meals'!K100</f>
        <v>SNACK</v>
      </c>
      <c r="H100" s="9" t="str">
        <f>VLOOKUP(C100,'Main Meals'!C100:L523,10,FALSE)</f>
        <v>SS</v>
      </c>
      <c r="I100" s="7"/>
      <c r="J100" s="411"/>
      <c r="K100" s="10" t="s">
        <v>1465</v>
      </c>
      <c r="L100" s="411" t="e">
        <v>#N/A</v>
      </c>
      <c r="M100" s="421" t="e">
        <f t="shared" si="1"/>
        <v>#N/A</v>
      </c>
      <c r="O100" s="426" t="e">
        <v>#N/A</v>
      </c>
      <c r="Q100" s="411" t="e">
        <f>VLOOKUP(C100,'[1]ToPublish Fri+Mon Package Batch'!$A$2:$B$68,2,FALSE)</f>
        <v>#N/A</v>
      </c>
      <c r="R100" s="421" t="e">
        <f>VLOOKUP(C100,[2]Sheet1!$A$2:$B$12,2,FALSE)</f>
        <v>#N/A</v>
      </c>
    </row>
    <row r="101" spans="1:18">
      <c r="A101" s="10" t="str">
        <f>'Main Meals'!A101</f>
        <v>7002.000.000.000.000.000.000</v>
      </c>
      <c r="B101" s="9">
        <f>'Main Meals'!B101</f>
        <v>7000</v>
      </c>
      <c r="C101" s="9">
        <f>'Main Meals'!C101</f>
        <v>7002</v>
      </c>
      <c r="D101" s="10" t="str">
        <f>'Main Meals'!D101</f>
        <v xml:space="preserve">Cinnamon-Sugar Coffee Cakes </v>
      </c>
      <c r="E101" s="9" t="str">
        <f>'Main Meals'!I101</f>
        <v>INACTIVE</v>
      </c>
      <c r="F101" s="409">
        <f>'Main Meals'!J101</f>
        <v>44482</v>
      </c>
      <c r="G101" s="9" t="str">
        <f>'Main Meals'!K101</f>
        <v>SNACK</v>
      </c>
      <c r="H101" s="9" t="str">
        <f>VLOOKUP(C101,'Main Meals'!C101:L524,10,FALSE)</f>
        <v>SS</v>
      </c>
      <c r="I101" s="7"/>
      <c r="J101" s="411"/>
      <c r="K101" s="10" t="s">
        <v>1465</v>
      </c>
      <c r="L101" s="411" t="e">
        <v>#N/A</v>
      </c>
      <c r="M101" s="421" t="e">
        <f t="shared" si="1"/>
        <v>#N/A</v>
      </c>
      <c r="O101" s="426" t="e">
        <v>#N/A</v>
      </c>
      <c r="Q101" s="411" t="e">
        <f>VLOOKUP(C101,'[1]ToPublish Fri+Mon Package Batch'!$A$2:$B$68,2,FALSE)</f>
        <v>#N/A</v>
      </c>
      <c r="R101" s="421" t="e">
        <f>VLOOKUP(C101,[2]Sheet1!$A$2:$B$12,2,FALSE)</f>
        <v>#N/A</v>
      </c>
    </row>
    <row r="102" spans="1:18">
      <c r="A102" s="10" t="str">
        <f>'Main Meals'!A102</f>
        <v>7101.000.000.000.000.000.000</v>
      </c>
      <c r="B102" s="9">
        <f>'Main Meals'!B102</f>
        <v>7100</v>
      </c>
      <c r="C102" s="9">
        <f>'Main Meals'!C102</f>
        <v>7101</v>
      </c>
      <c r="D102" s="10" t="str">
        <f>'Main Meals'!D102</f>
        <v xml:space="preserve">Turkey Meatballs (OLD NOT ACTIVE) </v>
      </c>
      <c r="E102" s="9" t="str">
        <f>'Main Meals'!I102</f>
        <v>RETIRED</v>
      </c>
      <c r="F102" s="409">
        <f>'Main Meals'!J102</f>
        <v>44482</v>
      </c>
      <c r="G102" s="9" t="str">
        <f>'Main Meals'!K102</f>
        <v>SIDE</v>
      </c>
      <c r="H102" s="9" t="str">
        <f>VLOOKUP(C102,'Main Meals'!C102:L525,10,FALSE)</f>
        <v>SS</v>
      </c>
      <c r="I102" s="7"/>
      <c r="J102" s="411"/>
      <c r="K102" s="10" t="s">
        <v>1465</v>
      </c>
      <c r="L102" s="411" t="e">
        <v>#N/A</v>
      </c>
      <c r="M102" s="421" t="e">
        <f t="shared" si="1"/>
        <v>#N/A</v>
      </c>
      <c r="O102" s="426" t="e">
        <v>#N/A</v>
      </c>
      <c r="Q102" s="411" t="e">
        <f>VLOOKUP(C102,'[1]ToPublish Fri+Mon Package Batch'!$A$2:$B$68,2,FALSE)</f>
        <v>#N/A</v>
      </c>
      <c r="R102" s="421" t="e">
        <f>VLOOKUP(C102,[2]Sheet1!$A$2:$B$12,2,FALSE)</f>
        <v>#N/A</v>
      </c>
    </row>
    <row r="103" spans="1:18">
      <c r="A103" s="10" t="str">
        <f>'Main Meals'!A103</f>
        <v>7102.000.000.000.000.000.000</v>
      </c>
      <c r="B103" s="9">
        <f>'Main Meals'!B103</f>
        <v>7100</v>
      </c>
      <c r="C103" s="9">
        <f>'Main Meals'!C103</f>
        <v>7102</v>
      </c>
      <c r="D103" s="10" t="str">
        <f>'Main Meals'!D103</f>
        <v xml:space="preserve">Turkey Meatballs  </v>
      </c>
      <c r="E103" s="9" t="str">
        <f>'Main Meals'!I103</f>
        <v xml:space="preserve">ACTIVE </v>
      </c>
      <c r="F103" s="409">
        <f>'Main Meals'!J103</f>
        <v>44482</v>
      </c>
      <c r="G103" s="9" t="str">
        <f>'Main Meals'!K103</f>
        <v>SIDE</v>
      </c>
      <c r="H103" s="9" t="str">
        <f>VLOOKUP(C103,'Main Meals'!C103:L526,10,FALSE)</f>
        <v>SS</v>
      </c>
      <c r="I103" s="7" t="s">
        <v>2136</v>
      </c>
      <c r="J103" s="411">
        <v>850001352376</v>
      </c>
      <c r="K103" s="10" t="s">
        <v>1465</v>
      </c>
      <c r="L103" s="411" t="e">
        <v>#N/A</v>
      </c>
      <c r="M103" s="421" t="e">
        <f t="shared" si="1"/>
        <v>#N/A</v>
      </c>
      <c r="O103" s="426" t="e">
        <v>#N/A</v>
      </c>
      <c r="Q103" s="411" t="e">
        <f>VLOOKUP(C103,'[1]ToPublish Fri+Mon Package Batch'!$A$2:$B$68,2,FALSE)</f>
        <v>#N/A</v>
      </c>
      <c r="R103" s="421" t="e">
        <f>VLOOKUP(C103,[2]Sheet1!$A$2:$B$12,2,FALSE)</f>
        <v>#N/A</v>
      </c>
    </row>
    <row r="104" spans="1:18">
      <c r="A104" s="10" t="str">
        <f>'Main Meals'!A104</f>
        <v>7202.405.606.501.000.000.000</v>
      </c>
      <c r="B104" s="9">
        <f>'Main Meals'!B104</f>
        <v>7200</v>
      </c>
      <c r="C104" s="9">
        <f>'Main Meals'!C104</f>
        <v>7202</v>
      </c>
      <c r="D104" s="10" t="str">
        <f>'Main Meals'!D104</f>
        <v>Tortilla Soup (OLD NOT ACTIVE) (Chicken)</v>
      </c>
      <c r="E104" s="9" t="str">
        <f>'Main Meals'!I104</f>
        <v>RETIRED</v>
      </c>
      <c r="F104" s="409">
        <f>'Main Meals'!J104</f>
        <v>44482</v>
      </c>
      <c r="G104" s="9" t="str">
        <f>'Main Meals'!K104</f>
        <v>SOUP</v>
      </c>
      <c r="H104" s="9" t="str">
        <f>VLOOKUP(C104,'Main Meals'!C104:L527,10,FALSE)</f>
        <v>SS</v>
      </c>
      <c r="I104" s="7"/>
      <c r="J104" s="411"/>
      <c r="K104" s="10" t="s">
        <v>1465</v>
      </c>
      <c r="L104" s="411" t="e">
        <v>#N/A</v>
      </c>
      <c r="M104" s="421" t="e">
        <f t="shared" si="1"/>
        <v>#N/A</v>
      </c>
      <c r="O104" s="426" t="e">
        <v>#N/A</v>
      </c>
      <c r="Q104" s="411" t="e">
        <f>VLOOKUP(C104,'[1]ToPublish Fri+Mon Package Batch'!$A$2:$B$68,2,FALSE)</f>
        <v>#N/A</v>
      </c>
      <c r="R104" s="421" t="e">
        <f>VLOOKUP(C104,[2]Sheet1!$A$2:$B$12,2,FALSE)</f>
        <v>#N/A</v>
      </c>
    </row>
    <row r="105" spans="1:18">
      <c r="A105" s="10" t="str">
        <f>'Main Meals'!A105</f>
        <v>7201.405.606.501.000.000.000</v>
      </c>
      <c r="B105" s="9">
        <f>'Main Meals'!B105</f>
        <v>7200</v>
      </c>
      <c r="C105" s="9">
        <f>'Main Meals'!C105</f>
        <v>7201</v>
      </c>
      <c r="D105" s="10" t="str">
        <f>'Main Meals'!D105</f>
        <v>Tortilla Soup (OLD NOT ACTIVE) (Vegetable)</v>
      </c>
      <c r="E105" s="9" t="str">
        <f>'Main Meals'!I105</f>
        <v>RETIRED</v>
      </c>
      <c r="F105" s="409">
        <f>'Main Meals'!J105</f>
        <v>44482</v>
      </c>
      <c r="G105" s="9" t="str">
        <f>'Main Meals'!K105</f>
        <v>SOUP</v>
      </c>
      <c r="H105" s="9" t="str">
        <f>VLOOKUP(C105,'Main Meals'!C105:L528,10,FALSE)</f>
        <v>SS</v>
      </c>
      <c r="I105" s="7"/>
      <c r="J105" s="411"/>
      <c r="K105" s="10" t="s">
        <v>1465</v>
      </c>
      <c r="L105" s="411" t="e">
        <v>#N/A</v>
      </c>
      <c r="M105" s="421" t="e">
        <f t="shared" si="1"/>
        <v>#N/A</v>
      </c>
      <c r="O105" s="426" t="e">
        <v>#N/A</v>
      </c>
      <c r="Q105" s="411" t="e">
        <f>VLOOKUP(C105,'[1]ToPublish Fri+Mon Package Batch'!$A$2:$B$68,2,FALSE)</f>
        <v>#N/A</v>
      </c>
      <c r="R105" s="421" t="e">
        <f>VLOOKUP(C105,[2]Sheet1!$A$2:$B$12,2,FALSE)</f>
        <v>#N/A</v>
      </c>
    </row>
    <row r="106" spans="1:18">
      <c r="A106" s="10" t="str">
        <f>'Main Meals'!A106</f>
        <v>7301.000.000.000.000.000.000</v>
      </c>
      <c r="B106" s="9">
        <f>'Main Meals'!B106</f>
        <v>7300</v>
      </c>
      <c r="C106" s="9">
        <f>'Main Meals'!C106</f>
        <v>7301</v>
      </c>
      <c r="D106" s="10" t="str">
        <f>'Main Meals'!D106</f>
        <v xml:space="preserve">Almond &amp; Cranberry Energy Bites </v>
      </c>
      <c r="E106" s="9" t="str">
        <f>'Main Meals'!I106</f>
        <v xml:space="preserve">ACTIVE </v>
      </c>
      <c r="F106" s="409">
        <f>'Main Meals'!J106</f>
        <v>44482</v>
      </c>
      <c r="G106" s="9" t="str">
        <f>'Main Meals'!K106</f>
        <v>SNACK</v>
      </c>
      <c r="H106" s="9" t="str">
        <f>VLOOKUP(C106,'Main Meals'!C106:L529,10,FALSE)</f>
        <v>MS</v>
      </c>
      <c r="I106" s="7" t="s">
        <v>2119</v>
      </c>
      <c r="J106" s="411">
        <v>850001352024</v>
      </c>
      <c r="K106" s="10" t="s">
        <v>1465</v>
      </c>
      <c r="L106" s="411">
        <v>850001352024</v>
      </c>
      <c r="M106" s="421">
        <f t="shared" si="1"/>
        <v>0</v>
      </c>
      <c r="O106" s="426" t="e">
        <v>#N/A</v>
      </c>
      <c r="Q106" s="411" t="e">
        <f>VLOOKUP(C106,'[1]ToPublish Fri+Mon Package Batch'!$A$2:$B$68,2,FALSE)</f>
        <v>#N/A</v>
      </c>
      <c r="R106" s="421" t="e">
        <f>VLOOKUP(C106,[2]Sheet1!$A$2:$B$12,2,FALSE)</f>
        <v>#N/A</v>
      </c>
    </row>
    <row r="107" spans="1:18">
      <c r="A107" s="10" t="str">
        <f>'Main Meals'!A107</f>
        <v>7401.000.000.000.000.000.000</v>
      </c>
      <c r="B107" s="9">
        <f>'Main Meals'!B107</f>
        <v>7400</v>
      </c>
      <c r="C107" s="9">
        <f>'Main Meals'!C107</f>
        <v>7401</v>
      </c>
      <c r="D107" s="10" t="str">
        <f>'Main Meals'!D107</f>
        <v xml:space="preserve">Peanut Butter &amp; Chocolate Energy Bites </v>
      </c>
      <c r="E107" s="9" t="str">
        <f>'Main Meals'!I107</f>
        <v xml:space="preserve">ACTIVE </v>
      </c>
      <c r="F107" s="409">
        <f>'Main Meals'!J107</f>
        <v>44482</v>
      </c>
      <c r="G107" s="9" t="str">
        <f>'Main Meals'!K107</f>
        <v>SNACK</v>
      </c>
      <c r="H107" s="9" t="str">
        <f>VLOOKUP(C107,'Main Meals'!C107:L530,10,FALSE)</f>
        <v>MS</v>
      </c>
      <c r="I107" s="7" t="s">
        <v>2120</v>
      </c>
      <c r="J107" s="411">
        <v>850001352260</v>
      </c>
      <c r="K107" s="10" t="s">
        <v>1465</v>
      </c>
      <c r="L107" s="411">
        <v>850001352260</v>
      </c>
      <c r="M107" s="421">
        <f t="shared" si="1"/>
        <v>0</v>
      </c>
      <c r="O107" s="426" t="e">
        <v>#N/A</v>
      </c>
      <c r="Q107" s="411" t="e">
        <f>VLOOKUP(C107,'[1]ToPublish Fri+Mon Package Batch'!$A$2:$B$68,2,FALSE)</f>
        <v>#N/A</v>
      </c>
      <c r="R107" s="421" t="e">
        <f>VLOOKUP(C107,[2]Sheet1!$A$2:$B$12,2,FALSE)</f>
        <v>#N/A</v>
      </c>
    </row>
    <row r="108" spans="1:18">
      <c r="A108" s="10" t="str">
        <f>'Main Meals'!A108</f>
        <v>7500.607.000.000.000.000.000</v>
      </c>
      <c r="B108" s="9">
        <f>'Main Meals'!B108</f>
        <v>7500</v>
      </c>
      <c r="C108" s="9">
        <f>'Main Meals'!C108</f>
        <v>7500</v>
      </c>
      <c r="D108" s="10" t="str">
        <f>'Main Meals'!D108</f>
        <v>Country Cinnamon Oatmeal  (Pecans)</v>
      </c>
      <c r="E108" s="9" t="str">
        <f>'Main Meals'!I108</f>
        <v xml:space="preserve">ACTIVE </v>
      </c>
      <c r="F108" s="409">
        <f>'Main Meals'!J108</f>
        <v>44482</v>
      </c>
      <c r="G108" s="9" t="str">
        <f>'Main Meals'!K108</f>
        <v>BREAKFAST</v>
      </c>
      <c r="H108" s="9" t="str">
        <f>VLOOKUP(C108,'Main Meals'!C108:L531,10,FALSE)</f>
        <v>SS</v>
      </c>
      <c r="I108" s="7" t="s">
        <v>2123</v>
      </c>
      <c r="J108" s="411">
        <v>850001352116</v>
      </c>
      <c r="K108" s="10" t="s">
        <v>1465</v>
      </c>
      <c r="L108" s="411">
        <v>850001352116</v>
      </c>
      <c r="M108" s="421">
        <f t="shared" si="1"/>
        <v>0</v>
      </c>
      <c r="O108" s="426" t="e">
        <v>#N/A</v>
      </c>
      <c r="Q108" s="411" t="e">
        <f>VLOOKUP(C108,'[1]ToPublish Fri+Mon Package Batch'!$A$2:$B$68,2,FALSE)</f>
        <v>#N/A</v>
      </c>
      <c r="R108" s="421" t="e">
        <f>VLOOKUP(C108,[2]Sheet1!$A$2:$B$12,2,FALSE)</f>
        <v>#N/A</v>
      </c>
    </row>
    <row r="109" spans="1:18">
      <c r="A109" s="10" t="str">
        <f>'Main Meals'!A109</f>
        <v>7600.000.000.000.000.000.000</v>
      </c>
      <c r="B109" s="9">
        <f>'Main Meals'!B109</f>
        <v>7600</v>
      </c>
      <c r="C109" s="9">
        <f>'Main Meals'!C109</f>
        <v>7600</v>
      </c>
      <c r="D109" s="10" t="str">
        <f>'Main Meals'!D109</f>
        <v xml:space="preserve">Baked Lasagna Bolognese </v>
      </c>
      <c r="E109" s="9" t="str">
        <f>'Main Meals'!I109</f>
        <v xml:space="preserve">ACTIVE </v>
      </c>
      <c r="F109" s="409">
        <f>'Main Meals'!J109</f>
        <v>44482</v>
      </c>
      <c r="G109" s="9" t="str">
        <f>'Main Meals'!K109</f>
        <v>ENTRÉE</v>
      </c>
      <c r="H109" s="9" t="str">
        <f>VLOOKUP(C109,'Main Meals'!C109:L532,10,FALSE)</f>
        <v>SS</v>
      </c>
      <c r="I109" s="7" t="s">
        <v>2141</v>
      </c>
      <c r="J109" s="411">
        <v>850001352031</v>
      </c>
      <c r="K109" s="10" t="s">
        <v>1465</v>
      </c>
      <c r="L109" s="411" t="e">
        <v>#N/A</v>
      </c>
      <c r="M109" s="421" t="e">
        <f t="shared" si="1"/>
        <v>#N/A</v>
      </c>
      <c r="O109" s="426" t="e">
        <v>#N/A</v>
      </c>
      <c r="Q109" s="411" t="e">
        <f>VLOOKUP(C109,'[1]ToPublish Fri+Mon Package Batch'!$A$2:$B$68,2,FALSE)</f>
        <v>#N/A</v>
      </c>
      <c r="R109" s="421" t="e">
        <f>VLOOKUP(C109,[2]Sheet1!$A$2:$B$12,2,FALSE)</f>
        <v>#N/A</v>
      </c>
    </row>
    <row r="110" spans="1:18">
      <c r="A110" s="10" t="str">
        <f>'Main Meals'!A110</f>
        <v>7700.000.000.000.000.000.000</v>
      </c>
      <c r="B110" s="9">
        <f>'Main Meals'!B110</f>
        <v>7700</v>
      </c>
      <c r="C110" s="9">
        <f>'Main Meals'!C110</f>
        <v>7700</v>
      </c>
      <c r="D110" s="10" t="str">
        <f>'Main Meals'!D110</f>
        <v xml:space="preserve">Truffled Mac &amp; Cheese </v>
      </c>
      <c r="E110" s="9" t="str">
        <f>'Main Meals'!I110</f>
        <v>INACTIVE</v>
      </c>
      <c r="F110" s="409">
        <f>'Main Meals'!J110</f>
        <v>44482</v>
      </c>
      <c r="G110" s="9" t="str">
        <f>'Main Meals'!K110</f>
        <v>ENTRÉE</v>
      </c>
      <c r="H110" s="9" t="str">
        <f>VLOOKUP(C110,'Main Meals'!C110:L533,10,FALSE)</f>
        <v>SS</v>
      </c>
      <c r="I110" s="7"/>
      <c r="J110" s="411">
        <v>850001352369</v>
      </c>
      <c r="K110" s="10" t="s">
        <v>1465</v>
      </c>
      <c r="L110" s="411">
        <v>850001352369</v>
      </c>
      <c r="M110" s="421">
        <f t="shared" si="1"/>
        <v>0</v>
      </c>
      <c r="O110" s="426" t="e">
        <v>#N/A</v>
      </c>
      <c r="Q110" s="411" t="e">
        <f>VLOOKUP(C110,'[1]ToPublish Fri+Mon Package Batch'!$A$2:$B$68,2,FALSE)</f>
        <v>#N/A</v>
      </c>
      <c r="R110" s="421" t="e">
        <f>VLOOKUP(C110,[2]Sheet1!$A$2:$B$12,2,FALSE)</f>
        <v>#N/A</v>
      </c>
    </row>
    <row r="111" spans="1:18">
      <c r="A111" s="10" t="str">
        <f>'Main Meals'!A111</f>
        <v>7800.501.000.000.000.000.000</v>
      </c>
      <c r="B111" s="9">
        <f>'Main Meals'!B111</f>
        <v>7800</v>
      </c>
      <c r="C111" s="9">
        <f>'Main Meals'!C111</f>
        <v>7800</v>
      </c>
      <c r="D111" s="10" t="str">
        <f>'Main Meals'!D111</f>
        <v xml:space="preserve">Three-Spice Turkey Chili </v>
      </c>
      <c r="E111" s="9" t="str">
        <f>'Main Meals'!I111</f>
        <v xml:space="preserve">ACTIVE </v>
      </c>
      <c r="F111" s="409">
        <f>'Main Meals'!J111</f>
        <v>44482</v>
      </c>
      <c r="G111" s="9" t="str">
        <f>'Main Meals'!K111</f>
        <v>SOUP</v>
      </c>
      <c r="H111" s="9" t="str">
        <f>VLOOKUP(C111,'Main Meals'!C111:L534,10,FALSE)</f>
        <v>SS</v>
      </c>
      <c r="I111" s="7"/>
      <c r="J111" s="411">
        <v>850001352321</v>
      </c>
      <c r="K111" s="10" t="s">
        <v>1465</v>
      </c>
      <c r="L111" s="411">
        <v>850001352321</v>
      </c>
      <c r="M111" s="421">
        <f t="shared" si="1"/>
        <v>0</v>
      </c>
      <c r="O111" s="426" t="e">
        <v>#N/A</v>
      </c>
      <c r="Q111" s="411" t="e">
        <f>VLOOKUP(C111,'[1]ToPublish Fri+Mon Package Batch'!$A$2:$B$68,2,FALSE)</f>
        <v>#N/A</v>
      </c>
      <c r="R111" s="421" t="e">
        <f>VLOOKUP(C111,[2]Sheet1!$A$2:$B$12,2,FALSE)</f>
        <v>#N/A</v>
      </c>
    </row>
    <row r="112" spans="1:18">
      <c r="A112" s="10" t="str">
        <f>'Main Meals'!A112</f>
        <v>7901.000.000.000.000.000.000</v>
      </c>
      <c r="B112" s="9">
        <f>'Main Meals'!B112</f>
        <v>7900</v>
      </c>
      <c r="C112" s="9">
        <f>'Main Meals'!C112</f>
        <v>7901</v>
      </c>
      <c r="D112" s="10" t="str">
        <f>'Main Meals'!D112</f>
        <v xml:space="preserve">Chicken &amp; Rice Soup OLD NOT ACTIVE </v>
      </c>
      <c r="E112" s="9" t="str">
        <f>'Main Meals'!I112</f>
        <v>RETIRED</v>
      </c>
      <c r="F112" s="409">
        <f>'Main Meals'!J112</f>
        <v>44482</v>
      </c>
      <c r="G112" s="9" t="str">
        <f>'Main Meals'!K112</f>
        <v>SOUP</v>
      </c>
      <c r="H112" s="9" t="str">
        <f>VLOOKUP(C112,'Main Meals'!C112:L535,10,FALSE)</f>
        <v>SS</v>
      </c>
      <c r="I112" s="7"/>
      <c r="J112" s="411"/>
      <c r="K112" s="10" t="s">
        <v>1465</v>
      </c>
      <c r="L112" s="411" t="e">
        <v>#N/A</v>
      </c>
      <c r="M112" s="421" t="e">
        <f t="shared" si="1"/>
        <v>#N/A</v>
      </c>
      <c r="O112" s="426" t="e">
        <v>#N/A</v>
      </c>
      <c r="Q112" s="411" t="e">
        <f>VLOOKUP(C112,'[1]ToPublish Fri+Mon Package Batch'!$A$2:$B$68,2,FALSE)</f>
        <v>#N/A</v>
      </c>
      <c r="R112" s="421" t="e">
        <f>VLOOKUP(C112,[2]Sheet1!$A$2:$B$12,2,FALSE)</f>
        <v>#N/A</v>
      </c>
    </row>
    <row r="113" spans="1:18">
      <c r="A113" s="10" t="str">
        <f>'Main Meals'!A113</f>
        <v>8000.000.000.000.000.000.000</v>
      </c>
      <c r="B113" s="9">
        <f>'Main Meals'!B113</f>
        <v>8000</v>
      </c>
      <c r="C113" s="9">
        <f>'Main Meals'!C113</f>
        <v>8000</v>
      </c>
      <c r="D113" s="10" t="str">
        <f>'Main Meals'!D113</f>
        <v xml:space="preserve">Carrot Ginger Soup </v>
      </c>
      <c r="E113" s="9" t="str">
        <f>'Main Meals'!I113</f>
        <v xml:space="preserve">ACTIVE </v>
      </c>
      <c r="F113" s="409">
        <f>'Main Meals'!J113</f>
        <v>44482</v>
      </c>
      <c r="G113" s="9" t="str">
        <f>'Main Meals'!K113</f>
        <v>SOUP</v>
      </c>
      <c r="H113" s="9" t="str">
        <f>VLOOKUP(C113,'Main Meals'!C113:L536,10,FALSE)</f>
        <v>SS</v>
      </c>
      <c r="I113" s="7"/>
      <c r="J113" s="411">
        <v>850001352062</v>
      </c>
      <c r="K113" s="10" t="s">
        <v>1465</v>
      </c>
      <c r="L113" s="411">
        <v>850001352062</v>
      </c>
      <c r="M113" s="421">
        <f t="shared" si="1"/>
        <v>0</v>
      </c>
      <c r="O113" s="426" t="e">
        <v>#N/A</v>
      </c>
      <c r="Q113" s="411" t="e">
        <f>VLOOKUP(C113,'[1]ToPublish Fri+Mon Package Batch'!$A$2:$B$68,2,FALSE)</f>
        <v>#N/A</v>
      </c>
      <c r="R113" s="421" t="e">
        <f>VLOOKUP(C113,[2]Sheet1!$A$2:$B$12,2,FALSE)</f>
        <v>#N/A</v>
      </c>
    </row>
    <row r="114" spans="1:18">
      <c r="A114" s="10" t="str">
        <f>'Main Meals'!A114</f>
        <v>8101.000.000.000.000.000.000</v>
      </c>
      <c r="B114" s="9">
        <f>'Main Meals'!B114</f>
        <v>8100</v>
      </c>
      <c r="C114" s="9">
        <f>'Main Meals'!C114</f>
        <v>8101</v>
      </c>
      <c r="D114" s="10" t="str">
        <f>'Main Meals'!D114</f>
        <v xml:space="preserve">Chive Mashed Potatoes </v>
      </c>
      <c r="E114" s="9" t="str">
        <f>'Main Meals'!I114</f>
        <v>RETIRED</v>
      </c>
      <c r="F114" s="409">
        <f>'Main Meals'!J114</f>
        <v>44482</v>
      </c>
      <c r="G114" s="9" t="str">
        <f>'Main Meals'!K114</f>
        <v>SIDE</v>
      </c>
      <c r="H114" s="9" t="str">
        <f>VLOOKUP(C114,'Main Meals'!C114:L537,10,FALSE)</f>
        <v>SS</v>
      </c>
      <c r="I114" s="7"/>
      <c r="J114" s="411"/>
      <c r="K114" s="10" t="s">
        <v>1465</v>
      </c>
      <c r="L114" s="411" t="e">
        <v>#N/A</v>
      </c>
      <c r="M114" s="421" t="e">
        <f t="shared" si="1"/>
        <v>#N/A</v>
      </c>
      <c r="O114" s="426" t="e">
        <v>#N/A</v>
      </c>
      <c r="Q114" s="411" t="e">
        <f>VLOOKUP(C114,'[1]ToPublish Fri+Mon Package Batch'!$A$2:$B$68,2,FALSE)</f>
        <v>#N/A</v>
      </c>
      <c r="R114" s="421" t="e">
        <f>VLOOKUP(C114,[2]Sheet1!$A$2:$B$12,2,FALSE)</f>
        <v>#N/A</v>
      </c>
    </row>
    <row r="115" spans="1:18">
      <c r="A115" s="10" t="str">
        <f>'Main Meals'!A115</f>
        <v>8202.000.000.000.000.000.000</v>
      </c>
      <c r="B115" s="9">
        <f>'Main Meals'!B115</f>
        <v>8200</v>
      </c>
      <c r="C115" s="9">
        <f>'Main Meals'!C115</f>
        <v>8202</v>
      </c>
      <c r="D115" s="10" t="str">
        <f>'Main Meals'!D115</f>
        <v xml:space="preserve">Grilled Chicken Breast </v>
      </c>
      <c r="E115" s="9" t="str">
        <f>'Main Meals'!I115</f>
        <v>INACTIVE</v>
      </c>
      <c r="F115" s="409">
        <f>'Main Meals'!J115</f>
        <v>44482</v>
      </c>
      <c r="G115" s="9" t="str">
        <f>'Main Meals'!K115</f>
        <v>SIDE</v>
      </c>
      <c r="H115" s="9" t="str">
        <f>VLOOKUP(C115,'Main Meals'!C115:L538,10,FALSE)</f>
        <v>SS</v>
      </c>
      <c r="I115" s="7"/>
      <c r="J115" s="411">
        <v>850001352499</v>
      </c>
      <c r="K115" s="10" t="s">
        <v>1465</v>
      </c>
      <c r="L115" s="411" t="e">
        <v>#N/A</v>
      </c>
      <c r="M115" s="421" t="e">
        <f t="shared" si="1"/>
        <v>#N/A</v>
      </c>
      <c r="O115" s="426" t="e">
        <v>#N/A</v>
      </c>
      <c r="Q115" s="411" t="e">
        <f>VLOOKUP(C115,'[1]ToPublish Fri+Mon Package Batch'!$A$2:$B$68,2,FALSE)</f>
        <v>#N/A</v>
      </c>
      <c r="R115" s="421" t="e">
        <f>VLOOKUP(C115,[2]Sheet1!$A$2:$B$12,2,FALSE)</f>
        <v>#N/A</v>
      </c>
    </row>
    <row r="116" spans="1:18">
      <c r="A116" s="10" t="str">
        <f>'Main Meals'!A116</f>
        <v>8301.000.000.000.000.000.000</v>
      </c>
      <c r="B116" s="9">
        <f>'Main Meals'!B116</f>
        <v>8300</v>
      </c>
      <c r="C116" s="9">
        <f>'Main Meals'!C116</f>
        <v>8301</v>
      </c>
      <c r="D116" s="10" t="str">
        <f>'Main Meals'!D116</f>
        <v xml:space="preserve">Grilled Hanger Steak (OLD NOT ACTIVE) </v>
      </c>
      <c r="E116" s="9" t="str">
        <f>'Main Meals'!I116</f>
        <v>RETIRED</v>
      </c>
      <c r="F116" s="409">
        <f>'Main Meals'!J116</f>
        <v>44482</v>
      </c>
      <c r="G116" s="9" t="str">
        <f>'Main Meals'!K116</f>
        <v>SIDE</v>
      </c>
      <c r="H116" s="9" t="str">
        <f>VLOOKUP(C116,'Main Meals'!C116:L539,10,FALSE)</f>
        <v>SS</v>
      </c>
      <c r="I116" s="7"/>
      <c r="J116" s="411"/>
      <c r="K116" s="10" t="s">
        <v>1465</v>
      </c>
      <c r="L116" s="411" t="e">
        <v>#N/A</v>
      </c>
      <c r="M116" s="421" t="e">
        <f t="shared" si="1"/>
        <v>#N/A</v>
      </c>
      <c r="O116" s="426" t="e">
        <v>#N/A</v>
      </c>
      <c r="Q116" s="411" t="e">
        <f>VLOOKUP(C116,'[1]ToPublish Fri+Mon Package Batch'!$A$2:$B$68,2,FALSE)</f>
        <v>#N/A</v>
      </c>
      <c r="R116" s="421" t="e">
        <f>VLOOKUP(C116,[2]Sheet1!$A$2:$B$12,2,FALSE)</f>
        <v>#N/A</v>
      </c>
    </row>
    <row r="117" spans="1:18">
      <c r="A117" s="10" t="str">
        <f>'Main Meals'!A117</f>
        <v>8401.000.000.000.000.000.000</v>
      </c>
      <c r="B117" s="9">
        <f>'Main Meals'!B117</f>
        <v>8400</v>
      </c>
      <c r="C117" s="9">
        <f>'Main Meals'!C117</f>
        <v>8401</v>
      </c>
      <c r="D117" s="10" t="str">
        <f>'Main Meals'!D117</f>
        <v xml:space="preserve">Grilled Jumbo Shrimp (OLD NOT ACTIVE) </v>
      </c>
      <c r="E117" s="9" t="str">
        <f>'Main Meals'!I117</f>
        <v>RETIRED</v>
      </c>
      <c r="F117" s="409">
        <f>'Main Meals'!J117</f>
        <v>44482</v>
      </c>
      <c r="G117" s="9" t="str">
        <f>'Main Meals'!K117</f>
        <v>SIDE</v>
      </c>
      <c r="H117" s="9" t="str">
        <f>VLOOKUP(C117,'Main Meals'!C117:L540,10,FALSE)</f>
        <v>SS</v>
      </c>
      <c r="I117" s="7"/>
      <c r="J117" s="411"/>
      <c r="K117" s="10" t="s">
        <v>1465</v>
      </c>
      <c r="L117" s="411" t="e">
        <v>#N/A</v>
      </c>
      <c r="M117" s="421" t="e">
        <f t="shared" si="1"/>
        <v>#N/A</v>
      </c>
      <c r="O117" s="426" t="e">
        <v>#N/A</v>
      </c>
      <c r="Q117" s="411" t="e">
        <f>VLOOKUP(C117,'[1]ToPublish Fri+Mon Package Batch'!$A$2:$B$68,2,FALSE)</f>
        <v>#N/A</v>
      </c>
      <c r="R117" s="421" t="e">
        <f>VLOOKUP(C117,[2]Sheet1!$A$2:$B$12,2,FALSE)</f>
        <v>#N/A</v>
      </c>
    </row>
    <row r="118" spans="1:18">
      <c r="A118" s="10" t="str">
        <f>'Main Meals'!A118</f>
        <v>8501.000.000.000.000.000.000</v>
      </c>
      <c r="B118" s="9">
        <f>'Main Meals'!B118</f>
        <v>8500</v>
      </c>
      <c r="C118" s="9">
        <f>'Main Meals'!C118</f>
        <v>8501</v>
      </c>
      <c r="D118" s="10" t="str">
        <f>'Main Meals'!D118</f>
        <v xml:space="preserve">Jasmine Rice </v>
      </c>
      <c r="E118" s="9" t="str">
        <f>'Main Meals'!I118</f>
        <v>RETIRED</v>
      </c>
      <c r="F118" s="409">
        <f>'Main Meals'!J118</f>
        <v>44482</v>
      </c>
      <c r="G118" s="9" t="str">
        <f>'Main Meals'!K118</f>
        <v>SIDE</v>
      </c>
      <c r="H118" s="9" t="str">
        <f>VLOOKUP(C118,'Main Meals'!C118:L541,10,FALSE)</f>
        <v>SS</v>
      </c>
      <c r="I118" s="7"/>
      <c r="J118" s="411"/>
      <c r="K118" s="10" t="s">
        <v>1465</v>
      </c>
      <c r="L118" s="411" t="e">
        <v>#N/A</v>
      </c>
      <c r="M118" s="421" t="e">
        <f t="shared" si="1"/>
        <v>#N/A</v>
      </c>
      <c r="O118" s="426" t="e">
        <v>#N/A</v>
      </c>
      <c r="Q118" s="411" t="e">
        <f>VLOOKUP(C118,'[1]ToPublish Fri+Mon Package Batch'!$A$2:$B$68,2,FALSE)</f>
        <v>#N/A</v>
      </c>
      <c r="R118" s="421" t="e">
        <f>VLOOKUP(C118,[2]Sheet1!$A$2:$B$12,2,FALSE)</f>
        <v>#N/A</v>
      </c>
    </row>
    <row r="119" spans="1:18">
      <c r="A119" s="10" t="str">
        <f>'Main Meals'!A119</f>
        <v>8601.000.000.000.000.000.000</v>
      </c>
      <c r="B119" s="9">
        <f>'Main Meals'!B119</f>
        <v>8600</v>
      </c>
      <c r="C119" s="9">
        <f>'Main Meals'!C119</f>
        <v>8601</v>
      </c>
      <c r="D119" s="10" t="str">
        <f>'Main Meals'!D119</f>
        <v xml:space="preserve">Herbed Quinoa </v>
      </c>
      <c r="E119" s="9" t="str">
        <f>'Main Meals'!I119</f>
        <v xml:space="preserve">ACTIVE </v>
      </c>
      <c r="F119" s="409">
        <f>'Main Meals'!J119</f>
        <v>44482</v>
      </c>
      <c r="G119" s="9" t="str">
        <f>'Main Meals'!K119</f>
        <v>SIDE</v>
      </c>
      <c r="H119" s="9" t="str">
        <f>VLOOKUP(C119,'Main Meals'!C119:L542,10,FALSE)</f>
        <v>SS</v>
      </c>
      <c r="I119" s="7"/>
      <c r="J119" s="411">
        <v>850001352178</v>
      </c>
      <c r="K119" s="10" t="s">
        <v>1465</v>
      </c>
      <c r="L119" s="411">
        <v>850001352178</v>
      </c>
      <c r="M119" s="421">
        <f t="shared" si="1"/>
        <v>0</v>
      </c>
      <c r="O119" s="426" t="e">
        <v>#N/A</v>
      </c>
      <c r="Q119" s="411" t="e">
        <f>VLOOKUP(C119,'[1]ToPublish Fri+Mon Package Batch'!$A$2:$B$68,2,FALSE)</f>
        <v>#N/A</v>
      </c>
      <c r="R119" s="421" t="e">
        <f>VLOOKUP(C119,[2]Sheet1!$A$2:$B$12,2,FALSE)</f>
        <v>#N/A</v>
      </c>
    </row>
    <row r="120" spans="1:18">
      <c r="A120" s="10" t="str">
        <f>'Main Meals'!A120</f>
        <v>8701.000.000.000.000.000.000</v>
      </c>
      <c r="B120" s="9">
        <f>'Main Meals'!B120</f>
        <v>8700</v>
      </c>
      <c r="C120" s="9">
        <f>'Main Meals'!C120</f>
        <v>8701</v>
      </c>
      <c r="D120" s="10" t="str">
        <f>'Main Meals'!D120</f>
        <v xml:space="preserve">Herbed Roasted Potatoes </v>
      </c>
      <c r="E120" s="9" t="str">
        <f>'Main Meals'!I120</f>
        <v>INACTIVE</v>
      </c>
      <c r="F120" s="409">
        <f>'Main Meals'!J120</f>
        <v>44482</v>
      </c>
      <c r="G120" s="9" t="str">
        <f>'Main Meals'!K120</f>
        <v>SIDE</v>
      </c>
      <c r="H120" s="9" t="str">
        <f>VLOOKUP(C120,'Main Meals'!C120:L543,10,FALSE)</f>
        <v>SS</v>
      </c>
      <c r="I120" s="7"/>
      <c r="J120" s="411"/>
      <c r="K120" s="10" t="s">
        <v>1465</v>
      </c>
      <c r="L120" s="411" t="e">
        <v>#N/A</v>
      </c>
      <c r="M120" s="421" t="e">
        <f t="shared" si="1"/>
        <v>#N/A</v>
      </c>
      <c r="O120" s="426" t="e">
        <v>#N/A</v>
      </c>
      <c r="Q120" s="411" t="e">
        <f>VLOOKUP(C120,'[1]ToPublish Fri+Mon Package Batch'!$A$2:$B$68,2,FALSE)</f>
        <v>#N/A</v>
      </c>
      <c r="R120" s="421" t="e">
        <f>VLOOKUP(C120,[2]Sheet1!$A$2:$B$12,2,FALSE)</f>
        <v>#N/A</v>
      </c>
    </row>
    <row r="121" spans="1:18">
      <c r="A121" s="10" t="str">
        <f>'Main Meals'!A121</f>
        <v>8801.000.000.000.000.000.000</v>
      </c>
      <c r="B121" s="9">
        <f>'Main Meals'!B121</f>
        <v>8800</v>
      </c>
      <c r="C121" s="9">
        <f>'Main Meals'!C121</f>
        <v>8801</v>
      </c>
      <c r="D121" s="10" t="str">
        <f>'Main Meals'!D121</f>
        <v xml:space="preserve">Chive Mashed Potatoes (OLD NOT ACTIVE) </v>
      </c>
      <c r="E121" s="9" t="str">
        <f>'Main Meals'!I121</f>
        <v>RETIRED</v>
      </c>
      <c r="F121" s="409">
        <f>'Main Meals'!J121</f>
        <v>44482</v>
      </c>
      <c r="G121" s="9" t="str">
        <f>'Main Meals'!K121</f>
        <v>SIDE</v>
      </c>
      <c r="H121" s="9" t="str">
        <f>VLOOKUP(C121,'Main Meals'!C121:L544,10,FALSE)</f>
        <v>SS</v>
      </c>
      <c r="I121" s="7"/>
      <c r="J121" s="411"/>
      <c r="K121" s="10" t="s">
        <v>1465</v>
      </c>
      <c r="L121" s="411" t="e">
        <v>#N/A</v>
      </c>
      <c r="M121" s="421" t="e">
        <f t="shared" si="1"/>
        <v>#N/A</v>
      </c>
      <c r="O121" s="426" t="e">
        <v>#N/A</v>
      </c>
      <c r="Q121" s="411" t="e">
        <f>VLOOKUP(C121,'[1]ToPublish Fri+Mon Package Batch'!$A$2:$B$68,2,FALSE)</f>
        <v>#N/A</v>
      </c>
      <c r="R121" s="421" t="e">
        <f>VLOOKUP(C121,[2]Sheet1!$A$2:$B$12,2,FALSE)</f>
        <v>#N/A</v>
      </c>
    </row>
    <row r="122" spans="1:18">
      <c r="A122" s="10" t="str">
        <f>'Main Meals'!A122</f>
        <v>9901.000.000.000.000.000.000</v>
      </c>
      <c r="B122" s="9">
        <f>'Main Meals'!B122</f>
        <v>9900</v>
      </c>
      <c r="C122" s="9">
        <f>'Main Meals'!C122</f>
        <v>9901</v>
      </c>
      <c r="D122" s="10" t="str">
        <f>'Main Meals'!D122</f>
        <v xml:space="preserve">Green Beans with Toasted Almonds (OLD NOT ACTIVE) </v>
      </c>
      <c r="E122" s="9" t="str">
        <f>'Main Meals'!I122</f>
        <v>RETIRED</v>
      </c>
      <c r="F122" s="409">
        <f>'Main Meals'!J122</f>
        <v>44482</v>
      </c>
      <c r="G122" s="9" t="str">
        <f>'Main Meals'!K122</f>
        <v>SIDE</v>
      </c>
      <c r="H122" s="9" t="str">
        <f>VLOOKUP(C122,'Main Meals'!C122:L545,10,FALSE)</f>
        <v>SS</v>
      </c>
      <c r="I122" s="7"/>
      <c r="J122" s="411"/>
      <c r="K122" s="10" t="s">
        <v>1465</v>
      </c>
      <c r="L122" s="411" t="e">
        <v>#N/A</v>
      </c>
      <c r="M122" s="421" t="e">
        <f t="shared" si="1"/>
        <v>#N/A</v>
      </c>
      <c r="O122" s="426" t="e">
        <v>#N/A</v>
      </c>
      <c r="Q122" s="411" t="e">
        <f>VLOOKUP(C122,'[1]ToPublish Fri+Mon Package Batch'!$A$2:$B$68,2,FALSE)</f>
        <v>#N/A</v>
      </c>
      <c r="R122" s="421" t="e">
        <f>VLOOKUP(C122,[2]Sheet1!$A$2:$B$12,2,FALSE)</f>
        <v>#N/A</v>
      </c>
    </row>
    <row r="123" spans="1:18">
      <c r="A123" s="10" t="str">
        <f>'Main Meals'!A123</f>
        <v>10001.000.000.000.000.000.000</v>
      </c>
      <c r="B123" s="9">
        <f>'Main Meals'!B123</f>
        <v>10000</v>
      </c>
      <c r="C123" s="9">
        <f>'Main Meals'!C123</f>
        <v>10001</v>
      </c>
      <c r="D123" s="10" t="str">
        <f>'Main Meals'!D123</f>
        <v xml:space="preserve">Roasted Peppers, Eggplant and Zucchini </v>
      </c>
      <c r="E123" s="9" t="str">
        <f>'Main Meals'!I123</f>
        <v xml:space="preserve">ACTIVE </v>
      </c>
      <c r="F123" s="409">
        <f>'Main Meals'!J123</f>
        <v>44482</v>
      </c>
      <c r="G123" s="9" t="str">
        <f>'Main Meals'!K123</f>
        <v>SIDE</v>
      </c>
      <c r="H123" s="9" t="str">
        <f>VLOOKUP(C123,'Main Meals'!C123:L546,10,FALSE)</f>
        <v>SS</v>
      </c>
      <c r="I123" s="7" t="s">
        <v>2142</v>
      </c>
      <c r="J123" s="411">
        <v>850001352291</v>
      </c>
      <c r="K123" s="10" t="s">
        <v>1465</v>
      </c>
      <c r="L123" s="411" t="e">
        <v>#N/A</v>
      </c>
      <c r="M123" s="421" t="e">
        <f t="shared" si="1"/>
        <v>#N/A</v>
      </c>
      <c r="O123" s="426" t="e">
        <v>#N/A</v>
      </c>
      <c r="Q123" s="411" t="e">
        <f>VLOOKUP(C123,'[1]ToPublish Fri+Mon Package Batch'!$A$2:$B$68,2,FALSE)</f>
        <v>#N/A</v>
      </c>
      <c r="R123" s="421" t="e">
        <f>VLOOKUP(C123,[2]Sheet1!$A$2:$B$12,2,FALSE)</f>
        <v>#N/A</v>
      </c>
    </row>
    <row r="124" spans="1:18">
      <c r="A124" s="10" t="str">
        <f>'Main Meals'!A124</f>
        <v>10101.000.000.000.000.000.000</v>
      </c>
      <c r="B124" s="9">
        <f>'Main Meals'!B124</f>
        <v>10100</v>
      </c>
      <c r="C124" s="9">
        <f>'Main Meals'!C124</f>
        <v>10101</v>
      </c>
      <c r="D124" s="10" t="str">
        <f>'Main Meals'!D124</f>
        <v xml:space="preserve">Roasted Carrots and Parsnips (OLD NOT ACTIVE) </v>
      </c>
      <c r="E124" s="9" t="str">
        <f>'Main Meals'!I124</f>
        <v>RETIRED</v>
      </c>
      <c r="F124" s="409">
        <f>'Main Meals'!J124</f>
        <v>44482</v>
      </c>
      <c r="G124" s="9" t="str">
        <f>'Main Meals'!K124</f>
        <v>SIDE</v>
      </c>
      <c r="H124" s="9" t="str">
        <f>VLOOKUP(C124,'Main Meals'!C124:L547,10,FALSE)</f>
        <v>SS</v>
      </c>
      <c r="I124" s="7"/>
      <c r="J124" s="411"/>
      <c r="K124" s="10" t="s">
        <v>1465</v>
      </c>
      <c r="L124" s="411" t="e">
        <v>#N/A</v>
      </c>
      <c r="M124" s="421" t="e">
        <f t="shared" si="1"/>
        <v>#N/A</v>
      </c>
      <c r="O124" s="426" t="e">
        <v>#N/A</v>
      </c>
      <c r="Q124" s="411" t="e">
        <f>VLOOKUP(C124,'[1]ToPublish Fri+Mon Package Batch'!$A$2:$B$68,2,FALSE)</f>
        <v>#N/A</v>
      </c>
      <c r="R124" s="421" t="e">
        <f>VLOOKUP(C124,[2]Sheet1!$A$2:$B$12,2,FALSE)</f>
        <v>#N/A</v>
      </c>
    </row>
    <row r="125" spans="1:18">
      <c r="A125" s="10" t="str">
        <f>'Main Meals'!A125</f>
        <v>10201.000.000.000.000.000.000</v>
      </c>
      <c r="B125" s="9">
        <f>'Main Meals'!B125</f>
        <v>10200</v>
      </c>
      <c r="C125" s="9">
        <f>'Main Meals'!C125</f>
        <v>10201</v>
      </c>
      <c r="D125" s="10" t="str">
        <f>'Main Meals'!D125</f>
        <v xml:space="preserve">Roasted Broccoli, Carrots and Brussel Sprouts </v>
      </c>
      <c r="E125" s="9" t="str">
        <f>'Main Meals'!I125</f>
        <v>INACTIVE</v>
      </c>
      <c r="F125" s="409">
        <f>'Main Meals'!J125</f>
        <v>44482</v>
      </c>
      <c r="G125" s="9" t="str">
        <f>'Main Meals'!K125</f>
        <v>SIDE</v>
      </c>
      <c r="H125" s="9" t="str">
        <f>VLOOKUP(C125,'Main Meals'!C125:L548,10,FALSE)</f>
        <v>MS</v>
      </c>
      <c r="I125" s="7"/>
      <c r="J125" s="411">
        <v>810044430189</v>
      </c>
      <c r="K125" s="10" t="s">
        <v>1465</v>
      </c>
      <c r="L125" s="411">
        <v>810044430189</v>
      </c>
      <c r="M125" s="421">
        <f t="shared" si="1"/>
        <v>0</v>
      </c>
      <c r="O125" s="426" t="e">
        <v>#N/A</v>
      </c>
      <c r="Q125" s="411" t="e">
        <f>VLOOKUP(C125,'[1]ToPublish Fri+Mon Package Batch'!$A$2:$B$68,2,FALSE)</f>
        <v>#N/A</v>
      </c>
      <c r="R125" s="421" t="e">
        <f>VLOOKUP(C125,[2]Sheet1!$A$2:$B$12,2,FALSE)</f>
        <v>#N/A</v>
      </c>
    </row>
    <row r="126" spans="1:18">
      <c r="A126" s="10" t="str">
        <f>'Main Meals'!A126</f>
        <v>10301.000.000.000.000.000.000</v>
      </c>
      <c r="B126" s="9">
        <f>'Main Meals'!B126</f>
        <v>10300</v>
      </c>
      <c r="C126" s="9">
        <f>'Main Meals'!C126</f>
        <v>10301</v>
      </c>
      <c r="D126" s="10" t="str">
        <f>'Main Meals'!D126</f>
        <v xml:space="preserve">Lamb With Mint Pesto </v>
      </c>
      <c r="E126" s="9" t="str">
        <f>'Main Meals'!I126</f>
        <v>INACTIVE</v>
      </c>
      <c r="F126" s="409">
        <f>'Main Meals'!J126</f>
        <v>44482</v>
      </c>
      <c r="G126" s="9" t="str">
        <f>'Main Meals'!K126</f>
        <v>SIDE</v>
      </c>
      <c r="H126" s="9" t="str">
        <f>VLOOKUP(C126,'Main Meals'!C126:L549,10,FALSE)</f>
        <v>SS</v>
      </c>
      <c r="I126" s="7"/>
      <c r="J126" s="411">
        <v>850001352185</v>
      </c>
      <c r="K126" s="10" t="s">
        <v>1465</v>
      </c>
      <c r="L126" s="411" t="e">
        <v>#N/A</v>
      </c>
      <c r="M126" s="421" t="e">
        <f t="shared" si="1"/>
        <v>#N/A</v>
      </c>
      <c r="O126" s="426" t="e">
        <v>#N/A</v>
      </c>
      <c r="Q126" s="411" t="e">
        <f>VLOOKUP(C126,'[1]ToPublish Fri+Mon Package Batch'!$A$2:$B$68,2,FALSE)</f>
        <v>#N/A</v>
      </c>
      <c r="R126" s="421" t="e">
        <f>VLOOKUP(C126,[2]Sheet1!$A$2:$B$12,2,FALSE)</f>
        <v>#N/A</v>
      </c>
    </row>
    <row r="127" spans="1:18">
      <c r="A127" s="10" t="str">
        <f>'Main Meals'!A127</f>
        <v>10400.000.000.000.000.000.000</v>
      </c>
      <c r="B127" s="9">
        <f>'Main Meals'!B127</f>
        <v>10400</v>
      </c>
      <c r="C127" s="9">
        <f>'Main Meals'!C127</f>
        <v>10400</v>
      </c>
      <c r="D127" s="10" t="str">
        <f>'Main Meals'!D127</f>
        <v xml:space="preserve">Cumin Roasted Carrots &amp; Parsnips </v>
      </c>
      <c r="E127" s="9" t="str">
        <f>'Main Meals'!I127</f>
        <v xml:space="preserve">ACTIVE </v>
      </c>
      <c r="F127" s="409">
        <f>'Main Meals'!J127</f>
        <v>44482</v>
      </c>
      <c r="G127" s="9" t="str">
        <f>'Main Meals'!K127</f>
        <v>SIDE</v>
      </c>
      <c r="H127" s="9" t="str">
        <f>VLOOKUP(C127,'Main Meals'!C127:L550,10,FALSE)</f>
        <v>SS</v>
      </c>
      <c r="I127" s="7"/>
      <c r="J127" s="411">
        <v>810044430196</v>
      </c>
      <c r="K127" s="10" t="s">
        <v>1465</v>
      </c>
      <c r="L127" s="411">
        <v>810044430196</v>
      </c>
      <c r="M127" s="421">
        <f t="shared" si="1"/>
        <v>0</v>
      </c>
      <c r="O127" s="426" t="e">
        <v>#N/A</v>
      </c>
      <c r="Q127" s="411" t="e">
        <f>VLOOKUP(C127,'[1]ToPublish Fri+Mon Package Batch'!$A$2:$B$68,2,FALSE)</f>
        <v>#N/A</v>
      </c>
      <c r="R127" s="421" t="e">
        <f>VLOOKUP(C127,[2]Sheet1!$A$2:$B$12,2,FALSE)</f>
        <v>#N/A</v>
      </c>
    </row>
    <row r="128" spans="1:18">
      <c r="A128" s="10" t="str">
        <f>'Main Meals'!A128</f>
        <v>10501.000.000.000.000.000.000</v>
      </c>
      <c r="B128" s="9">
        <f>'Main Meals'!B128</f>
        <v>10500</v>
      </c>
      <c r="C128" s="9">
        <f>'Main Meals'!C128</f>
        <v>10501</v>
      </c>
      <c r="D128" s="10" t="str">
        <f>'Main Meals'!D128</f>
        <v xml:space="preserve">Quinoa Tabbouleh </v>
      </c>
      <c r="E128" s="9" t="str">
        <f>'Main Meals'!I128</f>
        <v>INACTIVE</v>
      </c>
      <c r="F128" s="409">
        <f>'Main Meals'!J128</f>
        <v>44482</v>
      </c>
      <c r="G128" s="9" t="str">
        <f>'Main Meals'!K128</f>
        <v>SIDE</v>
      </c>
      <c r="H128" s="9" t="str">
        <f>VLOOKUP(C128,'Main Meals'!C128:L551,10,FALSE)</f>
        <v>SS</v>
      </c>
      <c r="I128" s="7"/>
      <c r="J128" s="411">
        <v>850001352512</v>
      </c>
      <c r="K128" s="10" t="s">
        <v>1465</v>
      </c>
      <c r="L128" s="411" t="e">
        <v>#N/A</v>
      </c>
      <c r="M128" s="421" t="e">
        <f t="shared" si="1"/>
        <v>#N/A</v>
      </c>
      <c r="O128" s="426" t="e">
        <v>#N/A</v>
      </c>
      <c r="Q128" s="411" t="e">
        <f>VLOOKUP(C128,'[1]ToPublish Fri+Mon Package Batch'!$A$2:$B$68,2,FALSE)</f>
        <v>#N/A</v>
      </c>
      <c r="R128" s="421" t="e">
        <f>VLOOKUP(C128,[2]Sheet1!$A$2:$B$12,2,FALSE)</f>
        <v>#N/A</v>
      </c>
    </row>
    <row r="129" spans="1:18">
      <c r="A129" s="10" t="str">
        <f>'Main Meals'!A129</f>
        <v>10601.000.000.000.000.000.000</v>
      </c>
      <c r="B129" s="9">
        <f>'Main Meals'!B129</f>
        <v>10600</v>
      </c>
      <c r="C129" s="9">
        <f>'Main Meals'!C129</f>
        <v>10601</v>
      </c>
      <c r="D129" s="10" t="str">
        <f>'Main Meals'!D129</f>
        <v xml:space="preserve">Zaatar Chicken </v>
      </c>
      <c r="E129" s="9" t="str">
        <f>'Main Meals'!I129</f>
        <v>INACTIVE</v>
      </c>
      <c r="F129" s="409">
        <f>'Main Meals'!J129</f>
        <v>44482</v>
      </c>
      <c r="G129" s="9" t="str">
        <f>'Main Meals'!K129</f>
        <v>SIDE</v>
      </c>
      <c r="H129" s="9" t="str">
        <f>VLOOKUP(C129,'Main Meals'!C129:L552,10,FALSE)</f>
        <v>SS</v>
      </c>
      <c r="I129" s="7"/>
      <c r="J129" s="411"/>
      <c r="K129" s="10" t="s">
        <v>1465</v>
      </c>
      <c r="L129" s="411" t="e">
        <v>#N/A</v>
      </c>
      <c r="M129" s="421" t="e">
        <f t="shared" si="1"/>
        <v>#N/A</v>
      </c>
      <c r="O129" s="426" t="e">
        <v>#N/A</v>
      </c>
      <c r="Q129" s="411" t="e">
        <f>VLOOKUP(C129,'[1]ToPublish Fri+Mon Package Batch'!$A$2:$B$68,2,FALSE)</f>
        <v>#N/A</v>
      </c>
      <c r="R129" s="421" t="e">
        <f>VLOOKUP(C129,[2]Sheet1!$A$2:$B$12,2,FALSE)</f>
        <v>#N/A</v>
      </c>
    </row>
    <row r="130" spans="1:18">
      <c r="A130" s="10" t="str">
        <f>'Main Meals'!A130</f>
        <v>10701.117.000.000.000.000.000</v>
      </c>
      <c r="B130" s="9">
        <f>'Main Meals'!B130</f>
        <v>10700</v>
      </c>
      <c r="C130" s="9">
        <f>'Main Meals'!C130</f>
        <v>10701</v>
      </c>
      <c r="D130" s="10" t="str">
        <f>'Main Meals'!D130</f>
        <v xml:space="preserve">Buckwheat Bowl </v>
      </c>
      <c r="E130" s="9" t="str">
        <f>'Main Meals'!I130</f>
        <v>INACTIVE</v>
      </c>
      <c r="F130" s="409">
        <f>'Main Meals'!J130</f>
        <v>44482</v>
      </c>
      <c r="G130" s="9" t="str">
        <f>'Main Meals'!K130</f>
        <v>BOWL</v>
      </c>
      <c r="H130" s="9" t="str">
        <f>VLOOKUP(C130,'Main Meals'!C130:L553,10,FALSE)</f>
        <v>SS</v>
      </c>
      <c r="I130" s="7" t="s">
        <v>2134</v>
      </c>
      <c r="J130" s="411">
        <v>810044430523</v>
      </c>
      <c r="K130" s="10" t="s">
        <v>1465</v>
      </c>
      <c r="L130" s="411" t="e">
        <v>#N/A</v>
      </c>
      <c r="M130" s="421" t="e">
        <f t="shared" si="1"/>
        <v>#N/A</v>
      </c>
      <c r="O130" s="426" t="e">
        <v>#N/A</v>
      </c>
      <c r="Q130" s="411" t="e">
        <f>VLOOKUP(C130,'[1]ToPublish Fri+Mon Package Batch'!$A$2:$B$68,2,FALSE)</f>
        <v>#N/A</v>
      </c>
      <c r="R130" s="421" t="e">
        <f>VLOOKUP(C130,[2]Sheet1!$A$2:$B$12,2,FALSE)</f>
        <v>#N/A</v>
      </c>
    </row>
    <row r="131" spans="1:18">
      <c r="A131" s="10" t="str">
        <f>'Main Meals'!A131</f>
        <v>10801.000.000.000.000.000.000</v>
      </c>
      <c r="B131" s="9">
        <f>'Main Meals'!B131</f>
        <v>10800</v>
      </c>
      <c r="C131" s="9">
        <f>'Main Meals'!C131</f>
        <v>10801</v>
      </c>
      <c r="D131" s="10" t="str">
        <f>'Main Meals'!D131</f>
        <v xml:space="preserve">Zaatar Chicken </v>
      </c>
      <c r="E131" s="9" t="str">
        <f>'Main Meals'!I131</f>
        <v>INACTIVE</v>
      </c>
      <c r="F131" s="409">
        <f>'Main Meals'!J131</f>
        <v>44482</v>
      </c>
      <c r="G131" s="9" t="str">
        <f>'Main Meals'!K131</f>
        <v>ENTRÉE</v>
      </c>
      <c r="H131" s="9" t="str">
        <f>VLOOKUP(C131,'Main Meals'!C131:L554,10,FALSE)</f>
        <v>SS</v>
      </c>
      <c r="I131" s="7"/>
      <c r="J131" s="411">
        <v>850001352406</v>
      </c>
      <c r="K131" s="10" t="s">
        <v>1465</v>
      </c>
      <c r="L131" s="411" t="e">
        <v>#N/A</v>
      </c>
      <c r="M131" s="421" t="e">
        <f t="shared" ref="M131:M194" si="2">L131-J131</f>
        <v>#N/A</v>
      </c>
      <c r="O131" s="426" t="e">
        <v>#N/A</v>
      </c>
      <c r="Q131" s="411" t="e">
        <f>VLOOKUP(C131,'[1]ToPublish Fri+Mon Package Batch'!$A$2:$B$68,2,FALSE)</f>
        <v>#N/A</v>
      </c>
      <c r="R131" s="421" t="e">
        <f>VLOOKUP(C131,[2]Sheet1!$A$2:$B$12,2,FALSE)</f>
        <v>#N/A</v>
      </c>
    </row>
    <row r="132" spans="1:18">
      <c r="A132" s="10" t="str">
        <f>'Main Meals'!A132</f>
        <v>10901.000.000.000.000.000.000</v>
      </c>
      <c r="B132" s="9">
        <f>'Main Meals'!B132</f>
        <v>10900</v>
      </c>
      <c r="C132" s="9">
        <f>'Main Meals'!C132</f>
        <v>10901</v>
      </c>
      <c r="D132" s="10" t="str">
        <f>'Main Meals'!D132</f>
        <v xml:space="preserve">Cold Brew with Almond Milk </v>
      </c>
      <c r="E132" s="9" t="str">
        <f>'Main Meals'!I132</f>
        <v>RETIRED</v>
      </c>
      <c r="F132" s="409">
        <f>'Main Meals'!J132</f>
        <v>44482</v>
      </c>
      <c r="G132" s="9" t="str">
        <f>'Main Meals'!K132</f>
        <v>BEVERAGE</v>
      </c>
      <c r="H132" s="9" t="str">
        <f>VLOOKUP(C132,'Main Meals'!C132:L555,10,FALSE)</f>
        <v>SS</v>
      </c>
      <c r="I132" s="7"/>
      <c r="J132" s="411"/>
      <c r="K132" s="10" t="s">
        <v>1465</v>
      </c>
      <c r="L132" s="411" t="e">
        <v>#N/A</v>
      </c>
      <c r="M132" s="421" t="e">
        <f t="shared" si="2"/>
        <v>#N/A</v>
      </c>
      <c r="O132" s="426" t="e">
        <v>#N/A</v>
      </c>
      <c r="Q132" s="411" t="e">
        <f>VLOOKUP(C132,'[1]ToPublish Fri+Mon Package Batch'!$A$2:$B$68,2,FALSE)</f>
        <v>#N/A</v>
      </c>
      <c r="R132" s="421" t="e">
        <f>VLOOKUP(C132,[2]Sheet1!$A$2:$B$12,2,FALSE)</f>
        <v>#N/A</v>
      </c>
    </row>
    <row r="133" spans="1:18">
      <c r="A133" s="10" t="str">
        <f>'Main Meals'!A133</f>
        <v>10902.000.000.000.000.000.000</v>
      </c>
      <c r="B133" s="9">
        <f>'Main Meals'!B133</f>
        <v>10900</v>
      </c>
      <c r="C133" s="9">
        <f>'Main Meals'!C133</f>
        <v>10902</v>
      </c>
      <c r="D133" s="10" t="str">
        <f>'Main Meals'!D133</f>
        <v xml:space="preserve">Cold Brew with Almond Milk </v>
      </c>
      <c r="E133" s="9" t="str">
        <f>'Main Meals'!I133</f>
        <v>RETIRED</v>
      </c>
      <c r="F133" s="409">
        <f>'Main Meals'!J133</f>
        <v>44482</v>
      </c>
      <c r="G133" s="9" t="str">
        <f>'Main Meals'!K133</f>
        <v>BEVERAGE</v>
      </c>
      <c r="H133" s="9" t="str">
        <f>VLOOKUP(C133,'Main Meals'!C133:L556,10,FALSE)</f>
        <v>SS</v>
      </c>
      <c r="I133" s="7"/>
      <c r="J133" s="411"/>
      <c r="K133" s="10" t="s">
        <v>1465</v>
      </c>
      <c r="L133" s="411" t="e">
        <v>#N/A</v>
      </c>
      <c r="M133" s="421" t="e">
        <f t="shared" si="2"/>
        <v>#N/A</v>
      </c>
      <c r="O133" s="426" t="e">
        <v>#N/A</v>
      </c>
      <c r="Q133" s="411" t="e">
        <f>VLOOKUP(C133,'[1]ToPublish Fri+Mon Package Batch'!$A$2:$B$68,2,FALSE)</f>
        <v>#N/A</v>
      </c>
      <c r="R133" s="421" t="e">
        <f>VLOOKUP(C133,[2]Sheet1!$A$2:$B$12,2,FALSE)</f>
        <v>#N/A</v>
      </c>
    </row>
    <row r="134" spans="1:18">
      <c r="A134" s="10" t="str">
        <f>'Main Meals'!A134</f>
        <v>11001.000.000.000.000.000.000</v>
      </c>
      <c r="B134" s="9">
        <f>'Main Meals'!B134</f>
        <v>11000</v>
      </c>
      <c r="C134" s="9">
        <f>'Main Meals'!C134</f>
        <v>11001</v>
      </c>
      <c r="D134" s="10" t="str">
        <f>'Main Meals'!D134</f>
        <v xml:space="preserve">​Grab &amp; Go Gazpacho </v>
      </c>
      <c r="E134" s="9" t="str">
        <f>'Main Meals'!I134</f>
        <v>INACTIVE</v>
      </c>
      <c r="F134" s="409">
        <f>'Main Meals'!J134</f>
        <v>44482</v>
      </c>
      <c r="G134" s="9" t="str">
        <f>'Main Meals'!K134</f>
        <v>SOUP</v>
      </c>
      <c r="H134" s="9" t="str">
        <f>VLOOKUP(C134,'Main Meals'!C134:L557,10,FALSE)</f>
        <v>SS</v>
      </c>
      <c r="I134" s="7"/>
      <c r="J134" s="411">
        <v>810044430622</v>
      </c>
      <c r="K134" s="10" t="s">
        <v>1465</v>
      </c>
      <c r="L134" s="411">
        <v>810044430622</v>
      </c>
      <c r="M134" s="421">
        <f t="shared" si="2"/>
        <v>0</v>
      </c>
      <c r="O134" s="426" t="e">
        <v>#N/A</v>
      </c>
      <c r="Q134" s="411" t="e">
        <f>VLOOKUP(C134,'[1]ToPublish Fri+Mon Package Batch'!$A$2:$B$68,2,FALSE)</f>
        <v>#N/A</v>
      </c>
      <c r="R134" s="421" t="e">
        <f>VLOOKUP(C134,[2]Sheet1!$A$2:$B$12,2,FALSE)</f>
        <v>#N/A</v>
      </c>
    </row>
    <row r="135" spans="1:18">
      <c r="A135" s="10" t="str">
        <f>'Main Meals'!A135</f>
        <v>11100.000.000.000.000.000.000</v>
      </c>
      <c r="B135" s="9">
        <f>'Main Meals'!B135</f>
        <v>11100</v>
      </c>
      <c r="C135" s="9">
        <f>'Main Meals'!C135</f>
        <v>11100</v>
      </c>
      <c r="D135" s="10" t="str">
        <f>'Main Meals'!D135</f>
        <v xml:space="preserve">Strawberry-Rose Chia Seed Pudding </v>
      </c>
      <c r="E135" s="9" t="str">
        <f>'Main Meals'!I135</f>
        <v xml:space="preserve">ACTIVE </v>
      </c>
      <c r="F135" s="409">
        <f>'Main Meals'!J135</f>
        <v>44482</v>
      </c>
      <c r="G135" s="9" t="str">
        <f>'Main Meals'!K135</f>
        <v>BREAKFAST</v>
      </c>
      <c r="H135" s="9" t="str">
        <f>VLOOKUP(C135,'Main Meals'!C135:L558,10,FALSE)</f>
        <v>SS</v>
      </c>
      <c r="I135" s="7" t="s">
        <v>2130</v>
      </c>
      <c r="J135" s="411">
        <v>850001352314</v>
      </c>
      <c r="K135" s="10" t="s">
        <v>1465</v>
      </c>
      <c r="L135" s="411">
        <v>850001352314</v>
      </c>
      <c r="M135" s="421">
        <f t="shared" si="2"/>
        <v>0</v>
      </c>
      <c r="O135" s="426" t="e">
        <v>#N/A</v>
      </c>
      <c r="Q135" s="411" t="e">
        <f>VLOOKUP(C135,'[1]ToPublish Fri+Mon Package Batch'!$A$2:$B$68,2,FALSE)</f>
        <v>#N/A</v>
      </c>
      <c r="R135" s="421" t="e">
        <f>VLOOKUP(C135,[2]Sheet1!$A$2:$B$12,2,FALSE)</f>
        <v>#N/A</v>
      </c>
    </row>
    <row r="136" spans="1:18">
      <c r="A136" s="10" t="str">
        <f>'Main Meals'!A136</f>
        <v>11201.000.000.000.000.000.000</v>
      </c>
      <c r="B136" s="9">
        <f>'Main Meals'!B136</f>
        <v>11200</v>
      </c>
      <c r="C136" s="9">
        <f>'Main Meals'!C136</f>
        <v>11201</v>
      </c>
      <c r="D136" s="10" t="str">
        <f>'Main Meals'!D136</f>
        <v xml:space="preserve">Cacao Almond Smoothie </v>
      </c>
      <c r="E136" s="9" t="str">
        <f>'Main Meals'!I136</f>
        <v>RETIRED</v>
      </c>
      <c r="F136" s="409">
        <f>'Main Meals'!J136</f>
        <v>44482</v>
      </c>
      <c r="G136" s="9" t="str">
        <f>'Main Meals'!K136</f>
        <v>BEVERAGE</v>
      </c>
      <c r="H136" s="9" t="str">
        <f>VLOOKUP(C136,'Main Meals'!C136:L559,10,FALSE)</f>
        <v>SS</v>
      </c>
      <c r="I136" s="7"/>
      <c r="J136" s="411"/>
      <c r="K136" s="10" t="s">
        <v>1465</v>
      </c>
      <c r="L136" s="411" t="e">
        <v>#N/A</v>
      </c>
      <c r="M136" s="421" t="e">
        <f t="shared" si="2"/>
        <v>#N/A</v>
      </c>
      <c r="O136" s="426" t="e">
        <v>#N/A</v>
      </c>
      <c r="Q136" s="411" t="e">
        <f>VLOOKUP(C136,'[1]ToPublish Fri+Mon Package Batch'!$A$2:$B$68,2,FALSE)</f>
        <v>#N/A</v>
      </c>
      <c r="R136" s="421" t="e">
        <f>VLOOKUP(C136,[2]Sheet1!$A$2:$B$12,2,FALSE)</f>
        <v>#N/A</v>
      </c>
    </row>
    <row r="137" spans="1:18">
      <c r="A137" s="10" t="str">
        <f>'Main Meals'!A137</f>
        <v>11202.000.000.000.000.000.000</v>
      </c>
      <c r="B137" s="9">
        <f>'Main Meals'!B137</f>
        <v>11200</v>
      </c>
      <c r="C137" s="9">
        <f>'Main Meals'!C137</f>
        <v>11202</v>
      </c>
      <c r="D137" s="10" t="str">
        <f>'Main Meals'!D137</f>
        <v xml:space="preserve">Cacao Almond Smoothie </v>
      </c>
      <c r="E137" s="9" t="str">
        <f>'Main Meals'!I137</f>
        <v>RETIRED</v>
      </c>
      <c r="F137" s="409">
        <f>'Main Meals'!J137</f>
        <v>44482</v>
      </c>
      <c r="G137" s="9" t="str">
        <f>'Main Meals'!K137</f>
        <v>BEVERAGE</v>
      </c>
      <c r="H137" s="9" t="str">
        <f>VLOOKUP(C137,'Main Meals'!C137:L560,10,FALSE)</f>
        <v>SS</v>
      </c>
      <c r="I137" s="7"/>
      <c r="J137" s="411"/>
      <c r="K137" s="10" t="s">
        <v>1465</v>
      </c>
      <c r="L137" s="411" t="e">
        <v>#N/A</v>
      </c>
      <c r="M137" s="421" t="e">
        <f t="shared" si="2"/>
        <v>#N/A</v>
      </c>
      <c r="O137" s="426" t="e">
        <v>#N/A</v>
      </c>
      <c r="Q137" s="411" t="e">
        <f>VLOOKUP(C137,'[1]ToPublish Fri+Mon Package Batch'!$A$2:$B$68,2,FALSE)</f>
        <v>#N/A</v>
      </c>
      <c r="R137" s="421" t="e">
        <f>VLOOKUP(C137,[2]Sheet1!$A$2:$B$12,2,FALSE)</f>
        <v>#N/A</v>
      </c>
    </row>
    <row r="138" spans="1:18">
      <c r="A138" s="10" t="str">
        <f>'Main Meals'!A138</f>
        <v>11301.000.000.000.000.000.000</v>
      </c>
      <c r="B138" s="9">
        <f>'Main Meals'!B138</f>
        <v>11300</v>
      </c>
      <c r="C138" s="9">
        <f>'Main Meals'!C138</f>
        <v>11301</v>
      </c>
      <c r="D138" s="10" t="str">
        <f>'Main Meals'!D138</f>
        <v xml:space="preserve">Caprese Pesto Salad Bowl </v>
      </c>
      <c r="E138" s="9" t="str">
        <f>'Main Meals'!I138</f>
        <v xml:space="preserve">ACTIVE </v>
      </c>
      <c r="F138" s="409">
        <f>'Main Meals'!J138</f>
        <v>44482</v>
      </c>
      <c r="G138" s="9" t="str">
        <f>'Main Meals'!K138</f>
        <v>BOWL</v>
      </c>
      <c r="H138" s="9" t="str">
        <f>VLOOKUP(C138,'Main Meals'!C138:L561,10,FALSE)</f>
        <v>SS</v>
      </c>
      <c r="I138" s="7"/>
      <c r="J138" s="411"/>
      <c r="K138" s="10" t="s">
        <v>1465</v>
      </c>
      <c r="L138" s="411" t="e">
        <v>#N/A</v>
      </c>
      <c r="M138" s="421" t="e">
        <f t="shared" si="2"/>
        <v>#N/A</v>
      </c>
      <c r="O138" s="426" t="e">
        <v>#N/A</v>
      </c>
      <c r="Q138" s="411" t="e">
        <f>VLOOKUP(C138,'[1]ToPublish Fri+Mon Package Batch'!$A$2:$B$68,2,FALSE)</f>
        <v>#N/A</v>
      </c>
      <c r="R138" s="421" t="e">
        <f>VLOOKUP(C138,[2]Sheet1!$A$2:$B$12,2,FALSE)</f>
        <v>#N/A</v>
      </c>
    </row>
    <row r="139" spans="1:18">
      <c r="A139" s="10" t="str">
        <f>'Main Meals'!A139</f>
        <v>11400.000.000.000.000.000.000</v>
      </c>
      <c r="B139" s="9">
        <f>'Main Meals'!B139</f>
        <v>11400</v>
      </c>
      <c r="C139" s="9">
        <f>'Main Meals'!C139</f>
        <v>11400</v>
      </c>
      <c r="D139" s="10" t="str">
        <f>'Main Meals'!D139</f>
        <v xml:space="preserve">Grilled Chicken Bruschetta </v>
      </c>
      <c r="E139" s="9" t="str">
        <f>'Main Meals'!I139</f>
        <v xml:space="preserve">ACTIVE </v>
      </c>
      <c r="F139" s="409">
        <f>'Main Meals'!J139</f>
        <v>44482</v>
      </c>
      <c r="G139" s="9" t="str">
        <f>'Main Meals'!K139</f>
        <v>ENTRÉE</v>
      </c>
      <c r="H139" s="9" t="str">
        <f>VLOOKUP(C139,'Main Meals'!C139:L562,10,FALSE)</f>
        <v>SS</v>
      </c>
      <c r="I139" s="7"/>
      <c r="J139" s="411">
        <v>810044431140</v>
      </c>
      <c r="K139" s="10" t="s">
        <v>1465</v>
      </c>
      <c r="L139" s="411">
        <v>810044431140</v>
      </c>
      <c r="M139" s="421">
        <f t="shared" si="2"/>
        <v>0</v>
      </c>
      <c r="O139" s="426" t="e">
        <v>#N/A</v>
      </c>
      <c r="Q139" s="411" t="e">
        <f>VLOOKUP(C139,'[1]ToPublish Fri+Mon Package Batch'!$A$2:$B$68,2,FALSE)</f>
        <v>#N/A</v>
      </c>
      <c r="R139" s="421" t="e">
        <f>VLOOKUP(C139,[2]Sheet1!$A$2:$B$12,2,FALSE)</f>
        <v>#N/A</v>
      </c>
    </row>
    <row r="140" spans="1:18">
      <c r="A140" s="10" t="str">
        <f>'Main Meals'!A140</f>
        <v>11501.000.000.000.000.000.000</v>
      </c>
      <c r="B140" s="9">
        <f>'Main Meals'!B140</f>
        <v>11500</v>
      </c>
      <c r="C140" s="9">
        <f>'Main Meals'!C140</f>
        <v>11501</v>
      </c>
      <c r="D140" s="10" t="str">
        <f>'Main Meals'!D140</f>
        <v xml:space="preserve">Orzo Salad </v>
      </c>
      <c r="E140" s="9" t="str">
        <f>'Main Meals'!I140</f>
        <v>RETIRED</v>
      </c>
      <c r="F140" s="409">
        <f>'Main Meals'!J140</f>
        <v>44482</v>
      </c>
      <c r="G140" s="9" t="str">
        <f>'Main Meals'!K140</f>
        <v>SIDE</v>
      </c>
      <c r="H140" s="9" t="str">
        <f>VLOOKUP(C140,'Main Meals'!C140:L563,10,FALSE)</f>
        <v>SS</v>
      </c>
      <c r="I140" s="7"/>
      <c r="J140" s="411"/>
      <c r="K140" s="10" t="s">
        <v>1465</v>
      </c>
      <c r="L140" s="411" t="e">
        <v>#N/A</v>
      </c>
      <c r="M140" s="421" t="e">
        <f t="shared" si="2"/>
        <v>#N/A</v>
      </c>
      <c r="O140" s="426" t="e">
        <v>#N/A</v>
      </c>
      <c r="Q140" s="411" t="e">
        <f>VLOOKUP(C140,'[1]ToPublish Fri+Mon Package Batch'!$A$2:$B$68,2,FALSE)</f>
        <v>#N/A</v>
      </c>
      <c r="R140" s="421" t="e">
        <f>VLOOKUP(C140,[2]Sheet1!$A$2:$B$12,2,FALSE)</f>
        <v>#N/A</v>
      </c>
    </row>
    <row r="141" spans="1:18">
      <c r="A141" s="10" t="str">
        <f>'Main Meals'!A141</f>
        <v>11601.000.000.000.000.502.000</v>
      </c>
      <c r="B141" s="9">
        <f>'Main Meals'!B141</f>
        <v>11600</v>
      </c>
      <c r="C141" s="9">
        <f>'Main Meals'!C141</f>
        <v>11601</v>
      </c>
      <c r="D141" s="10" t="str">
        <f>'Main Meals'!D141</f>
        <v xml:space="preserve">Creamy Pesto Rigatoni </v>
      </c>
      <c r="E141" s="9" t="str">
        <f>'Main Meals'!I141</f>
        <v>RETIRED</v>
      </c>
      <c r="F141" s="409">
        <f>'Main Meals'!J141</f>
        <v>44482</v>
      </c>
      <c r="G141" s="9" t="str">
        <f>'Main Meals'!K141</f>
        <v>ENTRÉE</v>
      </c>
      <c r="H141" s="9" t="str">
        <f>VLOOKUP(C141,'Main Meals'!C141:L564,10,FALSE)</f>
        <v>SS</v>
      </c>
      <c r="I141" s="7"/>
      <c r="J141" s="411"/>
      <c r="K141" s="10" t="s">
        <v>1465</v>
      </c>
      <c r="L141" s="411" t="e">
        <v>#N/A</v>
      </c>
      <c r="M141" s="421" t="e">
        <f t="shared" si="2"/>
        <v>#N/A</v>
      </c>
      <c r="O141" s="426" t="e">
        <v>#N/A</v>
      </c>
      <c r="Q141" s="411" t="e">
        <f>VLOOKUP(C141,'[1]ToPublish Fri+Mon Package Batch'!$A$2:$B$68,2,FALSE)</f>
        <v>#N/A</v>
      </c>
      <c r="R141" s="421" t="e">
        <f>VLOOKUP(C141,[2]Sheet1!$A$2:$B$12,2,FALSE)</f>
        <v>#N/A</v>
      </c>
    </row>
    <row r="142" spans="1:18">
      <c r="A142" s="10" t="str">
        <f>'Main Meals'!A142</f>
        <v>11701.000.000.000.000.000.000</v>
      </c>
      <c r="B142" s="9">
        <f>'Main Meals'!B142</f>
        <v>11700</v>
      </c>
      <c r="C142" s="9">
        <f>'Main Meals'!C142</f>
        <v>11701</v>
      </c>
      <c r="D142" s="10" t="str">
        <f>'Main Meals'!D142</f>
        <v>Paella Valenciana (Veggie)</v>
      </c>
      <c r="E142" s="9" t="str">
        <f>'Main Meals'!I142</f>
        <v>RETIRED</v>
      </c>
      <c r="F142" s="409">
        <f>'Main Meals'!J142</f>
        <v>44482</v>
      </c>
      <c r="G142" s="9" t="str">
        <f>'Main Meals'!K142</f>
        <v>ENTRÉE</v>
      </c>
      <c r="H142" s="9" t="str">
        <f>VLOOKUP(C142,'Main Meals'!C142:L565,10,FALSE)</f>
        <v>SS</v>
      </c>
      <c r="I142" s="7"/>
      <c r="J142" s="411"/>
      <c r="K142" s="10" t="s">
        <v>1465</v>
      </c>
      <c r="L142" s="411" t="e">
        <v>#N/A</v>
      </c>
      <c r="M142" s="421" t="e">
        <f t="shared" si="2"/>
        <v>#N/A</v>
      </c>
      <c r="O142" s="426" t="e">
        <v>#N/A</v>
      </c>
      <c r="Q142" s="411" t="e">
        <f>VLOOKUP(C142,'[1]ToPublish Fri+Mon Package Batch'!$A$2:$B$68,2,FALSE)</f>
        <v>#N/A</v>
      </c>
      <c r="R142" s="421" t="e">
        <f>VLOOKUP(C142,[2]Sheet1!$A$2:$B$12,2,FALSE)</f>
        <v>#N/A</v>
      </c>
    </row>
    <row r="143" spans="1:18">
      <c r="A143" s="10" t="str">
        <f>'Main Meals'!A143</f>
        <v>11702.000.000.000.000.000.000</v>
      </c>
      <c r="B143" s="9">
        <f>'Main Meals'!B143</f>
        <v>11700</v>
      </c>
      <c r="C143" s="9">
        <f>'Main Meals'!C143</f>
        <v>11702</v>
      </c>
      <c r="D143" s="10" t="str">
        <f>'Main Meals'!D143</f>
        <v>Paella De La Huerta (Chicken)</v>
      </c>
      <c r="E143" s="9" t="str">
        <f>'Main Meals'!I143</f>
        <v>ACTIVE</v>
      </c>
      <c r="F143" s="409">
        <f>'Main Meals'!J143</f>
        <v>44482</v>
      </c>
      <c r="G143" s="9" t="str">
        <f>'Main Meals'!K143</f>
        <v>ENTRÉE</v>
      </c>
      <c r="H143" s="9" t="str">
        <f>VLOOKUP(C143,'Main Meals'!C143:L566,10,FALSE)</f>
        <v>SS</v>
      </c>
      <c r="I143" s="7"/>
      <c r="J143" s="411">
        <v>810044430479</v>
      </c>
      <c r="K143" s="10" t="s">
        <v>1465</v>
      </c>
      <c r="L143" s="411" t="e">
        <v>#N/A</v>
      </c>
      <c r="M143" s="421" t="e">
        <f t="shared" si="2"/>
        <v>#N/A</v>
      </c>
      <c r="O143" s="426" t="e">
        <v>#N/A</v>
      </c>
      <c r="Q143" s="411" t="e">
        <f>VLOOKUP(C143,'[1]ToPublish Fri+Mon Package Batch'!$A$2:$B$68,2,FALSE)</f>
        <v>#N/A</v>
      </c>
      <c r="R143" s="421" t="e">
        <f>VLOOKUP(C143,[2]Sheet1!$A$2:$B$12,2,FALSE)</f>
        <v>#N/A</v>
      </c>
    </row>
    <row r="144" spans="1:18">
      <c r="A144" s="10" t="str">
        <f>'Main Meals'!A144</f>
        <v>11801.000.000.000.000.000.000</v>
      </c>
      <c r="B144" s="9">
        <f>'Main Meals'!B144</f>
        <v>11800</v>
      </c>
      <c r="C144" s="9">
        <f>'Main Meals'!C144</f>
        <v>11801</v>
      </c>
      <c r="D144" s="10" t="str">
        <f>'Main Meals'!D144</f>
        <v xml:space="preserve">Garden Vegetable Lasagna  </v>
      </c>
      <c r="E144" s="9" t="str">
        <f>'Main Meals'!I144</f>
        <v>INACTIVE</v>
      </c>
      <c r="F144" s="409">
        <f>'Main Meals'!J144</f>
        <v>44482</v>
      </c>
      <c r="G144" s="9" t="str">
        <f>'Main Meals'!K144</f>
        <v>ENTRÉE</v>
      </c>
      <c r="H144" s="9" t="str">
        <f>VLOOKUP(C144,'Main Meals'!C144:L567,10,FALSE)</f>
        <v>SS</v>
      </c>
      <c r="I144" s="7"/>
      <c r="J144" s="411">
        <v>810044430608</v>
      </c>
      <c r="K144" s="10" t="s">
        <v>1465</v>
      </c>
      <c r="L144" s="411" t="e">
        <v>#N/A</v>
      </c>
      <c r="M144" s="421" t="e">
        <f t="shared" si="2"/>
        <v>#N/A</v>
      </c>
      <c r="O144" s="426" t="e">
        <v>#N/A</v>
      </c>
      <c r="Q144" s="411" t="e">
        <f>VLOOKUP(C144,'[1]ToPublish Fri+Mon Package Batch'!$A$2:$B$68,2,FALSE)</f>
        <v>#N/A</v>
      </c>
      <c r="R144" s="421" t="e">
        <f>VLOOKUP(C144,[2]Sheet1!$A$2:$B$12,2,FALSE)</f>
        <v>#N/A</v>
      </c>
    </row>
    <row r="145" spans="1:18">
      <c r="A145" s="10" t="str">
        <f>'Main Meals'!A145</f>
        <v>11901.000.000.000.000.000.000</v>
      </c>
      <c r="B145" s="9">
        <f>'Main Meals'!B145</f>
        <v>11900</v>
      </c>
      <c r="C145" s="9">
        <f>'Main Meals'!C145</f>
        <v>11901</v>
      </c>
      <c r="D145" s="10" t="str">
        <f>'Main Meals'!D145</f>
        <v xml:space="preserve">New England Cod Chowder </v>
      </c>
      <c r="E145" s="9" t="str">
        <f>'Main Meals'!I145</f>
        <v>INACTIVE</v>
      </c>
      <c r="F145" s="409">
        <f>'Main Meals'!J145</f>
        <v>44482</v>
      </c>
      <c r="G145" s="9" t="str">
        <f>'Main Meals'!K145</f>
        <v>SOUP</v>
      </c>
      <c r="H145" s="9" t="str">
        <f>VLOOKUP(C145,'Main Meals'!C145:L568,10,FALSE)</f>
        <v>SS</v>
      </c>
      <c r="I145" s="7"/>
      <c r="J145" s="411"/>
      <c r="K145" s="10" t="s">
        <v>1465</v>
      </c>
      <c r="L145" s="411" t="e">
        <v>#N/A</v>
      </c>
      <c r="M145" s="421" t="e">
        <f t="shared" si="2"/>
        <v>#N/A</v>
      </c>
      <c r="O145" s="426" t="e">
        <v>#N/A</v>
      </c>
      <c r="Q145" s="411" t="e">
        <f>VLOOKUP(C145,'[1]ToPublish Fri+Mon Package Batch'!$A$2:$B$68,2,FALSE)</f>
        <v>#N/A</v>
      </c>
      <c r="R145" s="421" t="e">
        <f>VLOOKUP(C145,[2]Sheet1!$A$2:$B$12,2,FALSE)</f>
        <v>#N/A</v>
      </c>
    </row>
    <row r="146" spans="1:18">
      <c r="A146" s="10" t="str">
        <f>'Main Meals'!A146</f>
        <v>12001.000.000.000.000.000.000</v>
      </c>
      <c r="B146" s="9">
        <f>'Main Meals'!B146</f>
        <v>12000</v>
      </c>
      <c r="C146" s="9">
        <f>'Main Meals'!C146</f>
        <v>12001</v>
      </c>
      <c r="D146" s="10" t="str">
        <f>'Main Meals'!D146</f>
        <v xml:space="preserve">Thyme Lemonade </v>
      </c>
      <c r="E146" s="9" t="str">
        <f>'Main Meals'!I146</f>
        <v>RETIRED</v>
      </c>
      <c r="F146" s="409">
        <f>'Main Meals'!J146</f>
        <v>44482</v>
      </c>
      <c r="G146" s="9" t="str">
        <f>'Main Meals'!K146</f>
        <v>BEVERAGE</v>
      </c>
      <c r="H146" s="9" t="str">
        <f>VLOOKUP(C146,'Main Meals'!C146:L569,10,FALSE)</f>
        <v>SS</v>
      </c>
      <c r="I146" s="7"/>
      <c r="J146" s="411"/>
      <c r="K146" s="10" t="s">
        <v>1465</v>
      </c>
      <c r="L146" s="411" t="e">
        <v>#N/A</v>
      </c>
      <c r="M146" s="421" t="e">
        <f t="shared" si="2"/>
        <v>#N/A</v>
      </c>
      <c r="O146" s="426" t="e">
        <v>#N/A</v>
      </c>
      <c r="Q146" s="411" t="e">
        <f>VLOOKUP(C146,'[1]ToPublish Fri+Mon Package Batch'!$A$2:$B$68,2,FALSE)</f>
        <v>#N/A</v>
      </c>
      <c r="R146" s="421" t="e">
        <f>VLOOKUP(C146,[2]Sheet1!$A$2:$B$12,2,FALSE)</f>
        <v>#N/A</v>
      </c>
    </row>
    <row r="147" spans="1:18">
      <c r="A147" s="10" t="str">
        <f>'Main Meals'!A147</f>
        <v>12100.000.000.000.000.000.000</v>
      </c>
      <c r="B147" s="9">
        <f>'Main Meals'!B147</f>
        <v>12100</v>
      </c>
      <c r="C147" s="9">
        <f>'Main Meals'!C147</f>
        <v>12100</v>
      </c>
      <c r="D147" s="10" t="str">
        <f>'Main Meals'!D147</f>
        <v xml:space="preserve">Homestyle Lemonade </v>
      </c>
      <c r="E147" s="9" t="str">
        <f>'Main Meals'!I147</f>
        <v>RETIRED</v>
      </c>
      <c r="F147" s="409">
        <f>'Main Meals'!J147</f>
        <v>44482</v>
      </c>
      <c r="G147" s="9" t="str">
        <f>'Main Meals'!K147</f>
        <v>BEVERAGE</v>
      </c>
      <c r="H147" s="9" t="str">
        <f>VLOOKUP(C147,'Main Meals'!C147:L570,10,FALSE)</f>
        <v>SS</v>
      </c>
      <c r="I147" s="7"/>
      <c r="J147" s="411"/>
      <c r="K147" s="10" t="s">
        <v>1465</v>
      </c>
      <c r="L147" s="411" t="e">
        <v>#N/A</v>
      </c>
      <c r="M147" s="421" t="e">
        <f t="shared" si="2"/>
        <v>#N/A</v>
      </c>
      <c r="O147" s="426" t="e">
        <v>#N/A</v>
      </c>
      <c r="Q147" s="411" t="e">
        <f>VLOOKUP(C147,'[1]ToPublish Fri+Mon Package Batch'!$A$2:$B$68,2,FALSE)</f>
        <v>#N/A</v>
      </c>
      <c r="R147" s="421" t="e">
        <f>VLOOKUP(C147,[2]Sheet1!$A$2:$B$12,2,FALSE)</f>
        <v>#N/A</v>
      </c>
    </row>
    <row r="148" spans="1:18">
      <c r="A148" s="10" t="str">
        <f>'Main Meals'!A148</f>
        <v>12201.000.000.000.000.000.000</v>
      </c>
      <c r="B148" s="9">
        <f>'Main Meals'!B148</f>
        <v>12200</v>
      </c>
      <c r="C148" s="9">
        <f>'Main Meals'!C148</f>
        <v>12201</v>
      </c>
      <c r="D148" s="10" t="str">
        <f>'Main Meals'!D148</f>
        <v xml:space="preserve">Mint Green Iced Tea </v>
      </c>
      <c r="E148" s="9" t="str">
        <f>'Main Meals'!I148</f>
        <v>RETIRED</v>
      </c>
      <c r="F148" s="409">
        <f>'Main Meals'!J148</f>
        <v>44482</v>
      </c>
      <c r="G148" s="9" t="str">
        <f>'Main Meals'!K148</f>
        <v>BEVERAGE</v>
      </c>
      <c r="H148" s="9" t="str">
        <f>VLOOKUP(C148,'Main Meals'!C148:L571,10,FALSE)</f>
        <v>SS</v>
      </c>
      <c r="I148" s="7"/>
      <c r="J148" s="411"/>
      <c r="K148" s="10" t="s">
        <v>1465</v>
      </c>
      <c r="L148" s="411" t="e">
        <v>#N/A</v>
      </c>
      <c r="M148" s="421" t="e">
        <f t="shared" si="2"/>
        <v>#N/A</v>
      </c>
      <c r="O148" s="426" t="e">
        <v>#N/A</v>
      </c>
      <c r="Q148" s="411" t="e">
        <f>VLOOKUP(C148,'[1]ToPublish Fri+Mon Package Batch'!$A$2:$B$68,2,FALSE)</f>
        <v>#N/A</v>
      </c>
      <c r="R148" s="421" t="e">
        <f>VLOOKUP(C148,[2]Sheet1!$A$2:$B$12,2,FALSE)</f>
        <v>#N/A</v>
      </c>
    </row>
    <row r="149" spans="1:18">
      <c r="A149" s="10" t="str">
        <f>'Main Meals'!A149</f>
        <v>12300.000.000.000.000.000.000</v>
      </c>
      <c r="B149" s="9">
        <f>'Main Meals'!B149</f>
        <v>12300</v>
      </c>
      <c r="C149" s="9">
        <f>'Main Meals'!C149</f>
        <v>12300</v>
      </c>
      <c r="D149" s="10" t="str">
        <f>'Main Meals'!D149</f>
        <v xml:space="preserve">Half &amp; Half  </v>
      </c>
      <c r="E149" s="9" t="str">
        <f>'Main Meals'!I149</f>
        <v>RETIRED</v>
      </c>
      <c r="F149" s="409">
        <f>'Main Meals'!J149</f>
        <v>44482</v>
      </c>
      <c r="G149" s="9" t="str">
        <f>'Main Meals'!K149</f>
        <v>BEVERAGE</v>
      </c>
      <c r="H149" s="9" t="str">
        <f>VLOOKUP(C149,'Main Meals'!C149:L572,10,FALSE)</f>
        <v>SS</v>
      </c>
      <c r="I149" s="7"/>
      <c r="J149" s="411"/>
      <c r="K149" s="10" t="s">
        <v>1465</v>
      </c>
      <c r="L149" s="411" t="e">
        <v>#N/A</v>
      </c>
      <c r="M149" s="421" t="e">
        <f t="shared" si="2"/>
        <v>#N/A</v>
      </c>
      <c r="O149" s="426" t="e">
        <v>#N/A</v>
      </c>
      <c r="Q149" s="411" t="e">
        <f>VLOOKUP(C149,'[1]ToPublish Fri+Mon Package Batch'!$A$2:$B$68,2,FALSE)</f>
        <v>#N/A</v>
      </c>
      <c r="R149" s="421" t="e">
        <f>VLOOKUP(C149,[2]Sheet1!$A$2:$B$12,2,FALSE)</f>
        <v>#N/A</v>
      </c>
    </row>
    <row r="150" spans="1:18">
      <c r="A150" s="10" t="str">
        <f>'Main Meals'!A150</f>
        <v>12400.000.000.000.000.000.000</v>
      </c>
      <c r="B150" s="9">
        <f>'Main Meals'!B150</f>
        <v>12400</v>
      </c>
      <c r="C150" s="9">
        <f>'Main Meals'!C150</f>
        <v>12400</v>
      </c>
      <c r="D150" s="10" t="str">
        <f>'Main Meals'!D150</f>
        <v xml:space="preserve">Mocha Espresso Energy Bites </v>
      </c>
      <c r="E150" s="9" t="str">
        <f>'Main Meals'!I150</f>
        <v xml:space="preserve">ACTIVE </v>
      </c>
      <c r="F150" s="409">
        <f>'Main Meals'!J150</f>
        <v>44482</v>
      </c>
      <c r="G150" s="9" t="str">
        <f>'Main Meals'!K150</f>
        <v>SNACK</v>
      </c>
      <c r="H150" s="9" t="str">
        <f>VLOOKUP(C150,'Main Meals'!C150:L573,10,FALSE)</f>
        <v>MS</v>
      </c>
      <c r="I150" s="7" t="s">
        <v>2128</v>
      </c>
      <c r="J150" s="411">
        <v>810044430783</v>
      </c>
      <c r="K150" s="10" t="s">
        <v>1465</v>
      </c>
      <c r="L150" s="411">
        <v>810044430783</v>
      </c>
      <c r="M150" s="421">
        <f t="shared" si="2"/>
        <v>0</v>
      </c>
      <c r="O150" s="426" t="e">
        <v>#N/A</v>
      </c>
      <c r="Q150" s="411" t="e">
        <f>VLOOKUP(C150,'[1]ToPublish Fri+Mon Package Batch'!$A$2:$B$68,2,FALSE)</f>
        <v>#N/A</v>
      </c>
      <c r="R150" s="421" t="e">
        <f>VLOOKUP(C150,[2]Sheet1!$A$2:$B$12,2,FALSE)</f>
        <v>#N/A</v>
      </c>
    </row>
    <row r="151" spans="1:18">
      <c r="A151" s="10" t="str">
        <f>'Main Meals'!A151</f>
        <v>12500.000.000.000.000.000.000</v>
      </c>
      <c r="B151" s="9">
        <f>'Main Meals'!B151</f>
        <v>12500</v>
      </c>
      <c r="C151" s="9">
        <f>'Main Meals'!C151</f>
        <v>12500</v>
      </c>
      <c r="D151" s="10" t="str">
        <f>'Main Meals'!D151</f>
        <v xml:space="preserve">Hummus &amp; Carrots </v>
      </c>
      <c r="E151" s="9" t="str">
        <f>'Main Meals'!I151</f>
        <v xml:space="preserve">ACTIVE </v>
      </c>
      <c r="F151" s="409">
        <f>'Main Meals'!J151</f>
        <v>44482</v>
      </c>
      <c r="G151" s="9" t="str">
        <f>'Main Meals'!K151</f>
        <v>SIDE</v>
      </c>
      <c r="H151" s="9" t="str">
        <f>VLOOKUP(C151,'Main Meals'!C151:L574,10,FALSE)</f>
        <v>SS</v>
      </c>
      <c r="I151" s="7"/>
      <c r="J151" s="411">
        <v>850001352529</v>
      </c>
      <c r="K151" s="10" t="s">
        <v>1465</v>
      </c>
      <c r="L151" s="411" t="e">
        <v>#N/A</v>
      </c>
      <c r="M151" s="421" t="e">
        <f t="shared" si="2"/>
        <v>#N/A</v>
      </c>
      <c r="O151" s="426" t="e">
        <v>#N/A</v>
      </c>
      <c r="Q151" s="411" t="e">
        <f>VLOOKUP(C151,'[1]ToPublish Fri+Mon Package Batch'!$A$2:$B$68,2,FALSE)</f>
        <v>#N/A</v>
      </c>
      <c r="R151" s="421" t="e">
        <f>VLOOKUP(C151,[2]Sheet1!$A$2:$B$12,2,FALSE)</f>
        <v>#N/A</v>
      </c>
    </row>
    <row r="152" spans="1:18">
      <c r="A152" s="10" t="str">
        <f>'Main Meals'!A152</f>
        <v>12601.000.000.000.000.000.000</v>
      </c>
      <c r="B152" s="9">
        <f>'Main Meals'!B152</f>
        <v>12600</v>
      </c>
      <c r="C152" s="9">
        <f>'Main Meals'!C152</f>
        <v>12601</v>
      </c>
      <c r="D152" s="10" t="str">
        <f>'Main Meals'!D152</f>
        <v xml:space="preserve">Grilled Steak </v>
      </c>
      <c r="E152" s="9" t="str">
        <f>'Main Meals'!I152</f>
        <v>INACTIVE</v>
      </c>
      <c r="F152" s="409">
        <f>'Main Meals'!J152</f>
        <v>44482</v>
      </c>
      <c r="G152" s="9" t="str">
        <f>'Main Meals'!K152</f>
        <v>SIDE</v>
      </c>
      <c r="H152" s="9" t="str">
        <f>VLOOKUP(C152,'Main Meals'!C152:L575,10,FALSE)</f>
        <v>SS</v>
      </c>
      <c r="I152" s="7"/>
      <c r="J152" s="411"/>
      <c r="K152" s="10" t="s">
        <v>1465</v>
      </c>
      <c r="L152" s="411" t="e">
        <v>#N/A</v>
      </c>
      <c r="M152" s="421" t="e">
        <f t="shared" si="2"/>
        <v>#N/A</v>
      </c>
      <c r="O152" s="426" t="e">
        <v>#N/A</v>
      </c>
      <c r="Q152" s="411" t="e">
        <f>VLOOKUP(C152,'[1]ToPublish Fri+Mon Package Batch'!$A$2:$B$68,2,FALSE)</f>
        <v>#N/A</v>
      </c>
      <c r="R152" s="421" t="e">
        <f>VLOOKUP(C152,[2]Sheet1!$A$2:$B$12,2,FALSE)</f>
        <v>#N/A</v>
      </c>
    </row>
    <row r="153" spans="1:18">
      <c r="A153" s="10" t="str">
        <f>'Main Meals'!A153</f>
        <v>12701.000.000.000.000.000.000</v>
      </c>
      <c r="B153" s="9">
        <f>'Main Meals'!B153</f>
        <v>12700</v>
      </c>
      <c r="C153" s="9">
        <f>'Main Meals'!C153</f>
        <v>12701</v>
      </c>
      <c r="D153" s="10" t="str">
        <f>'Main Meals'!D153</f>
        <v xml:space="preserve">Case of water bottles </v>
      </c>
      <c r="E153" s="9" t="str">
        <f>'Main Meals'!I153</f>
        <v>INACTIVE</v>
      </c>
      <c r="F153" s="409">
        <f>'Main Meals'!J153</f>
        <v>44482</v>
      </c>
      <c r="G153" s="9" t="str">
        <f>'Main Meals'!K153</f>
        <v>CATERING</v>
      </c>
      <c r="H153" s="9" t="str">
        <f>VLOOKUP(C153,'Main Meals'!C153:L576,10,FALSE)</f>
        <v>MS</v>
      </c>
      <c r="I153" s="7"/>
      <c r="J153" s="411"/>
      <c r="K153" s="10" t="s">
        <v>1465</v>
      </c>
      <c r="L153" s="411" t="e">
        <v>#N/A</v>
      </c>
      <c r="M153" s="421" t="e">
        <f t="shared" si="2"/>
        <v>#N/A</v>
      </c>
      <c r="O153" s="426" t="e">
        <v>#N/A</v>
      </c>
      <c r="Q153" s="411" t="e">
        <f>VLOOKUP(C153,'[1]ToPublish Fri+Mon Package Batch'!$A$2:$B$68,2,FALSE)</f>
        <v>#N/A</v>
      </c>
      <c r="R153" s="421" t="e">
        <f>VLOOKUP(C153,[2]Sheet1!$A$2:$B$12,2,FALSE)</f>
        <v>#N/A</v>
      </c>
    </row>
    <row r="154" spans="1:18">
      <c r="A154" s="10" t="str">
        <f>'Main Meals'!A154</f>
        <v>12800.000.000.000.000.000.000</v>
      </c>
      <c r="B154" s="9">
        <f>'Main Meals'!B154</f>
        <v>12800</v>
      </c>
      <c r="C154" s="9">
        <f>'Main Meals'!C154</f>
        <v>12800</v>
      </c>
      <c r="D154" s="10" t="str">
        <f>'Main Meals'!D154</f>
        <v xml:space="preserve">Classic Mac &amp; Cheese </v>
      </c>
      <c r="E154" s="9" t="str">
        <f>'Main Meals'!I154</f>
        <v xml:space="preserve">ACTIVE </v>
      </c>
      <c r="F154" s="409">
        <f>'Main Meals'!J154</f>
        <v>44482</v>
      </c>
      <c r="G154" s="9" t="str">
        <f>'Main Meals'!K154</f>
        <v>ENTRÉE</v>
      </c>
      <c r="H154" s="9" t="str">
        <f>VLOOKUP(C154,'Main Meals'!C154:L577,10,FALSE)</f>
        <v>SS</v>
      </c>
      <c r="I154" s="7"/>
      <c r="J154" s="411"/>
      <c r="K154" s="10" t="s">
        <v>1465</v>
      </c>
      <c r="L154" s="411" t="e">
        <v>#N/A</v>
      </c>
      <c r="M154" s="421" t="e">
        <f t="shared" si="2"/>
        <v>#N/A</v>
      </c>
      <c r="O154" s="426" t="e">
        <v>#N/A</v>
      </c>
      <c r="Q154" s="411" t="e">
        <f>VLOOKUP(C154,'[1]ToPublish Fri+Mon Package Batch'!$A$2:$B$68,2,FALSE)</f>
        <v>#N/A</v>
      </c>
      <c r="R154" s="421" t="e">
        <f>VLOOKUP(C154,[2]Sheet1!$A$2:$B$12,2,FALSE)</f>
        <v>#N/A</v>
      </c>
    </row>
    <row r="155" spans="1:18">
      <c r="A155" s="10" t="str">
        <f>'Main Meals'!A155</f>
        <v>12900.000.000.000.000.000.000</v>
      </c>
      <c r="B155" s="9">
        <f>'Main Meals'!B155</f>
        <v>12900</v>
      </c>
      <c r="C155" s="9">
        <f>'Main Meals'!C155</f>
        <v>12900</v>
      </c>
      <c r="D155" s="10" t="str">
        <f>'Main Meals'!D155</f>
        <v xml:space="preserve">Basmati Rice </v>
      </c>
      <c r="E155" s="9" t="str">
        <f>'Main Meals'!I155</f>
        <v xml:space="preserve">ACTIVE </v>
      </c>
      <c r="F155" s="409">
        <f>'Main Meals'!J155</f>
        <v>44482</v>
      </c>
      <c r="G155" s="9" t="str">
        <f>'Main Meals'!K155</f>
        <v>SIDE</v>
      </c>
      <c r="H155" s="9" t="str">
        <f>VLOOKUP(C155,'Main Meals'!C155:L578,10,FALSE)</f>
        <v>SS</v>
      </c>
      <c r="I155" s="7"/>
      <c r="J155" s="411">
        <v>850001352536</v>
      </c>
      <c r="K155" s="10" t="s">
        <v>1465</v>
      </c>
      <c r="L155" s="411" t="e">
        <v>#N/A</v>
      </c>
      <c r="M155" s="421" t="e">
        <f t="shared" si="2"/>
        <v>#N/A</v>
      </c>
      <c r="O155" s="426" t="e">
        <v>#N/A</v>
      </c>
      <c r="Q155" s="411" t="e">
        <f>VLOOKUP(C155,'[1]ToPublish Fri+Mon Package Batch'!$A$2:$B$68,2,FALSE)</f>
        <v>#N/A</v>
      </c>
      <c r="R155" s="421" t="e">
        <f>VLOOKUP(C155,[2]Sheet1!$A$2:$B$12,2,FALSE)</f>
        <v>#N/A</v>
      </c>
    </row>
    <row r="156" spans="1:18">
      <c r="A156" s="10" t="str">
        <f>'Main Meals'!A156</f>
        <v>13000.000.000.000.000.000.000</v>
      </c>
      <c r="B156" s="9">
        <f>'Main Meals'!B156</f>
        <v>13000</v>
      </c>
      <c r="C156" s="9">
        <f>'Main Meals'!C156</f>
        <v>13000</v>
      </c>
      <c r="D156" s="10" t="str">
        <f>'Main Meals'!D156</f>
        <v xml:space="preserve">Pulled BBQ Chicken </v>
      </c>
      <c r="E156" s="9" t="str">
        <f>'Main Meals'!I156</f>
        <v xml:space="preserve">ACTIVE </v>
      </c>
      <c r="F156" s="409">
        <f>'Main Meals'!J156</f>
        <v>44482</v>
      </c>
      <c r="G156" s="9" t="str">
        <f>'Main Meals'!K156</f>
        <v>SIDE</v>
      </c>
      <c r="H156" s="9" t="str">
        <f>VLOOKUP(C156,'Main Meals'!C156:L579,10,FALSE)</f>
        <v>SS</v>
      </c>
      <c r="I156" s="7"/>
      <c r="J156" s="411"/>
      <c r="K156" s="10" t="s">
        <v>1465</v>
      </c>
      <c r="L156" s="411" t="e">
        <v>#N/A</v>
      </c>
      <c r="M156" s="421" t="e">
        <f t="shared" si="2"/>
        <v>#N/A</v>
      </c>
      <c r="O156" s="426" t="e">
        <v>#N/A</v>
      </c>
      <c r="Q156" s="411" t="e">
        <f>VLOOKUP(C156,'[1]ToPublish Fri+Mon Package Batch'!$A$2:$B$68,2,FALSE)</f>
        <v>#N/A</v>
      </c>
      <c r="R156" s="421" t="e">
        <f>VLOOKUP(C156,[2]Sheet1!$A$2:$B$12,2,FALSE)</f>
        <v>#N/A</v>
      </c>
    </row>
    <row r="157" spans="1:18">
      <c r="A157" s="10" t="str">
        <f>'Main Meals'!A157</f>
        <v>13101.000.000.000.000.000.000</v>
      </c>
      <c r="B157" s="9">
        <f>'Main Meals'!B157</f>
        <v>13100</v>
      </c>
      <c r="C157" s="9">
        <f>'Main Meals'!C157</f>
        <v>13101</v>
      </c>
      <c r="D157" s="10" t="str">
        <f>'Main Meals'!D157</f>
        <v xml:space="preserve">Parsnip Puree </v>
      </c>
      <c r="E157" s="9" t="str">
        <f>'Main Meals'!I157</f>
        <v>INACTIVE</v>
      </c>
      <c r="F157" s="409">
        <f>'Main Meals'!J157</f>
        <v>44482</v>
      </c>
      <c r="G157" s="9" t="str">
        <f>'Main Meals'!K157</f>
        <v>SIDE</v>
      </c>
      <c r="H157" s="9" t="str">
        <f>VLOOKUP(C157,'Main Meals'!C157:L580,10,FALSE)</f>
        <v>SS</v>
      </c>
      <c r="I157" s="7"/>
      <c r="J157" s="411"/>
      <c r="K157" s="10" t="s">
        <v>1465</v>
      </c>
      <c r="L157" s="411" t="e">
        <v>#N/A</v>
      </c>
      <c r="M157" s="421" t="e">
        <f t="shared" si="2"/>
        <v>#N/A</v>
      </c>
      <c r="O157" s="426" t="e">
        <v>#N/A</v>
      </c>
      <c r="Q157" s="411" t="e">
        <f>VLOOKUP(C157,'[1]ToPublish Fri+Mon Package Batch'!$A$2:$B$68,2,FALSE)</f>
        <v>#N/A</v>
      </c>
      <c r="R157" s="421" t="e">
        <f>VLOOKUP(C157,[2]Sheet1!$A$2:$B$12,2,FALSE)</f>
        <v>#N/A</v>
      </c>
    </row>
    <row r="158" spans="1:18">
      <c r="A158" s="10" t="str">
        <f>'Main Meals'!A158</f>
        <v>13201.000.000.000.000.000.000</v>
      </c>
      <c r="B158" s="9">
        <f>'Main Meals'!B158</f>
        <v>13200</v>
      </c>
      <c r="C158" s="9">
        <f>'Main Meals'!C158</f>
        <v>13201</v>
      </c>
      <c r="D158" s="10" t="str">
        <f>'Main Meals'!D158</f>
        <v xml:space="preserve">Wild Rice </v>
      </c>
      <c r="E158" s="9" t="str">
        <f>'Main Meals'!I158</f>
        <v>INACTIVE</v>
      </c>
      <c r="F158" s="409">
        <f>'Main Meals'!J158</f>
        <v>44482</v>
      </c>
      <c r="G158" s="9" t="str">
        <f>'Main Meals'!K158</f>
        <v>SIDE</v>
      </c>
      <c r="H158" s="9" t="str">
        <f>VLOOKUP(C158,'Main Meals'!C158:L581,10,FALSE)</f>
        <v>SS</v>
      </c>
      <c r="I158" s="7"/>
      <c r="J158" s="411">
        <v>850001352543</v>
      </c>
      <c r="K158" s="10" t="s">
        <v>1465</v>
      </c>
      <c r="L158" s="411" t="e">
        <v>#N/A</v>
      </c>
      <c r="M158" s="421" t="e">
        <f t="shared" si="2"/>
        <v>#N/A</v>
      </c>
      <c r="O158" s="426" t="e">
        <v>#N/A</v>
      </c>
      <c r="Q158" s="411" t="e">
        <f>VLOOKUP(C158,'[1]ToPublish Fri+Mon Package Batch'!$A$2:$B$68,2,FALSE)</f>
        <v>#N/A</v>
      </c>
      <c r="R158" s="421" t="e">
        <f>VLOOKUP(C158,[2]Sheet1!$A$2:$B$12,2,FALSE)</f>
        <v>#N/A</v>
      </c>
    </row>
    <row r="159" spans="1:18">
      <c r="A159" s="10" t="str">
        <f>'Main Meals'!A159</f>
        <v>13300.000.000.000.000.000.000</v>
      </c>
      <c r="B159" s="9">
        <f>'Main Meals'!B159</f>
        <v>13300</v>
      </c>
      <c r="C159" s="9">
        <f>'Main Meals'!C159</f>
        <v>13300</v>
      </c>
      <c r="D159" s="10" t="str">
        <f>'Main Meals'!D159</f>
        <v xml:space="preserve">Hummus   </v>
      </c>
      <c r="E159" s="9" t="str">
        <f>'Main Meals'!I159</f>
        <v xml:space="preserve">ACTIVE </v>
      </c>
      <c r="F159" s="409">
        <f>'Main Meals'!J159</f>
        <v>44482</v>
      </c>
      <c r="G159" s="9" t="str">
        <f>'Main Meals'!K159</f>
        <v>SIDE</v>
      </c>
      <c r="H159" s="9" t="str">
        <f>VLOOKUP(C159,'Main Meals'!C159:L582,10,FALSE)</f>
        <v>MS</v>
      </c>
      <c r="I159" s="7"/>
      <c r="J159" s="411">
        <v>810044430455</v>
      </c>
      <c r="K159" s="10" t="s">
        <v>1465</v>
      </c>
      <c r="L159" s="411">
        <v>810044430455</v>
      </c>
      <c r="M159" s="421">
        <f t="shared" si="2"/>
        <v>0</v>
      </c>
      <c r="O159" s="426" t="e">
        <v>#N/A</v>
      </c>
      <c r="Q159" s="411" t="e">
        <f>VLOOKUP(C159,'[1]ToPublish Fri+Mon Package Batch'!$A$2:$B$68,2,FALSE)</f>
        <v>#N/A</v>
      </c>
      <c r="R159" s="421" t="e">
        <f>VLOOKUP(C159,[2]Sheet1!$A$2:$B$12,2,FALSE)</f>
        <v>#N/A</v>
      </c>
    </row>
    <row r="160" spans="1:18">
      <c r="A160" s="10" t="str">
        <f>'Main Meals'!A160</f>
        <v>13401.118.000.000.000.000.000</v>
      </c>
      <c r="B160" s="9">
        <f>'Main Meals'!B160</f>
        <v>13400</v>
      </c>
      <c r="C160" s="9">
        <f>'Main Meals'!C160</f>
        <v>13401</v>
      </c>
      <c r="D160" s="10" t="str">
        <f>'Main Meals'!D160</f>
        <v xml:space="preserve">Grilled Steak </v>
      </c>
      <c r="E160" s="9" t="str">
        <f>'Main Meals'!I160</f>
        <v>INACTIVE</v>
      </c>
      <c r="F160" s="409">
        <f>'Main Meals'!J160</f>
        <v>44482</v>
      </c>
      <c r="G160" s="9" t="str">
        <f>'Main Meals'!K160</f>
        <v>ENTRÉE</v>
      </c>
      <c r="H160" s="9" t="str">
        <f>VLOOKUP(C160,'Main Meals'!C160:L583,10,FALSE)</f>
        <v>SS</v>
      </c>
      <c r="I160" s="7"/>
      <c r="J160" s="411">
        <v>810044430516</v>
      </c>
      <c r="K160" s="10" t="s">
        <v>1465</v>
      </c>
      <c r="L160" s="411">
        <v>810044430516</v>
      </c>
      <c r="M160" s="421">
        <f t="shared" si="2"/>
        <v>0</v>
      </c>
      <c r="O160" s="426" t="e">
        <v>#N/A</v>
      </c>
      <c r="Q160" s="411" t="e">
        <f>VLOOKUP(C160,'[1]ToPublish Fri+Mon Package Batch'!$A$2:$B$68,2,FALSE)</f>
        <v>#N/A</v>
      </c>
      <c r="R160" s="421" t="e">
        <f>VLOOKUP(C160,[2]Sheet1!$A$2:$B$12,2,FALSE)</f>
        <v>#N/A</v>
      </c>
    </row>
    <row r="161" spans="1:18">
      <c r="A161" s="10" t="str">
        <f>'Main Meals'!A161</f>
        <v>13501.000.000.000.000.000.000</v>
      </c>
      <c r="B161" s="9">
        <f>'Main Meals'!B161</f>
        <v>13500</v>
      </c>
      <c r="C161" s="9">
        <f>'Main Meals'!C161</f>
        <v>13501</v>
      </c>
      <c r="D161" s="10" t="str">
        <f>'Main Meals'!D161</f>
        <v xml:space="preserve">Sautéed Spinach </v>
      </c>
      <c r="E161" s="9" t="str">
        <f>'Main Meals'!I161</f>
        <v xml:space="preserve">ACTIVE </v>
      </c>
      <c r="F161" s="409">
        <f>'Main Meals'!J161</f>
        <v>44482</v>
      </c>
      <c r="G161" s="9" t="str">
        <f>'Main Meals'!K161</f>
        <v>SIDE</v>
      </c>
      <c r="H161" s="9" t="str">
        <f>VLOOKUP(C161,'Main Meals'!C161:L584,10,FALSE)</f>
        <v>MS</v>
      </c>
      <c r="I161" s="7"/>
      <c r="J161" s="411">
        <v>850001352550</v>
      </c>
      <c r="K161" s="10" t="s">
        <v>1465</v>
      </c>
      <c r="L161" s="411" t="e">
        <v>#N/A</v>
      </c>
      <c r="M161" s="421" t="e">
        <f t="shared" si="2"/>
        <v>#N/A</v>
      </c>
      <c r="O161" s="426" t="e">
        <v>#N/A</v>
      </c>
      <c r="Q161" s="411" t="e">
        <f>VLOOKUP(C161,'[1]ToPublish Fri+Mon Package Batch'!$A$2:$B$68,2,FALSE)</f>
        <v>#N/A</v>
      </c>
      <c r="R161" s="421" t="e">
        <f>VLOOKUP(C161,[2]Sheet1!$A$2:$B$12,2,FALSE)</f>
        <v>#N/A</v>
      </c>
    </row>
    <row r="162" spans="1:18">
      <c r="A162" s="10" t="str">
        <f>'Main Meals'!A162</f>
        <v>13601.000.000.000.000.000.000</v>
      </c>
      <c r="B162" s="9">
        <f>'Main Meals'!B162</f>
        <v>13600</v>
      </c>
      <c r="C162" s="9">
        <f>'Main Meals'!C162</f>
        <v>13601</v>
      </c>
      <c r="D162" s="10" t="str">
        <f>'Main Meals'!D162</f>
        <v xml:space="preserve">Roasted Lamb </v>
      </c>
      <c r="E162" s="9" t="str">
        <f>'Main Meals'!I162</f>
        <v>INACTIVE</v>
      </c>
      <c r="F162" s="409">
        <f>'Main Meals'!J162</f>
        <v>44482</v>
      </c>
      <c r="G162" s="9" t="str">
        <f>'Main Meals'!K162</f>
        <v>SIDE</v>
      </c>
      <c r="H162" s="9" t="str">
        <f>VLOOKUP(C162,'Main Meals'!C162:L585,10,FALSE)</f>
        <v>SS</v>
      </c>
      <c r="I162" s="7"/>
      <c r="J162" s="411"/>
      <c r="K162" s="10" t="s">
        <v>1465</v>
      </c>
      <c r="L162" s="411" t="e">
        <v>#N/A</v>
      </c>
      <c r="M162" s="421" t="e">
        <f t="shared" si="2"/>
        <v>#N/A</v>
      </c>
      <c r="O162" s="426" t="e">
        <v>#N/A</v>
      </c>
      <c r="Q162" s="411" t="e">
        <f>VLOOKUP(C162,'[1]ToPublish Fri+Mon Package Batch'!$A$2:$B$68,2,FALSE)</f>
        <v>#N/A</v>
      </c>
      <c r="R162" s="421" t="e">
        <f>VLOOKUP(C162,[2]Sheet1!$A$2:$B$12,2,FALSE)</f>
        <v>#N/A</v>
      </c>
    </row>
    <row r="163" spans="1:18">
      <c r="A163" s="10" t="str">
        <f>'Main Meals'!A163</f>
        <v>13701.000.000.000.000.000.000</v>
      </c>
      <c r="B163" s="9">
        <f>'Main Meals'!B163</f>
        <v>13700</v>
      </c>
      <c r="C163" s="9">
        <f>'Main Meals'!C163</f>
        <v>13701</v>
      </c>
      <c r="D163" s="10" t="str">
        <f>'Main Meals'!D163</f>
        <v xml:space="preserve">Ratatouille </v>
      </c>
      <c r="E163" s="9" t="str">
        <f>'Main Meals'!I163</f>
        <v>INACTIVE</v>
      </c>
      <c r="F163" s="409">
        <f>'Main Meals'!J163</f>
        <v>44482</v>
      </c>
      <c r="G163" s="9" t="str">
        <f>'Main Meals'!K163</f>
        <v>SIDE</v>
      </c>
      <c r="H163" s="9" t="str">
        <f>VLOOKUP(C163,'Main Meals'!C163:L586,10,FALSE)</f>
        <v>SS</v>
      </c>
      <c r="I163" s="7"/>
      <c r="J163" s="411"/>
      <c r="K163" s="10" t="s">
        <v>1465</v>
      </c>
      <c r="L163" s="411" t="e">
        <v>#N/A</v>
      </c>
      <c r="M163" s="421" t="e">
        <f t="shared" si="2"/>
        <v>#N/A</v>
      </c>
      <c r="O163" s="426" t="e">
        <v>#N/A</v>
      </c>
      <c r="Q163" s="411" t="e">
        <f>VLOOKUP(C163,'[1]ToPublish Fri+Mon Package Batch'!$A$2:$B$68,2,FALSE)</f>
        <v>#N/A</v>
      </c>
      <c r="R163" s="421" t="e">
        <f>VLOOKUP(C163,[2]Sheet1!$A$2:$B$12,2,FALSE)</f>
        <v>#N/A</v>
      </c>
    </row>
    <row r="164" spans="1:18">
      <c r="A164" s="10" t="str">
        <f>'Main Meals'!A164</f>
        <v>13801.000.000.000.000.000.000</v>
      </c>
      <c r="B164" s="9">
        <f>'Main Meals'!B164</f>
        <v>13800</v>
      </c>
      <c r="C164" s="9">
        <f>'Main Meals'!C164</f>
        <v>13801</v>
      </c>
      <c r="D164" s="10" t="str">
        <f>'Main Meals'!D164</f>
        <v xml:space="preserve">Matcha Latte </v>
      </c>
      <c r="E164" s="9" t="str">
        <f>'Main Meals'!I164</f>
        <v>RETIRED</v>
      </c>
      <c r="F164" s="409">
        <f>'Main Meals'!J164</f>
        <v>44482</v>
      </c>
      <c r="G164" s="9" t="str">
        <f>'Main Meals'!K164</f>
        <v>BEVERAGE</v>
      </c>
      <c r="H164" s="9" t="str">
        <f>VLOOKUP(C164,'Main Meals'!C164:L587,10,FALSE)</f>
        <v>SS</v>
      </c>
      <c r="I164" s="7"/>
      <c r="J164" s="411">
        <v>850001352437</v>
      </c>
      <c r="K164" s="10" t="s">
        <v>1465</v>
      </c>
      <c r="L164" s="411" t="e">
        <v>#N/A</v>
      </c>
      <c r="M164" s="421" t="e">
        <f t="shared" si="2"/>
        <v>#N/A</v>
      </c>
      <c r="O164" s="426" t="e">
        <v>#N/A</v>
      </c>
      <c r="Q164" s="411" t="e">
        <f>VLOOKUP(C164,'[1]ToPublish Fri+Mon Package Batch'!$A$2:$B$68,2,FALSE)</f>
        <v>#N/A</v>
      </c>
      <c r="R164" s="421" t="e">
        <f>VLOOKUP(C164,[2]Sheet1!$A$2:$B$12,2,FALSE)</f>
        <v>#N/A</v>
      </c>
    </row>
    <row r="165" spans="1:18">
      <c r="A165" s="10" t="str">
        <f>'Main Meals'!A165</f>
        <v>13901.000.000.000.000.000.000</v>
      </c>
      <c r="B165" s="9">
        <f>'Main Meals'!B165</f>
        <v>13900</v>
      </c>
      <c r="C165" s="9">
        <f>'Main Meals'!C165</f>
        <v>13901</v>
      </c>
      <c r="D165" s="10" t="str">
        <f>'Main Meals'!D165</f>
        <v xml:space="preserve">Turmeric Latte </v>
      </c>
      <c r="E165" s="9" t="str">
        <f>'Main Meals'!I165</f>
        <v xml:space="preserve">ACTIVE </v>
      </c>
      <c r="F165" s="409">
        <f>'Main Meals'!J165</f>
        <v>44482</v>
      </c>
      <c r="G165" s="9" t="str">
        <f>'Main Meals'!K165</f>
        <v>BEVERAGE</v>
      </c>
      <c r="H165" s="9" t="str">
        <f>VLOOKUP(C165,'Main Meals'!C165:L588,10,FALSE)</f>
        <v>SS</v>
      </c>
      <c r="I165" s="7"/>
      <c r="J165" s="411">
        <v>850001352444</v>
      </c>
      <c r="K165" s="10" t="s">
        <v>1465</v>
      </c>
      <c r="L165" s="411">
        <v>810044431391</v>
      </c>
      <c r="M165" s="421">
        <f t="shared" si="2"/>
        <v>-39956921053</v>
      </c>
      <c r="O165" s="426" t="e">
        <v>#N/A</v>
      </c>
      <c r="Q165" s="411" t="e">
        <f>VLOOKUP(C165,'[1]ToPublish Fri+Mon Package Batch'!$A$2:$B$68,2,FALSE)</f>
        <v>#N/A</v>
      </c>
      <c r="R165" s="421" t="e">
        <f>VLOOKUP(C165,[2]Sheet1!$A$2:$B$12,2,FALSE)</f>
        <v>#N/A</v>
      </c>
    </row>
    <row r="166" spans="1:18">
      <c r="A166" s="10" t="str">
        <f>'Main Meals'!A166</f>
        <v>14001.000.000.000.000.000.000</v>
      </c>
      <c r="B166" s="9">
        <f>'Main Meals'!B166</f>
        <v>14000</v>
      </c>
      <c r="C166" s="9">
        <f>'Main Meals'!C166</f>
        <v>14001</v>
      </c>
      <c r="D166" s="10" t="str">
        <f>'Main Meals'!D166</f>
        <v xml:space="preserve">Mashed Sweet Potato  </v>
      </c>
      <c r="E166" s="9" t="str">
        <f>'Main Meals'!I166</f>
        <v xml:space="preserve">ACTIVE </v>
      </c>
      <c r="F166" s="409">
        <f>'Main Meals'!J166</f>
        <v>44482</v>
      </c>
      <c r="G166" s="9" t="str">
        <f>'Main Meals'!K166</f>
        <v>SIDE</v>
      </c>
      <c r="H166" s="9" t="str">
        <f>VLOOKUP(C166,'Main Meals'!C166:L589,10,FALSE)</f>
        <v>MS</v>
      </c>
      <c r="I166" s="7"/>
      <c r="J166" s="411">
        <v>850001352567</v>
      </c>
      <c r="K166" s="10" t="s">
        <v>1465</v>
      </c>
      <c r="L166" s="411">
        <v>850001352567</v>
      </c>
      <c r="M166" s="421">
        <f t="shared" si="2"/>
        <v>0</v>
      </c>
      <c r="O166" s="426" t="e">
        <v>#N/A</v>
      </c>
      <c r="Q166" s="411" t="e">
        <f>VLOOKUP(C166,'[1]ToPublish Fri+Mon Package Batch'!$A$2:$B$68,2,FALSE)</f>
        <v>#N/A</v>
      </c>
      <c r="R166" s="421" t="e">
        <f>VLOOKUP(C166,[2]Sheet1!$A$2:$B$12,2,FALSE)</f>
        <v>#N/A</v>
      </c>
    </row>
    <row r="167" spans="1:18">
      <c r="A167" s="10" t="str">
        <f>'Main Meals'!A167</f>
        <v>7302.000.000.000.000.000.000</v>
      </c>
      <c r="B167" s="9">
        <f>'Main Meals'!B167</f>
        <v>7300</v>
      </c>
      <c r="C167" s="9">
        <f>'Main Meals'!C167</f>
        <v>7302</v>
      </c>
      <c r="D167" s="10" t="str">
        <f>'Main Meals'!D167</f>
        <v xml:space="preserve">Almond &amp; Cranberry Energy Bites_2 pack </v>
      </c>
      <c r="E167" s="9" t="str">
        <f>'Main Meals'!I167</f>
        <v>INACTIVE</v>
      </c>
      <c r="F167" s="409">
        <f>'Main Meals'!J167</f>
        <v>44482</v>
      </c>
      <c r="G167" s="9" t="str">
        <f>'Main Meals'!K167</f>
        <v>SNACK</v>
      </c>
      <c r="H167" s="9" t="str">
        <f>VLOOKUP(C167,'Main Meals'!C167:L590,10,FALSE)</f>
        <v>SS</v>
      </c>
      <c r="I167" s="7"/>
      <c r="J167" s="411"/>
      <c r="K167" s="10" t="s">
        <v>1465</v>
      </c>
      <c r="L167" s="411" t="e">
        <v>#N/A</v>
      </c>
      <c r="M167" s="421" t="e">
        <f t="shared" si="2"/>
        <v>#N/A</v>
      </c>
      <c r="O167" s="426" t="e">
        <v>#N/A</v>
      </c>
      <c r="Q167" s="411" t="e">
        <f>VLOOKUP(C167,'[1]ToPublish Fri+Mon Package Batch'!$A$2:$B$68,2,FALSE)</f>
        <v>#N/A</v>
      </c>
      <c r="R167" s="421" t="e">
        <f>VLOOKUP(C167,[2]Sheet1!$A$2:$B$12,2,FALSE)</f>
        <v>#N/A</v>
      </c>
    </row>
    <row r="168" spans="1:18">
      <c r="A168" s="10" t="str">
        <f>'Main Meals'!A168</f>
        <v>7402.000.000.000.000.000.000</v>
      </c>
      <c r="B168" s="9">
        <f>'Main Meals'!B168</f>
        <v>7400</v>
      </c>
      <c r="C168" s="9">
        <f>'Main Meals'!C168</f>
        <v>7402</v>
      </c>
      <c r="D168" s="10" t="str">
        <f>'Main Meals'!D168</f>
        <v xml:space="preserve">Peanut Butter &amp; Chocolate Energy Bites_2 pack </v>
      </c>
      <c r="E168" s="9" t="str">
        <f>'Main Meals'!I168</f>
        <v>INACTIVE</v>
      </c>
      <c r="F168" s="409">
        <f>'Main Meals'!J168</f>
        <v>44482</v>
      </c>
      <c r="G168" s="9" t="str">
        <f>'Main Meals'!K168</f>
        <v>SNACK</v>
      </c>
      <c r="H168" s="9" t="str">
        <f>VLOOKUP(C168,'Main Meals'!C168:L591,10,FALSE)</f>
        <v>SS</v>
      </c>
      <c r="I168" s="7"/>
      <c r="J168" s="411"/>
      <c r="K168" s="10" t="s">
        <v>1465</v>
      </c>
      <c r="L168" s="411" t="e">
        <v>#N/A</v>
      </c>
      <c r="M168" s="421" t="e">
        <f t="shared" si="2"/>
        <v>#N/A</v>
      </c>
      <c r="O168" s="426" t="e">
        <v>#N/A</v>
      </c>
      <c r="Q168" s="411" t="e">
        <f>VLOOKUP(C168,'[1]ToPublish Fri+Mon Package Batch'!$A$2:$B$68,2,FALSE)</f>
        <v>#N/A</v>
      </c>
      <c r="R168" s="421" t="e">
        <f>VLOOKUP(C168,[2]Sheet1!$A$2:$B$12,2,FALSE)</f>
        <v>#N/A</v>
      </c>
    </row>
    <row r="169" spans="1:18">
      <c r="A169" s="10" t="str">
        <f>'Main Meals'!A169</f>
        <v>12402.000.000.000.000.000.000</v>
      </c>
      <c r="B169" s="9">
        <f>'Main Meals'!B169</f>
        <v>12400</v>
      </c>
      <c r="C169" s="9">
        <f>'Main Meals'!C169</f>
        <v>12402</v>
      </c>
      <c r="D169" s="10" t="str">
        <f>'Main Meals'!D169</f>
        <v>Mocha Espresso Energy Bites_2 pack</v>
      </c>
      <c r="E169" s="9" t="str">
        <f>'Main Meals'!I169</f>
        <v xml:space="preserve">ACTIVE </v>
      </c>
      <c r="F169" s="409">
        <f>'Main Meals'!J169</f>
        <v>44482</v>
      </c>
      <c r="G169" s="9" t="str">
        <f>'Main Meals'!K169</f>
        <v>SNACK</v>
      </c>
      <c r="H169" s="9" t="str">
        <f>VLOOKUP(C169,'Main Meals'!C169:L592,10,FALSE)</f>
        <v>SS</v>
      </c>
      <c r="I169" s="7"/>
      <c r="J169" s="411"/>
      <c r="K169" s="10" t="s">
        <v>1465</v>
      </c>
      <c r="L169" s="411" t="e">
        <v>#N/A</v>
      </c>
      <c r="M169" s="421" t="e">
        <f t="shared" si="2"/>
        <v>#N/A</v>
      </c>
      <c r="O169" s="426" t="e">
        <v>#N/A</v>
      </c>
      <c r="Q169" s="411" t="e">
        <f>VLOOKUP(C169,'[1]ToPublish Fri+Mon Package Batch'!$A$2:$B$68,2,FALSE)</f>
        <v>#N/A</v>
      </c>
      <c r="R169" s="421" t="e">
        <f>VLOOKUP(C169,[2]Sheet1!$A$2:$B$12,2,FALSE)</f>
        <v>#N/A</v>
      </c>
    </row>
    <row r="170" spans="1:18">
      <c r="A170" s="10" t="str">
        <f>'Main Meals'!A170</f>
        <v>14101.000.000.000.000.000.000</v>
      </c>
      <c r="B170" s="9">
        <f>'Main Meals'!B170</f>
        <v>14100</v>
      </c>
      <c r="C170" s="9">
        <f>'Main Meals'!C170</f>
        <v>14101</v>
      </c>
      <c r="D170" s="10" t="str">
        <f>'Main Meals'!D170</f>
        <v xml:space="preserve">Rotisserie Chicken </v>
      </c>
      <c r="E170" s="9" t="str">
        <f>'Main Meals'!I170</f>
        <v>RETIRED</v>
      </c>
      <c r="F170" s="409">
        <f>'Main Meals'!J170</f>
        <v>44482</v>
      </c>
      <c r="G170" s="9" t="str">
        <f>'Main Meals'!K170</f>
        <v>ENTRÉE</v>
      </c>
      <c r="H170" s="9" t="str">
        <f>VLOOKUP(C170,'Main Meals'!C170:L593,10,FALSE)</f>
        <v>MS</v>
      </c>
      <c r="I170" s="7"/>
      <c r="J170" s="411"/>
      <c r="K170" s="10" t="s">
        <v>1465</v>
      </c>
      <c r="L170" s="411" t="e">
        <v>#N/A</v>
      </c>
      <c r="M170" s="421" t="e">
        <f t="shared" si="2"/>
        <v>#N/A</v>
      </c>
      <c r="O170" s="426" t="e">
        <v>#N/A</v>
      </c>
      <c r="Q170" s="411" t="e">
        <f>VLOOKUP(C170,'[1]ToPublish Fri+Mon Package Batch'!$A$2:$B$68,2,FALSE)</f>
        <v>#N/A</v>
      </c>
      <c r="R170" s="421" t="e">
        <f>VLOOKUP(C170,[2]Sheet1!$A$2:$B$12,2,FALSE)</f>
        <v>#N/A</v>
      </c>
    </row>
    <row r="171" spans="1:18">
      <c r="A171" s="10" t="str">
        <f>'Main Meals'!A171</f>
        <v>15101.406.119.000.000.000.000</v>
      </c>
      <c r="B171" s="9">
        <f>'Main Meals'!B171</f>
        <v>15100</v>
      </c>
      <c r="C171" s="9">
        <f>'Main Meals'!C171</f>
        <v>15101</v>
      </c>
      <c r="D171" s="10" t="str">
        <f>'Main Meals'!D171</f>
        <v xml:space="preserve">Bare Turkey Burger </v>
      </c>
      <c r="E171" s="9" t="str">
        <f>'Main Meals'!I171</f>
        <v>INACTIVE</v>
      </c>
      <c r="F171" s="409">
        <f>'Main Meals'!J171</f>
        <v>44482</v>
      </c>
      <c r="G171" s="9" t="str">
        <f>'Main Meals'!K171</f>
        <v>ENTRÉE</v>
      </c>
      <c r="H171" s="9" t="str">
        <f>VLOOKUP(C171,'Main Meals'!C171:L594,10,FALSE)</f>
        <v>SS</v>
      </c>
      <c r="I171" s="7"/>
      <c r="J171" s="411">
        <v>850001352611</v>
      </c>
      <c r="K171" s="10" t="s">
        <v>1465</v>
      </c>
      <c r="L171" s="411" t="e">
        <v>#N/A</v>
      </c>
      <c r="M171" s="421" t="e">
        <f t="shared" si="2"/>
        <v>#N/A</v>
      </c>
      <c r="O171" s="426" t="e">
        <v>#N/A</v>
      </c>
      <c r="Q171" s="411" t="e">
        <f>VLOOKUP(C171,'[1]ToPublish Fri+Mon Package Batch'!$A$2:$B$68,2,FALSE)</f>
        <v>#N/A</v>
      </c>
      <c r="R171" s="421" t="e">
        <f>VLOOKUP(C171,[2]Sheet1!$A$2:$B$12,2,FALSE)</f>
        <v>#N/A</v>
      </c>
    </row>
    <row r="172" spans="1:18">
      <c r="A172" s="10" t="str">
        <f>'Main Meals'!A172</f>
        <v>16101.000.000.000.000.000.000</v>
      </c>
      <c r="B172" s="9">
        <f>'Main Meals'!B172</f>
        <v>16100</v>
      </c>
      <c r="C172" s="9">
        <f>'Main Meals'!C172</f>
        <v>16101</v>
      </c>
      <c r="D172" s="10" t="str">
        <f>'Main Meals'!D172</f>
        <v xml:space="preserve">Cucumber Potato Salad </v>
      </c>
      <c r="E172" s="9" t="str">
        <f>'Main Meals'!I172</f>
        <v xml:space="preserve">ACTIVE </v>
      </c>
      <c r="F172" s="409">
        <f>'Main Meals'!J172</f>
        <v>44482</v>
      </c>
      <c r="G172" s="9" t="str">
        <f>'Main Meals'!K172</f>
        <v>SIDE</v>
      </c>
      <c r="H172" s="9" t="str">
        <f>VLOOKUP(C172,'Main Meals'!C172:L595,10,FALSE)</f>
        <v>SS</v>
      </c>
      <c r="I172" s="7"/>
      <c r="J172" s="411">
        <v>850001352574</v>
      </c>
      <c r="K172" s="10" t="s">
        <v>1465</v>
      </c>
      <c r="L172" s="411" t="e">
        <v>#N/A</v>
      </c>
      <c r="M172" s="421" t="e">
        <f t="shared" si="2"/>
        <v>#N/A</v>
      </c>
      <c r="O172" s="426" t="e">
        <v>#N/A</v>
      </c>
      <c r="Q172" s="411" t="e">
        <f>VLOOKUP(C172,'[1]ToPublish Fri+Mon Package Batch'!$A$2:$B$68,2,FALSE)</f>
        <v>#N/A</v>
      </c>
      <c r="R172" s="421" t="e">
        <f>VLOOKUP(C172,[2]Sheet1!$A$2:$B$12,2,FALSE)</f>
        <v>#N/A</v>
      </c>
    </row>
    <row r="173" spans="1:18">
      <c r="A173" s="10" t="str">
        <f>'Main Meals'!A173</f>
        <v>17101.000.000.000.000.000.000</v>
      </c>
      <c r="B173" s="9">
        <f>'Main Meals'!B173</f>
        <v>17100</v>
      </c>
      <c r="C173" s="9">
        <f>'Main Meals'!C173</f>
        <v>17101</v>
      </c>
      <c r="D173" s="10" t="str">
        <f>'Main Meals'!D173</f>
        <v xml:space="preserve">Orange Cocoa Chia Seed Pudding  </v>
      </c>
      <c r="E173" s="9" t="str">
        <f>'Main Meals'!I173</f>
        <v>INACTIVE</v>
      </c>
      <c r="F173" s="409">
        <f>'Main Meals'!J173</f>
        <v>44482</v>
      </c>
      <c r="G173" s="9" t="str">
        <f>'Main Meals'!K173</f>
        <v>SNACK</v>
      </c>
      <c r="H173" s="9" t="str">
        <f>VLOOKUP(C173,'Main Meals'!C173:L596,10,FALSE)</f>
        <v>SS</v>
      </c>
      <c r="I173" s="7"/>
      <c r="J173" s="411">
        <v>850001352659</v>
      </c>
      <c r="K173" s="10" t="s">
        <v>1465</v>
      </c>
      <c r="L173" s="411" t="e">
        <v>#N/A</v>
      </c>
      <c r="M173" s="421" t="e">
        <f t="shared" si="2"/>
        <v>#N/A</v>
      </c>
      <c r="O173" s="426" t="e">
        <v>#N/A</v>
      </c>
      <c r="Q173" s="411" t="e">
        <f>VLOOKUP(C173,'[1]ToPublish Fri+Mon Package Batch'!$A$2:$B$68,2,FALSE)</f>
        <v>#N/A</v>
      </c>
      <c r="R173" s="421" t="e">
        <f>VLOOKUP(C173,[2]Sheet1!$A$2:$B$12,2,FALSE)</f>
        <v>#N/A</v>
      </c>
    </row>
    <row r="174" spans="1:18">
      <c r="A174" s="10" t="str">
        <f>'Main Meals'!A174</f>
        <v>18101.000.000.000.000.000.000</v>
      </c>
      <c r="B174" s="9">
        <f>'Main Meals'!B174</f>
        <v>18100</v>
      </c>
      <c r="C174" s="9">
        <f>'Main Meals'!C174</f>
        <v>18101</v>
      </c>
      <c r="D174" s="10" t="str">
        <f>'Main Meals'!D174</f>
        <v xml:space="preserve">Lemon Coconut Energy Bites </v>
      </c>
      <c r="E174" s="9" t="str">
        <f>'Main Meals'!I174</f>
        <v xml:space="preserve">ACTIVE </v>
      </c>
      <c r="F174" s="409">
        <f>'Main Meals'!J174</f>
        <v>44482</v>
      </c>
      <c r="G174" s="9" t="str">
        <f>'Main Meals'!K174</f>
        <v>SNACK</v>
      </c>
      <c r="H174" s="9" t="str">
        <f>VLOOKUP(C174,'Main Meals'!C174:L597,10,FALSE)</f>
        <v>MS</v>
      </c>
      <c r="I174" s="7" t="s">
        <v>2129</v>
      </c>
      <c r="J174" s="411">
        <v>810044430790</v>
      </c>
      <c r="K174" s="10" t="s">
        <v>1465</v>
      </c>
      <c r="L174" s="411">
        <v>810044430790</v>
      </c>
      <c r="M174" s="421">
        <f t="shared" si="2"/>
        <v>0</v>
      </c>
      <c r="O174" s="426" t="e">
        <v>#N/A</v>
      </c>
      <c r="Q174" s="411" t="e">
        <f>VLOOKUP(C174,'[1]ToPublish Fri+Mon Package Batch'!$A$2:$B$68,2,FALSE)</f>
        <v>#N/A</v>
      </c>
      <c r="R174" s="421" t="e">
        <f>VLOOKUP(C174,[2]Sheet1!$A$2:$B$12,2,FALSE)</f>
        <v>#N/A</v>
      </c>
    </row>
    <row r="175" spans="1:18">
      <c r="A175" s="10" t="str">
        <f>'Main Meals'!A175</f>
        <v>19101.120.000.000.000.000.000</v>
      </c>
      <c r="B175" s="9">
        <f>'Main Meals'!B175</f>
        <v>19100</v>
      </c>
      <c r="C175" s="9">
        <f>'Main Meals'!C175</f>
        <v>19101</v>
      </c>
      <c r="D175" s="10" t="str">
        <f>'Main Meals'!D175</f>
        <v xml:space="preserve">Provençal Roast Beef  </v>
      </c>
      <c r="E175" s="9" t="str">
        <f>'Main Meals'!I175</f>
        <v xml:space="preserve">ACTIVE </v>
      </c>
      <c r="F175" s="409">
        <f>'Main Meals'!J175</f>
        <v>44482</v>
      </c>
      <c r="G175" s="9" t="str">
        <f>'Main Meals'!K175</f>
        <v>ENTRÉE</v>
      </c>
      <c r="H175" s="9" t="str">
        <f>VLOOKUP(C175,'Main Meals'!C175:L598,10,FALSE)</f>
        <v>SS</v>
      </c>
      <c r="I175" s="7"/>
      <c r="J175" s="411">
        <v>850001352604</v>
      </c>
      <c r="K175" s="10" t="s">
        <v>1465</v>
      </c>
      <c r="L175" s="411">
        <v>850001352604</v>
      </c>
      <c r="M175" s="421">
        <f t="shared" si="2"/>
        <v>0</v>
      </c>
      <c r="O175" s="426" t="e">
        <v>#N/A</v>
      </c>
      <c r="Q175" s="411" t="e">
        <f>VLOOKUP(C175,'[1]ToPublish Fri+Mon Package Batch'!$A$2:$B$68,2,FALSE)</f>
        <v>#N/A</v>
      </c>
      <c r="R175" s="421" t="e">
        <f>VLOOKUP(C175,[2]Sheet1!$A$2:$B$12,2,FALSE)</f>
        <v>#N/A</v>
      </c>
    </row>
    <row r="176" spans="1:18">
      <c r="A176" s="10" t="str">
        <f>'Main Meals'!A176</f>
        <v>20101.133.214.000.000.000.000</v>
      </c>
      <c r="B176" s="9">
        <f>'Main Meals'!B176</f>
        <v>20100</v>
      </c>
      <c r="C176" s="9">
        <f>'Main Meals'!C176</f>
        <v>20101</v>
      </c>
      <c r="D176" s="10" t="str">
        <f>'Main Meals'!D176</f>
        <v xml:space="preserve">Assorted Cheese Plate </v>
      </c>
      <c r="E176" s="9" t="str">
        <f>'Main Meals'!I176</f>
        <v xml:space="preserve">ACTIVE </v>
      </c>
      <c r="F176" s="409">
        <f>'Main Meals'!J176</f>
        <v>44482</v>
      </c>
      <c r="G176" s="9" t="str">
        <f>'Main Meals'!K176</f>
        <v>SNACK</v>
      </c>
      <c r="H176" s="9" t="str">
        <f>VLOOKUP(C176,'Main Meals'!C176:L599,10,FALSE)</f>
        <v>SS</v>
      </c>
      <c r="I176" s="7" t="s">
        <v>2132</v>
      </c>
      <c r="J176" s="411">
        <v>850001352680</v>
      </c>
      <c r="K176" s="10" t="s">
        <v>1465</v>
      </c>
      <c r="L176" s="411">
        <v>850001352680</v>
      </c>
      <c r="M176" s="421">
        <f t="shared" si="2"/>
        <v>0</v>
      </c>
      <c r="O176" s="426" t="e">
        <v>#N/A</v>
      </c>
      <c r="Q176" s="411" t="e">
        <f>VLOOKUP(C176,'[1]ToPublish Fri+Mon Package Batch'!$A$2:$B$68,2,FALSE)</f>
        <v>#N/A</v>
      </c>
      <c r="R176" s="421" t="e">
        <f>VLOOKUP(C176,[2]Sheet1!$A$2:$B$12,2,FALSE)</f>
        <v>#N/A</v>
      </c>
    </row>
    <row r="177" spans="1:18">
      <c r="A177" s="10" t="str">
        <f>'Main Meals'!A177</f>
        <v>20201.000.000.000.000.000.000</v>
      </c>
      <c r="B177" s="9">
        <f>'Main Meals'!B177</f>
        <v>20200</v>
      </c>
      <c r="C177" s="9">
        <f>'Main Meals'!C177</f>
        <v>20201</v>
      </c>
      <c r="D177" s="10" t="str">
        <f>'Main Meals'!D177</f>
        <v xml:space="preserve">Tortilla Española  </v>
      </c>
      <c r="E177" s="9" t="str">
        <f>'Main Meals'!I177</f>
        <v xml:space="preserve">ACTIVE </v>
      </c>
      <c r="F177" s="409">
        <f>'Main Meals'!J177</f>
        <v>44482</v>
      </c>
      <c r="G177" s="9" t="str">
        <f>'Main Meals'!K177</f>
        <v>BREAKFAST</v>
      </c>
      <c r="H177" s="9" t="str">
        <f>VLOOKUP(C177,'Main Meals'!C177:L600,10,FALSE)</f>
        <v>SS</v>
      </c>
      <c r="I177" s="7" t="s">
        <v>2138</v>
      </c>
      <c r="J177" s="411">
        <v>850001352642</v>
      </c>
      <c r="K177" s="10" t="s">
        <v>1465</v>
      </c>
      <c r="L177" s="411">
        <v>850001352642</v>
      </c>
      <c r="M177" s="421">
        <f t="shared" si="2"/>
        <v>0</v>
      </c>
      <c r="O177" s="426" t="e">
        <v>#N/A</v>
      </c>
      <c r="Q177" s="411" t="e">
        <f>VLOOKUP(C177,'[1]ToPublish Fri+Mon Package Batch'!$A$2:$B$68,2,FALSE)</f>
        <v>#N/A</v>
      </c>
      <c r="R177" s="421" t="e">
        <f>VLOOKUP(C177,[2]Sheet1!$A$2:$B$12,2,FALSE)</f>
        <v>#N/A</v>
      </c>
    </row>
    <row r="178" spans="1:18">
      <c r="A178" s="10" t="str">
        <f>'Main Meals'!A178</f>
        <v>18102.000.000.000.000.000.000</v>
      </c>
      <c r="B178" s="9">
        <f>'Main Meals'!B178</f>
        <v>18100</v>
      </c>
      <c r="C178" s="9">
        <f>'Main Meals'!C178</f>
        <v>18102</v>
      </c>
      <c r="D178" s="10" t="str">
        <f>'Main Meals'!D178</f>
        <v xml:space="preserve">Lemon Coconut Energy Bites </v>
      </c>
      <c r="E178" s="9" t="str">
        <f>'Main Meals'!I178</f>
        <v xml:space="preserve">ACTIVE </v>
      </c>
      <c r="F178" s="409">
        <f>'Main Meals'!J178</f>
        <v>44482</v>
      </c>
      <c r="G178" s="9" t="str">
        <f>'Main Meals'!K178</f>
        <v>SNACK</v>
      </c>
      <c r="H178" s="9" t="str">
        <f>VLOOKUP(C178,'Main Meals'!C178:L601,10,FALSE)</f>
        <v>MS</v>
      </c>
      <c r="I178" s="7"/>
      <c r="J178" s="411"/>
      <c r="K178" s="10" t="s">
        <v>1465</v>
      </c>
      <c r="L178" s="411" t="e">
        <v>#N/A</v>
      </c>
      <c r="M178" s="421" t="e">
        <f t="shared" si="2"/>
        <v>#N/A</v>
      </c>
      <c r="O178" s="426" t="e">
        <v>#N/A</v>
      </c>
      <c r="Q178" s="411" t="e">
        <f>VLOOKUP(C178,'[1]ToPublish Fri+Mon Package Batch'!$A$2:$B$68,2,FALSE)</f>
        <v>#N/A</v>
      </c>
      <c r="R178" s="421" t="e">
        <f>VLOOKUP(C178,[2]Sheet1!$A$2:$B$12,2,FALSE)</f>
        <v>#N/A</v>
      </c>
    </row>
    <row r="179" spans="1:18">
      <c r="A179" s="10" t="str">
        <f>'Main Meals'!A179</f>
        <v>1401.121.000.000.000.000.000</v>
      </c>
      <c r="B179" s="9">
        <f>'Main Meals'!B179</f>
        <v>1400</v>
      </c>
      <c r="C179" s="9">
        <f>'Main Meals'!C179</f>
        <v>1401</v>
      </c>
      <c r="D179" s="10" t="str">
        <f>'Main Meals'!D179</f>
        <v xml:space="preserve">Buddha Bowl with Mint Vinaigrete </v>
      </c>
      <c r="E179" s="9" t="str">
        <f>'Main Meals'!I179</f>
        <v xml:space="preserve">ACTIVE </v>
      </c>
      <c r="F179" s="409">
        <f>'Main Meals'!J179</f>
        <v>44482</v>
      </c>
      <c r="G179" s="9" t="str">
        <f>'Main Meals'!K179</f>
        <v>BOWL</v>
      </c>
      <c r="H179" s="9" t="str">
        <f>VLOOKUP(C179,'Main Meals'!C179:L602,10,FALSE)</f>
        <v>SS</v>
      </c>
      <c r="I179" s="7" t="s">
        <v>2135</v>
      </c>
      <c r="J179" s="411">
        <v>850001352055</v>
      </c>
      <c r="K179" s="10" t="s">
        <v>1465</v>
      </c>
      <c r="L179" s="411" t="e">
        <v>#N/A</v>
      </c>
      <c r="M179" s="421" t="e">
        <f t="shared" si="2"/>
        <v>#N/A</v>
      </c>
      <c r="O179" s="426" t="e">
        <v>#N/A</v>
      </c>
      <c r="Q179" s="411" t="e">
        <f>VLOOKUP(C179,'[1]ToPublish Fri+Mon Package Batch'!$A$2:$B$68,2,FALSE)</f>
        <v>#N/A</v>
      </c>
      <c r="R179" s="421" t="e">
        <f>VLOOKUP(C179,[2]Sheet1!$A$2:$B$12,2,FALSE)</f>
        <v>#N/A</v>
      </c>
    </row>
    <row r="180" spans="1:18">
      <c r="A180" s="10" t="str">
        <f>'Main Meals'!A180</f>
        <v>4503.000.000.000.000.000.000</v>
      </c>
      <c r="B180" s="9">
        <f>'Main Meals'!B180</f>
        <v>4500</v>
      </c>
      <c r="C180" s="9">
        <f>'Main Meals'!C180</f>
        <v>4503</v>
      </c>
      <c r="D180" s="10" t="str">
        <f>'Main Meals'!D180</f>
        <v>Casablanca Bowl (Veggie)</v>
      </c>
      <c r="E180" s="9" t="str">
        <f>'Main Meals'!I180</f>
        <v xml:space="preserve">ACTIVE </v>
      </c>
      <c r="F180" s="409">
        <f>'Main Meals'!J180</f>
        <v>44482</v>
      </c>
      <c r="G180" s="9" t="str">
        <f>'Main Meals'!K180</f>
        <v>SALAD</v>
      </c>
      <c r="H180" s="9" t="str">
        <f>VLOOKUP(C180,'Main Meals'!C180:L603,10,FALSE)</f>
        <v>SS</v>
      </c>
      <c r="I180" s="7"/>
      <c r="J180" s="411">
        <v>850001352086</v>
      </c>
      <c r="K180" s="10" t="s">
        <v>1465</v>
      </c>
      <c r="L180" s="411" t="e">
        <v>#N/A</v>
      </c>
      <c r="M180" s="421" t="e">
        <f t="shared" si="2"/>
        <v>#N/A</v>
      </c>
      <c r="O180" s="426" t="e">
        <v>#N/A</v>
      </c>
      <c r="Q180" s="411" t="e">
        <f>VLOOKUP(C180,'[1]ToPublish Fri+Mon Package Batch'!$A$2:$B$68,2,FALSE)</f>
        <v>#N/A</v>
      </c>
      <c r="R180" s="421" t="e">
        <f>VLOOKUP(C180,[2]Sheet1!$A$2:$B$12,2,FALSE)</f>
        <v>#N/A</v>
      </c>
    </row>
    <row r="181" spans="1:18">
      <c r="A181" s="10" t="str">
        <f>'Main Meals'!A181</f>
        <v>4504.000.000.000.000.000.000</v>
      </c>
      <c r="B181" s="9">
        <f>'Main Meals'!B181</f>
        <v>4500</v>
      </c>
      <c r="C181" s="9">
        <f>'Main Meals'!C181</f>
        <v>4504</v>
      </c>
      <c r="D181" s="10" t="str">
        <f>'Main Meals'!D181</f>
        <v>Casablanca Bowl (Chicken)</v>
      </c>
      <c r="E181" s="9" t="str">
        <f>'Main Meals'!I181</f>
        <v xml:space="preserve">ACTIVE </v>
      </c>
      <c r="F181" s="409">
        <f>'Main Meals'!J181</f>
        <v>44482</v>
      </c>
      <c r="G181" s="9" t="str">
        <f>'Main Meals'!K181</f>
        <v>SALAD</v>
      </c>
      <c r="H181" s="9" t="str">
        <f>VLOOKUP(C181,'Main Meals'!C181:L604,10,FALSE)</f>
        <v>SS</v>
      </c>
      <c r="I181" s="7"/>
      <c r="J181" s="411">
        <v>850001352079</v>
      </c>
      <c r="K181" s="10" t="s">
        <v>1465</v>
      </c>
      <c r="L181" s="411">
        <v>850001352079</v>
      </c>
      <c r="M181" s="421">
        <f t="shared" si="2"/>
        <v>0</v>
      </c>
      <c r="O181" s="426" t="e">
        <v>#N/A</v>
      </c>
      <c r="Q181" s="411" t="e">
        <f>VLOOKUP(C181,'[1]ToPublish Fri+Mon Package Batch'!$A$2:$B$68,2,FALSE)</f>
        <v>#N/A</v>
      </c>
      <c r="R181" s="421" t="e">
        <f>VLOOKUP(C181,[2]Sheet1!$A$2:$B$12,2,FALSE)</f>
        <v>#N/A</v>
      </c>
    </row>
    <row r="182" spans="1:18">
      <c r="A182" s="10" t="str">
        <f>'Main Meals'!A182</f>
        <v>20301.000.000.000.000.000.000</v>
      </c>
      <c r="B182" s="9">
        <f>'Main Meals'!B182</f>
        <v>20300</v>
      </c>
      <c r="C182" s="9">
        <f>'Main Meals'!C182</f>
        <v>20301</v>
      </c>
      <c r="D182" s="10" t="str">
        <f>'Main Meals'!D182</f>
        <v>Chocolate Fudge Brownie Whole Brown (4 bites)</v>
      </c>
      <c r="E182" s="9" t="str">
        <f>'Main Meals'!I182</f>
        <v xml:space="preserve">ACTIVE </v>
      </c>
      <c r="F182" s="409">
        <f>'Main Meals'!J182</f>
        <v>44482</v>
      </c>
      <c r="G182" s="9" t="str">
        <f>'Main Meals'!K182</f>
        <v>SNACK</v>
      </c>
      <c r="H182" s="9" t="str">
        <f>VLOOKUP(C182,'Main Meals'!C182:L605,10,FALSE)</f>
        <v>MS</v>
      </c>
      <c r="I182" s="7"/>
      <c r="J182" s="411">
        <v>850001352482</v>
      </c>
      <c r="K182" s="10" t="s">
        <v>1465</v>
      </c>
      <c r="L182" s="411">
        <v>850001352482</v>
      </c>
      <c r="M182" s="421">
        <f t="shared" si="2"/>
        <v>0</v>
      </c>
      <c r="O182" s="426" t="e">
        <v>#N/A</v>
      </c>
      <c r="Q182" s="411" t="e">
        <f>VLOOKUP(C182,'[1]ToPublish Fri+Mon Package Batch'!$A$2:$B$68,2,FALSE)</f>
        <v>#N/A</v>
      </c>
      <c r="R182" s="421" t="e">
        <f>VLOOKUP(C182,[2]Sheet1!$A$2:$B$12,2,FALSE)</f>
        <v>#N/A</v>
      </c>
    </row>
    <row r="183" spans="1:18">
      <c r="A183" s="10" t="str">
        <f>'Main Meals'!A183</f>
        <v>20401.000.000.000.000.000.000</v>
      </c>
      <c r="B183" s="9">
        <f>'Main Meals'!B183</f>
        <v>20400</v>
      </c>
      <c r="C183" s="9">
        <f>'Main Meals'!C183</f>
        <v>20401</v>
      </c>
      <c r="D183" s="10" t="str">
        <f>'Main Meals'!D183</f>
        <v xml:space="preserve">Ginger Snaps (Large) </v>
      </c>
      <c r="E183" s="9" t="str">
        <f>'Main Meals'!I183</f>
        <v>INACTIVE</v>
      </c>
      <c r="F183" s="409">
        <f>'Main Meals'!J183</f>
        <v>44482</v>
      </c>
      <c r="G183" s="9" t="str">
        <f>'Main Meals'!K183</f>
        <v>SNACK</v>
      </c>
      <c r="H183" s="9" t="str">
        <f>VLOOKUP(C183,'Main Meals'!C183:L606,10,FALSE)</f>
        <v>MS</v>
      </c>
      <c r="I183" s="7"/>
      <c r="J183" s="411">
        <v>810044432046</v>
      </c>
      <c r="K183" s="10" t="s">
        <v>1465</v>
      </c>
      <c r="L183" s="411">
        <v>810044432046</v>
      </c>
      <c r="M183" s="421">
        <f t="shared" si="2"/>
        <v>0</v>
      </c>
      <c r="O183" s="426" t="e">
        <v>#N/A</v>
      </c>
      <c r="Q183" s="411" t="e">
        <f>VLOOKUP(C183,'[1]ToPublish Fri+Mon Package Batch'!$A$2:$B$68,2,FALSE)</f>
        <v>#N/A</v>
      </c>
      <c r="R183" s="421" t="e">
        <f>VLOOKUP(C183,[2]Sheet1!$A$2:$B$12,2,FALSE)</f>
        <v>#N/A</v>
      </c>
    </row>
    <row r="184" spans="1:18">
      <c r="A184" s="10" t="str">
        <f>'Main Meals'!A184</f>
        <v>20402.000.000.000.000.000.000</v>
      </c>
      <c r="B184" s="9">
        <f>'Main Meals'!B184</f>
        <v>20400</v>
      </c>
      <c r="C184" s="9">
        <f>'Main Meals'!C184</f>
        <v>20402</v>
      </c>
      <c r="D184" s="10" t="str">
        <f>'Main Meals'!D184</f>
        <v xml:space="preserve">Ginger Snaps (Small) </v>
      </c>
      <c r="E184" s="9" t="str">
        <f>'Main Meals'!I184</f>
        <v>INACTIVE</v>
      </c>
      <c r="F184" s="409">
        <f>'Main Meals'!J184</f>
        <v>44482</v>
      </c>
      <c r="G184" s="9" t="str">
        <f>'Main Meals'!K184</f>
        <v>SNACK</v>
      </c>
      <c r="H184" s="9" t="str">
        <f>VLOOKUP(C184,'Main Meals'!C184:L607,10,FALSE)</f>
        <v>SS</v>
      </c>
      <c r="I184" s="7"/>
      <c r="J184" s="411">
        <v>850001352451</v>
      </c>
      <c r="K184" s="10" t="s">
        <v>1465</v>
      </c>
      <c r="L184" s="411">
        <v>850001352451</v>
      </c>
      <c r="M184" s="421">
        <f t="shared" si="2"/>
        <v>0</v>
      </c>
      <c r="O184" s="426" t="e">
        <v>#N/A</v>
      </c>
      <c r="Q184" s="411" t="e">
        <f>VLOOKUP(C184,'[1]ToPublish Fri+Mon Package Batch'!$A$2:$B$68,2,FALSE)</f>
        <v>#N/A</v>
      </c>
      <c r="R184" s="421" t="e">
        <f>VLOOKUP(C184,[2]Sheet1!$A$2:$B$12,2,FALSE)</f>
        <v>#N/A</v>
      </c>
    </row>
    <row r="185" spans="1:18">
      <c r="A185" s="10" t="str">
        <f>'Main Meals'!A185</f>
        <v>20501.000.000.000.000.000.000</v>
      </c>
      <c r="B185" s="9">
        <f>'Main Meals'!B185</f>
        <v>20500</v>
      </c>
      <c r="C185" s="9">
        <f>'Main Meals'!C185</f>
        <v>20501</v>
      </c>
      <c r="D185" s="10" t="str">
        <f>'Main Meals'!D185</f>
        <v xml:space="preserve">Banana Bread </v>
      </c>
      <c r="E185" s="9" t="str">
        <f>'Main Meals'!I185</f>
        <v>INACTIVE</v>
      </c>
      <c r="F185" s="409">
        <f>'Main Meals'!J185</f>
        <v>44482</v>
      </c>
      <c r="G185" s="9" t="str">
        <f>'Main Meals'!K185</f>
        <v>SNACK</v>
      </c>
      <c r="H185" s="9" t="str">
        <f>VLOOKUP(C185,'Main Meals'!C185:L608,10,FALSE)</f>
        <v>MS</v>
      </c>
      <c r="I185" s="7"/>
      <c r="J185" s="411"/>
      <c r="K185" s="10" t="s">
        <v>1465</v>
      </c>
      <c r="L185" s="411" t="e">
        <v>#N/A</v>
      </c>
      <c r="M185" s="421" t="e">
        <f t="shared" si="2"/>
        <v>#N/A</v>
      </c>
      <c r="O185" s="426" t="e">
        <v>#N/A</v>
      </c>
      <c r="Q185" s="411" t="e">
        <f>VLOOKUP(C185,'[1]ToPublish Fri+Mon Package Batch'!$A$2:$B$68,2,FALSE)</f>
        <v>#N/A</v>
      </c>
      <c r="R185" s="421" t="e">
        <f>VLOOKUP(C185,[2]Sheet1!$A$2:$B$12,2,FALSE)</f>
        <v>#N/A</v>
      </c>
    </row>
    <row r="186" spans="1:18">
      <c r="A186" s="10" t="str">
        <f>'Main Meals'!A186</f>
        <v>20502.000.000.000.000.000.000</v>
      </c>
      <c r="B186" s="9">
        <f>'Main Meals'!B186</f>
        <v>20500</v>
      </c>
      <c r="C186" s="9">
        <f>'Main Meals'!C186</f>
        <v>20502</v>
      </c>
      <c r="D186" s="10" t="str">
        <f>'Main Meals'!D186</f>
        <v xml:space="preserve">Banana Bread </v>
      </c>
      <c r="E186" s="9" t="str">
        <f>'Main Meals'!I186</f>
        <v>INACTIVE</v>
      </c>
      <c r="F186" s="409">
        <f>'Main Meals'!J186</f>
        <v>44482</v>
      </c>
      <c r="G186" s="9" t="str">
        <f>'Main Meals'!K186</f>
        <v>SNACK</v>
      </c>
      <c r="H186" s="9" t="str">
        <f>VLOOKUP(C186,'Main Meals'!C186:L609,10,FALSE)</f>
        <v>MS</v>
      </c>
      <c r="I186" s="7"/>
      <c r="J186" s="411"/>
      <c r="K186" s="10" t="s">
        <v>1465</v>
      </c>
      <c r="L186" s="411" t="e">
        <v>#N/A</v>
      </c>
      <c r="M186" s="421" t="e">
        <f t="shared" si="2"/>
        <v>#N/A</v>
      </c>
      <c r="O186" s="426" t="e">
        <v>#N/A</v>
      </c>
      <c r="Q186" s="411" t="e">
        <f>VLOOKUP(C186,'[1]ToPublish Fri+Mon Package Batch'!$A$2:$B$68,2,FALSE)</f>
        <v>#N/A</v>
      </c>
      <c r="R186" s="421" t="e">
        <f>VLOOKUP(C186,[2]Sheet1!$A$2:$B$12,2,FALSE)</f>
        <v>#N/A</v>
      </c>
    </row>
    <row r="187" spans="1:18">
      <c r="A187" s="10" t="str">
        <f>'Main Meals'!A187</f>
        <v>20601.000.000.000.000.000.000</v>
      </c>
      <c r="B187" s="9">
        <f>'Main Meals'!B187</f>
        <v>20600</v>
      </c>
      <c r="C187" s="9">
        <f>'Main Meals'!C187</f>
        <v>20601</v>
      </c>
      <c r="D187" s="10" t="str">
        <f>'Main Meals'!D187</f>
        <v xml:space="preserve">Cinnamon-Sugar Coffee Cakes (Snack Size) </v>
      </c>
      <c r="E187" s="9" t="str">
        <f>'Main Meals'!I187</f>
        <v xml:space="preserve">ACTIVE </v>
      </c>
      <c r="F187" s="409">
        <f>'Main Meals'!J187</f>
        <v>44482</v>
      </c>
      <c r="G187" s="9" t="str">
        <f>'Main Meals'!K187</f>
        <v>SNACK</v>
      </c>
      <c r="H187" s="9" t="str">
        <f>VLOOKUP(C187,'Main Meals'!C187:L610,10,FALSE)</f>
        <v>SS</v>
      </c>
      <c r="I187" s="7"/>
      <c r="J187" s="411">
        <v>850001352468</v>
      </c>
      <c r="K187" s="10" t="s">
        <v>1465</v>
      </c>
      <c r="L187" s="411">
        <v>850001352468</v>
      </c>
      <c r="M187" s="421">
        <f t="shared" si="2"/>
        <v>0</v>
      </c>
      <c r="O187" s="426" t="e">
        <v>#N/A</v>
      </c>
      <c r="Q187" s="411" t="e">
        <f>VLOOKUP(C187,'[1]ToPublish Fri+Mon Package Batch'!$A$2:$B$68,2,FALSE)</f>
        <v>#N/A</v>
      </c>
      <c r="R187" s="421" t="e">
        <f>VLOOKUP(C187,[2]Sheet1!$A$2:$B$12,2,FALSE)</f>
        <v>#N/A</v>
      </c>
    </row>
    <row r="188" spans="1:18">
      <c r="A188" s="10" t="str">
        <f>'Main Meals'!A188</f>
        <v>20602.000.000.000.000.000.000</v>
      </c>
      <c r="B188" s="9">
        <f>'Main Meals'!B188</f>
        <v>20600</v>
      </c>
      <c r="C188" s="9">
        <f>'Main Meals'!C188</f>
        <v>20602</v>
      </c>
      <c r="D188" s="10" t="str">
        <f>'Main Meals'!D188</f>
        <v xml:space="preserve">Cinnamon-Sugar Coffee Cakes (Bite Size) </v>
      </c>
      <c r="E188" s="9" t="str">
        <f>'Main Meals'!I188</f>
        <v>INACTIVE</v>
      </c>
      <c r="F188" s="409">
        <f>'Main Meals'!J188</f>
        <v>44482</v>
      </c>
      <c r="G188" s="9" t="str">
        <f>'Main Meals'!K188</f>
        <v>SNACK</v>
      </c>
      <c r="H188" s="9" t="str">
        <f>VLOOKUP(C188,'Main Meals'!C188:L611,10,FALSE)</f>
        <v>SS</v>
      </c>
      <c r="I188" s="7"/>
      <c r="J188" s="411"/>
      <c r="K188" s="10" t="s">
        <v>1465</v>
      </c>
      <c r="L188" s="411" t="e">
        <v>#N/A</v>
      </c>
      <c r="M188" s="421" t="e">
        <f t="shared" si="2"/>
        <v>#N/A</v>
      </c>
      <c r="O188" s="426" t="e">
        <v>#N/A</v>
      </c>
      <c r="Q188" s="411" t="e">
        <f>VLOOKUP(C188,'[1]ToPublish Fri+Mon Package Batch'!$A$2:$B$68,2,FALSE)</f>
        <v>#N/A</v>
      </c>
      <c r="R188" s="421" t="e">
        <f>VLOOKUP(C188,[2]Sheet1!$A$2:$B$12,2,FALSE)</f>
        <v>#N/A</v>
      </c>
    </row>
    <row r="189" spans="1:18">
      <c r="A189" s="10" t="str">
        <f>'Main Meals'!A189</f>
        <v>20603.000.000.000.000.000.000</v>
      </c>
      <c r="B189" s="9">
        <f>'Main Meals'!B189</f>
        <v>20600</v>
      </c>
      <c r="C189" s="9">
        <f>'Main Meals'!C189</f>
        <v>20603</v>
      </c>
      <c r="D189" s="10" t="str">
        <f>'Main Meals'!D189</f>
        <v xml:space="preserve">Cinnamon-Sugar Coffee Cakes (4 pack) </v>
      </c>
      <c r="E189" s="9" t="str">
        <f>'Main Meals'!I189</f>
        <v>INACTIVE</v>
      </c>
      <c r="F189" s="409">
        <f>'Main Meals'!J189</f>
        <v>44482</v>
      </c>
      <c r="G189" s="9" t="str">
        <f>'Main Meals'!K189</f>
        <v>SNACK</v>
      </c>
      <c r="H189" s="9" t="str">
        <f>VLOOKUP(C189,'Main Meals'!C189:L612,10,FALSE)</f>
        <v>MS</v>
      </c>
      <c r="I189" s="7"/>
      <c r="J189" s="411"/>
      <c r="K189" s="10" t="s">
        <v>1465</v>
      </c>
      <c r="L189" s="411" t="e">
        <v>#N/A</v>
      </c>
      <c r="M189" s="421" t="e">
        <f t="shared" si="2"/>
        <v>#N/A</v>
      </c>
      <c r="O189" s="426" t="e">
        <v>#N/A</v>
      </c>
      <c r="Q189" s="411" t="e">
        <f>VLOOKUP(C189,'[1]ToPublish Fri+Mon Package Batch'!$A$2:$B$68,2,FALSE)</f>
        <v>#N/A</v>
      </c>
      <c r="R189" s="421" t="e">
        <f>VLOOKUP(C189,[2]Sheet1!$A$2:$B$12,2,FALSE)</f>
        <v>#N/A</v>
      </c>
    </row>
    <row r="190" spans="1:18">
      <c r="A190" s="10" t="str">
        <f>'Main Meals'!A190</f>
        <v>20701.000.000.000.000.000.000</v>
      </c>
      <c r="B190" s="9">
        <f>'Main Meals'!B190</f>
        <v>20700</v>
      </c>
      <c r="C190" s="9">
        <f>'Main Meals'!C190</f>
        <v>20701</v>
      </c>
      <c r="D190" s="10" t="str">
        <f>'Main Meals'!D190</f>
        <v xml:space="preserve">Coffee Cake Bakers Box  </v>
      </c>
      <c r="E190" s="9" t="str">
        <f>'Main Meals'!I190</f>
        <v xml:space="preserve">ACTIVE </v>
      </c>
      <c r="F190" s="409">
        <f>'Main Meals'!J190</f>
        <v>44482</v>
      </c>
      <c r="G190" s="9" t="str">
        <f>'Main Meals'!K190</f>
        <v>SNACK</v>
      </c>
      <c r="H190" s="9" t="str">
        <f>VLOOKUP(C190,'Main Meals'!C190:L613,10,FALSE)</f>
        <v>MS</v>
      </c>
      <c r="I190" s="7"/>
      <c r="J190" s="411"/>
      <c r="K190" s="10" t="s">
        <v>1465</v>
      </c>
      <c r="L190" s="411" t="e">
        <v>#N/A</v>
      </c>
      <c r="M190" s="421" t="e">
        <f t="shared" si="2"/>
        <v>#N/A</v>
      </c>
      <c r="O190" s="426" t="e">
        <v>#N/A</v>
      </c>
      <c r="Q190" s="411" t="e">
        <f>VLOOKUP(C190,'[1]ToPublish Fri+Mon Package Batch'!$A$2:$B$68,2,FALSE)</f>
        <v>#N/A</v>
      </c>
      <c r="R190" s="421" t="e">
        <f>VLOOKUP(C190,[2]Sheet1!$A$2:$B$12,2,FALSE)</f>
        <v>#N/A</v>
      </c>
    </row>
    <row r="191" spans="1:18">
      <c r="A191" s="10" t="str">
        <f>'Main Meals'!A191</f>
        <v>20702.000.000.000.000.000.000</v>
      </c>
      <c r="B191" s="9">
        <f>'Main Meals'!B191</f>
        <v>20700</v>
      </c>
      <c r="C191" s="9">
        <f>'Main Meals'!C191</f>
        <v>20702</v>
      </c>
      <c r="D191" s="10" t="str">
        <f>'Main Meals'!D191</f>
        <v xml:space="preserve">Ginger Snaps Bakers Box </v>
      </c>
      <c r="E191" s="9" t="str">
        <f>'Main Meals'!I191</f>
        <v xml:space="preserve">ACTIVE </v>
      </c>
      <c r="F191" s="409">
        <f>'Main Meals'!J191</f>
        <v>44482</v>
      </c>
      <c r="G191" s="9" t="str">
        <f>'Main Meals'!K191</f>
        <v>SNACK</v>
      </c>
      <c r="H191" s="9" t="str">
        <f>VLOOKUP(C191,'Main Meals'!C191:L614,10,FALSE)</f>
        <v>MS</v>
      </c>
      <c r="I191" s="7"/>
      <c r="J191" s="411"/>
      <c r="K191" s="10" t="s">
        <v>1465</v>
      </c>
      <c r="L191" s="411" t="e">
        <v>#N/A</v>
      </c>
      <c r="M191" s="421" t="e">
        <f t="shared" si="2"/>
        <v>#N/A</v>
      </c>
      <c r="O191" s="426" t="e">
        <v>#N/A</v>
      </c>
      <c r="Q191" s="411" t="e">
        <f>VLOOKUP(C191,'[1]ToPublish Fri+Mon Package Batch'!$A$2:$B$68,2,FALSE)</f>
        <v>#N/A</v>
      </c>
      <c r="R191" s="421" t="e">
        <f>VLOOKUP(C191,[2]Sheet1!$A$2:$B$12,2,FALSE)</f>
        <v>#N/A</v>
      </c>
    </row>
    <row r="192" spans="1:18">
      <c r="A192" s="10" t="str">
        <f>'Main Meals'!A192</f>
        <v>20901.000.000.000.000.000.000</v>
      </c>
      <c r="B192" s="9">
        <f>'Main Meals'!B192</f>
        <v>20900</v>
      </c>
      <c r="C192" s="9">
        <f>'Main Meals'!C192</f>
        <v>20901</v>
      </c>
      <c r="D192" s="10" t="str">
        <f>'Main Meals'!D192</f>
        <v>Signature Bone Broth Chicken and Beef</v>
      </c>
      <c r="E192" s="9" t="str">
        <f>'Main Meals'!I192</f>
        <v>INACTIVE</v>
      </c>
      <c r="F192" s="409">
        <f>'Main Meals'!J192</f>
        <v>44482</v>
      </c>
      <c r="G192" s="9" t="str">
        <f>'Main Meals'!K192</f>
        <v>SOUP</v>
      </c>
      <c r="H192" s="9" t="str">
        <f>VLOOKUP(C192,'Main Meals'!C192:L615,10,FALSE)</f>
        <v>SS</v>
      </c>
      <c r="I192" s="7"/>
      <c r="J192" s="411"/>
      <c r="K192" s="10" t="s">
        <v>1465</v>
      </c>
      <c r="L192" s="411" t="e">
        <v>#N/A</v>
      </c>
      <c r="M192" s="421" t="e">
        <f t="shared" si="2"/>
        <v>#N/A</v>
      </c>
      <c r="O192" s="426" t="e">
        <v>#N/A</v>
      </c>
      <c r="Q192" s="411" t="e">
        <f>VLOOKUP(C192,'[1]ToPublish Fri+Mon Package Batch'!$A$2:$B$68,2,FALSE)</f>
        <v>#N/A</v>
      </c>
      <c r="R192" s="421" t="e">
        <f>VLOOKUP(C192,[2]Sheet1!$A$2:$B$12,2,FALSE)</f>
        <v>#N/A</v>
      </c>
    </row>
    <row r="193" spans="1:18">
      <c r="A193" s="10" t="str">
        <f>'Main Meals'!A193</f>
        <v>20902.000.000.000.000.000.000</v>
      </c>
      <c r="B193" s="9">
        <f>'Main Meals'!B193</f>
        <v>20900</v>
      </c>
      <c r="C193" s="9">
        <f>'Main Meals'!C193</f>
        <v>20902</v>
      </c>
      <c r="D193" s="10" t="str">
        <f>'Main Meals'!D193</f>
        <v>Signature Bone Broth Chicken</v>
      </c>
      <c r="E193" s="9" t="str">
        <f>'Main Meals'!I193</f>
        <v>INACTIVE</v>
      </c>
      <c r="F193" s="409">
        <f>'Main Meals'!J193</f>
        <v>44482</v>
      </c>
      <c r="G193" s="9" t="str">
        <f>'Main Meals'!K193</f>
        <v>SOUP</v>
      </c>
      <c r="H193" s="9" t="str">
        <f>VLOOKUP(C193,'Main Meals'!C193:L616,10,FALSE)</f>
        <v>SS</v>
      </c>
      <c r="I193" s="7"/>
      <c r="J193" s="411"/>
      <c r="K193" s="10" t="s">
        <v>1465</v>
      </c>
      <c r="L193" s="411" t="e">
        <v>#N/A</v>
      </c>
      <c r="M193" s="421" t="e">
        <f t="shared" si="2"/>
        <v>#N/A</v>
      </c>
      <c r="O193" s="426" t="e">
        <v>#N/A</v>
      </c>
      <c r="Q193" s="411" t="e">
        <f>VLOOKUP(C193,'[1]ToPublish Fri+Mon Package Batch'!$A$2:$B$68,2,FALSE)</f>
        <v>#N/A</v>
      </c>
      <c r="R193" s="421" t="e">
        <f>VLOOKUP(C193,[2]Sheet1!$A$2:$B$12,2,FALSE)</f>
        <v>#N/A</v>
      </c>
    </row>
    <row r="194" spans="1:18">
      <c r="A194" s="10" t="str">
        <f>'Main Meals'!A194</f>
        <v>30101.604.000.000.000.000.000</v>
      </c>
      <c r="B194" s="9">
        <f>'Main Meals'!B194</f>
        <v>30100</v>
      </c>
      <c r="C194" s="9">
        <f>'Main Meals'!C194</f>
        <v>30101</v>
      </c>
      <c r="D194" s="10" t="str">
        <f>'Main Meals'!D194</f>
        <v xml:space="preserve">Chicken Paillard  </v>
      </c>
      <c r="E194" s="9" t="str">
        <f>'Main Meals'!I194</f>
        <v xml:space="preserve">ACTIVE </v>
      </c>
      <c r="F194" s="409">
        <f>'Main Meals'!J194</f>
        <v>44482</v>
      </c>
      <c r="G194" s="9" t="str">
        <f>'Main Meals'!K194</f>
        <v>ENTRÉE</v>
      </c>
      <c r="H194" s="9" t="str">
        <f>VLOOKUP(C194,'Main Meals'!C194:L617,10,FALSE)</f>
        <v>SS</v>
      </c>
      <c r="I194" s="7"/>
      <c r="J194" s="411">
        <v>810044430493</v>
      </c>
      <c r="K194" s="10" t="s">
        <v>1465</v>
      </c>
      <c r="L194" s="411">
        <v>810044430493</v>
      </c>
      <c r="M194" s="421">
        <f t="shared" si="2"/>
        <v>0</v>
      </c>
      <c r="O194" s="426" t="e">
        <v>#N/A</v>
      </c>
      <c r="Q194" s="411" t="e">
        <f>VLOOKUP(C194,'[1]ToPublish Fri+Mon Package Batch'!$A$2:$B$68,2,FALSE)</f>
        <v>#N/A</v>
      </c>
      <c r="R194" s="421" t="e">
        <f>VLOOKUP(C194,[2]Sheet1!$A$2:$B$12,2,FALSE)</f>
        <v>#N/A</v>
      </c>
    </row>
    <row r="195" spans="1:18">
      <c r="A195" s="10" t="str">
        <f>'Main Meals'!A195</f>
        <v>30201.000.000.000.000.000.000</v>
      </c>
      <c r="B195" s="9">
        <f>'Main Meals'!B195</f>
        <v>30200</v>
      </c>
      <c r="C195" s="9">
        <f>'Main Meals'!C195</f>
        <v>30201</v>
      </c>
      <c r="D195" s="10" t="str">
        <f>'Main Meals'!D195</f>
        <v xml:space="preserve">Chicken &amp; Rice Soup </v>
      </c>
      <c r="E195" s="9" t="str">
        <f>'Main Meals'!I195</f>
        <v xml:space="preserve">ACTIVE </v>
      </c>
      <c r="F195" s="409">
        <f>'Main Meals'!J195</f>
        <v>44482</v>
      </c>
      <c r="G195" s="9" t="str">
        <f>'Main Meals'!K195</f>
        <v>SOUP</v>
      </c>
      <c r="H195" s="9" t="str">
        <f>VLOOKUP(C195,'Main Meals'!C195:L618,10,FALSE)</f>
        <v>SS</v>
      </c>
      <c r="I195" s="7"/>
      <c r="J195" s="411">
        <v>850001352093</v>
      </c>
      <c r="K195" s="10" t="s">
        <v>1465</v>
      </c>
      <c r="L195" s="411">
        <v>850001352093</v>
      </c>
      <c r="M195" s="421">
        <f t="shared" ref="M195:M258" si="3">L195-J195</f>
        <v>0</v>
      </c>
      <c r="O195" s="426" t="e">
        <v>#N/A</v>
      </c>
      <c r="Q195" s="411" t="e">
        <f>VLOOKUP(C195,'[1]ToPublish Fri+Mon Package Batch'!$A$2:$B$68,2,FALSE)</f>
        <v>#N/A</v>
      </c>
      <c r="R195" s="421" t="e">
        <f>VLOOKUP(C195,[2]Sheet1!$A$2:$B$12,2,FALSE)</f>
        <v>#N/A</v>
      </c>
    </row>
    <row r="196" spans="1:18">
      <c r="A196" s="10" t="str">
        <f>'Main Meals'!A196</f>
        <v>30301.000.000.000.000.000.000</v>
      </c>
      <c r="B196" s="9">
        <f>'Main Meals'!B196</f>
        <v>30300</v>
      </c>
      <c r="C196" s="9">
        <f>'Main Meals'!C196</f>
        <v>30301</v>
      </c>
      <c r="D196" s="10" t="str">
        <f>'Main Meals'!D196</f>
        <v xml:space="preserve">Vitality Shot: Energize </v>
      </c>
      <c r="E196" s="9" t="str">
        <f>'Main Meals'!I196</f>
        <v>RETIRED</v>
      </c>
      <c r="F196" s="409">
        <f>'Main Meals'!J196</f>
        <v>44482</v>
      </c>
      <c r="G196" s="9" t="str">
        <f>'Main Meals'!K196</f>
        <v>BEVERAGE</v>
      </c>
      <c r="H196" s="9" t="str">
        <f>VLOOKUP(C196,'Main Meals'!C196:L619,10,FALSE)</f>
        <v>SS</v>
      </c>
      <c r="I196" s="7"/>
      <c r="J196" s="411"/>
      <c r="K196" s="10" t="s">
        <v>1465</v>
      </c>
      <c r="L196" s="411" t="e">
        <v>#N/A</v>
      </c>
      <c r="M196" s="421" t="e">
        <f t="shared" si="3"/>
        <v>#N/A</v>
      </c>
      <c r="O196" s="426" t="e">
        <v>#N/A</v>
      </c>
      <c r="Q196" s="411" t="e">
        <f>VLOOKUP(C196,'[1]ToPublish Fri+Mon Package Batch'!$A$2:$B$68,2,FALSE)</f>
        <v>#N/A</v>
      </c>
      <c r="R196" s="421" t="e">
        <f>VLOOKUP(C196,[2]Sheet1!$A$2:$B$12,2,FALSE)</f>
        <v>#N/A</v>
      </c>
    </row>
    <row r="197" spans="1:18">
      <c r="A197" s="10" t="str">
        <f>'Main Meals'!A197</f>
        <v>30302.000.000.000.000.000.000</v>
      </c>
      <c r="B197" s="9">
        <f>'Main Meals'!B197</f>
        <v>30300</v>
      </c>
      <c r="C197" s="9">
        <f>'Main Meals'!C197</f>
        <v>30302</v>
      </c>
      <c r="D197" s="10" t="str">
        <f>'Main Meals'!D197</f>
        <v xml:space="preserve">Vitality Shot: Energize (Pair) </v>
      </c>
      <c r="E197" s="9" t="str">
        <f>'Main Meals'!I197</f>
        <v>RETIRED</v>
      </c>
      <c r="F197" s="409">
        <f>'Main Meals'!J197</f>
        <v>44482</v>
      </c>
      <c r="G197" s="9" t="str">
        <f>'Main Meals'!K197</f>
        <v>BEVERAGE</v>
      </c>
      <c r="H197" s="9" t="str">
        <f>VLOOKUP(C197,'Main Meals'!C197:L620,10,FALSE)</f>
        <v>MS</v>
      </c>
      <c r="I197" s="7"/>
      <c r="J197" s="411"/>
      <c r="K197" s="10" t="s">
        <v>1465</v>
      </c>
      <c r="L197" s="411" t="e">
        <v>#N/A</v>
      </c>
      <c r="M197" s="421" t="e">
        <f t="shared" si="3"/>
        <v>#N/A</v>
      </c>
      <c r="O197" s="426" t="e">
        <v>#N/A</v>
      </c>
      <c r="Q197" s="411" t="e">
        <f>VLOOKUP(C197,'[1]ToPublish Fri+Mon Package Batch'!$A$2:$B$68,2,FALSE)</f>
        <v>#N/A</v>
      </c>
      <c r="R197" s="421" t="e">
        <f>VLOOKUP(C197,[2]Sheet1!$A$2:$B$12,2,FALSE)</f>
        <v>#N/A</v>
      </c>
    </row>
    <row r="198" spans="1:18">
      <c r="A198" s="10" t="str">
        <f>'Main Meals'!A198</f>
        <v>30401.000.000.000.000.000.000</v>
      </c>
      <c r="B198" s="9">
        <f>'Main Meals'!B198</f>
        <v>30400</v>
      </c>
      <c r="C198" s="9">
        <f>'Main Meals'!C198</f>
        <v>30401</v>
      </c>
      <c r="D198" s="10" t="str">
        <f>'Main Meals'!D198</f>
        <v xml:space="preserve">Pumpkin Soup </v>
      </c>
      <c r="E198" s="9" t="str">
        <f>'Main Meals'!I198</f>
        <v>ACTIVE</v>
      </c>
      <c r="F198" s="409">
        <f>'Main Meals'!J198</f>
        <v>44482</v>
      </c>
      <c r="G198" s="9" t="str">
        <f>'Main Meals'!K198</f>
        <v>SOUP</v>
      </c>
      <c r="H198" s="9" t="str">
        <f>VLOOKUP(C198,'Main Meals'!C198:L621,10,FALSE)</f>
        <v>SS</v>
      </c>
      <c r="I198" s="7"/>
      <c r="J198" s="411">
        <v>810044433043</v>
      </c>
      <c r="K198" s="10" t="s">
        <v>1465</v>
      </c>
      <c r="L198" s="411" t="e">
        <v>#N/A</v>
      </c>
      <c r="M198" s="421" t="e">
        <f t="shared" si="3"/>
        <v>#N/A</v>
      </c>
      <c r="O198" s="426" t="e">
        <v>#N/A</v>
      </c>
      <c r="Q198" s="411" t="e">
        <f>VLOOKUP(C198,'[1]ToPublish Fri+Mon Package Batch'!$A$2:$B$68,2,FALSE)</f>
        <v>#N/A</v>
      </c>
      <c r="R198" s="421" t="e">
        <f>VLOOKUP(C198,[2]Sheet1!$A$2:$B$12,2,FALSE)</f>
        <v>#N/A</v>
      </c>
    </row>
    <row r="199" spans="1:18">
      <c r="A199" s="10" t="str">
        <f>'Main Meals'!A199</f>
        <v>30501.604.116.000.000.000.000</v>
      </c>
      <c r="B199" s="9">
        <f>'Main Meals'!B199</f>
        <v>30500</v>
      </c>
      <c r="C199" s="9">
        <f>'Main Meals'!C199</f>
        <v>30501</v>
      </c>
      <c r="D199" s="10" t="str">
        <f>'Main Meals'!D199</f>
        <v xml:space="preserve">Thanksgiving Special </v>
      </c>
      <c r="E199" s="9" t="str">
        <f>'Main Meals'!I199</f>
        <v>ACTIVE</v>
      </c>
      <c r="F199" s="409">
        <f>'Main Meals'!J199</f>
        <v>44482</v>
      </c>
      <c r="G199" s="9" t="str">
        <f>'Main Meals'!K199</f>
        <v>ENTRÉE</v>
      </c>
      <c r="H199" s="9" t="str">
        <f>VLOOKUP(C199,'Main Meals'!C199:L622,10,FALSE)</f>
        <v>SS</v>
      </c>
      <c r="I199" s="7"/>
      <c r="J199" s="411">
        <v>810044430509</v>
      </c>
      <c r="K199" s="10" t="s">
        <v>1465</v>
      </c>
      <c r="L199" s="411" t="e">
        <v>#N/A</v>
      </c>
      <c r="M199" s="421" t="e">
        <f t="shared" si="3"/>
        <v>#N/A</v>
      </c>
      <c r="O199" s="426" t="e">
        <v>#N/A</v>
      </c>
      <c r="Q199" s="411" t="e">
        <f>VLOOKUP(C199,'[1]ToPublish Fri+Mon Package Batch'!$A$2:$B$68,2,FALSE)</f>
        <v>#N/A</v>
      </c>
      <c r="R199" s="421" t="e">
        <f>VLOOKUP(C199,[2]Sheet1!$A$2:$B$12,2,FALSE)</f>
        <v>#N/A</v>
      </c>
    </row>
    <row r="200" spans="1:18">
      <c r="A200" s="10" t="str">
        <f>'Main Meals'!A200</f>
        <v>30601.501.606.000.000.000.000</v>
      </c>
      <c r="B200" s="9">
        <f>'Main Meals'!B200</f>
        <v>30600</v>
      </c>
      <c r="C200" s="9">
        <f>'Main Meals'!C200</f>
        <v>30601</v>
      </c>
      <c r="D200" s="10" t="str">
        <f>'Main Meals'!D200</f>
        <v>Tortilla Soup (Chicken)</v>
      </c>
      <c r="E200" s="9" t="str">
        <f>'Main Meals'!I200</f>
        <v>ACTIVE</v>
      </c>
      <c r="F200" s="409">
        <f>'Main Meals'!J200</f>
        <v>44482</v>
      </c>
      <c r="G200" s="9" t="str">
        <f>'Main Meals'!K200</f>
        <v>SOUP</v>
      </c>
      <c r="H200" s="9" t="str">
        <f>VLOOKUP(C200,'Main Meals'!C200:L623,10,FALSE)</f>
        <v>SS</v>
      </c>
      <c r="I200" s="7"/>
      <c r="J200" s="411">
        <v>810044433067</v>
      </c>
      <c r="K200" s="10" t="s">
        <v>1465</v>
      </c>
      <c r="L200" s="411">
        <v>810044433067</v>
      </c>
      <c r="M200" s="421">
        <f t="shared" si="3"/>
        <v>0</v>
      </c>
      <c r="O200" s="426" t="e">
        <v>#N/A</v>
      </c>
      <c r="Q200" s="411" t="e">
        <f>VLOOKUP(C200,'[1]ToPublish Fri+Mon Package Batch'!$A$2:$B$68,2,FALSE)</f>
        <v>#N/A</v>
      </c>
      <c r="R200" s="421" t="e">
        <f>VLOOKUP(C200,[2]Sheet1!$A$2:$B$12,2,FALSE)</f>
        <v>#N/A</v>
      </c>
    </row>
    <row r="201" spans="1:18">
      <c r="A201" s="10" t="str">
        <f>'Main Meals'!A201</f>
        <v>30602.501.606.000.000.000.000</v>
      </c>
      <c r="B201" s="9">
        <f>'Main Meals'!B201</f>
        <v>30600</v>
      </c>
      <c r="C201" s="9">
        <f>'Main Meals'!C201</f>
        <v>30602</v>
      </c>
      <c r="D201" s="10" t="str">
        <f>'Main Meals'!D201</f>
        <v>Tortilla Soup (Vegetable)</v>
      </c>
      <c r="E201" s="9" t="str">
        <f>'Main Meals'!I201</f>
        <v>ACTIVE</v>
      </c>
      <c r="F201" s="409">
        <f>'Main Meals'!J201</f>
        <v>44482</v>
      </c>
      <c r="G201" s="9" t="str">
        <f>'Main Meals'!K201</f>
        <v>SOUP</v>
      </c>
      <c r="H201" s="9" t="str">
        <f>VLOOKUP(C201,'Main Meals'!C201:L624,10,FALSE)</f>
        <v>SS</v>
      </c>
      <c r="I201" s="7"/>
      <c r="J201" s="411">
        <v>810044433074</v>
      </c>
      <c r="K201" s="10" t="s">
        <v>1465</v>
      </c>
      <c r="L201" s="411">
        <v>810044433074</v>
      </c>
      <c r="M201" s="421">
        <f t="shared" si="3"/>
        <v>0</v>
      </c>
      <c r="O201" s="426" t="e">
        <v>#N/A</v>
      </c>
      <c r="Q201" s="411" t="e">
        <f>VLOOKUP(C201,'[1]ToPublish Fri+Mon Package Batch'!$A$2:$B$68,2,FALSE)</f>
        <v>#N/A</v>
      </c>
      <c r="R201" s="421" t="e">
        <f>VLOOKUP(C201,[2]Sheet1!$A$2:$B$12,2,FALSE)</f>
        <v>#N/A</v>
      </c>
    </row>
    <row r="202" spans="1:18">
      <c r="A202" s="10" t="str">
        <f>'Main Meals'!A202</f>
        <v>30701.000.000.000.000.000.000</v>
      </c>
      <c r="B202" s="9">
        <f>'Main Meals'!B202</f>
        <v>30700</v>
      </c>
      <c r="C202" s="9">
        <f>'Main Meals'!C202</f>
        <v>30701</v>
      </c>
      <c r="D202" s="10" t="str">
        <f>'Main Meals'!D202</f>
        <v>Grilled Chicken Penne (Chicken)</v>
      </c>
      <c r="E202" s="9" t="str">
        <f>'Main Meals'!I202</f>
        <v>INACTIVE</v>
      </c>
      <c r="F202" s="409">
        <f>'Main Meals'!J202</f>
        <v>44482</v>
      </c>
      <c r="G202" s="9" t="str">
        <f>'Main Meals'!K202</f>
        <v>ENTRÉE</v>
      </c>
      <c r="H202" s="9" t="str">
        <f>VLOOKUP(C202,'Main Meals'!C202:L625,10,FALSE)</f>
        <v>SS</v>
      </c>
      <c r="I202" s="7"/>
      <c r="J202" s="411"/>
      <c r="K202" s="10" t="s">
        <v>1465</v>
      </c>
      <c r="L202" s="411" t="e">
        <v>#N/A</v>
      </c>
      <c r="M202" s="421" t="e">
        <f t="shared" si="3"/>
        <v>#N/A</v>
      </c>
      <c r="O202" s="426" t="e">
        <v>#N/A</v>
      </c>
      <c r="Q202" s="411" t="e">
        <f>VLOOKUP(C202,'[1]ToPublish Fri+Mon Package Batch'!$A$2:$B$68,2,FALSE)</f>
        <v>#N/A</v>
      </c>
      <c r="R202" s="421" t="e">
        <f>VLOOKUP(C202,[2]Sheet1!$A$2:$B$12,2,FALSE)</f>
        <v>#N/A</v>
      </c>
    </row>
    <row r="203" spans="1:18">
      <c r="A203" s="10" t="str">
        <f>'Main Meals'!A203</f>
        <v>30801.000.000.000.000.504.000</v>
      </c>
      <c r="B203" s="9">
        <f>'Main Meals'!B203</f>
        <v>30800</v>
      </c>
      <c r="C203" s="9">
        <f>'Main Meals'!C203</f>
        <v>30801</v>
      </c>
      <c r="D203" s="10" t="str">
        <f>'Main Meals'!D203</f>
        <v xml:space="preserve">Turkey Meatballs with Penne, Broccoli and Basil Pomodoro Sauce </v>
      </c>
      <c r="E203" s="9" t="str">
        <f>'Main Meals'!I203</f>
        <v xml:space="preserve">ACTIVE </v>
      </c>
      <c r="F203" s="409">
        <f>'Main Meals'!J203</f>
        <v>44482</v>
      </c>
      <c r="G203" s="9" t="str">
        <f>'Main Meals'!K203</f>
        <v>ENTRÉE</v>
      </c>
      <c r="H203" s="9" t="str">
        <f>VLOOKUP(C203,'Main Meals'!C203:L626,10,FALSE)</f>
        <v>SS</v>
      </c>
      <c r="I203" s="7"/>
      <c r="J203" s="411">
        <v>810044430486</v>
      </c>
      <c r="K203" s="10" t="s">
        <v>1465</v>
      </c>
      <c r="L203" s="411" t="e">
        <v>#N/A</v>
      </c>
      <c r="M203" s="421" t="e">
        <f t="shared" si="3"/>
        <v>#N/A</v>
      </c>
      <c r="O203" s="426" t="e">
        <v>#N/A</v>
      </c>
      <c r="Q203" s="411" t="e">
        <f>VLOOKUP(C203,'[1]ToPublish Fri+Mon Package Batch'!$A$2:$B$68,2,FALSE)</f>
        <v>#N/A</v>
      </c>
      <c r="R203" s="421" t="e">
        <f>VLOOKUP(C203,[2]Sheet1!$A$2:$B$12,2,FALSE)</f>
        <v>#N/A</v>
      </c>
    </row>
    <row r="204" spans="1:18">
      <c r="A204" s="10" t="str">
        <f>'Main Meals'!A204</f>
        <v>30901.000.000.000.000.000.000</v>
      </c>
      <c r="B204" s="9">
        <f>'Main Meals'!B204</f>
        <v>30900</v>
      </c>
      <c r="C204" s="9">
        <f>'Main Meals'!C204</f>
        <v>30901</v>
      </c>
      <c r="D204" s="10" t="str">
        <f>'Main Meals'!D204</f>
        <v xml:space="preserve">Salmon with Dill </v>
      </c>
      <c r="E204" s="9" t="str">
        <f>'Main Meals'!I204</f>
        <v xml:space="preserve">ACTIVE </v>
      </c>
      <c r="F204" s="409">
        <f>'Main Meals'!J204</f>
        <v>44482</v>
      </c>
      <c r="G204" s="9" t="str">
        <f>'Main Meals'!K204</f>
        <v>SIDE</v>
      </c>
      <c r="H204" s="9" t="str">
        <f>VLOOKUP(C204,'Main Meals'!C204:L627,10,FALSE)</f>
        <v>SS</v>
      </c>
      <c r="I204" s="7"/>
      <c r="J204" s="411">
        <v>810044433098</v>
      </c>
      <c r="K204" s="10" t="s">
        <v>1465</v>
      </c>
      <c r="L204" s="411">
        <v>810044433098</v>
      </c>
      <c r="M204" s="421">
        <f t="shared" si="3"/>
        <v>0</v>
      </c>
      <c r="O204" s="426" t="e">
        <v>#N/A</v>
      </c>
      <c r="Q204" s="411" t="e">
        <f>VLOOKUP(C204,'[1]ToPublish Fri+Mon Package Batch'!$A$2:$B$68,2,FALSE)</f>
        <v>#N/A</v>
      </c>
      <c r="R204" s="421" t="e">
        <f>VLOOKUP(C204,[2]Sheet1!$A$2:$B$12,2,FALSE)</f>
        <v>#N/A</v>
      </c>
    </row>
    <row r="205" spans="1:18">
      <c r="A205" s="10" t="str">
        <f>'Main Meals'!A205</f>
        <v>40001.122.000.000.000.000.000</v>
      </c>
      <c r="B205" s="9">
        <f>'Main Meals'!B205</f>
        <v>40000</v>
      </c>
      <c r="C205" s="9">
        <f>'Main Meals'!C205</f>
        <v>40001</v>
      </c>
      <c r="D205" s="10" t="str">
        <f>'Main Meals'!D205</f>
        <v xml:space="preserve">Soba Noodle Salad </v>
      </c>
      <c r="E205" s="9" t="str">
        <f>'Main Meals'!I205</f>
        <v>INACTIVE</v>
      </c>
      <c r="F205" s="409">
        <f>'Main Meals'!J205</f>
        <v>44482</v>
      </c>
      <c r="G205" s="9" t="str">
        <f>'Main Meals'!K205</f>
        <v>SALAD</v>
      </c>
      <c r="H205" s="9" t="str">
        <f>VLOOKUP(C205,'Main Meals'!C205:L628,10,FALSE)</f>
        <v>SS</v>
      </c>
      <c r="I205" s="7"/>
      <c r="J205" s="411"/>
      <c r="K205" s="10" t="s">
        <v>1465</v>
      </c>
      <c r="L205" s="411" t="e">
        <v>#N/A</v>
      </c>
      <c r="M205" s="421" t="e">
        <f t="shared" si="3"/>
        <v>#N/A</v>
      </c>
      <c r="O205" s="426" t="e">
        <v>#N/A</v>
      </c>
      <c r="Q205" s="411" t="e">
        <f>VLOOKUP(C205,'[1]ToPublish Fri+Mon Package Batch'!$A$2:$B$68,2,FALSE)</f>
        <v>#N/A</v>
      </c>
      <c r="R205" s="421" t="e">
        <f>VLOOKUP(C205,[2]Sheet1!$A$2:$B$12,2,FALSE)</f>
        <v>#N/A</v>
      </c>
    </row>
    <row r="206" spans="1:18">
      <c r="A206" s="10" t="str">
        <f>'Main Meals'!A206</f>
        <v>40101.109.000.000.000.000.000</v>
      </c>
      <c r="B206" s="9">
        <f>'Main Meals'!B206</f>
        <v>40100</v>
      </c>
      <c r="C206" s="9">
        <f>'Main Meals'!C206</f>
        <v>40101</v>
      </c>
      <c r="D206" s="10" t="str">
        <f>'Main Meals'!D206</f>
        <v xml:space="preserve">Atlantic Cod with Teriyaki Sauce, Baby Bok Choy &amp; Rice </v>
      </c>
      <c r="E206" s="9" t="str">
        <f>'Main Meals'!I206</f>
        <v>ACTIVE</v>
      </c>
      <c r="F206" s="409">
        <f>'Main Meals'!J206</f>
        <v>44482</v>
      </c>
      <c r="G206" s="9" t="str">
        <f>'Main Meals'!K206</f>
        <v>ENTRÉE</v>
      </c>
      <c r="H206" s="9" t="str">
        <f>VLOOKUP(C206,'Main Meals'!C206:L629,10,FALSE)</f>
        <v>SS</v>
      </c>
      <c r="I206" s="7"/>
      <c r="J206" s="411"/>
      <c r="K206" s="10" t="s">
        <v>1465</v>
      </c>
      <c r="L206" s="411" t="e">
        <v>#N/A</v>
      </c>
      <c r="M206" s="421" t="e">
        <f t="shared" si="3"/>
        <v>#N/A</v>
      </c>
      <c r="O206" s="426" t="e">
        <v>#N/A</v>
      </c>
      <c r="Q206" s="411" t="e">
        <f>VLOOKUP(C206,'[1]ToPublish Fri+Mon Package Batch'!$A$2:$B$68,2,FALSE)</f>
        <v>#N/A</v>
      </c>
      <c r="R206" s="421" t="e">
        <f>VLOOKUP(C206,[2]Sheet1!$A$2:$B$12,2,FALSE)</f>
        <v>#N/A</v>
      </c>
    </row>
    <row r="207" spans="1:18">
      <c r="A207" s="10" t="str">
        <f>'Main Meals'!A207</f>
        <v>40201.000.000.000.000.000.000</v>
      </c>
      <c r="B207" s="9">
        <f>'Main Meals'!B207</f>
        <v>40200</v>
      </c>
      <c r="C207" s="9">
        <f>'Main Meals'!C207</f>
        <v>40201</v>
      </c>
      <c r="D207" s="10" t="str">
        <f>'Main Meals'!D207</f>
        <v xml:space="preserve">Roasted Shrimp </v>
      </c>
      <c r="E207" s="9" t="str">
        <f>'Main Meals'!I207</f>
        <v xml:space="preserve">ACTIVE </v>
      </c>
      <c r="F207" s="409">
        <f>'Main Meals'!J207</f>
        <v>44482</v>
      </c>
      <c r="G207" s="9" t="str">
        <f>'Main Meals'!K207</f>
        <v>SIDE</v>
      </c>
      <c r="H207" s="9" t="str">
        <f>VLOOKUP(C207,'Main Meals'!C207:L630,10,FALSE)</f>
        <v>SS</v>
      </c>
      <c r="I207" s="7"/>
      <c r="J207" s="411">
        <v>810044434026</v>
      </c>
      <c r="K207" s="10" t="s">
        <v>1465</v>
      </c>
      <c r="L207" s="411">
        <v>810044434026</v>
      </c>
      <c r="M207" s="421">
        <f t="shared" si="3"/>
        <v>0</v>
      </c>
      <c r="O207" s="426" t="e">
        <v>#N/A</v>
      </c>
      <c r="Q207" s="411" t="e">
        <f>VLOOKUP(C207,'[1]ToPublish Fri+Mon Package Batch'!$A$2:$B$68,2,FALSE)</f>
        <v>#N/A</v>
      </c>
      <c r="R207" s="421" t="e">
        <f>VLOOKUP(C207,[2]Sheet1!$A$2:$B$12,2,FALSE)</f>
        <v>#N/A</v>
      </c>
    </row>
    <row r="208" spans="1:18">
      <c r="A208" s="10" t="str">
        <f>'Main Meals'!A208</f>
        <v>40301.000.000.000.000.000.000</v>
      </c>
      <c r="B208" s="9">
        <f>'Main Meals'!B208</f>
        <v>40300</v>
      </c>
      <c r="C208" s="9">
        <f>'Main Meals'!C208</f>
        <v>40301</v>
      </c>
      <c r="D208" s="10" t="str">
        <f>'Main Meals'!D208</f>
        <v xml:space="preserve">Minestrone Soup </v>
      </c>
      <c r="E208" s="9" t="str">
        <f>'Main Meals'!I208</f>
        <v>ACTIVE</v>
      </c>
      <c r="F208" s="409">
        <f>'Main Meals'!J208</f>
        <v>44482</v>
      </c>
      <c r="G208" s="9" t="str">
        <f>'Main Meals'!K208</f>
        <v>SOUP</v>
      </c>
      <c r="H208" s="9" t="str">
        <f>VLOOKUP(C208,'Main Meals'!C208:L631,10,FALSE)</f>
        <v>SS</v>
      </c>
      <c r="I208" s="7"/>
      <c r="J208" s="411">
        <v>810044434033</v>
      </c>
      <c r="K208" s="10" t="s">
        <v>1465</v>
      </c>
      <c r="L208" s="411" t="e">
        <v>#N/A</v>
      </c>
      <c r="M208" s="421" t="e">
        <f t="shared" si="3"/>
        <v>#N/A</v>
      </c>
      <c r="O208" s="426" t="e">
        <v>#N/A</v>
      </c>
      <c r="Q208" s="411" t="e">
        <f>VLOOKUP(C208,'[1]ToPublish Fri+Mon Package Batch'!$A$2:$B$68,2,FALSE)</f>
        <v>#N/A</v>
      </c>
      <c r="R208" s="421" t="e">
        <f>VLOOKUP(C208,[2]Sheet1!$A$2:$B$12,2,FALSE)</f>
        <v>#N/A</v>
      </c>
    </row>
    <row r="209" spans="1:18">
      <c r="A209" s="10" t="str">
        <f>'Main Meals'!A209</f>
        <v>3305.000.204.000.000.000.000</v>
      </c>
      <c r="B209" s="9">
        <f>'Main Meals'!B209</f>
        <v>3300</v>
      </c>
      <c r="C209" s="9">
        <f>'Main Meals'!C209</f>
        <v>3305</v>
      </c>
      <c r="D209" s="10" t="str">
        <f>'Main Meals'!D209</f>
        <v>Thai Green Curry  (Chicken)</v>
      </c>
      <c r="E209" s="9" t="str">
        <f>'Main Meals'!I209</f>
        <v xml:space="preserve">ACTIVE </v>
      </c>
      <c r="F209" s="409">
        <f>'Main Meals'!J209</f>
        <v>44482</v>
      </c>
      <c r="G209" s="9" t="str">
        <f>'Main Meals'!K209</f>
        <v>ENTRÉE</v>
      </c>
      <c r="H209" s="9" t="str">
        <f>VLOOKUP(C209,'Main Meals'!C209:L632,10,FALSE)</f>
        <v>SS</v>
      </c>
      <c r="I209" s="7"/>
      <c r="J209" s="411"/>
      <c r="K209" s="10" t="s">
        <v>1465</v>
      </c>
      <c r="L209" s="411" t="e">
        <v>#N/A</v>
      </c>
      <c r="M209" s="421" t="e">
        <f t="shared" si="3"/>
        <v>#N/A</v>
      </c>
      <c r="O209" s="426" t="e">
        <v>#N/A</v>
      </c>
      <c r="Q209" s="411" t="e">
        <f>VLOOKUP(C209,'[1]ToPublish Fri+Mon Package Batch'!$A$2:$B$68,2,FALSE)</f>
        <v>#N/A</v>
      </c>
      <c r="R209" s="421" t="e">
        <f>VLOOKUP(C209,[2]Sheet1!$A$2:$B$12,2,FALSE)</f>
        <v>#N/A</v>
      </c>
    </row>
    <row r="210" spans="1:18">
      <c r="A210" s="10" t="str">
        <f>'Main Meals'!A210</f>
        <v>3306.000.204.000.000.000.000</v>
      </c>
      <c r="B210" s="9">
        <f>'Main Meals'!B210</f>
        <v>3300</v>
      </c>
      <c r="C210" s="9">
        <f>'Main Meals'!C210</f>
        <v>3306</v>
      </c>
      <c r="D210" s="10" t="str">
        <f>'Main Meals'!D210</f>
        <v>Thai Green Curry  (Shrimp)</v>
      </c>
      <c r="E210" s="9" t="str">
        <f>'Main Meals'!I210</f>
        <v xml:space="preserve">ACTIVE </v>
      </c>
      <c r="F210" s="409">
        <f>'Main Meals'!J210</f>
        <v>44482</v>
      </c>
      <c r="G210" s="9" t="str">
        <f>'Main Meals'!K210</f>
        <v>ENTRÉE</v>
      </c>
      <c r="H210" s="9" t="str">
        <f>VLOOKUP(C210,'Main Meals'!C210:L633,10,FALSE)</f>
        <v>SS</v>
      </c>
      <c r="I210" s="7"/>
      <c r="J210" s="411">
        <v>810044433364</v>
      </c>
      <c r="K210" s="10" t="s">
        <v>1465</v>
      </c>
      <c r="L210" s="411" t="e">
        <v>#N/A</v>
      </c>
      <c r="M210" s="421" t="e">
        <f t="shared" si="3"/>
        <v>#N/A</v>
      </c>
      <c r="O210" s="426" t="e">
        <v>#N/A</v>
      </c>
      <c r="Q210" s="411" t="e">
        <f>VLOOKUP(C210,'[1]ToPublish Fri+Mon Package Batch'!$A$2:$B$68,2,FALSE)</f>
        <v>#N/A</v>
      </c>
      <c r="R210" s="421" t="e">
        <f>VLOOKUP(C210,[2]Sheet1!$A$2:$B$12,2,FALSE)</f>
        <v>#N/A</v>
      </c>
    </row>
    <row r="211" spans="1:18">
      <c r="A211" s="10" t="str">
        <f>'Main Meals'!A211</f>
        <v>3307.000.204.000.000.000.000</v>
      </c>
      <c r="B211" s="9">
        <f>'Main Meals'!B211</f>
        <v>3300</v>
      </c>
      <c r="C211" s="9">
        <f>'Main Meals'!C211</f>
        <v>3307</v>
      </c>
      <c r="D211" s="10" t="str">
        <f>'Main Meals'!D211</f>
        <v>Thai Green Curry  (Tofu)</v>
      </c>
      <c r="E211" s="9" t="str">
        <f>'Main Meals'!I211</f>
        <v xml:space="preserve">ACTIVE </v>
      </c>
      <c r="F211" s="409">
        <f>'Main Meals'!J211</f>
        <v>44482</v>
      </c>
      <c r="G211" s="9" t="str">
        <f>'Main Meals'!K211</f>
        <v>ENTRÉE</v>
      </c>
      <c r="H211" s="9" t="str">
        <f>VLOOKUP(C211,'Main Meals'!C211:L634,10,FALSE)</f>
        <v>SS</v>
      </c>
      <c r="I211" s="7"/>
      <c r="J211" s="411"/>
      <c r="K211" s="10" t="s">
        <v>1465</v>
      </c>
      <c r="L211" s="411" t="e">
        <v>#N/A</v>
      </c>
      <c r="M211" s="421" t="e">
        <f t="shared" si="3"/>
        <v>#N/A</v>
      </c>
      <c r="O211" s="426" t="e">
        <v>#N/A</v>
      </c>
      <c r="Q211" s="411" t="e">
        <f>VLOOKUP(C211,'[1]ToPublish Fri+Mon Package Batch'!$A$2:$B$68,2,FALSE)</f>
        <v>#N/A</v>
      </c>
      <c r="R211" s="421" t="e">
        <f>VLOOKUP(C211,[2]Sheet1!$A$2:$B$12,2,FALSE)</f>
        <v>#N/A</v>
      </c>
    </row>
    <row r="212" spans="1:18">
      <c r="A212" s="10" t="str">
        <f>'Main Meals'!A212</f>
        <v>2704.000.000.000.000.000.000</v>
      </c>
      <c r="B212" s="9">
        <f>'Main Meals'!B212</f>
        <v>2700</v>
      </c>
      <c r="C212" s="9">
        <f>'Main Meals'!C212</f>
        <v>2704</v>
      </c>
      <c r="D212" s="10" t="str">
        <f>'Main Meals'!D212</f>
        <v>Moroccan Tajine (Chicken)</v>
      </c>
      <c r="E212" s="9" t="str">
        <f>'Main Meals'!I212</f>
        <v>ACTIVE</v>
      </c>
      <c r="F212" s="409">
        <f>'Main Meals'!J212</f>
        <v>44482</v>
      </c>
      <c r="G212" s="9" t="str">
        <f>'Main Meals'!K212</f>
        <v>ENTRÉE</v>
      </c>
      <c r="H212" s="9" t="str">
        <f>VLOOKUP(C212,'Main Meals'!C212:L635,10,FALSE)</f>
        <v>SS</v>
      </c>
      <c r="I212" s="7"/>
      <c r="J212" s="411">
        <v>810044430578</v>
      </c>
      <c r="K212" s="10" t="s">
        <v>1465</v>
      </c>
      <c r="L212" s="411" t="e">
        <v>#N/A</v>
      </c>
      <c r="M212" s="421" t="e">
        <f t="shared" si="3"/>
        <v>#N/A</v>
      </c>
      <c r="O212" s="426" t="e">
        <v>#N/A</v>
      </c>
      <c r="Q212" s="411" t="e">
        <f>VLOOKUP(C212,'[1]ToPublish Fri+Mon Package Batch'!$A$2:$B$68,2,FALSE)</f>
        <v>#N/A</v>
      </c>
      <c r="R212" s="421" t="e">
        <f>VLOOKUP(C212,[2]Sheet1!$A$2:$B$12,2,FALSE)</f>
        <v>#N/A</v>
      </c>
    </row>
    <row r="213" spans="1:18">
      <c r="A213" s="10" t="str">
        <f>'Main Meals'!A213</f>
        <v>2705.000.000.000.000.000.000</v>
      </c>
      <c r="B213" s="9">
        <f>'Main Meals'!B213</f>
        <v>2700</v>
      </c>
      <c r="C213" s="9">
        <f>'Main Meals'!C213</f>
        <v>2705</v>
      </c>
      <c r="D213" s="10" t="str">
        <f>'Main Meals'!D213</f>
        <v>Moroccan Tajine (Lamb)</v>
      </c>
      <c r="E213" s="9" t="str">
        <f>'Main Meals'!I213</f>
        <v>ACTIVE</v>
      </c>
      <c r="F213" s="409">
        <f>'Main Meals'!J213</f>
        <v>44482</v>
      </c>
      <c r="G213" s="9" t="str">
        <f>'Main Meals'!K213</f>
        <v>ENTRÉE</v>
      </c>
      <c r="H213" s="9" t="str">
        <f>VLOOKUP(C213,'Main Meals'!C213:L635,10,FALSE)</f>
        <v>SS</v>
      </c>
      <c r="I213" s="7"/>
      <c r="J213" s="411"/>
      <c r="K213" s="10" t="s">
        <v>1465</v>
      </c>
      <c r="L213" s="411" t="e">
        <v>#N/A</v>
      </c>
      <c r="M213" s="421" t="e">
        <f t="shared" si="3"/>
        <v>#N/A</v>
      </c>
      <c r="O213" s="426" t="e">
        <v>#N/A</v>
      </c>
      <c r="Q213" s="411" t="e">
        <f>VLOOKUP(C213,'[1]ToPublish Fri+Mon Package Batch'!$A$2:$B$68,2,FALSE)</f>
        <v>#N/A</v>
      </c>
      <c r="R213" s="421" t="e">
        <f>VLOOKUP(C213,[2]Sheet1!$A$2:$B$12,2,FALSE)</f>
        <v>#N/A</v>
      </c>
    </row>
    <row r="214" spans="1:18">
      <c r="A214" s="10" t="str">
        <f>'Main Meals'!A214</f>
        <v>2706.000.000.000.000.000.000</v>
      </c>
      <c r="B214" s="9">
        <f>'Main Meals'!B214</f>
        <v>2700</v>
      </c>
      <c r="C214" s="9">
        <f>'Main Meals'!C214</f>
        <v>2706</v>
      </c>
      <c r="D214" s="10" t="str">
        <f>'Main Meals'!D214</f>
        <v>Moroccan Tajine (Tofu)</v>
      </c>
      <c r="E214" s="9" t="str">
        <f>'Main Meals'!I214</f>
        <v>ACTIVE</v>
      </c>
      <c r="F214" s="409">
        <f>'Main Meals'!J214</f>
        <v>44482</v>
      </c>
      <c r="G214" s="9" t="str">
        <f>'Main Meals'!K214</f>
        <v>ENTRÉE</v>
      </c>
      <c r="H214" s="9" t="str">
        <f>VLOOKUP(C214,'Main Meals'!C214:L635,10,FALSE)</f>
        <v>SS</v>
      </c>
      <c r="I214" s="7"/>
      <c r="J214" s="411"/>
      <c r="K214" s="10" t="s">
        <v>1465</v>
      </c>
      <c r="L214" s="411" t="e">
        <v>#N/A</v>
      </c>
      <c r="M214" s="421" t="e">
        <f t="shared" si="3"/>
        <v>#N/A</v>
      </c>
      <c r="O214" s="426" t="e">
        <v>#N/A</v>
      </c>
      <c r="Q214" s="411" t="e">
        <f>VLOOKUP(C214,'[1]ToPublish Fri+Mon Package Batch'!$A$2:$B$68,2,FALSE)</f>
        <v>#N/A</v>
      </c>
      <c r="R214" s="421" t="e">
        <f>VLOOKUP(C214,[2]Sheet1!$A$2:$B$12,2,FALSE)</f>
        <v>#N/A</v>
      </c>
    </row>
    <row r="215" spans="1:18">
      <c r="A215" s="10" t="str">
        <f>'Main Meals'!A215</f>
        <v>40401.000.000.000.000.000.000</v>
      </c>
      <c r="B215" s="9">
        <f>'Main Meals'!B215</f>
        <v>40400</v>
      </c>
      <c r="C215" s="9">
        <f>'Main Meals'!C215</f>
        <v>40401</v>
      </c>
      <c r="D215" s="10" t="str">
        <f>'Main Meals'!D215</f>
        <v xml:space="preserve">Spinach &amp; Kale Soup </v>
      </c>
      <c r="E215" s="9" t="str">
        <f>'Main Meals'!I215</f>
        <v>ACTIVE</v>
      </c>
      <c r="F215" s="409">
        <f>'Main Meals'!J215</f>
        <v>44482</v>
      </c>
      <c r="G215" s="9" t="str">
        <f>'Main Meals'!K215</f>
        <v>SOUP</v>
      </c>
      <c r="H215" s="9" t="str">
        <f>VLOOKUP(C215,'Main Meals'!C215:L635,10,FALSE)</f>
        <v>SS</v>
      </c>
      <c r="I215" s="7"/>
      <c r="J215" s="411"/>
      <c r="K215" s="10" t="s">
        <v>1465</v>
      </c>
      <c r="L215" s="411" t="e">
        <v>#N/A</v>
      </c>
      <c r="M215" s="421" t="e">
        <f t="shared" si="3"/>
        <v>#N/A</v>
      </c>
      <c r="O215" s="426" t="e">
        <v>#N/A</v>
      </c>
      <c r="Q215" s="411" t="e">
        <f>VLOOKUP(C215,'[1]ToPublish Fri+Mon Package Batch'!$A$2:$B$68,2,FALSE)</f>
        <v>#N/A</v>
      </c>
      <c r="R215" s="421" t="e">
        <f>VLOOKUP(C215,[2]Sheet1!$A$2:$B$12,2,FALSE)</f>
        <v>#N/A</v>
      </c>
    </row>
    <row r="216" spans="1:18">
      <c r="A216" s="10" t="str">
        <f>'Main Meals'!A216</f>
        <v>40501.604.000.000.000.000.000</v>
      </c>
      <c r="B216" s="9">
        <f>'Main Meals'!B216</f>
        <v>40500</v>
      </c>
      <c r="C216" s="9">
        <f>'Main Meals'!C216</f>
        <v>40501</v>
      </c>
      <c r="D216" s="10" t="str">
        <f>'Main Meals'!D216</f>
        <v>Roasted Turkey Dinner (Turkey)</v>
      </c>
      <c r="E216" s="9" t="str">
        <f>'Main Meals'!I216</f>
        <v>ACTIVE</v>
      </c>
      <c r="F216" s="409">
        <f>'Main Meals'!J216</f>
        <v>44482</v>
      </c>
      <c r="G216" s="9" t="str">
        <f>'Main Meals'!K216</f>
        <v>ENTRÉE</v>
      </c>
      <c r="H216" s="9" t="str">
        <f>VLOOKUP(C216,'Main Meals'!C216:L635,10,FALSE)</f>
        <v>SS</v>
      </c>
      <c r="I216" s="7"/>
      <c r="J216" s="411">
        <v>810044434057</v>
      </c>
      <c r="K216" s="10" t="s">
        <v>1465</v>
      </c>
      <c r="L216" s="411">
        <v>810044434057</v>
      </c>
      <c r="M216" s="421">
        <f t="shared" si="3"/>
        <v>0</v>
      </c>
      <c r="O216" s="426" t="e">
        <v>#N/A</v>
      </c>
      <c r="Q216" s="411" t="e">
        <f>VLOOKUP(C216,'[1]ToPublish Fri+Mon Package Batch'!$A$2:$B$68,2,FALSE)</f>
        <v>#N/A</v>
      </c>
      <c r="R216" s="421" t="e">
        <f>VLOOKUP(C216,[2]Sheet1!$A$2:$B$12,2,FALSE)</f>
        <v>#N/A</v>
      </c>
    </row>
    <row r="217" spans="1:18">
      <c r="A217" s="10" t="str">
        <f>'Main Meals'!A217</f>
        <v>40601.124.000.000.000.501.000</v>
      </c>
      <c r="B217" s="9">
        <f>'Main Meals'!B217</f>
        <v>40600</v>
      </c>
      <c r="C217" s="9">
        <f>'Main Meals'!C217</f>
        <v>40601</v>
      </c>
      <c r="D217" s="10" t="str">
        <f>'Main Meals'!D217</f>
        <v>Burrito Bowl (Chicken)</v>
      </c>
      <c r="E217" s="9" t="str">
        <f>'Main Meals'!I217</f>
        <v>INACTIVE</v>
      </c>
      <c r="F217" s="409">
        <f>'Main Meals'!J217</f>
        <v>44482</v>
      </c>
      <c r="G217" s="9" t="str">
        <f>'Main Meals'!K217</f>
        <v>BOWL</v>
      </c>
      <c r="H217" s="9" t="str">
        <f>VLOOKUP(C217,'Main Meals'!C217:L635,10,FALSE)</f>
        <v>SS</v>
      </c>
      <c r="I217" s="7"/>
      <c r="J217" s="411"/>
      <c r="K217" s="10" t="s">
        <v>1465</v>
      </c>
      <c r="L217" s="411" t="e">
        <v>#N/A</v>
      </c>
      <c r="M217" s="421" t="e">
        <f t="shared" si="3"/>
        <v>#N/A</v>
      </c>
      <c r="O217" s="426" t="e">
        <v>#N/A</v>
      </c>
      <c r="Q217" s="411" t="e">
        <f>VLOOKUP(C217,'[1]ToPublish Fri+Mon Package Batch'!$A$2:$B$68,2,FALSE)</f>
        <v>#N/A</v>
      </c>
      <c r="R217" s="421" t="e">
        <f>VLOOKUP(C217,[2]Sheet1!$A$2:$B$12,2,FALSE)</f>
        <v>#N/A</v>
      </c>
    </row>
    <row r="218" spans="1:18">
      <c r="A218" s="10" t="str">
        <f>'Main Meals'!A218</f>
        <v>40602.124.000.000.000.501.000</v>
      </c>
      <c r="B218" s="9">
        <f>'Main Meals'!B218</f>
        <v>40600</v>
      </c>
      <c r="C218" s="9">
        <f>'Main Meals'!C218</f>
        <v>40602</v>
      </c>
      <c r="D218" s="10" t="str">
        <f>'Main Meals'!D218</f>
        <v>Burrito Bowl (Steak)</v>
      </c>
      <c r="E218" s="9" t="str">
        <f>'Main Meals'!I218</f>
        <v>INACTIVE</v>
      </c>
      <c r="F218" s="409">
        <f>'Main Meals'!J218</f>
        <v>44482</v>
      </c>
      <c r="G218" s="9" t="str">
        <f>'Main Meals'!K218</f>
        <v>BOWL</v>
      </c>
      <c r="H218" s="9" t="str">
        <f>VLOOKUP(C218,'Main Meals'!C218:L635,10,FALSE)</f>
        <v>SS</v>
      </c>
      <c r="I218" s="7"/>
      <c r="J218" s="411"/>
      <c r="K218" s="10" t="s">
        <v>1465</v>
      </c>
      <c r="L218" s="411" t="e">
        <v>#N/A</v>
      </c>
      <c r="M218" s="421" t="e">
        <f t="shared" si="3"/>
        <v>#N/A</v>
      </c>
      <c r="O218" s="426" t="e">
        <v>#N/A</v>
      </c>
      <c r="Q218" s="411" t="e">
        <f>VLOOKUP(C218,'[1]ToPublish Fri+Mon Package Batch'!$A$2:$B$68,2,FALSE)</f>
        <v>#N/A</v>
      </c>
      <c r="R218" s="421" t="e">
        <f>VLOOKUP(C218,[2]Sheet1!$A$2:$B$12,2,FALSE)</f>
        <v>#N/A</v>
      </c>
    </row>
    <row r="219" spans="1:18">
      <c r="A219" s="10" t="str">
        <f>'Main Meals'!A219</f>
        <v>40603.124.000.000.000.501.000</v>
      </c>
      <c r="B219" s="9">
        <f>'Main Meals'!B219</f>
        <v>40600</v>
      </c>
      <c r="C219" s="9">
        <f>'Main Meals'!C219</f>
        <v>40603</v>
      </c>
      <c r="D219" s="10" t="str">
        <f>'Main Meals'!D219</f>
        <v>Burrito Bowl (Vegetarian)</v>
      </c>
      <c r="E219" s="9" t="str">
        <f>'Main Meals'!I219</f>
        <v>INACTIVE</v>
      </c>
      <c r="F219" s="409">
        <f>'Main Meals'!J219</f>
        <v>44482</v>
      </c>
      <c r="G219" s="9" t="str">
        <f>'Main Meals'!K219</f>
        <v>BOWL</v>
      </c>
      <c r="H219" s="9" t="str">
        <f>VLOOKUP(C219,'Main Meals'!C219:L635,10,FALSE)</f>
        <v>SS</v>
      </c>
      <c r="I219" s="7"/>
      <c r="J219" s="411"/>
      <c r="K219" s="10" t="s">
        <v>1465</v>
      </c>
      <c r="L219" s="411" t="e">
        <v>#N/A</v>
      </c>
      <c r="M219" s="421" t="e">
        <f t="shared" si="3"/>
        <v>#N/A</v>
      </c>
      <c r="O219" s="426" t="e">
        <v>#N/A</v>
      </c>
      <c r="Q219" s="411" t="e">
        <f>VLOOKUP(C219,'[1]ToPublish Fri+Mon Package Batch'!$A$2:$B$68,2,FALSE)</f>
        <v>#N/A</v>
      </c>
      <c r="R219" s="421" t="e">
        <f>VLOOKUP(C219,[2]Sheet1!$A$2:$B$12,2,FALSE)</f>
        <v>#N/A</v>
      </c>
    </row>
    <row r="220" spans="1:18">
      <c r="A220" s="10" t="str">
        <f>'Main Meals'!A220</f>
        <v>40701.123.000.000.000.000.000</v>
      </c>
      <c r="B220" s="9">
        <f>'Main Meals'!B220</f>
        <v>40700</v>
      </c>
      <c r="C220" s="9">
        <f>'Main Meals'!C220</f>
        <v>40701</v>
      </c>
      <c r="D220" s="10" t="str">
        <f>'Main Meals'!D220</f>
        <v>Stir fry (Chicken)</v>
      </c>
      <c r="E220" s="9" t="str">
        <f>'Main Meals'!I220</f>
        <v>INACTIVE</v>
      </c>
      <c r="F220" s="409">
        <f>'Main Meals'!J220</f>
        <v>44482</v>
      </c>
      <c r="G220" s="9" t="str">
        <f>'Main Meals'!K220</f>
        <v>ENTRÉE</v>
      </c>
      <c r="H220" s="9" t="str">
        <f>VLOOKUP(C220,'Main Meals'!C220:L635,10,FALSE)</f>
        <v>SS</v>
      </c>
      <c r="I220" s="7"/>
      <c r="J220" s="411"/>
      <c r="K220" s="10" t="s">
        <v>1465</v>
      </c>
      <c r="L220" s="411" t="e">
        <v>#N/A</v>
      </c>
      <c r="M220" s="421" t="e">
        <f t="shared" si="3"/>
        <v>#N/A</v>
      </c>
      <c r="O220" s="426" t="e">
        <v>#N/A</v>
      </c>
      <c r="Q220" s="411" t="e">
        <f>VLOOKUP(C220,'[1]ToPublish Fri+Mon Package Batch'!$A$2:$B$68,2,FALSE)</f>
        <v>#N/A</v>
      </c>
      <c r="R220" s="421" t="e">
        <f>VLOOKUP(C220,[2]Sheet1!$A$2:$B$12,2,FALSE)</f>
        <v>#N/A</v>
      </c>
    </row>
    <row r="221" spans="1:18">
      <c r="A221" s="10" t="str">
        <f>'Main Meals'!A221</f>
        <v>40702.123.000.000.000.000.000</v>
      </c>
      <c r="B221" s="9">
        <f>'Main Meals'!B221</f>
        <v>40700</v>
      </c>
      <c r="C221" s="9">
        <f>'Main Meals'!C221</f>
        <v>40702</v>
      </c>
      <c r="D221" s="10" t="str">
        <f>'Main Meals'!D221</f>
        <v>Stir fry (Shrimp)</v>
      </c>
      <c r="E221" s="9" t="str">
        <f>'Main Meals'!I221</f>
        <v>INACTIVE</v>
      </c>
      <c r="F221" s="409">
        <f>'Main Meals'!J221</f>
        <v>44482</v>
      </c>
      <c r="G221" s="9" t="str">
        <f>'Main Meals'!K221</f>
        <v>ENTRÉE</v>
      </c>
      <c r="H221" s="9" t="str">
        <f>VLOOKUP(C221,'Main Meals'!C221:L635,10,FALSE)</f>
        <v>SS</v>
      </c>
      <c r="I221" s="7"/>
      <c r="J221" s="411"/>
      <c r="K221" s="10" t="s">
        <v>1465</v>
      </c>
      <c r="L221" s="411" t="e">
        <v>#N/A</v>
      </c>
      <c r="M221" s="421" t="e">
        <f t="shared" si="3"/>
        <v>#N/A</v>
      </c>
      <c r="O221" s="426" t="e">
        <v>#N/A</v>
      </c>
      <c r="Q221" s="411" t="e">
        <f>VLOOKUP(C221,'[1]ToPublish Fri+Mon Package Batch'!$A$2:$B$68,2,FALSE)</f>
        <v>#N/A</v>
      </c>
      <c r="R221" s="421" t="e">
        <f>VLOOKUP(C221,[2]Sheet1!$A$2:$B$12,2,FALSE)</f>
        <v>#N/A</v>
      </c>
    </row>
    <row r="222" spans="1:18">
      <c r="A222" s="10" t="str">
        <f>'Main Meals'!A222</f>
        <v>40703.123.000.000.000.000.000</v>
      </c>
      <c r="B222" s="9">
        <f>'Main Meals'!B222</f>
        <v>40700</v>
      </c>
      <c r="C222" s="9">
        <f>'Main Meals'!C222</f>
        <v>40703</v>
      </c>
      <c r="D222" s="10" t="str">
        <f>'Main Meals'!D222</f>
        <v>Stir fry (veggie)</v>
      </c>
      <c r="E222" s="9" t="str">
        <f>'Main Meals'!I222</f>
        <v>INACTIVE</v>
      </c>
      <c r="F222" s="409">
        <f>'Main Meals'!J222</f>
        <v>44482</v>
      </c>
      <c r="G222" s="9" t="str">
        <f>'Main Meals'!K222</f>
        <v>ENTRÉE</v>
      </c>
      <c r="H222" s="9" t="str">
        <f>VLOOKUP(C222,'Main Meals'!C222:L635,10,FALSE)</f>
        <v>SS</v>
      </c>
      <c r="I222" s="7"/>
      <c r="J222" s="411"/>
      <c r="K222" s="10" t="s">
        <v>1465</v>
      </c>
      <c r="L222" s="411" t="e">
        <v>#N/A</v>
      </c>
      <c r="M222" s="421" t="e">
        <f t="shared" si="3"/>
        <v>#N/A</v>
      </c>
      <c r="O222" s="426" t="e">
        <v>#N/A</v>
      </c>
      <c r="Q222" s="411" t="e">
        <f>VLOOKUP(C222,'[1]ToPublish Fri+Mon Package Batch'!$A$2:$B$68,2,FALSE)</f>
        <v>#N/A</v>
      </c>
      <c r="R222" s="421" t="e">
        <f>VLOOKUP(C222,[2]Sheet1!$A$2:$B$12,2,FALSE)</f>
        <v>#N/A</v>
      </c>
    </row>
    <row r="223" spans="1:18">
      <c r="A223" s="10" t="str">
        <f>'Main Meals'!A223</f>
        <v>40801.7601.3305.7102.5800.7801.30201</v>
      </c>
      <c r="B223" s="9">
        <f>'Main Meals'!B223</f>
        <v>40800</v>
      </c>
      <c r="C223" s="9">
        <f>'Main Meals'!C223</f>
        <v>40801</v>
      </c>
      <c r="D223" s="10" t="str">
        <f>'Main Meals'!D223</f>
        <v xml:space="preserve">Freezer-Friendly Favorites Bundle </v>
      </c>
      <c r="E223" s="9" t="str">
        <f>'Main Meals'!I223</f>
        <v xml:space="preserve">ACTIVE </v>
      </c>
      <c r="F223" s="409">
        <f>'Main Meals'!J223</f>
        <v>44482</v>
      </c>
      <c r="G223" s="9" t="str">
        <f>'Main Meals'!K223</f>
        <v>BUNDLE</v>
      </c>
      <c r="H223" s="9" t="str">
        <f>VLOOKUP(C223,'Main Meals'!C223:L635,10,FALSE)</f>
        <v>BUNDLE</v>
      </c>
      <c r="I223" s="7"/>
      <c r="J223" s="411"/>
      <c r="K223" s="10" t="s">
        <v>1465</v>
      </c>
      <c r="L223" s="411" t="e">
        <v>#N/A</v>
      </c>
      <c r="M223" s="421" t="e">
        <f t="shared" si="3"/>
        <v>#N/A</v>
      </c>
      <c r="O223" s="426" t="e">
        <v>#N/A</v>
      </c>
      <c r="Q223" s="411" t="e">
        <f>VLOOKUP(C223,'[1]ToPublish Fri+Mon Package Batch'!$A$2:$B$68,2,FALSE)</f>
        <v>#N/A</v>
      </c>
      <c r="R223" s="421" t="e">
        <f>VLOOKUP(C223,[2]Sheet1!$A$2:$B$12,2,FALSE)</f>
        <v>#N/A</v>
      </c>
    </row>
    <row r="224" spans="1:18">
      <c r="A224" s="10" t="str">
        <f>'Main Meals'!A224</f>
        <v>40802.1601.3307.12801.13501.30602.14001</v>
      </c>
      <c r="B224" s="9">
        <f>'Main Meals'!B224</f>
        <v>40800</v>
      </c>
      <c r="C224" s="9">
        <f>'Main Meals'!C224</f>
        <v>40802</v>
      </c>
      <c r="D224" s="10" t="str">
        <f>'Main Meals'!D224</f>
        <v xml:space="preserve">Vegetarian Bundle </v>
      </c>
      <c r="E224" s="9" t="str">
        <f>'Main Meals'!I224</f>
        <v xml:space="preserve">ACTIVE </v>
      </c>
      <c r="F224" s="409">
        <f>'Main Meals'!J224</f>
        <v>44482</v>
      </c>
      <c r="G224" s="9" t="str">
        <f>'Main Meals'!K224</f>
        <v>BUNDLE</v>
      </c>
      <c r="H224" s="9" t="str">
        <f>VLOOKUP(C224,'Main Meals'!C224:L635,10,FALSE)</f>
        <v>BUNDLE</v>
      </c>
      <c r="I224" s="7"/>
      <c r="J224" s="411"/>
      <c r="K224" s="10" t="s">
        <v>1465</v>
      </c>
      <c r="L224" s="411" t="e">
        <v>#N/A</v>
      </c>
      <c r="M224" s="421" t="e">
        <f t="shared" si="3"/>
        <v>#N/A</v>
      </c>
      <c r="O224" s="426" t="e">
        <v>#N/A</v>
      </c>
      <c r="Q224" s="411" t="e">
        <f>VLOOKUP(C224,'[1]ToPublish Fri+Mon Package Batch'!$A$2:$B$68,2,FALSE)</f>
        <v>#N/A</v>
      </c>
      <c r="R224" s="421" t="e">
        <f>VLOOKUP(C224,[2]Sheet1!$A$2:$B$12,2,FALSE)</f>
        <v>#N/A</v>
      </c>
    </row>
    <row r="225" spans="1:18">
      <c r="A225" s="10" t="str">
        <f>'Main Meals'!A225</f>
        <v>40803.3307.1101.3100.4303.11001.8601</v>
      </c>
      <c r="B225" s="9">
        <f>'Main Meals'!B225</f>
        <v>40800</v>
      </c>
      <c r="C225" s="9">
        <f>'Main Meals'!C225</f>
        <v>40803</v>
      </c>
      <c r="D225" s="10" t="str">
        <f>'Main Meals'!D225</f>
        <v xml:space="preserve">Plant-Based Vegan Bundle </v>
      </c>
      <c r="E225" s="9" t="str">
        <f>'Main Meals'!I225</f>
        <v xml:space="preserve">ACTIVE </v>
      </c>
      <c r="F225" s="409">
        <f>'Main Meals'!J225</f>
        <v>44482</v>
      </c>
      <c r="G225" s="9" t="str">
        <f>'Main Meals'!K225</f>
        <v>BUNDLE</v>
      </c>
      <c r="H225" s="9" t="str">
        <f>VLOOKUP(C225,'Main Meals'!C225:L635,10,FALSE)</f>
        <v>BUNDLE</v>
      </c>
      <c r="I225" s="7"/>
      <c r="J225" s="411"/>
      <c r="K225" s="10" t="s">
        <v>1465</v>
      </c>
      <c r="L225" s="411" t="e">
        <v>#N/A</v>
      </c>
      <c r="M225" s="421" t="e">
        <f t="shared" si="3"/>
        <v>#N/A</v>
      </c>
      <c r="O225" s="426" t="e">
        <v>#N/A</v>
      </c>
      <c r="Q225" s="411" t="e">
        <f>VLOOKUP(C225,'[1]ToPublish Fri+Mon Package Batch'!$A$2:$B$68,2,FALSE)</f>
        <v>#N/A</v>
      </c>
      <c r="R225" s="421" t="e">
        <f>VLOOKUP(C225,[2]Sheet1!$A$2:$B$12,2,FALSE)</f>
        <v>#N/A</v>
      </c>
    </row>
    <row r="226" spans="1:18">
      <c r="A226" s="10" t="str">
        <f>'Main Meals'!A226</f>
        <v>40804.30602.8001.8001.30201.13901.13901</v>
      </c>
      <c r="B226" s="9">
        <f>'Main Meals'!B226</f>
        <v>40800</v>
      </c>
      <c r="C226" s="9">
        <f>'Main Meals'!C226</f>
        <v>40804</v>
      </c>
      <c r="D226" s="10" t="str">
        <f>'Main Meals'!D226</f>
        <v xml:space="preserve">Freezer-Friendly "Better Belly” Bundle </v>
      </c>
      <c r="E226" s="9" t="str">
        <f>'Main Meals'!I226</f>
        <v xml:space="preserve">ACTIVE </v>
      </c>
      <c r="F226" s="409">
        <f>'Main Meals'!J226</f>
        <v>44482</v>
      </c>
      <c r="G226" s="9" t="str">
        <f>'Main Meals'!K226</f>
        <v>BUNDLE</v>
      </c>
      <c r="H226" s="9" t="str">
        <f>VLOOKUP(C226,'Main Meals'!C226:L635,10,FALSE)</f>
        <v>BUNDLE</v>
      </c>
      <c r="I226" s="7"/>
      <c r="J226" s="411"/>
      <c r="K226" s="10" t="s">
        <v>1465</v>
      </c>
      <c r="L226" s="411" t="e">
        <v>#N/A</v>
      </c>
      <c r="M226" s="421" t="e">
        <f t="shared" si="3"/>
        <v>#N/A</v>
      </c>
      <c r="O226" s="426" t="e">
        <v>#N/A</v>
      </c>
      <c r="Q226" s="411" t="e">
        <f>VLOOKUP(C226,'[1]ToPublish Fri+Mon Package Batch'!$A$2:$B$68,2,FALSE)</f>
        <v>#N/A</v>
      </c>
      <c r="R226" s="421" t="e">
        <f>VLOOKUP(C226,[2]Sheet1!$A$2:$B$12,2,FALSE)</f>
        <v>#N/A</v>
      </c>
    </row>
    <row r="227" spans="1:18">
      <c r="A227" s="10" t="str">
        <f>'Main Meals'!A227</f>
        <v>7602.000.000.000.000.000.000</v>
      </c>
      <c r="B227" s="9">
        <f>'Main Meals'!B227</f>
        <v>7600</v>
      </c>
      <c r="C227" s="9">
        <f>'Main Meals'!C227</f>
        <v>7602</v>
      </c>
      <c r="D227" s="10" t="str">
        <f>'Main Meals'!D227</f>
        <v xml:space="preserve">Freezer-Friendly Baked Lasagna Bolognese (family style) </v>
      </c>
      <c r="E227" s="9" t="str">
        <f>'Main Meals'!I227</f>
        <v>INACTIVE</v>
      </c>
      <c r="F227" s="409">
        <f>'Main Meals'!J227</f>
        <v>44482</v>
      </c>
      <c r="G227" s="9" t="str">
        <f>'Main Meals'!K227</f>
        <v>ENTRÉE</v>
      </c>
      <c r="H227" s="9" t="str">
        <f>VLOOKUP(C227,'Main Meals'!C227:L635,10,FALSE)</f>
        <v>MS</v>
      </c>
      <c r="I227" s="7"/>
      <c r="J227" s="411"/>
      <c r="K227" s="10" t="s">
        <v>1465</v>
      </c>
      <c r="L227" s="411" t="e">
        <v>#N/A</v>
      </c>
      <c r="M227" s="421" t="e">
        <f t="shared" si="3"/>
        <v>#N/A</v>
      </c>
      <c r="O227" s="426" t="e">
        <v>#N/A</v>
      </c>
      <c r="Q227" s="411" t="e">
        <f>VLOOKUP(C227,'[1]ToPublish Fri+Mon Package Batch'!$A$2:$B$68,2,FALSE)</f>
        <v>#N/A</v>
      </c>
      <c r="R227" s="421" t="e">
        <f>VLOOKUP(C227,[2]Sheet1!$A$2:$B$12,2,FALSE)</f>
        <v>#N/A</v>
      </c>
    </row>
    <row r="228" spans="1:18">
      <c r="A228" s="10" t="str">
        <f>'Main Meals'!A228</f>
        <v>40901.125.000.000.000.000.000</v>
      </c>
      <c r="B228" s="9">
        <f>'Main Meals'!B228</f>
        <v>40900</v>
      </c>
      <c r="C228" s="9">
        <f>'Main Meals'!C228</f>
        <v>40901</v>
      </c>
      <c r="D228" s="10" t="str">
        <f>'Main Meals'!D228</f>
        <v xml:space="preserve">Power Breakfast Quinoa Bowl </v>
      </c>
      <c r="E228" s="9" t="str">
        <f>'Main Meals'!I228</f>
        <v xml:space="preserve">ACTIVE </v>
      </c>
      <c r="F228" s="409">
        <f>'Main Meals'!J228</f>
        <v>44482</v>
      </c>
      <c r="G228" s="9" t="str">
        <f>'Main Meals'!K228</f>
        <v>BREAKFAST</v>
      </c>
      <c r="H228" s="9" t="str">
        <f>VLOOKUP(C228,'Main Meals'!C228:L635,10,FALSE)</f>
        <v>SS</v>
      </c>
      <c r="I228" s="7" t="s">
        <v>2131</v>
      </c>
      <c r="J228" s="411">
        <v>810044430677</v>
      </c>
      <c r="K228" s="10" t="s">
        <v>1465</v>
      </c>
      <c r="L228" s="411">
        <v>810044430677</v>
      </c>
      <c r="M228" s="421">
        <f t="shared" si="3"/>
        <v>0</v>
      </c>
      <c r="O228" s="426" t="e">
        <v>#N/A</v>
      </c>
      <c r="Q228" s="411" t="e">
        <f>VLOOKUP(C228,'[1]ToPublish Fri+Mon Package Batch'!$A$2:$B$68,2,FALSE)</f>
        <v>#N/A</v>
      </c>
      <c r="R228" s="421" t="e">
        <f>VLOOKUP(C228,[2]Sheet1!$A$2:$B$12,2,FALSE)</f>
        <v>#N/A</v>
      </c>
    </row>
    <row r="229" spans="1:18">
      <c r="A229" s="10" t="str">
        <f>'Main Meals'!A229</f>
        <v>50001.000.000.000.000.000.000</v>
      </c>
      <c r="B229" s="9">
        <f>'Main Meals'!B229</f>
        <v>50000</v>
      </c>
      <c r="C229" s="9">
        <f>'Main Meals'!C229</f>
        <v>50001</v>
      </c>
      <c r="D229" s="10" t="str">
        <f>'Main Meals'!D229</f>
        <v xml:space="preserve">Rice Pudding  </v>
      </c>
      <c r="E229" s="9" t="str">
        <f>'Main Meals'!I229</f>
        <v>INACTIVE</v>
      </c>
      <c r="F229" s="409">
        <f>'Main Meals'!J229</f>
        <v>44482</v>
      </c>
      <c r="G229" s="9" t="str">
        <f>'Main Meals'!K229</f>
        <v>SNACK</v>
      </c>
      <c r="H229" s="9" t="str">
        <f>VLOOKUP(C229,'Main Meals'!C229:L635,10,FALSE)</f>
        <v>SS</v>
      </c>
      <c r="I229" s="7" t="s">
        <v>2137</v>
      </c>
      <c r="J229" s="411">
        <v>810044430592</v>
      </c>
      <c r="K229" s="10" t="s">
        <v>1465</v>
      </c>
      <c r="L229" s="411" t="e">
        <v>#N/A</v>
      </c>
      <c r="M229" s="421" t="e">
        <f t="shared" si="3"/>
        <v>#N/A</v>
      </c>
      <c r="O229" s="426" t="e">
        <v>#N/A</v>
      </c>
      <c r="Q229" s="411" t="e">
        <f>VLOOKUP(C229,'[1]ToPublish Fri+Mon Package Batch'!$A$2:$B$68,2,FALSE)</f>
        <v>#N/A</v>
      </c>
      <c r="R229" s="421" t="e">
        <f>VLOOKUP(C229,[2]Sheet1!$A$2:$B$12,2,FALSE)</f>
        <v>#N/A</v>
      </c>
    </row>
    <row r="230" spans="1:18">
      <c r="A230" s="10" t="str">
        <f>'Main Meals'!A230</f>
        <v>50101.000.000.000.000.000.000</v>
      </c>
      <c r="B230" s="9">
        <f>'Main Meals'!B230</f>
        <v>50100</v>
      </c>
      <c r="C230" s="9">
        <f>'Main Meals'!C230</f>
        <v>50101</v>
      </c>
      <c r="D230" s="10" t="str">
        <f>'Main Meals'!D230</f>
        <v xml:space="preserve">Oatmeal Raisin Breakfast Bar </v>
      </c>
      <c r="E230" s="9" t="str">
        <f>'Main Meals'!I230</f>
        <v>RETIRED</v>
      </c>
      <c r="F230" s="409">
        <f>'Main Meals'!J230</f>
        <v>44482</v>
      </c>
      <c r="G230" s="9" t="str">
        <f>'Main Meals'!K230</f>
        <v>BREAKFAST</v>
      </c>
      <c r="H230" s="9" t="str">
        <f>VLOOKUP(C230,'Main Meals'!C230:L635,10,FALSE)</f>
        <v>SS</v>
      </c>
      <c r="I230" s="7"/>
      <c r="J230" s="411"/>
      <c r="K230" s="10" t="s">
        <v>1465</v>
      </c>
      <c r="L230" s="411" t="e">
        <v>#N/A</v>
      </c>
      <c r="M230" s="421" t="e">
        <f t="shared" si="3"/>
        <v>#N/A</v>
      </c>
      <c r="O230" s="426" t="e">
        <v>#N/A</v>
      </c>
      <c r="Q230" s="411" t="e">
        <f>VLOOKUP(C230,'[1]ToPublish Fri+Mon Package Batch'!$A$2:$B$68,2,FALSE)</f>
        <v>#N/A</v>
      </c>
      <c r="R230" s="421" t="e">
        <f>VLOOKUP(C230,[2]Sheet1!$A$2:$B$12,2,FALSE)</f>
        <v>#N/A</v>
      </c>
    </row>
    <row r="231" spans="1:18">
      <c r="A231" s="10" t="str">
        <f>'Main Meals'!A231</f>
        <v>50201.000.000.000.000.000.000</v>
      </c>
      <c r="B231" s="9">
        <f>'Main Meals'!B231</f>
        <v>50200</v>
      </c>
      <c r="C231" s="9">
        <f>'Main Meals'!C231</f>
        <v>50201</v>
      </c>
      <c r="D231" s="10" t="str">
        <f>'Main Meals'!D231</f>
        <v xml:space="preserve">Vitality Shot: Blood Orange </v>
      </c>
      <c r="E231" s="9" t="str">
        <f>'Main Meals'!I231</f>
        <v>RETIRED</v>
      </c>
      <c r="F231" s="409">
        <f>'Main Meals'!J231</f>
        <v>44482</v>
      </c>
      <c r="G231" s="9" t="str">
        <f>'Main Meals'!K231</f>
        <v>BEVERAGE</v>
      </c>
      <c r="H231" s="9" t="str">
        <f>VLOOKUP(C231,'Main Meals'!C231:L635,10,FALSE)</f>
        <v>SS</v>
      </c>
      <c r="I231" s="7"/>
      <c r="J231" s="411"/>
      <c r="K231" s="10" t="s">
        <v>1465</v>
      </c>
      <c r="L231" s="411" t="e">
        <v>#N/A</v>
      </c>
      <c r="M231" s="421" t="e">
        <f t="shared" si="3"/>
        <v>#N/A</v>
      </c>
      <c r="O231" s="426" t="e">
        <v>#N/A</v>
      </c>
      <c r="Q231" s="411" t="e">
        <f>VLOOKUP(C231,'[1]ToPublish Fri+Mon Package Batch'!$A$2:$B$68,2,FALSE)</f>
        <v>#N/A</v>
      </c>
      <c r="R231" s="421" t="e">
        <f>VLOOKUP(C231,[2]Sheet1!$A$2:$B$12,2,FALSE)</f>
        <v>#N/A</v>
      </c>
    </row>
    <row r="232" spans="1:18">
      <c r="A232" s="10" t="str">
        <f>'Main Meals'!A232</f>
        <v>50202.000.000.000.000.000.000</v>
      </c>
      <c r="B232" s="9">
        <f>'Main Meals'!B232</f>
        <v>50200</v>
      </c>
      <c r="C232" s="9">
        <f>'Main Meals'!C232</f>
        <v>50202</v>
      </c>
      <c r="D232" s="10" t="str">
        <f>'Main Meals'!D232</f>
        <v xml:space="preserve">Vitality Shot: Blood Orange (Pair) </v>
      </c>
      <c r="E232" s="9" t="str">
        <f>'Main Meals'!I232</f>
        <v>RETIRED</v>
      </c>
      <c r="F232" s="409">
        <f>'Main Meals'!J232</f>
        <v>44482</v>
      </c>
      <c r="G232" s="9" t="str">
        <f>'Main Meals'!K232</f>
        <v>BEVERAGE</v>
      </c>
      <c r="H232" s="9" t="str">
        <f>VLOOKUP(C232,'Main Meals'!C232:L635,10,FALSE)</f>
        <v>MS</v>
      </c>
      <c r="I232" s="7"/>
      <c r="J232" s="411"/>
      <c r="K232" s="10" t="s">
        <v>1465</v>
      </c>
      <c r="L232" s="411" t="e">
        <v>#N/A</v>
      </c>
      <c r="M232" s="421" t="e">
        <f t="shared" si="3"/>
        <v>#N/A</v>
      </c>
      <c r="O232" s="426" t="e">
        <v>#N/A</v>
      </c>
      <c r="Q232" s="411" t="e">
        <f>VLOOKUP(C232,'[1]ToPublish Fri+Mon Package Batch'!$A$2:$B$68,2,FALSE)</f>
        <v>#N/A</v>
      </c>
      <c r="R232" s="421" t="e">
        <f>VLOOKUP(C232,[2]Sheet1!$A$2:$B$12,2,FALSE)</f>
        <v>#N/A</v>
      </c>
    </row>
    <row r="233" spans="1:18">
      <c r="A233" s="10" t="str">
        <f>'Main Meals'!A233</f>
        <v>50301.000.000.000.000.000.000</v>
      </c>
      <c r="B233" s="9">
        <f>'Main Meals'!B233</f>
        <v>50300</v>
      </c>
      <c r="C233" s="9">
        <f>'Main Meals'!C233</f>
        <v>50301</v>
      </c>
      <c r="D233" s="10" t="str">
        <f>'Main Meals'!D233</f>
        <v xml:space="preserve">Crackers </v>
      </c>
      <c r="E233" s="9" t="str">
        <f>'Main Meals'!I233</f>
        <v>INACTIVE</v>
      </c>
      <c r="F233" s="409">
        <f>'Main Meals'!J233</f>
        <v>44482</v>
      </c>
      <c r="G233" s="9" t="str">
        <f>'Main Meals'!K233</f>
        <v>SNACK</v>
      </c>
      <c r="H233" s="9" t="str">
        <f>VLOOKUP(C233,'Main Meals'!C233:L635,10,FALSE)</f>
        <v>MS</v>
      </c>
      <c r="I233" s="7"/>
      <c r="J233" s="411"/>
      <c r="K233" s="10" t="s">
        <v>1465</v>
      </c>
      <c r="L233" s="411" t="e">
        <v>#N/A</v>
      </c>
      <c r="M233" s="421" t="e">
        <f t="shared" si="3"/>
        <v>#N/A</v>
      </c>
      <c r="O233" s="426" t="e">
        <v>#N/A</v>
      </c>
      <c r="Q233" s="411" t="e">
        <f>VLOOKUP(C233,'[1]ToPublish Fri+Mon Package Batch'!$A$2:$B$68,2,FALSE)</f>
        <v>#N/A</v>
      </c>
      <c r="R233" s="421" t="e">
        <f>VLOOKUP(C233,[2]Sheet1!$A$2:$B$12,2,FALSE)</f>
        <v>#N/A</v>
      </c>
    </row>
    <row r="234" spans="1:18">
      <c r="A234" s="10" t="str">
        <f>'Main Meals'!A234</f>
        <v>40805.7601.3305.1602.12801.7102.7801</v>
      </c>
      <c r="B234" s="9">
        <f>'Main Meals'!B234</f>
        <v>40800</v>
      </c>
      <c r="C234" s="9">
        <f>'Main Meals'!C234</f>
        <v>40805</v>
      </c>
      <c r="D234" s="10" t="str">
        <f>'Main Meals'!D234</f>
        <v>Freezer-Filler Bundle</v>
      </c>
      <c r="E234" s="9" t="str">
        <f>'Main Meals'!I234</f>
        <v>ACTIVE</v>
      </c>
      <c r="F234" s="409">
        <f>'Main Meals'!J234</f>
        <v>44482</v>
      </c>
      <c r="G234" s="9" t="str">
        <f>'Main Meals'!K234</f>
        <v>BUNDLE</v>
      </c>
      <c r="H234" s="9" t="str">
        <f>VLOOKUP(C234,'Main Meals'!C234:L635,10,FALSE)</f>
        <v>BUNDLE</v>
      </c>
      <c r="I234" s="7"/>
      <c r="J234" s="411"/>
      <c r="K234" s="10" t="s">
        <v>1465</v>
      </c>
      <c r="L234" s="411" t="e">
        <v>#N/A</v>
      </c>
      <c r="M234" s="421" t="e">
        <f t="shared" si="3"/>
        <v>#N/A</v>
      </c>
      <c r="O234" s="426" t="e">
        <v>#N/A</v>
      </c>
      <c r="Q234" s="411" t="e">
        <f>VLOOKUP(C234,'[1]ToPublish Fri+Mon Package Batch'!$A$2:$B$68,2,FALSE)</f>
        <v>#N/A</v>
      </c>
      <c r="R234" s="421" t="e">
        <f>VLOOKUP(C234,[2]Sheet1!$A$2:$B$12,2,FALSE)</f>
        <v>#N/A</v>
      </c>
    </row>
    <row r="235" spans="1:18">
      <c r="A235" s="10" t="str">
        <f>'Main Meals'!A235</f>
        <v>40806.6600.20201.4702.1002.5500.3100</v>
      </c>
      <c r="B235" s="9">
        <f>'Main Meals'!B235</f>
        <v>40800</v>
      </c>
      <c r="C235" s="9">
        <f>'Main Meals'!C235</f>
        <v>40806</v>
      </c>
      <c r="D235" s="10" t="str">
        <f>'Main Meals'!D235</f>
        <v>3-Day Bundle</v>
      </c>
      <c r="E235" s="9" t="str">
        <f>'Main Meals'!I235</f>
        <v xml:space="preserve">ACTIVE </v>
      </c>
      <c r="F235" s="409">
        <f>'Main Meals'!J235</f>
        <v>44482</v>
      </c>
      <c r="G235" s="9" t="str">
        <f>'Main Meals'!K235</f>
        <v>BUNDLE</v>
      </c>
      <c r="H235" s="9" t="str">
        <f>VLOOKUP(C235,'Main Meals'!C235:L635,10,FALSE)</f>
        <v>BUNDLE</v>
      </c>
      <c r="I235" s="7"/>
      <c r="J235" s="411"/>
      <c r="K235" s="10" t="s">
        <v>1465</v>
      </c>
      <c r="L235" s="411" t="e">
        <v>#N/A</v>
      </c>
      <c r="M235" s="421" t="e">
        <f t="shared" si="3"/>
        <v>#N/A</v>
      </c>
      <c r="O235" s="426" t="e">
        <v>#N/A</v>
      </c>
      <c r="Q235" s="411" t="e">
        <f>VLOOKUP(C235,'[1]ToPublish Fri+Mon Package Batch'!$A$2:$B$68,2,FALSE)</f>
        <v>#N/A</v>
      </c>
      <c r="R235" s="421" t="e">
        <f>VLOOKUP(C235,[2]Sheet1!$A$2:$B$12,2,FALSE)</f>
        <v>#N/A</v>
      </c>
    </row>
    <row r="236" spans="1:18">
      <c r="A236" s="10" t="str">
        <f>'Main Meals'!A236</f>
        <v>40807.70401.4701.4901.7501.7800.3100</v>
      </c>
      <c r="B236" s="9">
        <f>'Main Meals'!B236</f>
        <v>40800</v>
      </c>
      <c r="C236" s="9">
        <f>'Main Meals'!C236</f>
        <v>40807</v>
      </c>
      <c r="D236" s="10" t="str">
        <f>'Main Meals'!D236</f>
        <v>4-Day Bundle</v>
      </c>
      <c r="E236" s="9" t="str">
        <f>'Main Meals'!I236</f>
        <v xml:space="preserve">ACTIVE </v>
      </c>
      <c r="F236" s="409">
        <f>'Main Meals'!J236</f>
        <v>44482</v>
      </c>
      <c r="G236" s="9" t="str">
        <f>'Main Meals'!K236</f>
        <v>BUNDLE</v>
      </c>
      <c r="H236" s="9" t="str">
        <f>VLOOKUP(C236,'Main Meals'!C236:L635,10,FALSE)</f>
        <v>BUNDLE</v>
      </c>
      <c r="I236" s="7"/>
      <c r="J236" s="411"/>
      <c r="K236" s="10" t="s">
        <v>1465</v>
      </c>
      <c r="L236" s="411" t="e">
        <v>#N/A</v>
      </c>
      <c r="M236" s="421" t="e">
        <f t="shared" si="3"/>
        <v>#N/A</v>
      </c>
      <c r="O236" s="426" t="e">
        <v>#N/A</v>
      </c>
      <c r="Q236" s="411" t="e">
        <f>VLOOKUP(C236,'[1]ToPublish Fri+Mon Package Batch'!$A$2:$B$68,2,FALSE)</f>
        <v>#N/A</v>
      </c>
      <c r="R236" s="421" t="e">
        <f>VLOOKUP(C236,[2]Sheet1!$A$2:$B$12,2,FALSE)</f>
        <v>#N/A</v>
      </c>
    </row>
    <row r="237" spans="1:18">
      <c r="A237" s="10" t="str">
        <f>'Main Meals'!A237</f>
        <v>40808.4701.4702.4703.20701.4901.93001</v>
      </c>
      <c r="B237" s="9">
        <f>'Main Meals'!B237</f>
        <v>40800</v>
      </c>
      <c r="C237" s="9">
        <f>'Main Meals'!C237</f>
        <v>40808</v>
      </c>
      <c r="D237" s="10" t="str">
        <f>'Main Meals'!D237</f>
        <v>Brunch Bundle</v>
      </c>
      <c r="E237" s="9" t="str">
        <f>'Main Meals'!I237</f>
        <v xml:space="preserve">ACTIVE </v>
      </c>
      <c r="F237" s="409">
        <f>'Main Meals'!J237</f>
        <v>44482</v>
      </c>
      <c r="G237" s="9" t="str">
        <f>'Main Meals'!K237</f>
        <v>BUNDLE</v>
      </c>
      <c r="H237" s="9" t="str">
        <f>VLOOKUP(C237,'Main Meals'!C237:L635,10,FALSE)</f>
        <v>BUNDLE</v>
      </c>
      <c r="I237" s="7"/>
      <c r="J237" s="411"/>
      <c r="K237" s="10" t="s">
        <v>1465</v>
      </c>
      <c r="L237" s="411" t="e">
        <v>#N/A</v>
      </c>
      <c r="M237" s="421" t="e">
        <f t="shared" si="3"/>
        <v>#N/A</v>
      </c>
      <c r="O237" s="426" t="e">
        <v>#N/A</v>
      </c>
      <c r="Q237" s="411" t="e">
        <f>VLOOKUP(C237,'[1]ToPublish Fri+Mon Package Batch'!$A$2:$B$68,2,FALSE)</f>
        <v>#N/A</v>
      </c>
      <c r="R237" s="421" t="e">
        <f>VLOOKUP(C237,[2]Sheet1!$A$2:$B$12,2,FALSE)</f>
        <v>#N/A</v>
      </c>
    </row>
    <row r="238" spans="1:18">
      <c r="A238" s="10" t="str">
        <f>'Main Meals'!A238</f>
        <v>5502.000.000.000.000.000.000</v>
      </c>
      <c r="B238" s="9">
        <f>'Main Meals'!B238</f>
        <v>5500</v>
      </c>
      <c r="C238" s="9">
        <f>'Main Meals'!C238</f>
        <v>5502</v>
      </c>
      <c r="D238" s="10" t="str">
        <f>'Main Meals'!D238</f>
        <v>Pulled BBQ Chicken (family style)</v>
      </c>
      <c r="E238" s="9" t="str">
        <f>'Main Meals'!I238</f>
        <v xml:space="preserve">ACTIVE </v>
      </c>
      <c r="F238" s="409">
        <f>'Main Meals'!J238</f>
        <v>44482</v>
      </c>
      <c r="G238" s="9" t="str">
        <f>'Main Meals'!K238</f>
        <v>HALF TRAY</v>
      </c>
      <c r="H238" s="9" t="str">
        <f>VLOOKUP(C238,'Main Meals'!C238:L635,10,FALSE)</f>
        <v>MS</v>
      </c>
      <c r="I238" s="7"/>
      <c r="J238" s="411"/>
      <c r="K238" s="10" t="s">
        <v>1465</v>
      </c>
      <c r="L238" s="411" t="e">
        <v>#N/A</v>
      </c>
      <c r="M238" s="421" t="e">
        <f t="shared" si="3"/>
        <v>#N/A</v>
      </c>
      <c r="O238" s="426" t="e">
        <v>#N/A</v>
      </c>
      <c r="Q238" s="411" t="e">
        <f>VLOOKUP(C238,'[1]ToPublish Fri+Mon Package Batch'!$A$2:$B$68,2,FALSE)</f>
        <v>#N/A</v>
      </c>
      <c r="R238" s="421" t="e">
        <f>VLOOKUP(C238,[2]Sheet1!$A$2:$B$12,2,FALSE)</f>
        <v>#N/A</v>
      </c>
    </row>
    <row r="239" spans="1:18">
      <c r="A239" s="10" t="str">
        <f>'Main Meals'!A239</f>
        <v>7702.000.000.000.000.000.000</v>
      </c>
      <c r="B239" s="9">
        <f>'Main Meals'!B239</f>
        <v>7700</v>
      </c>
      <c r="C239" s="9">
        <f>'Main Meals'!C239</f>
        <v>7702</v>
      </c>
      <c r="D239" s="10" t="str">
        <f>'Main Meals'!D239</f>
        <v xml:space="preserve">Truffled Mac &amp; Cheese (family style)  </v>
      </c>
      <c r="E239" s="9" t="str">
        <f>'Main Meals'!I239</f>
        <v>INACTIVE</v>
      </c>
      <c r="F239" s="409">
        <f>'Main Meals'!J239</f>
        <v>44482</v>
      </c>
      <c r="G239" s="9" t="str">
        <f>'Main Meals'!K239</f>
        <v>HALF TRAY</v>
      </c>
      <c r="H239" s="9" t="str">
        <f>VLOOKUP(C239,'Main Meals'!C239:L635,10,FALSE)</f>
        <v>MS</v>
      </c>
      <c r="I239" s="7"/>
      <c r="J239" s="411"/>
      <c r="K239" s="10" t="s">
        <v>1465</v>
      </c>
      <c r="L239" s="411" t="e">
        <v>#N/A</v>
      </c>
      <c r="M239" s="421" t="e">
        <f t="shared" si="3"/>
        <v>#N/A</v>
      </c>
      <c r="O239" s="426" t="e">
        <v>#N/A</v>
      </c>
      <c r="Q239" s="411" t="e">
        <f>VLOOKUP(C239,'[1]ToPublish Fri+Mon Package Batch'!$A$2:$B$68,2,FALSE)</f>
        <v>#N/A</v>
      </c>
      <c r="R239" s="421" t="e">
        <f>VLOOKUP(C239,[2]Sheet1!$A$2:$B$12,2,FALSE)</f>
        <v>#N/A</v>
      </c>
    </row>
    <row r="240" spans="1:18">
      <c r="A240" s="10" t="str">
        <f>'Main Meals'!A240</f>
        <v>12802.000.000.000.000.000.000</v>
      </c>
      <c r="B240" s="9">
        <f>'Main Meals'!B240</f>
        <v>12800</v>
      </c>
      <c r="C240" s="9">
        <f>'Main Meals'!C240</f>
        <v>12802</v>
      </c>
      <c r="D240" s="10" t="str">
        <f>'Main Meals'!D240</f>
        <v xml:space="preserve">Classic Mac &amp; Cheese (family style)  </v>
      </c>
      <c r="E240" s="9" t="str">
        <f>'Main Meals'!I240</f>
        <v xml:space="preserve">ACTIVE </v>
      </c>
      <c r="F240" s="409">
        <f>'Main Meals'!J240</f>
        <v>44482</v>
      </c>
      <c r="G240" s="9" t="str">
        <f>'Main Meals'!K240</f>
        <v>HALF TRAY</v>
      </c>
      <c r="H240" s="9" t="str">
        <f>VLOOKUP(C240,'Main Meals'!C240:L635,10,FALSE)</f>
        <v>MS</v>
      </c>
      <c r="I240" s="7"/>
      <c r="J240" s="411"/>
      <c r="K240" s="10" t="s">
        <v>1465</v>
      </c>
      <c r="L240" s="411" t="e">
        <v>#N/A</v>
      </c>
      <c r="M240" s="421" t="e">
        <f t="shared" si="3"/>
        <v>#N/A</v>
      </c>
      <c r="O240" s="426" t="e">
        <v>#N/A</v>
      </c>
      <c r="Q240" s="411" t="e">
        <f>VLOOKUP(C240,'[1]ToPublish Fri+Mon Package Batch'!$A$2:$B$68,2,FALSE)</f>
        <v>#N/A</v>
      </c>
      <c r="R240" s="421" t="e">
        <f>VLOOKUP(C240,[2]Sheet1!$A$2:$B$12,2,FALSE)</f>
        <v>#N/A</v>
      </c>
    </row>
    <row r="241" spans="1:18">
      <c r="A241" s="10" t="str">
        <f>'Main Meals'!A241</f>
        <v>5202.115.000.000.000.000.000</v>
      </c>
      <c r="B241" s="9">
        <f>'Main Meals'!B241</f>
        <v>5200</v>
      </c>
      <c r="C241" s="9">
        <f>'Main Meals'!C241</f>
        <v>5202</v>
      </c>
      <c r="D241" s="10" t="str">
        <f>'Main Meals'!D241</f>
        <v xml:space="preserve">Jumbo Lump Crab Cakes (family style)  </v>
      </c>
      <c r="E241" s="9" t="str">
        <f>'Main Meals'!I241</f>
        <v>INACTIVE</v>
      </c>
      <c r="F241" s="409">
        <f>'Main Meals'!J241</f>
        <v>44482</v>
      </c>
      <c r="G241" s="9" t="str">
        <f>'Main Meals'!K241</f>
        <v>HALF TRAY</v>
      </c>
      <c r="H241" s="9" t="str">
        <f>VLOOKUP(C241,'Main Meals'!C241:L635,10,FALSE)</f>
        <v>MS</v>
      </c>
      <c r="I241" s="7"/>
      <c r="J241" s="411"/>
      <c r="K241" s="10" t="s">
        <v>1465</v>
      </c>
      <c r="L241" s="411" t="e">
        <v>#N/A</v>
      </c>
      <c r="M241" s="421" t="e">
        <f t="shared" si="3"/>
        <v>#N/A</v>
      </c>
      <c r="O241" s="426" t="e">
        <v>#N/A</v>
      </c>
      <c r="Q241" s="411" t="e">
        <f>VLOOKUP(C241,'[1]ToPublish Fri+Mon Package Batch'!$A$2:$B$68,2,FALSE)</f>
        <v>#N/A</v>
      </c>
      <c r="R241" s="421" t="e">
        <f>VLOOKUP(C241,[2]Sheet1!$A$2:$B$12,2,FALSE)</f>
        <v>#N/A</v>
      </c>
    </row>
    <row r="242" spans="1:18">
      <c r="A242" s="10" t="str">
        <f>'Main Meals'!A242</f>
        <v>19102.120.000.000.000.000.000</v>
      </c>
      <c r="B242" s="9">
        <f>'Main Meals'!B242</f>
        <v>19100</v>
      </c>
      <c r="C242" s="9">
        <f>'Main Meals'!C242</f>
        <v>19102</v>
      </c>
      <c r="D242" s="10" t="str">
        <f>'Main Meals'!D242</f>
        <v xml:space="preserve">Provençal Roast Beef (family style) </v>
      </c>
      <c r="E242" s="9" t="str">
        <f>'Main Meals'!I242</f>
        <v>INACTIVE</v>
      </c>
      <c r="F242" s="409">
        <f>'Main Meals'!J242</f>
        <v>44482</v>
      </c>
      <c r="G242" s="9" t="str">
        <f>'Main Meals'!K242</f>
        <v>HALF TRAY</v>
      </c>
      <c r="H242" s="9" t="str">
        <f>VLOOKUP(C242,'Main Meals'!C242:L635,10,FALSE)</f>
        <v>MS</v>
      </c>
      <c r="I242" s="7"/>
      <c r="J242" s="411"/>
      <c r="K242" s="10" t="s">
        <v>1465</v>
      </c>
      <c r="L242" s="411" t="e">
        <v>#N/A</v>
      </c>
      <c r="M242" s="421" t="e">
        <f t="shared" si="3"/>
        <v>#N/A</v>
      </c>
      <c r="O242" s="426" t="e">
        <v>#N/A</v>
      </c>
      <c r="Q242" s="411" t="e">
        <f>VLOOKUP(C242,'[1]ToPublish Fri+Mon Package Batch'!$A$2:$B$68,2,FALSE)</f>
        <v>#N/A</v>
      </c>
      <c r="R242" s="421" t="e">
        <f>VLOOKUP(C242,[2]Sheet1!$A$2:$B$12,2,FALSE)</f>
        <v>#N/A</v>
      </c>
    </row>
    <row r="243" spans="1:18">
      <c r="A243" s="10" t="str">
        <f>'Main Meals'!A243</f>
        <v>6102.000.000.000.000.000.000</v>
      </c>
      <c r="B243" s="9">
        <f>'Main Meals'!B243</f>
        <v>6100</v>
      </c>
      <c r="C243" s="9">
        <f>'Main Meals'!C243</f>
        <v>6102</v>
      </c>
      <c r="D243" s="10" t="str">
        <f>'Main Meals'!D243</f>
        <v xml:space="preserve">Green Beans with Toasted Almonds (family style) </v>
      </c>
      <c r="E243" s="9" t="str">
        <f>'Main Meals'!I243</f>
        <v xml:space="preserve">ACTIVE </v>
      </c>
      <c r="F243" s="409">
        <f>'Main Meals'!J243</f>
        <v>44482</v>
      </c>
      <c r="G243" s="9" t="str">
        <f>'Main Meals'!K243</f>
        <v>LARGE SIDE 24oz</v>
      </c>
      <c r="H243" s="9" t="str">
        <f>VLOOKUP(C243,'Main Meals'!C243:L635,10,FALSE)</f>
        <v>MS</v>
      </c>
      <c r="I243" s="7"/>
      <c r="J243" s="411"/>
      <c r="K243" s="10" t="s">
        <v>1465</v>
      </c>
      <c r="L243" s="411" t="e">
        <v>#N/A</v>
      </c>
      <c r="M243" s="421" t="e">
        <f t="shared" si="3"/>
        <v>#N/A</v>
      </c>
      <c r="O243" s="426" t="e">
        <v>#N/A</v>
      </c>
      <c r="Q243" s="411" t="e">
        <f>VLOOKUP(C243,'[1]ToPublish Fri+Mon Package Batch'!$A$2:$B$68,2,FALSE)</f>
        <v>#N/A</v>
      </c>
      <c r="R243" s="421" t="e">
        <f>VLOOKUP(C243,[2]Sheet1!$A$2:$B$12,2,FALSE)</f>
        <v>#N/A</v>
      </c>
    </row>
    <row r="244" spans="1:18">
      <c r="A244" s="10" t="str">
        <f>'Main Meals'!A244</f>
        <v>50402.000.000.000.000.000.000</v>
      </c>
      <c r="B244" s="9">
        <f>'Main Meals'!B244</f>
        <v>50400</v>
      </c>
      <c r="C244" s="9">
        <f>'Main Meals'!C244</f>
        <v>50402</v>
      </c>
      <c r="D244" s="10" t="str">
        <f>'Main Meals'!D244</f>
        <v xml:space="preserve">Cole Slaw (family style)  </v>
      </c>
      <c r="E244" s="9" t="str">
        <f>'Main Meals'!I244</f>
        <v>INACTIVE</v>
      </c>
      <c r="F244" s="409">
        <f>'Main Meals'!J244</f>
        <v>44482</v>
      </c>
      <c r="G244" s="9" t="str">
        <f>'Main Meals'!K244</f>
        <v>LARGE SIDE 24oz</v>
      </c>
      <c r="H244" s="9" t="str">
        <f>VLOOKUP(C244,'Main Meals'!C244:L635,10,FALSE)</f>
        <v>MS</v>
      </c>
      <c r="I244" s="7"/>
      <c r="J244" s="411"/>
      <c r="K244" s="10" t="s">
        <v>1465</v>
      </c>
      <c r="L244" s="411" t="e">
        <v>#N/A</v>
      </c>
      <c r="M244" s="421" t="e">
        <f t="shared" si="3"/>
        <v>#N/A</v>
      </c>
      <c r="O244" s="426" t="e">
        <v>#N/A</v>
      </c>
      <c r="Q244" s="411" t="e">
        <f>VLOOKUP(C244,'[1]ToPublish Fri+Mon Package Batch'!$A$2:$B$68,2,FALSE)</f>
        <v>#N/A</v>
      </c>
      <c r="R244" s="421" t="e">
        <f>VLOOKUP(C244,[2]Sheet1!$A$2:$B$12,2,FALSE)</f>
        <v>#N/A</v>
      </c>
    </row>
    <row r="245" spans="1:18">
      <c r="A245" s="10" t="str">
        <f>'Main Meals'!A245</f>
        <v>50502.000.000.000.000.000.000</v>
      </c>
      <c r="B245" s="9">
        <f>'Main Meals'!B245</f>
        <v>50500</v>
      </c>
      <c r="C245" s="9">
        <f>'Main Meals'!C245</f>
        <v>50502</v>
      </c>
      <c r="D245" s="10" t="str">
        <f>'Main Meals'!D245</f>
        <v xml:space="preserve">Herb &amp; Olive Macaroni Salad (family style) </v>
      </c>
      <c r="E245" s="9" t="str">
        <f>'Main Meals'!I245</f>
        <v>INACTIVE</v>
      </c>
      <c r="F245" s="409">
        <f>'Main Meals'!J245</f>
        <v>44482</v>
      </c>
      <c r="G245" s="9" t="str">
        <f>'Main Meals'!K245</f>
        <v>LARGE SIDE 24oz</v>
      </c>
      <c r="H245" s="9" t="str">
        <f>VLOOKUP(C245,'Main Meals'!C245:L635,10,FALSE)</f>
        <v>MS</v>
      </c>
      <c r="I245" s="7"/>
      <c r="J245" s="411"/>
      <c r="K245" s="10" t="s">
        <v>1465</v>
      </c>
      <c r="L245" s="411" t="e">
        <v>#N/A</v>
      </c>
      <c r="M245" s="421" t="e">
        <f t="shared" si="3"/>
        <v>#N/A</v>
      </c>
      <c r="O245" s="426" t="e">
        <v>#N/A</v>
      </c>
      <c r="Q245" s="411" t="e">
        <f>VLOOKUP(C245,'[1]ToPublish Fri+Mon Package Batch'!$A$2:$B$68,2,FALSE)</f>
        <v>#N/A</v>
      </c>
      <c r="R245" s="421" t="e">
        <f>VLOOKUP(C245,[2]Sheet1!$A$2:$B$12,2,FALSE)</f>
        <v>#N/A</v>
      </c>
    </row>
    <row r="246" spans="1:18">
      <c r="A246" s="10" t="str">
        <f>'Main Meals'!A246</f>
        <v>50601.000.000.000.000.000.000</v>
      </c>
      <c r="B246" s="9">
        <f>'Main Meals'!B246</f>
        <v>50600</v>
      </c>
      <c r="C246" s="9">
        <f>'Main Meals'!C246</f>
        <v>50601</v>
      </c>
      <c r="D246" s="10" t="str">
        <f>'Main Meals'!D246</f>
        <v xml:space="preserve">Chicken-Pomodoro Lasagna (family style) </v>
      </c>
      <c r="E246" s="9" t="str">
        <f>'Main Meals'!I246</f>
        <v xml:space="preserve">ACTIVE </v>
      </c>
      <c r="F246" s="409">
        <f>'Main Meals'!J246</f>
        <v>44482</v>
      </c>
      <c r="G246" s="9" t="str">
        <f>'Main Meals'!K246</f>
        <v>HALF TRAY</v>
      </c>
      <c r="H246" s="9" t="str">
        <f>VLOOKUP(C246,'Main Meals'!C246:L635,10,FALSE)</f>
        <v>MS</v>
      </c>
      <c r="I246" s="7"/>
      <c r="J246" s="411"/>
      <c r="K246" s="10" t="s">
        <v>1465</v>
      </c>
      <c r="L246" s="411" t="e">
        <v>#N/A</v>
      </c>
      <c r="M246" s="421" t="e">
        <f t="shared" si="3"/>
        <v>#N/A</v>
      </c>
      <c r="O246" s="426" t="e">
        <v>#N/A</v>
      </c>
      <c r="Q246" s="411" t="e">
        <f>VLOOKUP(C246,'[1]ToPublish Fri+Mon Package Batch'!$A$2:$B$68,2,FALSE)</f>
        <v>#N/A</v>
      </c>
      <c r="R246" s="421" t="e">
        <f>VLOOKUP(C246,[2]Sheet1!$A$2:$B$12,2,FALSE)</f>
        <v>#N/A</v>
      </c>
    </row>
    <row r="247" spans="1:18">
      <c r="A247" s="10" t="str">
        <f>'Main Meals'!A247</f>
        <v>11802.000.000.000.000.000.000</v>
      </c>
      <c r="B247" s="9">
        <f>'Main Meals'!B247</f>
        <v>11800</v>
      </c>
      <c r="C247" s="9">
        <f>'Main Meals'!C247</f>
        <v>11802</v>
      </c>
      <c r="D247" s="10" t="str">
        <f>'Main Meals'!D247</f>
        <v xml:space="preserve">Garden Vegetable Lasagna (family style) </v>
      </c>
      <c r="E247" s="9" t="str">
        <f>'Main Meals'!I247</f>
        <v>INACTIVE</v>
      </c>
      <c r="F247" s="409">
        <f>'Main Meals'!J247</f>
        <v>44482</v>
      </c>
      <c r="G247" s="9" t="str">
        <f>'Main Meals'!K247</f>
        <v>HALF TRAY</v>
      </c>
      <c r="H247" s="9" t="str">
        <f>VLOOKUP(C247,'Main Meals'!C247:L635,10,FALSE)</f>
        <v>MS</v>
      </c>
      <c r="I247" s="7"/>
      <c r="J247" s="411"/>
      <c r="K247" s="10" t="s">
        <v>1465</v>
      </c>
      <c r="L247" s="411" t="e">
        <v>#N/A</v>
      </c>
      <c r="M247" s="421" t="e">
        <f t="shared" si="3"/>
        <v>#N/A</v>
      </c>
      <c r="O247" s="426" t="e">
        <v>#N/A</v>
      </c>
      <c r="Q247" s="411" t="e">
        <f>VLOOKUP(C247,'[1]ToPublish Fri+Mon Package Batch'!$A$2:$B$68,2,FALSE)</f>
        <v>#N/A</v>
      </c>
      <c r="R247" s="421" t="e">
        <f>VLOOKUP(C247,[2]Sheet1!$A$2:$B$12,2,FALSE)</f>
        <v>#N/A</v>
      </c>
    </row>
    <row r="248" spans="1:18">
      <c r="A248" s="10" t="str">
        <f>'Main Meals'!A248</f>
        <v>50701.000.000.000.000.000.000</v>
      </c>
      <c r="B248" s="9">
        <f>'Main Meals'!B248</f>
        <v>50700</v>
      </c>
      <c r="C248" s="9">
        <f>'Main Meals'!C248</f>
        <v>50701</v>
      </c>
      <c r="D248" s="10" t="str">
        <f>'Main Meals'!D248</f>
        <v>Asian Chicken Salad</v>
      </c>
      <c r="E248" s="9" t="str">
        <f>'Main Meals'!I248</f>
        <v>INACTIVE</v>
      </c>
      <c r="F248" s="409">
        <f>'Main Meals'!J248</f>
        <v>44482</v>
      </c>
      <c r="G248" s="9" t="str">
        <f>'Main Meals'!K248</f>
        <v>SALAD</v>
      </c>
      <c r="H248" s="9" t="str">
        <f>VLOOKUP(C248,'Main Meals'!C248:L635,10,FALSE)</f>
        <v>SS</v>
      </c>
      <c r="I248" s="7"/>
      <c r="J248" s="411">
        <v>810044430615</v>
      </c>
      <c r="K248" s="10" t="s">
        <v>1465</v>
      </c>
      <c r="L248" s="411">
        <v>810044430615</v>
      </c>
      <c r="M248" s="421">
        <f t="shared" si="3"/>
        <v>0</v>
      </c>
      <c r="O248" s="426" t="e">
        <v>#N/A</v>
      </c>
      <c r="Q248" s="411" t="e">
        <f>VLOOKUP(C248,'[1]ToPublish Fri+Mon Package Batch'!$A$2:$B$68,2,FALSE)</f>
        <v>#N/A</v>
      </c>
      <c r="R248" s="421" t="e">
        <f>VLOOKUP(C248,[2]Sheet1!$A$2:$B$12,2,FALSE)</f>
        <v>#N/A</v>
      </c>
    </row>
    <row r="249" spans="1:18">
      <c r="A249" s="10" t="str">
        <f>'Main Meals'!A249</f>
        <v>10903.000.000.000.000.000.000</v>
      </c>
      <c r="B249" s="9">
        <f>'Main Meals'!B249</f>
        <v>10900</v>
      </c>
      <c r="C249" s="9">
        <f>'Main Meals'!C249</f>
        <v>10903</v>
      </c>
      <c r="D249" s="10" t="str">
        <f>'Main Meals'!D249</f>
        <v xml:space="preserve">Cold Brew  </v>
      </c>
      <c r="E249" s="9" t="str">
        <f>'Main Meals'!I249</f>
        <v>RETIRED</v>
      </c>
      <c r="F249" s="409">
        <f>'Main Meals'!J249</f>
        <v>44482</v>
      </c>
      <c r="G249" s="9" t="str">
        <f>'Main Meals'!K249</f>
        <v>BEVERAGE</v>
      </c>
      <c r="H249" s="9" t="str">
        <f>VLOOKUP(C249,'Main Meals'!C249:L635,10,FALSE)</f>
        <v>SS</v>
      </c>
      <c r="I249" s="7"/>
      <c r="J249" s="411"/>
      <c r="K249" s="10" t="s">
        <v>1465</v>
      </c>
      <c r="L249" s="411" t="e">
        <v>#N/A</v>
      </c>
      <c r="M249" s="421" t="e">
        <f t="shared" si="3"/>
        <v>#N/A</v>
      </c>
      <c r="O249" s="426" t="e">
        <v>#N/A</v>
      </c>
      <c r="Q249" s="411" t="e">
        <f>VLOOKUP(C249,'[1]ToPublish Fri+Mon Package Batch'!$A$2:$B$68,2,FALSE)</f>
        <v>#N/A</v>
      </c>
      <c r="R249" s="421" t="e">
        <f>VLOOKUP(C249,[2]Sheet1!$A$2:$B$12,2,FALSE)</f>
        <v>#N/A</v>
      </c>
    </row>
    <row r="250" spans="1:18">
      <c r="A250" s="10" t="str">
        <f>'Main Meals'!A250</f>
        <v>50602.000.000.000.000.000.000</v>
      </c>
      <c r="B250" s="9">
        <f>'Main Meals'!B250</f>
        <v>50600</v>
      </c>
      <c r="C250" s="9">
        <f>'Main Meals'!C250</f>
        <v>50602</v>
      </c>
      <c r="D250" s="10" t="str">
        <f>'Main Meals'!D250</f>
        <v xml:space="preserve">Chicken-Pomodoro Lasagna  </v>
      </c>
      <c r="E250" s="9" t="str">
        <f>'Main Meals'!I250</f>
        <v>INACTIVE</v>
      </c>
      <c r="F250" s="409">
        <f>'Main Meals'!J250</f>
        <v>44482</v>
      </c>
      <c r="G250" s="9" t="str">
        <f>'Main Meals'!K250</f>
        <v>ENTRÉE</v>
      </c>
      <c r="H250" s="9" t="str">
        <f>VLOOKUP(C250,'Main Meals'!C250:L635,10,FALSE)</f>
        <v>SS</v>
      </c>
      <c r="I250" s="7"/>
      <c r="J250" s="411"/>
      <c r="K250" s="10" t="s">
        <v>1465</v>
      </c>
      <c r="L250" s="411" t="e">
        <v>#N/A</v>
      </c>
      <c r="M250" s="421" t="e">
        <f t="shared" si="3"/>
        <v>#N/A</v>
      </c>
      <c r="O250" s="426" t="e">
        <v>#N/A</v>
      </c>
      <c r="Q250" s="411" t="e">
        <f>VLOOKUP(C250,'[1]ToPublish Fri+Mon Package Batch'!$A$2:$B$68,2,FALSE)</f>
        <v>#N/A</v>
      </c>
      <c r="R250" s="421" t="e">
        <f>VLOOKUP(C250,[2]Sheet1!$A$2:$B$12,2,FALSE)</f>
        <v>#N/A</v>
      </c>
    </row>
    <row r="251" spans="1:18">
      <c r="A251" s="10" t="str">
        <f>'Main Meals'!A251</f>
        <v>50801.000.000.000.000.000.000</v>
      </c>
      <c r="B251" s="9">
        <f>'Main Meals'!B251</f>
        <v>50800</v>
      </c>
      <c r="C251" s="9">
        <f>'Main Meals'!C251</f>
        <v>50801</v>
      </c>
      <c r="D251" s="10" t="str">
        <f>'Main Meals'!D251</f>
        <v xml:space="preserve">Limeade </v>
      </c>
      <c r="E251" s="9" t="str">
        <f>'Main Meals'!I251</f>
        <v>RETIRED</v>
      </c>
      <c r="F251" s="409">
        <f>'Main Meals'!J251</f>
        <v>44482</v>
      </c>
      <c r="G251" s="9" t="str">
        <f>'Main Meals'!K251</f>
        <v>BEVERAGE</v>
      </c>
      <c r="H251" s="9" t="str">
        <f>VLOOKUP(C251,'Main Meals'!C251:L635,10,FALSE)</f>
        <v>SS</v>
      </c>
      <c r="I251" s="7"/>
      <c r="J251" s="411"/>
      <c r="K251" s="10" t="s">
        <v>1465</v>
      </c>
      <c r="L251" s="411" t="e">
        <v>#N/A</v>
      </c>
      <c r="M251" s="421" t="e">
        <f t="shared" si="3"/>
        <v>#N/A</v>
      </c>
      <c r="O251" s="426" t="e">
        <v>#N/A</v>
      </c>
      <c r="Q251" s="411" t="e">
        <f>VLOOKUP(C251,'[1]ToPublish Fri+Mon Package Batch'!$A$2:$B$68,2,FALSE)</f>
        <v>#N/A</v>
      </c>
      <c r="R251" s="421" t="e">
        <f>VLOOKUP(C251,[2]Sheet1!$A$2:$B$12,2,FALSE)</f>
        <v>#N/A</v>
      </c>
    </row>
    <row r="252" spans="1:18">
      <c r="A252" s="10" t="str">
        <f>'Main Meals'!A252</f>
        <v>50901.000.000.000.000.000.000</v>
      </c>
      <c r="B252" s="9">
        <f>'Main Meals'!B252</f>
        <v>50900</v>
      </c>
      <c r="C252" s="9">
        <f>'Main Meals'!C252</f>
        <v>50901</v>
      </c>
      <c r="D252" s="10" t="str">
        <f>'Main Meals'!D252</f>
        <v xml:space="preserve">Pulled BBQ Chicken Sliders </v>
      </c>
      <c r="E252" s="9" t="str">
        <f>'Main Meals'!I252</f>
        <v>INACTIVE</v>
      </c>
      <c r="F252" s="409">
        <f>'Main Meals'!J252</f>
        <v>44482</v>
      </c>
      <c r="G252" s="9" t="str">
        <f>'Main Meals'!K252</f>
        <v>HALF TRAY</v>
      </c>
      <c r="H252" s="9" t="str">
        <f>VLOOKUP(C252,'Main Meals'!C252:L635,10,FALSE)</f>
        <v>MS</v>
      </c>
      <c r="I252" s="7"/>
      <c r="J252" s="411"/>
      <c r="K252" s="10" t="s">
        <v>1465</v>
      </c>
      <c r="L252" s="411" t="e">
        <v>#N/A</v>
      </c>
      <c r="M252" s="421" t="e">
        <f t="shared" si="3"/>
        <v>#N/A</v>
      </c>
      <c r="O252" s="426" t="e">
        <v>#N/A</v>
      </c>
      <c r="Q252" s="411" t="e">
        <f>VLOOKUP(C252,'[1]ToPublish Fri+Mon Package Batch'!$A$2:$B$68,2,FALSE)</f>
        <v>#N/A</v>
      </c>
      <c r="R252" s="421" t="e">
        <f>VLOOKUP(C252,[2]Sheet1!$A$2:$B$12,2,FALSE)</f>
        <v>#N/A</v>
      </c>
    </row>
    <row r="253" spans="1:18">
      <c r="A253" s="10" t="str">
        <f>'Main Meals'!A253</f>
        <v>60001.000.000.000.000.000.000</v>
      </c>
      <c r="B253" s="9">
        <f>'Main Meals'!B253</f>
        <v>60000</v>
      </c>
      <c r="C253" s="9">
        <f>'Main Meals'!C253</f>
        <v>60001</v>
      </c>
      <c r="D253" s="10" t="str">
        <f>'Main Meals'!D253</f>
        <v xml:space="preserve">Chocolate Chip Cookies </v>
      </c>
      <c r="E253" s="9" t="str">
        <f>'Main Meals'!I253</f>
        <v xml:space="preserve">ACTIVE </v>
      </c>
      <c r="F253" s="409">
        <f>'Main Meals'!J253</f>
        <v>44482</v>
      </c>
      <c r="G253" s="9" t="str">
        <f>'Main Meals'!K253</f>
        <v>LARGE SIDE 24oz</v>
      </c>
      <c r="H253" s="9" t="str">
        <f>VLOOKUP(C253,'Main Meals'!C253:L635,10,FALSE)</f>
        <v>MS</v>
      </c>
      <c r="I253" s="7"/>
      <c r="J253" s="411"/>
      <c r="K253" s="10" t="s">
        <v>1465</v>
      </c>
      <c r="L253" s="411" t="e">
        <v>#N/A</v>
      </c>
      <c r="M253" s="421" t="e">
        <f t="shared" si="3"/>
        <v>#N/A</v>
      </c>
      <c r="O253" s="426" t="e">
        <v>#N/A</v>
      </c>
      <c r="Q253" s="411" t="e">
        <f>VLOOKUP(C253,'[1]ToPublish Fri+Mon Package Batch'!$A$2:$B$68,2,FALSE)</f>
        <v>#N/A</v>
      </c>
      <c r="R253" s="421" t="e">
        <f>VLOOKUP(C253,[2]Sheet1!$A$2:$B$12,2,FALSE)</f>
        <v>#N/A</v>
      </c>
    </row>
    <row r="254" spans="1:18">
      <c r="A254" s="10" t="str">
        <f>'Main Meals'!A254</f>
        <v>11302.000.000.000.000.000.000</v>
      </c>
      <c r="B254" s="9">
        <f>'Main Meals'!B254</f>
        <v>11300</v>
      </c>
      <c r="C254" s="9">
        <f>'Main Meals'!C254</f>
        <v>11302</v>
      </c>
      <c r="D254" s="10" t="str">
        <f>'Main Meals'!D254</f>
        <v xml:space="preserve">Caprese Pesto Salad Bowl with Chicken </v>
      </c>
      <c r="E254" s="9" t="str">
        <f>'Main Meals'!I254</f>
        <v xml:space="preserve">ACTIVE </v>
      </c>
      <c r="F254" s="409">
        <f>'Main Meals'!J254</f>
        <v>44482</v>
      </c>
      <c r="G254" s="9" t="str">
        <f>'Main Meals'!K254</f>
        <v>BOWL</v>
      </c>
      <c r="H254" s="9" t="str">
        <f>VLOOKUP(C254,'Main Meals'!C254:L635,10,FALSE)</f>
        <v>SS</v>
      </c>
      <c r="I254" s="7"/>
      <c r="J254" s="411"/>
      <c r="K254" s="10" t="s">
        <v>1465</v>
      </c>
      <c r="L254" s="411" t="e">
        <v>#N/A</v>
      </c>
      <c r="M254" s="421" t="e">
        <f t="shared" si="3"/>
        <v>#N/A</v>
      </c>
      <c r="O254" s="426" t="e">
        <v>#N/A</v>
      </c>
      <c r="Q254" s="411" t="e">
        <f>VLOOKUP(C254,'[1]ToPublish Fri+Mon Package Batch'!$A$2:$B$68,2,FALSE)</f>
        <v>#N/A</v>
      </c>
      <c r="R254" s="421" t="e">
        <f>VLOOKUP(C254,[2]Sheet1!$A$2:$B$12,2,FALSE)</f>
        <v>#N/A</v>
      </c>
    </row>
    <row r="255" spans="1:18">
      <c r="A255" s="10" t="str">
        <f>'Main Meals'!A255</f>
        <v>11303.000.000.000.000.000.000</v>
      </c>
      <c r="B255" s="9">
        <f>'Main Meals'!B255</f>
        <v>11300</v>
      </c>
      <c r="C255" s="9">
        <f>'Main Meals'!C255</f>
        <v>11303</v>
      </c>
      <c r="D255" s="10" t="str">
        <f>'Main Meals'!D255</f>
        <v xml:space="preserve">Caprese Pesto Salad Bowl (family style) </v>
      </c>
      <c r="E255" s="9" t="str">
        <f>'Main Meals'!I255</f>
        <v xml:space="preserve">ACTIVE </v>
      </c>
      <c r="F255" s="409">
        <f>'Main Meals'!J255</f>
        <v>44482</v>
      </c>
      <c r="G255" s="9" t="str">
        <f>'Main Meals'!K255</f>
        <v>BOWL</v>
      </c>
      <c r="H255" s="9" t="str">
        <f>VLOOKUP(C255,'Main Meals'!C255:L635,10,FALSE)</f>
        <v>SS</v>
      </c>
      <c r="I255" s="7"/>
      <c r="J255" s="411"/>
      <c r="K255" s="10" t="s">
        <v>1465</v>
      </c>
      <c r="L255" s="411" t="e">
        <v>#N/A</v>
      </c>
      <c r="M255" s="421" t="e">
        <f t="shared" si="3"/>
        <v>#N/A</v>
      </c>
      <c r="O255" s="426" t="e">
        <v>#N/A</v>
      </c>
      <c r="Q255" s="411" t="e">
        <f>VLOOKUP(C255,'[1]ToPublish Fri+Mon Package Batch'!$A$2:$B$68,2,FALSE)</f>
        <v>#N/A</v>
      </c>
      <c r="R255" s="421" t="e">
        <f>VLOOKUP(C255,[2]Sheet1!$A$2:$B$12,2,FALSE)</f>
        <v>#N/A</v>
      </c>
    </row>
    <row r="256" spans="1:18">
      <c r="A256" s="10" t="str">
        <f>'Main Meals'!A256</f>
        <v>60101.000.000.000.000.000.000</v>
      </c>
      <c r="B256" s="9">
        <f>'Main Meals'!B256</f>
        <v>60100</v>
      </c>
      <c r="C256" s="9">
        <f>'Main Meals'!C256</f>
        <v>60101</v>
      </c>
      <c r="D256" s="10" t="str">
        <f>'Main Meals'!D256</f>
        <v>Vietnamese Rice Noodles (Beef)</v>
      </c>
      <c r="E256" s="9" t="str">
        <f>'Main Meals'!I256</f>
        <v>ACTIVE</v>
      </c>
      <c r="F256" s="409">
        <f>'Main Meals'!J256</f>
        <v>44482</v>
      </c>
      <c r="G256" s="9" t="str">
        <f>'Main Meals'!K256</f>
        <v>ENTRÉE</v>
      </c>
      <c r="H256" s="9" t="str">
        <f>VLOOKUP(C256,'Main Meals'!C256:L635,10,FALSE)</f>
        <v>SS</v>
      </c>
      <c r="I256" s="7"/>
      <c r="J256" s="411">
        <v>810044430639</v>
      </c>
      <c r="K256" s="10" t="s">
        <v>1465</v>
      </c>
      <c r="L256" s="411" t="e">
        <v>#N/A</v>
      </c>
      <c r="M256" s="421" t="e">
        <f t="shared" si="3"/>
        <v>#N/A</v>
      </c>
      <c r="O256" s="426" t="e">
        <v>#N/A</v>
      </c>
      <c r="Q256" s="411" t="e">
        <f>VLOOKUP(C256,'[1]ToPublish Fri+Mon Package Batch'!$A$2:$B$68,2,FALSE)</f>
        <v>#N/A</v>
      </c>
      <c r="R256" s="421" t="e">
        <f>VLOOKUP(C256,[2]Sheet1!$A$2:$B$12,2,FALSE)</f>
        <v>#N/A</v>
      </c>
    </row>
    <row r="257" spans="1:18">
      <c r="A257" s="10" t="str">
        <f>'Main Meals'!A257</f>
        <v>60102.000.000.000.000.000.000</v>
      </c>
      <c r="B257" s="9">
        <f>'Main Meals'!B257</f>
        <v>60100</v>
      </c>
      <c r="C257" s="9">
        <f>'Main Meals'!C257</f>
        <v>60102</v>
      </c>
      <c r="D257" s="10" t="str">
        <f>'Main Meals'!D257</f>
        <v>Vietnamese Rice Noodles (Shrimp)</v>
      </c>
      <c r="E257" s="9" t="str">
        <f>'Main Meals'!I257</f>
        <v>ACTIVE</v>
      </c>
      <c r="F257" s="409">
        <f>'Main Meals'!J257</f>
        <v>44482</v>
      </c>
      <c r="G257" s="9" t="str">
        <f>'Main Meals'!K257</f>
        <v>ENTRÉE</v>
      </c>
      <c r="H257" s="9" t="str">
        <f>VLOOKUP(C257,'Main Meals'!C257:L635,10,FALSE)</f>
        <v>SS</v>
      </c>
      <c r="I257" s="7"/>
      <c r="J257" s="411">
        <v>810044430646</v>
      </c>
      <c r="K257" s="10" t="s">
        <v>1465</v>
      </c>
      <c r="L257" s="411" t="e">
        <v>#N/A</v>
      </c>
      <c r="M257" s="421" t="e">
        <f t="shared" si="3"/>
        <v>#N/A</v>
      </c>
      <c r="O257" s="426" t="e">
        <v>#N/A</v>
      </c>
      <c r="Q257" s="411" t="e">
        <f>VLOOKUP(C257,'[1]ToPublish Fri+Mon Package Batch'!$A$2:$B$68,2,FALSE)</f>
        <v>#N/A</v>
      </c>
      <c r="R257" s="421" t="e">
        <f>VLOOKUP(C257,[2]Sheet1!$A$2:$B$12,2,FALSE)</f>
        <v>#N/A</v>
      </c>
    </row>
    <row r="258" spans="1:18">
      <c r="A258" s="10" t="str">
        <f>'Main Meals'!A258</f>
        <v>60103.000.000.000.000.000.000</v>
      </c>
      <c r="B258" s="9">
        <f>'Main Meals'!B258</f>
        <v>60100</v>
      </c>
      <c r="C258" s="9">
        <f>'Main Meals'!C258</f>
        <v>60103</v>
      </c>
      <c r="D258" s="10" t="str">
        <f>'Main Meals'!D258</f>
        <v>Vietnamese Rice Noodles (Veggie)</v>
      </c>
      <c r="E258" s="9" t="str">
        <f>'Main Meals'!I258</f>
        <v>ACTIVE</v>
      </c>
      <c r="F258" s="409">
        <f>'Main Meals'!J258</f>
        <v>44482</v>
      </c>
      <c r="G258" s="9" t="str">
        <f>'Main Meals'!K258</f>
        <v>ENTRÉE</v>
      </c>
      <c r="H258" s="9" t="str">
        <f>VLOOKUP(C258,'Main Meals'!C258:L635,10,FALSE)</f>
        <v>SS</v>
      </c>
      <c r="I258" s="7"/>
      <c r="J258" s="411">
        <v>810044430653</v>
      </c>
      <c r="K258" s="10" t="s">
        <v>1465</v>
      </c>
      <c r="L258" s="411" t="e">
        <v>#N/A</v>
      </c>
      <c r="M258" s="421" t="e">
        <f t="shared" si="3"/>
        <v>#N/A</v>
      </c>
      <c r="O258" s="426" t="e">
        <v>#N/A</v>
      </c>
      <c r="Q258" s="411" t="e">
        <f>VLOOKUP(C258,'[1]ToPublish Fri+Mon Package Batch'!$A$2:$B$68,2,FALSE)</f>
        <v>#N/A</v>
      </c>
      <c r="R258" s="421" t="e">
        <f>VLOOKUP(C258,[2]Sheet1!$A$2:$B$12,2,FALSE)</f>
        <v>#N/A</v>
      </c>
    </row>
    <row r="259" spans="1:18">
      <c r="A259" s="10" t="str">
        <f>'Main Meals'!A259</f>
        <v>4901.000.000.000.000.000.000</v>
      </c>
      <c r="B259" s="9">
        <f>'Main Meals'!B259</f>
        <v>4900</v>
      </c>
      <c r="C259" s="9">
        <f>'Main Meals'!C259</f>
        <v>4901</v>
      </c>
      <c r="D259" s="10" t="str">
        <f>'Main Meals'!D259</f>
        <v xml:space="preserve">Sunrise Fruit Bowl </v>
      </c>
      <c r="E259" s="9" t="str">
        <f>'Main Meals'!I259</f>
        <v xml:space="preserve">ACTIVE </v>
      </c>
      <c r="F259" s="409">
        <f>'Main Meals'!J259</f>
        <v>44482</v>
      </c>
      <c r="G259" s="9" t="str">
        <f>'Main Meals'!K259</f>
        <v>BREAKFAST</v>
      </c>
      <c r="H259" s="9" t="str">
        <f>VLOOKUP(C259,'Main Meals'!C259:L635,10,FALSE)</f>
        <v>SS</v>
      </c>
      <c r="I259" s="7"/>
      <c r="J259" s="411">
        <v>810044434903</v>
      </c>
      <c r="K259" s="10" t="s">
        <v>1465</v>
      </c>
      <c r="L259" s="411">
        <v>810044434903</v>
      </c>
      <c r="M259" s="421">
        <f t="shared" ref="M259:M322" si="4">L259-J259</f>
        <v>0</v>
      </c>
      <c r="O259" s="426" t="e">
        <v>#N/A</v>
      </c>
      <c r="Q259" s="411" t="e">
        <f>VLOOKUP(C259,'[1]ToPublish Fri+Mon Package Batch'!$A$2:$B$68,2,FALSE)</f>
        <v>#N/A</v>
      </c>
      <c r="R259" s="421" t="e">
        <f>VLOOKUP(C259,[2]Sheet1!$A$2:$B$12,2,FALSE)</f>
        <v>#N/A</v>
      </c>
    </row>
    <row r="260" spans="1:18">
      <c r="A260" s="10" t="str">
        <f>'Main Meals'!A260</f>
        <v>60201.000.000.000.000.000.000</v>
      </c>
      <c r="B260" s="9">
        <f>'Main Meals'!B260</f>
        <v>60200</v>
      </c>
      <c r="C260" s="9">
        <f>'Main Meals'!C260</f>
        <v>60201</v>
      </c>
      <c r="D260" s="10" t="str">
        <f>'Main Meals'!D260</f>
        <v xml:space="preserve">Chicken Cacciatore </v>
      </c>
      <c r="E260" s="9" t="str">
        <f>'Main Meals'!I260</f>
        <v xml:space="preserve">ACTIVE </v>
      </c>
      <c r="F260" s="409">
        <f>'Main Meals'!J260</f>
        <v>44482</v>
      </c>
      <c r="G260" s="9" t="str">
        <f>'Main Meals'!K260</f>
        <v>ENTRÉE</v>
      </c>
      <c r="H260" s="9" t="str">
        <f>VLOOKUP(C260,'Main Meals'!C260:L635,10,FALSE)</f>
        <v>SS</v>
      </c>
      <c r="I260" s="7"/>
      <c r="J260" s="411">
        <v>810044436020</v>
      </c>
      <c r="K260" s="10" t="s">
        <v>1465</v>
      </c>
      <c r="L260" s="411">
        <v>810044436020</v>
      </c>
      <c r="M260" s="421">
        <f t="shared" si="4"/>
        <v>0</v>
      </c>
      <c r="O260" s="426" t="e">
        <v>#N/A</v>
      </c>
      <c r="Q260" s="411" t="e">
        <f>VLOOKUP(C260,'[1]ToPublish Fri+Mon Package Batch'!$A$2:$B$68,2,FALSE)</f>
        <v>#N/A</v>
      </c>
      <c r="R260" s="421" t="e">
        <f>VLOOKUP(C260,[2]Sheet1!$A$2:$B$12,2,FALSE)</f>
        <v>#N/A</v>
      </c>
    </row>
    <row r="261" spans="1:18">
      <c r="A261" s="10" t="str">
        <f>'Main Meals'!A261</f>
        <v>60301.000.000.000.000.000.000</v>
      </c>
      <c r="B261" s="9">
        <f>'Main Meals'!B261</f>
        <v>60300</v>
      </c>
      <c r="C261" s="9">
        <f>'Main Meals'!C261</f>
        <v>60301</v>
      </c>
      <c r="D261" s="10" t="str">
        <f>'Main Meals'!D261</f>
        <v xml:space="preserve">Teriyaki Meatballs </v>
      </c>
      <c r="E261" s="9" t="str">
        <f>'Main Meals'!I261</f>
        <v xml:space="preserve">ACTIVE </v>
      </c>
      <c r="F261" s="409">
        <f>'Main Meals'!J261</f>
        <v>44482</v>
      </c>
      <c r="G261" s="9" t="str">
        <f>'Main Meals'!K261</f>
        <v>SIDE</v>
      </c>
      <c r="H261" s="9" t="str">
        <f>VLOOKUP(C261,'Main Meals'!C261:L635,10,FALSE)</f>
        <v>SS</v>
      </c>
      <c r="I261" s="7"/>
      <c r="J261" s="411"/>
      <c r="K261" s="10" t="s">
        <v>1465</v>
      </c>
      <c r="L261" s="411" t="e">
        <v>#N/A</v>
      </c>
      <c r="M261" s="421" t="e">
        <f t="shared" si="4"/>
        <v>#N/A</v>
      </c>
      <c r="O261" s="426" t="e">
        <v>#N/A</v>
      </c>
      <c r="Q261" s="411" t="e">
        <f>VLOOKUP(C261,'[1]ToPublish Fri+Mon Package Batch'!$A$2:$B$68,2,FALSE)</f>
        <v>#N/A</v>
      </c>
      <c r="R261" s="421" t="e">
        <f>VLOOKUP(C261,[2]Sheet1!$A$2:$B$12,2,FALSE)</f>
        <v>#N/A</v>
      </c>
    </row>
    <row r="262" spans="1:18">
      <c r="A262" s="10" t="str">
        <f>'Main Meals'!A262</f>
        <v>2501.000.204.000.000.000.000</v>
      </c>
      <c r="B262" s="9">
        <f>'Main Meals'!B262</f>
        <v>2500</v>
      </c>
      <c r="C262" s="9">
        <f>'Main Meals'!C262</f>
        <v>2501</v>
      </c>
      <c r="D262" s="10" t="str">
        <f>'Main Meals'!D262</f>
        <v>Coconut Laksa (Cod)</v>
      </c>
      <c r="E262" s="9" t="str">
        <f>'Main Meals'!I262</f>
        <v xml:space="preserve">ACTIVE </v>
      </c>
      <c r="F262" s="409">
        <f>'Main Meals'!J262</f>
        <v>44482</v>
      </c>
      <c r="G262" s="9" t="str">
        <f>'Main Meals'!K262</f>
        <v>ENTRÉE</v>
      </c>
      <c r="H262" s="9" t="str">
        <f>VLOOKUP(C262,'Main Meals'!C262:L635,10,FALSE)</f>
        <v>SS</v>
      </c>
      <c r="I262" s="7"/>
      <c r="J262" s="411"/>
      <c r="K262" s="10" t="s">
        <v>1465</v>
      </c>
      <c r="L262" s="411" t="e">
        <v>#N/A</v>
      </c>
      <c r="M262" s="421" t="e">
        <f t="shared" si="4"/>
        <v>#N/A</v>
      </c>
      <c r="O262" s="426" t="e">
        <v>#N/A</v>
      </c>
      <c r="Q262" s="411" t="e">
        <f>VLOOKUP(C262,'[1]ToPublish Fri+Mon Package Batch'!$A$2:$B$68,2,FALSE)</f>
        <v>#N/A</v>
      </c>
      <c r="R262" s="421" t="e">
        <f>VLOOKUP(C262,[2]Sheet1!$A$2:$B$12,2,FALSE)</f>
        <v>#N/A</v>
      </c>
    </row>
    <row r="263" spans="1:18">
      <c r="A263" s="10" t="str">
        <f>'Main Meals'!A263</f>
        <v>1104.000.000.000.000.000.000</v>
      </c>
      <c r="B263" s="9">
        <f>'Main Meals'!B263</f>
        <v>1100</v>
      </c>
      <c r="C263" s="9">
        <f>'Main Meals'!C263</f>
        <v>1104</v>
      </c>
      <c r="D263" s="10" t="str">
        <f>'Main Meals'!D263</f>
        <v>Teriyaki Don Buri (Turkey Meatballs)</v>
      </c>
      <c r="E263" s="9" t="str">
        <f>'Main Meals'!I263</f>
        <v xml:space="preserve">ACTIVE </v>
      </c>
      <c r="F263" s="409">
        <f>'Main Meals'!J263</f>
        <v>44482</v>
      </c>
      <c r="G263" s="9" t="str">
        <f>'Main Meals'!K263</f>
        <v>ENTRÉE</v>
      </c>
      <c r="H263" s="9" t="str">
        <f>VLOOKUP(C263,'Main Meals'!C263:L635,10,FALSE)</f>
        <v>SS</v>
      </c>
      <c r="I263" s="7"/>
      <c r="J263" s="411">
        <v>810044431100</v>
      </c>
      <c r="K263" s="10" t="s">
        <v>1465</v>
      </c>
      <c r="L263" s="411" t="e">
        <v>#N/A</v>
      </c>
      <c r="M263" s="421" t="e">
        <f t="shared" si="4"/>
        <v>#N/A</v>
      </c>
      <c r="O263" s="426" t="e">
        <v>#N/A</v>
      </c>
      <c r="Q263" s="411" t="e">
        <f>VLOOKUP(C263,'[1]ToPublish Fri+Mon Package Batch'!$A$2:$B$68,2,FALSE)</f>
        <v>#N/A</v>
      </c>
      <c r="R263" s="421" t="e">
        <f>VLOOKUP(C263,[2]Sheet1!$A$2:$B$12,2,FALSE)</f>
        <v>#N/A</v>
      </c>
    </row>
    <row r="264" spans="1:18">
      <c r="A264" s="10" t="str">
        <f>'Main Meals'!A264</f>
        <v>40809.1104.1104.2501.2501.000.000</v>
      </c>
      <c r="B264" s="9">
        <f>'Main Meals'!B264</f>
        <v>40800</v>
      </c>
      <c r="C264" s="9">
        <f>'Main Meals'!C264</f>
        <v>40809</v>
      </c>
      <c r="D264" s="10" t="str">
        <f>'Main Meals'!D264</f>
        <v xml:space="preserve">September Menu Bundle </v>
      </c>
      <c r="E264" s="9" t="str">
        <f>'Main Meals'!I264</f>
        <v>INACTIVE</v>
      </c>
      <c r="F264" s="409">
        <f>'Main Meals'!J264</f>
        <v>44482</v>
      </c>
      <c r="G264" s="9" t="str">
        <f>'Main Meals'!K264</f>
        <v>BUNDLE</v>
      </c>
      <c r="H264" s="9" t="str">
        <f>VLOOKUP(C264,'Main Meals'!C264:L635,10,FALSE)</f>
        <v>BUNDLE</v>
      </c>
      <c r="I264" s="7"/>
      <c r="J264" s="411"/>
      <c r="K264" s="10" t="s">
        <v>1465</v>
      </c>
      <c r="L264" s="411" t="e">
        <v>#N/A</v>
      </c>
      <c r="M264" s="421" t="e">
        <f t="shared" si="4"/>
        <v>#N/A</v>
      </c>
      <c r="O264" s="426" t="e">
        <v>#N/A</v>
      </c>
      <c r="Q264" s="411" t="e">
        <f>VLOOKUP(C264,'[1]ToPublish Fri+Mon Package Batch'!$A$2:$B$68,2,FALSE)</f>
        <v>#N/A</v>
      </c>
      <c r="R264" s="421" t="e">
        <f>VLOOKUP(C264,[2]Sheet1!$A$2:$B$12,2,FALSE)</f>
        <v>#N/A</v>
      </c>
    </row>
    <row r="265" spans="1:18">
      <c r="A265" s="10" t="str">
        <f>'Main Meals'!A265</f>
        <v>40810.4701.4702.1803.30801.7602.7401</v>
      </c>
      <c r="B265" s="9">
        <f>'Main Meals'!B265</f>
        <v>40800</v>
      </c>
      <c r="C265" s="9">
        <f>'Main Meals'!C265</f>
        <v>40810</v>
      </c>
      <c r="D265" s="10" t="str">
        <f>'Main Meals'!D265</f>
        <v xml:space="preserve">The Weekender Bundle </v>
      </c>
      <c r="E265" s="9" t="str">
        <f>'Main Meals'!I265</f>
        <v>INACTIVE</v>
      </c>
      <c r="F265" s="409">
        <f>'Main Meals'!J265</f>
        <v>44482</v>
      </c>
      <c r="G265" s="9" t="str">
        <f>'Main Meals'!K265</f>
        <v>BUNDLE</v>
      </c>
      <c r="H265" s="9" t="str">
        <f>VLOOKUP(C265,'Main Meals'!C265:L635,10,FALSE)</f>
        <v>BUNDLE</v>
      </c>
      <c r="I265" s="7"/>
      <c r="J265" s="411"/>
      <c r="K265" s="10" t="s">
        <v>1465</v>
      </c>
      <c r="L265" s="411" t="e">
        <v>#N/A</v>
      </c>
      <c r="M265" s="421" t="e">
        <f t="shared" si="4"/>
        <v>#N/A</v>
      </c>
      <c r="O265" s="426" t="e">
        <v>#N/A</v>
      </c>
      <c r="Q265" s="411" t="e">
        <f>VLOOKUP(C265,'[1]ToPublish Fri+Mon Package Batch'!$A$2:$B$68,2,FALSE)</f>
        <v>#N/A</v>
      </c>
      <c r="R265" s="421" t="e">
        <f>VLOOKUP(C265,[2]Sheet1!$A$2:$B$12,2,FALSE)</f>
        <v>#N/A</v>
      </c>
    </row>
    <row r="266" spans="1:18">
      <c r="A266" s="10" t="str">
        <f>'Main Meals'!A266</f>
        <v>40811.7602.5501.12802.000.000.000</v>
      </c>
      <c r="B266" s="9">
        <f>'Main Meals'!B266</f>
        <v>40800</v>
      </c>
      <c r="C266" s="9">
        <f>'Main Meals'!C266</f>
        <v>40811</v>
      </c>
      <c r="D266" s="10" t="str">
        <f>'Main Meals'!D266</f>
        <v xml:space="preserve">Family  Bundle </v>
      </c>
      <c r="E266" s="9" t="str">
        <f>'Main Meals'!I266</f>
        <v>INACTIVE</v>
      </c>
      <c r="F266" s="409">
        <f>'Main Meals'!J266</f>
        <v>44482</v>
      </c>
      <c r="G266" s="9" t="str">
        <f>'Main Meals'!K266</f>
        <v>BUNDLE</v>
      </c>
      <c r="H266" s="9" t="str">
        <f>VLOOKUP(C266,'Main Meals'!C266:L635,10,FALSE)</f>
        <v>BUNDLE</v>
      </c>
      <c r="I266" s="7"/>
      <c r="J266" s="411"/>
      <c r="K266" s="10" t="s">
        <v>1465</v>
      </c>
      <c r="L266" s="411" t="e">
        <v>#N/A</v>
      </c>
      <c r="M266" s="421" t="e">
        <f t="shared" si="4"/>
        <v>#N/A</v>
      </c>
      <c r="O266" s="426" t="e">
        <v>#N/A</v>
      </c>
      <c r="Q266" s="411" t="e">
        <f>VLOOKUP(C266,'[1]ToPublish Fri+Mon Package Batch'!$A$2:$B$68,2,FALSE)</f>
        <v>#N/A</v>
      </c>
      <c r="R266" s="421" t="e">
        <f>VLOOKUP(C266,[2]Sheet1!$A$2:$B$12,2,FALSE)</f>
        <v>#N/A</v>
      </c>
    </row>
    <row r="267" spans="1:18">
      <c r="A267" s="10" t="str">
        <f>'Main Meals'!A267</f>
        <v>1003.101.000.000.000.000.000</v>
      </c>
      <c r="B267" s="9">
        <f>'Main Meals'!B267</f>
        <v>1000</v>
      </c>
      <c r="C267" s="9">
        <f>'Main Meals'!C267</f>
        <v>1003</v>
      </c>
      <c r="D267" s="10" t="str">
        <f>'Main Meals'!D267</f>
        <v>Pad Thai (Chicken)</v>
      </c>
      <c r="E267" s="9" t="str">
        <f>'Main Meals'!I267</f>
        <v xml:space="preserve">ACTIVE </v>
      </c>
      <c r="F267" s="409">
        <f>'Main Meals'!J267</f>
        <v>44482</v>
      </c>
      <c r="G267" s="9" t="str">
        <f>'Main Meals'!K267</f>
        <v>ENTRÉE</v>
      </c>
      <c r="H267" s="9" t="str">
        <f>VLOOKUP(C267,'Main Meals'!C267:L635,10,FALSE)</f>
        <v>SS</v>
      </c>
      <c r="I267" s="7"/>
      <c r="J267" s="411"/>
      <c r="K267" s="10" t="s">
        <v>1465</v>
      </c>
      <c r="L267" s="411" t="e">
        <v>#N/A</v>
      </c>
      <c r="M267" s="421" t="e">
        <f t="shared" si="4"/>
        <v>#N/A</v>
      </c>
      <c r="O267" s="426" t="e">
        <v>#N/A</v>
      </c>
      <c r="Q267" s="411" t="e">
        <f>VLOOKUP(C267,'[1]ToPublish Fri+Mon Package Batch'!$A$2:$B$68,2,FALSE)</f>
        <v>#N/A</v>
      </c>
      <c r="R267" s="421" t="e">
        <f>VLOOKUP(C267,[2]Sheet1!$A$2:$B$12,2,FALSE)</f>
        <v>#N/A</v>
      </c>
    </row>
    <row r="268" spans="1:18">
      <c r="A268" s="10" t="str">
        <f>'Main Meals'!A268</f>
        <v>1603.000.204.000.000.000.000</v>
      </c>
      <c r="B268" s="9">
        <f>'Main Meals'!B268</f>
        <v>1600</v>
      </c>
      <c r="C268" s="9">
        <f>'Main Meals'!C268</f>
        <v>1603</v>
      </c>
      <c r="D268" s="10" t="str">
        <f>'Main Meals'!D268</f>
        <v>Tikka Masala  (Lamb)</v>
      </c>
      <c r="E268" s="9" t="str">
        <f>'Main Meals'!I268</f>
        <v xml:space="preserve">ACTIVE </v>
      </c>
      <c r="F268" s="409">
        <f>'Main Meals'!J268</f>
        <v>44482</v>
      </c>
      <c r="G268" s="9" t="str">
        <f>'Main Meals'!K268</f>
        <v>ENTRÉE</v>
      </c>
      <c r="H268" s="9" t="str">
        <f>VLOOKUP(C268,'Main Meals'!C268:L635,10,FALSE)</f>
        <v>SS</v>
      </c>
      <c r="I268" s="7"/>
      <c r="J268" s="411"/>
      <c r="K268" s="10" t="s">
        <v>1465</v>
      </c>
      <c r="L268" s="411" t="e">
        <v>#N/A</v>
      </c>
      <c r="M268" s="421" t="e">
        <f t="shared" si="4"/>
        <v>#N/A</v>
      </c>
      <c r="O268" s="426" t="e">
        <v>#N/A</v>
      </c>
      <c r="Q268" s="411" t="e">
        <f>VLOOKUP(C268,'[1]ToPublish Fri+Mon Package Batch'!$A$2:$B$68,2,FALSE)</f>
        <v>#N/A</v>
      </c>
      <c r="R268" s="421" t="e">
        <f>VLOOKUP(C268,[2]Sheet1!$A$2:$B$12,2,FALSE)</f>
        <v>#N/A</v>
      </c>
    </row>
    <row r="269" spans="1:18">
      <c r="A269" s="10" t="str">
        <f>'Main Meals'!A269</f>
        <v>3308.000.204.000.000.000.000</v>
      </c>
      <c r="B269" s="9">
        <f>'Main Meals'!B269</f>
        <v>3300</v>
      </c>
      <c r="C269" s="9">
        <f>'Main Meals'!C269</f>
        <v>3308</v>
      </c>
      <c r="D269" s="10" t="str">
        <f>'Main Meals'!D269</f>
        <v>Thai Green Curry  (Cod)</v>
      </c>
      <c r="E269" s="9" t="str">
        <f>'Main Meals'!I269</f>
        <v xml:space="preserve">ACTIVE </v>
      </c>
      <c r="F269" s="409">
        <f>'Main Meals'!J269</f>
        <v>44482</v>
      </c>
      <c r="G269" s="9" t="str">
        <f>'Main Meals'!K269</f>
        <v>ENTRÉE</v>
      </c>
      <c r="H269" s="9" t="str">
        <f>VLOOKUP(C269,'Main Meals'!C269:L635,10,FALSE)</f>
        <v>SS</v>
      </c>
      <c r="I269" s="7"/>
      <c r="J269" s="411"/>
      <c r="K269" s="10" t="s">
        <v>1465</v>
      </c>
      <c r="L269" s="411" t="e">
        <v>#N/A</v>
      </c>
      <c r="M269" s="421" t="e">
        <f t="shared" si="4"/>
        <v>#N/A</v>
      </c>
      <c r="O269" s="426" t="e">
        <v>#N/A</v>
      </c>
      <c r="Q269" s="411" t="e">
        <f>VLOOKUP(C269,'[1]ToPublish Fri+Mon Package Batch'!$A$2:$B$68,2,FALSE)</f>
        <v>#N/A</v>
      </c>
      <c r="R269" s="421" t="e">
        <f>VLOOKUP(C269,[2]Sheet1!$A$2:$B$12,2,FALSE)</f>
        <v>#N/A</v>
      </c>
    </row>
    <row r="270" spans="1:18">
      <c r="A270" s="10" t="str">
        <f>'Main Meals'!A270</f>
        <v>40812.1003.1603.3308.000.000.000</v>
      </c>
      <c r="B270" s="9">
        <f>'Main Meals'!B270</f>
        <v>40800</v>
      </c>
      <c r="C270" s="9">
        <f>'Main Meals'!C270</f>
        <v>40812</v>
      </c>
      <c r="D270" s="10" t="str">
        <f>'Main Meals'!D270</f>
        <v xml:space="preserve">October Bundle </v>
      </c>
      <c r="E270" s="9" t="str">
        <f>'Main Meals'!I270</f>
        <v>INACTIVE</v>
      </c>
      <c r="F270" s="409">
        <f>'Main Meals'!J270</f>
        <v>44482</v>
      </c>
      <c r="G270" s="9" t="str">
        <f>'Main Meals'!K270</f>
        <v>BUNDLE</v>
      </c>
      <c r="H270" s="9" t="str">
        <f>VLOOKUP(C270,'Main Meals'!C270:L635,10,FALSE)</f>
        <v>BUNDLE</v>
      </c>
      <c r="I270" s="7"/>
      <c r="J270" s="411"/>
      <c r="K270" s="10" t="s">
        <v>1465</v>
      </c>
      <c r="L270" s="411" t="e">
        <v>#N/A</v>
      </c>
      <c r="M270" s="421" t="e">
        <f t="shared" si="4"/>
        <v>#N/A</v>
      </c>
      <c r="O270" s="426" t="e">
        <v>#N/A</v>
      </c>
      <c r="Q270" s="411" t="e">
        <f>VLOOKUP(C270,'[1]ToPublish Fri+Mon Package Batch'!$A$2:$B$68,2,FALSE)</f>
        <v>#N/A</v>
      </c>
      <c r="R270" s="421" t="e">
        <f>VLOOKUP(C270,[2]Sheet1!$A$2:$B$12,2,FALSE)</f>
        <v>#N/A</v>
      </c>
    </row>
    <row r="271" spans="1:18">
      <c r="A271" s="10" t="str">
        <f>'Main Meals'!A271</f>
        <v>40813.50801.6500.50201.12500.20101.000</v>
      </c>
      <c r="B271" s="9">
        <f>'Main Meals'!B271</f>
        <v>40800</v>
      </c>
      <c r="C271" s="9">
        <f>'Main Meals'!C271</f>
        <v>40813</v>
      </c>
      <c r="D271" s="10" t="str">
        <f>'Main Meals'!D271</f>
        <v xml:space="preserve">Cocktail Party Bundle </v>
      </c>
      <c r="E271" s="9" t="str">
        <f>'Main Meals'!I271</f>
        <v>INACTIVE</v>
      </c>
      <c r="F271" s="409">
        <f>'Main Meals'!J271</f>
        <v>44482</v>
      </c>
      <c r="G271" s="9" t="str">
        <f>'Main Meals'!K271</f>
        <v>BUNDLE</v>
      </c>
      <c r="H271" s="9" t="str">
        <f>VLOOKUP(C271,'Main Meals'!C271:L635,10,FALSE)</f>
        <v>BUNDLE</v>
      </c>
      <c r="I271" s="7"/>
      <c r="J271" s="411"/>
      <c r="K271" s="10" t="s">
        <v>1465</v>
      </c>
      <c r="L271" s="411" t="e">
        <v>#N/A</v>
      </c>
      <c r="M271" s="421" t="e">
        <f t="shared" si="4"/>
        <v>#N/A</v>
      </c>
      <c r="O271" s="426" t="e">
        <v>#N/A</v>
      </c>
      <c r="Q271" s="411" t="e">
        <f>VLOOKUP(C271,'[1]ToPublish Fri+Mon Package Batch'!$A$2:$B$68,2,FALSE)</f>
        <v>#N/A</v>
      </c>
      <c r="R271" s="421" t="e">
        <f>VLOOKUP(C271,[2]Sheet1!$A$2:$B$12,2,FALSE)</f>
        <v>#N/A</v>
      </c>
    </row>
    <row r="272" spans="1:18">
      <c r="A272" s="10" t="str">
        <f>'Main Meals'!A272</f>
        <v>40814.7500.2705.11302.6703.10400.2900</v>
      </c>
      <c r="B272" s="9">
        <f>'Main Meals'!B272</f>
        <v>40800</v>
      </c>
      <c r="C272" s="9">
        <f>'Main Meals'!C272</f>
        <v>40814</v>
      </c>
      <c r="D272" s="10" t="str">
        <f>'Main Meals'!D272</f>
        <v xml:space="preserve">Beth Israel Omivore Bundle Tuesday OLD NOT ACTIVE </v>
      </c>
      <c r="E272" s="9" t="str">
        <f>'Main Meals'!I272</f>
        <v>RETIRED</v>
      </c>
      <c r="F272" s="409">
        <f>'Main Meals'!J272</f>
        <v>44482</v>
      </c>
      <c r="G272" s="9" t="str">
        <f>'Main Meals'!K272</f>
        <v>BUNDLE</v>
      </c>
      <c r="H272" s="9" t="str">
        <f>VLOOKUP(C272,'Main Meals'!C272:L635,10,FALSE)</f>
        <v>BUNDLE</v>
      </c>
      <c r="I272" s="7"/>
      <c r="J272" s="411"/>
      <c r="K272" s="10" t="s">
        <v>1465</v>
      </c>
      <c r="L272" s="411" t="e">
        <v>#N/A</v>
      </c>
      <c r="M272" s="421" t="e">
        <f t="shared" si="4"/>
        <v>#N/A</v>
      </c>
      <c r="O272" s="426" t="e">
        <v>#N/A</v>
      </c>
      <c r="Q272" s="411" t="e">
        <f>VLOOKUP(C272,'[1]ToPublish Fri+Mon Package Batch'!$A$2:$B$68,2,FALSE)</f>
        <v>#N/A</v>
      </c>
      <c r="R272" s="421" t="e">
        <f>VLOOKUP(C272,[2]Sheet1!$A$2:$B$12,2,FALSE)</f>
        <v>#N/A</v>
      </c>
    </row>
    <row r="273" spans="1:18">
      <c r="A273" s="10" t="str">
        <f>'Main Meals'!A273</f>
        <v>40815.11801.30201.12800.3307.8000.5800</v>
      </c>
      <c r="B273" s="9">
        <f>'Main Meals'!B273</f>
        <v>40800</v>
      </c>
      <c r="C273" s="9">
        <f>'Main Meals'!C273</f>
        <v>40815</v>
      </c>
      <c r="D273" s="10" t="str">
        <f>'Main Meals'!D273</f>
        <v xml:space="preserve">Beth Isreal Omnivore One Time Intro Bundle OLD NOT ACTIVE </v>
      </c>
      <c r="E273" s="9" t="str">
        <f>'Main Meals'!I273</f>
        <v>RETIRED</v>
      </c>
      <c r="F273" s="409">
        <f>'Main Meals'!J273</f>
        <v>44482</v>
      </c>
      <c r="G273" s="9" t="str">
        <f>'Main Meals'!K273</f>
        <v>BUNDLE</v>
      </c>
      <c r="H273" s="9" t="str">
        <f>VLOOKUP(C273,'Main Meals'!C273:L635,10,FALSE)</f>
        <v>BUNDLE</v>
      </c>
      <c r="I273" s="7"/>
      <c r="J273" s="411"/>
      <c r="K273" s="10" t="s">
        <v>1465</v>
      </c>
      <c r="L273" s="411" t="e">
        <v>#N/A</v>
      </c>
      <c r="M273" s="421" t="e">
        <f t="shared" si="4"/>
        <v>#N/A</v>
      </c>
      <c r="O273" s="426" t="e">
        <v>#N/A</v>
      </c>
      <c r="Q273" s="411" t="e">
        <f>VLOOKUP(C273,'[1]ToPublish Fri+Mon Package Batch'!$A$2:$B$68,2,FALSE)</f>
        <v>#N/A</v>
      </c>
      <c r="R273" s="421" t="e">
        <f>VLOOKUP(C273,[2]Sheet1!$A$2:$B$12,2,FALSE)</f>
        <v>#N/A</v>
      </c>
    </row>
    <row r="274" spans="1:18">
      <c r="A274" s="10" t="str">
        <f>'Main Meals'!A274</f>
        <v>40816.6600.30101.7600.6100.13901.1002</v>
      </c>
      <c r="B274" s="9">
        <f>'Main Meals'!B274</f>
        <v>40800</v>
      </c>
      <c r="C274" s="9">
        <f>'Main Meals'!C274</f>
        <v>40816</v>
      </c>
      <c r="D274" s="10" t="str">
        <f>'Main Meals'!D274</f>
        <v xml:space="preserve">Beth Israel Omivore Bundle Wednesday OLD NOT ACTIVE </v>
      </c>
      <c r="E274" s="9" t="str">
        <f>'Main Meals'!I274</f>
        <v>RETIRED</v>
      </c>
      <c r="F274" s="409">
        <f>'Main Meals'!J274</f>
        <v>44482</v>
      </c>
      <c r="G274" s="9" t="str">
        <f>'Main Meals'!K274</f>
        <v>BUNDLE</v>
      </c>
      <c r="H274" s="9" t="str">
        <f>VLOOKUP(C274,'Main Meals'!C274:L635,10,FALSE)</f>
        <v>BUNDLE</v>
      </c>
      <c r="I274" s="7"/>
      <c r="J274" s="411"/>
      <c r="K274" s="10" t="s">
        <v>1465</v>
      </c>
      <c r="L274" s="411" t="e">
        <v>#N/A</v>
      </c>
      <c r="M274" s="421" t="e">
        <f t="shared" si="4"/>
        <v>#N/A</v>
      </c>
      <c r="O274" s="426" t="e">
        <v>#N/A</v>
      </c>
      <c r="Q274" s="411" t="e">
        <f>VLOOKUP(C274,'[1]ToPublish Fri+Mon Package Batch'!$A$2:$B$68,2,FALSE)</f>
        <v>#N/A</v>
      </c>
      <c r="R274" s="421" t="e">
        <f>VLOOKUP(C274,[2]Sheet1!$A$2:$B$12,2,FALSE)</f>
        <v>#N/A</v>
      </c>
    </row>
    <row r="275" spans="1:18">
      <c r="A275" s="10" t="str">
        <f>'Main Meals'!A275</f>
        <v>40817.7500.7800.5301.30201.5603.11301</v>
      </c>
      <c r="B275" s="9">
        <f>'Main Meals'!B275</f>
        <v>40800</v>
      </c>
      <c r="C275" s="9">
        <f>'Main Meals'!C275</f>
        <v>40817</v>
      </c>
      <c r="D275" s="10" t="str">
        <f>'Main Meals'!D275</f>
        <v xml:space="preserve">Beth Israel Omivore Bundle Friday OLD NOT ACTIVE </v>
      </c>
      <c r="E275" s="9" t="str">
        <f>'Main Meals'!I275</f>
        <v>RETIRED</v>
      </c>
      <c r="F275" s="409">
        <f>'Main Meals'!J275</f>
        <v>44482</v>
      </c>
      <c r="G275" s="9" t="str">
        <f>'Main Meals'!K275</f>
        <v>BUNDLE</v>
      </c>
      <c r="H275" s="9" t="str">
        <f>VLOOKUP(C275,'Main Meals'!C275:L635,10,FALSE)</f>
        <v>BUNDLE</v>
      </c>
      <c r="I275" s="7"/>
      <c r="J275" s="411"/>
      <c r="K275" s="10" t="s">
        <v>1465</v>
      </c>
      <c r="L275" s="411" t="e">
        <v>#N/A</v>
      </c>
      <c r="M275" s="421" t="e">
        <f t="shared" si="4"/>
        <v>#N/A</v>
      </c>
      <c r="O275" s="426" t="e">
        <v>#N/A</v>
      </c>
      <c r="Q275" s="411" t="e">
        <f>VLOOKUP(C275,'[1]ToPublish Fri+Mon Package Batch'!$A$2:$B$68,2,FALSE)</f>
        <v>#N/A</v>
      </c>
      <c r="R275" s="421" t="e">
        <f>VLOOKUP(C275,[2]Sheet1!$A$2:$B$12,2,FALSE)</f>
        <v>#N/A</v>
      </c>
    </row>
    <row r="276" spans="1:18">
      <c r="A276" s="10" t="str">
        <f>'Main Meals'!A276</f>
        <v>40818.7500.11301.1601.18101.6703.8601</v>
      </c>
      <c r="B276" s="9">
        <f>'Main Meals'!B276</f>
        <v>40800</v>
      </c>
      <c r="C276" s="9">
        <f>'Main Meals'!C276</f>
        <v>40818</v>
      </c>
      <c r="D276" s="10" t="str">
        <f>'Main Meals'!D276</f>
        <v xml:space="preserve">Beth Israel Vegetarian Bundle Tuesday OLD NOT ACTIVE </v>
      </c>
      <c r="E276" s="9" t="str">
        <f>'Main Meals'!I276</f>
        <v>RETIRED</v>
      </c>
      <c r="F276" s="409">
        <f>'Main Meals'!J276</f>
        <v>44482</v>
      </c>
      <c r="G276" s="9" t="str">
        <f>'Main Meals'!K276</f>
        <v>BUNDLE</v>
      </c>
      <c r="H276" s="9" t="str">
        <f>VLOOKUP(C276,'Main Meals'!C276:L635,10,FALSE)</f>
        <v>BUNDLE</v>
      </c>
      <c r="I276" s="7"/>
      <c r="J276" s="411"/>
      <c r="K276" s="10" t="s">
        <v>1465</v>
      </c>
      <c r="L276" s="411" t="e">
        <v>#N/A</v>
      </c>
      <c r="M276" s="421" t="e">
        <f t="shared" si="4"/>
        <v>#N/A</v>
      </c>
      <c r="O276" s="426" t="e">
        <v>#N/A</v>
      </c>
      <c r="Q276" s="411" t="e">
        <f>VLOOKUP(C276,'[1]ToPublish Fri+Mon Package Batch'!$A$2:$B$68,2,FALSE)</f>
        <v>#N/A</v>
      </c>
      <c r="R276" s="421" t="e">
        <f>VLOOKUP(C276,[2]Sheet1!$A$2:$B$12,2,FALSE)</f>
        <v>#N/A</v>
      </c>
    </row>
    <row r="277" spans="1:18">
      <c r="A277" s="10" t="str">
        <f>'Main Meals'!A277</f>
        <v>40819.11801.11001.12800.3307.8000.5800</v>
      </c>
      <c r="B277" s="9">
        <f>'Main Meals'!B277</f>
        <v>40800</v>
      </c>
      <c r="C277" s="9">
        <f>'Main Meals'!C277</f>
        <v>40819</v>
      </c>
      <c r="D277" s="10" t="str">
        <f>'Main Meals'!D277</f>
        <v xml:space="preserve">Beth Isreal Vegetarian One-Time Intro Bundle OLD NOT ACTIVE </v>
      </c>
      <c r="E277" s="9" t="str">
        <f>'Main Meals'!I277</f>
        <v>RETIRED</v>
      </c>
      <c r="F277" s="409">
        <f>'Main Meals'!J277</f>
        <v>44482</v>
      </c>
      <c r="G277" s="9" t="str">
        <f>'Main Meals'!K277</f>
        <v>BUNDLE</v>
      </c>
      <c r="H277" s="9" t="str">
        <f>VLOOKUP(C277,'Main Meals'!C277:L635,10,FALSE)</f>
        <v>BUNDLE</v>
      </c>
      <c r="I277" s="7"/>
      <c r="J277" s="411"/>
      <c r="K277" s="10" t="s">
        <v>1465</v>
      </c>
      <c r="L277" s="411" t="e">
        <v>#N/A</v>
      </c>
      <c r="M277" s="421" t="e">
        <f t="shared" si="4"/>
        <v>#N/A</v>
      </c>
      <c r="O277" s="426" t="e">
        <v>#N/A</v>
      </c>
      <c r="Q277" s="411" t="e">
        <f>VLOOKUP(C277,'[1]ToPublish Fri+Mon Package Batch'!$A$2:$B$68,2,FALSE)</f>
        <v>#N/A</v>
      </c>
      <c r="R277" s="421" t="e">
        <f>VLOOKUP(C277,[2]Sheet1!$A$2:$B$12,2,FALSE)</f>
        <v>#N/A</v>
      </c>
    </row>
    <row r="278" spans="1:18">
      <c r="A278" s="10" t="str">
        <f>'Main Meals'!A278</f>
        <v>40820.7500.10201.11301.12500.3307.4701</v>
      </c>
      <c r="B278" s="9">
        <f>'Main Meals'!B278</f>
        <v>40800</v>
      </c>
      <c r="C278" s="9">
        <f>'Main Meals'!C278</f>
        <v>40820</v>
      </c>
      <c r="D278" s="10" t="str">
        <f>'Main Meals'!D278</f>
        <v xml:space="preserve">Beth Israel Vegetarian Bundle Wednesday OLD NOT ACTIVE </v>
      </c>
      <c r="E278" s="9" t="str">
        <f>'Main Meals'!I278</f>
        <v>RETIRED</v>
      </c>
      <c r="F278" s="409">
        <f>'Main Meals'!J278</f>
        <v>44482</v>
      </c>
      <c r="G278" s="9" t="str">
        <f>'Main Meals'!K278</f>
        <v>BUNDLE</v>
      </c>
      <c r="H278" s="9" t="str">
        <f>VLOOKUP(C278,'Main Meals'!C278:L635,10,FALSE)</f>
        <v>BUNDLE</v>
      </c>
      <c r="I278" s="7"/>
      <c r="J278" s="411"/>
      <c r="K278" s="10" t="s">
        <v>1465</v>
      </c>
      <c r="L278" s="411" t="e">
        <v>#N/A</v>
      </c>
      <c r="M278" s="421" t="e">
        <f t="shared" si="4"/>
        <v>#N/A</v>
      </c>
      <c r="O278" s="426" t="e">
        <v>#N/A</v>
      </c>
      <c r="Q278" s="411" t="e">
        <f>VLOOKUP(C278,'[1]ToPublish Fri+Mon Package Batch'!$A$2:$B$68,2,FALSE)</f>
        <v>#N/A</v>
      </c>
      <c r="R278" s="421" t="e">
        <f>VLOOKUP(C278,[2]Sheet1!$A$2:$B$12,2,FALSE)</f>
        <v>#N/A</v>
      </c>
    </row>
    <row r="279" spans="1:18">
      <c r="A279" s="10" t="str">
        <f>'Main Meals'!A279</f>
        <v>40821.6600.2900.1801.3101.5800.12800</v>
      </c>
      <c r="B279" s="9">
        <f>'Main Meals'!B279</f>
        <v>40800</v>
      </c>
      <c r="C279" s="9">
        <f>'Main Meals'!C279</f>
        <v>40821</v>
      </c>
      <c r="D279" s="10" t="str">
        <f>'Main Meals'!D279</f>
        <v xml:space="preserve">Beth Israel Vegetarian Bundle Friday OLD NOT ACTIVE </v>
      </c>
      <c r="E279" s="9" t="str">
        <f>'Main Meals'!I279</f>
        <v>RETIRED</v>
      </c>
      <c r="F279" s="409">
        <f>'Main Meals'!J279</f>
        <v>44482</v>
      </c>
      <c r="G279" s="9" t="str">
        <f>'Main Meals'!K279</f>
        <v>BUNDLE</v>
      </c>
      <c r="H279" s="9" t="str">
        <f>VLOOKUP(C279,'Main Meals'!C279:L635,10,FALSE)</f>
        <v>BUNDLE</v>
      </c>
      <c r="I279" s="7"/>
      <c r="J279" s="411"/>
      <c r="K279" s="10" t="s">
        <v>1465</v>
      </c>
      <c r="L279" s="411" t="e">
        <v>#N/A</v>
      </c>
      <c r="M279" s="421" t="e">
        <f t="shared" si="4"/>
        <v>#N/A</v>
      </c>
      <c r="O279" s="426" t="e">
        <v>#N/A</v>
      </c>
      <c r="Q279" s="411" t="e">
        <f>VLOOKUP(C279,'[1]ToPublish Fri+Mon Package Batch'!$A$2:$B$68,2,FALSE)</f>
        <v>#N/A</v>
      </c>
      <c r="R279" s="421" t="e">
        <f>VLOOKUP(C279,[2]Sheet1!$A$2:$B$12,2,FALSE)</f>
        <v>#N/A</v>
      </c>
    </row>
    <row r="280" spans="1:18">
      <c r="A280" s="10" t="str">
        <f>'Main Meals'!A280</f>
        <v>40822.12800.1202.2706.12500.5003.7301</v>
      </c>
      <c r="B280" s="9">
        <f>'Main Meals'!B280</f>
        <v>40800</v>
      </c>
      <c r="C280" s="9">
        <f>'Main Meals'!C280</f>
        <v>40822</v>
      </c>
      <c r="D280" s="10" t="str">
        <f>'Main Meals'!D280</f>
        <v xml:space="preserve">PIH Vegetarian </v>
      </c>
      <c r="E280" s="9" t="str">
        <f>'Main Meals'!I280</f>
        <v xml:space="preserve">ACTIVE </v>
      </c>
      <c r="F280" s="409">
        <f>'Main Meals'!J280</f>
        <v>44482</v>
      </c>
      <c r="G280" s="9" t="str">
        <f>'Main Meals'!K280</f>
        <v>BUNDLE</v>
      </c>
      <c r="H280" s="9" t="str">
        <f>VLOOKUP(C280,'Main Meals'!C280:L635,10,FALSE)</f>
        <v>BUNDLE</v>
      </c>
      <c r="I280" s="7"/>
      <c r="J280" s="411"/>
      <c r="K280" s="10" t="s">
        <v>1465</v>
      </c>
      <c r="L280" s="411" t="e">
        <v>#N/A</v>
      </c>
      <c r="M280" s="421" t="e">
        <f t="shared" si="4"/>
        <v>#N/A</v>
      </c>
      <c r="O280" s="426" t="e">
        <v>#N/A</v>
      </c>
      <c r="Q280" s="411" t="e">
        <f>VLOOKUP(C280,'[1]ToPublish Fri+Mon Package Batch'!$A$2:$B$68,2,FALSE)</f>
        <v>#N/A</v>
      </c>
      <c r="R280" s="421" t="e">
        <f>VLOOKUP(C280,[2]Sheet1!$A$2:$B$12,2,FALSE)</f>
        <v>#N/A</v>
      </c>
    </row>
    <row r="281" spans="1:18">
      <c r="A281" s="10" t="str">
        <f>'Main Meals'!A281</f>
        <v>40823.2706.3101.1101.12500.8000.4800</v>
      </c>
      <c r="B281" s="9">
        <f>'Main Meals'!B281</f>
        <v>40800</v>
      </c>
      <c r="C281" s="9">
        <f>'Main Meals'!C281</f>
        <v>40823</v>
      </c>
      <c r="D281" s="10" t="str">
        <f>'Main Meals'!D281</f>
        <v xml:space="preserve">PIH Vegan </v>
      </c>
      <c r="E281" s="9" t="str">
        <f>'Main Meals'!I281</f>
        <v xml:space="preserve">ACTIVE </v>
      </c>
      <c r="F281" s="409">
        <f>'Main Meals'!J281</f>
        <v>44482</v>
      </c>
      <c r="G281" s="9" t="str">
        <f>'Main Meals'!K281</f>
        <v>BUNDLE</v>
      </c>
      <c r="H281" s="9" t="str">
        <f>VLOOKUP(C281,'Main Meals'!C281:L635,10,FALSE)</f>
        <v>BUNDLE</v>
      </c>
      <c r="I281" s="7"/>
      <c r="J281" s="411"/>
      <c r="K281" s="10" t="s">
        <v>1465</v>
      </c>
      <c r="L281" s="411" t="e">
        <v>#N/A</v>
      </c>
      <c r="M281" s="421" t="e">
        <f t="shared" si="4"/>
        <v>#N/A</v>
      </c>
      <c r="O281" s="426" t="e">
        <v>#N/A</v>
      </c>
      <c r="Q281" s="411" t="e">
        <f>VLOOKUP(C281,'[1]ToPublish Fri+Mon Package Batch'!$A$2:$B$68,2,FALSE)</f>
        <v>#N/A</v>
      </c>
      <c r="R281" s="421" t="e">
        <f>VLOOKUP(C281,[2]Sheet1!$A$2:$B$12,2,FALSE)</f>
        <v>#N/A</v>
      </c>
    </row>
    <row r="282" spans="1:18">
      <c r="A282" s="10" t="str">
        <f>'Main Meals'!A282</f>
        <v>40824.5301.30801.1002.7800.3101.4800</v>
      </c>
      <c r="B282" s="9">
        <f>'Main Meals'!B282</f>
        <v>40800</v>
      </c>
      <c r="C282" s="9">
        <f>'Main Meals'!C282</f>
        <v>40824</v>
      </c>
      <c r="D282" s="10" t="str">
        <f>'Main Meals'!D282</f>
        <v xml:space="preserve">PIH Omnivore </v>
      </c>
      <c r="E282" s="9" t="str">
        <f>'Main Meals'!I282</f>
        <v xml:space="preserve">ACTIVE </v>
      </c>
      <c r="F282" s="409">
        <f>'Main Meals'!J282</f>
        <v>44482</v>
      </c>
      <c r="G282" s="9" t="str">
        <f>'Main Meals'!K282</f>
        <v>BUNDLE</v>
      </c>
      <c r="H282" s="9" t="str">
        <f>VLOOKUP(C282,'Main Meals'!C282:L635,10,FALSE)</f>
        <v>BUNDLE</v>
      </c>
      <c r="I282" s="7"/>
      <c r="J282" s="411"/>
      <c r="K282" s="10" t="s">
        <v>1465</v>
      </c>
      <c r="L282" s="411" t="e">
        <v>#N/A</v>
      </c>
      <c r="M282" s="421" t="e">
        <f t="shared" si="4"/>
        <v>#N/A</v>
      </c>
      <c r="O282" s="426" t="e">
        <v>#N/A</v>
      </c>
      <c r="Q282" s="411" t="e">
        <f>VLOOKUP(C282,'[1]ToPublish Fri+Mon Package Batch'!$A$2:$B$68,2,FALSE)</f>
        <v>#N/A</v>
      </c>
      <c r="R282" s="421" t="e">
        <f>VLOOKUP(C282,[2]Sheet1!$A$2:$B$12,2,FALSE)</f>
        <v>#N/A</v>
      </c>
    </row>
    <row r="283" spans="1:18">
      <c r="A283" s="10" t="str">
        <f>'Main Meals'!A283</f>
        <v>40825.40101.3101.1002.2900.12500.5003</v>
      </c>
      <c r="B283" s="9">
        <f>'Main Meals'!B283</f>
        <v>40800</v>
      </c>
      <c r="C283" s="9">
        <f>'Main Meals'!C283</f>
        <v>40825</v>
      </c>
      <c r="D283" s="10" t="str">
        <f>'Main Meals'!D283</f>
        <v xml:space="preserve">PIH Pescatarian </v>
      </c>
      <c r="E283" s="9" t="str">
        <f>'Main Meals'!I283</f>
        <v xml:space="preserve">ACTIVE </v>
      </c>
      <c r="F283" s="409">
        <f>'Main Meals'!J283</f>
        <v>44482</v>
      </c>
      <c r="G283" s="9" t="str">
        <f>'Main Meals'!K283</f>
        <v>BUNDLE</v>
      </c>
      <c r="H283" s="9" t="str">
        <f>VLOOKUP(C283,'Main Meals'!C283:L635,10,FALSE)</f>
        <v>BUNDLE</v>
      </c>
      <c r="I283" s="7"/>
      <c r="J283" s="411"/>
      <c r="K283" s="10" t="s">
        <v>1465</v>
      </c>
      <c r="L283" s="411" t="e">
        <v>#N/A</v>
      </c>
      <c r="M283" s="421" t="e">
        <f t="shared" si="4"/>
        <v>#N/A</v>
      </c>
      <c r="O283" s="426" t="e">
        <v>#N/A</v>
      </c>
      <c r="Q283" s="411" t="e">
        <f>VLOOKUP(C283,'[1]ToPublish Fri+Mon Package Batch'!$A$2:$B$68,2,FALSE)</f>
        <v>#N/A</v>
      </c>
      <c r="R283" s="421" t="e">
        <f>VLOOKUP(C283,[2]Sheet1!$A$2:$B$12,2,FALSE)</f>
        <v>#N/A</v>
      </c>
    </row>
    <row r="284" spans="1:18">
      <c r="A284" s="10" t="str">
        <f>'Main Meals'!A284</f>
        <v>40826.6803.7401.12400.18102.000.000</v>
      </c>
      <c r="B284" s="9">
        <f>'Main Meals'!B284</f>
        <v>40800</v>
      </c>
      <c r="C284" s="9">
        <f>'Main Meals'!C284</f>
        <v>40826</v>
      </c>
      <c r="D284" s="10" t="str">
        <f>'Main Meals'!D284</f>
        <v xml:space="preserve">Snacks Bundle </v>
      </c>
      <c r="E284" s="9" t="str">
        <f>'Main Meals'!I284</f>
        <v>INACTIVE</v>
      </c>
      <c r="F284" s="409">
        <f>'Main Meals'!J284</f>
        <v>44482</v>
      </c>
      <c r="G284" s="9" t="str">
        <f>'Main Meals'!K284</f>
        <v>BUNDLE</v>
      </c>
      <c r="H284" s="9" t="str">
        <f>VLOOKUP(C284,'Main Meals'!C284:L635,10,FALSE)</f>
        <v>BUNDLE</v>
      </c>
      <c r="I284" s="7"/>
      <c r="J284" s="411"/>
      <c r="K284" s="10" t="s">
        <v>1465</v>
      </c>
      <c r="L284" s="411" t="e">
        <v>#N/A</v>
      </c>
      <c r="M284" s="421" t="e">
        <f t="shared" si="4"/>
        <v>#N/A</v>
      </c>
      <c r="O284" s="426" t="e">
        <v>#N/A</v>
      </c>
      <c r="Q284" s="411" t="e">
        <f>VLOOKUP(C284,'[1]ToPublish Fri+Mon Package Batch'!$A$2:$B$68,2,FALSE)</f>
        <v>#N/A</v>
      </c>
      <c r="R284" s="421" t="e">
        <f>VLOOKUP(C284,[2]Sheet1!$A$2:$B$12,2,FALSE)</f>
        <v>#N/A</v>
      </c>
    </row>
    <row r="285" spans="1:18">
      <c r="A285" s="10" t="str">
        <f>'Main Meals'!A285</f>
        <v>40827.000.000.000.000.000.000</v>
      </c>
      <c r="B285" s="9">
        <f>'Main Meals'!B285</f>
        <v>40800</v>
      </c>
      <c r="C285" s="9">
        <f>'Main Meals'!C285</f>
        <v>40827</v>
      </c>
      <c r="D285" s="10" t="str">
        <f>'Main Meals'!D285</f>
        <v xml:space="preserve">Soups Bundle </v>
      </c>
      <c r="E285" s="9" t="str">
        <f>'Main Meals'!I285</f>
        <v>INACTIVE</v>
      </c>
      <c r="F285" s="409">
        <f>'Main Meals'!J285</f>
        <v>44482</v>
      </c>
      <c r="G285" s="9" t="str">
        <f>'Main Meals'!K285</f>
        <v>BUNDLE</v>
      </c>
      <c r="H285" s="9" t="str">
        <f>VLOOKUP(C285,'Main Meals'!C285:L635,10,FALSE)</f>
        <v>BUNDLE</v>
      </c>
      <c r="I285" s="7"/>
      <c r="J285" s="411"/>
      <c r="K285" s="10" t="s">
        <v>1465</v>
      </c>
      <c r="L285" s="411" t="e">
        <v>#N/A</v>
      </c>
      <c r="M285" s="421" t="e">
        <f t="shared" si="4"/>
        <v>#N/A</v>
      </c>
      <c r="O285" s="426" t="e">
        <v>#N/A</v>
      </c>
      <c r="Q285" s="411" t="e">
        <f>VLOOKUP(C285,'[1]ToPublish Fri+Mon Package Batch'!$A$2:$B$68,2,FALSE)</f>
        <v>#N/A</v>
      </c>
      <c r="R285" s="421" t="e">
        <f>VLOOKUP(C285,[2]Sheet1!$A$2:$B$12,2,FALSE)</f>
        <v>#N/A</v>
      </c>
    </row>
    <row r="286" spans="1:18">
      <c r="A286" s="10" t="str">
        <f>'Main Meals'!A286</f>
        <v>60401.000.000.000.000.000.000</v>
      </c>
      <c r="B286" s="9">
        <f>'Main Meals'!B286</f>
        <v>60400</v>
      </c>
      <c r="C286" s="9">
        <f>'Main Meals'!C286</f>
        <v>60401</v>
      </c>
      <c r="D286" s="10" t="str">
        <f>'Main Meals'!D286</f>
        <v>Roasted Kabocha Salad (veggie)</v>
      </c>
      <c r="E286" s="9" t="str">
        <f>'Main Meals'!I286</f>
        <v xml:space="preserve">ACTIVE </v>
      </c>
      <c r="F286" s="409">
        <f>'Main Meals'!J286</f>
        <v>44482</v>
      </c>
      <c r="G286" s="9" t="str">
        <f>'Main Meals'!K286</f>
        <v>SALAD</v>
      </c>
      <c r="H286" s="9" t="str">
        <f>VLOOKUP(C286,'Main Meals'!C286:L635,10,FALSE)</f>
        <v>SS</v>
      </c>
      <c r="I286" s="7"/>
      <c r="J286" s="411"/>
      <c r="K286" s="10" t="s">
        <v>1465</v>
      </c>
      <c r="L286" s="411" t="e">
        <v>#N/A</v>
      </c>
      <c r="M286" s="421" t="e">
        <f t="shared" si="4"/>
        <v>#N/A</v>
      </c>
      <c r="O286" s="426" t="e">
        <v>#N/A</v>
      </c>
      <c r="Q286" s="411" t="e">
        <f>VLOOKUP(C286,'[1]ToPublish Fri+Mon Package Batch'!$A$2:$B$68,2,FALSE)</f>
        <v>#N/A</v>
      </c>
      <c r="R286" s="421" t="e">
        <f>VLOOKUP(C286,[2]Sheet1!$A$2:$B$12,2,FALSE)</f>
        <v>#N/A</v>
      </c>
    </row>
    <row r="287" spans="1:18">
      <c r="A287" s="10" t="str">
        <f>'Main Meals'!A287</f>
        <v>60402.000.000.000.000.000.000</v>
      </c>
      <c r="B287" s="9">
        <f>'Main Meals'!B287</f>
        <v>60400</v>
      </c>
      <c r="C287" s="9">
        <f>'Main Meals'!C287</f>
        <v>60402</v>
      </c>
      <c r="D287" s="10" t="str">
        <f>'Main Meals'!D287</f>
        <v>Roasted Kabocha Salad (Chicken)</v>
      </c>
      <c r="E287" s="9" t="str">
        <f>'Main Meals'!I287</f>
        <v xml:space="preserve">ACTIVE </v>
      </c>
      <c r="F287" s="409">
        <f>'Main Meals'!J287</f>
        <v>44482</v>
      </c>
      <c r="G287" s="9" t="str">
        <f>'Main Meals'!K287</f>
        <v>SALAD</v>
      </c>
      <c r="H287" s="9" t="str">
        <f>VLOOKUP(C287,'Main Meals'!C287:L635,10,FALSE)</f>
        <v>SS</v>
      </c>
      <c r="I287" s="7"/>
      <c r="J287" s="411">
        <v>810044436426</v>
      </c>
      <c r="K287" s="10" t="s">
        <v>1465</v>
      </c>
      <c r="L287" s="411" t="e">
        <v>#N/A</v>
      </c>
      <c r="M287" s="421" t="e">
        <f t="shared" si="4"/>
        <v>#N/A</v>
      </c>
      <c r="O287" s="426" t="e">
        <v>#N/A</v>
      </c>
      <c r="Q287" s="411" t="e">
        <f>VLOOKUP(C287,'[1]ToPublish Fri+Mon Package Batch'!$A$2:$B$68,2,FALSE)</f>
        <v>#N/A</v>
      </c>
      <c r="R287" s="421" t="e">
        <f>VLOOKUP(C287,[2]Sheet1!$A$2:$B$12,2,FALSE)</f>
        <v>#N/A</v>
      </c>
    </row>
    <row r="288" spans="1:18">
      <c r="A288" s="10" t="str">
        <f>'Main Meals'!A288</f>
        <v>60501.000.000.000.000.000.000</v>
      </c>
      <c r="B288" s="9">
        <f>'Main Meals'!B288</f>
        <v>60500</v>
      </c>
      <c r="C288" s="9">
        <f>'Main Meals'!C288</f>
        <v>60501</v>
      </c>
      <c r="D288" s="10" t="str">
        <f>'Main Meals'!D288</f>
        <v xml:space="preserve">Stuffing </v>
      </c>
      <c r="E288" s="9" t="str">
        <f>'Main Meals'!I288</f>
        <v>INACTIVE</v>
      </c>
      <c r="F288" s="409">
        <f>'Main Meals'!J288</f>
        <v>44482</v>
      </c>
      <c r="G288" s="9" t="str">
        <f>'Main Meals'!K288</f>
        <v>LARGE SIDE 24oz</v>
      </c>
      <c r="H288" s="9" t="str">
        <f>VLOOKUP(C288,'Main Meals'!C288:L635,10,FALSE)</f>
        <v>MS</v>
      </c>
      <c r="I288" s="7"/>
      <c r="J288" s="411">
        <v>810044436051</v>
      </c>
      <c r="K288" s="10" t="s">
        <v>1465</v>
      </c>
      <c r="L288" s="411" t="e">
        <v>#N/A</v>
      </c>
      <c r="M288" s="421" t="e">
        <f t="shared" si="4"/>
        <v>#N/A</v>
      </c>
      <c r="O288" s="426" t="e">
        <v>#N/A</v>
      </c>
      <c r="Q288" s="411" t="e">
        <f>VLOOKUP(C288,'[1]ToPublish Fri+Mon Package Batch'!$A$2:$B$68,2,FALSE)</f>
        <v>#N/A</v>
      </c>
      <c r="R288" s="421" t="e">
        <f>VLOOKUP(C288,[2]Sheet1!$A$2:$B$12,2,FALSE)</f>
        <v>#N/A</v>
      </c>
    </row>
    <row r="289" spans="1:18">
      <c r="A289" s="10" t="str">
        <f>'Main Meals'!A289</f>
        <v>5801.000.000.000.000.000.000</v>
      </c>
      <c r="B289" s="9">
        <f>'Main Meals'!B289</f>
        <v>5800</v>
      </c>
      <c r="C289" s="9">
        <f>'Main Meals'!C289</f>
        <v>5801</v>
      </c>
      <c r="D289" s="10" t="str">
        <f>'Main Meals'!D289</f>
        <v xml:space="preserve">Rosemary Whipped Potatoes </v>
      </c>
      <c r="E289" s="9" t="str">
        <f>'Main Meals'!I289</f>
        <v xml:space="preserve">ACTIVE </v>
      </c>
      <c r="F289" s="409">
        <f>'Main Meals'!J289</f>
        <v>44482</v>
      </c>
      <c r="G289" s="9" t="str">
        <f>'Main Meals'!K289</f>
        <v>LARGE SIDE 24oz</v>
      </c>
      <c r="H289" s="9" t="str">
        <f>VLOOKUP(C289,'Main Meals'!C289:L635,10,FALSE)</f>
        <v>MS</v>
      </c>
      <c r="I289" s="7"/>
      <c r="J289" s="411"/>
      <c r="K289" s="10" t="s">
        <v>1465</v>
      </c>
      <c r="L289" s="411" t="e">
        <v>#N/A</v>
      </c>
      <c r="M289" s="421" t="e">
        <f t="shared" si="4"/>
        <v>#N/A</v>
      </c>
      <c r="O289" s="426" t="e">
        <v>#N/A</v>
      </c>
      <c r="Q289" s="411" t="e">
        <f>VLOOKUP(C289,'[1]ToPublish Fri+Mon Package Batch'!$A$2:$B$68,2,FALSE)</f>
        <v>#N/A</v>
      </c>
      <c r="R289" s="421" t="e">
        <f>VLOOKUP(C289,[2]Sheet1!$A$2:$B$12,2,FALSE)</f>
        <v>#N/A</v>
      </c>
    </row>
    <row r="290" spans="1:18">
      <c r="A290" s="10" t="str">
        <f>'Main Meals'!A290</f>
        <v>40502.000.000.000.000.000.000</v>
      </c>
      <c r="B290" s="9">
        <f>'Main Meals'!B290</f>
        <v>40500</v>
      </c>
      <c r="C290" s="9">
        <f>'Main Meals'!C290</f>
        <v>40502</v>
      </c>
      <c r="D290" s="10" t="str">
        <f>'Main Meals'!D290</f>
        <v>Roasted Turkey Dinner (holiday)</v>
      </c>
      <c r="E290" s="9" t="str">
        <f>'Main Meals'!I290</f>
        <v>INACTIVE</v>
      </c>
      <c r="F290" s="409">
        <f>'Main Meals'!J290</f>
        <v>44482</v>
      </c>
      <c r="G290" s="9" t="str">
        <f>'Main Meals'!K290</f>
        <v>ENTRÉE</v>
      </c>
      <c r="H290" s="9" t="str">
        <f>VLOOKUP(C290,'Main Meals'!C290:L635,10,FALSE)</f>
        <v>SS</v>
      </c>
      <c r="I290" s="7"/>
      <c r="J290" s="411"/>
      <c r="K290" s="10" t="s">
        <v>1465</v>
      </c>
      <c r="L290" s="411" t="e">
        <v>#N/A</v>
      </c>
      <c r="M290" s="421" t="e">
        <f t="shared" si="4"/>
        <v>#N/A</v>
      </c>
      <c r="O290" s="426" t="e">
        <v>#N/A</v>
      </c>
      <c r="Q290" s="411" t="e">
        <f>VLOOKUP(C290,'[1]ToPublish Fri+Mon Package Batch'!$A$2:$B$68,2,FALSE)</f>
        <v>#N/A</v>
      </c>
      <c r="R290" s="421" t="e">
        <f>VLOOKUP(C290,[2]Sheet1!$A$2:$B$12,2,FALSE)</f>
        <v>#N/A</v>
      </c>
    </row>
    <row r="291" spans="1:18">
      <c r="A291" s="10" t="str">
        <f>'Main Meals'!A291</f>
        <v>40828.60501.60501.5801.5801.6102.5900</v>
      </c>
      <c r="B291" s="9">
        <f>'Main Meals'!B291</f>
        <v>40800</v>
      </c>
      <c r="C291" s="9">
        <f>'Main Meals'!C291</f>
        <v>40828</v>
      </c>
      <c r="D291" s="10" t="str">
        <f>'Main Meals'!D291</f>
        <v xml:space="preserve">Thanksgiving Sides </v>
      </c>
      <c r="E291" s="9" t="str">
        <f>'Main Meals'!I291</f>
        <v>INACTIVE</v>
      </c>
      <c r="F291" s="409">
        <f>'Main Meals'!J291</f>
        <v>44482</v>
      </c>
      <c r="G291" s="9" t="str">
        <f>'Main Meals'!K291</f>
        <v>BUNDLE</v>
      </c>
      <c r="H291" s="9" t="str">
        <f>VLOOKUP(C291,'Main Meals'!C291:L635,10,FALSE)</f>
        <v>BUNDLE</v>
      </c>
      <c r="I291" s="7"/>
      <c r="J291" s="411"/>
      <c r="K291" s="10" t="s">
        <v>1465</v>
      </c>
      <c r="L291" s="411" t="e">
        <v>#N/A</v>
      </c>
      <c r="M291" s="421" t="e">
        <f t="shared" si="4"/>
        <v>#N/A</v>
      </c>
      <c r="O291" s="426" t="e">
        <v>#N/A</v>
      </c>
      <c r="Q291" s="411" t="e">
        <f>VLOOKUP(C291,'[1]ToPublish Fri+Mon Package Batch'!$A$2:$B$68,2,FALSE)</f>
        <v>#N/A</v>
      </c>
      <c r="R291" s="421" t="e">
        <f>VLOOKUP(C291,[2]Sheet1!$A$2:$B$12,2,FALSE)</f>
        <v>#N/A</v>
      </c>
    </row>
    <row r="292" spans="1:18">
      <c r="A292" s="10" t="str">
        <f>'Main Meals'!A292</f>
        <v>40829.5700.5700.60501.60501.5801.6102</v>
      </c>
      <c r="B292" s="9">
        <f>'Main Meals'!B292</f>
        <v>40800</v>
      </c>
      <c r="C292" s="9">
        <f>'Main Meals'!C292</f>
        <v>40829</v>
      </c>
      <c r="D292" s="10" t="str">
        <f>'Main Meals'!D292</f>
        <v xml:space="preserve">Thanksgiving Dinner  </v>
      </c>
      <c r="E292" s="9" t="str">
        <f>'Main Meals'!I292</f>
        <v>INACTIVE</v>
      </c>
      <c r="F292" s="409">
        <f>'Main Meals'!J292</f>
        <v>44482</v>
      </c>
      <c r="G292" s="9" t="str">
        <f>'Main Meals'!K292</f>
        <v>BUNDLE</v>
      </c>
      <c r="H292" s="9" t="str">
        <f>VLOOKUP(C292,'Main Meals'!C292:L635,10,FALSE)</f>
        <v>BUNDLE</v>
      </c>
      <c r="I292" s="7"/>
      <c r="J292" s="411"/>
      <c r="K292" s="10" t="s">
        <v>1465</v>
      </c>
      <c r="L292" s="411" t="e">
        <v>#N/A</v>
      </c>
      <c r="M292" s="421" t="e">
        <f t="shared" si="4"/>
        <v>#N/A</v>
      </c>
      <c r="O292" s="426" t="e">
        <v>#N/A</v>
      </c>
      <c r="Q292" s="411" t="e">
        <f>VLOOKUP(C292,'[1]ToPublish Fri+Mon Package Batch'!$A$2:$B$68,2,FALSE)</f>
        <v>#N/A</v>
      </c>
      <c r="R292" s="421" t="e">
        <f>VLOOKUP(C292,[2]Sheet1!$A$2:$B$12,2,FALSE)</f>
        <v>#N/A</v>
      </c>
    </row>
    <row r="293" spans="1:18">
      <c r="A293" s="10" t="str">
        <f>'Main Meals'!A293</f>
        <v>40830.5701.60402.60401.30401.40401.000</v>
      </c>
      <c r="B293" s="9">
        <f>'Main Meals'!B293</f>
        <v>40800</v>
      </c>
      <c r="C293" s="9">
        <f>'Main Meals'!C293</f>
        <v>40830</v>
      </c>
      <c r="D293" s="10" t="str">
        <f>'Main Meals'!D293</f>
        <v xml:space="preserve">New This Month: November Bundle </v>
      </c>
      <c r="E293" s="9" t="str">
        <f>'Main Meals'!I293</f>
        <v>INACTIVE</v>
      </c>
      <c r="F293" s="409">
        <f>'Main Meals'!J293</f>
        <v>44482</v>
      </c>
      <c r="G293" s="9" t="str">
        <f>'Main Meals'!K293</f>
        <v>BUNDLE</v>
      </c>
      <c r="H293" s="9" t="str">
        <f>VLOOKUP(C293,'Main Meals'!C293:L635,10,FALSE)</f>
        <v>BUNDLE</v>
      </c>
      <c r="I293" s="7"/>
      <c r="J293" s="411"/>
      <c r="K293" s="10" t="s">
        <v>1465</v>
      </c>
      <c r="L293" s="411" t="e">
        <v>#N/A</v>
      </c>
      <c r="M293" s="421" t="e">
        <f t="shared" si="4"/>
        <v>#N/A</v>
      </c>
      <c r="O293" s="426" t="e">
        <v>#N/A</v>
      </c>
      <c r="Q293" s="411" t="e">
        <f>VLOOKUP(C293,'[1]ToPublish Fri+Mon Package Batch'!$A$2:$B$68,2,FALSE)</f>
        <v>#N/A</v>
      </c>
      <c r="R293" s="421" t="e">
        <f>VLOOKUP(C293,[2]Sheet1!$A$2:$B$12,2,FALSE)</f>
        <v>#N/A</v>
      </c>
    </row>
    <row r="294" spans="1:18">
      <c r="A294" s="10" t="str">
        <f>'Main Meals'!A294</f>
        <v>4301.121.000.000.000.000.000</v>
      </c>
      <c r="B294" s="9">
        <f>'Main Meals'!B294</f>
        <v>4300</v>
      </c>
      <c r="C294" s="9">
        <f>'Main Meals'!C294</f>
        <v>4301</v>
      </c>
      <c r="D294" s="10" t="str">
        <f>'Main Meals'!D294</f>
        <v>Tierra Salad (Chicken)</v>
      </c>
      <c r="E294" s="9" t="str">
        <f>'Main Meals'!I294</f>
        <v>ACTIVE</v>
      </c>
      <c r="F294" s="409">
        <f>'Main Meals'!J294</f>
        <v>44482</v>
      </c>
      <c r="G294" s="9" t="str">
        <f>'Main Meals'!K294</f>
        <v>SALAD</v>
      </c>
      <c r="H294" s="9" t="str">
        <f>VLOOKUP(C294,'Main Meals'!C294:L635,10,FALSE)</f>
        <v>SS</v>
      </c>
      <c r="I294" s="7"/>
      <c r="J294" s="411"/>
      <c r="K294" s="10" t="s">
        <v>1465</v>
      </c>
      <c r="L294" s="411" t="e">
        <v>#N/A</v>
      </c>
      <c r="M294" s="421" t="e">
        <f t="shared" si="4"/>
        <v>#N/A</v>
      </c>
      <c r="O294" s="426" t="e">
        <v>#N/A</v>
      </c>
      <c r="Q294" s="411" t="e">
        <f>VLOOKUP(C294,'[1]ToPublish Fri+Mon Package Batch'!$A$2:$B$68,2,FALSE)</f>
        <v>#N/A</v>
      </c>
      <c r="R294" s="421" t="e">
        <f>VLOOKUP(C294,[2]Sheet1!$A$2:$B$12,2,FALSE)</f>
        <v>#N/A</v>
      </c>
    </row>
    <row r="295" spans="1:18">
      <c r="A295" s="10" t="str">
        <f>'Main Meals'!A295</f>
        <v>4302.121.000.000.000.000.000</v>
      </c>
      <c r="B295" s="9">
        <f>'Main Meals'!B295</f>
        <v>4300</v>
      </c>
      <c r="C295" s="9">
        <f>'Main Meals'!C295</f>
        <v>4302</v>
      </c>
      <c r="D295" s="10" t="str">
        <f>'Main Meals'!D295</f>
        <v>Tierra Salad (Steak)</v>
      </c>
      <c r="E295" s="9" t="str">
        <f>'Main Meals'!I295</f>
        <v>ACTIVE</v>
      </c>
      <c r="F295" s="409">
        <f>'Main Meals'!J295</f>
        <v>44482</v>
      </c>
      <c r="G295" s="9" t="str">
        <f>'Main Meals'!K295</f>
        <v>SALAD</v>
      </c>
      <c r="H295" s="9" t="str">
        <f>VLOOKUP(C295,'Main Meals'!C295:L635,10,FALSE)</f>
        <v>SS</v>
      </c>
      <c r="I295" s="7"/>
      <c r="J295" s="411"/>
      <c r="K295" s="10" t="s">
        <v>1465</v>
      </c>
      <c r="L295" s="411" t="e">
        <v>#N/A</v>
      </c>
      <c r="M295" s="421" t="e">
        <f t="shared" si="4"/>
        <v>#N/A</v>
      </c>
      <c r="O295" s="426" t="e">
        <v>#N/A</v>
      </c>
      <c r="Q295" s="411" t="e">
        <f>VLOOKUP(C295,'[1]ToPublish Fri+Mon Package Batch'!$A$2:$B$68,2,FALSE)</f>
        <v>#N/A</v>
      </c>
      <c r="R295" s="421" t="e">
        <f>VLOOKUP(C295,[2]Sheet1!$A$2:$B$12,2,FALSE)</f>
        <v>#N/A</v>
      </c>
    </row>
    <row r="296" spans="1:18">
      <c r="A296" s="10" t="str">
        <f>'Main Meals'!A296</f>
        <v>4303.121.000.000.000.000.000</v>
      </c>
      <c r="B296" s="9">
        <f>'Main Meals'!B296</f>
        <v>4300</v>
      </c>
      <c r="C296" s="9">
        <f>'Main Meals'!C296</f>
        <v>4303</v>
      </c>
      <c r="D296" s="10" t="str">
        <f>'Main Meals'!D296</f>
        <v>Tierra Salad (Tofu)</v>
      </c>
      <c r="E296" s="9" t="str">
        <f>'Main Meals'!I296</f>
        <v>ACTIVE</v>
      </c>
      <c r="F296" s="409">
        <f>'Main Meals'!J296</f>
        <v>44482</v>
      </c>
      <c r="G296" s="9" t="str">
        <f>'Main Meals'!K296</f>
        <v>SALAD</v>
      </c>
      <c r="H296" s="9" t="str">
        <f>VLOOKUP(C296,'Main Meals'!C296:L635,10,FALSE)</f>
        <v>SS</v>
      </c>
      <c r="I296" s="7"/>
      <c r="J296" s="411"/>
      <c r="K296" s="10" t="s">
        <v>1465</v>
      </c>
      <c r="L296" s="411" t="e">
        <v>#N/A</v>
      </c>
      <c r="M296" s="421" t="e">
        <f t="shared" si="4"/>
        <v>#N/A</v>
      </c>
      <c r="O296" s="426" t="e">
        <v>#N/A</v>
      </c>
      <c r="Q296" s="411" t="e">
        <f>VLOOKUP(C296,'[1]ToPublish Fri+Mon Package Batch'!$A$2:$B$68,2,FALSE)</f>
        <v>#N/A</v>
      </c>
      <c r="R296" s="421" t="e">
        <f>VLOOKUP(C296,[2]Sheet1!$A$2:$B$12,2,FALSE)</f>
        <v>#N/A</v>
      </c>
    </row>
    <row r="297" spans="1:18">
      <c r="A297" s="10" t="str">
        <f>'Main Meals'!A297</f>
        <v>60601.000.000.000.000.000.000</v>
      </c>
      <c r="B297" s="9">
        <f>'Main Meals'!B297</f>
        <v>60600</v>
      </c>
      <c r="C297" s="9">
        <f>'Main Meals'!C297</f>
        <v>60601</v>
      </c>
      <c r="D297" s="10" t="str">
        <f>'Main Meals'!D297</f>
        <v xml:space="preserve">Beef Stew  </v>
      </c>
      <c r="E297" s="9" t="str">
        <f>'Main Meals'!I297</f>
        <v xml:space="preserve">ACTIVE </v>
      </c>
      <c r="F297" s="409">
        <f>'Main Meals'!J297</f>
        <v>44482</v>
      </c>
      <c r="G297" s="9" t="str">
        <f>'Main Meals'!K297</f>
        <v>ENTRÉE</v>
      </c>
      <c r="H297" s="9" t="str">
        <f>VLOOKUP(C297,'Main Meals'!C297:L635,10,FALSE)</f>
        <v>SS</v>
      </c>
      <c r="I297" s="7"/>
      <c r="J297" s="411"/>
      <c r="K297" s="10" t="s">
        <v>1465</v>
      </c>
      <c r="L297" s="411" t="e">
        <v>#N/A</v>
      </c>
      <c r="M297" s="421" t="e">
        <f t="shared" si="4"/>
        <v>#N/A</v>
      </c>
      <c r="O297" s="426" t="e">
        <v>#N/A</v>
      </c>
      <c r="Q297" s="411" t="e">
        <f>VLOOKUP(C297,'[1]ToPublish Fri+Mon Package Batch'!$A$2:$B$68,2,FALSE)</f>
        <v>#N/A</v>
      </c>
      <c r="R297" s="421" t="e">
        <f>VLOOKUP(C297,[2]Sheet1!$A$2:$B$12,2,FALSE)</f>
        <v>#N/A</v>
      </c>
    </row>
    <row r="298" spans="1:18">
      <c r="A298" s="10" t="str">
        <f>'Main Meals'!A298</f>
        <v>60701.000.000.000.000.000.000</v>
      </c>
      <c r="B298" s="9">
        <f>'Main Meals'!B298</f>
        <v>60700</v>
      </c>
      <c r="C298" s="9">
        <f>'Main Meals'!C298</f>
        <v>60701</v>
      </c>
      <c r="D298" s="10" t="str">
        <f>'Main Meals'!D298</f>
        <v>Sunrise Fruit Smoothie (8 oz)</v>
      </c>
      <c r="E298" s="9" t="str">
        <f>'Main Meals'!I298</f>
        <v>INACTIVE</v>
      </c>
      <c r="F298" s="409">
        <f>'Main Meals'!J298</f>
        <v>44482</v>
      </c>
      <c r="G298" s="9" t="str">
        <f>'Main Meals'!K298</f>
        <v>BREAKFAST</v>
      </c>
      <c r="H298" s="9" t="str">
        <f>VLOOKUP(C298,'Main Meals'!C298:L635,10,FALSE)</f>
        <v>SS</v>
      </c>
      <c r="I298" s="7"/>
      <c r="J298" s="411"/>
      <c r="K298" s="10" t="s">
        <v>1465</v>
      </c>
      <c r="L298" s="411" t="e">
        <v>#N/A</v>
      </c>
      <c r="M298" s="421" t="e">
        <f t="shared" si="4"/>
        <v>#N/A</v>
      </c>
      <c r="O298" s="426" t="e">
        <v>#N/A</v>
      </c>
      <c r="Q298" s="411" t="e">
        <f>VLOOKUP(C298,'[1]ToPublish Fri+Mon Package Batch'!$A$2:$B$68,2,FALSE)</f>
        <v>#N/A</v>
      </c>
      <c r="R298" s="421" t="e">
        <f>VLOOKUP(C298,[2]Sheet1!$A$2:$B$12,2,FALSE)</f>
        <v>#N/A</v>
      </c>
    </row>
    <row r="299" spans="1:18">
      <c r="A299" s="10" t="str">
        <f>'Main Meals'!A299</f>
        <v>60801.000.000.000.000.000.000</v>
      </c>
      <c r="B299" s="9">
        <f>'Main Meals'!B299</f>
        <v>60800</v>
      </c>
      <c r="C299" s="9">
        <f>'Main Meals'!C299</f>
        <v>60801</v>
      </c>
      <c r="D299" s="10" t="str">
        <f>'Main Meals'!D299</f>
        <v xml:space="preserve">Braised Beef Brisket </v>
      </c>
      <c r="E299" s="9" t="str">
        <f>'Main Meals'!I299</f>
        <v>ACTIVE</v>
      </c>
      <c r="F299" s="409">
        <f>'Main Meals'!J299</f>
        <v>44482</v>
      </c>
      <c r="G299" s="9" t="str">
        <f>'Main Meals'!K299</f>
        <v>LARGE SIDE 24oz</v>
      </c>
      <c r="H299" s="9" t="str">
        <f>VLOOKUP(C299,'Main Meals'!C299:L635,10,FALSE)</f>
        <v>MS</v>
      </c>
      <c r="I299" s="7"/>
      <c r="J299" s="411">
        <v>810044436082</v>
      </c>
      <c r="K299" s="10" t="s">
        <v>1465</v>
      </c>
      <c r="L299" s="411">
        <v>810044436082</v>
      </c>
      <c r="M299" s="421">
        <f t="shared" si="4"/>
        <v>0</v>
      </c>
      <c r="O299" s="426" t="e">
        <v>#N/A</v>
      </c>
      <c r="Q299" s="411" t="e">
        <f>VLOOKUP(C299,'[1]ToPublish Fri+Mon Package Batch'!$A$2:$B$68,2,FALSE)</f>
        <v>#N/A</v>
      </c>
      <c r="R299" s="421" t="e">
        <f>VLOOKUP(C299,[2]Sheet1!$A$2:$B$12,2,FALSE)</f>
        <v>#N/A</v>
      </c>
    </row>
    <row r="300" spans="1:18">
      <c r="A300" s="10" t="str">
        <f>'Main Meals'!A300</f>
        <v>60901.000.000.000.000.000.000</v>
      </c>
      <c r="B300" s="9">
        <f>'Main Meals'!B300</f>
        <v>60900</v>
      </c>
      <c r="C300" s="9">
        <f>'Main Meals'!C300</f>
        <v>60901</v>
      </c>
      <c r="D300" s="10" t="str">
        <f>'Main Meals'!D300</f>
        <v xml:space="preserve">Potato Latkes </v>
      </c>
      <c r="E300" s="9" t="str">
        <f>'Main Meals'!I300</f>
        <v xml:space="preserve">ACTIVE </v>
      </c>
      <c r="F300" s="409">
        <f>'Main Meals'!J300</f>
        <v>44482</v>
      </c>
      <c r="G300" s="9" t="str">
        <f>'Main Meals'!K300</f>
        <v>LARGE SIDE 24oz</v>
      </c>
      <c r="H300" s="9" t="str">
        <f>VLOOKUP(C300,'Main Meals'!C300:L635,10,FALSE)</f>
        <v>MS</v>
      </c>
      <c r="I300" s="7"/>
      <c r="J300" s="411"/>
      <c r="K300" s="10" t="s">
        <v>1465</v>
      </c>
      <c r="L300" s="411" t="e">
        <v>#N/A</v>
      </c>
      <c r="M300" s="421" t="e">
        <f t="shared" si="4"/>
        <v>#N/A</v>
      </c>
      <c r="O300" s="426" t="e">
        <v>#N/A</v>
      </c>
      <c r="Q300" s="411" t="e">
        <f>VLOOKUP(C300,'[1]ToPublish Fri+Mon Package Batch'!$A$2:$B$68,2,FALSE)</f>
        <v>#N/A</v>
      </c>
      <c r="R300" s="421" t="e">
        <f>VLOOKUP(C300,[2]Sheet1!$A$2:$B$12,2,FALSE)</f>
        <v>#N/A</v>
      </c>
    </row>
    <row r="301" spans="1:18">
      <c r="A301" s="10" t="str">
        <f>'Main Meals'!A301</f>
        <v>70001.000.000.000.000.000.000</v>
      </c>
      <c r="B301" s="9">
        <f>'Main Meals'!B301</f>
        <v>70000</v>
      </c>
      <c r="C301" s="9">
        <f>'Main Meals'!C301</f>
        <v>70001</v>
      </c>
      <c r="D301" s="10" t="str">
        <f>'Main Meals'!D301</f>
        <v xml:space="preserve">Roasted Baby Carrots  </v>
      </c>
      <c r="E301" s="9" t="str">
        <f>'Main Meals'!I301</f>
        <v xml:space="preserve">ACTIVE </v>
      </c>
      <c r="F301" s="409">
        <f>'Main Meals'!J301</f>
        <v>44482</v>
      </c>
      <c r="G301" s="9" t="str">
        <f>'Main Meals'!K301</f>
        <v>LARGE SIDE 24oz</v>
      </c>
      <c r="H301" s="9" t="str">
        <f>VLOOKUP(C301,'Main Meals'!C301:L635,10,FALSE)</f>
        <v>MS</v>
      </c>
      <c r="I301" s="7"/>
      <c r="J301" s="411">
        <v>810044437003</v>
      </c>
      <c r="K301" s="10" t="s">
        <v>1465</v>
      </c>
      <c r="L301" s="411" t="e">
        <v>#N/A</v>
      </c>
      <c r="M301" s="421" t="e">
        <f t="shared" si="4"/>
        <v>#N/A</v>
      </c>
      <c r="O301" s="426" t="e">
        <v>#N/A</v>
      </c>
      <c r="Q301" s="411" t="e">
        <f>VLOOKUP(C301,'[1]ToPublish Fri+Mon Package Batch'!$A$2:$B$68,2,FALSE)</f>
        <v>#N/A</v>
      </c>
      <c r="R301" s="421" t="e">
        <f>VLOOKUP(C301,[2]Sheet1!$A$2:$B$12,2,FALSE)</f>
        <v>#N/A</v>
      </c>
    </row>
    <row r="302" spans="1:18">
      <c r="A302" s="10" t="str">
        <f>'Main Meals'!A302</f>
        <v>70101.000.000.000.000.000.000</v>
      </c>
      <c r="B302" s="9">
        <f>'Main Meals'!B302</f>
        <v>70100</v>
      </c>
      <c r="C302" s="9">
        <f>'Main Meals'!C302</f>
        <v>70101</v>
      </c>
      <c r="D302" s="10" t="str">
        <f>'Main Meals'!D302</f>
        <v xml:space="preserve">Lactose-Free Chive Sour Cream </v>
      </c>
      <c r="E302" s="9" t="str">
        <f>'Main Meals'!I302</f>
        <v>ACTIVE</v>
      </c>
      <c r="F302" s="409">
        <f>'Main Meals'!J302</f>
        <v>44482</v>
      </c>
      <c r="G302" s="9" t="str">
        <f>'Main Meals'!K302</f>
        <v>SIDE 12oz</v>
      </c>
      <c r="H302" s="9" t="str">
        <f>VLOOKUP(C302,'Main Meals'!C302:L635,10,FALSE)</f>
        <v>MS</v>
      </c>
      <c r="I302" s="7"/>
      <c r="J302" s="411"/>
      <c r="K302" s="10" t="s">
        <v>1465</v>
      </c>
      <c r="L302" s="411" t="e">
        <v>#N/A</v>
      </c>
      <c r="M302" s="421" t="e">
        <f t="shared" si="4"/>
        <v>#N/A</v>
      </c>
      <c r="O302" s="426" t="e">
        <v>#N/A</v>
      </c>
      <c r="Q302" s="411" t="e">
        <f>VLOOKUP(C302,'[1]ToPublish Fri+Mon Package Batch'!$A$2:$B$68,2,FALSE)</f>
        <v>#N/A</v>
      </c>
      <c r="R302" s="421" t="e">
        <f>VLOOKUP(C302,[2]Sheet1!$A$2:$B$12,2,FALSE)</f>
        <v>#N/A</v>
      </c>
    </row>
    <row r="303" spans="1:18">
      <c r="A303" s="10" t="str">
        <f>'Main Meals'!A303</f>
        <v>13502.000.000.000.000.000.000</v>
      </c>
      <c r="B303" s="9">
        <f>'Main Meals'!B303</f>
        <v>13500</v>
      </c>
      <c r="C303" s="9">
        <f>'Main Meals'!C303</f>
        <v>13502</v>
      </c>
      <c r="D303" s="10" t="str">
        <f>'Main Meals'!D303</f>
        <v xml:space="preserve">Sautéed Spinach </v>
      </c>
      <c r="E303" s="9" t="str">
        <f>'Main Meals'!I303</f>
        <v xml:space="preserve">ACTIVE </v>
      </c>
      <c r="F303" s="409">
        <f>'Main Meals'!J303</f>
        <v>44482</v>
      </c>
      <c r="G303" s="9" t="str">
        <f>'Main Meals'!K303</f>
        <v>LARGE SIDE 24oz</v>
      </c>
      <c r="H303" s="9" t="str">
        <f>VLOOKUP(C303,'Main Meals'!C303:L635,10,FALSE)</f>
        <v>MS</v>
      </c>
      <c r="I303" s="7"/>
      <c r="J303" s="411"/>
      <c r="K303" s="10" t="s">
        <v>1465</v>
      </c>
      <c r="L303" s="411" t="e">
        <v>#N/A</v>
      </c>
      <c r="M303" s="421" t="e">
        <f t="shared" si="4"/>
        <v>#N/A</v>
      </c>
      <c r="O303" s="426" t="e">
        <v>#N/A</v>
      </c>
      <c r="Q303" s="411" t="e">
        <f>VLOOKUP(C303,'[1]ToPublish Fri+Mon Package Batch'!$A$2:$B$68,2,FALSE)</f>
        <v>#N/A</v>
      </c>
      <c r="R303" s="421" t="e">
        <f>VLOOKUP(C303,[2]Sheet1!$A$2:$B$12,2,FALSE)</f>
        <v>#N/A</v>
      </c>
    </row>
    <row r="304" spans="1:18">
      <c r="A304" s="10" t="str">
        <f>'Main Meals'!A304</f>
        <v>40832.60801.60801.60901.70001.70101.13301</v>
      </c>
      <c r="B304" s="9">
        <f>'Main Meals'!B304</f>
        <v>40800</v>
      </c>
      <c r="C304" s="9">
        <f>'Main Meals'!C304</f>
        <v>40832</v>
      </c>
      <c r="D304" s="10" t="str">
        <f>'Main Meals'!D304</f>
        <v xml:space="preserve">Hanukkah Bundle with Sour Cream </v>
      </c>
      <c r="E304" s="9" t="str">
        <f>'Main Meals'!I304</f>
        <v>INACTIVE</v>
      </c>
      <c r="F304" s="409">
        <f>'Main Meals'!J304</f>
        <v>44482</v>
      </c>
      <c r="G304" s="9" t="str">
        <f>'Main Meals'!K304</f>
        <v>BUNDLE</v>
      </c>
      <c r="H304" s="9" t="str">
        <f>VLOOKUP(C304,'Main Meals'!C304:L635,10,FALSE)</f>
        <v>BUNDLE</v>
      </c>
      <c r="I304" s="7"/>
      <c r="J304" s="411"/>
      <c r="K304" s="10" t="s">
        <v>1465</v>
      </c>
      <c r="L304" s="411" t="e">
        <v>#N/A</v>
      </c>
      <c r="M304" s="421" t="e">
        <f t="shared" si="4"/>
        <v>#N/A</v>
      </c>
      <c r="O304" s="426" t="e">
        <v>#N/A</v>
      </c>
      <c r="Q304" s="411" t="e">
        <f>VLOOKUP(C304,'[1]ToPublish Fri+Mon Package Batch'!$A$2:$B$68,2,FALSE)</f>
        <v>#N/A</v>
      </c>
      <c r="R304" s="421" t="e">
        <f>VLOOKUP(C304,[2]Sheet1!$A$2:$B$12,2,FALSE)</f>
        <v>#N/A</v>
      </c>
    </row>
    <row r="305" spans="1:18">
      <c r="A305" s="10" t="str">
        <f>'Main Meals'!A305</f>
        <v>40831.60801.60801.60901.70001.70201.13301</v>
      </c>
      <c r="B305" s="9">
        <f>'Main Meals'!B305</f>
        <v>40800</v>
      </c>
      <c r="C305" s="9">
        <f>'Main Meals'!C305</f>
        <v>40831</v>
      </c>
      <c r="D305" s="10" t="str">
        <f>'Main Meals'!D305</f>
        <v xml:space="preserve">Hanukkah Bundle with Strawberry Preserves </v>
      </c>
      <c r="E305" s="9" t="str">
        <f>'Main Meals'!I305</f>
        <v>INACTIVE</v>
      </c>
      <c r="F305" s="409">
        <f>'Main Meals'!J305</f>
        <v>44482</v>
      </c>
      <c r="G305" s="9" t="str">
        <f>'Main Meals'!K305</f>
        <v>BUNDLE</v>
      </c>
      <c r="H305" s="9" t="str">
        <f>VLOOKUP(C305,'Main Meals'!C305:L635,10,FALSE)</f>
        <v>BUNDLE</v>
      </c>
      <c r="I305" s="7"/>
      <c r="J305" s="411"/>
      <c r="K305" s="10" t="s">
        <v>1465</v>
      </c>
      <c r="L305" s="411" t="e">
        <v>#N/A</v>
      </c>
      <c r="M305" s="421" t="e">
        <f t="shared" si="4"/>
        <v>#N/A</v>
      </c>
      <c r="O305" s="426" t="e">
        <v>#N/A</v>
      </c>
      <c r="Q305" s="411" t="e">
        <f>VLOOKUP(C305,'[1]ToPublish Fri+Mon Package Batch'!$A$2:$B$68,2,FALSE)</f>
        <v>#N/A</v>
      </c>
      <c r="R305" s="421" t="e">
        <f>VLOOKUP(C305,[2]Sheet1!$A$2:$B$12,2,FALSE)</f>
        <v>#N/A</v>
      </c>
    </row>
    <row r="306" spans="1:18">
      <c r="A306" s="10" t="str">
        <f>'Main Meals'!A306</f>
        <v>40833.60601.60601.40401.40401.30201.8000</v>
      </c>
      <c r="B306" s="9">
        <f>'Main Meals'!B306</f>
        <v>40800</v>
      </c>
      <c r="C306" s="9">
        <f>'Main Meals'!C306</f>
        <v>40833</v>
      </c>
      <c r="D306" s="10" t="str">
        <f>'Main Meals'!D306</f>
        <v>Fall Favorites: Soups Bundle</v>
      </c>
      <c r="E306" s="9" t="str">
        <f>'Main Meals'!I306</f>
        <v>INACTIVE</v>
      </c>
      <c r="F306" s="409">
        <f>'Main Meals'!J306</f>
        <v>44482</v>
      </c>
      <c r="G306" s="9" t="str">
        <f>'Main Meals'!K306</f>
        <v>BUNDLE</v>
      </c>
      <c r="H306" s="9" t="str">
        <f>VLOOKUP(C306,'Main Meals'!C306:L635,10,FALSE)</f>
        <v>BUNDLE</v>
      </c>
      <c r="I306" s="7"/>
      <c r="J306" s="411"/>
      <c r="K306" s="10" t="s">
        <v>1465</v>
      </c>
      <c r="L306" s="411" t="e">
        <v>#N/A</v>
      </c>
      <c r="M306" s="421" t="e">
        <f t="shared" si="4"/>
        <v>#N/A</v>
      </c>
      <c r="O306" s="426" t="e">
        <v>#N/A</v>
      </c>
      <c r="Q306" s="411" t="e">
        <f>VLOOKUP(C306,'[1]ToPublish Fri+Mon Package Batch'!$A$2:$B$68,2,FALSE)</f>
        <v>#N/A</v>
      </c>
      <c r="R306" s="421" t="e">
        <f>VLOOKUP(C306,[2]Sheet1!$A$2:$B$12,2,FALSE)</f>
        <v>#N/A</v>
      </c>
    </row>
    <row r="307" spans="1:18">
      <c r="A307" s="10" t="str">
        <f>'Main Meals'!A307</f>
        <v>70201.000.000.000.000.000.000</v>
      </c>
      <c r="B307" s="9">
        <f>'Main Meals'!B307</f>
        <v>70200</v>
      </c>
      <c r="C307" s="9">
        <f>'Main Meals'!C307</f>
        <v>70201</v>
      </c>
      <c r="D307" s="10" t="str">
        <f>'Main Meals'!D307</f>
        <v xml:space="preserve">Strawberry Preserves </v>
      </c>
      <c r="E307" s="9" t="str">
        <f>'Main Meals'!I307</f>
        <v xml:space="preserve">ACTIVE </v>
      </c>
      <c r="F307" s="409">
        <f>'Main Meals'!J307</f>
        <v>44482</v>
      </c>
      <c r="G307" s="9" t="str">
        <f>'Main Meals'!K307</f>
        <v>SIDE 12oz</v>
      </c>
      <c r="H307" s="9" t="str">
        <f>VLOOKUP(C307,'Main Meals'!C307:L635,10,FALSE)</f>
        <v>MS</v>
      </c>
      <c r="I307" s="7"/>
      <c r="J307" s="411"/>
      <c r="K307" s="10" t="s">
        <v>1465</v>
      </c>
      <c r="L307" s="411" t="e">
        <v>#N/A</v>
      </c>
      <c r="M307" s="421" t="e">
        <f t="shared" si="4"/>
        <v>#N/A</v>
      </c>
      <c r="O307" s="426" t="e">
        <v>#N/A</v>
      </c>
      <c r="Q307" s="411" t="e">
        <f>VLOOKUP(C307,'[1]ToPublish Fri+Mon Package Batch'!$A$2:$B$68,2,FALSE)</f>
        <v>#N/A</v>
      </c>
      <c r="R307" s="421" t="e">
        <f>VLOOKUP(C307,[2]Sheet1!$A$2:$B$12,2,FALSE)</f>
        <v>#N/A</v>
      </c>
    </row>
    <row r="308" spans="1:18">
      <c r="A308" s="10" t="str">
        <f>'Main Meals'!A308</f>
        <v>40834.20702.20101.20101.000.000.000</v>
      </c>
      <c r="B308" s="9">
        <f>'Main Meals'!B308</f>
        <v>40800</v>
      </c>
      <c r="C308" s="9">
        <f>'Main Meals'!C308</f>
        <v>40834</v>
      </c>
      <c r="D308" s="10" t="str">
        <f>'Main Meals'!D308</f>
        <v>Holiday Platter</v>
      </c>
      <c r="E308" s="9" t="str">
        <f>'Main Meals'!I308</f>
        <v>INACTIVE</v>
      </c>
      <c r="F308" s="409">
        <f>'Main Meals'!J308</f>
        <v>44482</v>
      </c>
      <c r="G308" s="9" t="str">
        <f>'Main Meals'!K308</f>
        <v>BUNDLE</v>
      </c>
      <c r="H308" s="9" t="str">
        <f>VLOOKUP(C308,'Main Meals'!C308:L635,10,FALSE)</f>
        <v>BUNDLE</v>
      </c>
      <c r="I308" s="7"/>
      <c r="J308" s="411"/>
      <c r="K308" s="10" t="s">
        <v>1465</v>
      </c>
      <c r="L308" s="411" t="e">
        <v>#N/A</v>
      </c>
      <c r="M308" s="421" t="e">
        <f t="shared" si="4"/>
        <v>#N/A</v>
      </c>
      <c r="O308" s="426" t="e">
        <v>#N/A</v>
      </c>
      <c r="Q308" s="411" t="e">
        <f>VLOOKUP(C308,'[1]ToPublish Fri+Mon Package Batch'!$A$2:$B$68,2,FALSE)</f>
        <v>#N/A</v>
      </c>
      <c r="R308" s="421" t="e">
        <f>VLOOKUP(C308,[2]Sheet1!$A$2:$B$12,2,FALSE)</f>
        <v>#N/A</v>
      </c>
    </row>
    <row r="309" spans="1:18">
      <c r="A309" s="10" t="str">
        <f>'Main Meals'!A309</f>
        <v>70301.000.000.000.000.000.000</v>
      </c>
      <c r="B309" s="9">
        <f>'Main Meals'!B309</f>
        <v>70300</v>
      </c>
      <c r="C309" s="9">
        <f>'Main Meals'!C309</f>
        <v>70301</v>
      </c>
      <c r="D309" s="10" t="str">
        <f>'Main Meals'!D309</f>
        <v xml:space="preserve">Chicken Tenders </v>
      </c>
      <c r="E309" s="9" t="str">
        <f>'Main Meals'!I309</f>
        <v>RETIRED</v>
      </c>
      <c r="F309" s="409">
        <f>'Main Meals'!J309</f>
        <v>44482</v>
      </c>
      <c r="G309" s="9" t="str">
        <f>'Main Meals'!K309</f>
        <v>ENTRÉE</v>
      </c>
      <c r="H309" s="9" t="str">
        <f>VLOOKUP(C309,'Main Meals'!C309:L635,10,FALSE)</f>
        <v>SS</v>
      </c>
      <c r="I309" s="7"/>
      <c r="J309" s="411"/>
      <c r="K309" s="10" t="s">
        <v>1465</v>
      </c>
      <c r="L309" s="411" t="e">
        <v>#N/A</v>
      </c>
      <c r="M309" s="421" t="e">
        <f t="shared" si="4"/>
        <v>#N/A</v>
      </c>
      <c r="O309" s="426" t="e">
        <v>#N/A</v>
      </c>
      <c r="Q309" s="411" t="e">
        <f>VLOOKUP(C309,'[1]ToPublish Fri+Mon Package Batch'!$A$2:$B$68,2,FALSE)</f>
        <v>#N/A</v>
      </c>
      <c r="R309" s="421" t="e">
        <f>VLOOKUP(C309,[2]Sheet1!$A$2:$B$12,2,FALSE)</f>
        <v>#N/A</v>
      </c>
    </row>
    <row r="310" spans="1:18">
      <c r="A310" s="10" t="str">
        <f>'Main Meals'!A310</f>
        <v>70401.000.000.000.000.000.000</v>
      </c>
      <c r="B310" s="9">
        <f>'Main Meals'!B310</f>
        <v>70400</v>
      </c>
      <c r="C310" s="9">
        <f>'Main Meals'!C310</f>
        <v>70401</v>
      </c>
      <c r="D310" s="10" t="str">
        <f>'Main Meals'!D310</f>
        <v xml:space="preserve">Homestyle Breakfast </v>
      </c>
      <c r="E310" s="9" t="str">
        <f>'Main Meals'!I310</f>
        <v xml:space="preserve">ACTIVE </v>
      </c>
      <c r="F310" s="409">
        <f>'Main Meals'!J310</f>
        <v>44482</v>
      </c>
      <c r="G310" s="9" t="str">
        <f>'Main Meals'!K310</f>
        <v>BREAKFAST</v>
      </c>
      <c r="H310" s="9" t="str">
        <f>VLOOKUP(C310,'Main Meals'!C310:L635,10,FALSE)</f>
        <v>SS</v>
      </c>
      <c r="I310" s="7"/>
      <c r="J310" s="411"/>
      <c r="K310" s="10" t="s">
        <v>1465</v>
      </c>
      <c r="L310" s="411" t="e">
        <v>#N/A</v>
      </c>
      <c r="M310" s="421" t="e">
        <f t="shared" si="4"/>
        <v>#N/A</v>
      </c>
      <c r="O310" s="426" t="e">
        <v>#N/A</v>
      </c>
      <c r="Q310" s="411" t="e">
        <f>VLOOKUP(C310,'[1]ToPublish Fri+Mon Package Batch'!$A$2:$B$68,2,FALSE)</f>
        <v>#N/A</v>
      </c>
      <c r="R310" s="421" t="e">
        <f>VLOOKUP(C310,[2]Sheet1!$A$2:$B$12,2,FALSE)</f>
        <v>#N/A</v>
      </c>
    </row>
    <row r="311" spans="1:18">
      <c r="A311" s="10" t="str">
        <f>'Main Meals'!A311</f>
        <v>7501.000.000.000.000.000.000</v>
      </c>
      <c r="B311" s="9">
        <f>'Main Meals'!B311</f>
        <v>7500</v>
      </c>
      <c r="C311" s="9">
        <f>'Main Meals'!C311</f>
        <v>7501</v>
      </c>
      <c r="D311" s="10" t="str">
        <f>'Main Meals'!D311</f>
        <v>Country Cinnamon Oatmeal  (Blueberry)</v>
      </c>
      <c r="E311" s="9" t="str">
        <f>'Main Meals'!I311</f>
        <v xml:space="preserve">ACTIVE </v>
      </c>
      <c r="F311" s="409">
        <f>'Main Meals'!J311</f>
        <v>44482</v>
      </c>
      <c r="G311" s="9" t="str">
        <f>'Main Meals'!K311</f>
        <v>BREAKFAST</v>
      </c>
      <c r="H311" s="9" t="str">
        <f>VLOOKUP(C311,'Main Meals'!C311:L635,10,FALSE)</f>
        <v>SS</v>
      </c>
      <c r="I311" s="7"/>
      <c r="J311" s="411"/>
      <c r="K311" s="10" t="s">
        <v>1465</v>
      </c>
      <c r="L311" s="411" t="e">
        <v>#N/A</v>
      </c>
      <c r="M311" s="421" t="e">
        <f t="shared" si="4"/>
        <v>#N/A</v>
      </c>
      <c r="O311" s="426" t="e">
        <v>#N/A</v>
      </c>
      <c r="Q311" s="411" t="e">
        <f>VLOOKUP(C311,'[1]ToPublish Fri+Mon Package Batch'!$A$2:$B$68,2,FALSE)</f>
        <v>#N/A</v>
      </c>
      <c r="R311" s="421" t="e">
        <f>VLOOKUP(C311,[2]Sheet1!$A$2:$B$12,2,FALSE)</f>
        <v>#N/A</v>
      </c>
    </row>
    <row r="312" spans="1:18">
      <c r="A312" s="10" t="str">
        <f>'Main Meals'!A312</f>
        <v>40835.30601.30602.70301.70301.70401.7501</v>
      </c>
      <c r="B312" s="9">
        <f>'Main Meals'!B312</f>
        <v>40800</v>
      </c>
      <c r="C312" s="9">
        <f>'Main Meals'!C312</f>
        <v>40835</v>
      </c>
      <c r="D312" s="10" t="str">
        <f>'Main Meals'!D312</f>
        <v xml:space="preserve">New This Month January Bundle </v>
      </c>
      <c r="E312" s="9" t="str">
        <f>'Main Meals'!I312</f>
        <v>INACTIVE</v>
      </c>
      <c r="F312" s="409">
        <f>'Main Meals'!J312</f>
        <v>44482</v>
      </c>
      <c r="G312" s="9" t="str">
        <f>'Main Meals'!K312</f>
        <v>BUNDLE</v>
      </c>
      <c r="H312" s="9" t="str">
        <f>VLOOKUP(C312,'Main Meals'!C312:L635,10,FALSE)</f>
        <v>BUNDLE</v>
      </c>
      <c r="I312" s="7"/>
      <c r="J312" s="411"/>
      <c r="K312" s="10" t="s">
        <v>1465</v>
      </c>
      <c r="L312" s="411" t="e">
        <v>#N/A</v>
      </c>
      <c r="M312" s="421" t="e">
        <f t="shared" si="4"/>
        <v>#N/A</v>
      </c>
      <c r="O312" s="426" t="e">
        <v>#N/A</v>
      </c>
      <c r="Q312" s="411" t="e">
        <f>VLOOKUP(C312,'[1]ToPublish Fri+Mon Package Batch'!$A$2:$B$68,2,FALSE)</f>
        <v>#N/A</v>
      </c>
      <c r="R312" s="421" t="e">
        <f>VLOOKUP(C312,[2]Sheet1!$A$2:$B$12,2,FALSE)</f>
        <v>#N/A</v>
      </c>
    </row>
    <row r="313" spans="1:18">
      <c r="A313" s="10" t="str">
        <f>'Main Meals'!A313</f>
        <v>70501.000.000.000.000.000.000</v>
      </c>
      <c r="B313" s="9">
        <f>'Main Meals'!B313</f>
        <v>70500</v>
      </c>
      <c r="C313" s="9">
        <f>'Main Meals'!C313</f>
        <v>70501</v>
      </c>
      <c r="D313" s="10" t="str">
        <f>'Main Meals'!D313</f>
        <v xml:space="preserve">Popcorn Chicken Tray </v>
      </c>
      <c r="E313" s="9" t="str">
        <f>'Main Meals'!I313</f>
        <v>INACTIVE</v>
      </c>
      <c r="F313" s="409">
        <f>'Main Meals'!J313</f>
        <v>44482</v>
      </c>
      <c r="G313" s="9" t="str">
        <f>'Main Meals'!K313</f>
        <v>HALF TRAY</v>
      </c>
      <c r="H313" s="9" t="str">
        <f>VLOOKUP(C313,'Main Meals'!C313:L635,10,FALSE)</f>
        <v>MS</v>
      </c>
      <c r="I313" s="7"/>
      <c r="J313" s="411"/>
      <c r="K313" s="10" t="s">
        <v>1465</v>
      </c>
      <c r="L313" s="411" t="e">
        <v>#N/A</v>
      </c>
      <c r="M313" s="421" t="e">
        <f t="shared" si="4"/>
        <v>#N/A</v>
      </c>
      <c r="O313" s="426" t="e">
        <v>#N/A</v>
      </c>
      <c r="Q313" s="411" t="e">
        <f>VLOOKUP(C313,'[1]ToPublish Fri+Mon Package Batch'!$A$2:$B$68,2,FALSE)</f>
        <v>#N/A</v>
      </c>
      <c r="R313" s="421" t="e">
        <f>VLOOKUP(C313,[2]Sheet1!$A$2:$B$12,2,FALSE)</f>
        <v>#N/A</v>
      </c>
    </row>
    <row r="314" spans="1:18">
      <c r="A314" s="10" t="str">
        <f>'Main Meals'!A314</f>
        <v>70601.000.000.000.000.000.000</v>
      </c>
      <c r="B314" s="9">
        <f>'Main Meals'!B314</f>
        <v>70600</v>
      </c>
      <c r="C314" s="9">
        <f>'Main Meals'!C314</f>
        <v>70601</v>
      </c>
      <c r="D314" s="10" t="str">
        <f>'Main Meals'!D314</f>
        <v xml:space="preserve">Nachos Tray </v>
      </c>
      <c r="E314" s="9" t="str">
        <f>'Main Meals'!I314</f>
        <v>INACTIVE</v>
      </c>
      <c r="F314" s="409">
        <f>'Main Meals'!J314</f>
        <v>44482</v>
      </c>
      <c r="G314" s="9" t="str">
        <f>'Main Meals'!K314</f>
        <v>HALF TRAY</v>
      </c>
      <c r="H314" s="9" t="str">
        <f>VLOOKUP(C314,'Main Meals'!C314:L635,10,FALSE)</f>
        <v>MS</v>
      </c>
      <c r="I314" s="7"/>
      <c r="J314" s="411"/>
      <c r="K314" s="10" t="s">
        <v>1465</v>
      </c>
      <c r="L314" s="411" t="e">
        <v>#N/A</v>
      </c>
      <c r="M314" s="421" t="e">
        <f t="shared" si="4"/>
        <v>#N/A</v>
      </c>
      <c r="O314" s="426" t="e">
        <v>#N/A</v>
      </c>
      <c r="Q314" s="411" t="e">
        <f>VLOOKUP(C314,'[1]ToPublish Fri+Mon Package Batch'!$A$2:$B$68,2,FALSE)</f>
        <v>#N/A</v>
      </c>
      <c r="R314" s="421" t="e">
        <f>VLOOKUP(C314,[2]Sheet1!$A$2:$B$12,2,FALSE)</f>
        <v>#N/A</v>
      </c>
    </row>
    <row r="315" spans="1:18">
      <c r="A315" s="10" t="str">
        <f>'Main Meals'!A315</f>
        <v>40836.70501.70502.70601.70602.000.000</v>
      </c>
      <c r="B315" s="9">
        <f>'Main Meals'!B315</f>
        <v>40800</v>
      </c>
      <c r="C315" s="9">
        <f>'Main Meals'!C315</f>
        <v>40836</v>
      </c>
      <c r="D315" s="10" t="str">
        <f>'Main Meals'!D315</f>
        <v xml:space="preserve">Game Day Bundle  </v>
      </c>
      <c r="E315" s="9" t="str">
        <f>'Main Meals'!I315</f>
        <v>INACTIVE</v>
      </c>
      <c r="F315" s="409">
        <f>'Main Meals'!J315</f>
        <v>44482</v>
      </c>
      <c r="G315" s="9" t="str">
        <f>'Main Meals'!K315</f>
        <v>BUNDLE</v>
      </c>
      <c r="H315" s="9" t="str">
        <f>VLOOKUP(C315,'Main Meals'!C315:L635,10,FALSE)</f>
        <v>BUNDLE</v>
      </c>
      <c r="I315" s="7"/>
      <c r="J315" s="411"/>
      <c r="K315" s="10" t="s">
        <v>1465</v>
      </c>
      <c r="L315" s="411" t="e">
        <v>#N/A</v>
      </c>
      <c r="M315" s="421" t="e">
        <f t="shared" si="4"/>
        <v>#N/A</v>
      </c>
      <c r="O315" s="426" t="e">
        <v>#N/A</v>
      </c>
      <c r="Q315" s="411" t="e">
        <f>VLOOKUP(C315,'[1]ToPublish Fri+Mon Package Batch'!$A$2:$B$68,2,FALSE)</f>
        <v>#N/A</v>
      </c>
      <c r="R315" s="421" t="e">
        <f>VLOOKUP(C315,[2]Sheet1!$A$2:$B$12,2,FALSE)</f>
        <v>#N/A</v>
      </c>
    </row>
    <row r="316" spans="1:18">
      <c r="A316" s="10" t="str">
        <f>'Main Meals'!A316</f>
        <v>40837.1401.1601.3101.3101.000.6600</v>
      </c>
      <c r="B316" s="9">
        <f>'Main Meals'!B316</f>
        <v>40800</v>
      </c>
      <c r="C316" s="9">
        <f>'Main Meals'!C316</f>
        <v>40837</v>
      </c>
      <c r="D316" s="10" t="str">
        <f>'Main Meals'!D316</f>
        <v xml:space="preserve">Fiber Fueled Bundle </v>
      </c>
      <c r="E316" s="9" t="str">
        <f>'Main Meals'!I316</f>
        <v xml:space="preserve">ACTIVE </v>
      </c>
      <c r="F316" s="409">
        <f>'Main Meals'!J316</f>
        <v>44482</v>
      </c>
      <c r="G316" s="9" t="str">
        <f>'Main Meals'!K316</f>
        <v>BUNDLE</v>
      </c>
      <c r="H316" s="9" t="str">
        <f>VLOOKUP(C316,'Main Meals'!C316:L635,10,FALSE)</f>
        <v>BUNDLE</v>
      </c>
      <c r="I316" s="7"/>
      <c r="J316" s="411"/>
      <c r="K316" s="10" t="s">
        <v>1465</v>
      </c>
      <c r="L316" s="411" t="e">
        <v>#N/A</v>
      </c>
      <c r="M316" s="421" t="e">
        <f t="shared" si="4"/>
        <v>#N/A</v>
      </c>
      <c r="O316" s="426" t="e">
        <v>#N/A</v>
      </c>
      <c r="Q316" s="411" t="e">
        <f>VLOOKUP(C316,'[1]ToPublish Fri+Mon Package Batch'!$A$2:$B$68,2,FALSE)</f>
        <v>#N/A</v>
      </c>
      <c r="R316" s="421" t="e">
        <f>VLOOKUP(C316,[2]Sheet1!$A$2:$B$12,2,FALSE)</f>
        <v>#N/A</v>
      </c>
    </row>
    <row r="317" spans="1:18">
      <c r="A317" s="10" t="str">
        <f>'Main Meals'!A317</f>
        <v>40838.95001.95201.11002.11002.82002.4703</v>
      </c>
      <c r="B317" s="9">
        <f>'Main Meals'!B317</f>
        <v>40800</v>
      </c>
      <c r="C317" s="9">
        <f>'Main Meals'!C317</f>
        <v>40838</v>
      </c>
      <c r="D317" s="10" t="str">
        <f>'Main Meals'!D317</f>
        <v xml:space="preserve">Chef's Favorites Bundle </v>
      </c>
      <c r="E317" s="9" t="str">
        <f>'Main Meals'!I317</f>
        <v>ACTIVE</v>
      </c>
      <c r="F317" s="409">
        <f>'Main Meals'!J317</f>
        <v>44482</v>
      </c>
      <c r="G317" s="9" t="str">
        <f>'Main Meals'!K317</f>
        <v>BUNDLE</v>
      </c>
      <c r="H317" s="9" t="str">
        <f>VLOOKUP(C317,'Main Meals'!C317:L635,10,FALSE)</f>
        <v>BUNDLE</v>
      </c>
      <c r="I317" s="7"/>
      <c r="J317" s="411"/>
      <c r="K317" s="10" t="s">
        <v>1465</v>
      </c>
      <c r="L317" s="411" t="e">
        <v>#N/A</v>
      </c>
      <c r="M317" s="421" t="e">
        <f t="shared" si="4"/>
        <v>#N/A</v>
      </c>
      <c r="O317" s="426" t="e">
        <v>#N/A</v>
      </c>
      <c r="Q317" s="411" t="e">
        <f>VLOOKUP(C317,'[1]ToPublish Fri+Mon Package Batch'!$A$2:$B$68,2,FALSE)</f>
        <v>#N/A</v>
      </c>
      <c r="R317" s="421" t="e">
        <f>VLOOKUP(C317,[2]Sheet1!$A$2:$B$12,2,FALSE)</f>
        <v>#N/A</v>
      </c>
    </row>
    <row r="318" spans="1:18">
      <c r="A318" s="10" t="str">
        <f>'Main Meals'!A318</f>
        <v>70502.134.135.136.412.000.000</v>
      </c>
      <c r="B318" s="9">
        <f>'Main Meals'!B318</f>
        <v>70500</v>
      </c>
      <c r="C318" s="9">
        <f>'Main Meals'!C318</f>
        <v>70502</v>
      </c>
      <c r="D318" s="10" t="str">
        <f>'Main Meals'!D318</f>
        <v xml:space="preserve">Popcorn Chicken Components  </v>
      </c>
      <c r="E318" s="9" t="str">
        <f>'Main Meals'!I318</f>
        <v>INACTIVE</v>
      </c>
      <c r="F318" s="409">
        <f>'Main Meals'!J318</f>
        <v>44482</v>
      </c>
      <c r="G318" s="9" t="str">
        <f>'Main Meals'!K318</f>
        <v>HALF TRAY</v>
      </c>
      <c r="H318" s="9" t="str">
        <f>VLOOKUP(C318,'Main Meals'!C318:L635,10,FALSE)</f>
        <v>MS</v>
      </c>
      <c r="I318" s="7"/>
      <c r="J318" s="411"/>
      <c r="K318" s="10" t="s">
        <v>1465</v>
      </c>
      <c r="L318" s="411" t="e">
        <v>#N/A</v>
      </c>
      <c r="M318" s="421" t="e">
        <f t="shared" si="4"/>
        <v>#N/A</v>
      </c>
      <c r="O318" s="426" t="e">
        <v>#N/A</v>
      </c>
      <c r="Q318" s="411" t="e">
        <f>VLOOKUP(C318,'[1]ToPublish Fri+Mon Package Batch'!$A$2:$B$68,2,FALSE)</f>
        <v>#N/A</v>
      </c>
      <c r="R318" s="421" t="e">
        <f>VLOOKUP(C318,[2]Sheet1!$A$2:$B$12,2,FALSE)</f>
        <v>#N/A</v>
      </c>
    </row>
    <row r="319" spans="1:18">
      <c r="A319" s="10" t="str">
        <f>'Main Meals'!A319</f>
        <v>70602.7800.7800.506.813.411.414</v>
      </c>
      <c r="B319" s="9">
        <f>'Main Meals'!B319</f>
        <v>70600</v>
      </c>
      <c r="C319" s="9">
        <f>'Main Meals'!C319</f>
        <v>70602</v>
      </c>
      <c r="D319" s="10" t="str">
        <f>'Main Meals'!D319</f>
        <v xml:space="preserve">Nachos Components </v>
      </c>
      <c r="E319" s="9" t="str">
        <f>'Main Meals'!I319</f>
        <v>INACTIVE</v>
      </c>
      <c r="F319" s="409">
        <f>'Main Meals'!J319</f>
        <v>44482</v>
      </c>
      <c r="G319" s="9" t="str">
        <f>'Main Meals'!K319</f>
        <v>HALF TRAY</v>
      </c>
      <c r="H319" s="9" t="str">
        <f>VLOOKUP(C319,'Main Meals'!C319:L635,10,FALSE)</f>
        <v>MS</v>
      </c>
      <c r="I319" s="7"/>
      <c r="J319" s="411"/>
      <c r="K319" s="10" t="s">
        <v>1465</v>
      </c>
      <c r="L319" s="411" t="e">
        <v>#N/A</v>
      </c>
      <c r="M319" s="421" t="e">
        <f t="shared" si="4"/>
        <v>#N/A</v>
      </c>
      <c r="O319" s="426" t="e">
        <v>#N/A</v>
      </c>
      <c r="Q319" s="411" t="e">
        <f>VLOOKUP(C319,'[1]ToPublish Fri+Mon Package Batch'!$A$2:$B$68,2,FALSE)</f>
        <v>#N/A</v>
      </c>
      <c r="R319" s="421" t="e">
        <f>VLOOKUP(C319,[2]Sheet1!$A$2:$B$12,2,FALSE)</f>
        <v>#N/A</v>
      </c>
    </row>
    <row r="320" spans="1:18">
      <c r="A320" s="10" t="str">
        <f>'Main Meals'!A320</f>
        <v>70701.000.000.000.000.000.000</v>
      </c>
      <c r="B320" s="9">
        <f>'Main Meals'!B320</f>
        <v>70700</v>
      </c>
      <c r="C320" s="9">
        <f>'Main Meals'!C320</f>
        <v>70701</v>
      </c>
      <c r="D320" s="10" t="str">
        <f>'Main Meals'!D320</f>
        <v xml:space="preserve">Italian Wedding Soup </v>
      </c>
      <c r="E320" s="9" t="str">
        <f>'Main Meals'!I320</f>
        <v>INACTIVE</v>
      </c>
      <c r="F320" s="409">
        <f>'Main Meals'!J320</f>
        <v>44482</v>
      </c>
      <c r="G320" s="9" t="str">
        <f>'Main Meals'!K320</f>
        <v>SOUP</v>
      </c>
      <c r="H320" s="9" t="str">
        <f>VLOOKUP(C320,'Main Meals'!C320:L635,10,FALSE)</f>
        <v>SS</v>
      </c>
      <c r="I320" s="7"/>
      <c r="J320" s="411">
        <v>810044437072</v>
      </c>
      <c r="K320" s="10" t="s">
        <v>1465</v>
      </c>
      <c r="L320" s="411" t="e">
        <v>#N/A</v>
      </c>
      <c r="M320" s="421" t="e">
        <f t="shared" si="4"/>
        <v>#N/A</v>
      </c>
      <c r="O320" s="426" t="e">
        <v>#N/A</v>
      </c>
      <c r="Q320" s="411" t="e">
        <f>VLOOKUP(C320,'[1]ToPublish Fri+Mon Package Batch'!$A$2:$B$68,2,FALSE)</f>
        <v>#N/A</v>
      </c>
      <c r="R320" s="421" t="e">
        <f>VLOOKUP(C320,[2]Sheet1!$A$2:$B$12,2,FALSE)</f>
        <v>#N/A</v>
      </c>
    </row>
    <row r="321" spans="1:18">
      <c r="A321" s="10" t="str">
        <f>'Main Meals'!A321</f>
        <v>70801.407.000.000.000.000.000</v>
      </c>
      <c r="B321" s="9">
        <f>'Main Meals'!B321</f>
        <v>70800</v>
      </c>
      <c r="C321" s="9">
        <f>'Main Meals'!C321</f>
        <v>70801</v>
      </c>
      <c r="D321" s="10" t="str">
        <f>'Main Meals'!D321</f>
        <v xml:space="preserve">Chicken &amp; Eggplant Parmesan </v>
      </c>
      <c r="E321" s="9" t="str">
        <f>'Main Meals'!I321</f>
        <v xml:space="preserve">ACTIVE </v>
      </c>
      <c r="F321" s="409">
        <f>'Main Meals'!J321</f>
        <v>44482</v>
      </c>
      <c r="G321" s="9" t="str">
        <f>'Main Meals'!K321</f>
        <v>ENTRÉE</v>
      </c>
      <c r="H321" s="9" t="str">
        <f>VLOOKUP(C321,'Main Meals'!C321:L635,10,FALSE)</f>
        <v>SS</v>
      </c>
      <c r="I321" s="7"/>
      <c r="J321" s="411">
        <v>810044437089</v>
      </c>
      <c r="K321" s="10" t="s">
        <v>1465</v>
      </c>
      <c r="L321" s="411" t="e">
        <v>#N/A</v>
      </c>
      <c r="M321" s="421" t="e">
        <f t="shared" si="4"/>
        <v>#N/A</v>
      </c>
      <c r="O321" s="426" t="e">
        <v>#N/A</v>
      </c>
      <c r="Q321" s="411" t="e">
        <f>VLOOKUP(C321,'[1]ToPublish Fri+Mon Package Batch'!$A$2:$B$68,2,FALSE)</f>
        <v>#N/A</v>
      </c>
      <c r="R321" s="421" t="e">
        <f>VLOOKUP(C321,[2]Sheet1!$A$2:$B$12,2,FALSE)</f>
        <v>#N/A</v>
      </c>
    </row>
    <row r="322" spans="1:18">
      <c r="A322" s="10" t="str">
        <f>'Main Meals'!A322</f>
        <v>70901.126.000.000.000.000.000</v>
      </c>
      <c r="B322" s="9">
        <f>'Main Meals'!B322</f>
        <v>70900</v>
      </c>
      <c r="C322" s="9">
        <f>'Main Meals'!C322</f>
        <v>70901</v>
      </c>
      <c r="D322" s="10" t="str">
        <f>'Main Meals'!D322</f>
        <v>Spring Salad (Chicken)</v>
      </c>
      <c r="E322" s="9" t="str">
        <f>'Main Meals'!I322</f>
        <v>ACTIVE</v>
      </c>
      <c r="F322" s="409">
        <f>'Main Meals'!J322</f>
        <v>44482</v>
      </c>
      <c r="G322" s="9" t="str">
        <f>'Main Meals'!K322</f>
        <v>SALAD</v>
      </c>
      <c r="H322" s="9" t="str">
        <f>VLOOKUP(C322,'Main Meals'!C322:L635,10,FALSE)</f>
        <v>SS</v>
      </c>
      <c r="I322" s="7"/>
      <c r="J322" s="411"/>
      <c r="K322" s="10" t="s">
        <v>1465</v>
      </c>
      <c r="L322" s="411" t="e">
        <v>#N/A</v>
      </c>
      <c r="M322" s="421" t="e">
        <f t="shared" si="4"/>
        <v>#N/A</v>
      </c>
      <c r="O322" s="426" t="e">
        <v>#N/A</v>
      </c>
      <c r="Q322" s="411" t="e">
        <f>VLOOKUP(C322,'[1]ToPublish Fri+Mon Package Batch'!$A$2:$B$68,2,FALSE)</f>
        <v>#N/A</v>
      </c>
      <c r="R322" s="421" t="e">
        <f>VLOOKUP(C322,[2]Sheet1!$A$2:$B$12,2,FALSE)</f>
        <v>#N/A</v>
      </c>
    </row>
    <row r="323" spans="1:18">
      <c r="A323" s="10" t="str">
        <f>'Main Meals'!A323</f>
        <v>70903.126.000.000.000.000.000</v>
      </c>
      <c r="B323" s="9">
        <f>'Main Meals'!B323</f>
        <v>70900</v>
      </c>
      <c r="C323" s="9">
        <f>'Main Meals'!C323</f>
        <v>70903</v>
      </c>
      <c r="D323" s="10" t="str">
        <f>'Main Meals'!D323</f>
        <v>Spring Salad (Shrimp)</v>
      </c>
      <c r="E323" s="9" t="str">
        <f>'Main Meals'!I323</f>
        <v>ACTIVE</v>
      </c>
      <c r="F323" s="409">
        <f>'Main Meals'!J323</f>
        <v>44482</v>
      </c>
      <c r="G323" s="9" t="str">
        <f>'Main Meals'!K323</f>
        <v>SALAD</v>
      </c>
      <c r="H323" s="9" t="str">
        <f>VLOOKUP(C323,'Main Meals'!C323:L635,10,FALSE)</f>
        <v>SS</v>
      </c>
      <c r="I323" s="7"/>
      <c r="J323" s="411"/>
      <c r="K323" s="10" t="s">
        <v>1465</v>
      </c>
      <c r="L323" s="411" t="e">
        <v>#N/A</v>
      </c>
      <c r="M323" s="421" t="e">
        <f t="shared" ref="M323:M386" si="5">L323-J323</f>
        <v>#N/A</v>
      </c>
      <c r="O323" s="426" t="e">
        <v>#N/A</v>
      </c>
      <c r="Q323" s="411" t="e">
        <f>VLOOKUP(C323,'[1]ToPublish Fri+Mon Package Batch'!$A$2:$B$68,2,FALSE)</f>
        <v>#N/A</v>
      </c>
      <c r="R323" s="421" t="e">
        <f>VLOOKUP(C323,[2]Sheet1!$A$2:$B$12,2,FALSE)</f>
        <v>#N/A</v>
      </c>
    </row>
    <row r="324" spans="1:18">
      <c r="A324" s="10" t="str">
        <f>'Main Meals'!A324</f>
        <v>70902.126.000.000.000.000.000</v>
      </c>
      <c r="B324" s="9">
        <f>'Main Meals'!B324</f>
        <v>70900</v>
      </c>
      <c r="C324" s="9">
        <f>'Main Meals'!C324</f>
        <v>70902</v>
      </c>
      <c r="D324" s="10" t="str">
        <f>'Main Meals'!D324</f>
        <v>Spring Salad (Tempeh)</v>
      </c>
      <c r="E324" s="9" t="str">
        <f>'Main Meals'!I324</f>
        <v>ACTIVE</v>
      </c>
      <c r="F324" s="409">
        <f>'Main Meals'!J324</f>
        <v>44482</v>
      </c>
      <c r="G324" s="9" t="str">
        <f>'Main Meals'!K324</f>
        <v>SALAD</v>
      </c>
      <c r="H324" s="9" t="str">
        <f>VLOOKUP(C324,'Main Meals'!C324:L635,10,FALSE)</f>
        <v>SS</v>
      </c>
      <c r="I324" s="7"/>
      <c r="J324" s="411"/>
      <c r="K324" s="10" t="s">
        <v>1465</v>
      </c>
      <c r="L324" s="411" t="e">
        <v>#N/A</v>
      </c>
      <c r="M324" s="421" t="e">
        <f t="shared" si="5"/>
        <v>#N/A</v>
      </c>
      <c r="O324" s="426" t="e">
        <v>#N/A</v>
      </c>
      <c r="Q324" s="411" t="e">
        <f>VLOOKUP(C324,'[1]ToPublish Fri+Mon Package Batch'!$A$2:$B$68,2,FALSE)</f>
        <v>#N/A</v>
      </c>
      <c r="R324" s="421" t="e">
        <f>VLOOKUP(C324,[2]Sheet1!$A$2:$B$12,2,FALSE)</f>
        <v>#N/A</v>
      </c>
    </row>
    <row r="325" spans="1:18">
      <c r="A325" s="10" t="str">
        <f>'Main Meals'!A325</f>
        <v>40839.70701.70801.70901.70902.11801.70401</v>
      </c>
      <c r="B325" s="9">
        <f>'Main Meals'!B325</f>
        <v>40800</v>
      </c>
      <c r="C325" s="9">
        <f>'Main Meals'!C325</f>
        <v>40839</v>
      </c>
      <c r="D325" s="10" t="str">
        <f>'Main Meals'!D325</f>
        <v xml:space="preserve">New This Month February Bundle </v>
      </c>
      <c r="E325" s="9" t="str">
        <f>'Main Meals'!I325</f>
        <v>INACTIVE</v>
      </c>
      <c r="F325" s="409">
        <f>'Main Meals'!J325</f>
        <v>44482</v>
      </c>
      <c r="G325" s="9" t="str">
        <f>'Main Meals'!K325</f>
        <v>BUNDLE</v>
      </c>
      <c r="H325" s="9" t="str">
        <f>VLOOKUP(C325,'Main Meals'!C325:L635,10,FALSE)</f>
        <v>BUNDLE</v>
      </c>
      <c r="I325" s="7"/>
      <c r="J325" s="411"/>
      <c r="K325" s="10" t="s">
        <v>1465</v>
      </c>
      <c r="L325" s="411" t="e">
        <v>#N/A</v>
      </c>
      <c r="M325" s="421" t="e">
        <f t="shared" si="5"/>
        <v>#N/A</v>
      </c>
      <c r="O325" s="426" t="e">
        <v>#N/A</v>
      </c>
      <c r="Q325" s="411" t="e">
        <f>VLOOKUP(C325,'[1]ToPublish Fri+Mon Package Batch'!$A$2:$B$68,2,FALSE)</f>
        <v>#N/A</v>
      </c>
      <c r="R325" s="421" t="e">
        <f>VLOOKUP(C325,[2]Sheet1!$A$2:$B$12,2,FALSE)</f>
        <v>#N/A</v>
      </c>
    </row>
    <row r="326" spans="1:18">
      <c r="A326" s="10" t="str">
        <f>'Main Meals'!A326</f>
        <v>20604.000.000.000.000.000.000</v>
      </c>
      <c r="B326" s="9">
        <f>'Main Meals'!B326</f>
        <v>20600</v>
      </c>
      <c r="C326" s="9">
        <f>'Main Meals'!C326</f>
        <v>20604</v>
      </c>
      <c r="D326" s="10" t="str">
        <f>'Main Meals'!D326</f>
        <v xml:space="preserve">Cinnamon-Sugar Coffee Cakes (6 pack) </v>
      </c>
      <c r="E326" s="9" t="str">
        <f>'Main Meals'!I326</f>
        <v>INACTIVE</v>
      </c>
      <c r="F326" s="409">
        <f>'Main Meals'!J326</f>
        <v>44482</v>
      </c>
      <c r="G326" s="9" t="str">
        <f>'Main Meals'!K326</f>
        <v>SNACK</v>
      </c>
      <c r="H326" s="9" t="str">
        <f>VLOOKUP(C326,'Main Meals'!C326:L635,10,FALSE)</f>
        <v>MS</v>
      </c>
      <c r="I326" s="7" t="s">
        <v>2140</v>
      </c>
      <c r="J326" s="411">
        <v>850001352468</v>
      </c>
      <c r="K326" s="10" t="s">
        <v>1465</v>
      </c>
      <c r="L326" s="411">
        <v>810044432060</v>
      </c>
      <c r="M326" s="421">
        <f t="shared" si="5"/>
        <v>-39956920408</v>
      </c>
      <c r="O326" s="426" t="e">
        <v>#N/A</v>
      </c>
      <c r="Q326" s="411" t="e">
        <f>VLOOKUP(C326,'[1]ToPublish Fri+Mon Package Batch'!$A$2:$B$68,2,FALSE)</f>
        <v>#N/A</v>
      </c>
      <c r="R326" s="421" t="e">
        <f>VLOOKUP(C326,[2]Sheet1!$A$2:$B$12,2,FALSE)</f>
        <v>#N/A</v>
      </c>
    </row>
    <row r="327" spans="1:18">
      <c r="A327" s="10" t="str">
        <f>'Main Meals'!A327</f>
        <v>20302.000.000.000.000.000.000</v>
      </c>
      <c r="B327" s="9">
        <f>'Main Meals'!B327</f>
        <v>20300</v>
      </c>
      <c r="C327" s="9">
        <f>'Main Meals'!C327</f>
        <v>20302</v>
      </c>
      <c r="D327" s="10" t="str">
        <f>'Main Meals'!D327</f>
        <v xml:space="preserve">Chocolate Fudge Brownie (6 pack) </v>
      </c>
      <c r="E327" s="9" t="str">
        <f>'Main Meals'!I327</f>
        <v>INACTIVE</v>
      </c>
      <c r="F327" s="409">
        <f>'Main Meals'!J327</f>
        <v>44482</v>
      </c>
      <c r="G327" s="9" t="str">
        <f>'Main Meals'!K327</f>
        <v>SNACK</v>
      </c>
      <c r="H327" s="9" t="str">
        <f>VLOOKUP(C327,'Main Meals'!C327:L635,10,FALSE)</f>
        <v>MS</v>
      </c>
      <c r="I327" s="7"/>
      <c r="J327" s="411"/>
      <c r="K327" s="10" t="s">
        <v>1465</v>
      </c>
      <c r="L327" s="411" t="e">
        <v>#N/A</v>
      </c>
      <c r="M327" s="421" t="e">
        <f t="shared" si="5"/>
        <v>#N/A</v>
      </c>
      <c r="O327" s="426" t="e">
        <v>#N/A</v>
      </c>
      <c r="Q327" s="411" t="e">
        <f>VLOOKUP(C327,'[1]ToPublish Fri+Mon Package Batch'!$A$2:$B$68,2,FALSE)</f>
        <v>#N/A</v>
      </c>
      <c r="R327" s="421" t="e">
        <f>VLOOKUP(C327,[2]Sheet1!$A$2:$B$12,2,FALSE)</f>
        <v>#N/A</v>
      </c>
    </row>
    <row r="328" spans="1:18">
      <c r="A328" s="10" t="str">
        <f>'Main Meals'!A328</f>
        <v>80001.000.000.000.000.000.000</v>
      </c>
      <c r="B328" s="9">
        <f>'Main Meals'!B328</f>
        <v>80000</v>
      </c>
      <c r="C328" s="9">
        <f>'Main Meals'!C328</f>
        <v>80001</v>
      </c>
      <c r="D328" s="10" t="str">
        <f>'Main Meals'!D328</f>
        <v>Vegan Chili (Tempeh)</v>
      </c>
      <c r="E328" s="9" t="str">
        <f>'Main Meals'!I328</f>
        <v xml:space="preserve">ACTIVE </v>
      </c>
      <c r="F328" s="409">
        <f>'Main Meals'!J328</f>
        <v>44482</v>
      </c>
      <c r="G328" s="9" t="str">
        <f>'Main Meals'!K328</f>
        <v>SOUP</v>
      </c>
      <c r="H328" s="9" t="str">
        <f>VLOOKUP(C328,'Main Meals'!C328:L635,10,FALSE)</f>
        <v>SS</v>
      </c>
      <c r="I328" s="7"/>
      <c r="J328" s="411"/>
      <c r="K328" s="10" t="s">
        <v>1465</v>
      </c>
      <c r="L328" s="411" t="e">
        <v>#N/A</v>
      </c>
      <c r="M328" s="421" t="e">
        <f t="shared" si="5"/>
        <v>#N/A</v>
      </c>
      <c r="O328" s="426" t="e">
        <v>#N/A</v>
      </c>
      <c r="Q328" s="411" t="e">
        <f>VLOOKUP(C328,'[1]ToPublish Fri+Mon Package Batch'!$A$2:$B$68,2,FALSE)</f>
        <v>#N/A</v>
      </c>
      <c r="R328" s="421" t="e">
        <f>VLOOKUP(C328,[2]Sheet1!$A$2:$B$12,2,FALSE)</f>
        <v>#N/A</v>
      </c>
    </row>
    <row r="329" spans="1:18">
      <c r="A329" s="10" t="str">
        <f>'Main Meals'!A329</f>
        <v>80002.000.000.000.000.000.000</v>
      </c>
      <c r="B329" s="9">
        <f>'Main Meals'!B329</f>
        <v>80000</v>
      </c>
      <c r="C329" s="9">
        <f>'Main Meals'!C329</f>
        <v>80002</v>
      </c>
      <c r="D329" s="10" t="str">
        <f>'Main Meals'!D329</f>
        <v>Vegan Chili (Quinoa)</v>
      </c>
      <c r="E329" s="9" t="str">
        <f>'Main Meals'!I329</f>
        <v xml:space="preserve">ACTIVE </v>
      </c>
      <c r="F329" s="409">
        <f>'Main Meals'!J329</f>
        <v>44482</v>
      </c>
      <c r="G329" s="9" t="str">
        <f>'Main Meals'!K329</f>
        <v>SOUP</v>
      </c>
      <c r="H329" s="9" t="str">
        <f>VLOOKUP(C329,'Main Meals'!C329:L635,10,FALSE)</f>
        <v>SS</v>
      </c>
      <c r="I329" s="7"/>
      <c r="J329" s="411"/>
      <c r="K329" s="10" t="s">
        <v>1465</v>
      </c>
      <c r="L329" s="411" t="e">
        <v>#N/A</v>
      </c>
      <c r="M329" s="421" t="e">
        <f t="shared" si="5"/>
        <v>#N/A</v>
      </c>
      <c r="O329" s="426" t="e">
        <v>#N/A</v>
      </c>
      <c r="Q329" s="411" t="e">
        <f>VLOOKUP(C329,'[1]ToPublish Fri+Mon Package Batch'!$A$2:$B$68,2,FALSE)</f>
        <v>#N/A</v>
      </c>
      <c r="R329" s="421" t="e">
        <f>VLOOKUP(C329,[2]Sheet1!$A$2:$B$12,2,FALSE)</f>
        <v>#N/A</v>
      </c>
    </row>
    <row r="330" spans="1:18">
      <c r="A330" s="10" t="str">
        <f>'Main Meals'!A330</f>
        <v>80101.610.409.115.000.000.000</v>
      </c>
      <c r="B330" s="9">
        <f>'Main Meals'!B330</f>
        <v>80100</v>
      </c>
      <c r="C330" s="9">
        <f>'Main Meals'!C330</f>
        <v>80101</v>
      </c>
      <c r="D330" s="10" t="str">
        <f>'Main Meals'!D330</f>
        <v xml:space="preserve">Fish Tacos with Red Cabbage Slaw  </v>
      </c>
      <c r="E330" s="9" t="str">
        <f>'Main Meals'!I330</f>
        <v xml:space="preserve">ACTIVE </v>
      </c>
      <c r="F330" s="409">
        <f>'Main Meals'!J330</f>
        <v>44482</v>
      </c>
      <c r="G330" s="9" t="str">
        <f>'Main Meals'!K330</f>
        <v>ENTRÉE</v>
      </c>
      <c r="H330" s="9" t="str">
        <f>VLOOKUP(C330,'Main Meals'!C330:L635,10,FALSE)</f>
        <v>SS</v>
      </c>
      <c r="I330" s="7"/>
      <c r="J330" s="411"/>
      <c r="K330" s="10" t="s">
        <v>1465</v>
      </c>
      <c r="L330" s="411" t="e">
        <v>#N/A</v>
      </c>
      <c r="M330" s="421" t="e">
        <f t="shared" si="5"/>
        <v>#N/A</v>
      </c>
      <c r="O330" s="426" t="e">
        <v>#N/A</v>
      </c>
      <c r="Q330" s="411" t="e">
        <f>VLOOKUP(C330,'[1]ToPublish Fri+Mon Package Batch'!$A$2:$B$68,2,FALSE)</f>
        <v>#N/A</v>
      </c>
      <c r="R330" s="421" t="e">
        <f>VLOOKUP(C330,[2]Sheet1!$A$2:$B$12,2,FALSE)</f>
        <v>#N/A</v>
      </c>
    </row>
    <row r="331" spans="1:18">
      <c r="A331" s="10" t="str">
        <f>'Main Meals'!A331</f>
        <v>40840.80901.95201.70401.93001.12800.7600</v>
      </c>
      <c r="B331" s="9">
        <f>'Main Meals'!B331</f>
        <v>40800</v>
      </c>
      <c r="C331" s="9">
        <f>'Main Meals'!C331</f>
        <v>40840</v>
      </c>
      <c r="D331" s="10" t="str">
        <f>'Main Meals'!D331</f>
        <v xml:space="preserve">Comfort Bundle </v>
      </c>
      <c r="E331" s="9" t="str">
        <f>'Main Meals'!I331</f>
        <v xml:space="preserve">ACTIVE </v>
      </c>
      <c r="F331" s="409">
        <f>'Main Meals'!J331</f>
        <v>44482</v>
      </c>
      <c r="G331" s="9" t="str">
        <f>'Main Meals'!K331</f>
        <v>BUNDLE</v>
      </c>
      <c r="H331" s="9" t="str">
        <f>VLOOKUP(C331,'Main Meals'!C331:L635,10,FALSE)</f>
        <v>BUNDLE</v>
      </c>
      <c r="I331" s="7"/>
      <c r="J331" s="411"/>
      <c r="K331" s="10" t="s">
        <v>1465</v>
      </c>
      <c r="L331" s="411" t="e">
        <v>#N/A</v>
      </c>
      <c r="M331" s="421" t="e">
        <f t="shared" si="5"/>
        <v>#N/A</v>
      </c>
      <c r="O331" s="426" t="e">
        <v>#N/A</v>
      </c>
      <c r="Q331" s="411" t="e">
        <f>VLOOKUP(C331,'[1]ToPublish Fri+Mon Package Batch'!$A$2:$B$68,2,FALSE)</f>
        <v>#N/A</v>
      </c>
      <c r="R331" s="421" t="e">
        <f>VLOOKUP(C331,[2]Sheet1!$A$2:$B$12,2,FALSE)</f>
        <v>#N/A</v>
      </c>
    </row>
    <row r="332" spans="1:18">
      <c r="A332" s="10" t="str">
        <f>'Main Meals'!A332</f>
        <v>80201.000.000.000.000.000.000</v>
      </c>
      <c r="B332" s="9">
        <f>'Main Meals'!B332</f>
        <v>80200</v>
      </c>
      <c r="C332" s="9">
        <f>'Main Meals'!C332</f>
        <v>80201</v>
      </c>
      <c r="D332" s="10" t="str">
        <f>'Main Meals'!D332</f>
        <v xml:space="preserve">Braised Brisket with Potato Kugel and Sauteed Spinach </v>
      </c>
      <c r="E332" s="9" t="str">
        <f>'Main Meals'!I332</f>
        <v>INACTIVE</v>
      </c>
      <c r="F332" s="409">
        <f>'Main Meals'!J332</f>
        <v>44482</v>
      </c>
      <c r="G332" s="9" t="str">
        <f>'Main Meals'!K332</f>
        <v>ENTRÉE</v>
      </c>
      <c r="H332" s="9" t="str">
        <f>VLOOKUP(C332,'Main Meals'!C332:L635,10,FALSE)</f>
        <v>SS</v>
      </c>
      <c r="I332" s="7"/>
      <c r="J332" s="411">
        <v>810044438024</v>
      </c>
      <c r="K332" s="10" t="s">
        <v>1465</v>
      </c>
      <c r="L332" s="411" t="e">
        <v>#N/A</v>
      </c>
      <c r="M332" s="421" t="e">
        <f t="shared" si="5"/>
        <v>#N/A</v>
      </c>
      <c r="O332" s="426" t="e">
        <v>#N/A</v>
      </c>
      <c r="Q332" s="411" t="e">
        <f>VLOOKUP(C332,'[1]ToPublish Fri+Mon Package Batch'!$A$2:$B$68,2,FALSE)</f>
        <v>#N/A</v>
      </c>
      <c r="R332" s="421" t="e">
        <f>VLOOKUP(C332,[2]Sheet1!$A$2:$B$12,2,FALSE)</f>
        <v>#N/A</v>
      </c>
    </row>
    <row r="333" spans="1:18">
      <c r="A333" s="10" t="str">
        <f>'Main Meals'!A333</f>
        <v>80301.000.000.000.000.000.000</v>
      </c>
      <c r="B333" s="9">
        <f>'Main Meals'!B333</f>
        <v>80300</v>
      </c>
      <c r="C333" s="9">
        <f>'Main Meals'!C333</f>
        <v>80301</v>
      </c>
      <c r="D333" s="10" t="str">
        <f>'Main Meals'!D333</f>
        <v xml:space="preserve">Matzoh Ball Soup </v>
      </c>
      <c r="E333" s="9" t="str">
        <f>'Main Meals'!I333</f>
        <v>INACTIVE</v>
      </c>
      <c r="F333" s="409">
        <f>'Main Meals'!J333</f>
        <v>44482</v>
      </c>
      <c r="G333" s="9" t="str">
        <f>'Main Meals'!K333</f>
        <v>SOUP</v>
      </c>
      <c r="H333" s="9" t="str">
        <f>VLOOKUP(C333,'Main Meals'!C333:L635,10,FALSE)</f>
        <v>SS</v>
      </c>
      <c r="I333" s="7"/>
      <c r="J333" s="411"/>
      <c r="K333" s="10" t="s">
        <v>1465</v>
      </c>
      <c r="L333" s="411" t="e">
        <v>#N/A</v>
      </c>
      <c r="M333" s="421" t="e">
        <f t="shared" si="5"/>
        <v>#N/A</v>
      </c>
      <c r="O333" s="426" t="e">
        <v>#N/A</v>
      </c>
      <c r="Q333" s="411" t="e">
        <f>VLOOKUP(C333,'[1]ToPublish Fri+Mon Package Batch'!$A$2:$B$68,2,FALSE)</f>
        <v>#N/A</v>
      </c>
      <c r="R333" s="421" t="e">
        <f>VLOOKUP(C333,[2]Sheet1!$A$2:$B$12,2,FALSE)</f>
        <v>#N/A</v>
      </c>
    </row>
    <row r="334" spans="1:18">
      <c r="A334" s="10" t="str">
        <f>'Main Meals'!A334</f>
        <v>80401.000.000.000.000.000.000</v>
      </c>
      <c r="B334" s="9">
        <f>'Main Meals'!B334</f>
        <v>80400</v>
      </c>
      <c r="C334" s="9">
        <f>'Main Meals'!C334</f>
        <v>80401</v>
      </c>
      <c r="D334" s="10" t="str">
        <f>'Main Meals'!D334</f>
        <v xml:space="preserve">Gefilte Fish </v>
      </c>
      <c r="E334" s="9" t="str">
        <f>'Main Meals'!I334</f>
        <v>ACTIVE</v>
      </c>
      <c r="F334" s="409">
        <f>'Main Meals'!J334</f>
        <v>44482</v>
      </c>
      <c r="G334" s="9" t="str">
        <f>'Main Meals'!K334</f>
        <v>ENTRÉE</v>
      </c>
      <c r="H334" s="9" t="str">
        <f>VLOOKUP(C334,'Main Meals'!C334:L635,10,FALSE)</f>
        <v>MS</v>
      </c>
      <c r="I334" s="7"/>
      <c r="J334" s="411">
        <v>810044438048</v>
      </c>
      <c r="K334" s="10" t="s">
        <v>1465</v>
      </c>
      <c r="L334" s="411">
        <v>810044438048</v>
      </c>
      <c r="M334" s="421">
        <f t="shared" si="5"/>
        <v>0</v>
      </c>
      <c r="O334" s="426" t="e">
        <v>#N/A</v>
      </c>
      <c r="Q334" s="411" t="e">
        <f>VLOOKUP(C334,'[1]ToPublish Fri+Mon Package Batch'!$A$2:$B$68,2,FALSE)</f>
        <v>#N/A</v>
      </c>
      <c r="R334" s="421" t="e">
        <f>VLOOKUP(C334,[2]Sheet1!$A$2:$B$12,2,FALSE)</f>
        <v>#N/A</v>
      </c>
    </row>
    <row r="335" spans="1:18">
      <c r="A335" s="10" t="str">
        <f>'Main Meals'!A335</f>
        <v>80501.000.000.000.000.000.000</v>
      </c>
      <c r="B335" s="9">
        <f>'Main Meals'!B335</f>
        <v>80500</v>
      </c>
      <c r="C335" s="9">
        <f>'Main Meals'!C335</f>
        <v>80501</v>
      </c>
      <c r="D335" s="10" t="str">
        <f>'Main Meals'!D335</f>
        <v xml:space="preserve">Charoset </v>
      </c>
      <c r="E335" s="9" t="str">
        <f>'Main Meals'!I335</f>
        <v>INACTIVE</v>
      </c>
      <c r="F335" s="409">
        <f>'Main Meals'!J335</f>
        <v>44482</v>
      </c>
      <c r="G335" s="9" t="str">
        <f>'Main Meals'!K335</f>
        <v>SIDE</v>
      </c>
      <c r="H335" s="9" t="str">
        <f>VLOOKUP(C335,'Main Meals'!C335:L635,10,FALSE)</f>
        <v>MS</v>
      </c>
      <c r="I335" s="7"/>
      <c r="J335" s="411"/>
      <c r="K335" s="10" t="s">
        <v>1465</v>
      </c>
      <c r="L335" s="411" t="e">
        <v>#N/A</v>
      </c>
      <c r="M335" s="421" t="e">
        <f t="shared" si="5"/>
        <v>#N/A</v>
      </c>
      <c r="O335" s="426" t="e">
        <v>#N/A</v>
      </c>
      <c r="Q335" s="411" t="e">
        <f>VLOOKUP(C335,'[1]ToPublish Fri+Mon Package Batch'!$A$2:$B$68,2,FALSE)</f>
        <v>#N/A</v>
      </c>
      <c r="R335" s="421" t="e">
        <f>VLOOKUP(C335,[2]Sheet1!$A$2:$B$12,2,FALSE)</f>
        <v>#N/A</v>
      </c>
    </row>
    <row r="336" spans="1:18">
      <c r="A336" s="10" t="str">
        <f>'Main Meals'!A336</f>
        <v>40841.80201.80201.80301.80301.80401.000</v>
      </c>
      <c r="B336" s="9">
        <f>'Main Meals'!B336</f>
        <v>40800</v>
      </c>
      <c r="C336" s="9">
        <f>'Main Meals'!C336</f>
        <v>40841</v>
      </c>
      <c r="D336" s="10" t="str">
        <f>'Main Meals'!D336</f>
        <v xml:space="preserve">Passover Bundle for 2 </v>
      </c>
      <c r="E336" s="9" t="str">
        <f>'Main Meals'!I336</f>
        <v>INACTIVE</v>
      </c>
      <c r="F336" s="409">
        <f>'Main Meals'!J336</f>
        <v>44482</v>
      </c>
      <c r="G336" s="9" t="str">
        <f>'Main Meals'!K336</f>
        <v>BUNDLE</v>
      </c>
      <c r="H336" s="9" t="str">
        <f>VLOOKUP(C336,'Main Meals'!C336:L635,10,FALSE)</f>
        <v>BUNDLE</v>
      </c>
      <c r="I336" s="7"/>
      <c r="J336" s="411"/>
      <c r="K336" s="10" t="s">
        <v>1465</v>
      </c>
      <c r="L336" s="411" t="e">
        <v>#N/A</v>
      </c>
      <c r="M336" s="421" t="e">
        <f t="shared" si="5"/>
        <v>#N/A</v>
      </c>
      <c r="O336" s="426" t="e">
        <v>#N/A</v>
      </c>
      <c r="Q336" s="411" t="e">
        <f>VLOOKUP(C336,'[1]ToPublish Fri+Mon Package Batch'!$A$2:$B$68,2,FALSE)</f>
        <v>#N/A</v>
      </c>
      <c r="R336" s="421" t="e">
        <f>VLOOKUP(C336,[2]Sheet1!$A$2:$B$12,2,FALSE)</f>
        <v>#N/A</v>
      </c>
    </row>
    <row r="337" spans="1:18">
      <c r="A337" s="10" t="str">
        <f>'Main Meals'!A337</f>
        <v>40842.80201.80201.80201.80201.80301.80301</v>
      </c>
      <c r="B337" s="9">
        <f>'Main Meals'!B337</f>
        <v>40800</v>
      </c>
      <c r="C337" s="9">
        <f>'Main Meals'!C337</f>
        <v>40842</v>
      </c>
      <c r="D337" s="10" t="str">
        <f>'Main Meals'!D337</f>
        <v xml:space="preserve">Passover Bundle for 4 </v>
      </c>
      <c r="E337" s="9" t="str">
        <f>'Main Meals'!I337</f>
        <v>INACTIVE</v>
      </c>
      <c r="F337" s="409">
        <f>'Main Meals'!J337</f>
        <v>44482</v>
      </c>
      <c r="G337" s="9" t="str">
        <f>'Main Meals'!K337</f>
        <v>BUNDLE</v>
      </c>
      <c r="H337" s="9" t="str">
        <f>VLOOKUP(C337,'Main Meals'!C337:L635,10,FALSE)</f>
        <v>BUNDLE</v>
      </c>
      <c r="I337" s="7"/>
      <c r="J337" s="411"/>
      <c r="K337" s="10" t="s">
        <v>1465</v>
      </c>
      <c r="L337" s="411" t="e">
        <v>#N/A</v>
      </c>
      <c r="M337" s="421" t="e">
        <f t="shared" si="5"/>
        <v>#N/A</v>
      </c>
      <c r="O337" s="426" t="e">
        <v>#N/A</v>
      </c>
      <c r="Q337" s="411" t="e">
        <f>VLOOKUP(C337,'[1]ToPublish Fri+Mon Package Batch'!$A$2:$B$68,2,FALSE)</f>
        <v>#N/A</v>
      </c>
      <c r="R337" s="421" t="e">
        <f>VLOOKUP(C337,[2]Sheet1!$A$2:$B$12,2,FALSE)</f>
        <v>#N/A</v>
      </c>
    </row>
    <row r="338" spans="1:18">
      <c r="A338" s="10" t="str">
        <f>'Main Meals'!A338</f>
        <v>40843.70701.70701.70701.70701.13502.20301</v>
      </c>
      <c r="B338" s="9">
        <f>'Main Meals'!B338</f>
        <v>40800</v>
      </c>
      <c r="C338" s="9">
        <f>'Main Meals'!C338</f>
        <v>40843</v>
      </c>
      <c r="D338" s="10" t="str">
        <f>'Main Meals'!D338</f>
        <v xml:space="preserve">Easter Dinner Bundle </v>
      </c>
      <c r="E338" s="9" t="str">
        <f>'Main Meals'!I338</f>
        <v>INACTIVE</v>
      </c>
      <c r="F338" s="409">
        <f>'Main Meals'!J338</f>
        <v>44482</v>
      </c>
      <c r="G338" s="9" t="str">
        <f>'Main Meals'!K338</f>
        <v>BUNDLE</v>
      </c>
      <c r="H338" s="9" t="str">
        <f>VLOOKUP(C338,'Main Meals'!C338:L635,10,FALSE)</f>
        <v>BUNDLE</v>
      </c>
      <c r="I338" s="7"/>
      <c r="J338" s="411"/>
      <c r="K338" s="10" t="s">
        <v>1465</v>
      </c>
      <c r="L338" s="411" t="e">
        <v>#N/A</v>
      </c>
      <c r="M338" s="421" t="e">
        <f t="shared" si="5"/>
        <v>#N/A</v>
      </c>
      <c r="O338" s="426" t="e">
        <v>#N/A</v>
      </c>
      <c r="Q338" s="411" t="e">
        <f>VLOOKUP(C338,'[1]ToPublish Fri+Mon Package Batch'!$A$2:$B$68,2,FALSE)</f>
        <v>#N/A</v>
      </c>
      <c r="R338" s="421" t="e">
        <f>VLOOKUP(C338,[2]Sheet1!$A$2:$B$12,2,FALSE)</f>
        <v>#N/A</v>
      </c>
    </row>
    <row r="339" spans="1:18">
      <c r="A339" s="10" t="str">
        <f>'Main Meals'!A339</f>
        <v>80601.000.000.000.000.000.000</v>
      </c>
      <c r="B339" s="9">
        <f>'Main Meals'!B339</f>
        <v>80600</v>
      </c>
      <c r="C339" s="9">
        <f>'Main Meals'!C339</f>
        <v>80601</v>
      </c>
      <c r="D339" s="10" t="str">
        <f>'Main Meals'!D339</f>
        <v xml:space="preserve">Lamb Loin with Persillade </v>
      </c>
      <c r="E339" s="9" t="str">
        <f>'Main Meals'!I339</f>
        <v>INACTIVE</v>
      </c>
      <c r="F339" s="409">
        <f>'Main Meals'!J339</f>
        <v>44482</v>
      </c>
      <c r="G339" s="9" t="str">
        <f>'Main Meals'!K339</f>
        <v>ENTRÉE</v>
      </c>
      <c r="H339" s="9" t="str">
        <f>VLOOKUP(C339,'Main Meals'!C339:L635,10,FALSE)</f>
        <v>SS</v>
      </c>
      <c r="I339" s="7"/>
      <c r="J339" s="411"/>
      <c r="K339" s="10" t="s">
        <v>1465</v>
      </c>
      <c r="L339" s="411" t="e">
        <v>#N/A</v>
      </c>
      <c r="M339" s="421" t="e">
        <f t="shared" si="5"/>
        <v>#N/A</v>
      </c>
      <c r="O339" s="426" t="e">
        <v>#N/A</v>
      </c>
      <c r="Q339" s="411" t="e">
        <f>VLOOKUP(C339,'[1]ToPublish Fri+Mon Package Batch'!$A$2:$B$68,2,FALSE)</f>
        <v>#N/A</v>
      </c>
      <c r="R339" s="421" t="e">
        <f>VLOOKUP(C339,[2]Sheet1!$A$2:$B$12,2,FALSE)</f>
        <v>#N/A</v>
      </c>
    </row>
    <row r="340" spans="1:18">
      <c r="A340" s="10" t="str">
        <f>'Main Meals'!A340</f>
        <v>80701.000.000.000.000.000.000</v>
      </c>
      <c r="B340" s="9">
        <f>'Main Meals'!B340</f>
        <v>80700</v>
      </c>
      <c r="C340" s="9">
        <f>'Main Meals'!C340</f>
        <v>80701</v>
      </c>
      <c r="D340" s="10" t="str">
        <f>'Main Meals'!D340</f>
        <v xml:space="preserve">Almond-Mint Rice Pilaf </v>
      </c>
      <c r="E340" s="9" t="str">
        <f>'Main Meals'!I340</f>
        <v>INACTIVE</v>
      </c>
      <c r="F340" s="409">
        <f>'Main Meals'!J340</f>
        <v>44482</v>
      </c>
      <c r="G340" s="9" t="str">
        <f>'Main Meals'!K340</f>
        <v>LARGE SIDE 16oz</v>
      </c>
      <c r="H340" s="9" t="str">
        <f>VLOOKUP(C340,'Main Meals'!C340:L635,10,FALSE)</f>
        <v>SS</v>
      </c>
      <c r="I340" s="7"/>
      <c r="J340" s="411"/>
      <c r="K340" s="10" t="s">
        <v>1465</v>
      </c>
      <c r="L340" s="411" t="e">
        <v>#N/A</v>
      </c>
      <c r="M340" s="421" t="e">
        <f t="shared" si="5"/>
        <v>#N/A</v>
      </c>
      <c r="O340" s="426" t="e">
        <v>#N/A</v>
      </c>
      <c r="Q340" s="411" t="e">
        <f>VLOOKUP(C340,'[1]ToPublish Fri+Mon Package Batch'!$A$2:$B$68,2,FALSE)</f>
        <v>#N/A</v>
      </c>
      <c r="R340" s="421" t="e">
        <f>VLOOKUP(C340,[2]Sheet1!$A$2:$B$12,2,FALSE)</f>
        <v>#N/A</v>
      </c>
    </row>
    <row r="341" spans="1:18">
      <c r="A341" s="10" t="str">
        <f>'Main Meals'!A341</f>
        <v>80801.000.000.000.000.000.000</v>
      </c>
      <c r="B341" s="9">
        <f>'Main Meals'!B341</f>
        <v>80800</v>
      </c>
      <c r="C341" s="9">
        <f>'Main Meals'!C341</f>
        <v>80801</v>
      </c>
      <c r="D341" s="10" t="str">
        <f>'Main Meals'!D341</f>
        <v xml:space="preserve">Green Salad  </v>
      </c>
      <c r="E341" s="9" t="str">
        <f>'Main Meals'!I341</f>
        <v>INACTIVE</v>
      </c>
      <c r="F341" s="409">
        <f>'Main Meals'!J341</f>
        <v>44482</v>
      </c>
      <c r="G341" s="9" t="str">
        <f>'Main Meals'!K341</f>
        <v>SALAD</v>
      </c>
      <c r="H341" s="9" t="str">
        <f>VLOOKUP(C341,'Main Meals'!C341:L635,10,FALSE)</f>
        <v>SS</v>
      </c>
      <c r="I341" s="7"/>
      <c r="J341" s="411"/>
      <c r="K341" s="10" t="s">
        <v>1465</v>
      </c>
      <c r="L341" s="411" t="e">
        <v>#N/A</v>
      </c>
      <c r="M341" s="421" t="e">
        <f t="shared" si="5"/>
        <v>#N/A</v>
      </c>
      <c r="O341" s="426" t="e">
        <v>#N/A</v>
      </c>
      <c r="Q341" s="411" t="e">
        <f>VLOOKUP(C341,'[1]ToPublish Fri+Mon Package Batch'!$A$2:$B$68,2,FALSE)</f>
        <v>#N/A</v>
      </c>
      <c r="R341" s="421" t="e">
        <f>VLOOKUP(C341,[2]Sheet1!$A$2:$B$12,2,FALSE)</f>
        <v>#N/A</v>
      </c>
    </row>
    <row r="342" spans="1:18">
      <c r="A342" s="10" t="str">
        <f>'Main Meals'!A342</f>
        <v>2902.103.000.000.000.000.000</v>
      </c>
      <c r="B342" s="9">
        <f>'Main Meals'!B342</f>
        <v>2900</v>
      </c>
      <c r="C342" s="9">
        <f>'Main Meals'!C342</f>
        <v>2902</v>
      </c>
      <c r="D342" s="10" t="str">
        <f>'Main Meals'!D342</f>
        <v>Pesto Spaghetti Squash Salad (Chicken)</v>
      </c>
      <c r="E342" s="9" t="str">
        <f>'Main Meals'!I342</f>
        <v xml:space="preserve">ACTIVE </v>
      </c>
      <c r="F342" s="409">
        <f>'Main Meals'!J342</f>
        <v>44482</v>
      </c>
      <c r="G342" s="9" t="str">
        <f>'Main Meals'!K342</f>
        <v>SALAD</v>
      </c>
      <c r="H342" s="9" t="str">
        <f>VLOOKUP(C342,'Main Meals'!C342:L635,10,FALSE)</f>
        <v>SS</v>
      </c>
      <c r="I342" s="7"/>
      <c r="J342" s="411">
        <v>850001352048</v>
      </c>
      <c r="K342" s="10" t="s">
        <v>1465</v>
      </c>
      <c r="L342" s="411" t="e">
        <v>#N/A</v>
      </c>
      <c r="M342" s="421" t="e">
        <f t="shared" si="5"/>
        <v>#N/A</v>
      </c>
      <c r="O342" s="426" t="e">
        <v>#N/A</v>
      </c>
      <c r="Q342" s="411" t="e">
        <f>VLOOKUP(C342,'[1]ToPublish Fri+Mon Package Batch'!$A$2:$B$68,2,FALSE)</f>
        <v>#N/A</v>
      </c>
      <c r="R342" s="421" t="e">
        <f>VLOOKUP(C342,[2]Sheet1!$A$2:$B$12,2,FALSE)</f>
        <v>#N/A</v>
      </c>
    </row>
    <row r="343" spans="1:18">
      <c r="A343" s="10" t="str">
        <f>'Main Meals'!A343</f>
        <v>40844.4602.80101.70903.1201.5200.4701</v>
      </c>
      <c r="B343" s="9">
        <f>'Main Meals'!B343</f>
        <v>40800</v>
      </c>
      <c r="C343" s="9">
        <f>'Main Meals'!C343</f>
        <v>40844</v>
      </c>
      <c r="D343" s="10" t="str">
        <f>'Main Meals'!D343</f>
        <v xml:space="preserve">Spring Bundle  </v>
      </c>
      <c r="E343" s="9" t="str">
        <f>'Main Meals'!I343</f>
        <v>INACTIVE</v>
      </c>
      <c r="F343" s="409">
        <f>'Main Meals'!J343</f>
        <v>44482</v>
      </c>
      <c r="G343" s="9" t="str">
        <f>'Main Meals'!K343</f>
        <v>BUNDLE</v>
      </c>
      <c r="H343" s="9" t="str">
        <f>VLOOKUP(C343,'Main Meals'!C343:L635,10,FALSE)</f>
        <v>BUNDLE</v>
      </c>
      <c r="I343" s="7"/>
      <c r="J343" s="411"/>
      <c r="K343" s="10" t="s">
        <v>1465</v>
      </c>
      <c r="L343" s="411" t="e">
        <v>#N/A</v>
      </c>
      <c r="M343" s="421" t="e">
        <f t="shared" si="5"/>
        <v>#N/A</v>
      </c>
      <c r="O343" s="426" t="e">
        <v>#N/A</v>
      </c>
      <c r="Q343" s="411" t="e">
        <f>VLOOKUP(C343,'[1]ToPublish Fri+Mon Package Batch'!$A$2:$B$68,2,FALSE)</f>
        <v>#N/A</v>
      </c>
      <c r="R343" s="421" t="e">
        <f>VLOOKUP(C343,[2]Sheet1!$A$2:$B$12,2,FALSE)</f>
        <v>#N/A</v>
      </c>
    </row>
    <row r="344" spans="1:18">
      <c r="A344" s="10" t="str">
        <f>'Main Meals'!A344</f>
        <v>40845.4701.1803.2705.20201.60101.6600</v>
      </c>
      <c r="B344" s="9">
        <f>'Main Meals'!B344</f>
        <v>40800</v>
      </c>
      <c r="C344" s="9">
        <f>'Main Meals'!C344</f>
        <v>40845</v>
      </c>
      <c r="D344" s="10" t="str">
        <f>'Main Meals'!D344</f>
        <v xml:space="preserve">PfizerNutrimedy Bundle 1 </v>
      </c>
      <c r="E344" s="9" t="str">
        <f>'Main Meals'!I344</f>
        <v xml:space="preserve">ACTIVE </v>
      </c>
      <c r="F344" s="409">
        <f>'Main Meals'!J344</f>
        <v>44482</v>
      </c>
      <c r="G344" s="9" t="str">
        <f>'Main Meals'!K344</f>
        <v>BUNDLE</v>
      </c>
      <c r="H344" s="9" t="str">
        <f>VLOOKUP(C344,'Main Meals'!C344:L635,10,FALSE)</f>
        <v>BUNDLE</v>
      </c>
      <c r="I344" s="7"/>
      <c r="J344" s="411"/>
      <c r="K344" s="10" t="s">
        <v>1465</v>
      </c>
      <c r="L344" s="411" t="e">
        <v>#N/A</v>
      </c>
      <c r="M344" s="421" t="e">
        <f t="shared" si="5"/>
        <v>#N/A</v>
      </c>
      <c r="O344" s="426" t="e">
        <v>#N/A</v>
      </c>
      <c r="Q344" s="411" t="e">
        <f>VLOOKUP(C344,'[1]ToPublish Fri+Mon Package Batch'!$A$2:$B$68,2,FALSE)</f>
        <v>#N/A</v>
      </c>
      <c r="R344" s="421" t="e">
        <f>VLOOKUP(C344,[2]Sheet1!$A$2:$B$12,2,FALSE)</f>
        <v>#N/A</v>
      </c>
    </row>
    <row r="345" spans="1:18">
      <c r="A345" s="10" t="str">
        <f>'Main Meals'!A345</f>
        <v>40846.4701.40101.30801.7800.7500.5500</v>
      </c>
      <c r="B345" s="9">
        <f>'Main Meals'!B345</f>
        <v>40800</v>
      </c>
      <c r="C345" s="9">
        <f>'Main Meals'!C345</f>
        <v>40846</v>
      </c>
      <c r="D345" s="10" t="str">
        <f>'Main Meals'!D345</f>
        <v xml:space="preserve">PfizerNutrimedy Bundle 2 </v>
      </c>
      <c r="E345" s="9" t="str">
        <f>'Main Meals'!I345</f>
        <v xml:space="preserve">ACTIVE </v>
      </c>
      <c r="F345" s="409">
        <f>'Main Meals'!J345</f>
        <v>44482</v>
      </c>
      <c r="G345" s="9" t="str">
        <f>'Main Meals'!K345</f>
        <v>BUNDLE</v>
      </c>
      <c r="H345" s="9" t="str">
        <f>VLOOKUP(C345,'Main Meals'!C345:L635,10,FALSE)</f>
        <v>BUNDLE</v>
      </c>
      <c r="I345" s="7"/>
      <c r="J345" s="411"/>
      <c r="K345" s="10" t="s">
        <v>1465</v>
      </c>
      <c r="L345" s="411" t="e">
        <v>#N/A</v>
      </c>
      <c r="M345" s="421" t="e">
        <f t="shared" si="5"/>
        <v>#N/A</v>
      </c>
      <c r="O345" s="426" t="e">
        <v>#N/A</v>
      </c>
      <c r="Q345" s="411" t="e">
        <f>VLOOKUP(C345,'[1]ToPublish Fri+Mon Package Batch'!$A$2:$B$68,2,FALSE)</f>
        <v>#N/A</v>
      </c>
      <c r="R345" s="421" t="e">
        <f>VLOOKUP(C345,[2]Sheet1!$A$2:$B$12,2,FALSE)</f>
        <v>#N/A</v>
      </c>
    </row>
    <row r="346" spans="1:18">
      <c r="A346" s="10" t="str">
        <f>'Main Meals'!A346</f>
        <v>80901.000.000.000.000.000.000</v>
      </c>
      <c r="B346" s="9">
        <f>'Main Meals'!B346</f>
        <v>80900</v>
      </c>
      <c r="C346" s="9">
        <f>'Main Meals'!C346</f>
        <v>80901</v>
      </c>
      <c r="D346" s="10" t="str">
        <f>'Main Meals'!D346</f>
        <v>Chocolate Fudge Brownie Bites (12 bites)</v>
      </c>
      <c r="E346" s="9" t="str">
        <f>'Main Meals'!I346</f>
        <v xml:space="preserve">ACTIVE </v>
      </c>
      <c r="F346" s="409">
        <f>'Main Meals'!J346</f>
        <v>44482</v>
      </c>
      <c r="G346" s="9" t="str">
        <f>'Main Meals'!K346</f>
        <v>SNACK</v>
      </c>
      <c r="H346" s="9" t="str">
        <f>VLOOKUP(C346,'Main Meals'!C346:L635,10,FALSE)</f>
        <v>MS</v>
      </c>
      <c r="I346" s="7"/>
      <c r="J346" s="411">
        <v>810044438093</v>
      </c>
      <c r="K346" s="10" t="s">
        <v>1465</v>
      </c>
      <c r="L346" s="411">
        <v>810044438093</v>
      </c>
      <c r="M346" s="421">
        <f t="shared" si="5"/>
        <v>0</v>
      </c>
      <c r="O346" s="426" t="e">
        <v>#N/A</v>
      </c>
      <c r="Q346" s="411" t="e">
        <f>VLOOKUP(C346,'[1]ToPublish Fri+Mon Package Batch'!$A$2:$B$68,2,FALSE)</f>
        <v>#N/A</v>
      </c>
      <c r="R346" s="421" t="e">
        <f>VLOOKUP(C346,[2]Sheet1!$A$2:$B$12,2,FALSE)</f>
        <v>#N/A</v>
      </c>
    </row>
    <row r="347" spans="1:18">
      <c r="A347" s="10" t="str">
        <f>'Main Meals'!A347</f>
        <v>40847.70701.70701.70701.70701.70801.70801</v>
      </c>
      <c r="B347" s="9">
        <f>'Main Meals'!B347</f>
        <v>40800</v>
      </c>
      <c r="C347" s="9">
        <f>'Main Meals'!C347</f>
        <v>40847</v>
      </c>
      <c r="D347" s="10" t="str">
        <f>'Main Meals'!D347</f>
        <v xml:space="preserve">Mother's Day Dinner Bundle  </v>
      </c>
      <c r="E347" s="9" t="str">
        <f>'Main Meals'!I347</f>
        <v>INACTIVE</v>
      </c>
      <c r="F347" s="409">
        <f>'Main Meals'!J347</f>
        <v>44482</v>
      </c>
      <c r="G347" s="9" t="str">
        <f>'Main Meals'!K347</f>
        <v>BUNDLE</v>
      </c>
      <c r="H347" s="9" t="str">
        <f>VLOOKUP(C347,'Main Meals'!C347:L635,10,FALSE)</f>
        <v>BUNDLE</v>
      </c>
      <c r="I347" s="7"/>
      <c r="J347" s="411"/>
      <c r="K347" s="10" t="s">
        <v>1465</v>
      </c>
      <c r="L347" s="411" t="e">
        <v>#N/A</v>
      </c>
      <c r="M347" s="421" t="e">
        <f t="shared" si="5"/>
        <v>#N/A</v>
      </c>
      <c r="O347" s="426" t="e">
        <v>#N/A</v>
      </c>
      <c r="Q347" s="411" t="e">
        <f>VLOOKUP(C347,'[1]ToPublish Fri+Mon Package Batch'!$A$2:$B$68,2,FALSE)</f>
        <v>#N/A</v>
      </c>
      <c r="R347" s="421" t="e">
        <f>VLOOKUP(C347,[2]Sheet1!$A$2:$B$12,2,FALSE)</f>
        <v>#N/A</v>
      </c>
    </row>
    <row r="348" spans="1:18">
      <c r="A348" s="10" t="str">
        <f>'Main Meals'!A348</f>
        <v>81001.000.000.000.000.000.000</v>
      </c>
      <c r="B348" s="9">
        <f>'Main Meals'!B348</f>
        <v>81000</v>
      </c>
      <c r="C348" s="9">
        <f>'Main Meals'!C348</f>
        <v>81001</v>
      </c>
      <c r="D348" s="10" t="str">
        <f>'Main Meals'!D348</f>
        <v xml:space="preserve">Penne with Bolognese </v>
      </c>
      <c r="E348" s="9" t="str">
        <f>'Main Meals'!I348</f>
        <v xml:space="preserve">ACTIVE </v>
      </c>
      <c r="F348" s="409">
        <f>'Main Meals'!J348</f>
        <v>44482</v>
      </c>
      <c r="G348" s="9" t="str">
        <f>'Main Meals'!K348</f>
        <v>LARGE SIDE 24oz</v>
      </c>
      <c r="H348" s="9" t="str">
        <f>VLOOKUP(C348,'Main Meals'!C348:L635,10,FALSE)</f>
        <v>MS</v>
      </c>
      <c r="I348" s="7"/>
      <c r="J348" s="411"/>
      <c r="K348" s="10" t="s">
        <v>1465</v>
      </c>
      <c r="L348" s="411" t="e">
        <v>#N/A</v>
      </c>
      <c r="M348" s="421" t="e">
        <f t="shared" si="5"/>
        <v>#N/A</v>
      </c>
      <c r="O348" s="426" t="e">
        <v>#N/A</v>
      </c>
      <c r="Q348" s="411" t="e">
        <f>VLOOKUP(C348,'[1]ToPublish Fri+Mon Package Batch'!$A$2:$B$68,2,FALSE)</f>
        <v>#N/A</v>
      </c>
      <c r="R348" s="421" t="e">
        <f>VLOOKUP(C348,[2]Sheet1!$A$2:$B$12,2,FALSE)</f>
        <v>#N/A</v>
      </c>
    </row>
    <row r="349" spans="1:18">
      <c r="A349" s="10" t="str">
        <f>'Main Meals'!A349</f>
        <v>4703.000.000.000.000.000.000</v>
      </c>
      <c r="B349" s="9">
        <f>'Main Meals'!B349</f>
        <v>4700</v>
      </c>
      <c r="C349" s="9">
        <f>'Main Meals'!C349</f>
        <v>4703</v>
      </c>
      <c r="D349" s="10" t="str">
        <f>'Main Meals'!D349</f>
        <v>Frittata (Kale &amp; Parmesan)</v>
      </c>
      <c r="E349" s="9" t="str">
        <f>'Main Meals'!I349</f>
        <v xml:space="preserve">ACTIVE </v>
      </c>
      <c r="F349" s="409">
        <f>'Main Meals'!J349</f>
        <v>44482</v>
      </c>
      <c r="G349" s="9" t="str">
        <f>'Main Meals'!K349</f>
        <v>BREAKFAST</v>
      </c>
      <c r="H349" s="9" t="str">
        <f>VLOOKUP(C349,'Main Meals'!C349:L635,10,FALSE)</f>
        <v>SS</v>
      </c>
      <c r="I349" s="7"/>
      <c r="J349" s="411">
        <v>810044447309</v>
      </c>
      <c r="K349" s="10" t="s">
        <v>1465</v>
      </c>
      <c r="L349" s="411" t="e">
        <v>#N/A</v>
      </c>
      <c r="M349" s="421" t="e">
        <f t="shared" si="5"/>
        <v>#N/A</v>
      </c>
      <c r="O349" s="426" t="e">
        <v>#N/A</v>
      </c>
      <c r="Q349" s="411" t="e">
        <f>VLOOKUP(C349,'[1]ToPublish Fri+Mon Package Batch'!$A$2:$B$68,2,FALSE)</f>
        <v>#N/A</v>
      </c>
      <c r="R349" s="421" t="e">
        <f>VLOOKUP(C349,[2]Sheet1!$A$2:$B$12,2,FALSE)</f>
        <v>#N/A</v>
      </c>
    </row>
    <row r="350" spans="1:18">
      <c r="A350" s="10" t="str">
        <f>'Main Meals'!A350</f>
        <v>5003.000.000.000.000.000.000</v>
      </c>
      <c r="B350" s="9">
        <f>'Main Meals'!B350</f>
        <v>5000</v>
      </c>
      <c r="C350" s="9">
        <f>'Main Meals'!C350</f>
        <v>5003</v>
      </c>
      <c r="D350" s="10" t="str">
        <f>'Main Meals'!D350</f>
        <v>Dragon Fruit  Smoothie (8 oz)</v>
      </c>
      <c r="E350" s="9" t="str">
        <f>'Main Meals'!I350</f>
        <v xml:space="preserve">ACTIVE </v>
      </c>
      <c r="F350" s="409">
        <f>'Main Meals'!J350</f>
        <v>44482</v>
      </c>
      <c r="G350" s="9" t="str">
        <f>'Main Meals'!K350</f>
        <v>BEVERAGE</v>
      </c>
      <c r="H350" s="9" t="str">
        <f>VLOOKUP(C350,'Main Meals'!C350:L635,10,FALSE)</f>
        <v>SS</v>
      </c>
      <c r="I350" s="7"/>
      <c r="J350" s="411">
        <v>850001352413</v>
      </c>
      <c r="K350" s="10" t="s">
        <v>1465</v>
      </c>
      <c r="L350" s="411">
        <v>850001352413</v>
      </c>
      <c r="M350" s="421">
        <f t="shared" si="5"/>
        <v>0</v>
      </c>
      <c r="O350" s="426" t="e">
        <v>#N/A</v>
      </c>
      <c r="Q350" s="411" t="e">
        <f>VLOOKUP(C350,'[1]ToPublish Fri+Mon Package Batch'!$A$2:$B$68,2,FALSE)</f>
        <v>#N/A</v>
      </c>
      <c r="R350" s="421" t="e">
        <f>VLOOKUP(C350,[2]Sheet1!$A$2:$B$12,2,FALSE)</f>
        <v>#N/A</v>
      </c>
    </row>
    <row r="351" spans="1:18">
      <c r="A351" s="10" t="str">
        <f>'Main Meals'!A351</f>
        <v>5004.000.000.000.000.000.000</v>
      </c>
      <c r="B351" s="9">
        <f>'Main Meals'!B351</f>
        <v>5000</v>
      </c>
      <c r="C351" s="9">
        <f>'Main Meals'!C351</f>
        <v>5004</v>
      </c>
      <c r="D351" s="10" t="str">
        <f>'Main Meals'!D351</f>
        <v>Dragon Fruit  Smoothie (32 oz)</v>
      </c>
      <c r="E351" s="9" t="str">
        <f>'Main Meals'!I351</f>
        <v xml:space="preserve">ACTIVE </v>
      </c>
      <c r="F351" s="409">
        <f>'Main Meals'!J351</f>
        <v>44482</v>
      </c>
      <c r="G351" s="9" t="str">
        <f>'Main Meals'!K351</f>
        <v>LARGE BEVERAGE</v>
      </c>
      <c r="H351" s="9" t="str">
        <f>VLOOKUP(C351,'Main Meals'!C351:L635,10,FALSE)</f>
        <v>MS</v>
      </c>
      <c r="I351" s="7"/>
      <c r="J351" s="411">
        <v>810044435047</v>
      </c>
      <c r="K351" s="10" t="s">
        <v>1465</v>
      </c>
      <c r="L351" s="411">
        <v>810044435047</v>
      </c>
      <c r="M351" s="421">
        <f t="shared" si="5"/>
        <v>0</v>
      </c>
      <c r="O351" s="426" t="e">
        <v>#N/A</v>
      </c>
      <c r="Q351" s="411" t="e">
        <f>VLOOKUP(C351,'[1]ToPublish Fri+Mon Package Batch'!$A$2:$B$68,2,FALSE)</f>
        <v>#N/A</v>
      </c>
      <c r="R351" s="421" t="e">
        <f>VLOOKUP(C351,[2]Sheet1!$A$2:$B$12,2,FALSE)</f>
        <v>#N/A</v>
      </c>
    </row>
    <row r="352" spans="1:18">
      <c r="A352" s="10" t="str">
        <f>'Main Meals'!A352</f>
        <v>60702.000.000.000.000.000.000</v>
      </c>
      <c r="B352" s="9">
        <f>'Main Meals'!B352</f>
        <v>60700</v>
      </c>
      <c r="C352" s="9">
        <f>'Main Meals'!C352</f>
        <v>60702</v>
      </c>
      <c r="D352" s="10" t="str">
        <f>'Main Meals'!D352</f>
        <v>Sunrise Fruit Smoothie (32 oz)</v>
      </c>
      <c r="E352" s="9" t="str">
        <f>'Main Meals'!I352</f>
        <v>INACTIVE</v>
      </c>
      <c r="F352" s="409">
        <f>'Main Meals'!J352</f>
        <v>44482</v>
      </c>
      <c r="G352" s="9" t="str">
        <f>'Main Meals'!K352</f>
        <v>LARGE BEVERAGE</v>
      </c>
      <c r="H352" s="9" t="str">
        <f>VLOOKUP(C352,'Main Meals'!C352:L635,10,FALSE)</f>
        <v>MS</v>
      </c>
      <c r="I352" s="7"/>
      <c r="J352" s="411"/>
      <c r="K352" s="10" t="s">
        <v>1465</v>
      </c>
      <c r="L352" s="411" t="e">
        <v>#N/A</v>
      </c>
      <c r="M352" s="421" t="e">
        <f t="shared" si="5"/>
        <v>#N/A</v>
      </c>
      <c r="O352" s="426" t="e">
        <v>#N/A</v>
      </c>
      <c r="Q352" s="411" t="e">
        <f>VLOOKUP(C352,'[1]ToPublish Fri+Mon Package Batch'!$A$2:$B$68,2,FALSE)</f>
        <v>#N/A</v>
      </c>
      <c r="R352" s="421" t="e">
        <f>VLOOKUP(C352,[2]Sheet1!$A$2:$B$12,2,FALSE)</f>
        <v>#N/A</v>
      </c>
    </row>
    <row r="353" spans="1:18">
      <c r="A353" s="10" t="str">
        <f>'Main Meals'!A353</f>
        <v>5604.000.000.000.000.000.000</v>
      </c>
      <c r="B353" s="9">
        <f>'Main Meals'!B353</f>
        <v>5600</v>
      </c>
      <c r="C353" s="9">
        <f>'Main Meals'!C353</f>
        <v>5604</v>
      </c>
      <c r="D353" s="10" t="str">
        <f>'Main Meals'!D353</f>
        <v>Coco Berry Smoothie  (32 oz)</v>
      </c>
      <c r="E353" s="9" t="str">
        <f>'Main Meals'!I353</f>
        <v xml:space="preserve">ACTIVE </v>
      </c>
      <c r="F353" s="409">
        <f>'Main Meals'!J353</f>
        <v>44482</v>
      </c>
      <c r="G353" s="9" t="str">
        <f>'Main Meals'!K353</f>
        <v>LARGE BEVERAGE</v>
      </c>
      <c r="H353" s="9" t="str">
        <f>VLOOKUP(C353,'Main Meals'!C353:L635,10,FALSE)</f>
        <v>MS</v>
      </c>
      <c r="I353" s="7"/>
      <c r="J353" s="411">
        <v>810044435641</v>
      </c>
      <c r="K353" s="10" t="s">
        <v>1465</v>
      </c>
      <c r="L353" s="411">
        <v>810044435641</v>
      </c>
      <c r="M353" s="421">
        <f t="shared" si="5"/>
        <v>0</v>
      </c>
      <c r="O353" s="426" t="e">
        <v>#N/A</v>
      </c>
      <c r="Q353" s="411" t="e">
        <f>VLOOKUP(C353,'[1]ToPublish Fri+Mon Package Batch'!$A$2:$B$68,2,FALSE)</f>
        <v>#N/A</v>
      </c>
      <c r="R353" s="421" t="e">
        <f>VLOOKUP(C353,[2]Sheet1!$A$2:$B$12,2,FALSE)</f>
        <v>#N/A</v>
      </c>
    </row>
    <row r="354" spans="1:18">
      <c r="A354" s="10" t="str">
        <f>'Main Meals'!A354</f>
        <v>13902.000.000.000.000.000.000</v>
      </c>
      <c r="B354" s="9">
        <f>'Main Meals'!B354</f>
        <v>13900</v>
      </c>
      <c r="C354" s="9">
        <f>'Main Meals'!C354</f>
        <v>13902</v>
      </c>
      <c r="D354" s="10" t="str">
        <f>'Main Meals'!D354</f>
        <v>Turmeric Latte (32 oz)</v>
      </c>
      <c r="E354" s="9" t="str">
        <f>'Main Meals'!I354</f>
        <v xml:space="preserve">ACTIVE </v>
      </c>
      <c r="F354" s="409">
        <f>'Main Meals'!J354</f>
        <v>44482</v>
      </c>
      <c r="G354" s="9" t="str">
        <f>'Main Meals'!K354</f>
        <v>LARGE BEVERAGE</v>
      </c>
      <c r="H354" s="9" t="str">
        <f>VLOOKUP(C354,'Main Meals'!C354:L635,10,FALSE)</f>
        <v>MS</v>
      </c>
      <c r="I354" s="7"/>
      <c r="J354" s="411">
        <v>810044431322</v>
      </c>
      <c r="K354" s="10" t="s">
        <v>1465</v>
      </c>
      <c r="L354" s="411">
        <v>810044431322</v>
      </c>
      <c r="M354" s="421">
        <f t="shared" si="5"/>
        <v>0</v>
      </c>
      <c r="O354" s="426" t="e">
        <v>#N/A</v>
      </c>
      <c r="Q354" s="411" t="e">
        <f>VLOOKUP(C354,'[1]ToPublish Fri+Mon Package Batch'!$A$2:$B$68,2,FALSE)</f>
        <v>#N/A</v>
      </c>
      <c r="R354" s="421" t="e">
        <f>VLOOKUP(C354,[2]Sheet1!$A$2:$B$12,2,FALSE)</f>
        <v>#N/A</v>
      </c>
    </row>
    <row r="355" spans="1:18">
      <c r="A355" s="10" t="str">
        <f>'Main Meals'!A355</f>
        <v>14002.000.000.000.000.000.000</v>
      </c>
      <c r="B355" s="9">
        <f>'Main Meals'!B355</f>
        <v>14000</v>
      </c>
      <c r="C355" s="9">
        <f>'Main Meals'!C355</f>
        <v>14002</v>
      </c>
      <c r="D355" s="10" t="str">
        <f>'Main Meals'!D355</f>
        <v>Mashed Sweet Potato  (24 oz)</v>
      </c>
      <c r="E355" s="9" t="str">
        <f>'Main Meals'!I355</f>
        <v xml:space="preserve">ACTIVE </v>
      </c>
      <c r="F355" s="409">
        <f>'Main Meals'!J355</f>
        <v>44482</v>
      </c>
      <c r="G355" s="9" t="str">
        <f>'Main Meals'!K355</f>
        <v>LARGE SIDE 24oz</v>
      </c>
      <c r="H355" s="9" t="str">
        <f>VLOOKUP(C355,'Main Meals'!C355:L635,10,FALSE)</f>
        <v>MS</v>
      </c>
      <c r="I355" s="7"/>
      <c r="J355" s="411"/>
      <c r="K355" s="10" t="s">
        <v>1465</v>
      </c>
      <c r="L355" s="411" t="e">
        <v>#N/A</v>
      </c>
      <c r="M355" s="421" t="e">
        <f t="shared" si="5"/>
        <v>#N/A</v>
      </c>
      <c r="O355" s="426" t="e">
        <v>#N/A</v>
      </c>
      <c r="Q355" s="411" t="e">
        <f>VLOOKUP(C355,'[1]ToPublish Fri+Mon Package Batch'!$A$2:$B$68,2,FALSE)</f>
        <v>#N/A</v>
      </c>
      <c r="R355" s="421" t="e">
        <f>VLOOKUP(C355,[2]Sheet1!$A$2:$B$12,2,FALSE)</f>
        <v>#N/A</v>
      </c>
    </row>
    <row r="356" spans="1:18">
      <c r="A356" s="10" t="str">
        <f>'Main Meals'!A356</f>
        <v>82001.000.000.000.000.000.000</v>
      </c>
      <c r="B356" s="9">
        <f>'Main Meals'!B356</f>
        <v>82000</v>
      </c>
      <c r="C356" s="9">
        <f>'Main Meals'!C356</f>
        <v>82001</v>
      </c>
      <c r="D356" s="10" t="str">
        <f>'Main Meals'!D356</f>
        <v>Lemon Rosemary Entrée (Chicken)</v>
      </c>
      <c r="E356" s="9" t="str">
        <f>'Main Meals'!I356</f>
        <v xml:space="preserve">ACTIVE </v>
      </c>
      <c r="F356" s="409">
        <f>'Main Meals'!J356</f>
        <v>44482</v>
      </c>
      <c r="G356" s="9" t="str">
        <f>'Main Meals'!K356</f>
        <v>ENTRÉE</v>
      </c>
      <c r="H356" s="9" t="str">
        <f>VLOOKUP(C356,'Main Meals'!C356:L635,10,FALSE)</f>
        <v>SS</v>
      </c>
      <c r="I356" s="7" t="s">
        <v>2126</v>
      </c>
      <c r="J356" s="411">
        <v>850001352192</v>
      </c>
      <c r="K356" s="10" t="s">
        <v>1465</v>
      </c>
      <c r="L356" s="411">
        <v>850001352192</v>
      </c>
      <c r="M356" s="421">
        <f t="shared" si="5"/>
        <v>0</v>
      </c>
      <c r="O356" s="426" t="e">
        <v>#N/A</v>
      </c>
      <c r="Q356" s="411" t="e">
        <f>VLOOKUP(C356,'[1]ToPublish Fri+Mon Package Batch'!$A$2:$B$68,2,FALSE)</f>
        <v>#N/A</v>
      </c>
      <c r="R356" s="421" t="e">
        <f>VLOOKUP(C356,[2]Sheet1!$A$2:$B$12,2,FALSE)</f>
        <v>#N/A</v>
      </c>
    </row>
    <row r="357" spans="1:18">
      <c r="A357" s="10" t="str">
        <f>'Main Meals'!A357</f>
        <v>82002.000.000.000.000.000.000</v>
      </c>
      <c r="B357" s="9">
        <f>'Main Meals'!B357</f>
        <v>82000</v>
      </c>
      <c r="C357" s="9">
        <f>'Main Meals'!C357</f>
        <v>82002</v>
      </c>
      <c r="D357" s="10" t="str">
        <f>'Main Meals'!D357</f>
        <v>Lemon Rosemary Entrée (Salmon)</v>
      </c>
      <c r="E357" s="9" t="str">
        <f>'Main Meals'!I357</f>
        <v xml:space="preserve">ACTIVE </v>
      </c>
      <c r="F357" s="409">
        <f>'Main Meals'!J357</f>
        <v>44482</v>
      </c>
      <c r="G357" s="9" t="str">
        <f>'Main Meals'!K357</f>
        <v>ENTRÉE</v>
      </c>
      <c r="H357" s="9" t="str">
        <f>VLOOKUP(C357,'Main Meals'!C357:L635,10,FALSE)</f>
        <v>SS</v>
      </c>
      <c r="I357" s="7"/>
      <c r="J357" s="411">
        <v>810044438208</v>
      </c>
      <c r="K357" s="10" t="s">
        <v>1465</v>
      </c>
      <c r="L357" s="411">
        <v>810044438208</v>
      </c>
      <c r="M357" s="421">
        <f t="shared" si="5"/>
        <v>0</v>
      </c>
      <c r="O357" s="426" t="e">
        <v>#N/A</v>
      </c>
      <c r="Q357" s="411" t="e">
        <f>VLOOKUP(C357,'[1]ToPublish Fri+Mon Package Batch'!$A$2:$B$68,2,FALSE)</f>
        <v>#N/A</v>
      </c>
      <c r="R357" s="421" t="e">
        <f>VLOOKUP(C357,[2]Sheet1!$A$2:$B$12,2,FALSE)</f>
        <v>#N/A</v>
      </c>
    </row>
    <row r="358" spans="1:18">
      <c r="A358" s="10" t="str">
        <f>'Main Meals'!A358</f>
        <v>83001.000.000.000.000.000.000</v>
      </c>
      <c r="B358" s="9">
        <f>'Main Meals'!B358</f>
        <v>83000</v>
      </c>
      <c r="C358" s="9">
        <f>'Main Meals'!C358</f>
        <v>83001</v>
      </c>
      <c r="D358" s="10" t="str">
        <f>'Main Meals'!D358</f>
        <v xml:space="preserve">Sea Bass with French Polynesian Pineapple Green Sauce </v>
      </c>
      <c r="E358" s="9" t="str">
        <f>'Main Meals'!I358</f>
        <v xml:space="preserve">ACTIVE </v>
      </c>
      <c r="F358" s="409">
        <f>'Main Meals'!J358</f>
        <v>44482</v>
      </c>
      <c r="G358" s="9" t="str">
        <f>'Main Meals'!K358</f>
        <v>ENTRÉE</v>
      </c>
      <c r="H358" s="9" t="str">
        <f>VLOOKUP(C358,'Main Meals'!C358:L635,10,FALSE)</f>
        <v>SS</v>
      </c>
      <c r="I358" s="7"/>
      <c r="J358" s="411">
        <v>810044438307</v>
      </c>
      <c r="K358" s="10" t="s">
        <v>1465</v>
      </c>
      <c r="L358" s="411">
        <v>810044438307</v>
      </c>
      <c r="M358" s="421">
        <f t="shared" si="5"/>
        <v>0</v>
      </c>
      <c r="O358" s="426" t="e">
        <v>#N/A</v>
      </c>
      <c r="Q358" s="411" t="e">
        <f>VLOOKUP(C358,'[1]ToPublish Fri+Mon Package Batch'!$A$2:$B$68,2,FALSE)</f>
        <v>#N/A</v>
      </c>
      <c r="R358" s="421" t="e">
        <f>VLOOKUP(C358,[2]Sheet1!$A$2:$B$12,2,FALSE)</f>
        <v>#N/A</v>
      </c>
    </row>
    <row r="359" spans="1:18">
      <c r="A359" s="10" t="str">
        <f>'Main Meals'!A359</f>
        <v>84001.131.000.000.000.000.000</v>
      </c>
      <c r="B359" s="9">
        <f>'Main Meals'!B359</f>
        <v>84000</v>
      </c>
      <c r="C359" s="9">
        <f>'Main Meals'!C359</f>
        <v>84001</v>
      </c>
      <c r="D359" s="10" t="str">
        <f>'Main Meals'!D359</f>
        <v xml:space="preserve">Falafel with Kale Sesame Salad </v>
      </c>
      <c r="E359" s="9" t="str">
        <f>'Main Meals'!I359</f>
        <v xml:space="preserve">ACTIVE </v>
      </c>
      <c r="F359" s="409">
        <f>'Main Meals'!J359</f>
        <v>44482</v>
      </c>
      <c r="G359" s="9" t="str">
        <f>'Main Meals'!K359</f>
        <v>SALAD</v>
      </c>
      <c r="H359" s="9" t="str">
        <f>VLOOKUP(C359,'Main Meals'!C359:L635,10,FALSE)</f>
        <v>SS</v>
      </c>
      <c r="I359" s="7"/>
      <c r="J359" s="411">
        <v>810044438406</v>
      </c>
      <c r="K359" s="10" t="s">
        <v>1465</v>
      </c>
      <c r="L359" s="411">
        <v>810044438406</v>
      </c>
      <c r="M359" s="421">
        <f t="shared" si="5"/>
        <v>0</v>
      </c>
      <c r="O359" s="426" t="e">
        <v>#N/A</v>
      </c>
      <c r="Q359" s="411" t="e">
        <f>VLOOKUP(C359,'[1]ToPublish Fri+Mon Package Batch'!$A$2:$B$68,2,FALSE)</f>
        <v>#N/A</v>
      </c>
      <c r="R359" s="421" t="e">
        <f>VLOOKUP(C359,[2]Sheet1!$A$2:$B$12,2,FALSE)</f>
        <v>#N/A</v>
      </c>
    </row>
    <row r="360" spans="1:18">
      <c r="A360" s="10" t="str">
        <f>'Main Meals'!A360</f>
        <v>85001.000.000.000.000.000.000</v>
      </c>
      <c r="B360" s="9">
        <f>'Main Meals'!B360</f>
        <v>85000</v>
      </c>
      <c r="C360" s="9">
        <f>'Main Meals'!C360</f>
        <v>85001</v>
      </c>
      <c r="D360" s="10" t="str">
        <f>'Main Meals'!D360</f>
        <v xml:space="preserve">Lasagna Alessandra </v>
      </c>
      <c r="E360" s="9" t="str">
        <f>'Main Meals'!I360</f>
        <v xml:space="preserve">ACTIVE </v>
      </c>
      <c r="F360" s="409">
        <f>'Main Meals'!J360</f>
        <v>44482</v>
      </c>
      <c r="G360" s="9" t="str">
        <f>'Main Meals'!K360</f>
        <v>ENTRÉE</v>
      </c>
      <c r="H360" s="9" t="str">
        <f>VLOOKUP(C360,'Main Meals'!C360:L635,10,FALSE)</f>
        <v>SS</v>
      </c>
      <c r="I360" s="7"/>
      <c r="J360" s="411">
        <v>810044438505</v>
      </c>
      <c r="K360" s="10" t="s">
        <v>1465</v>
      </c>
      <c r="L360" s="411" t="e">
        <v>#N/A</v>
      </c>
      <c r="M360" s="421" t="e">
        <f t="shared" si="5"/>
        <v>#N/A</v>
      </c>
      <c r="O360" s="426" t="e">
        <v>#N/A</v>
      </c>
      <c r="Q360" s="411" t="e">
        <f>VLOOKUP(C360,'[1]ToPublish Fri+Mon Package Batch'!$A$2:$B$68,2,FALSE)</f>
        <v>#N/A</v>
      </c>
      <c r="R360" s="421" t="e">
        <f>VLOOKUP(C360,[2]Sheet1!$A$2:$B$12,2,FALSE)</f>
        <v>#N/A</v>
      </c>
    </row>
    <row r="361" spans="1:18">
      <c r="A361" s="10" t="str">
        <f>'Main Meals'!A361</f>
        <v>86001.000.000.000.000.000.000</v>
      </c>
      <c r="B361" s="9">
        <f>'Main Meals'!B361</f>
        <v>86000</v>
      </c>
      <c r="C361" s="9">
        <f>'Main Meals'!C361</f>
        <v>86001</v>
      </c>
      <c r="D361" s="10" t="str">
        <f>'Main Meals'!D361</f>
        <v>Green Smoothie (8 oz)</v>
      </c>
      <c r="E361" s="9" t="str">
        <f>'Main Meals'!I361</f>
        <v xml:space="preserve">ACTIVE </v>
      </c>
      <c r="F361" s="409">
        <f>'Main Meals'!J361</f>
        <v>44482</v>
      </c>
      <c r="G361" s="9" t="str">
        <f>'Main Meals'!K361</f>
        <v>BEVERAGE</v>
      </c>
      <c r="H361" s="9" t="str">
        <f>VLOOKUP(C361,'Main Meals'!C361:L635,10,FALSE)</f>
        <v>SS</v>
      </c>
      <c r="I361" s="7"/>
      <c r="J361" s="411">
        <v>810044438611</v>
      </c>
      <c r="K361" s="10" t="s">
        <v>1465</v>
      </c>
      <c r="L361" s="411">
        <v>810044438611</v>
      </c>
      <c r="M361" s="421">
        <f t="shared" si="5"/>
        <v>0</v>
      </c>
      <c r="O361" s="426" t="e">
        <v>#N/A</v>
      </c>
      <c r="Q361" s="411" t="e">
        <f>VLOOKUP(C361,'[1]ToPublish Fri+Mon Package Batch'!$A$2:$B$68,2,FALSE)</f>
        <v>#N/A</v>
      </c>
      <c r="R361" s="421" t="e">
        <f>VLOOKUP(C361,[2]Sheet1!$A$2:$B$12,2,FALSE)</f>
        <v>#N/A</v>
      </c>
    </row>
    <row r="362" spans="1:18">
      <c r="A362" s="10" t="str">
        <f>'Main Meals'!A362</f>
        <v>86002.000.000.000.000.000.000</v>
      </c>
      <c r="B362" s="9">
        <f>'Main Meals'!B362</f>
        <v>86000</v>
      </c>
      <c r="C362" s="9">
        <f>'Main Meals'!C362</f>
        <v>86002</v>
      </c>
      <c r="D362" s="10" t="str">
        <f>'Main Meals'!D362</f>
        <v>Green Smoothie (32 oz)</v>
      </c>
      <c r="E362" s="9" t="str">
        <f>'Main Meals'!I362</f>
        <v xml:space="preserve">ACTIVE </v>
      </c>
      <c r="F362" s="409">
        <f>'Main Meals'!J362</f>
        <v>44482</v>
      </c>
      <c r="G362" s="9" t="str">
        <f>'Main Meals'!K362</f>
        <v>LARGE BEVERAGE</v>
      </c>
      <c r="H362" s="9" t="str">
        <f>VLOOKUP(C362,'Main Meals'!C362:L635,10,FALSE)</f>
        <v>MS</v>
      </c>
      <c r="I362" s="7"/>
      <c r="J362" s="411">
        <v>810044438628</v>
      </c>
      <c r="K362" s="10" t="s">
        <v>1465</v>
      </c>
      <c r="L362" s="411">
        <v>810044438628</v>
      </c>
      <c r="M362" s="421">
        <f t="shared" si="5"/>
        <v>0</v>
      </c>
      <c r="O362" s="426" t="e">
        <v>#N/A</v>
      </c>
      <c r="Q362" s="411" t="e">
        <f>VLOOKUP(C362,'[1]ToPublish Fri+Mon Package Batch'!$A$2:$B$68,2,FALSE)</f>
        <v>#N/A</v>
      </c>
      <c r="R362" s="421" t="e">
        <f>VLOOKUP(C362,[2]Sheet1!$A$2:$B$12,2,FALSE)</f>
        <v>#N/A</v>
      </c>
    </row>
    <row r="363" spans="1:18">
      <c r="A363" s="10" t="str">
        <f>'Main Meals'!A363</f>
        <v>87001.129.130.404.000.000.000</v>
      </c>
      <c r="B363" s="9">
        <f>'Main Meals'!B363</f>
        <v>87000</v>
      </c>
      <c r="C363" s="9">
        <f>'Main Meals'!C363</f>
        <v>87001</v>
      </c>
      <c r="D363" s="10" t="str">
        <f>'Main Meals'!D363</f>
        <v xml:space="preserve">Popcorn Chicken  </v>
      </c>
      <c r="E363" s="9" t="str">
        <f>'Main Meals'!I363</f>
        <v xml:space="preserve">ACTIVE </v>
      </c>
      <c r="F363" s="409">
        <f>'Main Meals'!J363</f>
        <v>44482</v>
      </c>
      <c r="G363" s="9" t="str">
        <f>'Main Meals'!K363</f>
        <v>ENTRÉE</v>
      </c>
      <c r="H363" s="9" t="str">
        <f>VLOOKUP(C363,'Main Meals'!C363:L635,10,FALSE)</f>
        <v>SS</v>
      </c>
      <c r="I363" s="7"/>
      <c r="J363" s="411">
        <v>810044438703</v>
      </c>
      <c r="K363" s="10" t="s">
        <v>1465</v>
      </c>
      <c r="L363" s="411">
        <v>810044438703</v>
      </c>
      <c r="M363" s="421">
        <f t="shared" si="5"/>
        <v>0</v>
      </c>
      <c r="O363" s="426" t="e">
        <v>#N/A</v>
      </c>
      <c r="Q363" s="411" t="e">
        <f>VLOOKUP(C363,'[1]ToPublish Fri+Mon Package Batch'!$A$2:$B$68,2,FALSE)</f>
        <v>#N/A</v>
      </c>
      <c r="R363" s="421" t="e">
        <f>VLOOKUP(C363,[2]Sheet1!$A$2:$B$12,2,FALSE)</f>
        <v>#N/A</v>
      </c>
    </row>
    <row r="364" spans="1:18">
      <c r="A364" s="10" t="str">
        <f>'Main Meals'!A364</f>
        <v>40848.808.809.810.811.812.807</v>
      </c>
      <c r="B364" s="9">
        <f>'Main Meals'!B364</f>
        <v>40800</v>
      </c>
      <c r="C364" s="9">
        <f>'Main Meals'!C364</f>
        <v>40848</v>
      </c>
      <c r="D364" s="10" t="str">
        <f>'Main Meals'!D364</f>
        <v xml:space="preserve">Father's Day Bundle  </v>
      </c>
      <c r="E364" s="9" t="str">
        <f>'Main Meals'!I364</f>
        <v>INACTIVE</v>
      </c>
      <c r="F364" s="409">
        <f>'Main Meals'!J364</f>
        <v>44482</v>
      </c>
      <c r="G364" s="9" t="str">
        <f>'Main Meals'!K364</f>
        <v>BUNDLE</v>
      </c>
      <c r="H364" s="9" t="str">
        <f>VLOOKUP(C364,'Main Meals'!C364:L635,10,FALSE)</f>
        <v>BUNDLE</v>
      </c>
      <c r="I364" s="7"/>
      <c r="J364" s="411"/>
      <c r="K364" s="10" t="s">
        <v>1465</v>
      </c>
      <c r="L364" s="411" t="e">
        <v>#N/A</v>
      </c>
      <c r="M364" s="421" t="e">
        <f t="shared" si="5"/>
        <v>#N/A</v>
      </c>
      <c r="O364" s="426" t="e">
        <v>#N/A</v>
      </c>
      <c r="Q364" s="411" t="e">
        <f>VLOOKUP(C364,'[1]ToPublish Fri+Mon Package Batch'!$A$2:$B$68,2,FALSE)</f>
        <v>#N/A</v>
      </c>
      <c r="R364" s="421" t="e">
        <f>VLOOKUP(C364,[2]Sheet1!$A$2:$B$12,2,FALSE)</f>
        <v>#N/A</v>
      </c>
    </row>
    <row r="365" spans="1:18">
      <c r="A365" s="10" t="str">
        <f>'Main Meals'!A365</f>
        <v>88001.000.000.000.000.000.000</v>
      </c>
      <c r="B365" s="9">
        <f>'Main Meals'!B365</f>
        <v>88000</v>
      </c>
      <c r="C365" s="9">
        <f>'Main Meals'!C365</f>
        <v>88001</v>
      </c>
      <c r="D365" s="10" t="str">
        <f>'Main Meals'!D365</f>
        <v>Energy Bites 8 Pack (Peanut Butter &amp; Chocolate )</v>
      </c>
      <c r="E365" s="9" t="str">
        <f>'Main Meals'!I365</f>
        <v>INACTIVE</v>
      </c>
      <c r="F365" s="409">
        <f>'Main Meals'!J365</f>
        <v>44482</v>
      </c>
      <c r="G365" s="9" t="str">
        <f>'Main Meals'!K365</f>
        <v>BOX</v>
      </c>
      <c r="H365" s="9" t="str">
        <f>VLOOKUP(C365,'Main Meals'!C365:L635,10,FALSE)</f>
        <v>MS</v>
      </c>
      <c r="I365" s="7"/>
      <c r="J365" s="412">
        <v>810044430738</v>
      </c>
      <c r="K365" s="10" t="s">
        <v>1465</v>
      </c>
      <c r="L365" s="411" t="e">
        <v>#N/A</v>
      </c>
      <c r="M365" s="421" t="e">
        <f t="shared" si="5"/>
        <v>#N/A</v>
      </c>
      <c r="O365" s="426" t="e">
        <v>#N/A</v>
      </c>
      <c r="Q365" s="411" t="e">
        <f>VLOOKUP(C365,'[1]ToPublish Fri+Mon Package Batch'!$A$2:$B$68,2,FALSE)</f>
        <v>#N/A</v>
      </c>
      <c r="R365" s="421" t="e">
        <f>VLOOKUP(C365,[2]Sheet1!$A$2:$B$12,2,FALSE)</f>
        <v>#N/A</v>
      </c>
    </row>
    <row r="366" spans="1:18">
      <c r="A366" s="10" t="str">
        <f>'Main Meals'!A366</f>
        <v>88002.000.000.000.000.000.000</v>
      </c>
      <c r="B366" s="9">
        <f>'Main Meals'!B366</f>
        <v>88000</v>
      </c>
      <c r="C366" s="9">
        <f>'Main Meals'!C366</f>
        <v>88002</v>
      </c>
      <c r="D366" s="10" t="str">
        <f>'Main Meals'!D366</f>
        <v>Energy Bites 8 Pack (Almond Cranberry)</v>
      </c>
      <c r="E366" s="9" t="str">
        <f>'Main Meals'!I366</f>
        <v>INACTIVE</v>
      </c>
      <c r="F366" s="409">
        <f>'Main Meals'!J366</f>
        <v>44482</v>
      </c>
      <c r="G366" s="9" t="str">
        <f>'Main Meals'!K366</f>
        <v>BOX</v>
      </c>
      <c r="H366" s="9" t="str">
        <f>VLOOKUP(C366,'Main Meals'!C366:L635,10,FALSE)</f>
        <v>MS</v>
      </c>
      <c r="I366" s="7"/>
      <c r="J366" s="412">
        <v>810044430745</v>
      </c>
      <c r="K366" s="10" t="s">
        <v>1465</v>
      </c>
      <c r="L366" s="411" t="e">
        <v>#N/A</v>
      </c>
      <c r="M366" s="421" t="e">
        <f t="shared" si="5"/>
        <v>#N/A</v>
      </c>
      <c r="O366" s="426" t="e">
        <v>#N/A</v>
      </c>
      <c r="Q366" s="411" t="e">
        <f>VLOOKUP(C366,'[1]ToPublish Fri+Mon Package Batch'!$A$2:$B$68,2,FALSE)</f>
        <v>#N/A</v>
      </c>
      <c r="R366" s="421" t="e">
        <f>VLOOKUP(C366,[2]Sheet1!$A$2:$B$12,2,FALSE)</f>
        <v>#N/A</v>
      </c>
    </row>
    <row r="367" spans="1:18">
      <c r="A367" s="10" t="str">
        <f>'Main Meals'!A367</f>
        <v>88003.000.000.000.000.000.000</v>
      </c>
      <c r="B367" s="9">
        <f>'Main Meals'!B367</f>
        <v>88000</v>
      </c>
      <c r="C367" s="9">
        <f>'Main Meals'!C367</f>
        <v>88003</v>
      </c>
      <c r="D367" s="10" t="str">
        <f>'Main Meals'!D367</f>
        <v>Energy Bites 8 Pack (Mocha Espresso)</v>
      </c>
      <c r="E367" s="9" t="str">
        <f>'Main Meals'!I367</f>
        <v>INACTIVE</v>
      </c>
      <c r="F367" s="409">
        <f>'Main Meals'!J367</f>
        <v>44482</v>
      </c>
      <c r="G367" s="9" t="str">
        <f>'Main Meals'!K367</f>
        <v>BOX</v>
      </c>
      <c r="H367" s="9" t="str">
        <f>VLOOKUP(C367,'Main Meals'!C367:L635,10,FALSE)</f>
        <v>MS</v>
      </c>
      <c r="I367" s="7"/>
      <c r="J367" s="412">
        <v>810044430752</v>
      </c>
      <c r="K367" s="10" t="s">
        <v>1465</v>
      </c>
      <c r="L367" s="411" t="e">
        <v>#N/A</v>
      </c>
      <c r="M367" s="421" t="e">
        <f t="shared" si="5"/>
        <v>#N/A</v>
      </c>
      <c r="O367" s="426" t="e">
        <v>#N/A</v>
      </c>
      <c r="Q367" s="411" t="e">
        <f>VLOOKUP(C367,'[1]ToPublish Fri+Mon Package Batch'!$A$2:$B$68,2,FALSE)</f>
        <v>#N/A</v>
      </c>
      <c r="R367" s="421" t="e">
        <f>VLOOKUP(C367,[2]Sheet1!$A$2:$B$12,2,FALSE)</f>
        <v>#N/A</v>
      </c>
    </row>
    <row r="368" spans="1:18">
      <c r="A368" s="10" t="str">
        <f>'Main Meals'!A368</f>
        <v>88004.000.000.000.000.000.000</v>
      </c>
      <c r="B368" s="9">
        <f>'Main Meals'!B368</f>
        <v>88000</v>
      </c>
      <c r="C368" s="9">
        <f>'Main Meals'!C368</f>
        <v>88004</v>
      </c>
      <c r="D368" s="10" t="str">
        <f>'Main Meals'!D368</f>
        <v>Energy Bites 8 Pack (Lemon Coconut)</v>
      </c>
      <c r="E368" s="9" t="str">
        <f>'Main Meals'!I368</f>
        <v>INACTIVE</v>
      </c>
      <c r="F368" s="409">
        <f>'Main Meals'!J368</f>
        <v>44482</v>
      </c>
      <c r="G368" s="9" t="str">
        <f>'Main Meals'!K368</f>
        <v>BOX</v>
      </c>
      <c r="H368" s="9" t="str">
        <f>VLOOKUP(C368,'Main Meals'!C368:L635,10,FALSE)</f>
        <v>MS</v>
      </c>
      <c r="I368" s="7"/>
      <c r="J368" s="412">
        <v>810044430769</v>
      </c>
      <c r="K368" s="10" t="s">
        <v>1465</v>
      </c>
      <c r="L368" s="411" t="e">
        <v>#N/A</v>
      </c>
      <c r="M368" s="421" t="e">
        <f t="shared" si="5"/>
        <v>#N/A</v>
      </c>
      <c r="O368" s="426" t="e">
        <v>#N/A</v>
      </c>
      <c r="Q368" s="411" t="e">
        <f>VLOOKUP(C368,'[1]ToPublish Fri+Mon Package Batch'!$A$2:$B$68,2,FALSE)</f>
        <v>#N/A</v>
      </c>
      <c r="R368" s="421" t="e">
        <f>VLOOKUP(C368,[2]Sheet1!$A$2:$B$12,2,FALSE)</f>
        <v>#N/A</v>
      </c>
    </row>
    <row r="369" spans="1:18">
      <c r="A369" s="10" t="str">
        <f>'Main Meals'!A369</f>
        <v>88005.000.000.000.000.000.000</v>
      </c>
      <c r="B369" s="9">
        <f>'Main Meals'!B369</f>
        <v>88000</v>
      </c>
      <c r="C369" s="9">
        <f>'Main Meals'!C369</f>
        <v>88005</v>
      </c>
      <c r="D369" s="10" t="str">
        <f>'Main Meals'!D369</f>
        <v>Energy Bites 8 Pack (Variety Pack)</v>
      </c>
      <c r="E369" s="9" t="str">
        <f>'Main Meals'!I369</f>
        <v>INACTIVE</v>
      </c>
      <c r="F369" s="409">
        <f>'Main Meals'!J369</f>
        <v>44482</v>
      </c>
      <c r="G369" s="9" t="str">
        <f>'Main Meals'!K369</f>
        <v>BOX</v>
      </c>
      <c r="H369" s="9" t="str">
        <f>VLOOKUP(C369,'Main Meals'!C369:L635,10,FALSE)</f>
        <v>MS</v>
      </c>
      <c r="I369" s="7"/>
      <c r="J369" s="412">
        <v>810044430776</v>
      </c>
      <c r="K369" s="10" t="s">
        <v>1465</v>
      </c>
      <c r="L369" s="411" t="e">
        <v>#N/A</v>
      </c>
      <c r="M369" s="421" t="e">
        <f t="shared" si="5"/>
        <v>#N/A</v>
      </c>
      <c r="O369" s="426" t="e">
        <v>#N/A</v>
      </c>
      <c r="Q369" s="411" t="e">
        <f>VLOOKUP(C369,'[1]ToPublish Fri+Mon Package Batch'!$A$2:$B$68,2,FALSE)</f>
        <v>#N/A</v>
      </c>
      <c r="R369" s="421" t="e">
        <f>VLOOKUP(C369,[2]Sheet1!$A$2:$B$12,2,FALSE)</f>
        <v>#N/A</v>
      </c>
    </row>
    <row r="370" spans="1:18">
      <c r="A370" s="10" t="str">
        <f>'Main Meals'!A370</f>
        <v>88101.124.409.410.000.000.000</v>
      </c>
      <c r="B370" s="9">
        <f>'Main Meals'!B370</f>
        <v>88100</v>
      </c>
      <c r="C370" s="9">
        <f>'Main Meals'!C370</f>
        <v>88101</v>
      </c>
      <c r="D370" s="10" t="str">
        <f>'Main Meals'!D370</f>
        <v>Quesadilla (Chicken)</v>
      </c>
      <c r="E370" s="9" t="str">
        <f>'Main Meals'!I370</f>
        <v xml:space="preserve">ACTIVE </v>
      </c>
      <c r="F370" s="409">
        <f>'Main Meals'!J370</f>
        <v>44482</v>
      </c>
      <c r="G370" s="9" t="str">
        <f>'Main Meals'!K370</f>
        <v>ENTRÉE</v>
      </c>
      <c r="H370" s="9" t="str">
        <f>VLOOKUP(C370,'Main Meals'!C370:L635,10,FALSE)</f>
        <v>SS</v>
      </c>
      <c r="I370" s="7"/>
      <c r="J370" s="412"/>
      <c r="K370" s="10" t="s">
        <v>1465</v>
      </c>
      <c r="L370" s="411" t="e">
        <v>#N/A</v>
      </c>
      <c r="M370" s="421" t="e">
        <f t="shared" si="5"/>
        <v>#N/A</v>
      </c>
      <c r="O370" s="426" t="e">
        <v>#N/A</v>
      </c>
      <c r="Q370" s="411" t="e">
        <f>VLOOKUP(C370,'[1]ToPublish Fri+Mon Package Batch'!$A$2:$B$68,2,FALSE)</f>
        <v>#N/A</v>
      </c>
      <c r="R370" s="421" t="e">
        <f>VLOOKUP(C370,[2]Sheet1!$A$2:$B$12,2,FALSE)</f>
        <v>#N/A</v>
      </c>
    </row>
    <row r="371" spans="1:18">
      <c r="A371" s="10" t="str">
        <f>'Main Meals'!A371</f>
        <v>88102.124.409.410.000.000.000</v>
      </c>
      <c r="B371" s="9">
        <f>'Main Meals'!B371</f>
        <v>88100</v>
      </c>
      <c r="C371" s="9">
        <f>'Main Meals'!C371</f>
        <v>88102</v>
      </c>
      <c r="D371" s="10" t="str">
        <f>'Main Meals'!D371</f>
        <v>Quesadilla (Veggie)</v>
      </c>
      <c r="E371" s="9" t="str">
        <f>'Main Meals'!I371</f>
        <v xml:space="preserve">ACTIVE </v>
      </c>
      <c r="F371" s="409">
        <f>'Main Meals'!J371</f>
        <v>44482</v>
      </c>
      <c r="G371" s="9" t="str">
        <f>'Main Meals'!K371</f>
        <v>ENTRÉE</v>
      </c>
      <c r="H371" s="9" t="str">
        <f>VLOOKUP(C371,'Main Meals'!C371:L635,10,FALSE)</f>
        <v>SS</v>
      </c>
      <c r="I371" s="7"/>
      <c r="J371" s="412"/>
      <c r="K371" s="10" t="s">
        <v>1465</v>
      </c>
      <c r="L371" s="411" t="e">
        <v>#N/A</v>
      </c>
      <c r="M371" s="421" t="e">
        <f t="shared" si="5"/>
        <v>#N/A</v>
      </c>
      <c r="O371" s="426" t="e">
        <v>#N/A</v>
      </c>
      <c r="Q371" s="411" t="e">
        <f>VLOOKUP(C371,'[1]ToPublish Fri+Mon Package Batch'!$A$2:$B$68,2,FALSE)</f>
        <v>#N/A</v>
      </c>
      <c r="R371" s="421" t="e">
        <f>VLOOKUP(C371,[2]Sheet1!$A$2:$B$12,2,FALSE)</f>
        <v>#N/A</v>
      </c>
    </row>
    <row r="372" spans="1:18">
      <c r="A372" s="10" t="str">
        <f>'Main Meals'!A372</f>
        <v>88201.000.000.000.000.000.000</v>
      </c>
      <c r="B372" s="9">
        <f>'Main Meals'!B372</f>
        <v>88200</v>
      </c>
      <c r="C372" s="9">
        <f>'Main Meals'!C372</f>
        <v>88201</v>
      </c>
      <c r="D372" s="10" t="str">
        <f>'Main Meals'!D372</f>
        <v>Macarons (Chocolate)</v>
      </c>
      <c r="E372" s="9" t="str">
        <f>'Main Meals'!I372</f>
        <v>INACTIVE</v>
      </c>
      <c r="F372" s="409">
        <f>'Main Meals'!J372</f>
        <v>44482</v>
      </c>
      <c r="G372" s="9" t="str">
        <f>'Main Meals'!K372</f>
        <v>SNACK</v>
      </c>
      <c r="H372" s="9" t="str">
        <f>VLOOKUP(C372,'Main Meals'!C372:L635,10,FALSE)</f>
        <v>MS</v>
      </c>
      <c r="I372" s="7"/>
      <c r="J372" s="411">
        <v>810044438826</v>
      </c>
      <c r="K372" s="10" t="s">
        <v>1465</v>
      </c>
      <c r="L372" s="411" t="e">
        <v>#N/A</v>
      </c>
      <c r="M372" s="421" t="e">
        <f t="shared" si="5"/>
        <v>#N/A</v>
      </c>
      <c r="O372" s="426" t="e">
        <v>#N/A</v>
      </c>
      <c r="Q372" s="411" t="e">
        <f>VLOOKUP(C372,'[1]ToPublish Fri+Mon Package Batch'!$A$2:$B$68,2,FALSE)</f>
        <v>#N/A</v>
      </c>
      <c r="R372" s="421" t="e">
        <f>VLOOKUP(C372,[2]Sheet1!$A$2:$B$12,2,FALSE)</f>
        <v>#N/A</v>
      </c>
    </row>
    <row r="373" spans="1:18">
      <c r="A373" s="10" t="str">
        <f>'Main Meals'!A373</f>
        <v>88301.000.000.000.000.000.000</v>
      </c>
      <c r="B373" s="9">
        <f>'Main Meals'!B373</f>
        <v>88300</v>
      </c>
      <c r="C373" s="9">
        <f>'Main Meals'!C373</f>
        <v>88301</v>
      </c>
      <c r="D373" s="10" t="str">
        <f>'Main Meals'!D373</f>
        <v xml:space="preserve">Tropical Fruit Cup </v>
      </c>
      <c r="E373" s="9" t="str">
        <f>'Main Meals'!I373</f>
        <v xml:space="preserve">ACTIVE </v>
      </c>
      <c r="F373" s="409">
        <f>'Main Meals'!J373</f>
        <v>44482</v>
      </c>
      <c r="G373" s="9" t="str">
        <f>'Main Meals'!K373</f>
        <v>SNACK</v>
      </c>
      <c r="H373" s="9" t="str">
        <f>VLOOKUP(C373,'Main Meals'!C373:L635,10,FALSE)</f>
        <v>SS</v>
      </c>
      <c r="I373" s="7"/>
      <c r="J373" s="412"/>
      <c r="K373" s="10" t="s">
        <v>1465</v>
      </c>
      <c r="L373" s="411" t="e">
        <v>#N/A</v>
      </c>
      <c r="M373" s="421" t="e">
        <f t="shared" si="5"/>
        <v>#N/A</v>
      </c>
      <c r="O373" s="426" t="e">
        <v>#N/A</v>
      </c>
      <c r="Q373" s="411" t="e">
        <f>VLOOKUP(C373,'[1]ToPublish Fri+Mon Package Batch'!$A$2:$B$68,2,FALSE)</f>
        <v>#N/A</v>
      </c>
      <c r="R373" s="421" t="e">
        <f>VLOOKUP(C373,[2]Sheet1!$A$2:$B$12,2,FALSE)</f>
        <v>#N/A</v>
      </c>
    </row>
    <row r="374" spans="1:18">
      <c r="A374" s="10" t="str">
        <f>'Main Meals'!A374</f>
        <v>88401.119.611.000.000.000.000</v>
      </c>
      <c r="B374" s="9">
        <f>'Main Meals'!B374</f>
        <v>88400</v>
      </c>
      <c r="C374" s="9">
        <f>'Main Meals'!C374</f>
        <v>88401</v>
      </c>
      <c r="D374" s="10" t="str">
        <f>'Main Meals'!D374</f>
        <v xml:space="preserve">Veggie Burger </v>
      </c>
      <c r="E374" s="9" t="str">
        <f>'Main Meals'!I374</f>
        <v xml:space="preserve">ACTIVE </v>
      </c>
      <c r="F374" s="409">
        <f>'Main Meals'!J374</f>
        <v>44482</v>
      </c>
      <c r="G374" s="9" t="str">
        <f>'Main Meals'!K374</f>
        <v>ENTRÉE</v>
      </c>
      <c r="H374" s="9" t="str">
        <f>VLOOKUP(C374,'Main Meals'!C374:L635,10,FALSE)</f>
        <v>SS</v>
      </c>
      <c r="I374" s="7"/>
      <c r="J374" s="412"/>
      <c r="K374" s="10" t="s">
        <v>1465</v>
      </c>
      <c r="L374" s="411" t="e">
        <v>#N/A</v>
      </c>
      <c r="M374" s="421" t="e">
        <f t="shared" si="5"/>
        <v>#N/A</v>
      </c>
      <c r="O374" s="426" t="e">
        <v>#N/A</v>
      </c>
      <c r="Q374" s="411" t="e">
        <f>VLOOKUP(C374,'[1]ToPublish Fri+Mon Package Batch'!$A$2:$B$68,2,FALSE)</f>
        <v>#N/A</v>
      </c>
      <c r="R374" s="421" t="e">
        <f>VLOOKUP(C374,[2]Sheet1!$A$2:$B$12,2,FALSE)</f>
        <v>#N/A</v>
      </c>
    </row>
    <row r="375" spans="1:18">
      <c r="A375" s="10" t="str">
        <f>'Main Meals'!A375</f>
        <v>40849.11001.88401.86001.5200.5301.84001</v>
      </c>
      <c r="B375" s="9">
        <f>'Main Meals'!B375</f>
        <v>40800</v>
      </c>
      <c r="C375" s="9">
        <f>'Main Meals'!C375</f>
        <v>40849</v>
      </c>
      <c r="D375" s="10" t="str">
        <f>'Main Meals'!D375</f>
        <v xml:space="preserve">Summer Bundle </v>
      </c>
      <c r="E375" s="9" t="str">
        <f>'Main Meals'!I375</f>
        <v>INACTIVE</v>
      </c>
      <c r="F375" s="409">
        <f>'Main Meals'!J375</f>
        <v>44482</v>
      </c>
      <c r="G375" s="9" t="str">
        <f>'Main Meals'!K375</f>
        <v>BUNDLE</v>
      </c>
      <c r="H375" s="9" t="str">
        <f>VLOOKUP(C375,'Main Meals'!C375:L635,10,FALSE)</f>
        <v>BUNDLE</v>
      </c>
      <c r="I375" s="7"/>
      <c r="J375" s="412"/>
      <c r="K375" s="10" t="s">
        <v>1465</v>
      </c>
      <c r="L375" s="411" t="e">
        <v>#N/A</v>
      </c>
      <c r="M375" s="421" t="e">
        <f t="shared" si="5"/>
        <v>#N/A</v>
      </c>
      <c r="O375" s="426" t="e">
        <v>#N/A</v>
      </c>
      <c r="Q375" s="411" t="e">
        <f>VLOOKUP(C375,'[1]ToPublish Fri+Mon Package Batch'!$A$2:$B$68,2,FALSE)</f>
        <v>#N/A</v>
      </c>
      <c r="R375" s="421" t="e">
        <f>VLOOKUP(C375,[2]Sheet1!$A$2:$B$12,2,FALSE)</f>
        <v>#N/A</v>
      </c>
    </row>
    <row r="376" spans="1:18">
      <c r="A376" s="10" t="str">
        <f>'Main Meals'!A376</f>
        <v>88501.000.000.000.000.000.000</v>
      </c>
      <c r="B376" s="9">
        <f>'Main Meals'!B376</f>
        <v>88500</v>
      </c>
      <c r="C376" s="9">
        <f>'Main Meals'!C376</f>
        <v>88501</v>
      </c>
      <c r="D376" s="10" t="str">
        <f>'Main Meals'!D376</f>
        <v xml:space="preserve">Pollo A La Azteca </v>
      </c>
      <c r="E376" s="9" t="str">
        <f>'Main Meals'!I376</f>
        <v xml:space="preserve">ACTIVE </v>
      </c>
      <c r="F376" s="409">
        <f>'Main Meals'!J376</f>
        <v>44482</v>
      </c>
      <c r="G376" s="9" t="str">
        <f>'Main Meals'!K376</f>
        <v>ENTRÉE</v>
      </c>
      <c r="H376" s="9" t="str">
        <f>VLOOKUP(C376,'Main Meals'!C376:L635,10,FALSE)</f>
        <v>SS</v>
      </c>
      <c r="I376" s="7"/>
      <c r="J376" s="412"/>
      <c r="K376" s="10" t="s">
        <v>1465</v>
      </c>
      <c r="L376" s="411" t="e">
        <v>#N/A</v>
      </c>
      <c r="M376" s="421" t="e">
        <f t="shared" si="5"/>
        <v>#N/A</v>
      </c>
      <c r="O376" s="426" t="e">
        <v>#N/A</v>
      </c>
      <c r="Q376" s="411" t="e">
        <f>VLOOKUP(C376,'[1]ToPublish Fri+Mon Package Batch'!$A$2:$B$68,2,FALSE)</f>
        <v>#N/A</v>
      </c>
      <c r="R376" s="421" t="e">
        <f>VLOOKUP(C376,[2]Sheet1!$A$2:$B$12,2,FALSE)</f>
        <v>#N/A</v>
      </c>
    </row>
    <row r="377" spans="1:18">
      <c r="A377" s="10" t="str">
        <f>'Main Meals'!A377</f>
        <v>40850.7301.40101.20101.1602.7500.18101</v>
      </c>
      <c r="B377" s="9">
        <f>'Main Meals'!B377</f>
        <v>40800</v>
      </c>
      <c r="C377" s="9">
        <f>'Main Meals'!C377</f>
        <v>40850</v>
      </c>
      <c r="D377" s="10" t="str">
        <f>'Main Meals'!D377</f>
        <v>BIDMC / MichMed Omnivore  (Tuesday)</v>
      </c>
      <c r="E377" s="9" t="str">
        <f>'Main Meals'!I377</f>
        <v xml:space="preserve">ACTIVE </v>
      </c>
      <c r="F377" s="409">
        <f>'Main Meals'!J377</f>
        <v>44482</v>
      </c>
      <c r="G377" s="9" t="str">
        <f>'Main Meals'!K377</f>
        <v>BUNDLE</v>
      </c>
      <c r="H377" s="9" t="str">
        <f>VLOOKUP(C377,'Main Meals'!C377:L635,10,FALSE)</f>
        <v>BUNDLE</v>
      </c>
      <c r="I377" s="7"/>
      <c r="J377" s="412"/>
      <c r="K377" s="10" t="s">
        <v>1465</v>
      </c>
      <c r="L377" s="411" t="e">
        <v>#N/A</v>
      </c>
      <c r="M377" s="421" t="e">
        <f t="shared" si="5"/>
        <v>#N/A</v>
      </c>
      <c r="O377" s="426" t="e">
        <v>#N/A</v>
      </c>
      <c r="Q377" s="411" t="e">
        <f>VLOOKUP(C377,'[1]ToPublish Fri+Mon Package Batch'!$A$2:$B$68,2,FALSE)</f>
        <v>#N/A</v>
      </c>
      <c r="R377" s="421" t="e">
        <f>VLOOKUP(C377,[2]Sheet1!$A$2:$B$12,2,FALSE)</f>
        <v>#N/A</v>
      </c>
    </row>
    <row r="378" spans="1:18">
      <c r="A378" s="10" t="str">
        <f>'Main Meals'!A378</f>
        <v>40851.30101.5003.6100.12500.12500.7401</v>
      </c>
      <c r="B378" s="9">
        <f>'Main Meals'!B378</f>
        <v>40800</v>
      </c>
      <c r="C378" s="9">
        <f>'Main Meals'!C378</f>
        <v>40851</v>
      </c>
      <c r="D378" s="10" t="str">
        <f>'Main Meals'!D378</f>
        <v>BIDMC / MichMed Omnivore  (Wednesday)</v>
      </c>
      <c r="E378" s="9" t="str">
        <f>'Main Meals'!I378</f>
        <v xml:space="preserve">ACTIVE </v>
      </c>
      <c r="F378" s="409">
        <f>'Main Meals'!J378</f>
        <v>44482</v>
      </c>
      <c r="G378" s="9" t="str">
        <f>'Main Meals'!K378</f>
        <v>BUNDLE</v>
      </c>
      <c r="H378" s="9" t="str">
        <f>VLOOKUP(C378,'Main Meals'!C378:L635,10,FALSE)</f>
        <v>BUNDLE</v>
      </c>
      <c r="I378" s="7"/>
      <c r="J378" s="412"/>
      <c r="K378" s="10" t="s">
        <v>1465</v>
      </c>
      <c r="L378" s="411" t="e">
        <v>#N/A</v>
      </c>
      <c r="M378" s="421" t="e">
        <f t="shared" si="5"/>
        <v>#N/A</v>
      </c>
      <c r="O378" s="426" t="e">
        <v>#N/A</v>
      </c>
      <c r="Q378" s="411" t="e">
        <f>VLOOKUP(C378,'[1]ToPublish Fri+Mon Package Batch'!$A$2:$B$68,2,FALSE)</f>
        <v>#N/A</v>
      </c>
      <c r="R378" s="421" t="e">
        <f>VLOOKUP(C378,[2]Sheet1!$A$2:$B$12,2,FALSE)</f>
        <v>#N/A</v>
      </c>
    </row>
    <row r="379" spans="1:18">
      <c r="A379" s="10" t="str">
        <f>'Main Meals'!A379</f>
        <v>40852.8000.30201.5301.1803.5603.8601</v>
      </c>
      <c r="B379" s="9">
        <f>'Main Meals'!B379</f>
        <v>40800</v>
      </c>
      <c r="C379" s="9">
        <f>'Main Meals'!C379</f>
        <v>40852</v>
      </c>
      <c r="D379" s="10" t="str">
        <f>'Main Meals'!D379</f>
        <v>BIDMC / MichMed Omnivore  (Friday)</v>
      </c>
      <c r="E379" s="9" t="str">
        <f>'Main Meals'!I379</f>
        <v xml:space="preserve">ACTIVE </v>
      </c>
      <c r="F379" s="409">
        <f>'Main Meals'!J379</f>
        <v>44482</v>
      </c>
      <c r="G379" s="9" t="str">
        <f>'Main Meals'!K379</f>
        <v>BUNDLE</v>
      </c>
      <c r="H379" s="9" t="str">
        <f>VLOOKUP(C379,'Main Meals'!C379:L635,10,FALSE)</f>
        <v>BUNDLE</v>
      </c>
      <c r="I379" s="7"/>
      <c r="J379" s="412"/>
      <c r="K379" s="10" t="s">
        <v>1465</v>
      </c>
      <c r="L379" s="411" t="e">
        <v>#N/A</v>
      </c>
      <c r="M379" s="421" t="e">
        <f t="shared" si="5"/>
        <v>#N/A</v>
      </c>
      <c r="O379" s="426" t="e">
        <v>#N/A</v>
      </c>
      <c r="Q379" s="411" t="e">
        <f>VLOOKUP(C379,'[1]ToPublish Fri+Mon Package Batch'!$A$2:$B$68,2,FALSE)</f>
        <v>#N/A</v>
      </c>
      <c r="R379" s="421" t="e">
        <f>VLOOKUP(C379,[2]Sheet1!$A$2:$B$12,2,FALSE)</f>
        <v>#N/A</v>
      </c>
    </row>
    <row r="380" spans="1:18">
      <c r="A380" s="10" t="str">
        <f>'Main Meals'!A380</f>
        <v>40853.7500.70902.18102.20101.20201.80001</v>
      </c>
      <c r="B380" s="9">
        <f>'Main Meals'!B380</f>
        <v>40800</v>
      </c>
      <c r="C380" s="9">
        <f>'Main Meals'!C380</f>
        <v>40853</v>
      </c>
      <c r="D380" s="10" t="str">
        <f>'Main Meals'!D380</f>
        <v>BIDMC / MichMed Vegetarian (Tuesday)</v>
      </c>
      <c r="E380" s="9" t="str">
        <f>'Main Meals'!I380</f>
        <v xml:space="preserve">ACTIVE </v>
      </c>
      <c r="F380" s="409">
        <f>'Main Meals'!J380</f>
        <v>44482</v>
      </c>
      <c r="G380" s="9" t="str">
        <f>'Main Meals'!K380</f>
        <v>BUNDLE</v>
      </c>
      <c r="H380" s="9" t="str">
        <f>VLOOKUP(C380,'Main Meals'!C380:L635,10,FALSE)</f>
        <v>BUNDLE</v>
      </c>
      <c r="I380" s="7"/>
      <c r="J380" s="412"/>
      <c r="K380" s="10" t="s">
        <v>1465</v>
      </c>
      <c r="L380" s="411" t="e">
        <v>#N/A</v>
      </c>
      <c r="M380" s="421" t="e">
        <f t="shared" si="5"/>
        <v>#N/A</v>
      </c>
      <c r="O380" s="426" t="e">
        <v>#N/A</v>
      </c>
      <c r="Q380" s="411" t="e">
        <f>VLOOKUP(C380,'[1]ToPublish Fri+Mon Package Batch'!$A$2:$B$68,2,FALSE)</f>
        <v>#N/A</v>
      </c>
      <c r="R380" s="421" t="e">
        <f>VLOOKUP(C380,[2]Sheet1!$A$2:$B$12,2,FALSE)</f>
        <v>#N/A</v>
      </c>
    </row>
    <row r="381" spans="1:18">
      <c r="A381" s="10" t="str">
        <f>'Main Meals'!A381</f>
        <v>40854.4901.4303.12500.12500.3307.10400</v>
      </c>
      <c r="B381" s="9">
        <f>'Main Meals'!B381</f>
        <v>40800</v>
      </c>
      <c r="C381" s="9">
        <f>'Main Meals'!C381</f>
        <v>40854</v>
      </c>
      <c r="D381" s="10" t="str">
        <f>'Main Meals'!D381</f>
        <v>BIDMC / MichMed Vegetarian (Wednesday)</v>
      </c>
      <c r="E381" s="9" t="str">
        <f>'Main Meals'!I381</f>
        <v xml:space="preserve">ACTIVE </v>
      </c>
      <c r="F381" s="409">
        <f>'Main Meals'!J381</f>
        <v>44482</v>
      </c>
      <c r="G381" s="9" t="str">
        <f>'Main Meals'!K381</f>
        <v>BUNDLE</v>
      </c>
      <c r="H381" s="9" t="str">
        <f>VLOOKUP(C381,'Main Meals'!C381:L635,10,FALSE)</f>
        <v>BUNDLE</v>
      </c>
      <c r="I381" s="7"/>
      <c r="J381" s="412"/>
      <c r="K381" s="10" t="s">
        <v>1465</v>
      </c>
      <c r="L381" s="411" t="e">
        <v>#N/A</v>
      </c>
      <c r="M381" s="421" t="e">
        <f t="shared" si="5"/>
        <v>#N/A</v>
      </c>
      <c r="O381" s="426" t="e">
        <v>#N/A</v>
      </c>
      <c r="Q381" s="411" t="e">
        <f>VLOOKUP(C381,'[1]ToPublish Fri+Mon Package Batch'!$A$2:$B$68,2,FALSE)</f>
        <v>#N/A</v>
      </c>
      <c r="R381" s="421" t="e">
        <f>VLOOKUP(C381,[2]Sheet1!$A$2:$B$12,2,FALSE)</f>
        <v>#N/A</v>
      </c>
    </row>
    <row r="382" spans="1:18">
      <c r="A382" s="10" t="str">
        <f>'Main Meals'!A382</f>
        <v>40856.6600.11001.1401.1801.3100.12800</v>
      </c>
      <c r="B382" s="9">
        <f>'Main Meals'!B382</f>
        <v>40800</v>
      </c>
      <c r="C382" s="9">
        <f>'Main Meals'!C382</f>
        <v>40856</v>
      </c>
      <c r="D382" s="10" t="str">
        <f>'Main Meals'!D382</f>
        <v>BIDMC / MichMed Vegetarian (Friday)</v>
      </c>
      <c r="E382" s="9" t="str">
        <f>'Main Meals'!I382</f>
        <v xml:space="preserve">ACTIVE </v>
      </c>
      <c r="F382" s="409">
        <f>'Main Meals'!J382</f>
        <v>44482</v>
      </c>
      <c r="G382" s="9" t="str">
        <f>'Main Meals'!K382</f>
        <v>BUNDLE</v>
      </c>
      <c r="H382" s="9" t="str">
        <f>VLOOKUP(C382,'Main Meals'!C382:L635,10,FALSE)</f>
        <v>BUNDLE</v>
      </c>
      <c r="I382" s="7"/>
      <c r="J382" s="412"/>
      <c r="K382" s="10" t="s">
        <v>1465</v>
      </c>
      <c r="L382" s="411" t="e">
        <v>#N/A</v>
      </c>
      <c r="M382" s="421" t="e">
        <f t="shared" si="5"/>
        <v>#N/A</v>
      </c>
      <c r="O382" s="426" t="e">
        <v>#N/A</v>
      </c>
      <c r="Q382" s="411" t="e">
        <f>VLOOKUP(C382,'[1]ToPublish Fri+Mon Package Batch'!$A$2:$B$68,2,FALSE)</f>
        <v>#N/A</v>
      </c>
      <c r="R382" s="421" t="e">
        <f>VLOOKUP(C382,[2]Sheet1!$A$2:$B$12,2,FALSE)</f>
        <v>#N/A</v>
      </c>
    </row>
    <row r="383" spans="1:18">
      <c r="A383" s="10" t="str">
        <f>'Main Meals'!A383</f>
        <v>40857.7600.30201.3305.11001.14001.5800</v>
      </c>
      <c r="B383" s="9">
        <f>'Main Meals'!B383</f>
        <v>40800</v>
      </c>
      <c r="C383" s="9">
        <f>'Main Meals'!C383</f>
        <v>40857</v>
      </c>
      <c r="D383" s="10" t="str">
        <f>'Main Meals'!D383</f>
        <v xml:space="preserve">BIDMC / MichMed Freezer Omnivore   </v>
      </c>
      <c r="E383" s="9" t="str">
        <f>'Main Meals'!I383</f>
        <v xml:space="preserve">ACTIVE </v>
      </c>
      <c r="F383" s="409">
        <f>'Main Meals'!J383</f>
        <v>44482</v>
      </c>
      <c r="G383" s="9" t="str">
        <f>'Main Meals'!K383</f>
        <v>BUNDLE</v>
      </c>
      <c r="H383" s="9" t="str">
        <f>VLOOKUP(C383,'Main Meals'!C383:L635,10,FALSE)</f>
        <v>BUNDLE</v>
      </c>
      <c r="I383" s="7"/>
      <c r="J383" s="412"/>
      <c r="K383" s="10" t="s">
        <v>1465</v>
      </c>
      <c r="L383" s="411" t="e">
        <v>#N/A</v>
      </c>
      <c r="M383" s="421" t="e">
        <f t="shared" si="5"/>
        <v>#N/A</v>
      </c>
      <c r="O383" s="426" t="e">
        <v>#N/A</v>
      </c>
      <c r="Q383" s="411" t="e">
        <f>VLOOKUP(C383,'[1]ToPublish Fri+Mon Package Batch'!$A$2:$B$68,2,FALSE)</f>
        <v>#N/A</v>
      </c>
      <c r="R383" s="421" t="e">
        <f>VLOOKUP(C383,[2]Sheet1!$A$2:$B$12,2,FALSE)</f>
        <v>#N/A</v>
      </c>
    </row>
    <row r="384" spans="1:18">
      <c r="A384" s="10" t="str">
        <f>'Main Meals'!A384</f>
        <v>40858.1601.11001.11001.12800.3307.7301</v>
      </c>
      <c r="B384" s="9">
        <f>'Main Meals'!B384</f>
        <v>40800</v>
      </c>
      <c r="C384" s="9">
        <f>'Main Meals'!C384</f>
        <v>40858</v>
      </c>
      <c r="D384" s="10" t="str">
        <f>'Main Meals'!D384</f>
        <v xml:space="preserve">BIDMC / MichMed Freezer Vegetarian  </v>
      </c>
      <c r="E384" s="9" t="str">
        <f>'Main Meals'!I384</f>
        <v xml:space="preserve">ACTIVE </v>
      </c>
      <c r="F384" s="409">
        <f>'Main Meals'!J384</f>
        <v>44482</v>
      </c>
      <c r="G384" s="9" t="str">
        <f>'Main Meals'!K384</f>
        <v>BUNDLE</v>
      </c>
      <c r="H384" s="9" t="str">
        <f>VLOOKUP(C384,'Main Meals'!C384:L635,10,FALSE)</f>
        <v>BUNDLE</v>
      </c>
      <c r="I384" s="7"/>
      <c r="J384" s="412"/>
      <c r="K384" s="10" t="s">
        <v>1465</v>
      </c>
      <c r="L384" s="411" t="e">
        <v>#N/A</v>
      </c>
      <c r="M384" s="421" t="e">
        <f t="shared" si="5"/>
        <v>#N/A</v>
      </c>
      <c r="O384" s="426" t="e">
        <v>#N/A</v>
      </c>
      <c r="Q384" s="411" t="e">
        <f>VLOOKUP(C384,'[1]ToPublish Fri+Mon Package Batch'!$A$2:$B$68,2,FALSE)</f>
        <v>#N/A</v>
      </c>
      <c r="R384" s="421" t="e">
        <f>VLOOKUP(C384,[2]Sheet1!$A$2:$B$12,2,FALSE)</f>
        <v>#N/A</v>
      </c>
    </row>
    <row r="385" spans="1:18">
      <c r="A385" s="10" t="str">
        <f>'Main Meals'!A385</f>
        <v>88601.110.505.411.612.000.000</v>
      </c>
      <c r="B385" s="9">
        <f>'Main Meals'!B385</f>
        <v>88600</v>
      </c>
      <c r="C385" s="9">
        <f>'Main Meals'!C385</f>
        <v>88601</v>
      </c>
      <c r="D385" s="10" t="str">
        <f>'Main Meals'!D385</f>
        <v xml:space="preserve">Nachos for 2 </v>
      </c>
      <c r="E385" s="9" t="str">
        <f>'Main Meals'!I385</f>
        <v xml:space="preserve">ACTIVE </v>
      </c>
      <c r="F385" s="409">
        <f>'Main Meals'!J385</f>
        <v>44482</v>
      </c>
      <c r="G385" s="9" t="str">
        <f>'Main Meals'!K385</f>
        <v>ENTRÉE</v>
      </c>
      <c r="H385" s="9" t="str">
        <f>VLOOKUP(C385,'Main Meals'!C385:L635,10,FALSE)</f>
        <v>MS</v>
      </c>
      <c r="I385" s="7"/>
      <c r="J385" s="412"/>
      <c r="K385" s="10" t="s">
        <v>1465</v>
      </c>
      <c r="L385" s="411" t="e">
        <v>#N/A</v>
      </c>
      <c r="M385" s="421" t="e">
        <f t="shared" si="5"/>
        <v>#N/A</v>
      </c>
      <c r="O385" s="426" t="e">
        <v>#N/A</v>
      </c>
      <c r="Q385" s="411" t="e">
        <f>VLOOKUP(C385,'[1]ToPublish Fri+Mon Package Batch'!$A$2:$B$68,2,FALSE)</f>
        <v>#N/A</v>
      </c>
      <c r="R385" s="421" t="e">
        <f>VLOOKUP(C385,[2]Sheet1!$A$2:$B$12,2,FALSE)</f>
        <v>#N/A</v>
      </c>
    </row>
    <row r="386" spans="1:18">
      <c r="A386" s="10" t="str">
        <f>'Main Meals'!A386</f>
        <v>40859.1803.1804.1802.80101.88101.80901</v>
      </c>
      <c r="B386" s="9">
        <f>'Main Meals'!B386</f>
        <v>40800</v>
      </c>
      <c r="C386" s="9">
        <f>'Main Meals'!C386</f>
        <v>40859</v>
      </c>
      <c r="D386" s="10" t="str">
        <f>'Main Meals'!D386</f>
        <v xml:space="preserve">Taco Night Bundle  </v>
      </c>
      <c r="E386" s="9" t="str">
        <f>'Main Meals'!I386</f>
        <v xml:space="preserve">ACTIVE </v>
      </c>
      <c r="F386" s="409">
        <f>'Main Meals'!J386</f>
        <v>44482</v>
      </c>
      <c r="G386" s="9" t="str">
        <f>'Main Meals'!K386</f>
        <v>BUNDLE</v>
      </c>
      <c r="H386" s="9" t="str">
        <f>VLOOKUP(C386,'Main Meals'!C386:L635,10,FALSE)</f>
        <v>BUNDLE</v>
      </c>
      <c r="I386" s="7"/>
      <c r="J386" s="412"/>
      <c r="K386" s="10" t="s">
        <v>1465</v>
      </c>
      <c r="L386" s="411" t="e">
        <v>#N/A</v>
      </c>
      <c r="M386" s="421" t="e">
        <f t="shared" si="5"/>
        <v>#N/A</v>
      </c>
      <c r="O386" s="426" t="e">
        <v>#N/A</v>
      </c>
      <c r="Q386" s="411" t="e">
        <f>VLOOKUP(C386,'[1]ToPublish Fri+Mon Package Batch'!$A$2:$B$68,2,FALSE)</f>
        <v>#N/A</v>
      </c>
      <c r="R386" s="421" t="e">
        <f>VLOOKUP(C386,[2]Sheet1!$A$2:$B$12,2,FALSE)</f>
        <v>#N/A</v>
      </c>
    </row>
    <row r="387" spans="1:18">
      <c r="A387" s="10" t="str">
        <f>'Main Meals'!A387</f>
        <v>40860.4701.901.7800.902.903.7401</v>
      </c>
      <c r="B387" s="9">
        <f>'Main Meals'!B387</f>
        <v>40800</v>
      </c>
      <c r="C387" s="9">
        <f>'Main Meals'!C387</f>
        <v>40860</v>
      </c>
      <c r="D387" s="10" t="str">
        <f>'Main Meals'!D387</f>
        <v>FODMAP Light Omnivore Week 1 &amp; 3 (Friday)</v>
      </c>
      <c r="E387" s="9" t="str">
        <f>'Main Meals'!I387</f>
        <v xml:space="preserve">ACTIVE </v>
      </c>
      <c r="F387" s="409">
        <f>'Main Meals'!J387</f>
        <v>44482</v>
      </c>
      <c r="G387" s="9" t="str">
        <f>'Main Meals'!K387</f>
        <v>BUNDLE</v>
      </c>
      <c r="H387" s="9" t="str">
        <f>VLOOKUP(C387,'Main Meals'!C387:L635,10,FALSE)</f>
        <v>BUNDLE</v>
      </c>
      <c r="I387" s="7"/>
      <c r="J387" s="412"/>
      <c r="K387" s="10" t="s">
        <v>1465</v>
      </c>
      <c r="L387" s="411" t="e">
        <v>#N/A</v>
      </c>
      <c r="M387" s="421" t="e">
        <f t="shared" ref="M387:M450" si="6">L387-J387</f>
        <v>#N/A</v>
      </c>
      <c r="O387" s="426" t="e">
        <v>#N/A</v>
      </c>
      <c r="Q387" s="411" t="e">
        <f>VLOOKUP(C387,'[1]ToPublish Fri+Mon Package Batch'!$A$2:$B$68,2,FALSE)</f>
        <v>#N/A</v>
      </c>
      <c r="R387" s="421" t="e">
        <f>VLOOKUP(C387,[2]Sheet1!$A$2:$B$12,2,FALSE)</f>
        <v>#N/A</v>
      </c>
    </row>
    <row r="388" spans="1:18">
      <c r="A388" s="10" t="str">
        <f>'Main Meals'!A388</f>
        <v>40861.913.1201.905.2000.914.928</v>
      </c>
      <c r="B388" s="9">
        <f>'Main Meals'!B388</f>
        <v>40800</v>
      </c>
      <c r="C388" s="9">
        <f>'Main Meals'!C388</f>
        <v>40861</v>
      </c>
      <c r="D388" s="10" t="str">
        <f>'Main Meals'!D388</f>
        <v>FODMAP Light Omnivore Week 1 &amp; 3 (Wednesday)</v>
      </c>
      <c r="E388" s="9" t="str">
        <f>'Main Meals'!I388</f>
        <v xml:space="preserve">ACTIVE </v>
      </c>
      <c r="F388" s="409">
        <f>'Main Meals'!J388</f>
        <v>44482</v>
      </c>
      <c r="G388" s="9" t="str">
        <f>'Main Meals'!K388</f>
        <v>BUNDLE</v>
      </c>
      <c r="H388" s="9" t="str">
        <f>VLOOKUP(C388,'Main Meals'!C388:L635,10,FALSE)</f>
        <v>BUNDLE</v>
      </c>
      <c r="I388" s="7"/>
      <c r="J388" s="412"/>
      <c r="K388" s="10" t="s">
        <v>1465</v>
      </c>
      <c r="L388" s="411" t="e">
        <v>#N/A</v>
      </c>
      <c r="M388" s="421" t="e">
        <f t="shared" si="6"/>
        <v>#N/A</v>
      </c>
      <c r="O388" s="426" t="e">
        <v>#N/A</v>
      </c>
      <c r="Q388" s="411" t="e">
        <f>VLOOKUP(C388,'[1]ToPublish Fri+Mon Package Batch'!$A$2:$B$68,2,FALSE)</f>
        <v>#N/A</v>
      </c>
      <c r="R388" s="421" t="e">
        <f>VLOOKUP(C388,[2]Sheet1!$A$2:$B$12,2,FALSE)</f>
        <v>#N/A</v>
      </c>
    </row>
    <row r="389" spans="1:18">
      <c r="A389" s="10" t="str">
        <f>'Main Meals'!A389</f>
        <v>40862.4702.3100.1002.40401.7401.1103</v>
      </c>
      <c r="B389" s="9">
        <f>'Main Meals'!B389</f>
        <v>40800</v>
      </c>
      <c r="C389" s="9">
        <f>'Main Meals'!C389</f>
        <v>40862</v>
      </c>
      <c r="D389" s="10" t="str">
        <f>'Main Meals'!D389</f>
        <v>FODMAP Light Omnivore Week 1 &amp; 3 (Tuesday)</v>
      </c>
      <c r="E389" s="9" t="str">
        <f>'Main Meals'!I389</f>
        <v xml:space="preserve">ACTIVE </v>
      </c>
      <c r="F389" s="409">
        <f>'Main Meals'!J389</f>
        <v>44482</v>
      </c>
      <c r="G389" s="9" t="str">
        <f>'Main Meals'!K389</f>
        <v>BUNDLE</v>
      </c>
      <c r="H389" s="9" t="str">
        <f>VLOOKUP(C389,'Main Meals'!C389:L635,10,FALSE)</f>
        <v>BUNDLE</v>
      </c>
      <c r="I389" s="7"/>
      <c r="J389" s="412"/>
      <c r="K389" s="10" t="s">
        <v>1465</v>
      </c>
      <c r="L389" s="411" t="e">
        <v>#N/A</v>
      </c>
      <c r="M389" s="421" t="e">
        <f t="shared" si="6"/>
        <v>#N/A</v>
      </c>
      <c r="O389" s="426" t="e">
        <v>#N/A</v>
      </c>
      <c r="Q389" s="411" t="e">
        <f>VLOOKUP(C389,'[1]ToPublish Fri+Mon Package Batch'!$A$2:$B$68,2,FALSE)</f>
        <v>#N/A</v>
      </c>
      <c r="R389" s="421" t="e">
        <f>VLOOKUP(C389,[2]Sheet1!$A$2:$B$12,2,FALSE)</f>
        <v>#N/A</v>
      </c>
    </row>
    <row r="390" spans="1:18">
      <c r="A390" s="10" t="str">
        <f>'Main Meals'!A390</f>
        <v>40863.919.30101.1603.50101.4503.4301</v>
      </c>
      <c r="B390" s="9">
        <f>'Main Meals'!B390</f>
        <v>40800</v>
      </c>
      <c r="C390" s="9">
        <f>'Main Meals'!C390</f>
        <v>40863</v>
      </c>
      <c r="D390" s="10" t="str">
        <f>'Main Meals'!D390</f>
        <v>FODMAP Light Omnivore Week 2 &amp; 4 (Tuesday)</v>
      </c>
      <c r="E390" s="9" t="str">
        <f>'Main Meals'!I390</f>
        <v xml:space="preserve">ACTIVE </v>
      </c>
      <c r="F390" s="409">
        <f>'Main Meals'!J390</f>
        <v>44482</v>
      </c>
      <c r="G390" s="9" t="str">
        <f>'Main Meals'!K390</f>
        <v>BUNDLE</v>
      </c>
      <c r="H390" s="9" t="str">
        <f>VLOOKUP(C390,'Main Meals'!C390:L635,10,FALSE)</f>
        <v>BUNDLE</v>
      </c>
      <c r="I390" s="7"/>
      <c r="J390" s="412"/>
      <c r="K390" s="10" t="s">
        <v>1465</v>
      </c>
      <c r="L390" s="411" t="e">
        <v>#N/A</v>
      </c>
      <c r="M390" s="421" t="e">
        <f t="shared" si="6"/>
        <v>#N/A</v>
      </c>
      <c r="O390" s="426" t="e">
        <v>#N/A</v>
      </c>
      <c r="Q390" s="411" t="e">
        <f>VLOOKUP(C390,'[1]ToPublish Fri+Mon Package Batch'!$A$2:$B$68,2,FALSE)</f>
        <v>#N/A</v>
      </c>
      <c r="R390" s="421" t="e">
        <f>VLOOKUP(C390,[2]Sheet1!$A$2:$B$12,2,FALSE)</f>
        <v>#N/A</v>
      </c>
    </row>
    <row r="391" spans="1:18">
      <c r="A391" s="10" t="str">
        <f>'Main Meals'!A391</f>
        <v>40864.4703.905.12800.902.2300.924</v>
      </c>
      <c r="B391" s="9">
        <f>'Main Meals'!B391</f>
        <v>40800</v>
      </c>
      <c r="C391" s="9">
        <f>'Main Meals'!C391</f>
        <v>40864</v>
      </c>
      <c r="D391" s="10" t="str">
        <f>'Main Meals'!D391</f>
        <v>FODMAP Light Omnivore Week 2 &amp; 4 (Wednesday)</v>
      </c>
      <c r="E391" s="9" t="str">
        <f>'Main Meals'!I391</f>
        <v xml:space="preserve">ACTIVE </v>
      </c>
      <c r="F391" s="409">
        <f>'Main Meals'!J391</f>
        <v>44482</v>
      </c>
      <c r="G391" s="9" t="str">
        <f>'Main Meals'!K391</f>
        <v>BUNDLE</v>
      </c>
      <c r="H391" s="9" t="str">
        <f>VLOOKUP(C391,'Main Meals'!C391:L635,10,FALSE)</f>
        <v>BUNDLE</v>
      </c>
      <c r="I391" s="7"/>
      <c r="J391" s="412"/>
      <c r="K391" s="10" t="s">
        <v>1465</v>
      </c>
      <c r="L391" s="411" t="e">
        <v>#N/A</v>
      </c>
      <c r="M391" s="421" t="e">
        <f t="shared" si="6"/>
        <v>#N/A</v>
      </c>
      <c r="O391" s="426" t="e">
        <v>#N/A</v>
      </c>
      <c r="Q391" s="411" t="e">
        <f>VLOOKUP(C391,'[1]ToPublish Fri+Mon Package Batch'!$A$2:$B$68,2,FALSE)</f>
        <v>#N/A</v>
      </c>
      <c r="R391" s="421" t="e">
        <f>VLOOKUP(C391,[2]Sheet1!$A$2:$B$12,2,FALSE)</f>
        <v>#N/A</v>
      </c>
    </row>
    <row r="392" spans="1:18">
      <c r="A392" s="10" t="str">
        <f>'Main Meals'!A392</f>
        <v>40865.916.1803.2500.917.7401.901</v>
      </c>
      <c r="B392" s="9">
        <f>'Main Meals'!B392</f>
        <v>40800</v>
      </c>
      <c r="C392" s="9">
        <f>'Main Meals'!C392</f>
        <v>40865</v>
      </c>
      <c r="D392" s="10" t="str">
        <f>'Main Meals'!D392</f>
        <v>FODMAP Light Omnivore Week 2 &amp; 4 (Friday)</v>
      </c>
      <c r="E392" s="9" t="str">
        <f>'Main Meals'!I392</f>
        <v xml:space="preserve">ACTIVE </v>
      </c>
      <c r="F392" s="409">
        <f>'Main Meals'!J392</f>
        <v>44482</v>
      </c>
      <c r="G392" s="9" t="str">
        <f>'Main Meals'!K392</f>
        <v>BUNDLE</v>
      </c>
      <c r="H392" s="9" t="str">
        <f>VLOOKUP(C392,'Main Meals'!C392:L635,10,FALSE)</f>
        <v>BUNDLE</v>
      </c>
      <c r="I392" s="7"/>
      <c r="J392" s="412"/>
      <c r="K392" s="10" t="s">
        <v>1465</v>
      </c>
      <c r="L392" s="411" t="e">
        <v>#N/A</v>
      </c>
      <c r="M392" s="421" t="e">
        <f t="shared" si="6"/>
        <v>#N/A</v>
      </c>
      <c r="O392" s="426" t="e">
        <v>#N/A</v>
      </c>
      <c r="Q392" s="411" t="e">
        <f>VLOOKUP(C392,'[1]ToPublish Fri+Mon Package Batch'!$A$2:$B$68,2,FALSE)</f>
        <v>#N/A</v>
      </c>
      <c r="R392" s="421" t="e">
        <f>VLOOKUP(C392,[2]Sheet1!$A$2:$B$12,2,FALSE)</f>
        <v>#N/A</v>
      </c>
    </row>
    <row r="393" spans="1:18">
      <c r="A393" s="10" t="str">
        <f>'Main Meals'!A393</f>
        <v>40866.925.901.7800.902.903.7401</v>
      </c>
      <c r="B393" s="9">
        <f>'Main Meals'!B393</f>
        <v>40800</v>
      </c>
      <c r="C393" s="9">
        <f>'Main Meals'!C393</f>
        <v>40866</v>
      </c>
      <c r="D393" s="10" t="str">
        <f>'Main Meals'!D393</f>
        <v>FODMAP Light Omnivore Dairy Free Week 1 &amp; 3 (Friday)</v>
      </c>
      <c r="E393" s="9" t="str">
        <f>'Main Meals'!I393</f>
        <v xml:space="preserve">ACTIVE </v>
      </c>
      <c r="F393" s="409">
        <f>'Main Meals'!J393</f>
        <v>44482</v>
      </c>
      <c r="G393" s="9" t="str">
        <f>'Main Meals'!K393</f>
        <v>BUNDLE</v>
      </c>
      <c r="H393" s="9" t="str">
        <f>VLOOKUP(C393,'Main Meals'!C393:L635,10,FALSE)</f>
        <v>BUNDLE</v>
      </c>
      <c r="I393" s="7"/>
      <c r="J393" s="412"/>
      <c r="K393" s="10" t="s">
        <v>1465</v>
      </c>
      <c r="L393" s="411" t="e">
        <v>#N/A</v>
      </c>
      <c r="M393" s="421" t="e">
        <f t="shared" si="6"/>
        <v>#N/A</v>
      </c>
      <c r="O393" s="426" t="e">
        <v>#N/A</v>
      </c>
      <c r="Q393" s="411" t="e">
        <f>VLOOKUP(C393,'[1]ToPublish Fri+Mon Package Batch'!$A$2:$B$68,2,FALSE)</f>
        <v>#N/A</v>
      </c>
      <c r="R393" s="421" t="e">
        <f>VLOOKUP(C393,[2]Sheet1!$A$2:$B$12,2,FALSE)</f>
        <v>#N/A</v>
      </c>
    </row>
    <row r="394" spans="1:18">
      <c r="A394" s="10" t="str">
        <f>'Main Meals'!A394</f>
        <v>40867.927.1201.905.2000.914.928</v>
      </c>
      <c r="B394" s="9">
        <f>'Main Meals'!B394</f>
        <v>40800</v>
      </c>
      <c r="C394" s="9">
        <f>'Main Meals'!C394</f>
        <v>40867</v>
      </c>
      <c r="D394" s="10" t="str">
        <f>'Main Meals'!D394</f>
        <v>FODMAP Light Omnivore Dairy Free Week 1 &amp; 3 (Wednesday)</v>
      </c>
      <c r="E394" s="9" t="str">
        <f>'Main Meals'!I394</f>
        <v xml:space="preserve">ACTIVE </v>
      </c>
      <c r="F394" s="409">
        <f>'Main Meals'!J394</f>
        <v>44482</v>
      </c>
      <c r="G394" s="9" t="str">
        <f>'Main Meals'!K394</f>
        <v>BUNDLE</v>
      </c>
      <c r="H394" s="9" t="str">
        <f>VLOOKUP(C394,'Main Meals'!C394:L635,10,FALSE)</f>
        <v>BUNDLE</v>
      </c>
      <c r="I394" s="7"/>
      <c r="J394" s="412"/>
      <c r="K394" s="10" t="s">
        <v>1465</v>
      </c>
      <c r="L394" s="411" t="e">
        <v>#N/A</v>
      </c>
      <c r="M394" s="421" t="e">
        <f t="shared" si="6"/>
        <v>#N/A</v>
      </c>
      <c r="O394" s="426" t="e">
        <v>#N/A</v>
      </c>
      <c r="Q394" s="411" t="e">
        <f>VLOOKUP(C394,'[1]ToPublish Fri+Mon Package Batch'!$A$2:$B$68,2,FALSE)</f>
        <v>#N/A</v>
      </c>
      <c r="R394" s="421" t="e">
        <f>VLOOKUP(C394,[2]Sheet1!$A$2:$B$12,2,FALSE)</f>
        <v>#N/A</v>
      </c>
    </row>
    <row r="395" spans="1:18">
      <c r="A395" s="10" t="str">
        <f>'Main Meals'!A395</f>
        <v>40868.930.910.3100.1002.30201.70401</v>
      </c>
      <c r="B395" s="9">
        <f>'Main Meals'!B395</f>
        <v>40800</v>
      </c>
      <c r="C395" s="9">
        <f>'Main Meals'!C395</f>
        <v>40868</v>
      </c>
      <c r="D395" s="10" t="str">
        <f>'Main Meals'!D395</f>
        <v>FODMAP Light Omnivore Dairy Free Week 1 &amp; 3 (Tuesday)</v>
      </c>
      <c r="E395" s="9" t="str">
        <f>'Main Meals'!I395</f>
        <v xml:space="preserve">ACTIVE </v>
      </c>
      <c r="F395" s="409">
        <f>'Main Meals'!J395</f>
        <v>44482</v>
      </c>
      <c r="G395" s="9" t="str">
        <f>'Main Meals'!K395</f>
        <v>BUNDLE</v>
      </c>
      <c r="H395" s="9" t="str">
        <f>VLOOKUP(C395,'Main Meals'!C395:L635,10,FALSE)</f>
        <v>BUNDLE</v>
      </c>
      <c r="I395" s="7"/>
      <c r="J395" s="412"/>
      <c r="K395" s="10" t="s">
        <v>1465</v>
      </c>
      <c r="L395" s="411" t="e">
        <v>#N/A</v>
      </c>
      <c r="M395" s="421" t="e">
        <f t="shared" si="6"/>
        <v>#N/A</v>
      </c>
      <c r="O395" s="426" t="e">
        <v>#N/A</v>
      </c>
      <c r="Q395" s="411" t="e">
        <f>VLOOKUP(C395,'[1]ToPublish Fri+Mon Package Batch'!$A$2:$B$68,2,FALSE)</f>
        <v>#N/A</v>
      </c>
      <c r="R395" s="421" t="e">
        <f>VLOOKUP(C395,[2]Sheet1!$A$2:$B$12,2,FALSE)</f>
        <v>#N/A</v>
      </c>
    </row>
    <row r="396" spans="1:18">
      <c r="A396" s="10" t="str">
        <f>'Main Meals'!A396</f>
        <v>40869.927.931.30101.40001.50101.932</v>
      </c>
      <c r="B396" s="9">
        <f>'Main Meals'!B396</f>
        <v>40800</v>
      </c>
      <c r="C396" s="9">
        <f>'Main Meals'!C396</f>
        <v>40869</v>
      </c>
      <c r="D396" s="10" t="str">
        <f>'Main Meals'!D396</f>
        <v>FODMAP Light Omnivore Dairy Free Week 2 &amp; 4 (Tuesday)</v>
      </c>
      <c r="E396" s="9" t="str">
        <f>'Main Meals'!I396</f>
        <v xml:space="preserve">ACTIVE </v>
      </c>
      <c r="F396" s="409">
        <f>'Main Meals'!J396</f>
        <v>44482</v>
      </c>
      <c r="G396" s="9" t="str">
        <f>'Main Meals'!K396</f>
        <v>BUNDLE</v>
      </c>
      <c r="H396" s="9" t="str">
        <f>VLOOKUP(C396,'Main Meals'!C396:L635,10,FALSE)</f>
        <v>BUNDLE</v>
      </c>
      <c r="I396" s="7"/>
      <c r="J396" s="412"/>
      <c r="K396" s="10" t="s">
        <v>1465</v>
      </c>
      <c r="L396" s="411" t="e">
        <v>#N/A</v>
      </c>
      <c r="M396" s="421" t="e">
        <f t="shared" si="6"/>
        <v>#N/A</v>
      </c>
      <c r="O396" s="426" t="e">
        <v>#N/A</v>
      </c>
      <c r="Q396" s="411" t="e">
        <f>VLOOKUP(C396,'[1]ToPublish Fri+Mon Package Batch'!$A$2:$B$68,2,FALSE)</f>
        <v>#N/A</v>
      </c>
      <c r="R396" s="421" t="e">
        <f>VLOOKUP(C396,[2]Sheet1!$A$2:$B$12,2,FALSE)</f>
        <v>#N/A</v>
      </c>
    </row>
    <row r="397" spans="1:18">
      <c r="A397" s="10" t="str">
        <f>'Main Meals'!A397</f>
        <v>40870.932.4301.11400.914.18101.921</v>
      </c>
      <c r="B397" s="9">
        <f>'Main Meals'!B397</f>
        <v>40800</v>
      </c>
      <c r="C397" s="9">
        <f>'Main Meals'!C397</f>
        <v>40870</v>
      </c>
      <c r="D397" s="10" t="str">
        <f>'Main Meals'!D397</f>
        <v>FODMAP Light Omnivore Dairy Free Week 2 &amp; 4 (Wednesday)</v>
      </c>
      <c r="E397" s="9" t="str">
        <f>'Main Meals'!I397</f>
        <v xml:space="preserve">ACTIVE </v>
      </c>
      <c r="F397" s="409">
        <f>'Main Meals'!J397</f>
        <v>44482</v>
      </c>
      <c r="G397" s="9" t="str">
        <f>'Main Meals'!K397</f>
        <v>BUNDLE</v>
      </c>
      <c r="H397" s="9" t="str">
        <f>VLOOKUP(C397,'Main Meals'!C397:L635,10,FALSE)</f>
        <v>BUNDLE</v>
      </c>
      <c r="I397" s="7"/>
      <c r="J397" s="412"/>
      <c r="K397" s="10" t="s">
        <v>1465</v>
      </c>
      <c r="L397" s="411" t="e">
        <v>#N/A</v>
      </c>
      <c r="M397" s="421" t="e">
        <f t="shared" si="6"/>
        <v>#N/A</v>
      </c>
      <c r="O397" s="426" t="e">
        <v>#N/A</v>
      </c>
      <c r="Q397" s="411" t="e">
        <f>VLOOKUP(C397,'[1]ToPublish Fri+Mon Package Batch'!$A$2:$B$68,2,FALSE)</f>
        <v>#N/A</v>
      </c>
      <c r="R397" s="421" t="e">
        <f>VLOOKUP(C397,[2]Sheet1!$A$2:$B$12,2,FALSE)</f>
        <v>#N/A</v>
      </c>
    </row>
    <row r="398" spans="1:18">
      <c r="A398" s="10" t="str">
        <f>'Main Meals'!A398</f>
        <v>40871.932.934.2500.926.7301.901</v>
      </c>
      <c r="B398" s="9">
        <f>'Main Meals'!B398</f>
        <v>40800</v>
      </c>
      <c r="C398" s="9">
        <f>'Main Meals'!C398</f>
        <v>40871</v>
      </c>
      <c r="D398" s="10" t="str">
        <f>'Main Meals'!D398</f>
        <v>FODMAP Light Omnivore Dairy Free Week 2 &amp; 4 (Friday)</v>
      </c>
      <c r="E398" s="9" t="str">
        <f>'Main Meals'!I398</f>
        <v xml:space="preserve">ACTIVE </v>
      </c>
      <c r="F398" s="409">
        <f>'Main Meals'!J398</f>
        <v>44482</v>
      </c>
      <c r="G398" s="9" t="str">
        <f>'Main Meals'!K398</f>
        <v>BUNDLE</v>
      </c>
      <c r="H398" s="9" t="str">
        <f>VLOOKUP(C398,'Main Meals'!C398:L635,10,FALSE)</f>
        <v>BUNDLE</v>
      </c>
      <c r="I398" s="7"/>
      <c r="J398" s="412"/>
      <c r="K398" s="10" t="s">
        <v>1465</v>
      </c>
      <c r="L398" s="411" t="e">
        <v>#N/A</v>
      </c>
      <c r="M398" s="421" t="e">
        <f t="shared" si="6"/>
        <v>#N/A</v>
      </c>
      <c r="O398" s="426" t="e">
        <v>#N/A</v>
      </c>
      <c r="Q398" s="411" t="e">
        <f>VLOOKUP(C398,'[1]ToPublish Fri+Mon Package Batch'!$A$2:$B$68,2,FALSE)</f>
        <v>#N/A</v>
      </c>
      <c r="R398" s="421" t="e">
        <f>VLOOKUP(C398,[2]Sheet1!$A$2:$B$12,2,FALSE)</f>
        <v>#N/A</v>
      </c>
    </row>
    <row r="399" spans="1:18">
      <c r="A399" s="10" t="str">
        <f>'Main Meals'!A399</f>
        <v>40872.4701.901.30602.902.2706.7401</v>
      </c>
      <c r="B399" s="9">
        <f>'Main Meals'!B399</f>
        <v>40800</v>
      </c>
      <c r="C399" s="9">
        <f>'Main Meals'!C399</f>
        <v>40872</v>
      </c>
      <c r="D399" s="10" t="str">
        <f>'Main Meals'!D399</f>
        <v>FODMAP Light Vegetarian Week 1 &amp; 3 (Friday)</v>
      </c>
      <c r="E399" s="9" t="str">
        <f>'Main Meals'!I399</f>
        <v xml:space="preserve">ACTIVE </v>
      </c>
      <c r="F399" s="409">
        <f>'Main Meals'!J399</f>
        <v>44482</v>
      </c>
      <c r="G399" s="9" t="str">
        <f>'Main Meals'!K399</f>
        <v>BUNDLE</v>
      </c>
      <c r="H399" s="9" t="str">
        <f>VLOOKUP(C399,'Main Meals'!C399:L635,10,FALSE)</f>
        <v>BUNDLE</v>
      </c>
      <c r="I399" s="7"/>
      <c r="J399" s="412"/>
      <c r="K399" s="10" t="s">
        <v>1465</v>
      </c>
      <c r="L399" s="411" t="e">
        <v>#N/A</v>
      </c>
      <c r="M399" s="421" t="e">
        <f t="shared" si="6"/>
        <v>#N/A</v>
      </c>
      <c r="O399" s="426" t="e">
        <v>#N/A</v>
      </c>
      <c r="Q399" s="411" t="e">
        <f>VLOOKUP(C399,'[1]ToPublish Fri+Mon Package Batch'!$A$2:$B$68,2,FALSE)</f>
        <v>#N/A</v>
      </c>
      <c r="R399" s="421" t="e">
        <f>VLOOKUP(C399,[2]Sheet1!$A$2:$B$12,2,FALSE)</f>
        <v>#N/A</v>
      </c>
    </row>
    <row r="400" spans="1:18">
      <c r="A400" s="10" t="str">
        <f>'Main Meals'!A400</f>
        <v>40873.913.40001.905.1601.914.928</v>
      </c>
      <c r="B400" s="9">
        <f>'Main Meals'!B400</f>
        <v>40800</v>
      </c>
      <c r="C400" s="9">
        <f>'Main Meals'!C400</f>
        <v>40873</v>
      </c>
      <c r="D400" s="10" t="str">
        <f>'Main Meals'!D400</f>
        <v>FODMAP Light Vegetarian Week 1 &amp; 3 (Wednesday)</v>
      </c>
      <c r="E400" s="9" t="str">
        <f>'Main Meals'!I400</f>
        <v xml:space="preserve">ACTIVE </v>
      </c>
      <c r="F400" s="409">
        <f>'Main Meals'!J400</f>
        <v>44482</v>
      </c>
      <c r="G400" s="9" t="str">
        <f>'Main Meals'!K400</f>
        <v>BUNDLE</v>
      </c>
      <c r="H400" s="9" t="str">
        <f>VLOOKUP(C400,'Main Meals'!C400:L635,10,FALSE)</f>
        <v>BUNDLE</v>
      </c>
      <c r="I400" s="7"/>
      <c r="J400" s="412"/>
      <c r="K400" s="10" t="s">
        <v>1465</v>
      </c>
      <c r="L400" s="411" t="e">
        <v>#N/A</v>
      </c>
      <c r="M400" s="421" t="e">
        <f t="shared" si="6"/>
        <v>#N/A</v>
      </c>
      <c r="O400" s="426" t="e">
        <v>#N/A</v>
      </c>
      <c r="Q400" s="411" t="e">
        <f>VLOOKUP(C400,'[1]ToPublish Fri+Mon Package Batch'!$A$2:$B$68,2,FALSE)</f>
        <v>#N/A</v>
      </c>
      <c r="R400" s="421" t="e">
        <f>VLOOKUP(C400,[2]Sheet1!$A$2:$B$12,2,FALSE)</f>
        <v>#N/A</v>
      </c>
    </row>
    <row r="401" spans="1:18">
      <c r="A401" s="10" t="str">
        <f>'Main Meals'!A401</f>
        <v>40874.941.910.3100.1001.40401.4901</v>
      </c>
      <c r="B401" s="9">
        <f>'Main Meals'!B401</f>
        <v>40800</v>
      </c>
      <c r="C401" s="9">
        <f>'Main Meals'!C401</f>
        <v>40874</v>
      </c>
      <c r="D401" s="10" t="str">
        <f>'Main Meals'!D401</f>
        <v>FODMAP Light Vegetarian Week 1 &amp; 3 (Tuesday)</v>
      </c>
      <c r="E401" s="9" t="str">
        <f>'Main Meals'!I401</f>
        <v xml:space="preserve">ACTIVE </v>
      </c>
      <c r="F401" s="409">
        <f>'Main Meals'!J401</f>
        <v>44482</v>
      </c>
      <c r="G401" s="9" t="str">
        <f>'Main Meals'!K401</f>
        <v>BUNDLE</v>
      </c>
      <c r="H401" s="9" t="str">
        <f>VLOOKUP(C401,'Main Meals'!C401:L635,10,FALSE)</f>
        <v>BUNDLE</v>
      </c>
      <c r="I401" s="7"/>
      <c r="J401" s="412"/>
      <c r="K401" s="10" t="s">
        <v>1465</v>
      </c>
      <c r="L401" s="411" t="e">
        <v>#N/A</v>
      </c>
      <c r="M401" s="421" t="e">
        <f t="shared" si="6"/>
        <v>#N/A</v>
      </c>
      <c r="O401" s="426" t="e">
        <v>#N/A</v>
      </c>
      <c r="Q401" s="411" t="e">
        <f>VLOOKUP(C401,'[1]ToPublish Fri+Mon Package Batch'!$A$2:$B$68,2,FALSE)</f>
        <v>#N/A</v>
      </c>
      <c r="R401" s="421" t="e">
        <f>VLOOKUP(C401,[2]Sheet1!$A$2:$B$12,2,FALSE)</f>
        <v>#N/A</v>
      </c>
    </row>
    <row r="402" spans="1:18">
      <c r="A402" s="10" t="str">
        <f>'Main Meals'!A402</f>
        <v>40875.919.70902.943.50101.4503.4303</v>
      </c>
      <c r="B402" s="9">
        <f>'Main Meals'!B402</f>
        <v>40800</v>
      </c>
      <c r="C402" s="9">
        <f>'Main Meals'!C402</f>
        <v>40875</v>
      </c>
      <c r="D402" s="10" t="str">
        <f>'Main Meals'!D402</f>
        <v>FODMAP Light Vegetarian Week 2 &amp; 4 (Tuesday)</v>
      </c>
      <c r="E402" s="9" t="str">
        <f>'Main Meals'!I402</f>
        <v xml:space="preserve">ACTIVE </v>
      </c>
      <c r="F402" s="409">
        <f>'Main Meals'!J402</f>
        <v>44482</v>
      </c>
      <c r="G402" s="9" t="str">
        <f>'Main Meals'!K402</f>
        <v>BUNDLE</v>
      </c>
      <c r="H402" s="9" t="str">
        <f>VLOOKUP(C402,'Main Meals'!C402:L635,10,FALSE)</f>
        <v>BUNDLE</v>
      </c>
      <c r="I402" s="7"/>
      <c r="J402" s="412"/>
      <c r="K402" s="10" t="s">
        <v>1465</v>
      </c>
      <c r="L402" s="411" t="e">
        <v>#N/A</v>
      </c>
      <c r="M402" s="421" t="e">
        <f t="shared" si="6"/>
        <v>#N/A</v>
      </c>
      <c r="O402" s="426" t="e">
        <v>#N/A</v>
      </c>
      <c r="Q402" s="411" t="e">
        <f>VLOOKUP(C402,'[1]ToPublish Fri+Mon Package Batch'!$A$2:$B$68,2,FALSE)</f>
        <v>#N/A</v>
      </c>
      <c r="R402" s="421" t="e">
        <f>VLOOKUP(C402,[2]Sheet1!$A$2:$B$12,2,FALSE)</f>
        <v>#N/A</v>
      </c>
    </row>
    <row r="403" spans="1:18">
      <c r="A403" s="10" t="str">
        <f>'Main Meals'!A403</f>
        <v>40876.4703.905.12800.902.938.924</v>
      </c>
      <c r="B403" s="9">
        <f>'Main Meals'!B403</f>
        <v>40800</v>
      </c>
      <c r="C403" s="9">
        <f>'Main Meals'!C403</f>
        <v>40876</v>
      </c>
      <c r="D403" s="10" t="str">
        <f>'Main Meals'!D403</f>
        <v>FODMAP Light Vegetarian Week 2 &amp; 4 (Wednesday)</v>
      </c>
      <c r="E403" s="9" t="str">
        <f>'Main Meals'!I403</f>
        <v xml:space="preserve">ACTIVE </v>
      </c>
      <c r="F403" s="409">
        <f>'Main Meals'!J403</f>
        <v>44482</v>
      </c>
      <c r="G403" s="9" t="str">
        <f>'Main Meals'!K403</f>
        <v>BUNDLE</v>
      </c>
      <c r="H403" s="9" t="str">
        <f>VLOOKUP(C403,'Main Meals'!C403:L635,10,FALSE)</f>
        <v>BUNDLE</v>
      </c>
      <c r="I403" s="7"/>
      <c r="J403" s="412"/>
      <c r="K403" s="10" t="s">
        <v>1465</v>
      </c>
      <c r="L403" s="411" t="e">
        <v>#N/A</v>
      </c>
      <c r="M403" s="421" t="e">
        <f t="shared" si="6"/>
        <v>#N/A</v>
      </c>
      <c r="O403" s="426" t="e">
        <v>#N/A</v>
      </c>
      <c r="Q403" s="411" t="e">
        <f>VLOOKUP(C403,'[1]ToPublish Fri+Mon Package Batch'!$A$2:$B$68,2,FALSE)</f>
        <v>#N/A</v>
      </c>
      <c r="R403" s="421" t="e">
        <f>VLOOKUP(C403,[2]Sheet1!$A$2:$B$12,2,FALSE)</f>
        <v>#N/A</v>
      </c>
    </row>
    <row r="404" spans="1:18">
      <c r="A404" s="10" t="str">
        <f>'Main Meals'!A404</f>
        <v>40877.916.1801.945.926.7401.901</v>
      </c>
      <c r="B404" s="9">
        <f>'Main Meals'!B404</f>
        <v>40800</v>
      </c>
      <c r="C404" s="9">
        <f>'Main Meals'!C404</f>
        <v>40877</v>
      </c>
      <c r="D404" s="10" t="str">
        <f>'Main Meals'!D404</f>
        <v>FODMAP Light Vegetarian Week 2 &amp; 4 (Friday)</v>
      </c>
      <c r="E404" s="9" t="str">
        <f>'Main Meals'!I404</f>
        <v xml:space="preserve">ACTIVE </v>
      </c>
      <c r="F404" s="409">
        <f>'Main Meals'!J404</f>
        <v>44482</v>
      </c>
      <c r="G404" s="9" t="str">
        <f>'Main Meals'!K404</f>
        <v>BUNDLE</v>
      </c>
      <c r="H404" s="9" t="str">
        <f>VLOOKUP(C404,'Main Meals'!C404:L635,10,FALSE)</f>
        <v>BUNDLE</v>
      </c>
      <c r="I404" s="7"/>
      <c r="J404" s="412"/>
      <c r="K404" s="10" t="s">
        <v>1465</v>
      </c>
      <c r="L404" s="411" t="e">
        <v>#N/A</v>
      </c>
      <c r="M404" s="421" t="e">
        <f t="shared" si="6"/>
        <v>#N/A</v>
      </c>
      <c r="O404" s="426" t="e">
        <v>#N/A</v>
      </c>
      <c r="Q404" s="411" t="e">
        <f>VLOOKUP(C404,'[1]ToPublish Fri+Mon Package Batch'!$A$2:$B$68,2,FALSE)</f>
        <v>#N/A</v>
      </c>
      <c r="R404" s="421" t="e">
        <f>VLOOKUP(C404,[2]Sheet1!$A$2:$B$12,2,FALSE)</f>
        <v>#N/A</v>
      </c>
    </row>
    <row r="405" spans="1:18">
      <c r="A405" s="10" t="str">
        <f>'Main Meals'!A405</f>
        <v>40878.925.901.30602.902.2706.7401</v>
      </c>
      <c r="B405" s="9">
        <f>'Main Meals'!B405</f>
        <v>40800</v>
      </c>
      <c r="C405" s="9">
        <f>'Main Meals'!C405</f>
        <v>40878</v>
      </c>
      <c r="D405" s="10" t="str">
        <f>'Main Meals'!D405</f>
        <v>FODMAP Light Vegetarian Dairy Free Week 1 &amp; 3 (Friday)</v>
      </c>
      <c r="E405" s="9" t="str">
        <f>'Main Meals'!I405</f>
        <v xml:space="preserve">ACTIVE </v>
      </c>
      <c r="F405" s="409">
        <f>'Main Meals'!J405</f>
        <v>44482</v>
      </c>
      <c r="G405" s="9" t="str">
        <f>'Main Meals'!K405</f>
        <v>BUNDLE</v>
      </c>
      <c r="H405" s="9" t="str">
        <f>VLOOKUP(C405,'Main Meals'!C405:L635,10,FALSE)</f>
        <v>BUNDLE</v>
      </c>
      <c r="I405" s="7"/>
      <c r="J405" s="412"/>
      <c r="K405" s="10" t="s">
        <v>1465</v>
      </c>
      <c r="L405" s="411" t="e">
        <v>#N/A</v>
      </c>
      <c r="M405" s="421" t="e">
        <f t="shared" si="6"/>
        <v>#N/A</v>
      </c>
      <c r="O405" s="426" t="e">
        <v>#N/A</v>
      </c>
      <c r="Q405" s="411" t="e">
        <f>VLOOKUP(C405,'[1]ToPublish Fri+Mon Package Batch'!$A$2:$B$68,2,FALSE)</f>
        <v>#N/A</v>
      </c>
      <c r="R405" s="421" t="e">
        <f>VLOOKUP(C405,[2]Sheet1!$A$2:$B$12,2,FALSE)</f>
        <v>#N/A</v>
      </c>
    </row>
    <row r="406" spans="1:18">
      <c r="A406" s="10" t="str">
        <f>'Main Meals'!A406</f>
        <v>40879.927.40001.905.1601.914.928</v>
      </c>
      <c r="B406" s="9">
        <f>'Main Meals'!B406</f>
        <v>40800</v>
      </c>
      <c r="C406" s="9">
        <f>'Main Meals'!C406</f>
        <v>40879</v>
      </c>
      <c r="D406" s="10" t="str">
        <f>'Main Meals'!D406</f>
        <v>FODMAP Light Vegetarian Dairy Free Week 1 &amp; 3 (Wednesday)</v>
      </c>
      <c r="E406" s="9" t="str">
        <f>'Main Meals'!I406</f>
        <v xml:space="preserve">ACTIVE </v>
      </c>
      <c r="F406" s="409">
        <f>'Main Meals'!J406</f>
        <v>44482</v>
      </c>
      <c r="G406" s="9" t="str">
        <f>'Main Meals'!K406</f>
        <v>BUNDLE</v>
      </c>
      <c r="H406" s="9" t="str">
        <f>VLOOKUP(C406,'Main Meals'!C406:L635,10,FALSE)</f>
        <v>BUNDLE</v>
      </c>
      <c r="I406" s="7"/>
      <c r="J406" s="412"/>
      <c r="K406" s="10" t="s">
        <v>1465</v>
      </c>
      <c r="L406" s="411" t="e">
        <v>#N/A</v>
      </c>
      <c r="M406" s="421" t="e">
        <f t="shared" si="6"/>
        <v>#N/A</v>
      </c>
      <c r="O406" s="426" t="e">
        <v>#N/A</v>
      </c>
      <c r="Q406" s="411" t="e">
        <f>VLOOKUP(C406,'[1]ToPublish Fri+Mon Package Batch'!$A$2:$B$68,2,FALSE)</f>
        <v>#N/A</v>
      </c>
      <c r="R406" s="421" t="e">
        <f>VLOOKUP(C406,[2]Sheet1!$A$2:$B$12,2,FALSE)</f>
        <v>#N/A</v>
      </c>
    </row>
    <row r="407" spans="1:18">
      <c r="A407" s="10" t="str">
        <f>'Main Meals'!A407</f>
        <v>40880.933.910.3100.1001.40401.947</v>
      </c>
      <c r="B407" s="9">
        <f>'Main Meals'!B407</f>
        <v>40800</v>
      </c>
      <c r="C407" s="9">
        <f>'Main Meals'!C407</f>
        <v>40880</v>
      </c>
      <c r="D407" s="10" t="str">
        <f>'Main Meals'!D407</f>
        <v>FODMAP Light Vegetarian Dairy Free Week 1 &amp; 3 (Tuesday)</v>
      </c>
      <c r="E407" s="9" t="str">
        <f>'Main Meals'!I407</f>
        <v xml:space="preserve">ACTIVE </v>
      </c>
      <c r="F407" s="409">
        <f>'Main Meals'!J407</f>
        <v>44482</v>
      </c>
      <c r="G407" s="9" t="str">
        <f>'Main Meals'!K407</f>
        <v>BUNDLE</v>
      </c>
      <c r="H407" s="9" t="str">
        <f>VLOOKUP(C407,'Main Meals'!C407:L635,10,FALSE)</f>
        <v>BUNDLE</v>
      </c>
      <c r="I407" s="7"/>
      <c r="J407" s="412"/>
      <c r="K407" s="10" t="s">
        <v>1465</v>
      </c>
      <c r="L407" s="411" t="e">
        <v>#N/A</v>
      </c>
      <c r="M407" s="421" t="e">
        <f t="shared" si="6"/>
        <v>#N/A</v>
      </c>
      <c r="O407" s="426" t="e">
        <v>#N/A</v>
      </c>
      <c r="Q407" s="411" t="e">
        <f>VLOOKUP(C407,'[1]ToPublish Fri+Mon Package Batch'!$A$2:$B$68,2,FALSE)</f>
        <v>#N/A</v>
      </c>
      <c r="R407" s="421" t="e">
        <f>VLOOKUP(C407,[2]Sheet1!$A$2:$B$12,2,FALSE)</f>
        <v>#N/A</v>
      </c>
    </row>
    <row r="408" spans="1:18">
      <c r="A408" s="10" t="str">
        <f>'Main Meals'!A408</f>
        <v>40881.919.931.70902.40001.50101.932</v>
      </c>
      <c r="B408" s="9">
        <f>'Main Meals'!B408</f>
        <v>40800</v>
      </c>
      <c r="C408" s="9">
        <f>'Main Meals'!C408</f>
        <v>40881</v>
      </c>
      <c r="D408" s="10" t="str">
        <f>'Main Meals'!D408</f>
        <v>FODMAP Light Vegetarian Dairy Free Week 2 &amp; 4 (Tuesday)</v>
      </c>
      <c r="E408" s="9" t="str">
        <f>'Main Meals'!I408</f>
        <v xml:space="preserve">ACTIVE </v>
      </c>
      <c r="F408" s="409">
        <f>'Main Meals'!J408</f>
        <v>44482</v>
      </c>
      <c r="G408" s="9" t="str">
        <f>'Main Meals'!K408</f>
        <v>BUNDLE</v>
      </c>
      <c r="H408" s="9" t="str">
        <f>VLOOKUP(C408,'Main Meals'!C408:L635,10,FALSE)</f>
        <v>BUNDLE</v>
      </c>
      <c r="I408" s="7"/>
      <c r="J408" s="412"/>
      <c r="K408" s="10" t="s">
        <v>1465</v>
      </c>
      <c r="L408" s="411" t="e">
        <v>#N/A</v>
      </c>
      <c r="M408" s="421" t="e">
        <f t="shared" si="6"/>
        <v>#N/A</v>
      </c>
      <c r="O408" s="426" t="e">
        <v>#N/A</v>
      </c>
      <c r="Q408" s="411" t="e">
        <f>VLOOKUP(C408,'[1]ToPublish Fri+Mon Package Batch'!$A$2:$B$68,2,FALSE)</f>
        <v>#N/A</v>
      </c>
      <c r="R408" s="421" t="e">
        <f>VLOOKUP(C408,[2]Sheet1!$A$2:$B$12,2,FALSE)</f>
        <v>#N/A</v>
      </c>
    </row>
    <row r="409" spans="1:18">
      <c r="A409" s="10" t="str">
        <f>'Main Meals'!A409</f>
        <v>40882.933.905.950.951.920.921</v>
      </c>
      <c r="B409" s="9">
        <f>'Main Meals'!B409</f>
        <v>40800</v>
      </c>
      <c r="C409" s="9">
        <f>'Main Meals'!C409</f>
        <v>40882</v>
      </c>
      <c r="D409" s="10" t="str">
        <f>'Main Meals'!D409</f>
        <v>FODMAP Light Vegetarian Dairy Free Week 2 &amp; 4 (Wednesday)</v>
      </c>
      <c r="E409" s="9" t="str">
        <f>'Main Meals'!I409</f>
        <v xml:space="preserve">ACTIVE </v>
      </c>
      <c r="F409" s="409">
        <f>'Main Meals'!J409</f>
        <v>44482</v>
      </c>
      <c r="G409" s="9" t="str">
        <f>'Main Meals'!K409</f>
        <v>BUNDLE</v>
      </c>
      <c r="H409" s="9" t="str">
        <f>VLOOKUP(C409,'Main Meals'!C409:L635,10,FALSE)</f>
        <v>BUNDLE</v>
      </c>
      <c r="I409" s="7"/>
      <c r="J409" s="412"/>
      <c r="K409" s="10" t="s">
        <v>1465</v>
      </c>
      <c r="L409" s="411" t="e">
        <v>#N/A</v>
      </c>
      <c r="M409" s="421" t="e">
        <f t="shared" si="6"/>
        <v>#N/A</v>
      </c>
      <c r="O409" s="426" t="e">
        <v>#N/A</v>
      </c>
      <c r="Q409" s="411" t="e">
        <f>VLOOKUP(C409,'[1]ToPublish Fri+Mon Package Batch'!$A$2:$B$68,2,FALSE)</f>
        <v>#N/A</v>
      </c>
      <c r="R409" s="421" t="e">
        <f>VLOOKUP(C409,[2]Sheet1!$A$2:$B$12,2,FALSE)</f>
        <v>#N/A</v>
      </c>
    </row>
    <row r="410" spans="1:18">
      <c r="A410" s="10" t="str">
        <f>'Main Meals'!A410</f>
        <v>40883.932.1801.945.917.7301.901</v>
      </c>
      <c r="B410" s="9">
        <f>'Main Meals'!B410</f>
        <v>40800</v>
      </c>
      <c r="C410" s="9">
        <f>'Main Meals'!C410</f>
        <v>40883</v>
      </c>
      <c r="D410" s="10" t="str">
        <f>'Main Meals'!D410</f>
        <v>FODMAP Light Vegetarian Dairy Free Week 2 &amp; 4 (Friday)</v>
      </c>
      <c r="E410" s="9" t="str">
        <f>'Main Meals'!I410</f>
        <v xml:space="preserve">ACTIVE </v>
      </c>
      <c r="F410" s="409">
        <f>'Main Meals'!J410</f>
        <v>44482</v>
      </c>
      <c r="G410" s="9" t="str">
        <f>'Main Meals'!K410</f>
        <v>BUNDLE</v>
      </c>
      <c r="H410" s="9" t="str">
        <f>VLOOKUP(C410,'Main Meals'!C410:L635,10,FALSE)</f>
        <v>BUNDLE</v>
      </c>
      <c r="I410" s="7"/>
      <c r="J410" s="412"/>
      <c r="K410" s="10" t="s">
        <v>1465</v>
      </c>
      <c r="L410" s="411" t="e">
        <v>#N/A</v>
      </c>
      <c r="M410" s="421" t="e">
        <f t="shared" si="6"/>
        <v>#N/A</v>
      </c>
      <c r="O410" s="426" t="e">
        <v>#N/A</v>
      </c>
      <c r="Q410" s="411" t="e">
        <f>VLOOKUP(C410,'[1]ToPublish Fri+Mon Package Batch'!$A$2:$B$68,2,FALSE)</f>
        <v>#N/A</v>
      </c>
      <c r="R410" s="421" t="e">
        <f>VLOOKUP(C410,[2]Sheet1!$A$2:$B$12,2,FALSE)</f>
        <v>#N/A</v>
      </c>
    </row>
    <row r="411" spans="1:18">
      <c r="A411" s="10" t="str">
        <f>'Main Meals'!A411</f>
        <v>88701.604.000.000.000.000.000</v>
      </c>
      <c r="B411" s="9">
        <f>'Main Meals'!B411</f>
        <v>88700</v>
      </c>
      <c r="C411" s="9">
        <f>'Main Meals'!C411</f>
        <v>88701</v>
      </c>
      <c r="D411" s="10" t="str">
        <f>'Main Meals'!D411</f>
        <v xml:space="preserve">Turkey Meatloaf with Rosemary Whipped Potatoes &amp; Green Beans </v>
      </c>
      <c r="E411" s="9" t="str">
        <f>'Main Meals'!I411</f>
        <v xml:space="preserve">ACTIVE </v>
      </c>
      <c r="F411" s="409">
        <f>'Main Meals'!J411</f>
        <v>44482</v>
      </c>
      <c r="G411" s="9" t="str">
        <f>'Main Meals'!K411</f>
        <v>ENTRÉE</v>
      </c>
      <c r="H411" s="9" t="str">
        <f>VLOOKUP(C411,'Main Meals'!C411:L635,10,FALSE)</f>
        <v>SS</v>
      </c>
      <c r="I411" s="7"/>
      <c r="J411" s="411">
        <v>810044438871</v>
      </c>
      <c r="K411" s="10" t="s">
        <v>1465</v>
      </c>
      <c r="L411" s="411">
        <v>810044438871</v>
      </c>
      <c r="M411" s="421">
        <f t="shared" si="6"/>
        <v>0</v>
      </c>
      <c r="O411" s="426" t="e">
        <v>#N/A</v>
      </c>
      <c r="Q411" s="411" t="e">
        <f>VLOOKUP(C411,'[1]ToPublish Fri+Mon Package Batch'!$A$2:$B$68,2,FALSE)</f>
        <v>#N/A</v>
      </c>
      <c r="R411" s="421" t="e">
        <f>VLOOKUP(C411,[2]Sheet1!$A$2:$B$12,2,FALSE)</f>
        <v>#N/A</v>
      </c>
    </row>
    <row r="412" spans="1:18">
      <c r="A412" s="10" t="str">
        <f>'Main Meals'!A412</f>
        <v>88801.000.000.000.000.000.000</v>
      </c>
      <c r="B412" s="9">
        <f>'Main Meals'!B412</f>
        <v>88800</v>
      </c>
      <c r="C412" s="9">
        <f>'Main Meals'!C412</f>
        <v>88801</v>
      </c>
      <c r="D412" s="10" t="str">
        <f>'Main Meals'!D412</f>
        <v xml:space="preserve">Mediterranean Sea Bass </v>
      </c>
      <c r="E412" s="9" t="str">
        <f>'Main Meals'!I412</f>
        <v xml:space="preserve">ACTIVE </v>
      </c>
      <c r="F412" s="409">
        <f>'Main Meals'!J412</f>
        <v>44482</v>
      </c>
      <c r="G412" s="9" t="str">
        <f>'Main Meals'!K412</f>
        <v>ENTRÉE</v>
      </c>
      <c r="H412" s="9" t="str">
        <f>VLOOKUP(C412,'Main Meals'!C412:L635,10,FALSE)</f>
        <v>SS</v>
      </c>
      <c r="I412" s="7"/>
      <c r="J412" s="411">
        <v>810044438888</v>
      </c>
      <c r="K412" s="10" t="s">
        <v>1465</v>
      </c>
      <c r="L412" s="411">
        <v>810044438888</v>
      </c>
      <c r="M412" s="421">
        <f t="shared" si="6"/>
        <v>0</v>
      </c>
      <c r="O412" s="426" t="e">
        <v>#N/A</v>
      </c>
      <c r="Q412" s="411" t="e">
        <f>VLOOKUP(C412,'[1]ToPublish Fri+Mon Package Batch'!$A$2:$B$68,2,FALSE)</f>
        <v>#N/A</v>
      </c>
      <c r="R412" s="421" t="e">
        <f>VLOOKUP(C412,[2]Sheet1!$A$2:$B$12,2,FALSE)</f>
        <v>#N/A</v>
      </c>
    </row>
    <row r="413" spans="1:18">
      <c r="A413" s="10" t="str">
        <f>'Main Meals'!A413</f>
        <v>3101.121.000.000.000.000.000</v>
      </c>
      <c r="B413" s="9">
        <f>'Main Meals'!B413</f>
        <v>3100</v>
      </c>
      <c r="C413" s="9">
        <f>'Main Meals'!C413</f>
        <v>3101</v>
      </c>
      <c r="D413" s="10" t="str">
        <f>'Main Meals'!D413</f>
        <v xml:space="preserve">Harvest Salad </v>
      </c>
      <c r="E413" s="9" t="str">
        <f>'Main Meals'!I413</f>
        <v xml:space="preserve">ACTIVE </v>
      </c>
      <c r="F413" s="409">
        <f>'Main Meals'!J413</f>
        <v>44482</v>
      </c>
      <c r="G413" s="9" t="str">
        <f>'Main Meals'!K413</f>
        <v>SALAD</v>
      </c>
      <c r="H413" s="9" t="str">
        <f>VLOOKUP(C413,'Main Meals'!C413:L635,10,FALSE)</f>
        <v>SS</v>
      </c>
      <c r="I413" s="7"/>
      <c r="J413" s="412">
        <v>850001352390</v>
      </c>
      <c r="K413" s="10" t="s">
        <v>1465</v>
      </c>
      <c r="L413" s="411">
        <v>850001352390</v>
      </c>
      <c r="M413" s="421">
        <f t="shared" si="6"/>
        <v>0</v>
      </c>
      <c r="O413" s="426" t="e">
        <v>#N/A</v>
      </c>
      <c r="Q413" s="411" t="e">
        <f>VLOOKUP(C413,'[1]ToPublish Fri+Mon Package Batch'!$A$2:$B$68,2,FALSE)</f>
        <v>#N/A</v>
      </c>
      <c r="R413" s="421" t="e">
        <f>VLOOKUP(C413,[2]Sheet1!$A$2:$B$12,2,FALSE)</f>
        <v>#N/A</v>
      </c>
    </row>
    <row r="414" spans="1:18">
      <c r="A414" s="10" t="str">
        <f>'Main Meals'!A414</f>
        <v>88901.000.000.000.000.000.000</v>
      </c>
      <c r="B414" s="9">
        <f>'Main Meals'!B414</f>
        <v>88900</v>
      </c>
      <c r="C414" s="9">
        <f>'Main Meals'!C414</f>
        <v>88901</v>
      </c>
      <c r="D414" s="10" t="str">
        <f>'Main Meals'!D414</f>
        <v xml:space="preserve">Chickpea Curry </v>
      </c>
      <c r="E414" s="9" t="str">
        <f>'Main Meals'!I414</f>
        <v xml:space="preserve">ACTIVE </v>
      </c>
      <c r="F414" s="409">
        <f>'Main Meals'!J414</f>
        <v>44482</v>
      </c>
      <c r="G414" s="9" t="str">
        <f>'Main Meals'!K414</f>
        <v>ENTRÉE</v>
      </c>
      <c r="H414" s="9" t="str">
        <f>VLOOKUP(C414,'Main Meals'!C414:L635,10,FALSE)</f>
        <v>SS</v>
      </c>
      <c r="I414" s="7"/>
      <c r="J414" s="412"/>
      <c r="K414" s="10" t="s">
        <v>1465</v>
      </c>
      <c r="L414" s="411" t="e">
        <v>#N/A</v>
      </c>
      <c r="M414" s="421" t="e">
        <f t="shared" si="6"/>
        <v>#N/A</v>
      </c>
      <c r="O414" s="426" t="e">
        <v>#N/A</v>
      </c>
      <c r="Q414" s="411" t="e">
        <f>VLOOKUP(C414,'[1]ToPublish Fri+Mon Package Batch'!$A$2:$B$68,2,FALSE)</f>
        <v>#N/A</v>
      </c>
      <c r="R414" s="421" t="e">
        <f>VLOOKUP(C414,[2]Sheet1!$A$2:$B$12,2,FALSE)</f>
        <v>#N/A</v>
      </c>
    </row>
    <row r="415" spans="1:18">
      <c r="A415" s="10" t="str">
        <f>'Main Meals'!A415</f>
        <v>89001.000.000.000.000.000.000</v>
      </c>
      <c r="B415" s="9">
        <f>'Main Meals'!B415</f>
        <v>89000</v>
      </c>
      <c r="C415" s="9">
        <f>'Main Meals'!C415</f>
        <v>89001</v>
      </c>
      <c r="D415" s="10" t="str">
        <f>'Main Meals'!D415</f>
        <v xml:space="preserve">Pumpkin Loaf </v>
      </c>
      <c r="E415" s="9" t="str">
        <f>'Main Meals'!I415</f>
        <v>ACTIVE</v>
      </c>
      <c r="F415" s="409">
        <f>'Main Meals'!J415</f>
        <v>44512</v>
      </c>
      <c r="G415" s="9" t="str">
        <f>'Main Meals'!K415</f>
        <v>SNACK</v>
      </c>
      <c r="H415" s="9" t="str">
        <f>VLOOKUP(C415,'Main Meals'!C415:L635,10,FALSE)</f>
        <v>MS</v>
      </c>
      <c r="I415" s="7"/>
      <c r="J415" s="411">
        <v>810044438901</v>
      </c>
      <c r="K415" s="10" t="s">
        <v>1465</v>
      </c>
      <c r="L415" s="411">
        <v>810044438901</v>
      </c>
      <c r="M415" s="421">
        <f t="shared" si="6"/>
        <v>0</v>
      </c>
      <c r="O415" s="426" t="e">
        <v>#N/A</v>
      </c>
      <c r="Q415" s="411" t="e">
        <f>VLOOKUP(C415,'[1]ToPublish Fri+Mon Package Batch'!$A$2:$B$68,2,FALSE)</f>
        <v>#N/A</v>
      </c>
      <c r="R415" s="421" t="e">
        <f>VLOOKUP(C415,[2]Sheet1!$A$2:$B$12,2,FALSE)</f>
        <v>#N/A</v>
      </c>
    </row>
    <row r="416" spans="1:18">
      <c r="A416" s="10" t="str">
        <f>'Main Meals'!A416</f>
        <v>89101.000.000.000.000.000.000</v>
      </c>
      <c r="B416" s="9">
        <f>'Main Meals'!B416</f>
        <v>89100</v>
      </c>
      <c r="C416" s="9">
        <f>'Main Meals'!C416</f>
        <v>89101</v>
      </c>
      <c r="D416" s="10" t="str">
        <f>'Main Meals'!D416</f>
        <v xml:space="preserve">Coconut Macaroons  </v>
      </c>
      <c r="E416" s="9" t="str">
        <f>'Main Meals'!I416</f>
        <v>ACTIVE</v>
      </c>
      <c r="F416" s="409">
        <f>'Main Meals'!J416</f>
        <v>44512</v>
      </c>
      <c r="G416" s="9" t="str">
        <f>'Main Meals'!K416</f>
        <v>SNACK</v>
      </c>
      <c r="H416" s="9" t="str">
        <f>VLOOKUP(C416,'Main Meals'!C416:L635,10,FALSE)</f>
        <v>MS</v>
      </c>
      <c r="I416" s="7"/>
      <c r="J416" s="412"/>
      <c r="K416" s="10" t="s">
        <v>1465</v>
      </c>
      <c r="L416" s="411" t="e">
        <v>#N/A</v>
      </c>
      <c r="M416" s="421" t="e">
        <f t="shared" si="6"/>
        <v>#N/A</v>
      </c>
      <c r="O416" s="426" t="e">
        <v>#N/A</v>
      </c>
      <c r="Q416" s="411" t="e">
        <f>VLOOKUP(C416,'[1]ToPublish Fri+Mon Package Batch'!$A$2:$B$68,2,FALSE)</f>
        <v>#N/A</v>
      </c>
      <c r="R416" s="421" t="e">
        <f>VLOOKUP(C416,[2]Sheet1!$A$2:$B$12,2,FALSE)</f>
        <v>#N/A</v>
      </c>
    </row>
    <row r="417" spans="1:18">
      <c r="A417" s="10" t="str">
        <f>'Main Meals'!A417</f>
        <v>40884.88501.88501.60201.60201.83001.000</v>
      </c>
      <c r="B417" s="9">
        <f>'Main Meals'!B417</f>
        <v>40800</v>
      </c>
      <c r="C417" s="9">
        <f>'Main Meals'!C417</f>
        <v>40884</v>
      </c>
      <c r="D417" s="10" t="str">
        <f>'Main Meals'!D417</f>
        <v xml:space="preserve">GI-Friendly Holiday Bundle </v>
      </c>
      <c r="E417" s="9" t="str">
        <f>'Main Meals'!I417</f>
        <v xml:space="preserve">ACTIVE </v>
      </c>
      <c r="F417" s="409">
        <f>'Main Meals'!J417</f>
        <v>44498</v>
      </c>
      <c r="G417" s="9" t="str">
        <f>'Main Meals'!K417</f>
        <v>BUNDLE</v>
      </c>
      <c r="H417" s="9" t="str">
        <f>VLOOKUP(C417,'Main Meals'!C417:L635,10,FALSE)</f>
        <v>BUNDLE</v>
      </c>
      <c r="I417" s="7"/>
      <c r="J417" s="412"/>
      <c r="K417" s="10" t="s">
        <v>1465</v>
      </c>
      <c r="L417" s="411" t="e">
        <v>#N/A</v>
      </c>
      <c r="M417" s="421" t="e">
        <f t="shared" si="6"/>
        <v>#N/A</v>
      </c>
      <c r="O417" s="426" t="e">
        <v>#N/A</v>
      </c>
      <c r="Q417" s="411" t="e">
        <f>VLOOKUP(C417,'[1]ToPublish Fri+Mon Package Batch'!$A$2:$B$68,2,FALSE)</f>
        <v>#N/A</v>
      </c>
      <c r="R417" s="421" t="e">
        <f>VLOOKUP(C417,[2]Sheet1!$A$2:$B$12,2,FALSE)</f>
        <v>#N/A</v>
      </c>
    </row>
    <row r="418" spans="1:18">
      <c r="A418" s="10" t="str">
        <f>'Main Meals'!A418</f>
        <v>40885.89201.89401.89501.89601.89701.000</v>
      </c>
      <c r="B418" s="9">
        <f>'Main Meals'!B418</f>
        <v>40800</v>
      </c>
      <c r="C418" s="9">
        <f>'Main Meals'!C418</f>
        <v>40885</v>
      </c>
      <c r="D418" s="10" t="str">
        <f>'Main Meals'!D418</f>
        <v>Holiday Experience  (Sea Bass)</v>
      </c>
      <c r="E418" s="9" t="str">
        <f>'Main Meals'!I418</f>
        <v>INACTIVE</v>
      </c>
      <c r="F418" s="409">
        <f>'Main Meals'!J418</f>
        <v>44529</v>
      </c>
      <c r="G418" s="9" t="str">
        <f>'Main Meals'!K418</f>
        <v>BUNDLE</v>
      </c>
      <c r="H418" s="9" t="str">
        <f>VLOOKUP(C418,'Main Meals'!C418:L635,10,FALSE)</f>
        <v>BUNDLE</v>
      </c>
      <c r="I418" s="7"/>
      <c r="J418" s="412"/>
      <c r="K418" s="10" t="s">
        <v>1465</v>
      </c>
      <c r="L418" s="411" t="e">
        <v>#N/A</v>
      </c>
      <c r="M418" s="421" t="e">
        <f t="shared" si="6"/>
        <v>#N/A</v>
      </c>
      <c r="O418" s="426" t="e">
        <v>#N/A</v>
      </c>
      <c r="Q418" s="411" t="e">
        <f>VLOOKUP(C418,'[1]ToPublish Fri+Mon Package Batch'!$A$2:$B$68,2,FALSE)</f>
        <v>#N/A</v>
      </c>
      <c r="R418" s="421" t="e">
        <f>VLOOKUP(C418,[2]Sheet1!$A$2:$B$12,2,FALSE)</f>
        <v>#N/A</v>
      </c>
    </row>
    <row r="419" spans="1:18">
      <c r="A419" s="10" t="str">
        <f>'Main Meals'!A419</f>
        <v>40886.89301.89401.89501.89601.89701.000</v>
      </c>
      <c r="B419" s="9">
        <f>'Main Meals'!B419</f>
        <v>40800</v>
      </c>
      <c r="C419" s="9">
        <f>'Main Meals'!C419</f>
        <v>40886</v>
      </c>
      <c r="D419" s="10" t="str">
        <f>'Main Meals'!D419</f>
        <v>Holiday Experience  (Lamb)</v>
      </c>
      <c r="E419" s="9" t="str">
        <f>'Main Meals'!I419</f>
        <v>INACTIVE</v>
      </c>
      <c r="F419" s="409">
        <f>'Main Meals'!J419</f>
        <v>44529</v>
      </c>
      <c r="G419" s="9" t="str">
        <f>'Main Meals'!K419</f>
        <v>BUNDLE</v>
      </c>
      <c r="H419" s="9" t="str">
        <f>VLOOKUP(C419,'Main Meals'!C419:L635,10,FALSE)</f>
        <v>BUNDLE</v>
      </c>
      <c r="I419" s="7"/>
      <c r="J419" s="412"/>
      <c r="K419" s="10" t="s">
        <v>1465</v>
      </c>
      <c r="L419" s="411" t="e">
        <v>#N/A</v>
      </c>
      <c r="M419" s="421" t="e">
        <f t="shared" si="6"/>
        <v>#N/A</v>
      </c>
      <c r="O419" s="426" t="e">
        <v>#N/A</v>
      </c>
      <c r="Q419" s="411" t="e">
        <f>VLOOKUP(C419,'[1]ToPublish Fri+Mon Package Batch'!$A$2:$B$68,2,FALSE)</f>
        <v>#N/A</v>
      </c>
      <c r="R419" s="421" t="e">
        <f>VLOOKUP(C419,[2]Sheet1!$A$2:$B$12,2,FALSE)</f>
        <v>#N/A</v>
      </c>
    </row>
    <row r="420" spans="1:18">
      <c r="A420" s="10" t="str">
        <f>'Main Meals'!A420</f>
        <v>89201.000.000.000.000.000.000</v>
      </c>
      <c r="B420" s="9">
        <f>'Main Meals'!B420</f>
        <v>89200</v>
      </c>
      <c r="C420" s="9">
        <f>'Main Meals'!C420</f>
        <v>89201</v>
      </c>
      <c r="D420" s="10" t="str">
        <f>'Main Meals'!D420</f>
        <v xml:space="preserve">Black Sea Bass in Persillade with Almond-Mint Rice Pilaf </v>
      </c>
      <c r="E420" s="9" t="str">
        <f>'Main Meals'!I420</f>
        <v>INACTIVE</v>
      </c>
      <c r="F420" s="409">
        <f>'Main Meals'!J420</f>
        <v>44529</v>
      </c>
      <c r="G420" s="9" t="str">
        <f>'Main Meals'!K420</f>
        <v>ENTRÉE</v>
      </c>
      <c r="H420" s="9" t="str">
        <f>VLOOKUP(C420,'Main Meals'!C420:L635,10,FALSE)</f>
        <v>SS</v>
      </c>
      <c r="I420" s="7"/>
      <c r="J420" s="411">
        <v>810044438925</v>
      </c>
      <c r="K420" s="10" t="s">
        <v>1465</v>
      </c>
      <c r="L420" s="411">
        <v>810044438925</v>
      </c>
      <c r="M420" s="421">
        <f t="shared" si="6"/>
        <v>0</v>
      </c>
      <c r="O420" s="426" t="e">
        <v>#N/A</v>
      </c>
      <c r="Q420" s="411" t="e">
        <f>VLOOKUP(C420,'[1]ToPublish Fri+Mon Package Batch'!$A$2:$B$68,2,FALSE)</f>
        <v>#N/A</v>
      </c>
      <c r="R420" s="421" t="e">
        <f>VLOOKUP(C420,[2]Sheet1!$A$2:$B$12,2,FALSE)</f>
        <v>#N/A</v>
      </c>
    </row>
    <row r="421" spans="1:18">
      <c r="A421" s="10" t="str">
        <f>'Main Meals'!A421</f>
        <v>89301.000.000.000.000.000.000</v>
      </c>
      <c r="B421" s="9">
        <f>'Main Meals'!B421</f>
        <v>89300</v>
      </c>
      <c r="C421" s="9">
        <f>'Main Meals'!C421</f>
        <v>89301</v>
      </c>
      <c r="D421" s="10" t="str">
        <f>'Main Meals'!D421</f>
        <v xml:space="preserve">Colorado Lamb Loin in Persillade with Almond-Mint Rice Pilaf </v>
      </c>
      <c r="E421" s="9" t="str">
        <f>'Main Meals'!I421</f>
        <v>INACTIVE</v>
      </c>
      <c r="F421" s="409">
        <f>'Main Meals'!J421</f>
        <v>44529</v>
      </c>
      <c r="G421" s="9" t="str">
        <f>'Main Meals'!K421</f>
        <v>ENTRÉE</v>
      </c>
      <c r="H421" s="9" t="str">
        <f>VLOOKUP(C421,'Main Meals'!C421:L635,10,FALSE)</f>
        <v>SS</v>
      </c>
      <c r="I421" s="7"/>
      <c r="J421" s="411">
        <v>810044438932</v>
      </c>
      <c r="K421" s="10" t="s">
        <v>1465</v>
      </c>
      <c r="L421" s="411">
        <v>810044438932</v>
      </c>
      <c r="M421" s="421">
        <f t="shared" si="6"/>
        <v>0</v>
      </c>
      <c r="O421" s="426" t="e">
        <v>#N/A</v>
      </c>
      <c r="Q421" s="411" t="e">
        <f>VLOOKUP(C421,'[1]ToPublish Fri+Mon Package Batch'!$A$2:$B$68,2,FALSE)</f>
        <v>#N/A</v>
      </c>
      <c r="R421" s="421" t="e">
        <f>VLOOKUP(C421,[2]Sheet1!$A$2:$B$12,2,FALSE)</f>
        <v>#N/A</v>
      </c>
    </row>
    <row r="422" spans="1:18">
      <c r="A422" s="10" t="str">
        <f>'Main Meals'!A422</f>
        <v>89401.613.000.000.000.000.000</v>
      </c>
      <c r="B422" s="9">
        <f>'Main Meals'!B422</f>
        <v>89400</v>
      </c>
      <c r="C422" s="9">
        <f>'Main Meals'!C422</f>
        <v>89401</v>
      </c>
      <c r="D422" s="10" t="str">
        <f>'Main Meals'!D422</f>
        <v xml:space="preserve">Lobster Bisque </v>
      </c>
      <c r="E422" s="9" t="str">
        <f>'Main Meals'!I422</f>
        <v>INACTIVE</v>
      </c>
      <c r="F422" s="409">
        <f>'Main Meals'!J422</f>
        <v>44529</v>
      </c>
      <c r="G422" s="9" t="str">
        <f>'Main Meals'!K422</f>
        <v>SOUP</v>
      </c>
      <c r="H422" s="9" t="str">
        <f>VLOOKUP(C422,'Main Meals'!C422:L635,10,FALSE)</f>
        <v>SS</v>
      </c>
      <c r="I422" s="7"/>
      <c r="J422" s="411">
        <v>810044438949</v>
      </c>
      <c r="K422" s="10" t="s">
        <v>1465</v>
      </c>
      <c r="L422" s="411" t="s">
        <v>2291</v>
      </c>
      <c r="M422" s="421" t="e">
        <f t="shared" si="6"/>
        <v>#VALUE!</v>
      </c>
      <c r="O422" s="426" t="e">
        <v>#N/A</v>
      </c>
      <c r="Q422" s="411" t="e">
        <f>VLOOKUP(C422,'[1]ToPublish Fri+Mon Package Batch'!$A$2:$B$68,2,FALSE)</f>
        <v>#N/A</v>
      </c>
      <c r="R422" s="421" t="e">
        <f>VLOOKUP(C422,[2]Sheet1!$A$2:$B$12,2,FALSE)</f>
        <v>#N/A</v>
      </c>
    </row>
    <row r="423" spans="1:18">
      <c r="A423" s="10" t="str">
        <f>'Main Meals'!A423</f>
        <v>89501.000.000.000.000.000.000</v>
      </c>
      <c r="B423" s="9">
        <f>'Main Meals'!B423</f>
        <v>89500</v>
      </c>
      <c r="C423" s="9">
        <f>'Main Meals'!C423</f>
        <v>89501</v>
      </c>
      <c r="D423" s="10" t="str">
        <f>'Main Meals'!D423</f>
        <v xml:space="preserve">Baby Carrots and Radicchio in Blood Orange Sauce </v>
      </c>
      <c r="E423" s="9" t="str">
        <f>'Main Meals'!I423</f>
        <v>INACTIVE</v>
      </c>
      <c r="F423" s="409">
        <f>'Main Meals'!J423</f>
        <v>44529</v>
      </c>
      <c r="G423" s="9" t="str">
        <f>'Main Meals'!K423</f>
        <v>ENTRÉE</v>
      </c>
      <c r="H423" s="9" t="str">
        <f>VLOOKUP(C423,'Main Meals'!C423:L635,10,FALSE)</f>
        <v>SS</v>
      </c>
      <c r="I423" s="7"/>
      <c r="J423" s="411">
        <v>810044438956</v>
      </c>
      <c r="K423" s="10" t="s">
        <v>1465</v>
      </c>
      <c r="L423" s="411">
        <v>810044438956</v>
      </c>
      <c r="M423" s="421">
        <f t="shared" si="6"/>
        <v>0</v>
      </c>
      <c r="O423" s="426" t="e">
        <v>#N/A</v>
      </c>
      <c r="Q423" s="411" t="e">
        <f>VLOOKUP(C423,'[1]ToPublish Fri+Mon Package Batch'!$A$2:$B$68,2,FALSE)</f>
        <v>#N/A</v>
      </c>
      <c r="R423" s="421" t="e">
        <f>VLOOKUP(C423,[2]Sheet1!$A$2:$B$12,2,FALSE)</f>
        <v>#N/A</v>
      </c>
    </row>
    <row r="424" spans="1:18">
      <c r="A424" s="10" t="str">
        <f>'Main Meals'!A424</f>
        <v>89601.000.000.000.000.000.000</v>
      </c>
      <c r="B424" s="9">
        <f>'Main Meals'!B424</f>
        <v>89600</v>
      </c>
      <c r="C424" s="9">
        <f>'Main Meals'!C424</f>
        <v>89601</v>
      </c>
      <c r="D424" s="10" t="str">
        <f>'Main Meals'!D424</f>
        <v xml:space="preserve">Coulant au Chocolat  </v>
      </c>
      <c r="E424" s="9" t="str">
        <f>'Main Meals'!I424</f>
        <v>INACTIVE</v>
      </c>
      <c r="F424" s="409">
        <f>'Main Meals'!J424</f>
        <v>44529</v>
      </c>
      <c r="G424" s="9" t="str">
        <f>'Main Meals'!K424</f>
        <v>SNACK</v>
      </c>
      <c r="H424" s="9" t="str">
        <f>VLOOKUP(C424,'Main Meals'!C424:L635,10,FALSE)</f>
        <v>SS</v>
      </c>
      <c r="I424" s="7"/>
      <c r="J424" s="411">
        <v>810044438963</v>
      </c>
      <c r="K424" s="10" t="s">
        <v>1465</v>
      </c>
      <c r="L424" s="411">
        <v>810044438963</v>
      </c>
      <c r="M424" s="421">
        <f t="shared" si="6"/>
        <v>0</v>
      </c>
      <c r="O424" s="426" t="e">
        <v>#N/A</v>
      </c>
      <c r="Q424" s="411" t="e">
        <f>VLOOKUP(C424,'[1]ToPublish Fri+Mon Package Batch'!$A$2:$B$68,2,FALSE)</f>
        <v>#N/A</v>
      </c>
      <c r="R424" s="421" t="e">
        <f>VLOOKUP(C424,[2]Sheet1!$A$2:$B$12,2,FALSE)</f>
        <v>#N/A</v>
      </c>
    </row>
    <row r="425" spans="1:18">
      <c r="A425" s="10" t="str">
        <f>'Main Meals'!A425</f>
        <v>89701.000.000.000.000.000.000</v>
      </c>
      <c r="B425" s="9">
        <f>'Main Meals'!B425</f>
        <v>89700</v>
      </c>
      <c r="C425" s="9">
        <f>'Main Meals'!C425</f>
        <v>89701</v>
      </c>
      <c r="D425" s="10" t="str">
        <f>'Main Meals'!D425</f>
        <v xml:space="preserve">Terrine of Dungeness Crab </v>
      </c>
      <c r="E425" s="9" t="str">
        <f>'Main Meals'!I425</f>
        <v>INACTIVE</v>
      </c>
      <c r="F425" s="409">
        <f>'Main Meals'!J425</f>
        <v>44529</v>
      </c>
      <c r="G425" s="9" t="str">
        <f>'Main Meals'!K425</f>
        <v>ENTRÉE</v>
      </c>
      <c r="H425" s="9" t="str">
        <f>VLOOKUP(C425,'Main Meals'!C425:L635,10,FALSE)</f>
        <v>SS</v>
      </c>
      <c r="I425" s="7"/>
      <c r="J425" s="411">
        <v>810044438970</v>
      </c>
      <c r="K425" s="10" t="s">
        <v>1465</v>
      </c>
      <c r="L425" s="411">
        <v>810044438970</v>
      </c>
      <c r="M425" s="421">
        <f t="shared" si="6"/>
        <v>0</v>
      </c>
      <c r="O425" s="426" t="e">
        <v>#N/A</v>
      </c>
      <c r="Q425" s="411" t="e">
        <f>VLOOKUP(C425,'[1]ToPublish Fri+Mon Package Batch'!$A$2:$B$68,2,FALSE)</f>
        <v>#N/A</v>
      </c>
      <c r="R425" s="421" t="e">
        <f>VLOOKUP(C425,[2]Sheet1!$A$2:$B$12,2,FALSE)</f>
        <v>#N/A</v>
      </c>
    </row>
    <row r="426" spans="1:18">
      <c r="A426" s="10" t="str">
        <f>'Main Meals'!A426</f>
        <v>40887.89701.80801.20101.89201.89201.000</v>
      </c>
      <c r="B426" s="9">
        <f>'Main Meals'!B426</f>
        <v>40800</v>
      </c>
      <c r="C426" s="9">
        <f>'Main Meals'!C426</f>
        <v>40887</v>
      </c>
      <c r="D426" s="10" t="str">
        <f>'Main Meals'!D426</f>
        <v>Valentines Bundle  (double sea bass)</v>
      </c>
      <c r="E426" s="9" t="str">
        <f>'Main Meals'!I426</f>
        <v>INACTIVE</v>
      </c>
      <c r="F426" s="409">
        <f>'Main Meals'!J426</f>
        <v>44579</v>
      </c>
      <c r="G426" s="9" t="str">
        <f>'Main Meals'!K426</f>
        <v>BUNDLE</v>
      </c>
      <c r="H426" s="9" t="str">
        <f>VLOOKUP(C426,'Main Meals'!C426:L635,10,FALSE)</f>
        <v>BUNDLE</v>
      </c>
      <c r="I426" s="7"/>
      <c r="J426" s="412"/>
      <c r="K426" s="10" t="s">
        <v>1465</v>
      </c>
      <c r="L426" s="411" t="e">
        <v>#N/A</v>
      </c>
      <c r="M426" s="421" t="e">
        <f t="shared" si="6"/>
        <v>#N/A</v>
      </c>
      <c r="O426" s="426" t="e">
        <v>#N/A</v>
      </c>
      <c r="Q426" s="411" t="e">
        <f>VLOOKUP(C426,'[1]ToPublish Fri+Mon Package Batch'!$A$2:$B$68,2,FALSE)</f>
        <v>#N/A</v>
      </c>
      <c r="R426" s="421" t="e">
        <f>VLOOKUP(C426,[2]Sheet1!$A$2:$B$12,2,FALSE)</f>
        <v>#N/A</v>
      </c>
    </row>
    <row r="427" spans="1:18">
      <c r="A427" s="10" t="str">
        <f>'Main Meals'!A427</f>
        <v>40888.89701.80801.20101.89301.89301.000</v>
      </c>
      <c r="B427" s="9">
        <f>'Main Meals'!B427</f>
        <v>40800</v>
      </c>
      <c r="C427" s="9">
        <f>'Main Meals'!C427</f>
        <v>40888</v>
      </c>
      <c r="D427" s="10" t="str">
        <f>'Main Meals'!D427</f>
        <v>Valentines Bundle  (double lamb)</v>
      </c>
      <c r="E427" s="9" t="str">
        <f>'Main Meals'!I427</f>
        <v>INACTIVE</v>
      </c>
      <c r="F427" s="409">
        <f>'Main Meals'!J427</f>
        <v>44579</v>
      </c>
      <c r="G427" s="9" t="str">
        <f>'Main Meals'!K427</f>
        <v>BUNDLE</v>
      </c>
      <c r="H427" s="9" t="str">
        <f>VLOOKUP(C427,'Main Meals'!C427:L635,10,FALSE)</f>
        <v>BUNDLE</v>
      </c>
      <c r="I427" s="7"/>
      <c r="J427" s="412"/>
      <c r="K427" s="10" t="s">
        <v>1465</v>
      </c>
      <c r="L427" s="411" t="e">
        <v>#N/A</v>
      </c>
      <c r="M427" s="421" t="e">
        <f t="shared" si="6"/>
        <v>#N/A</v>
      </c>
      <c r="O427" s="426" t="e">
        <v>#N/A</v>
      </c>
      <c r="Q427" s="411" t="e">
        <f>VLOOKUP(C427,'[1]ToPublish Fri+Mon Package Batch'!$A$2:$B$68,2,FALSE)</f>
        <v>#N/A</v>
      </c>
      <c r="R427" s="421" t="e">
        <f>VLOOKUP(C427,[2]Sheet1!$A$2:$B$12,2,FALSE)</f>
        <v>#N/A</v>
      </c>
    </row>
    <row r="428" spans="1:18">
      <c r="A428" s="10" t="str">
        <f>'Main Meals'!A428</f>
        <v>40889.89701.80801.20101.89201.89301.000</v>
      </c>
      <c r="B428" s="9">
        <f>'Main Meals'!B428</f>
        <v>40800</v>
      </c>
      <c r="C428" s="9">
        <f>'Main Meals'!C428</f>
        <v>40889</v>
      </c>
      <c r="D428" s="10" t="str">
        <f>'Main Meals'!D428</f>
        <v>Valentines Bundle  (one lamb one bass)</v>
      </c>
      <c r="E428" s="9" t="str">
        <f>'Main Meals'!I428</f>
        <v>INACTIVE</v>
      </c>
      <c r="F428" s="409">
        <f>'Main Meals'!J428</f>
        <v>44579</v>
      </c>
      <c r="G428" s="9" t="str">
        <f>'Main Meals'!K428</f>
        <v>BUNDLE</v>
      </c>
      <c r="H428" s="9" t="str">
        <f>VLOOKUP(C428,'Main Meals'!C428:L635,10,FALSE)</f>
        <v>BUNDLE</v>
      </c>
      <c r="I428" s="7"/>
      <c r="J428" s="412"/>
      <c r="K428" s="10" t="s">
        <v>1465</v>
      </c>
      <c r="L428" s="411" t="e">
        <v>#N/A</v>
      </c>
      <c r="M428" s="421" t="e">
        <f t="shared" si="6"/>
        <v>#N/A</v>
      </c>
      <c r="O428" s="426" t="e">
        <v>#N/A</v>
      </c>
      <c r="Q428" s="411" t="e">
        <f>VLOOKUP(C428,'[1]ToPublish Fri+Mon Package Batch'!$A$2:$B$68,2,FALSE)</f>
        <v>#N/A</v>
      </c>
      <c r="R428" s="421" t="e">
        <f>VLOOKUP(C428,[2]Sheet1!$A$2:$B$12,2,FALSE)</f>
        <v>#N/A</v>
      </c>
    </row>
    <row r="429" spans="1:18">
      <c r="A429" s="10" t="str">
        <f>'Main Meals'!A429</f>
        <v>89801.000.000.000.000.000.000</v>
      </c>
      <c r="B429" s="9">
        <f>'Main Meals'!B429</f>
        <v>89800</v>
      </c>
      <c r="C429" s="9">
        <f>'Main Meals'!C429</f>
        <v>89801</v>
      </c>
      <c r="D429" s="10" t="str">
        <f>'Main Meals'!D429</f>
        <v xml:space="preserve">Coulants au Chocolat &amp; Strawberry Ganache Lollipops </v>
      </c>
      <c r="E429" s="9" t="str">
        <f>'Main Meals'!I429</f>
        <v>INACTIVE</v>
      </c>
      <c r="F429" s="409">
        <f>'Main Meals'!J429</f>
        <v>44579</v>
      </c>
      <c r="G429" s="9" t="str">
        <f>'Main Meals'!K429</f>
        <v>SNACK</v>
      </c>
      <c r="H429" s="9" t="str">
        <f>VLOOKUP(C429,'Main Meals'!C429:L635,10,FALSE)</f>
        <v>MS</v>
      </c>
      <c r="I429" s="7"/>
      <c r="J429" s="412"/>
      <c r="K429" s="10" t="s">
        <v>1465</v>
      </c>
      <c r="L429" s="411" t="e">
        <v>#N/A</v>
      </c>
      <c r="M429" s="421" t="e">
        <f t="shared" si="6"/>
        <v>#N/A</v>
      </c>
      <c r="O429" s="426" t="e">
        <v>#N/A</v>
      </c>
      <c r="Q429" s="411" t="e">
        <f>VLOOKUP(C429,'[1]ToPublish Fri+Mon Package Batch'!$A$2:$B$68,2,FALSE)</f>
        <v>#N/A</v>
      </c>
      <c r="R429" s="421" t="e">
        <f>VLOOKUP(C429,[2]Sheet1!$A$2:$B$12,2,FALSE)</f>
        <v>#N/A</v>
      </c>
    </row>
    <row r="430" spans="1:18">
      <c r="A430" s="10" t="str">
        <f>'Main Meals'!A430</f>
        <v>20210.000.000.000.000.000.000</v>
      </c>
      <c r="B430" s="9">
        <f>'Main Meals'!B430</f>
        <v>20200</v>
      </c>
      <c r="C430" s="9">
        <f>'Main Meals'!C430</f>
        <v>20210</v>
      </c>
      <c r="D430" s="10" t="str">
        <f>'Main Meals'!D430</f>
        <v xml:space="preserve">Tortilla Española  </v>
      </c>
      <c r="E430" s="9" t="str">
        <f>'Main Meals'!I430</f>
        <v>INACTIVE</v>
      </c>
      <c r="F430" s="409">
        <f>'Main Meals'!J430</f>
        <v>44579</v>
      </c>
      <c r="G430" s="9" t="str">
        <f>'Main Meals'!K430</f>
        <v>BULK</v>
      </c>
      <c r="H430" s="9" t="str">
        <f>VLOOKUP(C430,'Main Meals'!C430:L635,10,FALSE)</f>
        <v>BULK</v>
      </c>
      <c r="I430" s="7"/>
      <c r="J430" s="412">
        <v>810044432022</v>
      </c>
      <c r="K430" s="10" t="s">
        <v>1465</v>
      </c>
      <c r="L430" s="411" t="e">
        <v>#N/A</v>
      </c>
      <c r="M430" s="421" t="e">
        <f t="shared" si="6"/>
        <v>#N/A</v>
      </c>
      <c r="O430" s="426">
        <v>810044432022</v>
      </c>
      <c r="Q430" s="411" t="e">
        <f>VLOOKUP(C430,'[1]ToPublish Fri+Mon Package Batch'!$A$2:$B$68,2,FALSE)</f>
        <v>#N/A</v>
      </c>
      <c r="R430" s="421" t="e">
        <f>VLOOKUP(C430,[2]Sheet1!$A$2:$B$12,2,FALSE)</f>
        <v>#N/A</v>
      </c>
    </row>
    <row r="431" spans="1:18">
      <c r="A431" s="10" t="str">
        <f>'Main Meals'!A431</f>
        <v>30210.000.000.000.000.000.000</v>
      </c>
      <c r="B431" s="9">
        <f>'Main Meals'!B431</f>
        <v>30200</v>
      </c>
      <c r="C431" s="9">
        <f>'Main Meals'!C431</f>
        <v>30210</v>
      </c>
      <c r="D431" s="10" t="str">
        <f>'Main Meals'!D431</f>
        <v xml:space="preserve">Chicken &amp; Rice Soup </v>
      </c>
      <c r="E431" s="9" t="str">
        <f>'Main Meals'!I431</f>
        <v>INACTIVE</v>
      </c>
      <c r="F431" s="409">
        <f>'Main Meals'!J431</f>
        <v>44579</v>
      </c>
      <c r="G431" s="9" t="str">
        <f>'Main Meals'!K431</f>
        <v>BULK</v>
      </c>
      <c r="H431" s="9" t="str">
        <f>VLOOKUP(C431,'Main Meals'!C431:L635,10,FALSE)</f>
        <v>BULK</v>
      </c>
      <c r="I431" s="7"/>
      <c r="J431" s="412">
        <v>810044433029</v>
      </c>
      <c r="K431" s="10" t="s">
        <v>1465</v>
      </c>
      <c r="L431" s="411" t="e">
        <v>#N/A</v>
      </c>
      <c r="M431" s="421" t="e">
        <f t="shared" si="6"/>
        <v>#N/A</v>
      </c>
      <c r="O431" s="426">
        <v>810044433029</v>
      </c>
      <c r="Q431" s="411" t="e">
        <f>VLOOKUP(C431,'[1]ToPublish Fri+Mon Package Batch'!$A$2:$B$68,2,FALSE)</f>
        <v>#N/A</v>
      </c>
      <c r="R431" s="421" t="e">
        <f>VLOOKUP(C431,[2]Sheet1!$A$2:$B$12,2,FALSE)</f>
        <v>#N/A</v>
      </c>
    </row>
    <row r="432" spans="1:18">
      <c r="A432" s="10" t="str">
        <f>'Main Meals'!A432</f>
        <v>7810.000.000.000.000.000.000</v>
      </c>
      <c r="B432" s="9">
        <f>'Main Meals'!B432</f>
        <v>7800</v>
      </c>
      <c r="C432" s="9">
        <f>'Main Meals'!C432</f>
        <v>7810</v>
      </c>
      <c r="D432" s="10" t="str">
        <f>'Main Meals'!D432</f>
        <v xml:space="preserve">Three-Spice Turkey Chili </v>
      </c>
      <c r="E432" s="9" t="str">
        <f>'Main Meals'!I432</f>
        <v>INACTIVE</v>
      </c>
      <c r="F432" s="409">
        <f>'Main Meals'!J432</f>
        <v>44579</v>
      </c>
      <c r="G432" s="9" t="str">
        <f>'Main Meals'!K432</f>
        <v>BULK</v>
      </c>
      <c r="H432" s="9" t="str">
        <f>VLOOKUP(C432,'Main Meals'!C432:L635,10,FALSE)</f>
        <v>BULK</v>
      </c>
      <c r="I432" s="7"/>
      <c r="J432" s="412">
        <v>810044437812</v>
      </c>
      <c r="K432" s="10" t="s">
        <v>1465</v>
      </c>
      <c r="L432" s="411" t="e">
        <v>#N/A</v>
      </c>
      <c r="M432" s="421" t="e">
        <f t="shared" si="6"/>
        <v>#N/A</v>
      </c>
      <c r="O432" s="426">
        <v>810044437812</v>
      </c>
      <c r="Q432" s="411" t="e">
        <f>VLOOKUP(C432,'[1]ToPublish Fri+Mon Package Batch'!$A$2:$B$68,2,FALSE)</f>
        <v>#N/A</v>
      </c>
      <c r="R432" s="421" t="e">
        <f>VLOOKUP(C432,[2]Sheet1!$A$2:$B$12,2,FALSE)</f>
        <v>#N/A</v>
      </c>
    </row>
    <row r="433" spans="1:18">
      <c r="A433" s="10" t="str">
        <f>'Main Meals'!A433</f>
        <v>8010.000.000.000.000.000.000</v>
      </c>
      <c r="B433" s="9">
        <f>'Main Meals'!B433</f>
        <v>8000</v>
      </c>
      <c r="C433" s="9">
        <f>'Main Meals'!C433</f>
        <v>8010</v>
      </c>
      <c r="D433" s="10" t="str">
        <f>'Main Meals'!D433</f>
        <v xml:space="preserve">Carrot Ginger Soup </v>
      </c>
      <c r="E433" s="9" t="str">
        <f>'Main Meals'!I433</f>
        <v>INACTIVE</v>
      </c>
      <c r="F433" s="409">
        <f>'Main Meals'!J433</f>
        <v>44579</v>
      </c>
      <c r="G433" s="9" t="str">
        <f>'Main Meals'!K433</f>
        <v>BULK</v>
      </c>
      <c r="H433" s="9" t="str">
        <f>VLOOKUP(C433,'Main Meals'!C433:L635,10,FALSE)</f>
        <v>BULK</v>
      </c>
      <c r="I433" s="7"/>
      <c r="J433" s="412">
        <v>850001352062</v>
      </c>
      <c r="K433" s="10" t="s">
        <v>1465</v>
      </c>
      <c r="L433" s="411" t="e">
        <v>#N/A</v>
      </c>
      <c r="M433" s="421" t="e">
        <f t="shared" si="6"/>
        <v>#N/A</v>
      </c>
      <c r="O433" s="426">
        <v>810044438017</v>
      </c>
      <c r="P433" s="10" t="s">
        <v>2284</v>
      </c>
      <c r="Q433" s="411" t="e">
        <f>VLOOKUP(C433,'[1]ToPublish Fri+Mon Package Batch'!$A$2:$B$68,2,FALSE)</f>
        <v>#N/A</v>
      </c>
      <c r="R433" s="421" t="e">
        <f>VLOOKUP(C433,[2]Sheet1!$A$2:$B$12,2,FALSE)</f>
        <v>#N/A</v>
      </c>
    </row>
    <row r="434" spans="1:18">
      <c r="A434" s="10" t="str">
        <f>'Main Meals'!A434</f>
        <v>30610.000.000.000.000.000.000</v>
      </c>
      <c r="B434" s="9">
        <f>'Main Meals'!B434</f>
        <v>30600</v>
      </c>
      <c r="C434" s="9">
        <f>'Main Meals'!C434</f>
        <v>30610</v>
      </c>
      <c r="D434" s="10" t="str">
        <f>'Main Meals'!D434</f>
        <v>Tortilla Soup (Chicken)</v>
      </c>
      <c r="E434" s="9" t="str">
        <f>'Main Meals'!I434</f>
        <v>INACTIVE</v>
      </c>
      <c r="F434" s="409">
        <f>'Main Meals'!J434</f>
        <v>44579</v>
      </c>
      <c r="G434" s="9" t="str">
        <f>'Main Meals'!K434</f>
        <v>BULK</v>
      </c>
      <c r="H434" s="9" t="str">
        <f>VLOOKUP(C434,'Main Meals'!C434:L635,10,FALSE)</f>
        <v>BULK</v>
      </c>
      <c r="I434" s="7"/>
      <c r="J434" s="412">
        <v>810044433081</v>
      </c>
      <c r="K434" s="10" t="s">
        <v>1465</v>
      </c>
      <c r="L434" s="411" t="e">
        <v>#N/A</v>
      </c>
      <c r="M434" s="421" t="e">
        <f t="shared" si="6"/>
        <v>#N/A</v>
      </c>
      <c r="O434" s="426">
        <v>810044433081</v>
      </c>
      <c r="Q434" s="411" t="e">
        <f>VLOOKUP(C434,'[1]ToPublish Fri+Mon Package Batch'!$A$2:$B$68,2,FALSE)</f>
        <v>#N/A</v>
      </c>
      <c r="R434" s="421" t="e">
        <f>VLOOKUP(C434,[2]Sheet1!$A$2:$B$12,2,FALSE)</f>
        <v>#N/A</v>
      </c>
    </row>
    <row r="435" spans="1:18">
      <c r="A435" s="10" t="str">
        <f>'Main Meals'!A435</f>
        <v>30611.000.000.000.000.000.000</v>
      </c>
      <c r="B435" s="9">
        <f>'Main Meals'!B435</f>
        <v>30600</v>
      </c>
      <c r="C435" s="9">
        <f>'Main Meals'!C435</f>
        <v>30611</v>
      </c>
      <c r="D435" s="10" t="str">
        <f>'Main Meals'!D435</f>
        <v>Tortilla Soup (Vegetable)</v>
      </c>
      <c r="E435" s="9" t="str">
        <f>'Main Meals'!I435</f>
        <v>INACTIVE</v>
      </c>
      <c r="F435" s="409">
        <f>'Main Meals'!J435</f>
        <v>44579</v>
      </c>
      <c r="G435" s="9" t="str">
        <f>'Main Meals'!K435</f>
        <v>BULK</v>
      </c>
      <c r="H435" s="9" t="str">
        <f>VLOOKUP(C435,'Main Meals'!C435:L635,10,FALSE)</f>
        <v>BULK</v>
      </c>
      <c r="I435" s="7"/>
      <c r="J435" s="412">
        <v>810044433098</v>
      </c>
      <c r="K435" s="10" t="s">
        <v>1465</v>
      </c>
      <c r="L435" s="411" t="e">
        <v>#N/A</v>
      </c>
      <c r="M435" s="421" t="e">
        <f t="shared" si="6"/>
        <v>#N/A</v>
      </c>
      <c r="O435" s="426">
        <v>810044433098</v>
      </c>
      <c r="Q435" s="411" t="e">
        <f>VLOOKUP(C435,'[1]ToPublish Fri+Mon Package Batch'!$A$2:$B$68,2,FALSE)</f>
        <v>#N/A</v>
      </c>
      <c r="R435" s="421" t="e">
        <f>VLOOKUP(C435,[2]Sheet1!$A$2:$B$12,2,FALSE)</f>
        <v>#N/A</v>
      </c>
    </row>
    <row r="436" spans="1:18">
      <c r="A436" s="10" t="str">
        <f>'Main Meals'!A436</f>
        <v>11010.000.000.000.000.000.000</v>
      </c>
      <c r="B436" s="9">
        <f>'Main Meals'!B436</f>
        <v>11000</v>
      </c>
      <c r="C436" s="9">
        <f>'Main Meals'!C436</f>
        <v>11010</v>
      </c>
      <c r="D436" s="10" t="str">
        <f>'Main Meals'!D436</f>
        <v xml:space="preserve">​Grab &amp; Go Gazpacho </v>
      </c>
      <c r="E436" s="9" t="str">
        <f>'Main Meals'!I436</f>
        <v>INACTIVE</v>
      </c>
      <c r="F436" s="409">
        <f>'Main Meals'!J436</f>
        <v>44579</v>
      </c>
      <c r="G436" s="9" t="str">
        <f>'Main Meals'!K436</f>
        <v>BULK</v>
      </c>
      <c r="H436" s="9" t="str">
        <f>VLOOKUP(C436,'Main Meals'!C436:L635,10,FALSE)</f>
        <v>BULK</v>
      </c>
      <c r="I436" s="7"/>
      <c r="J436" s="412">
        <v>810044431100</v>
      </c>
      <c r="K436" s="10" t="s">
        <v>1465</v>
      </c>
      <c r="L436" s="411" t="e">
        <v>#N/A</v>
      </c>
      <c r="M436" s="421" t="e">
        <f t="shared" si="6"/>
        <v>#N/A</v>
      </c>
      <c r="O436" s="426">
        <v>810044431100</v>
      </c>
      <c r="Q436" s="411" t="e">
        <f>VLOOKUP(C436,'[1]ToPublish Fri+Mon Package Batch'!$A$2:$B$68,2,FALSE)</f>
        <v>#N/A</v>
      </c>
      <c r="R436" s="421" t="e">
        <f>VLOOKUP(C436,[2]Sheet1!$A$2:$B$12,2,FALSE)</f>
        <v>#N/A</v>
      </c>
    </row>
    <row r="437" spans="1:18">
      <c r="A437" s="10" t="str">
        <f>'Main Meals'!A437</f>
        <v>14010.000.000.000.000.000.000</v>
      </c>
      <c r="B437" s="9">
        <f>'Main Meals'!B437</f>
        <v>14000</v>
      </c>
      <c r="C437" s="9">
        <f>'Main Meals'!C437</f>
        <v>14010</v>
      </c>
      <c r="D437" s="10" t="str">
        <f>'Main Meals'!D437</f>
        <v xml:space="preserve">Mashed Sweet Potato  </v>
      </c>
      <c r="E437" s="9" t="str">
        <f>'Main Meals'!I437</f>
        <v>INACTIVE</v>
      </c>
      <c r="F437" s="409">
        <f>'Main Meals'!J437</f>
        <v>44579</v>
      </c>
      <c r="G437" s="9" t="str">
        <f>'Main Meals'!K437</f>
        <v>BULK</v>
      </c>
      <c r="H437" s="9" t="str">
        <f>VLOOKUP(C437,'Main Meals'!C437:L635,10,FALSE)</f>
        <v>BULK</v>
      </c>
      <c r="I437" s="7"/>
      <c r="J437" s="412">
        <v>810044431407</v>
      </c>
      <c r="K437" s="10" t="s">
        <v>1465</v>
      </c>
      <c r="L437" s="411" t="e">
        <v>#N/A</v>
      </c>
      <c r="M437" s="421" t="e">
        <f t="shared" si="6"/>
        <v>#N/A</v>
      </c>
      <c r="O437" s="426">
        <v>810044431407</v>
      </c>
      <c r="Q437" s="411" t="e">
        <f>VLOOKUP(C437,'[1]ToPublish Fri+Mon Package Batch'!$A$2:$B$68,2,FALSE)</f>
        <v>#N/A</v>
      </c>
      <c r="R437" s="421" t="e">
        <f>VLOOKUP(C437,[2]Sheet1!$A$2:$B$12,2,FALSE)</f>
        <v>#N/A</v>
      </c>
    </row>
    <row r="438" spans="1:18">
      <c r="A438" s="10" t="str">
        <f>'Main Meals'!A438</f>
        <v>10210.000.000.000.000.000.000</v>
      </c>
      <c r="B438" s="9">
        <f>'Main Meals'!B438</f>
        <v>10200</v>
      </c>
      <c r="C438" s="9">
        <f>'Main Meals'!C438</f>
        <v>10210</v>
      </c>
      <c r="D438" s="10" t="str">
        <f>'Main Meals'!D438</f>
        <v xml:space="preserve">Roasted Broccoli, Carrots and Brussel Sprouts </v>
      </c>
      <c r="E438" s="9" t="str">
        <f>'Main Meals'!I438</f>
        <v>INACTIVE</v>
      </c>
      <c r="F438" s="409">
        <f>'Main Meals'!J438</f>
        <v>44579</v>
      </c>
      <c r="G438" s="9" t="str">
        <f>'Main Meals'!K438</f>
        <v>BULK</v>
      </c>
      <c r="H438" s="9" t="str">
        <f>VLOOKUP(C438,'Main Meals'!C438:L635,10,FALSE)</f>
        <v>BULK</v>
      </c>
      <c r="I438" s="7"/>
      <c r="J438" s="412">
        <v>810044431025</v>
      </c>
      <c r="K438" s="10" t="s">
        <v>1465</v>
      </c>
      <c r="L438" s="411" t="e">
        <v>#N/A</v>
      </c>
      <c r="M438" s="421" t="e">
        <f t="shared" si="6"/>
        <v>#N/A</v>
      </c>
      <c r="O438" s="426">
        <v>810044431025</v>
      </c>
      <c r="Q438" s="411" t="e">
        <f>VLOOKUP(C438,'[1]ToPublish Fri+Mon Package Batch'!$A$2:$B$68,2,FALSE)</f>
        <v>#N/A</v>
      </c>
      <c r="R438" s="421" t="e">
        <f>VLOOKUP(C438,[2]Sheet1!$A$2:$B$12,2,FALSE)</f>
        <v>#N/A</v>
      </c>
    </row>
    <row r="439" spans="1:18">
      <c r="A439" s="10" t="str">
        <f>'Main Meals'!A439</f>
        <v>5810.000.000.000.000.000.000</v>
      </c>
      <c r="B439" s="9">
        <f>'Main Meals'!B439</f>
        <v>5800</v>
      </c>
      <c r="C439" s="9">
        <f>'Main Meals'!C439</f>
        <v>5810</v>
      </c>
      <c r="D439" s="10" t="str">
        <f>'Main Meals'!D439</f>
        <v xml:space="preserve">Rosemary Whipped Potatoes </v>
      </c>
      <c r="E439" s="9" t="str">
        <f>'Main Meals'!I439</f>
        <v>INACTIVE</v>
      </c>
      <c r="F439" s="409">
        <f>'Main Meals'!J439</f>
        <v>44579</v>
      </c>
      <c r="G439" s="9" t="str">
        <f>'Main Meals'!K439</f>
        <v>BULK</v>
      </c>
      <c r="H439" s="9" t="str">
        <f>VLOOKUP(C439,'Main Meals'!C439:L635,10,FALSE)</f>
        <v>BULK</v>
      </c>
      <c r="I439" s="7"/>
      <c r="J439" s="412">
        <v>810044435818</v>
      </c>
      <c r="K439" s="10" t="s">
        <v>1465</v>
      </c>
      <c r="L439" s="411" t="e">
        <v>#N/A</v>
      </c>
      <c r="M439" s="421" t="e">
        <f t="shared" si="6"/>
        <v>#N/A</v>
      </c>
      <c r="O439" s="426">
        <v>810044435818</v>
      </c>
      <c r="Q439" s="411" t="e">
        <f>VLOOKUP(C439,'[1]ToPublish Fri+Mon Package Batch'!$A$2:$B$68,2,FALSE)</f>
        <v>#N/A</v>
      </c>
      <c r="R439" s="421" t="e">
        <f>VLOOKUP(C439,[2]Sheet1!$A$2:$B$12,2,FALSE)</f>
        <v>#N/A</v>
      </c>
    </row>
    <row r="440" spans="1:18">
      <c r="A440" s="10" t="str">
        <f>'Main Meals'!A440</f>
        <v>6110.000.000.000.000.000.000</v>
      </c>
      <c r="B440" s="9">
        <f>'Main Meals'!B440</f>
        <v>6100</v>
      </c>
      <c r="C440" s="9">
        <f>'Main Meals'!C440</f>
        <v>6110</v>
      </c>
      <c r="D440" s="10" t="str">
        <f>'Main Meals'!D440</f>
        <v xml:space="preserve">Green Beans with Toasted Almonds </v>
      </c>
      <c r="E440" s="9" t="str">
        <f>'Main Meals'!I440</f>
        <v>INACTIVE</v>
      </c>
      <c r="F440" s="409">
        <f>'Main Meals'!J440</f>
        <v>44579</v>
      </c>
      <c r="G440" s="9" t="str">
        <f>'Main Meals'!K440</f>
        <v>BULK</v>
      </c>
      <c r="H440" s="9" t="str">
        <f>VLOOKUP(C440,'Main Meals'!C440:L635,10,FALSE)</f>
        <v>BULK</v>
      </c>
      <c r="I440" s="7"/>
      <c r="J440" s="412">
        <v>810044436112</v>
      </c>
      <c r="K440" s="10" t="s">
        <v>1465</v>
      </c>
      <c r="L440" s="411" t="e">
        <v>#N/A</v>
      </c>
      <c r="M440" s="421" t="e">
        <f t="shared" si="6"/>
        <v>#N/A</v>
      </c>
      <c r="O440" s="426">
        <v>810044436112</v>
      </c>
      <c r="Q440" s="411" t="e">
        <f>VLOOKUP(C440,'[1]ToPublish Fri+Mon Package Batch'!$A$2:$B$68,2,FALSE)</f>
        <v>#N/A</v>
      </c>
      <c r="R440" s="421" t="e">
        <f>VLOOKUP(C440,[2]Sheet1!$A$2:$B$12,2,FALSE)</f>
        <v>#N/A</v>
      </c>
    </row>
    <row r="441" spans="1:18">
      <c r="A441" s="10" t="str">
        <f>'Main Meals'!A441</f>
        <v>30910.000.000.000.000.000.000</v>
      </c>
      <c r="B441" s="9">
        <f>'Main Meals'!B441</f>
        <v>30900</v>
      </c>
      <c r="C441" s="9">
        <f>'Main Meals'!C441</f>
        <v>30910</v>
      </c>
      <c r="D441" s="10" t="str">
        <f>'Main Meals'!D441</f>
        <v xml:space="preserve">Salmon with Dill </v>
      </c>
      <c r="E441" s="9" t="str">
        <f>'Main Meals'!I441</f>
        <v>INACTIVE</v>
      </c>
      <c r="F441" s="409">
        <f>'Main Meals'!J441</f>
        <v>44579</v>
      </c>
      <c r="G441" s="9" t="str">
        <f>'Main Meals'!K441</f>
        <v>BULK</v>
      </c>
      <c r="H441" s="9" t="str">
        <f>VLOOKUP(C441,'Main Meals'!C441:L635,10,FALSE)</f>
        <v>BULK</v>
      </c>
      <c r="I441" s="7"/>
      <c r="J441" s="412">
        <v>810044433098</v>
      </c>
      <c r="K441" s="10" t="s">
        <v>1465</v>
      </c>
      <c r="L441" s="411" t="e">
        <v>#N/A</v>
      </c>
      <c r="M441" s="421" t="e">
        <f t="shared" si="6"/>
        <v>#N/A</v>
      </c>
      <c r="O441" s="426">
        <v>810044433098</v>
      </c>
      <c r="Q441" s="411" t="e">
        <f>VLOOKUP(C441,'[1]ToPublish Fri+Mon Package Batch'!$A$2:$B$68,2,FALSE)</f>
        <v>#N/A</v>
      </c>
      <c r="R441" s="421" t="e">
        <f>VLOOKUP(C441,[2]Sheet1!$A$2:$B$12,2,FALSE)</f>
        <v>#N/A</v>
      </c>
    </row>
    <row r="442" spans="1:18">
      <c r="A442" s="10" t="str">
        <f>'Main Meals'!A442</f>
        <v>10410.000.000.000.000.000.000</v>
      </c>
      <c r="B442" s="9">
        <f>'Main Meals'!B442</f>
        <v>10400</v>
      </c>
      <c r="C442" s="9">
        <f>'Main Meals'!C442</f>
        <v>10410</v>
      </c>
      <c r="D442" s="10" t="str">
        <f>'Main Meals'!D442</f>
        <v xml:space="preserve">Cumin Roasted Carrots &amp; Parsnips </v>
      </c>
      <c r="E442" s="9" t="str">
        <f>'Main Meals'!I442</f>
        <v>INACTIVE</v>
      </c>
      <c r="F442" s="409">
        <f>'Main Meals'!J442</f>
        <v>44579</v>
      </c>
      <c r="G442" s="9" t="str">
        <f>'Main Meals'!K442</f>
        <v>BULK</v>
      </c>
      <c r="H442" s="9" t="str">
        <f>VLOOKUP(C442,'Main Meals'!C442:L635,10,FALSE)</f>
        <v>BULK</v>
      </c>
      <c r="I442" s="7"/>
      <c r="J442" s="412">
        <v>810044431049</v>
      </c>
      <c r="K442" s="10" t="s">
        <v>1465</v>
      </c>
      <c r="L442" s="411" t="e">
        <v>#N/A</v>
      </c>
      <c r="M442" s="421" t="e">
        <f t="shared" si="6"/>
        <v>#N/A</v>
      </c>
      <c r="O442" s="426">
        <v>810044431049</v>
      </c>
      <c r="Q442" s="411" t="e">
        <f>VLOOKUP(C442,'[1]ToPublish Fri+Mon Package Batch'!$A$2:$B$68,2,FALSE)</f>
        <v>#N/A</v>
      </c>
      <c r="R442" s="421" t="e">
        <f>VLOOKUP(C442,[2]Sheet1!$A$2:$B$12,2,FALSE)</f>
        <v>#N/A</v>
      </c>
    </row>
    <row r="443" spans="1:18">
      <c r="A443" s="10" t="str">
        <f>'Main Meals'!A443</f>
        <v>40210.000.000.000.000.000.000</v>
      </c>
      <c r="B443" s="9">
        <f>'Main Meals'!B443</f>
        <v>40200</v>
      </c>
      <c r="C443" s="9">
        <f>'Main Meals'!C443</f>
        <v>40210</v>
      </c>
      <c r="D443" s="10" t="str">
        <f>'Main Meals'!D443</f>
        <v xml:space="preserve">Roasted Shrimp </v>
      </c>
      <c r="E443" s="9" t="str">
        <f>'Main Meals'!I443</f>
        <v>INACTIVE</v>
      </c>
      <c r="F443" s="409">
        <f>'Main Meals'!J443</f>
        <v>44579</v>
      </c>
      <c r="G443" s="9" t="str">
        <f>'Main Meals'!K443</f>
        <v>BULK</v>
      </c>
      <c r="H443" s="9" t="str">
        <f>VLOOKUP(C443,'Main Meals'!C443:L635,10,FALSE)</f>
        <v>BULK</v>
      </c>
      <c r="I443" s="7"/>
      <c r="J443" s="412">
        <v>8100444340210</v>
      </c>
      <c r="K443" s="10" t="s">
        <v>1465</v>
      </c>
      <c r="L443" s="411" t="e">
        <v>#N/A</v>
      </c>
      <c r="M443" s="421" t="e">
        <f t="shared" si="6"/>
        <v>#N/A</v>
      </c>
      <c r="O443" s="426">
        <v>8100444340210</v>
      </c>
      <c r="P443" s="10" t="s">
        <v>2290</v>
      </c>
      <c r="Q443" s="411" t="e">
        <f>VLOOKUP(C443,'[1]ToPublish Fri+Mon Package Batch'!$A$2:$B$68,2,FALSE)</f>
        <v>#N/A</v>
      </c>
      <c r="R443" s="421" t="e">
        <f>VLOOKUP(C443,[2]Sheet1!$A$2:$B$12,2,FALSE)</f>
        <v>#N/A</v>
      </c>
    </row>
    <row r="444" spans="1:18">
      <c r="A444" s="10" t="str">
        <f>'Main Meals'!A444</f>
        <v>13310.000.000.000.000.000.000</v>
      </c>
      <c r="B444" s="9">
        <f>'Main Meals'!B444</f>
        <v>13300</v>
      </c>
      <c r="C444" s="9">
        <f>'Main Meals'!C444</f>
        <v>13310</v>
      </c>
      <c r="D444" s="10" t="str">
        <f>'Main Meals'!D444</f>
        <v xml:space="preserve">Hummus   </v>
      </c>
      <c r="E444" s="9" t="str">
        <f>'Main Meals'!I444</f>
        <v>INACTIVE</v>
      </c>
      <c r="F444" s="409">
        <f>'Main Meals'!J444</f>
        <v>44579</v>
      </c>
      <c r="G444" s="9" t="str">
        <f>'Main Meals'!K444</f>
        <v>BULK</v>
      </c>
      <c r="H444" s="9" t="str">
        <f>VLOOKUP(C444,'Main Meals'!C444:L635,10,FALSE)</f>
        <v>BULK</v>
      </c>
      <c r="I444" s="7"/>
      <c r="J444" s="412">
        <v>810044431339</v>
      </c>
      <c r="K444" s="10" t="s">
        <v>1465</v>
      </c>
      <c r="L444" s="411" t="e">
        <v>#N/A</v>
      </c>
      <c r="M444" s="421" t="e">
        <f t="shared" si="6"/>
        <v>#N/A</v>
      </c>
      <c r="O444" s="426">
        <v>810044431339</v>
      </c>
      <c r="Q444" s="411" t="e">
        <f>VLOOKUP(C444,'[1]ToPublish Fri+Mon Package Batch'!$A$2:$B$68,2,FALSE)</f>
        <v>#N/A</v>
      </c>
      <c r="R444" s="421" t="e">
        <f>VLOOKUP(C444,[2]Sheet1!$A$2:$B$12,2,FALSE)</f>
        <v>#N/A</v>
      </c>
    </row>
    <row r="445" spans="1:18">
      <c r="A445" s="10" t="str">
        <f>'Main Meals'!A445</f>
        <v>8610.000.000.000.000.000.000</v>
      </c>
      <c r="B445" s="9">
        <f>'Main Meals'!B445</f>
        <v>8600</v>
      </c>
      <c r="C445" s="9">
        <f>'Main Meals'!C445</f>
        <v>8610</v>
      </c>
      <c r="D445" s="10" t="str">
        <f>'Main Meals'!D445</f>
        <v xml:space="preserve">Herbed Quinoa </v>
      </c>
      <c r="E445" s="9" t="str">
        <f>'Main Meals'!I445</f>
        <v>INACTIVE</v>
      </c>
      <c r="F445" s="409">
        <f>'Main Meals'!J445</f>
        <v>44579</v>
      </c>
      <c r="G445" s="9" t="str">
        <f>'Main Meals'!K445</f>
        <v>BULK</v>
      </c>
      <c r="H445" s="9" t="str">
        <f>VLOOKUP(C445,'Main Meals'!C445:L635,10,FALSE)</f>
        <v>BULK</v>
      </c>
      <c r="I445" s="7"/>
      <c r="J445" s="412">
        <v>810044438611</v>
      </c>
      <c r="K445" s="10" t="s">
        <v>1465</v>
      </c>
      <c r="L445" s="411" t="e">
        <v>#N/A</v>
      </c>
      <c r="M445" s="421" t="e">
        <f t="shared" si="6"/>
        <v>#N/A</v>
      </c>
      <c r="O445" s="426">
        <v>810044438611</v>
      </c>
      <c r="Q445" s="411" t="e">
        <f>VLOOKUP(C445,'[1]ToPublish Fri+Mon Package Batch'!$A$2:$B$68,2,FALSE)</f>
        <v>#N/A</v>
      </c>
      <c r="R445" s="421" t="e">
        <f>VLOOKUP(C445,[2]Sheet1!$A$2:$B$12,2,FALSE)</f>
        <v>#N/A</v>
      </c>
    </row>
    <row r="446" spans="1:18">
      <c r="A446" s="10" t="str">
        <f>'Main Meals'!A446</f>
        <v>84010.000.000.000.000.000.000</v>
      </c>
      <c r="B446" s="9">
        <f>'Main Meals'!B446</f>
        <v>84000</v>
      </c>
      <c r="C446" s="9">
        <f>'Main Meals'!C446</f>
        <v>84010</v>
      </c>
      <c r="D446" s="10" t="str">
        <f>'Main Meals'!D446</f>
        <v xml:space="preserve">Falafel with Kale Sesame Salad </v>
      </c>
      <c r="E446" s="9" t="str">
        <f>'Main Meals'!I446</f>
        <v>INACTIVE</v>
      </c>
      <c r="F446" s="409">
        <f>'Main Meals'!J446</f>
        <v>44579</v>
      </c>
      <c r="G446" s="9" t="str">
        <f>'Main Meals'!K446</f>
        <v>BULK</v>
      </c>
      <c r="H446" s="9" t="str">
        <f>VLOOKUP(C446,'Main Meals'!C446:L635,10,FALSE)</f>
        <v>BULK</v>
      </c>
      <c r="I446" s="7"/>
      <c r="J446" s="412">
        <v>810044438406</v>
      </c>
      <c r="K446" s="10" t="s">
        <v>1465</v>
      </c>
      <c r="L446" s="411" t="e">
        <v>#N/A</v>
      </c>
      <c r="M446" s="421" t="e">
        <f t="shared" si="6"/>
        <v>#N/A</v>
      </c>
      <c r="O446" s="426">
        <v>810044438406</v>
      </c>
      <c r="Q446" s="411" t="e">
        <f>VLOOKUP(C446,'[1]ToPublish Fri+Mon Package Batch'!$A$2:$B$68,2,FALSE)</f>
        <v>#N/A</v>
      </c>
      <c r="R446" s="421" t="e">
        <f>VLOOKUP(C446,[2]Sheet1!$A$2:$B$12,2,FALSE)</f>
        <v>#N/A</v>
      </c>
    </row>
    <row r="447" spans="1:18">
      <c r="A447" s="10" t="str">
        <f>'Main Meals'!A447</f>
        <v>80410.000.000.000.000.000.000</v>
      </c>
      <c r="B447" s="9">
        <f>'Main Meals'!B447</f>
        <v>80400</v>
      </c>
      <c r="C447" s="9">
        <f>'Main Meals'!C447</f>
        <v>80410</v>
      </c>
      <c r="D447" s="10" t="str">
        <f>'Main Meals'!D447</f>
        <v xml:space="preserve">Gefilte Fish </v>
      </c>
      <c r="E447" s="9" t="str">
        <f>'Main Meals'!I447</f>
        <v>INACTIVE</v>
      </c>
      <c r="F447" s="409">
        <f>'Main Meals'!J447</f>
        <v>44579</v>
      </c>
      <c r="G447" s="9" t="str">
        <f>'Main Meals'!K447</f>
        <v>BULK</v>
      </c>
      <c r="H447" s="9" t="str">
        <f>VLOOKUP(C447,'Main Meals'!C447:L635,10,FALSE)</f>
        <v>BULK</v>
      </c>
      <c r="I447" s="7"/>
      <c r="J447" s="412">
        <v>810044438048</v>
      </c>
      <c r="K447" s="10" t="s">
        <v>1465</v>
      </c>
      <c r="L447" s="411" t="e">
        <v>#N/A</v>
      </c>
      <c r="M447" s="421" t="e">
        <f t="shared" si="6"/>
        <v>#N/A</v>
      </c>
      <c r="O447" s="426">
        <v>810044438048</v>
      </c>
      <c r="Q447" s="411" t="e">
        <f>VLOOKUP(C447,'[1]ToPublish Fri+Mon Package Batch'!$A$2:$B$68,2,FALSE)</f>
        <v>#N/A</v>
      </c>
      <c r="R447" s="421" t="e">
        <f>VLOOKUP(C447,[2]Sheet1!$A$2:$B$12,2,FALSE)</f>
        <v>#N/A</v>
      </c>
    </row>
    <row r="448" spans="1:18">
      <c r="A448" s="10" t="str">
        <f>'Main Meals'!A448</f>
        <v>88210.000.000.000.000.000.000</v>
      </c>
      <c r="B448" s="9">
        <f>'Main Meals'!B448</f>
        <v>88200</v>
      </c>
      <c r="C448" s="9">
        <f>'Main Meals'!C448</f>
        <v>88210</v>
      </c>
      <c r="D448" s="10" t="str">
        <f>'Main Meals'!D448</f>
        <v xml:space="preserve">Macarons </v>
      </c>
      <c r="E448" s="9" t="str">
        <f>'Main Meals'!I448</f>
        <v>INACTIVE</v>
      </c>
      <c r="F448" s="409">
        <f>'Main Meals'!J448</f>
        <v>44579</v>
      </c>
      <c r="G448" s="9" t="str">
        <f>'Main Meals'!K448</f>
        <v>BULK</v>
      </c>
      <c r="H448" s="9" t="str">
        <f>VLOOKUP(C448,'Main Meals'!C448:L635,10,FALSE)</f>
        <v>BULK</v>
      </c>
      <c r="I448" s="7"/>
      <c r="J448" s="412">
        <v>810044438826</v>
      </c>
      <c r="K448" s="10" t="s">
        <v>1465</v>
      </c>
      <c r="L448" s="411" t="e">
        <v>#N/A</v>
      </c>
      <c r="M448" s="421" t="e">
        <f t="shared" si="6"/>
        <v>#N/A</v>
      </c>
      <c r="O448" s="426">
        <v>810044438826</v>
      </c>
      <c r="Q448" s="411" t="e">
        <f>VLOOKUP(C448,'[1]ToPublish Fri+Mon Package Batch'!$A$2:$B$68,2,FALSE)</f>
        <v>#N/A</v>
      </c>
      <c r="R448" s="421" t="e">
        <f>VLOOKUP(C448,[2]Sheet1!$A$2:$B$12,2,FALSE)</f>
        <v>#N/A</v>
      </c>
    </row>
    <row r="449" spans="1:18">
      <c r="A449" s="10" t="str">
        <f>'Main Meals'!A449</f>
        <v>89110.000.000.000.000.000.000</v>
      </c>
      <c r="B449" s="9">
        <f>'Main Meals'!B449</f>
        <v>89100</v>
      </c>
      <c r="C449" s="9">
        <f>'Main Meals'!C449</f>
        <v>89110</v>
      </c>
      <c r="D449" s="10" t="str">
        <f>'Main Meals'!D449</f>
        <v xml:space="preserve">Coconut Macaroons  </v>
      </c>
      <c r="E449" s="9" t="str">
        <f>'Main Meals'!I449</f>
        <v>INACTIVE</v>
      </c>
      <c r="F449" s="409">
        <f>'Main Meals'!J449</f>
        <v>44579</v>
      </c>
      <c r="G449" s="9" t="str">
        <f>'Main Meals'!K449</f>
        <v>BULK</v>
      </c>
      <c r="H449" s="9" t="str">
        <f>VLOOKUP(C449,'Main Meals'!C449:L635,10,FALSE)</f>
        <v>BULK</v>
      </c>
      <c r="I449" s="7"/>
      <c r="J449" s="412"/>
      <c r="K449" s="10" t="s">
        <v>1465</v>
      </c>
      <c r="L449" s="411" t="e">
        <v>#N/A</v>
      </c>
      <c r="M449" s="421" t="e">
        <f t="shared" si="6"/>
        <v>#N/A</v>
      </c>
      <c r="O449" s="426" t="e">
        <v>#N/A</v>
      </c>
      <c r="Q449" s="411" t="e">
        <f>VLOOKUP(C449,'[1]ToPublish Fri+Mon Package Batch'!$A$2:$B$68,2,FALSE)</f>
        <v>#N/A</v>
      </c>
      <c r="R449" s="421" t="e">
        <f>VLOOKUP(C449,[2]Sheet1!$A$2:$B$12,2,FALSE)</f>
        <v>#N/A</v>
      </c>
    </row>
    <row r="450" spans="1:18">
      <c r="A450" s="10" t="str">
        <f>'Main Meals'!A450</f>
        <v>89910.000.000.000.000.000.000</v>
      </c>
      <c r="B450" s="9">
        <f>'Main Meals'!B450</f>
        <v>89900</v>
      </c>
      <c r="C450" s="9">
        <f>'Main Meals'!C450</f>
        <v>89910</v>
      </c>
      <c r="D450" s="10" t="str">
        <f>'Main Meals'!D450</f>
        <v xml:space="preserve">Roasted Kabocha Squash </v>
      </c>
      <c r="E450" s="9" t="str">
        <f>'Main Meals'!I450</f>
        <v>INACTIVE</v>
      </c>
      <c r="F450" s="409">
        <f>'Main Meals'!J450</f>
        <v>44607</v>
      </c>
      <c r="G450" s="9" t="str">
        <f>'Main Meals'!K450</f>
        <v>BULK</v>
      </c>
      <c r="H450" s="9" t="str">
        <f>VLOOKUP(C450,'Main Meals'!C450:L635,10,FALSE)</f>
        <v>BULK</v>
      </c>
      <c r="I450" s="7"/>
      <c r="J450" s="412"/>
      <c r="K450" s="10" t="s">
        <v>1465</v>
      </c>
      <c r="L450" s="411" t="e">
        <v>#N/A</v>
      </c>
      <c r="M450" s="421" t="e">
        <f t="shared" si="6"/>
        <v>#N/A</v>
      </c>
      <c r="O450" s="426" t="e">
        <v>#N/A</v>
      </c>
      <c r="Q450" s="411" t="e">
        <f>VLOOKUP(C450,'[1]ToPublish Fri+Mon Package Batch'!$A$2:$B$68,2,FALSE)</f>
        <v>#N/A</v>
      </c>
      <c r="R450" s="421" t="e">
        <f>VLOOKUP(C450,[2]Sheet1!$A$2:$B$12,2,FALSE)</f>
        <v>#N/A</v>
      </c>
    </row>
    <row r="451" spans="1:18">
      <c r="A451" s="10" t="str">
        <f>'Main Meals'!A451</f>
        <v>90001.000.000.000.000.000.000</v>
      </c>
      <c r="B451" s="9">
        <f>'Main Meals'!B451</f>
        <v>90000</v>
      </c>
      <c r="C451" s="9">
        <f>'Main Meals'!C451</f>
        <v>90001</v>
      </c>
      <c r="D451" s="10" t="str">
        <f>'Main Meals'!D451</f>
        <v xml:space="preserve">Chicken Fricasse  </v>
      </c>
      <c r="E451" s="9" t="str">
        <f>'Main Meals'!I451</f>
        <v>ACTIVE</v>
      </c>
      <c r="F451" s="409">
        <f>'Main Meals'!J451</f>
        <v>44607</v>
      </c>
      <c r="G451" s="9" t="str">
        <f>'Main Meals'!K451</f>
        <v>ENTRÉE</v>
      </c>
      <c r="H451" s="9" t="str">
        <f>VLOOKUP(C451,'Main Meals'!C451:L635,10,FALSE)</f>
        <v>SS</v>
      </c>
      <c r="I451" s="7"/>
      <c r="J451" s="412"/>
      <c r="K451" s="10" t="s">
        <v>1465</v>
      </c>
      <c r="L451" s="411" t="e">
        <v>#N/A</v>
      </c>
      <c r="M451" s="421" t="e">
        <f t="shared" ref="M451:M484" si="7">L451-J451</f>
        <v>#N/A</v>
      </c>
      <c r="O451" s="426" t="e">
        <v>#N/A</v>
      </c>
      <c r="Q451" s="411" t="e">
        <f>VLOOKUP(C451,'[1]ToPublish Fri+Mon Package Batch'!$A$2:$B$68,2,FALSE)</f>
        <v>#N/A</v>
      </c>
      <c r="R451" s="421" t="e">
        <f>VLOOKUP(C451,[2]Sheet1!$A$2:$B$12,2,FALSE)</f>
        <v>#N/A</v>
      </c>
    </row>
    <row r="452" spans="1:18">
      <c r="A452" s="10" t="str">
        <f>'Main Meals'!A452</f>
        <v>87002.129.130.404.000.000.000</v>
      </c>
      <c r="B452" s="9">
        <f>'Main Meals'!B452</f>
        <v>87000</v>
      </c>
      <c r="C452" s="9">
        <f>'Main Meals'!C452</f>
        <v>87002</v>
      </c>
      <c r="D452" s="10" t="str">
        <f>'Main Meals'!D452</f>
        <v xml:space="preserve">Popcorn Shrimp </v>
      </c>
      <c r="E452" s="9" t="str">
        <f>'Main Meals'!I452</f>
        <v xml:space="preserve">ACTIVE </v>
      </c>
      <c r="F452" s="409">
        <f>'Main Meals'!J452</f>
        <v>44607</v>
      </c>
      <c r="G452" s="9" t="str">
        <f>'Main Meals'!K452</f>
        <v>ENTRÉE</v>
      </c>
      <c r="H452" s="9" t="str">
        <f>VLOOKUP(C452,'Main Meals'!C452:L635,10,FALSE)</f>
        <v>SS</v>
      </c>
      <c r="I452" s="7"/>
      <c r="J452" s="411">
        <v>810044438727</v>
      </c>
      <c r="K452" s="10" t="s">
        <v>1465</v>
      </c>
      <c r="L452" s="411">
        <v>810044438727</v>
      </c>
      <c r="M452" s="421">
        <f t="shared" si="7"/>
        <v>0</v>
      </c>
      <c r="O452" s="426" t="e">
        <v>#N/A</v>
      </c>
      <c r="Q452" s="411" t="e">
        <f>VLOOKUP(C452,'[1]ToPublish Fri+Mon Package Batch'!$A$2:$B$68,2,FALSE)</f>
        <v>#N/A</v>
      </c>
      <c r="R452" s="421" t="e">
        <f>VLOOKUP(C452,[2]Sheet1!$A$2:$B$12,2,FALSE)</f>
        <v>#N/A</v>
      </c>
    </row>
    <row r="453" spans="1:18">
      <c r="A453" s="10" t="str">
        <f>'Main Meals'!A453</f>
        <v>91001.000.000.000.000.000.000</v>
      </c>
      <c r="B453" s="9">
        <f>'Main Meals'!B453</f>
        <v>91000</v>
      </c>
      <c r="C453" s="9">
        <f>'Main Meals'!C453</f>
        <v>91001</v>
      </c>
      <c r="D453" s="10" t="str">
        <f>'Main Meals'!D453</f>
        <v>Potato Kugel (16 oz)</v>
      </c>
      <c r="E453" s="9" t="str">
        <f>'Main Meals'!I453</f>
        <v>INACTIVE</v>
      </c>
      <c r="F453" s="409">
        <f>'Main Meals'!J453</f>
        <v>44629</v>
      </c>
      <c r="G453" s="9" t="str">
        <f>'Main Meals'!K453</f>
        <v>SIDE</v>
      </c>
      <c r="H453" s="9" t="str">
        <f>VLOOKUP(C453,'Main Meals'!C453:L635,10,FALSE)</f>
        <v>MS</v>
      </c>
      <c r="I453" s="7"/>
      <c r="J453" s="412"/>
      <c r="K453" s="10" t="s">
        <v>1465</v>
      </c>
      <c r="L453" s="411" t="e">
        <v>#N/A</v>
      </c>
      <c r="M453" s="421" t="e">
        <f t="shared" si="7"/>
        <v>#N/A</v>
      </c>
      <c r="O453" s="426" t="e">
        <v>#N/A</v>
      </c>
      <c r="Q453" s="411" t="e">
        <f>VLOOKUP(C453,'[1]ToPublish Fri+Mon Package Batch'!$A$2:$B$68,2,FALSE)</f>
        <v>#N/A</v>
      </c>
      <c r="R453" s="421" t="e">
        <f>VLOOKUP(C453,[2]Sheet1!$A$2:$B$12,2,FALSE)</f>
        <v>#N/A</v>
      </c>
    </row>
    <row r="454" spans="1:18">
      <c r="A454" s="10" t="str">
        <f>'Main Meals'!A454</f>
        <v>92001.504.000.000.000.000.000</v>
      </c>
      <c r="B454" s="9">
        <f>'Main Meals'!B454</f>
        <v>92000</v>
      </c>
      <c r="C454" s="9">
        <f>'Main Meals'!C454</f>
        <v>92001</v>
      </c>
      <c r="D454" s="10" t="str">
        <f>'Main Meals'!D454</f>
        <v xml:space="preserve">Hearty Colorado Lamb Ragu Pasta </v>
      </c>
      <c r="E454" s="9" t="str">
        <f>'Main Meals'!I454</f>
        <v>ACTIVE</v>
      </c>
      <c r="F454" s="409">
        <f>'Main Meals'!J454</f>
        <v>44629</v>
      </c>
      <c r="G454" s="9" t="str">
        <f>'Main Meals'!K454</f>
        <v>ENTRÉE</v>
      </c>
      <c r="H454" s="9" t="str">
        <f>VLOOKUP(C454,'Main Meals'!C454:L635,10,FALSE)</f>
        <v>SS</v>
      </c>
      <c r="I454" s="7"/>
      <c r="J454" s="411">
        <v>810044439212</v>
      </c>
      <c r="K454" s="10" t="s">
        <v>1465</v>
      </c>
      <c r="L454" s="411" t="e">
        <v>#N/A</v>
      </c>
      <c r="M454" s="421" t="e">
        <f t="shared" si="7"/>
        <v>#N/A</v>
      </c>
      <c r="O454" s="426" t="e">
        <v>#N/A</v>
      </c>
      <c r="Q454" s="411" t="e">
        <f>VLOOKUP(C454,'[1]ToPublish Fri+Mon Package Batch'!$A$2:$B$68,2,FALSE)</f>
        <v>#N/A</v>
      </c>
      <c r="R454" s="421" t="e">
        <f>VLOOKUP(C454,[2]Sheet1!$A$2:$B$12,2,FALSE)</f>
        <v>#N/A</v>
      </c>
    </row>
    <row r="455" spans="1:18">
      <c r="A455" s="10" t="str">
        <f>'Main Meals'!A455</f>
        <v>30902.000.000.000.000.000.000</v>
      </c>
      <c r="B455" s="9">
        <f>'Main Meals'!B455</f>
        <v>30900</v>
      </c>
      <c r="C455" s="9">
        <f>'Main Meals'!C455</f>
        <v>30902</v>
      </c>
      <c r="D455" s="10" t="str">
        <f>'Main Meals'!D455</f>
        <v>Salmon with Dill (16 oz)</v>
      </c>
      <c r="E455" s="9" t="str">
        <f>'Main Meals'!I455</f>
        <v>INACTIVE</v>
      </c>
      <c r="F455" s="409">
        <f>'Main Meals'!J455</f>
        <v>44629</v>
      </c>
      <c r="G455" s="9" t="str">
        <f>'Main Meals'!K455</f>
        <v>SIDE</v>
      </c>
      <c r="H455" s="9" t="str">
        <f>VLOOKUP(C455,'Main Meals'!C455:L635,10,FALSE)</f>
        <v>MS</v>
      </c>
      <c r="I455" s="7"/>
      <c r="J455" s="412"/>
      <c r="K455" s="10" t="s">
        <v>1465</v>
      </c>
      <c r="L455" s="411" t="e">
        <v>#N/A</v>
      </c>
      <c r="M455" s="421" t="e">
        <f t="shared" si="7"/>
        <v>#N/A</v>
      </c>
      <c r="O455" s="426" t="e">
        <v>#N/A</v>
      </c>
      <c r="Q455" s="411" t="e">
        <f>VLOOKUP(C455,'[1]ToPublish Fri+Mon Package Batch'!$A$2:$B$68,2,FALSE)</f>
        <v>#N/A</v>
      </c>
      <c r="R455" s="421" t="e">
        <f>VLOOKUP(C455,[2]Sheet1!$A$2:$B$12,2,FALSE)</f>
        <v>#N/A</v>
      </c>
    </row>
    <row r="456" spans="1:18">
      <c r="A456" s="10" t="str">
        <f>'Main Meals'!A456</f>
        <v>13503.000.000.000.000.000.000</v>
      </c>
      <c r="B456" s="9">
        <f>'Main Meals'!B456</f>
        <v>13500</v>
      </c>
      <c r="C456" s="9">
        <f>'Main Meals'!C456</f>
        <v>13503</v>
      </c>
      <c r="D456" s="10" t="str">
        <f>'Main Meals'!D456</f>
        <v>Sautéed Spinach (16 oz)</v>
      </c>
      <c r="E456" s="9" t="str">
        <f>'Main Meals'!I456</f>
        <v>INACTIVE</v>
      </c>
      <c r="F456" s="409">
        <f>'Main Meals'!J456</f>
        <v>44630</v>
      </c>
      <c r="G456" s="9" t="str">
        <f>'Main Meals'!K456</f>
        <v>SIDE</v>
      </c>
      <c r="H456" s="9" t="str">
        <f>VLOOKUP(C456,'Main Meals'!C456:L635,10,FALSE)</f>
        <v>MS</v>
      </c>
      <c r="I456" s="7"/>
      <c r="J456" s="412"/>
      <c r="K456" s="10" t="s">
        <v>1465</v>
      </c>
      <c r="L456" s="411" t="e">
        <v>#N/A</v>
      </c>
      <c r="M456" s="421" t="e">
        <f t="shared" si="7"/>
        <v>#N/A</v>
      </c>
      <c r="O456" s="426" t="e">
        <v>#N/A</v>
      </c>
      <c r="Q456" s="411" t="e">
        <f>VLOOKUP(C456,'[1]ToPublish Fri+Mon Package Batch'!$A$2:$B$68,2,FALSE)</f>
        <v>#N/A</v>
      </c>
      <c r="R456" s="421" t="e">
        <f>VLOOKUP(C456,[2]Sheet1!$A$2:$B$12,2,FALSE)</f>
        <v>#N/A</v>
      </c>
    </row>
    <row r="457" spans="1:18">
      <c r="A457" s="10" t="str">
        <f>'Main Meals'!A457</f>
        <v>40890.91001.80501.80301.80301.80301.13503</v>
      </c>
      <c r="B457" s="9">
        <f>'Main Meals'!B457</f>
        <v>40800</v>
      </c>
      <c r="C457" s="9">
        <f>'Main Meals'!C457</f>
        <v>40890</v>
      </c>
      <c r="D457" s="10" t="str">
        <f>'Main Meals'!D457</f>
        <v xml:space="preserve">Passover Bundle  </v>
      </c>
      <c r="E457" s="9" t="str">
        <f>'Main Meals'!I457</f>
        <v>INACTIVE</v>
      </c>
      <c r="F457" s="409">
        <f>'Main Meals'!J457</f>
        <v>44637</v>
      </c>
      <c r="G457" s="9" t="str">
        <f>'Main Meals'!K457</f>
        <v>BUNDLE</v>
      </c>
      <c r="H457" s="9" t="str">
        <f>VLOOKUP(C457,'Main Meals'!C457:L635,10,FALSE)</f>
        <v>BUNDLE</v>
      </c>
      <c r="I457" s="7"/>
      <c r="J457" s="412"/>
      <c r="K457" s="10" t="s">
        <v>1465</v>
      </c>
      <c r="L457" s="411" t="e">
        <v>#N/A</v>
      </c>
      <c r="M457" s="421" t="e">
        <f t="shared" si="7"/>
        <v>#N/A</v>
      </c>
      <c r="O457" s="426" t="e">
        <v>#N/A</v>
      </c>
      <c r="Q457" s="411" t="e">
        <f>VLOOKUP(C457,'[1]ToPublish Fri+Mon Package Batch'!$A$2:$B$68,2,FALSE)</f>
        <v>#N/A</v>
      </c>
      <c r="R457" s="421" t="e">
        <f>VLOOKUP(C457,[2]Sheet1!$A$2:$B$12,2,FALSE)</f>
        <v>#N/A</v>
      </c>
    </row>
    <row r="458" spans="1:18">
      <c r="A458" s="10" t="str">
        <f>'Main Meals'!A458</f>
        <v>93001.615.000.000.000.000.000</v>
      </c>
      <c r="B458" s="9">
        <f>'Main Meals'!B458</f>
        <v>93000</v>
      </c>
      <c r="C458" s="9">
        <f>'Main Meals'!C458</f>
        <v>93001</v>
      </c>
      <c r="D458" s="10" t="str">
        <f>'Main Meals'!D458</f>
        <v xml:space="preserve">Buckwheat Pancakes with Strawberries and Brie </v>
      </c>
      <c r="E458" s="9" t="str">
        <f>'Main Meals'!I458</f>
        <v>ACTIVE</v>
      </c>
      <c r="F458" s="409">
        <f>'Main Meals'!J458</f>
        <v>44637</v>
      </c>
      <c r="G458" s="9" t="str">
        <f>'Main Meals'!K458</f>
        <v>ENTRÉE</v>
      </c>
      <c r="H458" s="9" t="str">
        <f>VLOOKUP(C458,'Main Meals'!C458:L635,10,FALSE)</f>
        <v>SS</v>
      </c>
      <c r="I458" s="7"/>
      <c r="J458" s="411">
        <v>810044439301</v>
      </c>
      <c r="K458" s="10" t="s">
        <v>1465</v>
      </c>
      <c r="L458" s="411">
        <v>810044439301</v>
      </c>
      <c r="M458" s="421">
        <f t="shared" si="7"/>
        <v>0</v>
      </c>
      <c r="O458" s="426" t="e">
        <v>#N/A</v>
      </c>
      <c r="Q458" s="411" t="e">
        <f>VLOOKUP(C458,'[1]ToPublish Fri+Mon Package Batch'!$A$2:$B$68,2,FALSE)</f>
        <v>#N/A</v>
      </c>
      <c r="R458" s="421" t="e">
        <f>VLOOKUP(C458,[2]Sheet1!$A$2:$B$12,2,FALSE)</f>
        <v>#N/A</v>
      </c>
    </row>
    <row r="459" spans="1:18">
      <c r="A459" s="10" t="str">
        <f>'Main Meals'!A459</f>
        <v>94010.000.000.000.000.000.000</v>
      </c>
      <c r="B459" s="9">
        <f>'Main Meals'!B459</f>
        <v>94000</v>
      </c>
      <c r="C459" s="9">
        <f>'Main Meals'!C459</f>
        <v>94010</v>
      </c>
      <c r="D459" s="10" t="str">
        <f>'Main Meals'!D459</f>
        <v xml:space="preserve">Asian Chicken Salad </v>
      </c>
      <c r="E459" s="9" t="str">
        <f>'Main Meals'!I459</f>
        <v>ACTIVE</v>
      </c>
      <c r="F459" s="409">
        <f>'Main Meals'!J459</f>
        <v>44657</v>
      </c>
      <c r="G459" s="9" t="str">
        <f>'Main Meals'!K459</f>
        <v>BULK</v>
      </c>
      <c r="H459" s="9" t="str">
        <f>VLOOKUP(C459,'Main Meals'!C459:L635,10,FALSE)</f>
        <v>BULK</v>
      </c>
      <c r="I459" s="7"/>
      <c r="J459" s="412">
        <v>810044439403</v>
      </c>
      <c r="L459" s="411" t="e">
        <v>#N/A</v>
      </c>
      <c r="M459" s="421" t="e">
        <f t="shared" si="7"/>
        <v>#N/A</v>
      </c>
      <c r="O459" s="426">
        <v>810044439403</v>
      </c>
      <c r="Q459" s="411" t="e">
        <f>VLOOKUP(C459,'[1]ToPublish Fri+Mon Package Batch'!$A$2:$B$68,2,FALSE)</f>
        <v>#N/A</v>
      </c>
      <c r="R459" s="421" t="e">
        <f>VLOOKUP(C459,[2]Sheet1!$A$2:$B$12,2,FALSE)</f>
        <v>#N/A</v>
      </c>
    </row>
    <row r="460" spans="1:18">
      <c r="A460" s="10" t="str">
        <f>'Main Meals'!A460</f>
        <v>93010.000.000.000.000.000.000</v>
      </c>
      <c r="B460" s="9">
        <f>'Main Meals'!B460</f>
        <v>93000</v>
      </c>
      <c r="C460" s="9">
        <f>'Main Meals'!C460</f>
        <v>93010</v>
      </c>
      <c r="D460" s="10" t="str">
        <f>'Main Meals'!D460</f>
        <v xml:space="preserve">Buckwheat Pancakes with Strawberries and Brie </v>
      </c>
      <c r="E460" s="9" t="str">
        <f>'Main Meals'!I460</f>
        <v>ACTIVE</v>
      </c>
      <c r="F460" s="409">
        <f>'Main Meals'!J460</f>
        <v>44658</v>
      </c>
      <c r="G460" s="9" t="str">
        <f>'Main Meals'!K460</f>
        <v>BULK</v>
      </c>
      <c r="H460" s="9" t="str">
        <f>VLOOKUP(C460,'Main Meals'!C460:L635,10,FALSE)</f>
        <v>BULK</v>
      </c>
      <c r="I460" s="7"/>
      <c r="J460" s="412">
        <v>810044439304</v>
      </c>
      <c r="L460" s="411" t="e">
        <v>#N/A</v>
      </c>
      <c r="M460" s="421" t="e">
        <f t="shared" si="7"/>
        <v>#N/A</v>
      </c>
      <c r="O460" s="426">
        <v>810044439304</v>
      </c>
      <c r="Q460" s="411" t="e">
        <f>VLOOKUP(C460,'[1]ToPublish Fri+Mon Package Batch'!$A$2:$B$68,2,FALSE)</f>
        <v>#N/A</v>
      </c>
      <c r="R460" s="421" t="e">
        <f>VLOOKUP(C460,[2]Sheet1!$A$2:$B$12,2,FALSE)</f>
        <v>#N/A</v>
      </c>
    </row>
    <row r="461" spans="1:18">
      <c r="A461" s="10" t="str">
        <f>'Main Meals'!A461</f>
        <v>2002.104.301.000.000.000.000</v>
      </c>
      <c r="B461" s="9">
        <f>'Main Meals'!B461</f>
        <v>2000</v>
      </c>
      <c r="C461" s="9">
        <f>'Main Meals'!C461</f>
        <v>2002</v>
      </c>
      <c r="D461" s="10" t="str">
        <f>'Main Meals'!D461</f>
        <v>Grilled Salmon (Simply Grilled)</v>
      </c>
      <c r="E461" s="9" t="str">
        <f>'Main Meals'!I461</f>
        <v>ACTIVE</v>
      </c>
      <c r="F461" s="409">
        <f>'Main Meals'!J461</f>
        <v>44663</v>
      </c>
      <c r="G461" s="9" t="str">
        <f>'Main Meals'!K461</f>
        <v>ENTRÉE</v>
      </c>
      <c r="H461" s="9" t="str">
        <f>VLOOKUP(C461,'Main Meals'!C461:L635,10,FALSE)</f>
        <v>SS</v>
      </c>
      <c r="I461" s="7"/>
      <c r="J461" s="412"/>
      <c r="L461" s="411" t="e">
        <v>#N/A</v>
      </c>
      <c r="M461" s="421" t="e">
        <f t="shared" si="7"/>
        <v>#N/A</v>
      </c>
      <c r="O461" s="426" t="e">
        <v>#N/A</v>
      </c>
      <c r="Q461" s="411" t="e">
        <f>VLOOKUP(C461,'[1]ToPublish Fri+Mon Package Batch'!$A$2:$B$68,2,FALSE)</f>
        <v>#N/A</v>
      </c>
      <c r="R461" s="421" t="e">
        <f>VLOOKUP(C461,[2]Sheet1!$A$2:$B$12,2,FALSE)</f>
        <v>#N/A</v>
      </c>
    </row>
    <row r="462" spans="1:18">
      <c r="A462" s="10" t="str">
        <f>'Main Meals'!A462</f>
        <v>95001.000.000.000.000.000.000</v>
      </c>
      <c r="B462" s="9">
        <f>'Main Meals'!B462</f>
        <v>95000</v>
      </c>
      <c r="C462" s="9">
        <f>'Main Meals'!C462</f>
        <v>95001</v>
      </c>
      <c r="D462" s="10" t="str">
        <f>'Main Meals'!D462</f>
        <v xml:space="preserve">Sea Bass with Roasted Fingerling Potatoes and Broccolini </v>
      </c>
      <c r="E462" s="9" t="str">
        <f>'Main Meals'!I462</f>
        <v xml:space="preserve">ACTIVE </v>
      </c>
      <c r="F462" s="409">
        <f>'Main Meals'!J462</f>
        <v>44670</v>
      </c>
      <c r="G462" s="9" t="str">
        <f>'Main Meals'!K462</f>
        <v>ENTRÉE</v>
      </c>
      <c r="H462" s="9" t="str">
        <f>VLOOKUP(C462,'Main Meals'!C462:L635,10,FALSE)</f>
        <v>SS</v>
      </c>
      <c r="I462" s="7"/>
      <c r="J462" s="412"/>
      <c r="L462" s="411" t="e">
        <v>#N/A</v>
      </c>
      <c r="M462" s="421" t="e">
        <f t="shared" si="7"/>
        <v>#N/A</v>
      </c>
      <c r="O462" s="426" t="e">
        <v>#N/A</v>
      </c>
      <c r="Q462" s="411" t="e">
        <f>VLOOKUP(C462,'[1]ToPublish Fri+Mon Package Batch'!$A$2:$B$68,2,FALSE)</f>
        <v>#N/A</v>
      </c>
      <c r="R462" s="421" t="e">
        <f>VLOOKUP(C462,[2]Sheet1!$A$2:$B$12,2,FALSE)</f>
        <v>#N/A</v>
      </c>
    </row>
    <row r="463" spans="1:18">
      <c r="A463" s="10" t="str">
        <f>'Main Meals'!A463</f>
        <v>5510.000.000.000.000.000.000</v>
      </c>
      <c r="B463" s="9">
        <f>'Main Meals'!B463</f>
        <v>5500</v>
      </c>
      <c r="C463" s="9">
        <f>'Main Meals'!C463</f>
        <v>5510</v>
      </c>
      <c r="D463" s="10" t="str">
        <f>'Main Meals'!D463</f>
        <v xml:space="preserve">Pulled BBQ Chicken </v>
      </c>
      <c r="E463" s="9" t="str">
        <f>'Main Meals'!I463</f>
        <v>INACTIVE</v>
      </c>
      <c r="F463" s="409">
        <f>'Main Meals'!J463</f>
        <v>44700</v>
      </c>
      <c r="G463" s="9" t="str">
        <f>'Main Meals'!K463</f>
        <v>BULK</v>
      </c>
      <c r="H463" s="9" t="str">
        <f>VLOOKUP(C463,'Main Meals'!C463:L635,10,FALSE)</f>
        <v>BULK</v>
      </c>
      <c r="L463" s="411" t="e">
        <v>#N/A</v>
      </c>
      <c r="M463" s="421" t="e">
        <f t="shared" si="7"/>
        <v>#N/A</v>
      </c>
      <c r="O463" s="426" t="e">
        <v>#N/A</v>
      </c>
      <c r="Q463" s="411" t="e">
        <f>VLOOKUP(C463,'[1]ToPublish Fri+Mon Package Batch'!$A$2:$B$68,2,FALSE)</f>
        <v>#N/A</v>
      </c>
      <c r="R463" s="421" t="e">
        <f>VLOOKUP(C463,[2]Sheet1!$A$2:$B$12,2,FALSE)</f>
        <v>#N/A</v>
      </c>
    </row>
    <row r="464" spans="1:18">
      <c r="A464" s="10" t="str">
        <f>'Main Meals'!A464</f>
        <v>95101.137.000.000.000.000.000</v>
      </c>
      <c r="B464" s="9">
        <f>'Main Meals'!B464</f>
        <v>95100</v>
      </c>
      <c r="C464" s="9">
        <f>'Main Meals'!C464</f>
        <v>95101</v>
      </c>
      <c r="D464" s="10" t="str">
        <f>'Main Meals'!D464</f>
        <v>Caesar Salad (Chicken)</v>
      </c>
      <c r="E464" s="9" t="str">
        <f>'Main Meals'!I464</f>
        <v>ACTIVE</v>
      </c>
      <c r="F464" s="409">
        <f>'Main Meals'!J464</f>
        <v>44705</v>
      </c>
      <c r="G464" s="9" t="str">
        <f>'Main Meals'!K464</f>
        <v>ENTRÉE</v>
      </c>
      <c r="H464" s="9" t="str">
        <f>VLOOKUP(C464,'Main Meals'!C464:L635,10,FALSE)</f>
        <v>SS</v>
      </c>
      <c r="J464" s="411">
        <v>810044439519</v>
      </c>
      <c r="L464" s="411">
        <v>810044439519</v>
      </c>
      <c r="M464" s="421">
        <f t="shared" si="7"/>
        <v>0</v>
      </c>
      <c r="O464" s="426" t="e">
        <v>#N/A</v>
      </c>
      <c r="Q464" s="411" t="e">
        <f>VLOOKUP(C464,'[1]ToPublish Fri+Mon Package Batch'!$A$2:$B$68,2,FALSE)</f>
        <v>#N/A</v>
      </c>
      <c r="R464" s="421" t="e">
        <f>VLOOKUP(C464,[2]Sheet1!$A$2:$B$12,2,FALSE)</f>
        <v>#N/A</v>
      </c>
    </row>
    <row r="465" spans="1:18">
      <c r="A465" s="10" t="str">
        <f>'Main Meals'!A465</f>
        <v>95102.137.000.000.000.000.000</v>
      </c>
      <c r="B465" s="9">
        <f>'Main Meals'!B465</f>
        <v>95100</v>
      </c>
      <c r="C465" s="9">
        <f>'Main Meals'!C465</f>
        <v>95102</v>
      </c>
      <c r="D465" s="10" t="str">
        <f>'Main Meals'!D465</f>
        <v>Caesar Salad (Salmon)</v>
      </c>
      <c r="E465" s="9" t="str">
        <f>'Main Meals'!I465</f>
        <v>ACTIVE</v>
      </c>
      <c r="F465" s="409">
        <f>'Main Meals'!J465</f>
        <v>44705</v>
      </c>
      <c r="G465" s="9" t="str">
        <f>'Main Meals'!K465</f>
        <v>ENTRÉE</v>
      </c>
      <c r="H465" s="9" t="str">
        <f>VLOOKUP(C465,'Main Meals'!C465:L635,10,FALSE)</f>
        <v>SS</v>
      </c>
      <c r="L465" s="411" t="e">
        <v>#N/A</v>
      </c>
      <c r="M465" s="421" t="e">
        <f t="shared" si="7"/>
        <v>#N/A</v>
      </c>
      <c r="O465" s="426" t="e">
        <v>#N/A</v>
      </c>
      <c r="Q465" s="411" t="e">
        <f>VLOOKUP(C465,'[1]ToPublish Fri+Mon Package Batch'!$A$2:$B$68,2,FALSE)</f>
        <v>#N/A</v>
      </c>
      <c r="R465" s="421" t="e">
        <f>VLOOKUP(C465,[2]Sheet1!$A$2:$B$12,2,FALSE)</f>
        <v>#N/A</v>
      </c>
    </row>
    <row r="466" spans="1:18">
      <c r="A466" s="10" t="str">
        <f>'Main Meals'!A466</f>
        <v>95103.137.000.000.000.000.000</v>
      </c>
      <c r="B466" s="9">
        <f>'Main Meals'!B466</f>
        <v>95100</v>
      </c>
      <c r="C466" s="9">
        <f>'Main Meals'!C466</f>
        <v>95103</v>
      </c>
      <c r="D466" s="10" t="str">
        <f>'Main Meals'!D466</f>
        <v>Caesar Salad (Shrimp)</v>
      </c>
      <c r="E466" s="9" t="str">
        <f>'Main Meals'!I466</f>
        <v>ACTIVE</v>
      </c>
      <c r="F466" s="409">
        <f>'Main Meals'!J466</f>
        <v>44705</v>
      </c>
      <c r="G466" s="9" t="str">
        <f>'Main Meals'!K466</f>
        <v>ENTRÉE</v>
      </c>
      <c r="H466" s="9" t="str">
        <f>VLOOKUP(C466,'Main Meals'!C466:L635,10,FALSE)</f>
        <v>SS</v>
      </c>
      <c r="L466" s="411" t="e">
        <v>#N/A</v>
      </c>
      <c r="M466" s="421" t="e">
        <f t="shared" si="7"/>
        <v>#N/A</v>
      </c>
      <c r="O466" s="426" t="e">
        <v>#N/A</v>
      </c>
      <c r="Q466" s="411" t="e">
        <f>VLOOKUP(C466,'[1]ToPublish Fri+Mon Package Batch'!$A$2:$B$68,2,FALSE)</f>
        <v>#N/A</v>
      </c>
      <c r="R466" s="421" t="e">
        <f>VLOOKUP(C466,[2]Sheet1!$A$2:$B$12,2,FALSE)</f>
        <v>#N/A</v>
      </c>
    </row>
    <row r="467" spans="1:18">
      <c r="A467" s="10" t="str">
        <f>'Main Meals'!A467</f>
        <v>95201.403.616.503.000.000.000</v>
      </c>
      <c r="B467" s="9">
        <f>'Main Meals'!B467</f>
        <v>95200</v>
      </c>
      <c r="C467" s="9">
        <f>'Main Meals'!C467</f>
        <v>95201</v>
      </c>
      <c r="D467" s="10" t="str">
        <f>'Main Meals'!D467</f>
        <v xml:space="preserve">Arepas </v>
      </c>
      <c r="E467" s="9" t="str">
        <f>'Main Meals'!I467</f>
        <v>ACTIVE</v>
      </c>
      <c r="F467" s="409">
        <f>'Main Meals'!J467</f>
        <v>44705</v>
      </c>
      <c r="G467" s="9" t="str">
        <f>'Main Meals'!K467</f>
        <v>BREAKFAST</v>
      </c>
      <c r="H467" s="9" t="str">
        <f>VLOOKUP(C467,'Main Meals'!C467:L635,10,FALSE)</f>
        <v>SS</v>
      </c>
      <c r="L467" s="411" t="e">
        <v>#N/A</v>
      </c>
      <c r="M467" s="421" t="e">
        <f t="shared" si="7"/>
        <v>#N/A</v>
      </c>
      <c r="O467" s="426" t="e">
        <v>#N/A</v>
      </c>
      <c r="Q467" s="411" t="e">
        <f>VLOOKUP(C467,'[1]ToPublish Fri+Mon Package Batch'!$A$2:$B$68,2,FALSE)</f>
        <v>#N/A</v>
      </c>
      <c r="R467" s="421" t="e">
        <f>VLOOKUP(C467,[2]Sheet1!$A$2:$B$12,2,FALSE)</f>
        <v>#N/A</v>
      </c>
    </row>
    <row r="468" spans="1:18">
      <c r="A468" s="10" t="str">
        <f>'Main Meals'!A468</f>
        <v>95301.000.000.000.000.000.000</v>
      </c>
      <c r="B468" s="9">
        <f>'Main Meals'!B468</f>
        <v>95300</v>
      </c>
      <c r="C468" s="9">
        <f>'Main Meals'!C468</f>
        <v>95301</v>
      </c>
      <c r="D468" s="10" t="str">
        <f>'Main Meals'!D468</f>
        <v>BBQ Sauce  (16 oz)</v>
      </c>
      <c r="E468" s="9" t="str">
        <f>'Main Meals'!I468</f>
        <v>ACTIVE</v>
      </c>
      <c r="F468" s="409">
        <f>'Main Meals'!J468</f>
        <v>44705</v>
      </c>
      <c r="G468" s="9" t="str">
        <f>'Main Meals'!K468</f>
        <v>SIDE</v>
      </c>
      <c r="H468" s="9" t="str">
        <f>VLOOKUP(C468,'Main Meals'!C468:L635,10,FALSE)</f>
        <v>MS</v>
      </c>
      <c r="J468" s="411">
        <v>810044433012</v>
      </c>
      <c r="L468" s="411" t="e">
        <v>#N/A</v>
      </c>
      <c r="M468" s="421" t="e">
        <f t="shared" si="7"/>
        <v>#N/A</v>
      </c>
      <c r="O468" s="426" t="e">
        <v>#N/A</v>
      </c>
      <c r="Q468" s="411" t="e">
        <f>VLOOKUP(C468,'[1]ToPublish Fri+Mon Package Batch'!$A$2:$B$68,2,FALSE)</f>
        <v>#N/A</v>
      </c>
      <c r="R468" s="421" t="e">
        <f>VLOOKUP(C468,[2]Sheet1!$A$2:$B$12,2,FALSE)</f>
        <v>#N/A</v>
      </c>
    </row>
    <row r="469" spans="1:18">
      <c r="A469" s="10" t="str">
        <f>'Main Meals'!A469</f>
        <v>11002.000.000.000.000.000.000</v>
      </c>
      <c r="B469" s="9">
        <f>'Main Meals'!B469</f>
        <v>11000</v>
      </c>
      <c r="C469" s="9">
        <f>'Main Meals'!C469</f>
        <v>11002</v>
      </c>
      <c r="D469" s="10" t="str">
        <f>'Main Meals'!D469</f>
        <v>Grab &amp; Go Gazpacho (8 oz)</v>
      </c>
      <c r="E469" s="9" t="str">
        <f>'Main Meals'!I469</f>
        <v>ACTIVE</v>
      </c>
      <c r="F469" s="409">
        <f>'Main Meals'!J469</f>
        <v>44705</v>
      </c>
      <c r="G469" s="9" t="str">
        <f>'Main Meals'!K469</f>
        <v>SOUP</v>
      </c>
      <c r="H469" s="9" t="str">
        <f>VLOOKUP(C469,'Main Meals'!C469:L635,10,FALSE)</f>
        <v>SS</v>
      </c>
      <c r="J469" s="411">
        <v>810044431100</v>
      </c>
      <c r="L469" s="411">
        <v>810044431100</v>
      </c>
      <c r="M469" s="421">
        <f t="shared" si="7"/>
        <v>0</v>
      </c>
      <c r="O469" s="426" t="e">
        <v>#N/A</v>
      </c>
      <c r="Q469" s="411" t="e">
        <f>VLOOKUP(C469,'[1]ToPublish Fri+Mon Package Batch'!$A$2:$B$68,2,FALSE)</f>
        <v>#N/A</v>
      </c>
      <c r="R469" s="421" t="e">
        <f>VLOOKUP(C469,[2]Sheet1!$A$2:$B$12,2,FALSE)</f>
        <v>#N/A</v>
      </c>
    </row>
    <row r="470" spans="1:18">
      <c r="A470" s="10" t="str">
        <f>'Main Meals'!A470</f>
        <v>95401.000.000.000.000.000.000</v>
      </c>
      <c r="B470" s="9">
        <f>'Main Meals'!B470</f>
        <v>95400</v>
      </c>
      <c r="C470" s="9">
        <f>'Main Meals'!C470</f>
        <v>95401</v>
      </c>
      <c r="D470" s="10" t="str">
        <f>'Main Meals'!D470</f>
        <v xml:space="preserve">Buffalo Meatballs  </v>
      </c>
      <c r="E470" s="9" t="str">
        <f>'Main Meals'!I470</f>
        <v>ACTIVE</v>
      </c>
      <c r="F470" s="409">
        <f>'Main Meals'!J470</f>
        <v>44743</v>
      </c>
      <c r="G470" s="9" t="str">
        <f>'Main Meals'!K470</f>
        <v>SIDE</v>
      </c>
      <c r="H470" s="9" t="str">
        <f>VLOOKUP(C470,'Main Meals'!C470:L635,10,FALSE)</f>
        <v>SS</v>
      </c>
      <c r="L470" s="411" t="e">
        <v>#N/A</v>
      </c>
      <c r="M470" s="421" t="e">
        <f t="shared" si="7"/>
        <v>#N/A</v>
      </c>
      <c r="O470" s="426" t="e">
        <v>#N/A</v>
      </c>
      <c r="Q470" s="411" t="e">
        <f>VLOOKUP(C470,'[1]ToPublish Fri+Mon Package Batch'!$A$2:$B$68,2,FALSE)</f>
        <v>#N/A</v>
      </c>
      <c r="R470" s="421" t="e">
        <f>VLOOKUP(C470,[2]Sheet1!$A$2:$B$12,2,FALSE)</f>
        <v>#N/A</v>
      </c>
    </row>
    <row r="471" spans="1:18">
      <c r="A471" s="10" t="str">
        <f>'Main Meals'!A471</f>
        <v>95501.000.000.000.000.000.000</v>
      </c>
      <c r="B471" s="9">
        <f>'Main Meals'!B471</f>
        <v>95500</v>
      </c>
      <c r="C471" s="9">
        <f>'Main Meals'!C471</f>
        <v>95501</v>
      </c>
      <c r="D471" s="10" t="str">
        <f>'Main Meals'!D471</f>
        <v>Melon Gazpacho (8 oz)</v>
      </c>
      <c r="E471" s="9" t="str">
        <f>'Main Meals'!I471</f>
        <v>ACTIVE</v>
      </c>
      <c r="F471" s="409">
        <f>'Main Meals'!J471</f>
        <v>44778</v>
      </c>
      <c r="G471" s="9" t="str">
        <f>'Main Meals'!K471</f>
        <v>SOUP</v>
      </c>
      <c r="H471" s="9" t="str">
        <f>VLOOKUP(C471,'Main Meals'!C471:L635,10,FALSE)</f>
        <v>SS</v>
      </c>
      <c r="J471" s="411">
        <v>810044439502</v>
      </c>
      <c r="L471" s="411">
        <v>810044439502</v>
      </c>
      <c r="M471" s="421">
        <f t="shared" si="7"/>
        <v>0</v>
      </c>
      <c r="O471" s="426" t="e">
        <v>#N/A</v>
      </c>
      <c r="Q471" s="411" t="e">
        <f>VLOOKUP(C471,'[1]ToPublish Fri+Mon Package Batch'!$A$2:$B$68,2,FALSE)</f>
        <v>#N/A</v>
      </c>
      <c r="R471" s="421" t="e">
        <f>VLOOKUP(C471,[2]Sheet1!$A$2:$B$12,2,FALSE)</f>
        <v>#N/A</v>
      </c>
    </row>
    <row r="472" spans="1:18">
      <c r="A472" s="10" t="str">
        <f>'Main Meals'!A472</f>
        <v>95601.138.000.000.000.000.000</v>
      </c>
      <c r="B472" s="9">
        <f>'Main Meals'!B472</f>
        <v>95600</v>
      </c>
      <c r="C472" s="9">
        <f>'Main Meals'!C472</f>
        <v>95601</v>
      </c>
      <c r="D472" s="10" t="str">
        <f>'Main Meals'!D472</f>
        <v xml:space="preserve">Tuna Niçoise Salad </v>
      </c>
      <c r="E472" s="9" t="str">
        <f>'Main Meals'!I472</f>
        <v>ACTIVE</v>
      </c>
      <c r="F472" s="409">
        <f>'Main Meals'!J472</f>
        <v>44778</v>
      </c>
      <c r="G472" s="9" t="str">
        <f>'Main Meals'!K472</f>
        <v>SALAD</v>
      </c>
      <c r="H472" s="9" t="str">
        <f>VLOOKUP(C472,'Main Meals'!C472:L635,10,FALSE)</f>
        <v>SS</v>
      </c>
      <c r="L472" s="411" t="e">
        <v>#N/A</v>
      </c>
      <c r="M472" s="421" t="e">
        <f t="shared" si="7"/>
        <v>#N/A</v>
      </c>
      <c r="O472" s="426" t="e">
        <v>#N/A</v>
      </c>
      <c r="Q472" s="411" t="e">
        <f>VLOOKUP(C472,'[1]ToPublish Fri+Mon Package Batch'!$A$2:$B$68,2,FALSE)</f>
        <v>#N/A</v>
      </c>
      <c r="R472" s="421" t="e">
        <f>VLOOKUP(C472,[2]Sheet1!$A$2:$B$12,2,FALSE)</f>
        <v>#N/A</v>
      </c>
    </row>
    <row r="473" spans="1:18">
      <c r="A473" s="10" t="str">
        <f>'Main Meals'!A473</f>
        <v>1604.000.000.000.000.000.000</v>
      </c>
      <c r="B473" s="9">
        <f>'Main Meals'!B473</f>
        <v>1600</v>
      </c>
      <c r="C473" s="9">
        <f>'Main Meals'!C473</f>
        <v>1604</v>
      </c>
      <c r="D473" s="10" t="str">
        <f>'Main Meals'!D473</f>
        <v>Tikka Masala  (Shrimp)</v>
      </c>
      <c r="E473" s="9" t="str">
        <f>'Main Meals'!I473</f>
        <v>ACTIVE</v>
      </c>
      <c r="F473" s="409">
        <f>'Main Meals'!J473</f>
        <v>44778</v>
      </c>
      <c r="G473" s="9" t="str">
        <f>'Main Meals'!K473</f>
        <v>ENTRÉE</v>
      </c>
      <c r="H473" s="9" t="str">
        <f>VLOOKUP(C473,'Main Meals'!C473:L635,10,FALSE)</f>
        <v>SS</v>
      </c>
      <c r="L473" s="411" t="e">
        <v>#N/A</v>
      </c>
      <c r="M473" s="421" t="e">
        <f t="shared" si="7"/>
        <v>#N/A</v>
      </c>
      <c r="O473" s="426" t="e">
        <v>#N/A</v>
      </c>
      <c r="Q473" s="411" t="e">
        <f>VLOOKUP(C473,'[1]ToPublish Fri+Mon Package Batch'!$A$2:$B$68,2,FALSE)</f>
        <v>#N/A</v>
      </c>
      <c r="R473" s="421" t="e">
        <f>VLOOKUP(C473,[2]Sheet1!$A$2:$B$12,2,FALSE)</f>
        <v>#N/A</v>
      </c>
    </row>
    <row r="474" spans="1:18">
      <c r="A474" s="10" t="str">
        <f>'Main Meals'!A474</f>
        <v>86003.000.000.000.000.000.000</v>
      </c>
      <c r="B474" s="9">
        <f>'Main Meals'!B474</f>
        <v>86000</v>
      </c>
      <c r="C474" s="9">
        <f>'Main Meals'!C474</f>
        <v>86003</v>
      </c>
      <c r="D474" s="10" t="str">
        <f>'Main Meals'!D474</f>
        <v>Green Smoothie (16 oz)</v>
      </c>
      <c r="E474" s="9" t="str">
        <f>'Main Meals'!I474</f>
        <v>ACTIVE</v>
      </c>
      <c r="F474" s="409">
        <f>'Main Meals'!J474</f>
        <v>44778</v>
      </c>
      <c r="G474" s="9" t="str">
        <f>'Main Meals'!K474</f>
        <v>BEVERAGE</v>
      </c>
      <c r="H474" s="9" t="str">
        <f>VLOOKUP(C474,'Main Meals'!C474:L635,10,FALSE)</f>
        <v>MS</v>
      </c>
      <c r="J474" s="411">
        <v>810044438635</v>
      </c>
      <c r="K474" s="10" t="s">
        <v>1465</v>
      </c>
      <c r="L474" s="411">
        <v>810044438635</v>
      </c>
      <c r="M474" s="421">
        <f t="shared" si="7"/>
        <v>0</v>
      </c>
      <c r="O474" s="426" t="e">
        <v>#N/A</v>
      </c>
      <c r="Q474" s="411" t="e">
        <f>VLOOKUP(C474,'[1]ToPublish Fri+Mon Package Batch'!$A$2:$B$68,2,FALSE)</f>
        <v>#N/A</v>
      </c>
      <c r="R474" s="421" t="e">
        <f>VLOOKUP(C474,[2]Sheet1!$A$2:$B$12,2,FALSE)</f>
        <v>#N/A</v>
      </c>
    </row>
    <row r="475" spans="1:18">
      <c r="A475" s="10" t="str">
        <f>'Main Meals'!A475</f>
        <v>13903.000.000.000.000.000.000</v>
      </c>
      <c r="B475" s="9">
        <f>'Main Meals'!B475</f>
        <v>13900</v>
      </c>
      <c r="C475" s="9">
        <f>'Main Meals'!C475</f>
        <v>13903</v>
      </c>
      <c r="D475" s="10" t="str">
        <f>'Main Meals'!D475</f>
        <v>Turmeric Latte (16 oz)</v>
      </c>
      <c r="E475" s="9" t="str">
        <f>'Main Meals'!I475</f>
        <v>ACTIVE</v>
      </c>
      <c r="F475" s="409">
        <f>'Main Meals'!J475</f>
        <v>44778</v>
      </c>
      <c r="G475" s="9" t="str">
        <f>'Main Meals'!K475</f>
        <v>BEVERAGE</v>
      </c>
      <c r="H475" s="9" t="str">
        <f>VLOOKUP(C475,'Main Meals'!C475:L635,10,FALSE)</f>
        <v>MS</v>
      </c>
      <c r="J475" s="411">
        <v>810044431393</v>
      </c>
      <c r="L475" s="421">
        <v>810044431393</v>
      </c>
      <c r="M475" s="421">
        <f t="shared" si="7"/>
        <v>0</v>
      </c>
      <c r="O475" s="426" t="e">
        <v>#N/A</v>
      </c>
      <c r="Q475" s="411" t="e">
        <f>VLOOKUP(C475,'[1]ToPublish Fri+Mon Package Batch'!$A$2:$B$68,2,FALSE)</f>
        <v>#N/A</v>
      </c>
      <c r="R475" s="421" t="e">
        <f>VLOOKUP(C475,[2]Sheet1!$A$2:$B$12,2,FALSE)</f>
        <v>#N/A</v>
      </c>
    </row>
    <row r="476" spans="1:18">
      <c r="A476" s="10" t="str">
        <f>'Main Meals'!A476</f>
        <v>2710.000.000.000.000.000.000</v>
      </c>
      <c r="B476" s="9">
        <f>'Main Meals'!B476</f>
        <v>2700</v>
      </c>
      <c r="C476" s="9">
        <f>'Main Meals'!C476</f>
        <v>2710</v>
      </c>
      <c r="D476" s="10" t="str">
        <f>'Main Meals'!D476</f>
        <v>Moroccan Tajine (Chicken)</v>
      </c>
      <c r="E476" s="9" t="str">
        <f>'Main Meals'!I476</f>
        <v>ACTIVE</v>
      </c>
      <c r="F476" s="409">
        <f>'Main Meals'!J476</f>
        <v>44799</v>
      </c>
      <c r="G476" s="9" t="str">
        <f>'Main Meals'!K476</f>
        <v>BULK</v>
      </c>
      <c r="H476" s="9" t="str">
        <f>VLOOKUP(C476,'Main Meals'!C476:L635,10,FALSE)</f>
        <v>BULK</v>
      </c>
      <c r="J476" s="411">
        <v>810044432718</v>
      </c>
      <c r="K476" s="411">
        <f t="shared" ref="K476:P476" si="8">S476</f>
        <v>0</v>
      </c>
      <c r="L476" s="411">
        <f t="shared" si="8"/>
        <v>0</v>
      </c>
      <c r="M476" s="411">
        <f t="shared" si="8"/>
        <v>0</v>
      </c>
      <c r="N476" s="411">
        <f t="shared" si="8"/>
        <v>0</v>
      </c>
      <c r="O476" s="411">
        <f t="shared" si="8"/>
        <v>0</v>
      </c>
      <c r="P476" s="411">
        <f t="shared" si="8"/>
        <v>0</v>
      </c>
      <c r="Q476" s="411" t="e">
        <f>VLOOKUP(C476,'[1]ToPublish Fri+Mon Package Batch'!$A$2:$B$68,2,FALSE)</f>
        <v>#N/A</v>
      </c>
      <c r="R476" s="421" t="e">
        <f>VLOOKUP(C476,[2]Sheet1!$A$2:$B$12,2,FALSE)</f>
        <v>#N/A</v>
      </c>
    </row>
    <row r="477" spans="1:18">
      <c r="A477" s="10" t="str">
        <f>'Main Meals'!A477</f>
        <v>4711.000.000.000.000.000.000</v>
      </c>
      <c r="B477" s="9">
        <f>'Main Meals'!B477</f>
        <v>4700</v>
      </c>
      <c r="C477" s="9">
        <f>'Main Meals'!C477</f>
        <v>4711</v>
      </c>
      <c r="D477" s="10" t="str">
        <f>'Main Meals'!D477</f>
        <v>Frittata (Tomato &amp; Herbs)</v>
      </c>
      <c r="E477" s="9" t="str">
        <f>'Main Meals'!I477</f>
        <v>ACTIVE</v>
      </c>
      <c r="F477" s="409">
        <f>'Main Meals'!J477</f>
        <v>44799</v>
      </c>
      <c r="G477" s="9" t="str">
        <f>'Main Meals'!K477</f>
        <v>BULK</v>
      </c>
      <c r="H477" s="9" t="str">
        <f>VLOOKUP(C477,'Main Meals'!C477:L635,10,FALSE)</f>
        <v>BULK</v>
      </c>
      <c r="J477" s="411">
        <v>810044434712</v>
      </c>
      <c r="L477" s="421" t="e">
        <v>#N/A</v>
      </c>
      <c r="M477" s="421" t="e">
        <f t="shared" si="7"/>
        <v>#N/A</v>
      </c>
      <c r="O477" s="426" t="e">
        <v>#N/A</v>
      </c>
      <c r="Q477" s="411" t="e">
        <f>VLOOKUP(C477,'[1]ToPublish Fri+Mon Package Batch'!$A$2:$B$68,2,FALSE)</f>
        <v>#N/A</v>
      </c>
      <c r="R477" s="421" t="e">
        <f>VLOOKUP(C477,[2]Sheet1!$A$2:$B$12,2,FALSE)</f>
        <v>#N/A</v>
      </c>
    </row>
    <row r="478" spans="1:18">
      <c r="A478" s="10" t="str">
        <f>'Main Meals'!A478</f>
        <v>4712.000.000.000.000.000.000</v>
      </c>
      <c r="B478" s="9">
        <f>'Main Meals'!B478</f>
        <v>4700</v>
      </c>
      <c r="C478" s="9">
        <f>'Main Meals'!C478</f>
        <v>4712</v>
      </c>
      <c r="D478" s="10" t="str">
        <f>'Main Meals'!D478</f>
        <v>Frittata (Bacon &amp; Cheese)</v>
      </c>
      <c r="E478" s="9" t="str">
        <f>'Main Meals'!I478</f>
        <v>ACTIVE</v>
      </c>
      <c r="F478" s="409">
        <f>'Main Meals'!J478</f>
        <v>44799</v>
      </c>
      <c r="G478" s="9" t="str">
        <f>'Main Meals'!K478</f>
        <v>BULK</v>
      </c>
      <c r="H478" s="9" t="str">
        <f>VLOOKUP(C478,'Main Meals'!C478:L635,10,FALSE)</f>
        <v>BULK</v>
      </c>
      <c r="J478" s="411">
        <v>810044434729</v>
      </c>
      <c r="L478" s="421" t="e">
        <v>#N/A</v>
      </c>
      <c r="M478" s="421" t="e">
        <f t="shared" si="7"/>
        <v>#N/A</v>
      </c>
      <c r="O478" s="426" t="e">
        <v>#N/A</v>
      </c>
      <c r="Q478" s="411" t="e">
        <f>VLOOKUP(C478,'[1]ToPublish Fri+Mon Package Batch'!$A$2:$B$68,2,FALSE)</f>
        <v>#N/A</v>
      </c>
      <c r="R478" s="421" t="e">
        <f>VLOOKUP(C478,[2]Sheet1!$A$2:$B$12,2,FALSE)</f>
        <v>#N/A</v>
      </c>
    </row>
    <row r="479" spans="1:18">
      <c r="A479" s="10" t="str">
        <f>'Main Meals'!A479</f>
        <v>16110.000.000.000.000.000.000</v>
      </c>
      <c r="B479" s="9">
        <f>'Main Meals'!B479</f>
        <v>16100</v>
      </c>
      <c r="C479" s="9">
        <f>'Main Meals'!C479</f>
        <v>16110</v>
      </c>
      <c r="D479" s="10" t="str">
        <f>'Main Meals'!D479</f>
        <v xml:space="preserve">Cucumber Potato Salad </v>
      </c>
      <c r="E479" s="9" t="str">
        <f>'Main Meals'!I479</f>
        <v>ACTIVE</v>
      </c>
      <c r="F479" s="409">
        <f>'Main Meals'!J479</f>
        <v>44799</v>
      </c>
      <c r="G479" s="9" t="str">
        <f>'Main Meals'!K479</f>
        <v>BULK</v>
      </c>
      <c r="H479" s="9" t="str">
        <f>VLOOKUP(C479,'Main Meals'!C479:L635,10,FALSE)</f>
        <v>BULK</v>
      </c>
      <c r="J479" s="411">
        <v>810044431612</v>
      </c>
      <c r="L479" s="421" t="e">
        <v>#N/A</v>
      </c>
      <c r="M479" s="421" t="e">
        <f t="shared" si="7"/>
        <v>#N/A</v>
      </c>
      <c r="O479" s="426" t="e">
        <v>#N/A</v>
      </c>
      <c r="Q479" s="411" t="e">
        <f>VLOOKUP(C479,'[1]ToPublish Fri+Mon Package Batch'!$A$2:$B$68,2,FALSE)</f>
        <v>#N/A</v>
      </c>
      <c r="R479" s="421" t="e">
        <f>VLOOKUP(C479,[2]Sheet1!$A$2:$B$12,2,FALSE)</f>
        <v>#N/A</v>
      </c>
    </row>
    <row r="480" spans="1:18">
      <c r="A480" s="10" t="str">
        <f>'Main Meals'!A480</f>
        <v>60310.000.000.000.000.000.000</v>
      </c>
      <c r="B480" s="9">
        <f>'Main Meals'!B480</f>
        <v>60300</v>
      </c>
      <c r="C480" s="9">
        <f>'Main Meals'!C480</f>
        <v>60310</v>
      </c>
      <c r="D480" s="10" t="str">
        <f>'Main Meals'!D480</f>
        <v xml:space="preserve">Teriyaki Meatballs </v>
      </c>
      <c r="E480" s="9" t="str">
        <f>'Main Meals'!I480</f>
        <v>ACTIVE</v>
      </c>
      <c r="F480" s="409">
        <f>'Main Meals'!J480</f>
        <v>44799</v>
      </c>
      <c r="G480" s="9" t="str">
        <f>'Main Meals'!K480</f>
        <v>BULK</v>
      </c>
      <c r="H480" s="9" t="str">
        <f>VLOOKUP(C480,'Main Meals'!C480:L635,10,FALSE)</f>
        <v>BULK</v>
      </c>
      <c r="J480" s="411">
        <v>810044436037</v>
      </c>
      <c r="L480" s="421" t="e">
        <v>#N/A</v>
      </c>
      <c r="M480" s="421" t="e">
        <f t="shared" si="7"/>
        <v>#N/A</v>
      </c>
      <c r="O480" s="426" t="e">
        <v>#N/A</v>
      </c>
      <c r="Q480" s="411" t="e">
        <f>VLOOKUP(C480,'[1]ToPublish Fri+Mon Package Batch'!$A$2:$B$68,2,FALSE)</f>
        <v>#N/A</v>
      </c>
      <c r="R480" s="421" t="e">
        <f>VLOOKUP(C480,[2]Sheet1!$A$2:$B$12,2,FALSE)</f>
        <v>#N/A</v>
      </c>
    </row>
    <row r="481" spans="1:18">
      <c r="A481" s="10" t="str">
        <f>'Main Meals'!A481</f>
        <v>85010.000.000.000.000.000.000</v>
      </c>
      <c r="B481" s="9">
        <f>'Main Meals'!B481</f>
        <v>85000</v>
      </c>
      <c r="C481" s="9">
        <f>'Main Meals'!C481</f>
        <v>85010</v>
      </c>
      <c r="D481" s="10" t="str">
        <f>'Main Meals'!D481</f>
        <v xml:space="preserve">Lasagna Alessandra </v>
      </c>
      <c r="E481" s="9" t="str">
        <f>'Main Meals'!I481</f>
        <v>ACTIVE</v>
      </c>
      <c r="F481" s="409">
        <f>'Main Meals'!J481</f>
        <v>44802</v>
      </c>
      <c r="G481" s="9" t="str">
        <f>'Main Meals'!K481</f>
        <v>BULK</v>
      </c>
      <c r="H481" s="9" t="str">
        <f>VLOOKUP(C481,'Main Meals'!C481:L635,10,FALSE)</f>
        <v>BULK</v>
      </c>
      <c r="J481" s="411">
        <v>810044438505</v>
      </c>
      <c r="L481" s="421" t="e">
        <v>#N/A</v>
      </c>
      <c r="M481" s="421" t="e">
        <f t="shared" si="7"/>
        <v>#N/A</v>
      </c>
      <c r="O481" s="426" t="e">
        <v>#N/A</v>
      </c>
      <c r="Q481" s="411" t="e">
        <f>VLOOKUP(C481,'[1]ToPublish Fri+Mon Package Batch'!$A$2:$B$68,2,FALSE)</f>
        <v>#N/A</v>
      </c>
      <c r="R481" s="421" t="e">
        <f>VLOOKUP(C481,[2]Sheet1!$A$2:$B$12,2,FALSE)</f>
        <v>#N/A</v>
      </c>
    </row>
    <row r="482" spans="1:18">
      <c r="A482" s="10" t="str">
        <f>'Main Meals'!A482</f>
        <v>7610.000.000.000.000.000.000</v>
      </c>
      <c r="B482" s="9">
        <f>'Main Meals'!B482</f>
        <v>7600</v>
      </c>
      <c r="C482" s="9">
        <f>'Main Meals'!C482</f>
        <v>7610</v>
      </c>
      <c r="D482" s="10" t="str">
        <f>'Main Meals'!D482</f>
        <v xml:space="preserve">Baked Lasagna Bolognese </v>
      </c>
      <c r="E482" s="9" t="str">
        <f>'Main Meals'!I482</f>
        <v>ACTIVE</v>
      </c>
      <c r="F482" s="409">
        <f>'Main Meals'!J482</f>
        <v>44802</v>
      </c>
      <c r="G482" s="9" t="str">
        <f>'Main Meals'!K482</f>
        <v>BULK</v>
      </c>
      <c r="H482" s="9" t="str">
        <f>VLOOKUP(C482,'Main Meals'!C482:L635,10,FALSE)</f>
        <v>BULK</v>
      </c>
      <c r="J482" s="411">
        <v>810044437614</v>
      </c>
      <c r="L482" s="421" t="e">
        <v>#N/A</v>
      </c>
      <c r="M482" s="421" t="e">
        <f t="shared" si="7"/>
        <v>#N/A</v>
      </c>
      <c r="O482" s="426" t="e">
        <v>#N/A</v>
      </c>
      <c r="Q482" s="411" t="e">
        <f>VLOOKUP(C482,'[1]ToPublish Fri+Mon Package Batch'!$A$2:$B$68,2,FALSE)</f>
        <v>#N/A</v>
      </c>
      <c r="R482" s="421" t="e">
        <f>VLOOKUP(C482,[2]Sheet1!$A$2:$B$12,2,FALSE)</f>
        <v>#N/A</v>
      </c>
    </row>
    <row r="483" spans="1:18">
      <c r="A483" s="10" t="str">
        <f>'Main Meals'!A483</f>
        <v>60511.000.000.000.000.000.000</v>
      </c>
      <c r="B483" s="9">
        <f>'Main Meals'!B483</f>
        <v>60500</v>
      </c>
      <c r="C483" s="9">
        <f>'Main Meals'!C483</f>
        <v>60511</v>
      </c>
      <c r="D483" s="10" t="str">
        <f>'Main Meals'!D483</f>
        <v xml:space="preserve">Stuffing </v>
      </c>
      <c r="E483" s="9" t="str">
        <f>'Main Meals'!I483</f>
        <v>ACTIVE</v>
      </c>
      <c r="F483" s="409">
        <f>'Main Meals'!J483</f>
        <v>44802</v>
      </c>
      <c r="G483" s="9" t="str">
        <f>'Main Meals'!K483</f>
        <v>BULK</v>
      </c>
      <c r="H483" s="9" t="str">
        <f>VLOOKUP(C483,'Main Meals'!C483:L635,10,FALSE)</f>
        <v>BULK</v>
      </c>
      <c r="J483" s="411">
        <v>810044436051</v>
      </c>
      <c r="L483" s="421" t="e">
        <v>#N/A</v>
      </c>
      <c r="M483" s="421" t="e">
        <f t="shared" si="7"/>
        <v>#N/A</v>
      </c>
      <c r="O483" s="426" t="e">
        <v>#N/A</v>
      </c>
      <c r="Q483" s="411" t="e">
        <f>VLOOKUP(C483,'[1]ToPublish Fri+Mon Package Batch'!$A$2:$B$68,2,FALSE)</f>
        <v>#N/A</v>
      </c>
      <c r="R483" s="421" t="e">
        <f>VLOOKUP(C483,[2]Sheet1!$A$2:$B$12,2,FALSE)</f>
        <v>#N/A</v>
      </c>
    </row>
    <row r="484" spans="1:18">
      <c r="A484" s="10" t="str">
        <f>'Main Meals'!A484</f>
        <v>60811.000.000.000.000.000.000</v>
      </c>
      <c r="B484" s="9">
        <f>'Main Meals'!B484</f>
        <v>60800</v>
      </c>
      <c r="C484" s="9">
        <f>'Main Meals'!C484</f>
        <v>60811</v>
      </c>
      <c r="D484" s="10" t="str">
        <f>'Main Meals'!D484</f>
        <v xml:space="preserve">Braised Beef Brisket </v>
      </c>
      <c r="E484" s="9" t="str">
        <f>'Main Meals'!I484</f>
        <v>ACTIVE</v>
      </c>
      <c r="F484" s="409">
        <f>'Main Meals'!J484</f>
        <v>44802</v>
      </c>
      <c r="G484" s="9" t="str">
        <f>'Main Meals'!K484</f>
        <v>BULK</v>
      </c>
      <c r="H484" s="9" t="str">
        <f>VLOOKUP(C484,'Main Meals'!C484:L635,10,FALSE)</f>
        <v>BULK</v>
      </c>
      <c r="J484" s="411">
        <v>810044436082</v>
      </c>
      <c r="L484" s="421" t="e">
        <v>#N/A</v>
      </c>
      <c r="M484" s="421" t="e">
        <f t="shared" si="7"/>
        <v>#N/A</v>
      </c>
      <c r="O484" s="426" t="e">
        <v>#N/A</v>
      </c>
      <c r="Q484" s="411" t="e">
        <f>VLOOKUP(C484,'[1]ToPublish Fri+Mon Package Batch'!$A$2:$B$68,2,FALSE)</f>
        <v>#N/A</v>
      </c>
      <c r="R484" s="421" t="e">
        <f>VLOOKUP(C484,[2]Sheet1!$A$2:$B$12,2,FALSE)</f>
        <v>#N/A</v>
      </c>
    </row>
    <row r="485" spans="1:18">
      <c r="A485" s="10" t="str">
        <f>'Main Meals'!A485</f>
        <v>14201.000.000.000.000.000.000</v>
      </c>
      <c r="B485" s="9">
        <f>'Main Meals'!B485</f>
        <v>14200</v>
      </c>
      <c r="C485" s="9">
        <f>'Main Meals'!C485</f>
        <v>14201</v>
      </c>
      <c r="D485" s="10" t="str">
        <f>'Main Meals'!D485</f>
        <v xml:space="preserve">Long Island Duck a l'Orange </v>
      </c>
      <c r="E485" s="9" t="str">
        <f>'Main Meals'!I485</f>
        <v>ACTIVE</v>
      </c>
      <c r="F485" s="409">
        <f>'Main Meals'!J485</f>
        <v>44802</v>
      </c>
      <c r="G485" s="9" t="str">
        <f>'Main Meals'!K485</f>
        <v>ENTRÉE</v>
      </c>
      <c r="H485" s="9" t="str">
        <f>VLOOKUP(C485,'Main Meals'!C485:L635,10,FALSE)</f>
        <v>SS</v>
      </c>
      <c r="Q485" s="411" t="e">
        <f>VLOOKUP(C485,'[1]ToPublish Fri+Mon Package Batch'!$A$2:$B$68,2,FALSE)</f>
        <v>#N/A</v>
      </c>
      <c r="R485" s="421" t="e">
        <f>VLOOKUP(C485,[2]Sheet1!$A$2:$B$12,2,FALSE)</f>
        <v>#N/A</v>
      </c>
    </row>
    <row r="486" spans="1:18">
      <c r="A486" s="10" t="str">
        <f>'Main Meals'!A486</f>
        <v>70904.000.000.000.000.000.000</v>
      </c>
      <c r="B486" s="9">
        <f>'Main Meals'!B486</f>
        <v>70900</v>
      </c>
      <c r="C486" s="9">
        <f>'Main Meals'!C486</f>
        <v>70904</v>
      </c>
      <c r="D486" s="10" t="str">
        <f>'Main Meals'!D486</f>
        <v>Spring Salad (Half Portion- No Protein)</v>
      </c>
      <c r="E486" s="9" t="str">
        <f>'Main Meals'!I486</f>
        <v>ACTIVE</v>
      </c>
      <c r="F486" s="409">
        <f>'Main Meals'!J486</f>
        <v>44806</v>
      </c>
      <c r="G486" s="9" t="str">
        <f>'Main Meals'!K486</f>
        <v>SALAD</v>
      </c>
      <c r="H486" s="9" t="str">
        <f>VLOOKUP(C486,'Main Meals'!C486:L635,10,FALSE)</f>
        <v>SS</v>
      </c>
      <c r="Q486" s="411" t="e">
        <f>VLOOKUP(C486,'[1]ToPublish Fri+Mon Package Batch'!$A$2:$B$68,2,FALSE)</f>
        <v>#N/A</v>
      </c>
      <c r="R486" s="421" t="e">
        <f>VLOOKUP(C486,[2]Sheet1!$A$2:$B$12,2,FALSE)</f>
        <v>#N/A</v>
      </c>
    </row>
    <row r="487" spans="1:18">
      <c r="A487" s="10" t="str">
        <f>'Main Meals'!A487</f>
        <v>95701.184.815.000.000.000.000</v>
      </c>
      <c r="B487" s="9">
        <f>'Main Meals'!B487</f>
        <v>95700</v>
      </c>
      <c r="C487" s="9">
        <f>'Main Meals'!C487</f>
        <v>95701</v>
      </c>
      <c r="D487" s="10" t="str">
        <f>'Main Meals'!D487</f>
        <v xml:space="preserve">Pastrami Sandwich </v>
      </c>
      <c r="E487" s="9" t="str">
        <f>'Main Meals'!I487</f>
        <v>ACTIVE</v>
      </c>
      <c r="F487" s="409">
        <f>'Main Meals'!J487</f>
        <v>45023</v>
      </c>
      <c r="G487" s="9" t="str">
        <f>'Main Meals'!K487</f>
        <v>ENTRÉE</v>
      </c>
      <c r="H487" s="9" t="str">
        <f>VLOOKUP(C487,'Main Meals'!C487:L635,10,FALSE)</f>
        <v>SS</v>
      </c>
      <c r="J487" s="411">
        <v>810044437010</v>
      </c>
      <c r="Q487" s="411" t="e">
        <f>VLOOKUP(C487,'[1]ToPublish Fri+Mon Package Batch'!$A$2:$B$68,2,FALSE)</f>
        <v>#N/A</v>
      </c>
      <c r="R487" s="421" t="e">
        <f>VLOOKUP(C487,[2]Sheet1!$A$2:$B$12,2,FALSE)</f>
        <v>#N/A</v>
      </c>
    </row>
    <row r="488" spans="1:18">
      <c r="A488" s="10" t="str">
        <f>'Main Meals'!A488</f>
        <v>95801.000.000.000.000.000.000</v>
      </c>
      <c r="B488" s="9">
        <f>'Main Meals'!B488</f>
        <v>95800</v>
      </c>
      <c r="C488" s="9">
        <f>'Main Meals'!C488</f>
        <v>95801</v>
      </c>
      <c r="D488" s="10" t="str">
        <f>'Main Meals'!D488</f>
        <v xml:space="preserve">Chicken &amp; Egg Salad Wrap </v>
      </c>
      <c r="E488" s="9" t="str">
        <f>'Main Meals'!I488</f>
        <v>ACTIVE</v>
      </c>
      <c r="F488" s="409">
        <f>'Main Meals'!J488</f>
        <v>45023</v>
      </c>
      <c r="G488" s="9" t="str">
        <f>'Main Meals'!K488</f>
        <v>ENTRÉE</v>
      </c>
      <c r="H488" s="9" t="str">
        <f>VLOOKUP(C488,'Main Meals'!C488:L635,10,FALSE)</f>
        <v>SS</v>
      </c>
      <c r="J488" s="411"/>
      <c r="Q488" s="411" t="e">
        <f>VLOOKUP(C488,'[1]ToPublish Fri+Mon Package Batch'!$A$2:$B$68,2,FALSE)</f>
        <v>#N/A</v>
      </c>
      <c r="R488" s="421" t="e">
        <f>VLOOKUP(C488,[2]Sheet1!$A$2:$B$12,2,FALSE)</f>
        <v>#N/A</v>
      </c>
    </row>
    <row r="489" spans="1:18">
      <c r="A489" s="10" t="str">
        <f>'Main Meals'!A489</f>
        <v>95901.124.181.000.000.000.000</v>
      </c>
      <c r="B489" s="9">
        <f>'Main Meals'!B489</f>
        <v>95900</v>
      </c>
      <c r="C489" s="9">
        <f>'Main Meals'!C489</f>
        <v>95901</v>
      </c>
      <c r="D489" s="10" t="str">
        <f>'Main Meals'!D489</f>
        <v xml:space="preserve">Epicured Burrito </v>
      </c>
      <c r="E489" s="9" t="str">
        <f>'Main Meals'!I489</f>
        <v>ACTIVE</v>
      </c>
      <c r="F489" s="409">
        <f>'Main Meals'!J489</f>
        <v>45023</v>
      </c>
      <c r="G489" s="9" t="str">
        <f>'Main Meals'!K489</f>
        <v>ENTRÉE</v>
      </c>
      <c r="H489" s="9" t="str">
        <f>VLOOKUP(C489,'Main Meals'!C489:L635,10,FALSE)</f>
        <v>SS</v>
      </c>
      <c r="J489" s="411">
        <v>810044439014</v>
      </c>
      <c r="Q489" s="411" t="e">
        <f>VLOOKUP(C489,'[1]ToPublish Fri+Mon Package Batch'!$A$2:$B$68,2,FALSE)</f>
        <v>#N/A</v>
      </c>
      <c r="R489" s="421" t="e">
        <f>VLOOKUP(C489,[2]Sheet1!$A$2:$B$12,2,FALSE)</f>
        <v>#N/A</v>
      </c>
    </row>
    <row r="490" spans="1:18">
      <c r="A490" s="10" t="str">
        <f>'Main Meals'!A490</f>
        <v>95902.124.181.000.000.000.000</v>
      </c>
      <c r="B490" s="9">
        <f>'Main Meals'!B490</f>
        <v>95900</v>
      </c>
      <c r="C490" s="9">
        <f>'Main Meals'!C490</f>
        <v>95902</v>
      </c>
      <c r="D490" s="10" t="str">
        <f>'Main Meals'!D490</f>
        <v>Epicured Burrito (Tempeh)</v>
      </c>
      <c r="E490" s="9" t="str">
        <f>'Main Meals'!I490</f>
        <v>ACTIVE</v>
      </c>
      <c r="F490" s="409">
        <f>'Main Meals'!J490</f>
        <v>45023</v>
      </c>
      <c r="G490" s="9" t="str">
        <f>'Main Meals'!K490</f>
        <v>ENTRÉE</v>
      </c>
      <c r="H490" s="9" t="str">
        <f>VLOOKUP(C490,'Main Meals'!C490:L635,10,FALSE)</f>
        <v>SS</v>
      </c>
      <c r="J490" s="411">
        <v>810044439021</v>
      </c>
      <c r="Q490" s="411" t="e">
        <f>VLOOKUP(C490,'[1]ToPublish Fri+Mon Package Batch'!$A$2:$B$68,2,FALSE)</f>
        <v>#N/A</v>
      </c>
      <c r="R490" s="421" t="e">
        <f>VLOOKUP(C490,[2]Sheet1!$A$2:$B$12,2,FALSE)</f>
        <v>#N/A</v>
      </c>
    </row>
    <row r="491" spans="1:18">
      <c r="A491" s="10" t="str">
        <f>'Main Meals'!A491</f>
        <v>96001.184.183.000.000.000.000</v>
      </c>
      <c r="B491" s="9">
        <f>'Main Meals'!B491</f>
        <v>96000</v>
      </c>
      <c r="C491" s="9">
        <f>'Main Meals'!C491</f>
        <v>96001</v>
      </c>
      <c r="D491" s="10" t="str">
        <f>'Main Meals'!D491</f>
        <v xml:space="preserve">Roasted Turkey Sandwich </v>
      </c>
      <c r="E491" s="9" t="str">
        <f>'Main Meals'!I491</f>
        <v>ACTIVE</v>
      </c>
      <c r="F491" s="409">
        <f>'Main Meals'!J491</f>
        <v>45023</v>
      </c>
      <c r="G491" s="9" t="str">
        <f>'Main Meals'!K491</f>
        <v>ENTRÉE</v>
      </c>
      <c r="H491" s="9" t="str">
        <f>VLOOKUP(C491,'Main Meals'!C491:L635,10,FALSE)</f>
        <v>SS</v>
      </c>
      <c r="J491" s="411">
        <v>810044430011</v>
      </c>
      <c r="Q491" s="411" t="e">
        <f>VLOOKUP(C491,'[1]ToPublish Fri+Mon Package Batch'!$A$2:$B$68,2,FALSE)</f>
        <v>#N/A</v>
      </c>
      <c r="R491" s="421" t="e">
        <f>VLOOKUP(C491,[2]Sheet1!$A$2:$B$12,2,FALSE)</f>
        <v>#N/A</v>
      </c>
    </row>
    <row r="492" spans="1:18">
      <c r="A492" s="10" t="str">
        <f>'Main Meals'!A492</f>
        <v>96101.180.000.000.000.000.000</v>
      </c>
      <c r="B492" s="9">
        <f>'Main Meals'!B492</f>
        <v>96100</v>
      </c>
      <c r="C492" s="9">
        <f>'Main Meals'!C492</f>
        <v>96101</v>
      </c>
      <c r="D492" s="10" t="str">
        <f>'Main Meals'!D492</f>
        <v xml:space="preserve">Chicken Wrap </v>
      </c>
      <c r="E492" s="9" t="str">
        <f>'Main Meals'!I492</f>
        <v>ACTIVE</v>
      </c>
      <c r="F492" s="409">
        <f>'Main Meals'!J492</f>
        <v>45023</v>
      </c>
      <c r="G492" s="9" t="str">
        <f>'Main Meals'!K492</f>
        <v>ENTRÉE</v>
      </c>
      <c r="H492" s="9" t="str">
        <f>VLOOKUP(C492,'Main Meals'!C492:L635,10,FALSE)</f>
        <v>SS</v>
      </c>
      <c r="J492" s="411">
        <v>810044391018</v>
      </c>
      <c r="Q492" s="411" t="e">
        <f>VLOOKUP(C492,'[1]ToPublish Fri+Mon Package Batch'!$A$2:$B$68,2,FALSE)</f>
        <v>#N/A</v>
      </c>
      <c r="R492" s="421" t="e">
        <f>VLOOKUP(C492,[2]Sheet1!$A$2:$B$12,2,FALSE)</f>
        <v>#N/A</v>
      </c>
    </row>
    <row r="493" spans="1:18">
      <c r="A493" s="10" t="str">
        <f>'Main Meals'!A493</f>
        <v>96201.109.000.000.000.000.000</v>
      </c>
      <c r="B493" s="9">
        <f>'Main Meals'!B493</f>
        <v>96200</v>
      </c>
      <c r="C493" s="9">
        <f>'Main Meals'!C493</f>
        <v>96201</v>
      </c>
      <c r="D493" s="10" t="str">
        <f>'Main Meals'!D493</f>
        <v xml:space="preserve">Beef Teriyaki Wrap </v>
      </c>
      <c r="E493" s="9" t="str">
        <f>'Main Meals'!I493</f>
        <v>ACTIVE</v>
      </c>
      <c r="F493" s="409">
        <f>'Main Meals'!J493</f>
        <v>45023</v>
      </c>
      <c r="G493" s="9" t="str">
        <f>'Main Meals'!K493</f>
        <v>ENTRÉE</v>
      </c>
      <c r="H493" s="9" t="str">
        <f>VLOOKUP(C493,'Main Meals'!C493:L635,10,FALSE)</f>
        <v>SS</v>
      </c>
      <c r="J493" s="411">
        <v>810044390215</v>
      </c>
      <c r="Q493" s="411" t="e">
        <f>VLOOKUP(C493,'[1]ToPublish Fri+Mon Package Batch'!$A$2:$B$68,2,FALSE)</f>
        <v>#N/A</v>
      </c>
      <c r="R493" s="421" t="e">
        <f>VLOOKUP(C493,[2]Sheet1!$A$2:$B$12,2,FALSE)</f>
        <v>#N/A</v>
      </c>
    </row>
    <row r="494" spans="1:18">
      <c r="A494" s="10" t="str">
        <f>'Main Meals'!A494</f>
        <v>96301.104.181.501.000.000.000</v>
      </c>
      <c r="B494" s="9">
        <f>'Main Meals'!B494</f>
        <v>96300</v>
      </c>
      <c r="C494" s="9">
        <f>'Main Meals'!C494</f>
        <v>96301</v>
      </c>
      <c r="D494" s="10" t="str">
        <f>'Main Meals'!D494</f>
        <v>Hawker Lettuce Wrap (Beef)</v>
      </c>
      <c r="E494" s="9" t="str">
        <f>'Main Meals'!I494</f>
        <v>ACTIVE</v>
      </c>
      <c r="F494" s="409">
        <f>'Main Meals'!J494</f>
        <v>45023</v>
      </c>
      <c r="G494" s="9" t="str">
        <f>'Main Meals'!K494</f>
        <v>ENTRÉE</v>
      </c>
      <c r="H494" s="9" t="str">
        <f>VLOOKUP(C494,'Main Meals'!C494:L635,10,FALSE)</f>
        <v>SS</v>
      </c>
      <c r="J494" s="411">
        <v>810044393012</v>
      </c>
      <c r="Q494" s="411" t="e">
        <f>VLOOKUP(C494,'[1]ToPublish Fri+Mon Package Batch'!$A$2:$B$68,2,FALSE)</f>
        <v>#N/A</v>
      </c>
      <c r="R494" s="421" t="e">
        <f>VLOOKUP(C494,[2]Sheet1!$A$2:$B$12,2,FALSE)</f>
        <v>#N/A</v>
      </c>
    </row>
    <row r="495" spans="1:18">
      <c r="A495" s="10" t="str">
        <f>'Main Meals'!A495</f>
        <v>96401.182.000.000.000.000.000</v>
      </c>
      <c r="B495" s="9">
        <f>'Main Meals'!B495</f>
        <v>96400</v>
      </c>
      <c r="C495" s="9">
        <f>'Main Meals'!C495</f>
        <v>96401</v>
      </c>
      <c r="D495" s="10" t="str">
        <f>'Main Meals'!D495</f>
        <v xml:space="preserve">Falafel Wrap </v>
      </c>
      <c r="E495" s="9" t="str">
        <f>'Main Meals'!I495</f>
        <v>ACTIVE</v>
      </c>
      <c r="F495" s="409">
        <f>'Main Meals'!J495</f>
        <v>45023</v>
      </c>
      <c r="G495" s="9" t="str">
        <f>'Main Meals'!K495</f>
        <v>ENTRÉE</v>
      </c>
      <c r="H495" s="9" t="str">
        <f>VLOOKUP(C495,'Main Meals'!C495:L635,10,FALSE)</f>
        <v>SS</v>
      </c>
      <c r="J495" s="411">
        <v>810044394019</v>
      </c>
      <c r="Q495" s="411" t="e">
        <f>VLOOKUP(C495,'[1]ToPublish Fri+Mon Package Batch'!$A$2:$B$68,2,FALSE)</f>
        <v>#N/A</v>
      </c>
      <c r="R495" s="421" t="e">
        <f>VLOOKUP(C495,[2]Sheet1!$A$2:$B$12,2,FALSE)</f>
        <v>#N/A</v>
      </c>
    </row>
    <row r="496" spans="1:18">
      <c r="A496" s="10" t="str">
        <f>'Main Meals'!A496</f>
        <v>97101.000.000.000.000.000.000</v>
      </c>
      <c r="B496" s="9">
        <f>'Main Meals'!B496</f>
        <v>97100</v>
      </c>
      <c r="C496" s="9">
        <f>'Main Meals'!C496</f>
        <v>97101</v>
      </c>
      <c r="D496" s="10" t="str">
        <f>'Main Meals'!D496</f>
        <v xml:space="preserve">Anagram Banana Coconut Smoothie </v>
      </c>
      <c r="E496" s="9" t="str">
        <f>'Main Meals'!I496</f>
        <v>ACTIVE</v>
      </c>
      <c r="F496" s="409">
        <f>'Main Meals'!J496</f>
        <v>45036</v>
      </c>
      <c r="G496" s="9" t="str">
        <f>'Main Meals'!K496</f>
        <v>BEVERAGE</v>
      </c>
      <c r="H496" s="9" t="str">
        <f>VLOOKUP(C496,'Main Meals'!C496:L635,10,FALSE)</f>
        <v>SS</v>
      </c>
      <c r="J496" s="411"/>
      <c r="Q496" s="411" t="e">
        <f>VLOOKUP(C496,'[1]ToPublish Fri+Mon Package Batch'!$A$2:$B$68,2,FALSE)</f>
        <v>#N/A</v>
      </c>
      <c r="R496" s="421" t="e">
        <f>VLOOKUP(C496,[2]Sheet1!$A$2:$B$12,2,FALSE)</f>
        <v>#N/A</v>
      </c>
    </row>
    <row r="497" spans="1:18">
      <c r="A497" s="10" t="str">
        <f>'Main Meals'!A497</f>
        <v>97201.000.000.000.000.000.000</v>
      </c>
      <c r="B497" s="9">
        <f>'Main Meals'!B497</f>
        <v>97200</v>
      </c>
      <c r="C497" s="9">
        <f>'Main Meals'!C497</f>
        <v>97201</v>
      </c>
      <c r="D497" s="10" t="str">
        <f>'Main Meals'!D497</f>
        <v xml:space="preserve">Anagram Chicken Bacon Lasagna </v>
      </c>
      <c r="E497" s="9" t="str">
        <f>'Main Meals'!I497</f>
        <v>ACTIVE</v>
      </c>
      <c r="F497" s="409">
        <f>'Main Meals'!J497</f>
        <v>45036</v>
      </c>
      <c r="G497" s="9" t="str">
        <f>'Main Meals'!K497</f>
        <v>ENTRÉE</v>
      </c>
      <c r="H497" s="9" t="str">
        <f>VLOOKUP(C497,'Main Meals'!C497:L635,10,FALSE)</f>
        <v>SS</v>
      </c>
      <c r="J497" s="411"/>
      <c r="Q497" s="411" t="e">
        <f>VLOOKUP(C497,'[1]ToPublish Fri+Mon Package Batch'!$A$2:$B$68,2,FALSE)</f>
        <v>#N/A</v>
      </c>
      <c r="R497" s="421" t="e">
        <f>VLOOKUP(C497,[2]Sheet1!$A$2:$B$12,2,FALSE)</f>
        <v>#N/A</v>
      </c>
    </row>
    <row r="498" spans="1:18">
      <c r="A498" s="10" t="str">
        <f>'Main Meals'!A498</f>
        <v>97301.000.000.000.000.000.000</v>
      </c>
      <c r="B498" s="9">
        <f>'Main Meals'!B498</f>
        <v>97300</v>
      </c>
      <c r="C498" s="9">
        <f>'Main Meals'!C498</f>
        <v>97301</v>
      </c>
      <c r="D498" s="10" t="str">
        <f>'Main Meals'!D498</f>
        <v xml:space="preserve">Anagram Chicken Garam Masala </v>
      </c>
      <c r="E498" s="9" t="str">
        <f>'Main Meals'!I498</f>
        <v>ACTIVE</v>
      </c>
      <c r="F498" s="409">
        <f>'Main Meals'!J498</f>
        <v>45036</v>
      </c>
      <c r="G498" s="9" t="str">
        <f>'Main Meals'!K498</f>
        <v>ENTRÉE</v>
      </c>
      <c r="H498" s="9" t="str">
        <f>VLOOKUP(C498,'Main Meals'!C498:L635,10,FALSE)</f>
        <v>SS</v>
      </c>
      <c r="J498" s="411"/>
      <c r="Q498" s="411" t="e">
        <f>VLOOKUP(C498,'[1]ToPublish Fri+Mon Package Batch'!$A$2:$B$68,2,FALSE)</f>
        <v>#N/A</v>
      </c>
      <c r="R498" s="421" t="e">
        <f>VLOOKUP(C498,[2]Sheet1!$A$2:$B$12,2,FALSE)</f>
        <v>#N/A</v>
      </c>
    </row>
    <row r="499" spans="1:18">
      <c r="A499" s="10" t="str">
        <f>'Main Meals'!A499</f>
        <v>97401.000.000.000.000.000.000</v>
      </c>
      <c r="B499" s="9">
        <f>'Main Meals'!B499</f>
        <v>97400</v>
      </c>
      <c r="C499" s="9">
        <f>'Main Meals'!C499</f>
        <v>97401</v>
      </c>
      <c r="D499" s="10" t="str">
        <f>'Main Meals'!D499</f>
        <v xml:space="preserve">Anagram Chicken Primavera </v>
      </c>
      <c r="E499" s="9" t="str">
        <f>'Main Meals'!I499</f>
        <v>ACTIVE</v>
      </c>
      <c r="F499" s="409">
        <f>'Main Meals'!J499</f>
        <v>45036</v>
      </c>
      <c r="G499" s="9" t="str">
        <f>'Main Meals'!K499</f>
        <v>ENTRÉE</v>
      </c>
      <c r="H499" s="9" t="str">
        <f>VLOOKUP(C499,'Main Meals'!C499:L635,10,FALSE)</f>
        <v>SS</v>
      </c>
      <c r="J499" s="411"/>
      <c r="Q499" s="411" t="e">
        <f>VLOOKUP(C499,'[1]ToPublish Fri+Mon Package Batch'!$A$2:$B$68,2,FALSE)</f>
        <v>#N/A</v>
      </c>
      <c r="R499" s="421" t="e">
        <f>VLOOKUP(C499,[2]Sheet1!$A$2:$B$12,2,FALSE)</f>
        <v>#N/A</v>
      </c>
    </row>
    <row r="500" spans="1:18">
      <c r="A500" s="10" t="str">
        <f>'Main Meals'!A500</f>
        <v>97501.000.000.000.000.000.000</v>
      </c>
      <c r="B500" s="9">
        <f>'Main Meals'!B500</f>
        <v>97500</v>
      </c>
      <c r="C500" s="9">
        <f>'Main Meals'!C500</f>
        <v>97501</v>
      </c>
      <c r="D500" s="10" t="str">
        <f>'Main Meals'!D500</f>
        <v xml:space="preserve">Anagram Chocolate Granola Breakfast </v>
      </c>
      <c r="E500" s="9" t="str">
        <f>'Main Meals'!I500</f>
        <v>ACTIVE</v>
      </c>
      <c r="F500" s="409">
        <f>'Main Meals'!J500</f>
        <v>45036</v>
      </c>
      <c r="G500" s="9" t="str">
        <f>'Main Meals'!K500</f>
        <v>BREAKFAST</v>
      </c>
      <c r="H500" s="9" t="str">
        <f>VLOOKUP(C500,'Main Meals'!C500:L635,10,FALSE)</f>
        <v>SS</v>
      </c>
      <c r="J500" s="411"/>
      <c r="Q500" s="411" t="e">
        <f>VLOOKUP(C500,'[1]ToPublish Fri+Mon Package Batch'!$A$2:$B$68,2,FALSE)</f>
        <v>#N/A</v>
      </c>
      <c r="R500" s="421" t="e">
        <f>VLOOKUP(C500,[2]Sheet1!$A$2:$B$12,2,FALSE)</f>
        <v>#N/A</v>
      </c>
    </row>
    <row r="501" spans="1:18">
      <c r="A501" s="10" t="str">
        <f>'Main Meals'!A501</f>
        <v>97601.000.000.000.000.000.000</v>
      </c>
      <c r="B501" s="9">
        <f>'Main Meals'!B501</f>
        <v>97600</v>
      </c>
      <c r="C501" s="9">
        <f>'Main Meals'!C501</f>
        <v>97601</v>
      </c>
      <c r="D501" s="10" t="str">
        <f>'Main Meals'!D501</f>
        <v xml:space="preserve">Anagram Chocolate Peanut Butter Smoothie </v>
      </c>
      <c r="E501" s="9" t="str">
        <f>'Main Meals'!I501</f>
        <v>ACTIVE</v>
      </c>
      <c r="F501" s="409">
        <f>'Main Meals'!J501</f>
        <v>45036</v>
      </c>
      <c r="G501" s="9" t="str">
        <f>'Main Meals'!K501</f>
        <v>BEVERAGE</v>
      </c>
      <c r="H501" s="9" t="str">
        <f>VLOOKUP(C501,'Main Meals'!C501:L635,10,FALSE)</f>
        <v>SS</v>
      </c>
      <c r="J501" s="411"/>
      <c r="Q501" s="411" t="e">
        <f>VLOOKUP(C501,'[1]ToPublish Fri+Mon Package Batch'!$A$2:$B$68,2,FALSE)</f>
        <v>#N/A</v>
      </c>
      <c r="R501" s="421" t="e">
        <f>VLOOKUP(C501,[2]Sheet1!$A$2:$B$12,2,FALSE)</f>
        <v>#N/A</v>
      </c>
    </row>
    <row r="502" spans="1:18">
      <c r="A502" s="10" t="str">
        <f>'Main Meals'!A502</f>
        <v>97701.000.000.000.000.000.000</v>
      </c>
      <c r="B502" s="9">
        <f>'Main Meals'!B502</f>
        <v>97700</v>
      </c>
      <c r="C502" s="9">
        <f>'Main Meals'!C502</f>
        <v>97701</v>
      </c>
      <c r="D502" s="10" t="str">
        <f>'Main Meals'!D502</f>
        <v xml:space="preserve">Anagram Coconut Curry </v>
      </c>
      <c r="E502" s="9" t="str">
        <f>'Main Meals'!I502</f>
        <v>ACTIVE</v>
      </c>
      <c r="F502" s="409">
        <f>'Main Meals'!J502</f>
        <v>45036</v>
      </c>
      <c r="G502" s="9" t="str">
        <f>'Main Meals'!K502</f>
        <v>ENTRÉE</v>
      </c>
      <c r="H502" s="9" t="str">
        <f>VLOOKUP(C502,'Main Meals'!C502:L635,10,FALSE)</f>
        <v>SS</v>
      </c>
      <c r="J502" s="411"/>
      <c r="Q502" s="411" t="e">
        <f>VLOOKUP(C502,'[1]ToPublish Fri+Mon Package Batch'!$A$2:$B$68,2,FALSE)</f>
        <v>#N/A</v>
      </c>
      <c r="R502" s="421" t="e">
        <f>VLOOKUP(C502,[2]Sheet1!$A$2:$B$12,2,FALSE)</f>
        <v>#N/A</v>
      </c>
    </row>
    <row r="503" spans="1:18">
      <c r="A503" s="10" t="str">
        <f>'Main Meals'!A503</f>
        <v>97801.000.000.000.000.000.000</v>
      </c>
      <c r="B503" s="9">
        <f>'Main Meals'!B503</f>
        <v>97800</v>
      </c>
      <c r="C503" s="9">
        <f>'Main Meals'!C503</f>
        <v>97801</v>
      </c>
      <c r="D503" s="10" t="str">
        <f>'Main Meals'!D503</f>
        <v xml:space="preserve">Anagram Corn Casserole </v>
      </c>
      <c r="E503" s="9" t="str">
        <f>'Main Meals'!I503</f>
        <v>ACTIVE</v>
      </c>
      <c r="F503" s="409">
        <f>'Main Meals'!J503</f>
        <v>45036</v>
      </c>
      <c r="G503" s="9" t="str">
        <f>'Main Meals'!K503</f>
        <v>ENTRÉE</v>
      </c>
      <c r="H503" s="9" t="str">
        <f>VLOOKUP(C503,'Main Meals'!C503:L635,10,FALSE)</f>
        <v>SS</v>
      </c>
      <c r="J503" s="411"/>
      <c r="Q503" s="411" t="e">
        <f>VLOOKUP(C503,'[1]ToPublish Fri+Mon Package Batch'!$A$2:$B$68,2,FALSE)</f>
        <v>#N/A</v>
      </c>
      <c r="R503" s="421" t="e">
        <f>VLOOKUP(C503,[2]Sheet1!$A$2:$B$12,2,FALSE)</f>
        <v>#N/A</v>
      </c>
    </row>
    <row r="504" spans="1:18">
      <c r="A504" s="10" t="str">
        <f>'Main Meals'!A504</f>
        <v>97901.000.000.000.000.000.000</v>
      </c>
      <c r="B504" s="9">
        <f>'Main Meals'!B504</f>
        <v>97900</v>
      </c>
      <c r="C504" s="9">
        <f>'Main Meals'!C504</f>
        <v>97901</v>
      </c>
      <c r="D504" s="10" t="str">
        <f>'Main Meals'!D504</f>
        <v xml:space="preserve">Anagram Goulash </v>
      </c>
      <c r="E504" s="9" t="str">
        <f>'Main Meals'!I504</f>
        <v>ACTIVE</v>
      </c>
      <c r="F504" s="409">
        <f>'Main Meals'!J504</f>
        <v>45036</v>
      </c>
      <c r="G504" s="9" t="str">
        <f>'Main Meals'!K504</f>
        <v>ENTRÉE</v>
      </c>
      <c r="H504" s="9" t="str">
        <f>VLOOKUP(C504,'Main Meals'!C504:L635,10,FALSE)</f>
        <v>SS</v>
      </c>
      <c r="J504" s="411"/>
      <c r="Q504" s="411" t="e">
        <f>VLOOKUP(C504,'[1]ToPublish Fri+Mon Package Batch'!$A$2:$B$68,2,FALSE)</f>
        <v>#N/A</v>
      </c>
      <c r="R504" s="421" t="e">
        <f>VLOOKUP(C504,[2]Sheet1!$A$2:$B$12,2,FALSE)</f>
        <v>#N/A</v>
      </c>
    </row>
    <row r="505" spans="1:18">
      <c r="A505" s="10" t="str">
        <f>'Main Meals'!A505</f>
        <v>98101.000.000.000.000.000.000</v>
      </c>
      <c r="B505" s="9">
        <f>'Main Meals'!B505</f>
        <v>98100</v>
      </c>
      <c r="C505" s="9">
        <f>'Main Meals'!C505</f>
        <v>98101</v>
      </c>
      <c r="D505" s="10" t="str">
        <f>'Main Meals'!D505</f>
        <v xml:space="preserve">Anagram Mexican Steak </v>
      </c>
      <c r="E505" s="9" t="str">
        <f>'Main Meals'!I505</f>
        <v>ACTIVE</v>
      </c>
      <c r="F505" s="409">
        <f>'Main Meals'!J505</f>
        <v>45036</v>
      </c>
      <c r="G505" s="9" t="str">
        <f>'Main Meals'!K505</f>
        <v>ENTRÉE</v>
      </c>
      <c r="H505" s="9" t="str">
        <f>VLOOKUP(C505,'Main Meals'!C505:L635,10,FALSE)</f>
        <v>SS</v>
      </c>
      <c r="J505" s="411"/>
      <c r="Q505" s="411" t="e">
        <f>VLOOKUP(C505,'[1]ToPublish Fri+Mon Package Batch'!$A$2:$B$68,2,FALSE)</f>
        <v>#N/A</v>
      </c>
      <c r="R505" s="421" t="e">
        <f>VLOOKUP(C505,[2]Sheet1!$A$2:$B$12,2,FALSE)</f>
        <v>#N/A</v>
      </c>
    </row>
    <row r="506" spans="1:18">
      <c r="A506" s="10" t="str">
        <f>'Main Meals'!A506</f>
        <v>98201.000.000.000.000.000.000</v>
      </c>
      <c r="B506" s="9">
        <f>'Main Meals'!B506</f>
        <v>98200</v>
      </c>
      <c r="C506" s="9">
        <f>'Main Meals'!C506</f>
        <v>98201</v>
      </c>
      <c r="D506" s="10" t="str">
        <f>'Main Meals'!D506</f>
        <v xml:space="preserve">Anagram Oreo Peanut Butter Energy Bites </v>
      </c>
      <c r="E506" s="9" t="str">
        <f>'Main Meals'!I506</f>
        <v>ACTIVE</v>
      </c>
      <c r="F506" s="409">
        <f>'Main Meals'!J506</f>
        <v>45036</v>
      </c>
      <c r="G506" s="9" t="str">
        <f>'Main Meals'!K506</f>
        <v>SNACK</v>
      </c>
      <c r="H506" s="9" t="str">
        <f>VLOOKUP(C506,'Main Meals'!C506:L635,10,FALSE)</f>
        <v>SS</v>
      </c>
      <c r="J506" s="411"/>
      <c r="Q506" s="411" t="e">
        <f>VLOOKUP(C506,'[1]ToPublish Fri+Mon Package Batch'!$A$2:$B$68,2,FALSE)</f>
        <v>#N/A</v>
      </c>
      <c r="R506" s="421" t="e">
        <f>VLOOKUP(C506,[2]Sheet1!$A$2:$B$12,2,FALSE)</f>
        <v>#N/A</v>
      </c>
    </row>
    <row r="507" spans="1:18">
      <c r="A507" s="10" t="str">
        <f>'Main Meals'!A507</f>
        <v>98301.000.000.000.000.000.000</v>
      </c>
      <c r="B507" s="9">
        <f>'Main Meals'!B507</f>
        <v>98300</v>
      </c>
      <c r="C507" s="9">
        <f>'Main Meals'!C507</f>
        <v>98301</v>
      </c>
      <c r="D507" s="10" t="str">
        <f>'Main Meals'!D507</f>
        <v xml:space="preserve">Anagram Peanut Butter &amp; Date Energy Bites </v>
      </c>
      <c r="E507" s="9" t="str">
        <f>'Main Meals'!I507</f>
        <v>ACTIVE</v>
      </c>
      <c r="F507" s="409">
        <f>'Main Meals'!J507</f>
        <v>45036</v>
      </c>
      <c r="G507" s="9" t="str">
        <f>'Main Meals'!K507</f>
        <v>SNACK</v>
      </c>
      <c r="H507" s="9" t="str">
        <f>VLOOKUP(C507,'Main Meals'!C507:L635,10,FALSE)</f>
        <v>SS</v>
      </c>
      <c r="J507" s="411"/>
      <c r="Q507" s="411" t="e">
        <f>VLOOKUP(C507,'[1]ToPublish Fri+Mon Package Batch'!$A$2:$B$68,2,FALSE)</f>
        <v>#N/A</v>
      </c>
      <c r="R507" s="421" t="e">
        <f>VLOOKUP(C507,[2]Sheet1!$A$2:$B$12,2,FALSE)</f>
        <v>#N/A</v>
      </c>
    </row>
    <row r="508" spans="1:18">
      <c r="A508" s="10" t="str">
        <f>'Main Meals'!A508</f>
        <v>98401.000.000.000.000.000.000</v>
      </c>
      <c r="B508" s="9">
        <f>'Main Meals'!B508</f>
        <v>98400</v>
      </c>
      <c r="C508" s="9">
        <f>'Main Meals'!C508</f>
        <v>98401</v>
      </c>
      <c r="D508" s="10" t="str">
        <f>'Main Meals'!D508</f>
        <v xml:space="preserve">Anagram Pomodoro Meatballs </v>
      </c>
      <c r="E508" s="9" t="str">
        <f>'Main Meals'!I508</f>
        <v>ACTIVE</v>
      </c>
      <c r="F508" s="409">
        <f>'Main Meals'!J508</f>
        <v>45036</v>
      </c>
      <c r="G508" s="9" t="str">
        <f>'Main Meals'!K508</f>
        <v>ENTRÉE</v>
      </c>
      <c r="H508" s="9" t="str">
        <f>VLOOKUP(C508,'Main Meals'!C508:L635,10,FALSE)</f>
        <v>SS</v>
      </c>
      <c r="J508" s="411"/>
      <c r="Q508" s="411" t="e">
        <f>VLOOKUP(C508,'[1]ToPublish Fri+Mon Package Batch'!$A$2:$B$68,2,FALSE)</f>
        <v>#N/A</v>
      </c>
      <c r="R508" s="421" t="e">
        <f>VLOOKUP(C508,[2]Sheet1!$A$2:$B$12,2,FALSE)</f>
        <v>#N/A</v>
      </c>
    </row>
    <row r="509" spans="1:18">
      <c r="A509" s="10" t="str">
        <f>'Main Meals'!A509</f>
        <v>98501.000.000.000.000.000.000</v>
      </c>
      <c r="B509" s="9">
        <f>'Main Meals'!B509</f>
        <v>98500</v>
      </c>
      <c r="C509" s="9">
        <f>'Main Meals'!C509</f>
        <v>98501</v>
      </c>
      <c r="D509" s="10" t="str">
        <f>'Main Meals'!D509</f>
        <v xml:space="preserve">Anagram Sesame Ponzu Chicken </v>
      </c>
      <c r="E509" s="9" t="str">
        <f>'Main Meals'!I509</f>
        <v>ACTIVE</v>
      </c>
      <c r="F509" s="409">
        <f>'Main Meals'!J509</f>
        <v>45036</v>
      </c>
      <c r="G509" s="9" t="str">
        <f>'Main Meals'!K509</f>
        <v>ENTRÉE</v>
      </c>
      <c r="H509" s="9" t="str">
        <f>VLOOKUP(C509,'Main Meals'!C509:L635,10,FALSE)</f>
        <v>SS</v>
      </c>
      <c r="J509" s="411"/>
      <c r="Q509" s="411" t="e">
        <f>VLOOKUP(C509,'[1]ToPublish Fri+Mon Package Batch'!$A$2:$B$68,2,FALSE)</f>
        <v>#N/A</v>
      </c>
      <c r="R509" s="421" t="e">
        <f>VLOOKUP(C509,[2]Sheet1!$A$2:$B$12,2,FALSE)</f>
        <v>#N/A</v>
      </c>
    </row>
    <row r="510" spans="1:18">
      <c r="A510" s="10" t="str">
        <f>'Main Meals'!A510</f>
        <v>98601.000.000.000.000.000.000</v>
      </c>
      <c r="B510" s="9">
        <f>'Main Meals'!B510</f>
        <v>98600</v>
      </c>
      <c r="C510" s="9">
        <f>'Main Meals'!C510</f>
        <v>98601</v>
      </c>
      <c r="D510" s="10" t="str">
        <f>'Main Meals'!D510</f>
        <v xml:space="preserve">Anagram American Breakfast </v>
      </c>
      <c r="E510" s="9" t="str">
        <f>'Main Meals'!I510</f>
        <v>ACTIVE</v>
      </c>
      <c r="F510" s="409">
        <f>'Main Meals'!J510</f>
        <v>45036</v>
      </c>
      <c r="G510" s="9" t="str">
        <f>'Main Meals'!K510</f>
        <v>BREAKFAST</v>
      </c>
      <c r="H510" s="9" t="str">
        <f>VLOOKUP(C510,'Main Meals'!C510:L635,10,FALSE)</f>
        <v>SS</v>
      </c>
      <c r="J510" s="411"/>
      <c r="Q510" s="411" t="e">
        <f>VLOOKUP(C510,'[1]ToPublish Fri+Mon Package Batch'!$A$2:$B$68,2,FALSE)</f>
        <v>#N/A</v>
      </c>
      <c r="R510" s="421" t="e">
        <f>VLOOKUP(C510,[2]Sheet1!$A$2:$B$12,2,FALSE)</f>
        <v>#N/A</v>
      </c>
    </row>
    <row r="511" spans="1:18">
      <c r="A511" s="10" t="str">
        <f>'Main Meals'!A511</f>
        <v>98701.000.000.000.000.000.000</v>
      </c>
      <c r="B511" s="9">
        <f>'Main Meals'!B511</f>
        <v>98700</v>
      </c>
      <c r="C511" s="9">
        <f>'Main Meals'!C511</f>
        <v>98701</v>
      </c>
      <c r="D511" s="10" t="str">
        <f>'Main Meals'!D511</f>
        <v xml:space="preserve">Anagram Steak au Poivre </v>
      </c>
      <c r="E511" s="9" t="str">
        <f>'Main Meals'!I511</f>
        <v>ACTIVE</v>
      </c>
      <c r="F511" s="409">
        <f>'Main Meals'!J511</f>
        <v>45036</v>
      </c>
      <c r="G511" s="9" t="str">
        <f>'Main Meals'!K511</f>
        <v>ENTRÉE</v>
      </c>
      <c r="H511" s="9" t="str">
        <f>VLOOKUP(C511,'Main Meals'!C511:L635,10,FALSE)</f>
        <v>SS</v>
      </c>
      <c r="J511" s="411"/>
      <c r="Q511" s="411" t="e">
        <f>VLOOKUP(C511,'[1]ToPublish Fri+Mon Package Batch'!$A$2:$B$68,2,FALSE)</f>
        <v>#N/A</v>
      </c>
      <c r="R511" s="421" t="e">
        <f>VLOOKUP(C511,[2]Sheet1!$A$2:$B$12,2,FALSE)</f>
        <v>#N/A</v>
      </c>
    </row>
    <row r="512" spans="1:18">
      <c r="A512" s="10" t="str">
        <f>'Main Meals'!A512</f>
        <v>98801.000.000.000.000.000.000</v>
      </c>
      <c r="B512" s="9">
        <f>'Main Meals'!B512</f>
        <v>98800</v>
      </c>
      <c r="C512" s="9">
        <f>'Main Meals'!C512</f>
        <v>98801</v>
      </c>
      <c r="D512" s="10" t="str">
        <f>'Main Meals'!D512</f>
        <v xml:space="preserve">Anagram Sweet Potato Casserole </v>
      </c>
      <c r="E512" s="9" t="str">
        <f>'Main Meals'!I512</f>
        <v>ACTIVE</v>
      </c>
      <c r="F512" s="409">
        <f>'Main Meals'!J512</f>
        <v>45036</v>
      </c>
      <c r="G512" s="9" t="str">
        <f>'Main Meals'!K512</f>
        <v>ENTRÉE</v>
      </c>
      <c r="H512" s="9" t="str">
        <f>VLOOKUP(C512,'Main Meals'!C512:L635,10,FALSE)</f>
        <v>SS</v>
      </c>
      <c r="Q512" s="411" t="e">
        <f>VLOOKUP(C512,'[1]ToPublish Fri+Mon Package Batch'!$A$2:$B$68,2,FALSE)</f>
        <v>#N/A</v>
      </c>
      <c r="R512" s="421" t="e">
        <f>VLOOKUP(C512,[2]Sheet1!$A$2:$B$12,2,FALSE)</f>
        <v>#N/A</v>
      </c>
    </row>
    <row r="513" spans="1:18">
      <c r="A513" s="10" t="str">
        <f>'Main Meals'!A513</f>
        <v>98901.000.000.000.000.000.000</v>
      </c>
      <c r="B513" s="9">
        <f>'Main Meals'!B513</f>
        <v>98900</v>
      </c>
      <c r="C513" s="9">
        <f>'Main Meals'!C513</f>
        <v>98901</v>
      </c>
      <c r="D513" s="10" t="str">
        <f>'Main Meals'!D513</f>
        <v xml:space="preserve">Anagram Tagliatelle with Mushroom Ragu </v>
      </c>
      <c r="E513" s="9" t="str">
        <f>'Main Meals'!I513</f>
        <v>ACTIVE</v>
      </c>
      <c r="F513" s="409">
        <f>'Main Meals'!J513</f>
        <v>45036</v>
      </c>
      <c r="G513" s="9" t="str">
        <f>'Main Meals'!K513</f>
        <v>ENTRÉE</v>
      </c>
      <c r="H513" s="9" t="str">
        <f>VLOOKUP(C513,'Main Meals'!C513:L635,10,FALSE)</f>
        <v>SS</v>
      </c>
      <c r="Q513" s="411" t="e">
        <f>VLOOKUP(C513,'[1]ToPublish Fri+Mon Package Batch'!$A$2:$B$68,2,FALSE)</f>
        <v>#N/A</v>
      </c>
      <c r="R513" s="421" t="e">
        <f>VLOOKUP(C513,[2]Sheet1!$A$2:$B$12,2,FALSE)</f>
        <v>#N/A</v>
      </c>
    </row>
    <row r="514" spans="1:18">
      <c r="A514" s="10" t="str">
        <f>'Main Meals'!A514</f>
        <v>99001.000.000.000.000.000.000</v>
      </c>
      <c r="B514" s="9">
        <f>'Main Meals'!B514</f>
        <v>99000</v>
      </c>
      <c r="C514" s="9">
        <f>'Main Meals'!C514</f>
        <v>99001</v>
      </c>
      <c r="D514" s="10" t="str">
        <f>'Main Meals'!D514</f>
        <v xml:space="preserve">Protein Balls (5 Pack) </v>
      </c>
      <c r="E514" s="9" t="str">
        <f>'Main Meals'!I514</f>
        <v>ACTIVE</v>
      </c>
      <c r="F514" s="409">
        <f>'Main Meals'!J514</f>
        <v>45079</v>
      </c>
      <c r="G514" s="9" t="str">
        <f>'Main Meals'!K514</f>
        <v>SNACK</v>
      </c>
      <c r="H514" s="9" t="str">
        <f>VLOOKUP(C514,'Main Meals'!C514:L635,10,FALSE)</f>
        <v>MS</v>
      </c>
      <c r="Q514" s="411" t="e">
        <f>VLOOKUP(C514,'[1]ToPublish Fri+Mon Package Batch'!$A$2:$B$68,2,FALSE)</f>
        <v>#N/A</v>
      </c>
      <c r="R514" s="421" t="e">
        <f>VLOOKUP(C514,[2]Sheet1!$A$2:$B$12,2,FALSE)</f>
        <v>#N/A</v>
      </c>
    </row>
    <row r="515" spans="1:18">
      <c r="A515" s="10" t="str">
        <f>'Main Meals'!A515</f>
        <v>99101.88301.93001.4800.7500.95101.95801</v>
      </c>
      <c r="B515" s="9">
        <f>'Main Meals'!B515</f>
        <v>99100</v>
      </c>
      <c r="C515" s="9">
        <f>'Main Meals'!C515</f>
        <v>99101</v>
      </c>
      <c r="D515" s="10" t="str">
        <f>'Main Meals'!D515</f>
        <v xml:space="preserve">Omnivore Elimination Bundle (Cycle 1) </v>
      </c>
      <c r="E515" s="9" t="str">
        <f>'Main Meals'!I515</f>
        <v>ACTIVE</v>
      </c>
      <c r="F515" s="409">
        <f>'Main Meals'!J515</f>
        <v>45089</v>
      </c>
      <c r="G515" s="9" t="str">
        <f>'Main Meals'!K515</f>
        <v>BUNDLE</v>
      </c>
      <c r="H515" s="9" t="str">
        <f>VLOOKUP(C515,'Main Meals'!C515:L635,10,FALSE)</f>
        <v>BUNDLE</v>
      </c>
      <c r="Q515" s="411" t="e">
        <f>VLOOKUP(C515,'[1]ToPublish Fri+Mon Package Batch'!$A$2:$B$68,2,FALSE)</f>
        <v>#N/A</v>
      </c>
      <c r="R515" s="421" t="e">
        <f>VLOOKUP(C515,[2]Sheet1!$A$2:$B$12,2,FALSE)</f>
        <v>#N/A</v>
      </c>
    </row>
    <row r="516" spans="1:18">
      <c r="A516" s="10" t="str">
        <f>'Main Meals'!A516</f>
        <v>99102.88301.93001.4800.4701.70902.95103</v>
      </c>
      <c r="B516" s="9">
        <f>'Main Meals'!B516</f>
        <v>99100</v>
      </c>
      <c r="C516" s="9">
        <f>'Main Meals'!C516</f>
        <v>99102</v>
      </c>
      <c r="D516" s="10" t="str">
        <f>'Main Meals'!D516</f>
        <v xml:space="preserve">Omnivore Elimination Bundle (Cycle 2) </v>
      </c>
      <c r="E516" s="9" t="str">
        <f>'Main Meals'!I516</f>
        <v>ACTIVE</v>
      </c>
      <c r="F516" s="409">
        <f>'Main Meals'!J516</f>
        <v>45089</v>
      </c>
      <c r="G516" s="9" t="str">
        <f>'Main Meals'!K516</f>
        <v>BUNDLE</v>
      </c>
      <c r="H516" s="9" t="str">
        <f>VLOOKUP(C516,'Main Meals'!C516:L635,10,FALSE)</f>
        <v>BUNDLE</v>
      </c>
      <c r="Q516" s="411" t="e">
        <f>VLOOKUP(C516,'[1]ToPublish Fri+Mon Package Batch'!$A$2:$B$68,2,FALSE)</f>
        <v>#N/A</v>
      </c>
      <c r="R516" s="421" t="e">
        <f>VLOOKUP(C516,[2]Sheet1!$A$2:$B$12,2,FALSE)</f>
        <v>#N/A</v>
      </c>
    </row>
    <row r="517" spans="1:18">
      <c r="A517" s="10" t="str">
        <f>'Main Meals'!A517</f>
        <v>99103.70401.95201.88301.93001.96401.70901</v>
      </c>
      <c r="B517" s="9">
        <f>'Main Meals'!B517</f>
        <v>99100</v>
      </c>
      <c r="C517" s="9">
        <f>'Main Meals'!C517</f>
        <v>99103</v>
      </c>
      <c r="D517" s="10" t="str">
        <f>'Main Meals'!D517</f>
        <v xml:space="preserve">Omnivore Elimination Bundle (Cycle 3) </v>
      </c>
      <c r="E517" s="9" t="str">
        <f>'Main Meals'!I517</f>
        <v>ACTIVE</v>
      </c>
      <c r="F517" s="409">
        <f>'Main Meals'!J517</f>
        <v>45089</v>
      </c>
      <c r="G517" s="9" t="str">
        <f>'Main Meals'!K517</f>
        <v>BUNDLE</v>
      </c>
      <c r="H517" s="9" t="str">
        <f>VLOOKUP(C517,'Main Meals'!C517:L635,10,FALSE)</f>
        <v>BUNDLE</v>
      </c>
      <c r="Q517" s="411" t="e">
        <f>VLOOKUP(C517,'[1]ToPublish Fri+Mon Package Batch'!$A$2:$B$68,2,FALSE)</f>
        <v>#N/A</v>
      </c>
      <c r="R517" s="421" t="e">
        <f>VLOOKUP(C517,[2]Sheet1!$A$2:$B$12,2,FALSE)</f>
        <v>#N/A</v>
      </c>
    </row>
    <row r="518" spans="1:18">
      <c r="A518" s="10" t="str">
        <f>'Main Meals'!A518</f>
        <v>99104.4901.4702.70401.95201.95801.95101</v>
      </c>
      <c r="B518" s="9">
        <f>'Main Meals'!B518</f>
        <v>99100</v>
      </c>
      <c r="C518" s="9">
        <f>'Main Meals'!C518</f>
        <v>99104</v>
      </c>
      <c r="D518" s="10" t="str">
        <f>'Main Meals'!D518</f>
        <v xml:space="preserve">Omnivore Elimination Bundle (Cycle 4) </v>
      </c>
      <c r="E518" s="9" t="str">
        <f>'Main Meals'!I518</f>
        <v>ACTIVE</v>
      </c>
      <c r="F518" s="409">
        <f>'Main Meals'!J518</f>
        <v>45089</v>
      </c>
      <c r="G518" s="9" t="str">
        <f>'Main Meals'!K518</f>
        <v>BUNDLE</v>
      </c>
      <c r="H518" s="9" t="str">
        <f>VLOOKUP(C518,'Main Meals'!C518:L635,10,FALSE)</f>
        <v>BUNDLE</v>
      </c>
      <c r="Q518" s="411" t="e">
        <f>VLOOKUP(C518,'[1]ToPublish Fri+Mon Package Batch'!$A$2:$B$68,2,FALSE)</f>
        <v>#N/A</v>
      </c>
      <c r="R518" s="421" t="e">
        <f>VLOOKUP(C518,[2]Sheet1!$A$2:$B$12,2,FALSE)</f>
        <v>#N/A</v>
      </c>
    </row>
    <row r="519" spans="1:18">
      <c r="A519" s="10" t="str">
        <f>'Main Meals'!A519</f>
        <v>99201.88301.93001.11100.4800.95601.95902</v>
      </c>
      <c r="B519" s="9">
        <f>'Main Meals'!B519</f>
        <v>99200</v>
      </c>
      <c r="C519" s="9">
        <f>'Main Meals'!C519</f>
        <v>99201</v>
      </c>
      <c r="D519" s="10" t="str">
        <f>'Main Meals'!D519</f>
        <v xml:space="preserve">Pescatarian Elimination Bundle (Cycle 1) </v>
      </c>
      <c r="E519" s="9" t="str">
        <f>'Main Meals'!I519</f>
        <v>ACTIVE</v>
      </c>
      <c r="F519" s="409">
        <f>'Main Meals'!J519</f>
        <v>45089</v>
      </c>
      <c r="G519" s="9" t="str">
        <f>'Main Meals'!K519</f>
        <v>BUNDLE</v>
      </c>
      <c r="H519" s="9" t="str">
        <f>VLOOKUP(C519,'Main Meals'!C519:L635,10,FALSE)</f>
        <v>BUNDLE</v>
      </c>
      <c r="Q519" s="411" t="e">
        <f>VLOOKUP(C519,'[1]ToPublish Fri+Mon Package Batch'!$A$2:$B$68,2,FALSE)</f>
        <v>#N/A</v>
      </c>
      <c r="R519" s="421" t="e">
        <f>VLOOKUP(C519,[2]Sheet1!$A$2:$B$12,2,FALSE)</f>
        <v>#N/A</v>
      </c>
    </row>
    <row r="520" spans="1:18">
      <c r="A520" s="10" t="str">
        <f>'Main Meals'!A520</f>
        <v>99202.7401.6600.4901.7500.4703.70903</v>
      </c>
      <c r="B520" s="9">
        <f>'Main Meals'!B520</f>
        <v>99200</v>
      </c>
      <c r="C520" s="9">
        <f>'Main Meals'!C520</f>
        <v>99202</v>
      </c>
      <c r="D520" s="10" t="str">
        <f>'Main Meals'!D520</f>
        <v xml:space="preserve">Pescatarian Elimination Bundle (Cycle 2) </v>
      </c>
      <c r="E520" s="9" t="str">
        <f>'Main Meals'!I520</f>
        <v>ACTIVE</v>
      </c>
      <c r="F520" s="409">
        <f>'Main Meals'!J520</f>
        <v>45089</v>
      </c>
      <c r="G520" s="9" t="str">
        <f>'Main Meals'!K520</f>
        <v>BUNDLE</v>
      </c>
      <c r="H520" s="9" t="str">
        <f>VLOOKUP(C520,'Main Meals'!C520:L635,10,FALSE)</f>
        <v>BUNDLE</v>
      </c>
      <c r="Q520" s="411" t="e">
        <f>VLOOKUP(C520,'[1]ToPublish Fri+Mon Package Batch'!$A$2:$B$68,2,FALSE)</f>
        <v>#N/A</v>
      </c>
      <c r="R520" s="421" t="e">
        <f>VLOOKUP(C520,[2]Sheet1!$A$2:$B$12,2,FALSE)</f>
        <v>#N/A</v>
      </c>
    </row>
    <row r="521" spans="1:18">
      <c r="A521" s="10" t="str">
        <f>'Main Meals'!A521</f>
        <v>99203.88301.18101.93001.4800.6600.4601</v>
      </c>
      <c r="B521" s="9">
        <f>'Main Meals'!B521</f>
        <v>99200</v>
      </c>
      <c r="C521" s="9">
        <f>'Main Meals'!C521</f>
        <v>99203</v>
      </c>
      <c r="D521" s="10" t="str">
        <f>'Main Meals'!D521</f>
        <v xml:space="preserve">Pescatarian Elimination Bundle (Cycle 3) </v>
      </c>
      <c r="E521" s="9" t="str">
        <f>'Main Meals'!I521</f>
        <v>ACTIVE</v>
      </c>
      <c r="F521" s="409">
        <f>'Main Meals'!J521</f>
        <v>45089</v>
      </c>
      <c r="G521" s="9" t="str">
        <f>'Main Meals'!K521</f>
        <v>BUNDLE</v>
      </c>
      <c r="H521" s="9" t="str">
        <f>VLOOKUP(C521,'Main Meals'!C521:L635,10,FALSE)</f>
        <v>BUNDLE</v>
      </c>
      <c r="Q521" s="411" t="e">
        <f>VLOOKUP(C521,'[1]ToPublish Fri+Mon Package Batch'!$A$2:$B$68,2,FALSE)</f>
        <v>#N/A</v>
      </c>
      <c r="R521" s="421" t="e">
        <f>VLOOKUP(C521,[2]Sheet1!$A$2:$B$12,2,FALSE)</f>
        <v>#N/A</v>
      </c>
    </row>
    <row r="522" spans="1:18">
      <c r="A522" s="10" t="str">
        <f>'Main Meals'!A522</f>
        <v>99204.40901.12400.7500.95201.88301.84001</v>
      </c>
      <c r="B522" s="9">
        <f>'Main Meals'!B522</f>
        <v>99200</v>
      </c>
      <c r="C522" s="9">
        <f>'Main Meals'!C522</f>
        <v>99204</v>
      </c>
      <c r="D522" s="10" t="str">
        <f>'Main Meals'!D522</f>
        <v xml:space="preserve">Pescatarian Elimination Bundle (Cycle 4) </v>
      </c>
      <c r="E522" s="9" t="str">
        <f>'Main Meals'!I522</f>
        <v>ACTIVE</v>
      </c>
      <c r="F522" s="409">
        <f>'Main Meals'!J522</f>
        <v>45089</v>
      </c>
      <c r="G522" s="9" t="str">
        <f>'Main Meals'!K522</f>
        <v>BUNDLE</v>
      </c>
      <c r="H522" s="9" t="str">
        <f>VLOOKUP(C522,'Main Meals'!C522:L635,10,FALSE)</f>
        <v>BUNDLE</v>
      </c>
      <c r="Q522" s="411" t="e">
        <f>VLOOKUP(C522,'[1]ToPublish Fri+Mon Package Batch'!$A$2:$B$68,2,FALSE)</f>
        <v>#N/A</v>
      </c>
      <c r="R522" s="421" t="e">
        <f>VLOOKUP(C522,[2]Sheet1!$A$2:$B$12,2,FALSE)</f>
        <v>#N/A</v>
      </c>
    </row>
    <row r="523" spans="1:18">
      <c r="A523" s="10" t="str">
        <f>'Main Meals'!A523</f>
        <v>99301.93001.11100.4800.6600.84001.2900</v>
      </c>
      <c r="B523" s="9">
        <f>'Main Meals'!B523</f>
        <v>99300</v>
      </c>
      <c r="C523" s="9">
        <f>'Main Meals'!C523</f>
        <v>99301</v>
      </c>
      <c r="D523" s="10" t="str">
        <f>'Main Meals'!D523</f>
        <v xml:space="preserve">Vegetarian Elimination Bundle (Cycle 1) </v>
      </c>
      <c r="E523" s="9" t="str">
        <f>'Main Meals'!I523</f>
        <v>ACTIVE</v>
      </c>
      <c r="F523" s="409">
        <f>'Main Meals'!J523</f>
        <v>45089</v>
      </c>
      <c r="G523" s="9" t="str">
        <f>'Main Meals'!K523</f>
        <v>BUNDLE</v>
      </c>
      <c r="H523" s="9" t="str">
        <f>VLOOKUP(C523,'Main Meals'!C523:L635,10,FALSE)</f>
        <v>BUNDLE</v>
      </c>
      <c r="Q523" s="411" t="e">
        <f>VLOOKUP(C523,'[1]ToPublish Fri+Mon Package Batch'!$A$2:$B$68,2,FALSE)</f>
        <v>#N/A</v>
      </c>
      <c r="R523" s="421" t="e">
        <f>VLOOKUP(C523,[2]Sheet1!$A$2:$B$12,2,FALSE)</f>
        <v>#N/A</v>
      </c>
    </row>
    <row r="524" spans="1:18">
      <c r="A524" s="10" t="str">
        <f>'Main Meals'!A524</f>
        <v>99302.4901.7501.4701.40901.96401.70902</v>
      </c>
      <c r="B524" s="9">
        <f>'Main Meals'!B524</f>
        <v>99300</v>
      </c>
      <c r="C524" s="9">
        <f>'Main Meals'!C524</f>
        <v>99302</v>
      </c>
      <c r="D524" s="10" t="str">
        <f>'Main Meals'!D524</f>
        <v xml:space="preserve">Vegetarian Elimination Bundle (Cycle 2) </v>
      </c>
      <c r="E524" s="9" t="str">
        <f>'Main Meals'!I524</f>
        <v>ACTIVE</v>
      </c>
      <c r="F524" s="409">
        <f>'Main Meals'!J524</f>
        <v>45089</v>
      </c>
      <c r="G524" s="9" t="str">
        <f>'Main Meals'!K524</f>
        <v>BUNDLE</v>
      </c>
      <c r="H524" s="9" t="str">
        <f>VLOOKUP(C524,'Main Meals'!C524:L635,10,FALSE)</f>
        <v>BUNDLE</v>
      </c>
      <c r="Q524" s="411" t="e">
        <f>VLOOKUP(C524,'[1]ToPublish Fri+Mon Package Batch'!$A$2:$B$68,2,FALSE)</f>
        <v>#N/A</v>
      </c>
      <c r="R524" s="421" t="e">
        <f>VLOOKUP(C524,[2]Sheet1!$A$2:$B$12,2,FALSE)</f>
        <v>#N/A</v>
      </c>
    </row>
    <row r="525" spans="1:18">
      <c r="A525" s="10" t="str">
        <f>'Main Meals'!A525</f>
        <v>99401.7500.88301.11100.4800.60401.4303</v>
      </c>
      <c r="B525" s="9">
        <f>'Main Meals'!B525</f>
        <v>99400</v>
      </c>
      <c r="C525" s="9">
        <f>'Main Meals'!C525</f>
        <v>99401</v>
      </c>
      <c r="D525" s="10" t="str">
        <f>'Main Meals'!D525</f>
        <v xml:space="preserve">Vegan Elimination Bundle (Cycle 1) </v>
      </c>
      <c r="E525" s="9" t="str">
        <f>'Main Meals'!I525</f>
        <v>ACTIVE</v>
      </c>
      <c r="F525" s="409">
        <f>'Main Meals'!J525</f>
        <v>45089</v>
      </c>
      <c r="G525" s="9" t="str">
        <f>'Main Meals'!K525</f>
        <v>BUNDLE</v>
      </c>
      <c r="H525" s="9" t="str">
        <f>VLOOKUP(C525,'Main Meals'!C525:L635,10,FALSE)</f>
        <v>BUNDLE</v>
      </c>
      <c r="Q525" s="411" t="e">
        <f>VLOOKUP(C525,'[1]ToPublish Fri+Mon Package Batch'!$A$2:$B$68,2,FALSE)</f>
        <v>#N/A</v>
      </c>
      <c r="R525" s="421" t="e">
        <f>VLOOKUP(C525,[2]Sheet1!$A$2:$B$12,2,FALSE)</f>
        <v>#N/A</v>
      </c>
    </row>
    <row r="526" spans="1:18">
      <c r="A526" s="10" t="str">
        <f>'Main Meals'!A526</f>
        <v>99402.7501.88301.11100.3101.1401.3307</v>
      </c>
      <c r="B526" s="9">
        <f>'Main Meals'!B526</f>
        <v>99400</v>
      </c>
      <c r="C526" s="9">
        <f>'Main Meals'!C526</f>
        <v>99402</v>
      </c>
      <c r="D526" s="10" t="str">
        <f>'Main Meals'!D526</f>
        <v xml:space="preserve">Vegan Elimination Bundle (Cycle 2) </v>
      </c>
      <c r="E526" s="9" t="str">
        <f>'Main Meals'!I526</f>
        <v>ACTIVE</v>
      </c>
      <c r="F526" s="409">
        <f>'Main Meals'!J526</f>
        <v>45089</v>
      </c>
      <c r="G526" s="9" t="str">
        <f>'Main Meals'!K526</f>
        <v>BUNDLE</v>
      </c>
      <c r="H526" s="9" t="str">
        <f>VLOOKUP(C526,'Main Meals'!C526:L635,10,FALSE)</f>
        <v>BUNDLE</v>
      </c>
      <c r="Q526" s="411" t="e">
        <f>VLOOKUP(C526,'[1]ToPublish Fri+Mon Package Batch'!$A$2:$B$68,2,FALSE)</f>
        <v>#N/A</v>
      </c>
      <c r="R526" s="421" t="e">
        <f>VLOOKUP(C526,[2]Sheet1!$A$2:$B$12,2,FALSE)</f>
        <v>#N/A</v>
      </c>
    </row>
    <row r="527" spans="1:18">
      <c r="A527" s="10" t="str">
        <f>'Main Meals'!A527</f>
        <v>99105.11100.6600.4901.95601.70902.11702</v>
      </c>
      <c r="B527" s="9">
        <f>'Main Meals'!B527</f>
        <v>99100</v>
      </c>
      <c r="C527" s="9">
        <f>'Main Meals'!C527</f>
        <v>99105</v>
      </c>
      <c r="D527" s="10" t="str">
        <f>'Main Meals'!D527</f>
        <v xml:space="preserve">Omnivore Elimination Bundle (Cycle 1B) </v>
      </c>
      <c r="E527" s="9" t="str">
        <f>'Main Meals'!I527</f>
        <v>ACTIVE ROTATING ON</v>
      </c>
      <c r="F527" s="409">
        <f>'Main Meals'!J527</f>
        <v>45140</v>
      </c>
      <c r="G527" s="9" t="str">
        <f>'Main Meals'!K527</f>
        <v>BUNDLE</v>
      </c>
      <c r="H527" s="9" t="str">
        <f>VLOOKUP(C527,'Main Meals'!C527:L635,10,FALSE)</f>
        <v>BUNDLE</v>
      </c>
      <c r="Q527" s="411" t="e">
        <f>VLOOKUP(C527,'[1]ToPublish Fri+Mon Package Batch'!$A$2:$B$68,2,FALSE)</f>
        <v>#N/A</v>
      </c>
      <c r="R527" s="421" t="e">
        <f>VLOOKUP(C527,[2]Sheet1!$A$2:$B$12,2,FALSE)</f>
        <v>#N/A</v>
      </c>
    </row>
    <row r="528" spans="1:18">
      <c r="A528" s="10" t="str">
        <f>'Main Meals'!A528</f>
        <v>99106.6600.4901.7501.4602.70903.40501</v>
      </c>
      <c r="B528" s="9">
        <f>'Main Meals'!B528</f>
        <v>99100</v>
      </c>
      <c r="C528" s="9">
        <f>'Main Meals'!C528</f>
        <v>99106</v>
      </c>
      <c r="D528" s="10" t="str">
        <f>'Main Meals'!D528</f>
        <v xml:space="preserve">Omnivore Elimination Bundle (Cycle 2B) </v>
      </c>
      <c r="E528" s="9" t="str">
        <f>'Main Meals'!I528</f>
        <v>ACTIVE ROTATING ON</v>
      </c>
      <c r="F528" s="409">
        <f>'Main Meals'!J528</f>
        <v>45140</v>
      </c>
      <c r="G528" s="9" t="str">
        <f>'Main Meals'!K528</f>
        <v>BUNDLE</v>
      </c>
      <c r="H528" s="9" t="str">
        <f>VLOOKUP(C528,'Main Meals'!C528:L635,10,FALSE)</f>
        <v>BUNDLE</v>
      </c>
      <c r="Q528" s="411" t="e">
        <f>VLOOKUP(C528,'[1]ToPublish Fri+Mon Package Batch'!$A$2:$B$68,2,FALSE)</f>
        <v>#N/A</v>
      </c>
      <c r="R528" s="421" t="e">
        <f>VLOOKUP(C528,[2]Sheet1!$A$2:$B$12,2,FALSE)</f>
        <v>#N/A</v>
      </c>
    </row>
    <row r="529" spans="1:18">
      <c r="A529" s="10" t="str">
        <f>'Main Meals'!A529</f>
        <v>99107.40901.11100.6600.2900.3101.1003</v>
      </c>
      <c r="B529" s="9">
        <f>'Main Meals'!B529</f>
        <v>99100</v>
      </c>
      <c r="C529" s="9">
        <f>'Main Meals'!C529</f>
        <v>99107</v>
      </c>
      <c r="D529" s="10" t="str">
        <f>'Main Meals'!D529</f>
        <v xml:space="preserve">Omnivore Elimination Bundle (Cycle 3B) </v>
      </c>
      <c r="E529" s="9" t="str">
        <f>'Main Meals'!I529</f>
        <v>ACTIVE ROTATING ON</v>
      </c>
      <c r="F529" s="409">
        <f>'Main Meals'!J529</f>
        <v>45140</v>
      </c>
      <c r="G529" s="9" t="str">
        <f>'Main Meals'!K529</f>
        <v>BUNDLE</v>
      </c>
      <c r="H529" s="9" t="str">
        <f>VLOOKUP(C529,'Main Meals'!C529:L635,10,FALSE)</f>
        <v>BUNDLE</v>
      </c>
      <c r="Q529" s="411" t="e">
        <f>VLOOKUP(C529,'[1]ToPublish Fri+Mon Package Batch'!$A$2:$B$68,2,FALSE)</f>
        <v>#N/A</v>
      </c>
      <c r="R529" s="421" t="e">
        <f>VLOOKUP(C529,[2]Sheet1!$A$2:$B$12,2,FALSE)</f>
        <v>#N/A</v>
      </c>
    </row>
    <row r="530" spans="1:18">
      <c r="A530" s="10" t="str">
        <f>'Main Meals'!A530</f>
        <v>99108.7500.40901.88301.4504.2902.3306</v>
      </c>
      <c r="B530" s="9">
        <f>'Main Meals'!B530</f>
        <v>99100</v>
      </c>
      <c r="C530" s="9">
        <f>'Main Meals'!C530</f>
        <v>99108</v>
      </c>
      <c r="D530" s="10" t="str">
        <f>'Main Meals'!D530</f>
        <v xml:space="preserve">Omnivore Elimination Bundle (Cycle 4B) </v>
      </c>
      <c r="E530" s="9" t="str">
        <f>'Main Meals'!I530</f>
        <v>ACTIVE ROTATING ON</v>
      </c>
      <c r="F530" s="409">
        <f>'Main Meals'!J530</f>
        <v>45140</v>
      </c>
      <c r="G530" s="9" t="str">
        <f>'Main Meals'!K530</f>
        <v>BUNDLE</v>
      </c>
      <c r="H530" s="9" t="str">
        <f>VLOOKUP(C530,'Main Meals'!C530:L635,10,FALSE)</f>
        <v>BUNDLE</v>
      </c>
      <c r="Q530" s="411" t="e">
        <f>VLOOKUP(C530,'[1]ToPublish Fri+Mon Package Batch'!$A$2:$B$68,2,FALSE)</f>
        <v>#N/A</v>
      </c>
      <c r="R530" s="421" t="e">
        <f>VLOOKUP(C530,[2]Sheet1!$A$2:$B$12,2,FALSE)</f>
        <v>#N/A</v>
      </c>
    </row>
    <row r="531" spans="1:18">
      <c r="A531" s="10" t="str">
        <f>'Main Meals'!A531</f>
        <v>99501.5301.30801.1002.7801.3101.4800</v>
      </c>
      <c r="B531" s="9">
        <f>'Main Meals'!B531</f>
        <v>99500</v>
      </c>
      <c r="C531" s="9">
        <f>'Main Meals'!C531</f>
        <v>99501</v>
      </c>
      <c r="D531" s="10" t="str">
        <f>'Main Meals'!D531</f>
        <v xml:space="preserve">Omnivore Rx Sample Box </v>
      </c>
      <c r="E531" s="9" t="str">
        <f>'Main Meals'!I531</f>
        <v>ACTIVE ROTATING ON</v>
      </c>
      <c r="F531" s="409">
        <f>'Main Meals'!J531</f>
        <v>45140</v>
      </c>
      <c r="G531" s="9" t="str">
        <f>'Main Meals'!K531</f>
        <v>BUNDLE</v>
      </c>
      <c r="H531" s="9" t="str">
        <f>VLOOKUP(C531,'Main Meals'!C531:L635,10,FALSE)</f>
        <v>BUNDLE</v>
      </c>
      <c r="Q531" s="411" t="e">
        <f>VLOOKUP(C531,'[1]ToPublish Fri+Mon Package Batch'!$A$2:$B$68,2,FALSE)</f>
        <v>#N/A</v>
      </c>
      <c r="R531" s="421" t="e">
        <f>VLOOKUP(C531,[2]Sheet1!$A$2:$B$12,2,FALSE)</f>
        <v>#N/A</v>
      </c>
    </row>
    <row r="532" spans="1:18">
      <c r="A532" s="10" t="str">
        <f>'Main Meals'!A532</f>
        <v>99502.40101.1002.2900.12500.4800.7301</v>
      </c>
      <c r="B532" s="9">
        <f>'Main Meals'!B532</f>
        <v>99500</v>
      </c>
      <c r="C532" s="9">
        <f>'Main Meals'!C532</f>
        <v>99502</v>
      </c>
      <c r="D532" s="10" t="str">
        <f>'Main Meals'!D532</f>
        <v xml:space="preserve">Pescatarian Rx Sample Box </v>
      </c>
      <c r="E532" s="9" t="str">
        <f>'Main Meals'!I532</f>
        <v>ACTIVE ROTATING ON</v>
      </c>
      <c r="F532" s="409">
        <f>'Main Meals'!J532</f>
        <v>45140</v>
      </c>
      <c r="G532" s="9" t="str">
        <f>'Main Meals'!K532</f>
        <v>BUNDLE</v>
      </c>
      <c r="H532" s="9" t="str">
        <f>VLOOKUP(C532,'Main Meals'!C532:L635,10,FALSE)</f>
        <v>BUNDLE</v>
      </c>
      <c r="Q532" s="411" t="e">
        <f>VLOOKUP(C532,'[1]ToPublish Fri+Mon Package Batch'!$A$2:$B$68,2,FALSE)</f>
        <v>#N/A</v>
      </c>
      <c r="R532" s="421" t="e">
        <f>VLOOKUP(C532,[2]Sheet1!$A$2:$B$12,2,FALSE)</f>
        <v>#N/A</v>
      </c>
    </row>
    <row r="533" spans="1:18">
      <c r="A533" s="10" t="str">
        <f>'Main Meals'!A533</f>
        <v>99503.12800.1202.2706.12500.5003.7301</v>
      </c>
      <c r="B533" s="9">
        <f>'Main Meals'!B533</f>
        <v>99500</v>
      </c>
      <c r="C533" s="9">
        <f>'Main Meals'!C533</f>
        <v>99503</v>
      </c>
      <c r="D533" s="10" t="str">
        <f>'Main Meals'!D533</f>
        <v xml:space="preserve">Vegetarian Rx Sample Box </v>
      </c>
      <c r="E533" s="9" t="str">
        <f>'Main Meals'!I533</f>
        <v>ACTIVE ROTATING ON</v>
      </c>
      <c r="F533" s="409">
        <f>'Main Meals'!J533</f>
        <v>45140</v>
      </c>
      <c r="G533" s="9" t="str">
        <f>'Main Meals'!K533</f>
        <v>BUNDLE</v>
      </c>
      <c r="H533" s="9" t="str">
        <f>VLOOKUP(C533,'Main Meals'!C533:L635,10,FALSE)</f>
        <v>BUNDLE</v>
      </c>
      <c r="Q533" s="411" t="e">
        <f>VLOOKUP(C533,'[1]ToPublish Fri+Mon Package Batch'!$A$2:$B$68,2,FALSE)</f>
        <v>#N/A</v>
      </c>
      <c r="R533" s="421" t="e">
        <f>VLOOKUP(C533,[2]Sheet1!$A$2:$B$12,2,FALSE)</f>
        <v>#N/A</v>
      </c>
    </row>
    <row r="534" spans="1:18">
      <c r="A534" s="10" t="str">
        <f>'Main Meals'!A534</f>
        <v>99504.2706.3101.1101.12500.602.4800</v>
      </c>
      <c r="B534" s="9">
        <f>'Main Meals'!B534</f>
        <v>99500</v>
      </c>
      <c r="C534" s="9">
        <f>'Main Meals'!C534</f>
        <v>99504</v>
      </c>
      <c r="D534" s="10" t="str">
        <f>'Main Meals'!D534</f>
        <v xml:space="preserve">Vegan Rx Sample Box </v>
      </c>
      <c r="E534" s="9" t="str">
        <f>'Main Meals'!I534</f>
        <v>ACTIVE ROTATING ON</v>
      </c>
      <c r="F534" s="409">
        <f>'Main Meals'!J534</f>
        <v>45140</v>
      </c>
      <c r="G534" s="9" t="str">
        <f>'Main Meals'!K534</f>
        <v>BUNDLE</v>
      </c>
      <c r="H534" s="9" t="str">
        <f>VLOOKUP(C534,'Main Meals'!C534:L635,10,FALSE)</f>
        <v>BUNDLE</v>
      </c>
      <c r="Q534" s="411" t="e">
        <f>VLOOKUP(C534,'[1]ToPublish Fri+Mon Package Batch'!$A$2:$B$68,2,FALSE)</f>
        <v>#N/A</v>
      </c>
      <c r="R534" s="421" t="e">
        <f>VLOOKUP(C534,[2]Sheet1!$A$2:$B$12,2,FALSE)</f>
        <v>#N/A</v>
      </c>
    </row>
    <row r="535" spans="1:18">
      <c r="A535" s="10" t="str">
        <f>'Main Meals'!A535</f>
        <v>95302.000.000.000.000.000.000</v>
      </c>
      <c r="B535" s="9">
        <f>'Main Meals'!B535</f>
        <v>95300</v>
      </c>
      <c r="C535" s="9">
        <f>'Main Meals'!C535</f>
        <v>95302</v>
      </c>
      <c r="D535" s="10" t="str">
        <f>'Main Meals'!D535</f>
        <v xml:space="preserve">Teriyaki Sauce </v>
      </c>
      <c r="E535" s="9" t="str">
        <f>'Main Meals'!I535</f>
        <v>ACTIVE ROTATING ON</v>
      </c>
      <c r="F535" s="409">
        <f>'Main Meals'!J535</f>
        <v>45148</v>
      </c>
      <c r="G535" s="9" t="str">
        <f>'Main Meals'!K535</f>
        <v>SIDE</v>
      </c>
      <c r="H535" s="9" t="str">
        <f>VLOOKUP(C535,'Main Meals'!C535:L635,10,FALSE)</f>
        <v>MS</v>
      </c>
      <c r="J535" s="411">
        <v>810044433029</v>
      </c>
      <c r="Q535" s="411" t="e">
        <f>VLOOKUP(C535,'[1]ToPublish Fri+Mon Package Batch'!$A$2:$B$68,2,FALSE)</f>
        <v>#N/A</v>
      </c>
      <c r="R535" s="421" t="e">
        <f>VLOOKUP(C535,[2]Sheet1!$A$2:$B$12,2,FALSE)</f>
        <v>#N/A</v>
      </c>
    </row>
    <row r="536" spans="1:18">
      <c r="A536" s="10" t="str">
        <f>'Main Meals'!A536</f>
        <v>95303.000.000.000.000.000.000</v>
      </c>
      <c r="B536" s="9">
        <f>'Main Meals'!B536</f>
        <v>95300</v>
      </c>
      <c r="C536" s="9">
        <f>'Main Meals'!C536</f>
        <v>95303</v>
      </c>
      <c r="D536" s="10" t="str">
        <f>'Main Meals'!D536</f>
        <v xml:space="preserve">Lemon Tahini Dressing </v>
      </c>
      <c r="E536" s="9" t="str">
        <f>'Main Meals'!I536</f>
        <v>ACTIVE ROTATING ON</v>
      </c>
      <c r="F536" s="409">
        <f>'Main Meals'!J536</f>
        <v>45148</v>
      </c>
      <c r="G536" s="9" t="str">
        <f>'Main Meals'!K536</f>
        <v>SIDE</v>
      </c>
      <c r="H536" s="9" t="str">
        <f>VLOOKUP(C536,'Main Meals'!C536:L635,10,FALSE)</f>
        <v>MS</v>
      </c>
      <c r="J536" s="411">
        <v>810044433036</v>
      </c>
      <c r="Q536" s="411" t="e">
        <f>VLOOKUP(C536,'[1]ToPublish Fri+Mon Package Batch'!$A$2:$B$68,2,FALSE)</f>
        <v>#N/A</v>
      </c>
      <c r="R536" s="421" t="e">
        <f>VLOOKUP(C536,[2]Sheet1!$A$2:$B$12,2,FALSE)</f>
        <v>#N/A</v>
      </c>
    </row>
    <row r="537" spans="1:18">
      <c r="A537" s="10" t="str">
        <f>'Main Meals'!A537</f>
        <v>95304.000.000.000.000.000.000</v>
      </c>
      <c r="B537" s="9">
        <f>'Main Meals'!B537</f>
        <v>95300</v>
      </c>
      <c r="C537" s="9">
        <f>'Main Meals'!C537</f>
        <v>95304</v>
      </c>
      <c r="D537" s="10" t="str">
        <f>'Main Meals'!D537</f>
        <v xml:space="preserve">Maple Mustard </v>
      </c>
      <c r="E537" s="9" t="str">
        <f>'Main Meals'!I537</f>
        <v>ACTIVE ROTATING ON</v>
      </c>
      <c r="F537" s="409">
        <f>'Main Meals'!J537</f>
        <v>45148</v>
      </c>
      <c r="G537" s="9" t="str">
        <f>'Main Meals'!K537</f>
        <v>SIDE</v>
      </c>
      <c r="H537" s="9" t="str">
        <f>VLOOKUP(C537,'Main Meals'!C537:L635,10,FALSE)</f>
        <v>MS</v>
      </c>
      <c r="J537" s="411">
        <v>810044433043</v>
      </c>
      <c r="Q537" s="411" t="e">
        <f>VLOOKUP(C537,'[1]ToPublish Fri+Mon Package Batch'!$A$2:$B$68,2,FALSE)</f>
        <v>#N/A</v>
      </c>
      <c r="R537" s="421" t="e">
        <f>VLOOKUP(C537,[2]Sheet1!$A$2:$B$12,2,FALSE)</f>
        <v>#N/A</v>
      </c>
    </row>
    <row r="538" spans="1:18">
      <c r="A538" s="10" t="str">
        <f>'Main Meals'!A538</f>
        <v>95305.000.000.000.000.000.000</v>
      </c>
      <c r="B538" s="9">
        <f>'Main Meals'!B538</f>
        <v>95300</v>
      </c>
      <c r="C538" s="9">
        <f>'Main Meals'!C538</f>
        <v>95305</v>
      </c>
      <c r="D538" s="10" t="str">
        <f>'Main Meals'!D538</f>
        <v xml:space="preserve">Caesar Dressing </v>
      </c>
      <c r="E538" s="9" t="str">
        <f>'Main Meals'!I538</f>
        <v>ACTIVE ROTATING ON</v>
      </c>
      <c r="F538" s="409">
        <f>'Main Meals'!J538</f>
        <v>45148</v>
      </c>
      <c r="G538" s="9" t="str">
        <f>'Main Meals'!K538</f>
        <v>SIDE</v>
      </c>
      <c r="H538" s="9" t="str">
        <f>VLOOKUP(C538,'Main Meals'!C538:L635,10,FALSE)</f>
        <v>MS</v>
      </c>
      <c r="J538" s="411">
        <v>810044433050</v>
      </c>
      <c r="Q538" s="411" t="e">
        <f>VLOOKUP(C538,'[1]ToPublish Fri+Mon Package Batch'!$A$2:$B$68,2,FALSE)</f>
        <v>#N/A</v>
      </c>
      <c r="R538" s="421" t="e">
        <f>VLOOKUP(C538,[2]Sheet1!$A$2:$B$12,2,FALSE)</f>
        <v>#N/A</v>
      </c>
    </row>
    <row r="539" spans="1:18">
      <c r="A539" s="10" t="str">
        <f>'Main Meals'!A539</f>
        <v>99403.7501.88301.11100.3101.1401.3307</v>
      </c>
      <c r="B539" s="9">
        <f>'Main Meals'!B539</f>
        <v>99400</v>
      </c>
      <c r="C539" s="9">
        <f>'Main Meals'!C539</f>
        <v>99403</v>
      </c>
      <c r="D539" s="10" t="str">
        <f>'Main Meals'!D539</f>
        <v xml:space="preserve">Vegan Elimination Bundle (Cycle 1B) </v>
      </c>
      <c r="E539" s="9" t="str">
        <f>'Main Meals'!I539</f>
        <v>ACTIVE ROTATING ON</v>
      </c>
      <c r="F539" s="409">
        <f>'Main Meals'!J539</f>
        <v>45148</v>
      </c>
      <c r="G539" s="9" t="str">
        <f>'Main Meals'!K539</f>
        <v>BUNDLE</v>
      </c>
      <c r="H539" s="9" t="str">
        <f>VLOOKUP(C539,'Main Meals'!C539:L635,10,FALSE)</f>
        <v>BUNDLE</v>
      </c>
      <c r="Q539" s="411" t="e">
        <f>VLOOKUP(C539,'[1]ToPublish Fri+Mon Package Batch'!$A$2:$B$68,2,FALSE)</f>
        <v>#N/A</v>
      </c>
      <c r="R539" s="421" t="e">
        <f>VLOOKUP(C539,[2]Sheet1!$A$2:$B$12,2,FALSE)</f>
        <v>#N/A</v>
      </c>
    </row>
    <row r="540" spans="1:18">
      <c r="A540" s="10" t="str">
        <f>'Main Meals'!A540</f>
        <v>99404.7500.88301.11100.3101.1401.2706</v>
      </c>
      <c r="B540" s="9">
        <f>'Main Meals'!B540</f>
        <v>99400</v>
      </c>
      <c r="C540" s="9">
        <f>'Main Meals'!C540</f>
        <v>99404</v>
      </c>
      <c r="D540" s="10" t="str">
        <f>'Main Meals'!D540</f>
        <v xml:space="preserve">Vegan Elimination Bundle (Cycle 2B) </v>
      </c>
      <c r="E540" s="9" t="str">
        <f>'Main Meals'!I540</f>
        <v>ACTIVE ROTATING ON</v>
      </c>
      <c r="F540" s="409">
        <f>'Main Meals'!J540</f>
        <v>45148</v>
      </c>
      <c r="G540" s="9" t="str">
        <f>'Main Meals'!K540</f>
        <v>BUNDLE</v>
      </c>
      <c r="H540" s="9" t="str">
        <f>VLOOKUP(C540,'Main Meals'!C540:L635,10,FALSE)</f>
        <v>BUNDLE</v>
      </c>
      <c r="Q540" s="411" t="e">
        <f>VLOOKUP(C540,'[1]ToPublish Fri+Mon Package Batch'!$A$2:$B$68,2,FALSE)</f>
        <v>#N/A</v>
      </c>
      <c r="R540" s="421" t="e">
        <f>VLOOKUP(C540,[2]Sheet1!$A$2:$B$12,2,FALSE)</f>
        <v>#N/A</v>
      </c>
    </row>
    <row r="541" spans="1:18">
      <c r="A541" s="10" t="str">
        <f>'Main Meals'!A541</f>
        <v>99205.6600.7301.4901.7500.4303.4503</v>
      </c>
      <c r="B541" s="9">
        <f>'Main Meals'!B541</f>
        <v>99200</v>
      </c>
      <c r="C541" s="9">
        <f>'Main Meals'!C541</f>
        <v>99205</v>
      </c>
      <c r="D541" s="10" t="str">
        <f>'Main Meals'!D541</f>
        <v xml:space="preserve">Pescatarian Elimination Bundle (Cycle 1B) </v>
      </c>
      <c r="E541" s="9" t="str">
        <f>'Main Meals'!I541</f>
        <v>ACTIVE ROTATING ON</v>
      </c>
      <c r="F541" s="409">
        <f>'Main Meals'!J541</f>
        <v>45148</v>
      </c>
      <c r="G541" s="9" t="str">
        <f>'Main Meals'!K541</f>
        <v>BUNDLE</v>
      </c>
      <c r="H541" s="9" t="str">
        <f>VLOOKUP(C541,'Main Meals'!C541:L635,10,FALSE)</f>
        <v>BUNDLE</v>
      </c>
      <c r="Q541" s="411" t="e">
        <f>VLOOKUP(C541,'[1]ToPublish Fri+Mon Package Batch'!$A$2:$B$68,2,FALSE)</f>
        <v>#N/A</v>
      </c>
      <c r="R541" s="421" t="e">
        <f>VLOOKUP(C541,[2]Sheet1!$A$2:$B$12,2,FALSE)</f>
        <v>#N/A</v>
      </c>
    </row>
    <row r="542" spans="1:18">
      <c r="A542" s="10" t="str">
        <f>'Main Meals'!A542</f>
        <v>99206.7401.7401.40901.88301.95201.2900</v>
      </c>
      <c r="B542" s="9">
        <f>'Main Meals'!B542</f>
        <v>99200</v>
      </c>
      <c r="C542" s="9">
        <f>'Main Meals'!C542</f>
        <v>99206</v>
      </c>
      <c r="D542" s="10" t="str">
        <f>'Main Meals'!D542</f>
        <v xml:space="preserve">Pescatarian Elimination Bundle (Cycle 2B) </v>
      </c>
      <c r="E542" s="9" t="str">
        <f>'Main Meals'!I542</f>
        <v>ACTIVE ROTATING ON</v>
      </c>
      <c r="F542" s="409">
        <f>'Main Meals'!J542</f>
        <v>45148</v>
      </c>
      <c r="G542" s="9" t="str">
        <f>'Main Meals'!K542</f>
        <v>BUNDLE</v>
      </c>
      <c r="H542" s="9" t="str">
        <f>VLOOKUP(C542,'Main Meals'!C542:L635,10,FALSE)</f>
        <v>BUNDLE</v>
      </c>
      <c r="Q542" s="411" t="e">
        <f>VLOOKUP(C542,'[1]ToPublish Fri+Mon Package Batch'!$A$2:$B$68,2,FALSE)</f>
        <v>#N/A</v>
      </c>
      <c r="R542" s="421" t="e">
        <f>VLOOKUP(C542,[2]Sheet1!$A$2:$B$12,2,FALSE)</f>
        <v>#N/A</v>
      </c>
    </row>
    <row r="543" spans="1:18">
      <c r="A543" s="10" t="str">
        <f>'Main Meals'!A543</f>
        <v>99207.4901.18101.7501.4701.95103.70903</v>
      </c>
      <c r="B543" s="9">
        <f>'Main Meals'!B543</f>
        <v>99200</v>
      </c>
      <c r="C543" s="9">
        <f>'Main Meals'!C543</f>
        <v>99207</v>
      </c>
      <c r="D543" s="10" t="str">
        <f>'Main Meals'!D543</f>
        <v xml:space="preserve">Pescatarian Elimination Bundle (Cycle 3B) </v>
      </c>
      <c r="E543" s="9" t="str">
        <f>'Main Meals'!I543</f>
        <v>ACTIVE ROTATING ON</v>
      </c>
      <c r="F543" s="409">
        <f>'Main Meals'!J543</f>
        <v>45148</v>
      </c>
      <c r="G543" s="9" t="str">
        <f>'Main Meals'!K543</f>
        <v>BUNDLE</v>
      </c>
      <c r="H543" s="9" t="str">
        <f>VLOOKUP(C543,'Main Meals'!C543:L635,10,FALSE)</f>
        <v>BUNDLE</v>
      </c>
      <c r="Q543" s="411" t="e">
        <f>VLOOKUP(C543,'[1]ToPublish Fri+Mon Package Batch'!$A$2:$B$68,2,FALSE)</f>
        <v>#N/A</v>
      </c>
      <c r="R543" s="421" t="e">
        <f>VLOOKUP(C543,[2]Sheet1!$A$2:$B$12,2,FALSE)</f>
        <v>#N/A</v>
      </c>
    </row>
    <row r="544" spans="1:18">
      <c r="A544" s="10" t="str">
        <f>'Main Meals'!A544</f>
        <v>99208.93001.11100.6600.95902.1401.3306</v>
      </c>
      <c r="B544" s="9">
        <f>'Main Meals'!B544</f>
        <v>99200</v>
      </c>
      <c r="C544" s="9">
        <f>'Main Meals'!C544</f>
        <v>99208</v>
      </c>
      <c r="D544" s="10" t="str">
        <f>'Main Meals'!D544</f>
        <v xml:space="preserve">Pescatarian Elimination Bundle (Cycle 4B) </v>
      </c>
      <c r="E544" s="9" t="str">
        <f>'Main Meals'!I544</f>
        <v>ACTIVE ROTATING ON</v>
      </c>
      <c r="F544" s="409">
        <f>'Main Meals'!J544</f>
        <v>45148</v>
      </c>
      <c r="G544" s="9" t="str">
        <f>'Main Meals'!K544</f>
        <v>BUNDLE</v>
      </c>
      <c r="H544" s="9" t="str">
        <f>VLOOKUP(C544,'Main Meals'!C544:L635,10,FALSE)</f>
        <v>BUNDLE</v>
      </c>
      <c r="Q544" s="411" t="e">
        <f>VLOOKUP(C544,'[1]ToPublish Fri+Mon Package Batch'!$A$2:$B$68,2,FALSE)</f>
        <v>#N/A</v>
      </c>
      <c r="R544" s="421" t="e">
        <f>VLOOKUP(C544,[2]Sheet1!$A$2:$B$12,2,FALSE)</f>
        <v>#N/A</v>
      </c>
    </row>
    <row r="545" spans="1:18">
      <c r="A545" s="10" t="str">
        <f>'Main Meals'!A545</f>
        <v>99303.4901.7301.7500.4701.95902.60401</v>
      </c>
      <c r="B545" s="9">
        <f>'Main Meals'!B545</f>
        <v>99300</v>
      </c>
      <c r="C545" s="9">
        <f>'Main Meals'!C545</f>
        <v>99303</v>
      </c>
      <c r="D545" s="10" t="str">
        <f>'Main Meals'!D545</f>
        <v xml:space="preserve">Vegetarian Elimination Bundle (Cycle 1B) </v>
      </c>
      <c r="E545" s="9" t="str">
        <f>'Main Meals'!I545</f>
        <v>ACTIVE ROTATING ON</v>
      </c>
      <c r="F545" s="409">
        <f>'Main Meals'!J545</f>
        <v>45148</v>
      </c>
      <c r="G545" s="9" t="str">
        <f>'Main Meals'!K545</f>
        <v>BUNDLE</v>
      </c>
      <c r="H545" s="9" t="str">
        <f>VLOOKUP(C545,'Main Meals'!C545:L635,10,FALSE)</f>
        <v>BUNDLE</v>
      </c>
      <c r="Q545" s="411" t="e">
        <f>VLOOKUP(C545,'[1]ToPublish Fri+Mon Package Batch'!$A$2:$B$68,2,FALSE)</f>
        <v>#N/A</v>
      </c>
      <c r="R545" s="421" t="e">
        <f>VLOOKUP(C545,[2]Sheet1!$A$2:$B$12,2,FALSE)</f>
        <v>#N/A</v>
      </c>
    </row>
    <row r="546" spans="1:18">
      <c r="A546" s="10" t="str">
        <f>'Main Meals'!A546</f>
        <v>99304.95201.7401.88301.93001.84001.2900</v>
      </c>
      <c r="B546" s="9">
        <f>'Main Meals'!B546</f>
        <v>99300</v>
      </c>
      <c r="C546" s="9">
        <f>'Main Meals'!C546</f>
        <v>99304</v>
      </c>
      <c r="D546" s="10" t="str">
        <f>'Main Meals'!D546</f>
        <v xml:space="preserve">Vegetarian Elimination Bundle (Cycle 2B) </v>
      </c>
      <c r="E546" s="9" t="str">
        <f>'Main Meals'!I546</f>
        <v>ACTIVE ROTATING ON</v>
      </c>
      <c r="F546" s="409">
        <f>'Main Meals'!J546</f>
        <v>45148</v>
      </c>
      <c r="G546" s="9" t="str">
        <f>'Main Meals'!K546</f>
        <v>BUNDLE</v>
      </c>
      <c r="H546" s="9" t="str">
        <f>VLOOKUP(C546,'Main Meals'!C546:L635,10,FALSE)</f>
        <v>BUNDLE</v>
      </c>
      <c r="Q546" s="411" t="e">
        <f>VLOOKUP(C546,'[1]ToPublish Fri+Mon Package Batch'!$A$2:$B$68,2,FALSE)</f>
        <v>#N/A</v>
      </c>
      <c r="R546" s="421" t="e">
        <f>VLOOKUP(C546,[2]Sheet1!$A$2:$B$12,2,FALSE)</f>
        <v>#N/A</v>
      </c>
    </row>
    <row r="547" spans="1:18">
      <c r="A547" s="10" t="str">
        <f>'Main Meals'!A547</f>
        <v>97001.97201.97501.98201.98401.204.000</v>
      </c>
      <c r="B547" s="9">
        <f>'Main Meals'!B547</f>
        <v>97000</v>
      </c>
      <c r="C547" s="9">
        <f>'Main Meals'!C547</f>
        <v>97001</v>
      </c>
      <c r="D547" s="10" t="str">
        <f>'Main Meals'!D547</f>
        <v xml:space="preserve">Anagram Clinical Study Bundle (Menu 1) </v>
      </c>
      <c r="E547" s="9" t="str">
        <f>'Main Meals'!I547</f>
        <v>ACTIVE ROTATING ON</v>
      </c>
      <c r="F547" s="409">
        <f>'Main Meals'!J547</f>
        <v>45148</v>
      </c>
      <c r="G547" s="9" t="str">
        <f>'Main Meals'!K547</f>
        <v>BUNDLE</v>
      </c>
      <c r="H547" s="9" t="str">
        <f>VLOOKUP(C547,'Main Meals'!C547:L635,10,FALSE)</f>
        <v>BUNDLE</v>
      </c>
      <c r="Q547" s="411" t="e">
        <f>VLOOKUP(C547,'[1]ToPublish Fri+Mon Package Batch'!$A$2:$B$68,2,FALSE)</f>
        <v>#N/A</v>
      </c>
      <c r="R547" s="421" t="e">
        <f>VLOOKUP(C547,[2]Sheet1!$A$2:$B$12,2,FALSE)</f>
        <v>#N/A</v>
      </c>
    </row>
    <row r="548" spans="1:18">
      <c r="A548" s="10" t="str">
        <f>'Main Meals'!A548</f>
        <v>97002.97801.98301.98601.98901.20301.000</v>
      </c>
      <c r="B548" s="9">
        <f>'Main Meals'!B548</f>
        <v>97000</v>
      </c>
      <c r="C548" s="9">
        <f>'Main Meals'!C548</f>
        <v>97002</v>
      </c>
      <c r="D548" s="10" t="str">
        <f>'Main Meals'!D548</f>
        <v xml:space="preserve">Anagram Clinical Study Bundle (Menu 2) </v>
      </c>
      <c r="E548" s="9" t="str">
        <f>'Main Meals'!I548</f>
        <v>ACTIVE ROTATING ON</v>
      </c>
      <c r="F548" s="409">
        <f>'Main Meals'!J548</f>
        <v>45148</v>
      </c>
      <c r="G548" s="9" t="str">
        <f>'Main Meals'!K548</f>
        <v>BUNDLE</v>
      </c>
      <c r="H548" s="9" t="str">
        <f>VLOOKUP(C548,'Main Meals'!C548:L635,10,FALSE)</f>
        <v>BUNDLE</v>
      </c>
      <c r="Q548" s="411" t="e">
        <f>VLOOKUP(C548,'[1]ToPublish Fri+Mon Package Batch'!$A$2:$B$68,2,FALSE)</f>
        <v>#N/A</v>
      </c>
      <c r="R548" s="421" t="e">
        <f>VLOOKUP(C548,[2]Sheet1!$A$2:$B$12,2,FALSE)</f>
        <v>#N/A</v>
      </c>
    </row>
    <row r="549" spans="1:18">
      <c r="A549" s="10" t="str">
        <f>'Main Meals'!A549</f>
        <v>97003.97201.97801.98301.98601.000.000</v>
      </c>
      <c r="B549" s="9">
        <f>'Main Meals'!B549</f>
        <v>97000</v>
      </c>
      <c r="C549" s="9">
        <f>'Main Meals'!C549</f>
        <v>97003</v>
      </c>
      <c r="D549" s="10" t="str">
        <f>'Main Meals'!D549</f>
        <v xml:space="preserve">Anagram Test Box </v>
      </c>
      <c r="E549" s="9" t="str">
        <f>'Main Meals'!I549</f>
        <v>ACTIVE ROTATING ON</v>
      </c>
      <c r="F549" s="409">
        <f>'Main Meals'!J549</f>
        <v>45148</v>
      </c>
      <c r="G549" s="9" t="str">
        <f>'Main Meals'!K549</f>
        <v>BUNDLE</v>
      </c>
      <c r="H549" s="9" t="str">
        <f>VLOOKUP(C549,'Main Meals'!C549:L635,10,FALSE)</f>
        <v>BUNDLE</v>
      </c>
      <c r="Q549" s="411" t="e">
        <f>VLOOKUP(C549,'[1]ToPublish Fri+Mon Package Batch'!$A$2:$B$68,2,FALSE)</f>
        <v>#N/A</v>
      </c>
      <c r="R549" s="421" t="e">
        <f>VLOOKUP(C549,[2]Sheet1!$A$2:$B$12,2,FALSE)</f>
        <v>#N/A</v>
      </c>
    </row>
    <row r="550" spans="1:18">
      <c r="A550" s="10" t="str">
        <f>'Main Meals'!A550</f>
        <v>97004.97201.97501.98201.98401.204.98301</v>
      </c>
      <c r="B550" s="9">
        <f>'Main Meals'!B550</f>
        <v>97000</v>
      </c>
      <c r="C550" s="9">
        <f>'Main Meals'!C550</f>
        <v>97004</v>
      </c>
      <c r="D550" s="10" t="str">
        <f>'Main Meals'!D550</f>
        <v xml:space="preserve">Anagram Backup Box </v>
      </c>
      <c r="E550" s="9" t="str">
        <f>'Main Meals'!I550</f>
        <v>ACTIVE ROTATING ON</v>
      </c>
      <c r="F550" s="409">
        <f>'Main Meals'!J550</f>
        <v>45148</v>
      </c>
      <c r="G550" s="9" t="str">
        <f>'Main Meals'!K550</f>
        <v>BUNDLE</v>
      </c>
      <c r="H550" s="9" t="str">
        <f>VLOOKUP(C550,'Main Meals'!C550:L635,10,FALSE)</f>
        <v>BUNDLE</v>
      </c>
      <c r="Q550" s="411" t="e">
        <f>VLOOKUP(C550,'[1]ToPublish Fri+Mon Package Batch'!$A$2:$B$68,2,FALSE)</f>
        <v>#N/A</v>
      </c>
      <c r="R550" s="421" t="e">
        <f>VLOOKUP(C550,[2]Sheet1!$A$2:$B$12,2,FALSE)</f>
        <v>#N/A</v>
      </c>
    </row>
    <row r="551" spans="1:18">
      <c r="A551" s="10" t="str">
        <f>'Main Meals'!A551</f>
        <v>95306.000.000.000.000.000.000</v>
      </c>
      <c r="B551" s="9">
        <f>'Main Meals'!B551</f>
        <v>95300</v>
      </c>
      <c r="C551" s="9">
        <f>'Main Meals'!C551</f>
        <v>95306</v>
      </c>
      <c r="D551" s="10" t="str">
        <f>'Main Meals'!D551</f>
        <v xml:space="preserve">Mint Vinaigrette </v>
      </c>
      <c r="E551" s="9" t="str">
        <f>'Main Meals'!I551</f>
        <v>ACTIVE ROTATING ON</v>
      </c>
      <c r="F551" s="409">
        <f>'Main Meals'!J551</f>
        <v>45162</v>
      </c>
      <c r="G551" s="9" t="str">
        <f>'Main Meals'!K551</f>
        <v>SIDE</v>
      </c>
      <c r="H551" s="9" t="str">
        <f>VLOOKUP(C551,'Main Meals'!C551:L635,10,FALSE)</f>
        <v>MS</v>
      </c>
      <c r="Q551" s="411" t="e">
        <f>VLOOKUP(C551,'[1]ToPublish Fri+Mon Package Batch'!$A$2:$B$68,2,FALSE)</f>
        <v>#N/A</v>
      </c>
      <c r="R551" s="421" t="e">
        <f>VLOOKUP(C551,[2]Sheet1!$A$2:$B$12,2,FALSE)</f>
        <v>#N/A</v>
      </c>
    </row>
    <row r="552" spans="1:18">
      <c r="A552" s="10" t="str">
        <f>'Main Meals'!A552</f>
        <v>95307.000.000.000.000.000.000</v>
      </c>
      <c r="B552" s="9">
        <f>'Main Meals'!B552</f>
        <v>95300</v>
      </c>
      <c r="C552" s="9">
        <f>'Main Meals'!C552</f>
        <v>95307</v>
      </c>
      <c r="D552" s="10" t="str">
        <f>'Main Meals'!D552</f>
        <v xml:space="preserve">Buffalo Sauce </v>
      </c>
      <c r="E552" s="9" t="str">
        <f>'Main Meals'!I552</f>
        <v>ACTIVE ROTATING ON</v>
      </c>
      <c r="F552" s="409">
        <f>'Main Meals'!J552</f>
        <v>45162</v>
      </c>
      <c r="G552" s="9" t="str">
        <f>'Main Meals'!K552</f>
        <v>SIDE</v>
      </c>
      <c r="H552" s="9" t="str">
        <f>VLOOKUP(C552,'Main Meals'!C552:L635,10,FALSE)</f>
        <v>MS</v>
      </c>
      <c r="J552" s="411">
        <v>810044433074</v>
      </c>
      <c r="Q552" s="411" t="e">
        <f>VLOOKUP(C552,'[1]ToPublish Fri+Mon Package Batch'!$A$2:$B$68,2,FALSE)</f>
        <v>#N/A</v>
      </c>
      <c r="R552" s="421" t="e">
        <f>VLOOKUP(C552,[2]Sheet1!$A$2:$B$12,2,FALSE)</f>
        <v>#N/A</v>
      </c>
    </row>
    <row r="553" spans="1:18">
      <c r="A553" s="10" t="str">
        <f>'Main Meals'!A553</f>
        <v>95308.000.000.000.000.000.000</v>
      </c>
      <c r="B553" s="9">
        <f>'Main Meals'!B553</f>
        <v>95300</v>
      </c>
      <c r="C553" s="9">
        <f>'Main Meals'!C553</f>
        <v>95308</v>
      </c>
      <c r="D553" s="10" t="str">
        <f>'Main Meals'!D553</f>
        <v xml:space="preserve">Ketchup </v>
      </c>
      <c r="E553" s="9" t="str">
        <f>'Main Meals'!I553</f>
        <v>ACTIVE ROTATING ON</v>
      </c>
      <c r="F553" s="409">
        <f>'Main Meals'!J553</f>
        <v>45162</v>
      </c>
      <c r="G553" s="9" t="str">
        <f>'Main Meals'!K553</f>
        <v>SIDE</v>
      </c>
      <c r="H553" s="9" t="str">
        <f>VLOOKUP(C553,'Main Meals'!C553:L635,10,FALSE)</f>
        <v>MS</v>
      </c>
      <c r="Q553" s="411" t="e">
        <f>VLOOKUP(C553,'[1]ToPublish Fri+Mon Package Batch'!$A$2:$B$68,2,FALSE)</f>
        <v>#N/A</v>
      </c>
      <c r="R553" s="421" t="e">
        <f>VLOOKUP(C553,[2]Sheet1!$A$2:$B$12,2,FALSE)</f>
        <v>#N/A</v>
      </c>
    </row>
    <row r="554" spans="1:18">
      <c r="A554" s="10" t="str">
        <f>'Main Meals'!A554</f>
        <v>95309.000.000.000.000.000.000</v>
      </c>
      <c r="B554" s="9">
        <f>'Main Meals'!B554</f>
        <v>95300</v>
      </c>
      <c r="C554" s="9">
        <f>'Main Meals'!C554</f>
        <v>95309</v>
      </c>
      <c r="D554" s="10" t="str">
        <f>'Main Meals'!D554</f>
        <v xml:space="preserve">Gravy </v>
      </c>
      <c r="E554" s="9" t="str">
        <f>'Main Meals'!I554</f>
        <v>ACTIVE ROTATING ON</v>
      </c>
      <c r="F554" s="409">
        <f>'Main Meals'!J554</f>
        <v>45162</v>
      </c>
      <c r="G554" s="9" t="str">
        <f>'Main Meals'!K554</f>
        <v>SIDE</v>
      </c>
      <c r="H554" s="9" t="str">
        <f>VLOOKUP(C554,'Main Meals'!C554:L635,10,FALSE)</f>
        <v>MS</v>
      </c>
      <c r="Q554" s="411" t="e">
        <f>VLOOKUP(C554,'[1]ToPublish Fri+Mon Package Batch'!$A$2:$B$68,2,FALSE)</f>
        <v>#N/A</v>
      </c>
      <c r="R554" s="421" t="e">
        <f>VLOOKUP(C554,[2]Sheet1!$A$2:$B$12,2,FALSE)</f>
        <v>#N/A</v>
      </c>
    </row>
    <row r="555" spans="1:18">
      <c r="A555" s="10" t="str">
        <f>'Main Meals'!A555</f>
        <v>95310.000.000.000.000.000.000</v>
      </c>
      <c r="B555" s="9">
        <f>'Main Meals'!B555</f>
        <v>95300</v>
      </c>
      <c r="C555" s="9">
        <f>'Main Meals'!C555</f>
        <v>95310</v>
      </c>
      <c r="D555" s="10" t="str">
        <f>'Main Meals'!D555</f>
        <v xml:space="preserve">Cranberry Orange Sauce  </v>
      </c>
      <c r="E555" s="9" t="str">
        <f>'Main Meals'!I555</f>
        <v>ACTIVE ROTATING ON</v>
      </c>
      <c r="F555" s="409">
        <f>'Main Meals'!J555</f>
        <v>45162</v>
      </c>
      <c r="G555" s="9" t="str">
        <f>'Main Meals'!K555</f>
        <v>SIDE</v>
      </c>
      <c r="H555" s="9" t="str">
        <f>VLOOKUP(C555,'Main Meals'!C555:L635,10,FALSE)</f>
        <v>MS</v>
      </c>
      <c r="Q555" s="411" t="e">
        <f>VLOOKUP(C555,'[1]ToPublish Fri+Mon Package Batch'!$A$2:$B$68,2,FALSE)</f>
        <v>#N/A</v>
      </c>
      <c r="R555" s="421" t="e">
        <f>VLOOKUP(C555,[2]Sheet1!$A$2:$B$12,2,FALSE)</f>
        <v>#N/A</v>
      </c>
    </row>
    <row r="556" spans="1:18">
      <c r="A556" s="10" t="str">
        <f>'Main Meals'!A556</f>
        <v>99505.93001.5603.86001.7401.7301.85001</v>
      </c>
      <c r="B556" s="9">
        <f>'Main Meals'!B556</f>
        <v>99500</v>
      </c>
      <c r="C556" s="9">
        <f>'Main Meals'!C556</f>
        <v>99505</v>
      </c>
      <c r="D556" s="10" t="str">
        <f>'Main Meals'!D556</f>
        <v xml:space="preserve">Elimination Program Vegetarian Tasting Box </v>
      </c>
      <c r="E556" s="9" t="str">
        <f>'Main Meals'!I556</f>
        <v>ACTIVE ROTATING ON</v>
      </c>
      <c r="F556" s="409">
        <f>'Main Meals'!J556</f>
        <v>45163</v>
      </c>
      <c r="G556" s="9" t="str">
        <f>'Main Meals'!K556</f>
        <v>BUNDLE</v>
      </c>
      <c r="H556" s="9" t="str">
        <f>VLOOKUP(C556,'Main Meals'!C556:L635,10,FALSE)</f>
        <v>BUNDLE</v>
      </c>
      <c r="Q556" s="411" t="e">
        <f>VLOOKUP(C556,'[1]ToPublish Fri+Mon Package Batch'!$A$2:$B$68,2,FALSE)</f>
        <v>#N/A</v>
      </c>
      <c r="R556" s="421" t="e">
        <f>VLOOKUP(C556,[2]Sheet1!$A$2:$B$12,2,FALSE)</f>
        <v>#N/A</v>
      </c>
    </row>
    <row r="557" spans="1:18">
      <c r="A557" s="10" t="str">
        <f>'Main Meals'!A557</f>
        <v>97005.97201.97501.98201.98401.204.98301</v>
      </c>
      <c r="B557" s="9">
        <f>'Main Meals'!B557</f>
        <v>97000</v>
      </c>
      <c r="C557" s="9">
        <f>'Main Meals'!C557</f>
        <v>97005</v>
      </c>
      <c r="D557" s="10" t="str">
        <f>'Main Meals'!D557</f>
        <v xml:space="preserve">Anagram Backup Box </v>
      </c>
      <c r="E557" s="9" t="str">
        <f>'Main Meals'!I557</f>
        <v>ACTIVE ROTATING ON</v>
      </c>
      <c r="F557" s="409">
        <f>'Main Meals'!J557</f>
        <v>45148</v>
      </c>
      <c r="G557" s="9" t="str">
        <f>'Main Meals'!K557</f>
        <v>BUNDLE</v>
      </c>
      <c r="H557" s="9" t="str">
        <f>VLOOKUP(C557,'Main Meals'!C557:L635,10,FALSE)</f>
        <v>BUNDLE</v>
      </c>
      <c r="Q557" s="411" t="e">
        <f>VLOOKUP(C557,'[1]ToPublish Fri+Mon Package Batch'!$A$2:$B$68,2,FALSE)</f>
        <v>#N/A</v>
      </c>
      <c r="R557" s="421" t="e">
        <f>VLOOKUP(C557,[2]Sheet1!$A$2:$B$12,2,FALSE)</f>
        <v>#N/A</v>
      </c>
    </row>
    <row r="558" spans="1:18">
      <c r="A558" s="10" t="str">
        <f>'Main Meals'!A558</f>
        <v>99002.931.931.931.000.000.000</v>
      </c>
      <c r="B558" s="9">
        <f>'Main Meals'!B558</f>
        <v>99000</v>
      </c>
      <c r="C558" s="9">
        <f>'Main Meals'!C558</f>
        <v>99002</v>
      </c>
      <c r="D558" s="10" t="str">
        <f>'Main Meals'!D558</f>
        <v xml:space="preserve">Boiled Eggs </v>
      </c>
      <c r="E558" s="9" t="str">
        <f>'Main Meals'!I558</f>
        <v>ACTIVE</v>
      </c>
      <c r="F558" s="409">
        <f>'Main Meals'!J558</f>
        <v>45198</v>
      </c>
      <c r="G558" s="9" t="str">
        <f>'Main Meals'!K558</f>
        <v>ENTRÉE</v>
      </c>
      <c r="H558" s="9" t="str">
        <f>VLOOKUP(C558,'Main Meals'!C558:L635,10,FALSE)</f>
        <v>SS</v>
      </c>
      <c r="Q558" s="411" t="e">
        <f>VLOOKUP(C558,'[1]ToPublish Fri+Mon Package Batch'!$A$2:$B$68,2,FALSE)</f>
        <v>#N/A</v>
      </c>
      <c r="R558" s="421" t="e">
        <f>VLOOKUP(C558,[2]Sheet1!$A$2:$B$12,2,FALSE)</f>
        <v>#N/A</v>
      </c>
    </row>
    <row r="559" spans="1:18">
      <c r="A559" s="10" t="str">
        <f>'Main Meals'!A559</f>
        <v>99506.5603.86001.7401.7301.95201.5500</v>
      </c>
      <c r="B559" s="9">
        <f>'Main Meals'!B559</f>
        <v>99500</v>
      </c>
      <c r="C559" s="9">
        <f>'Main Meals'!C559</f>
        <v>99506</v>
      </c>
      <c r="D559" s="10" t="str">
        <f>'Main Meals'!D559</f>
        <v xml:space="preserve">Elimination Program Omnivore Tasting Box </v>
      </c>
      <c r="E559" s="9" t="str">
        <f>'Main Meals'!I559</f>
        <v>ACTIVE</v>
      </c>
      <c r="F559" s="409">
        <f>'Main Meals'!J559</f>
        <v>45210</v>
      </c>
      <c r="G559" s="9" t="str">
        <f>'Main Meals'!K559</f>
        <v>BUNDLE</v>
      </c>
      <c r="H559" s="9" t="str">
        <f>VLOOKUP(C559,'Main Meals'!C559:L635,10,FALSE)</f>
        <v>BUNDLE</v>
      </c>
      <c r="Q559" s="411" t="e">
        <f>VLOOKUP(C559,'[1]ToPublish Fri+Mon Package Batch'!$A$2:$B$68,2,FALSE)</f>
        <v>#N/A</v>
      </c>
      <c r="R559" s="421" t="e">
        <f>VLOOKUP(C559,[2]Sheet1!$A$2:$B$12,2,FALSE)</f>
        <v>#N/A</v>
      </c>
    </row>
    <row r="560" spans="1:18">
      <c r="A560" s="10" t="str">
        <f>'Main Meals'!A560</f>
        <v>99507.5603.86001.7500.7401.7301.82002</v>
      </c>
      <c r="B560" s="9">
        <f>'Main Meals'!B560</f>
        <v>99500</v>
      </c>
      <c r="C560" s="9">
        <f>'Main Meals'!C560</f>
        <v>99507</v>
      </c>
      <c r="D560" s="10" t="str">
        <f>'Main Meals'!D560</f>
        <v xml:space="preserve">Elimination Program Pescatarian Tasting Box </v>
      </c>
      <c r="E560" s="9" t="str">
        <f>'Main Meals'!I560</f>
        <v>ACTIVE</v>
      </c>
      <c r="F560" s="409">
        <f>'Main Meals'!J560</f>
        <v>45210</v>
      </c>
      <c r="G560" s="9" t="str">
        <f>'Main Meals'!K560</f>
        <v>BUNDLE</v>
      </c>
      <c r="H560" s="9" t="str">
        <f>VLOOKUP(C560,'Main Meals'!C560:L635,10,FALSE)</f>
        <v>BUNDLE</v>
      </c>
      <c r="Q560" s="411" t="e">
        <f>VLOOKUP(C560,'[1]ToPublish Fri+Mon Package Batch'!$A$2:$B$68,2,FALSE)</f>
        <v>#N/A</v>
      </c>
      <c r="R560" s="421" t="e">
        <f>VLOOKUP(C560,[2]Sheet1!$A$2:$B$12,2,FALSE)</f>
        <v>#N/A</v>
      </c>
    </row>
    <row r="561" spans="1:18">
      <c r="A561" s="10" t="str">
        <f>'Main Meals'!A561</f>
        <v>99508.5603.86001.7401.7301.4800.12400</v>
      </c>
      <c r="B561" s="9">
        <f>'Main Meals'!B561</f>
        <v>99500</v>
      </c>
      <c r="C561" s="9">
        <f>'Main Meals'!C561</f>
        <v>99508</v>
      </c>
      <c r="D561" s="10" t="str">
        <f>'Main Meals'!D561</f>
        <v xml:space="preserve">Elimination Program Vegan Tasting Box </v>
      </c>
      <c r="E561" s="9" t="str">
        <f>'Main Meals'!I561</f>
        <v>ACTIVE</v>
      </c>
      <c r="F561" s="409">
        <f>'Main Meals'!J561</f>
        <v>45210</v>
      </c>
      <c r="G561" s="9" t="str">
        <f>'Main Meals'!K561</f>
        <v>BUNDLE</v>
      </c>
      <c r="H561" s="9" t="str">
        <f>VLOOKUP(C561,'Main Meals'!C561:L635,10,FALSE)</f>
        <v>BUNDLE</v>
      </c>
      <c r="Q561" s="411" t="e">
        <f>VLOOKUP(C561,'[1]ToPublish Fri+Mon Package Batch'!$A$2:$B$68,2,FALSE)</f>
        <v>#N/A</v>
      </c>
      <c r="R561" s="421" t="e">
        <f>VLOOKUP(C561,[2]Sheet1!$A$2:$B$12,2,FALSE)</f>
        <v>#N/A</v>
      </c>
    </row>
    <row r="562" spans="1:18">
      <c r="A562" s="10" t="str">
        <f>'Main Meals'!A562</f>
        <v>98902.000.000.000.000.000.000</v>
      </c>
      <c r="B562" s="9">
        <f>'Main Meals'!B562</f>
        <v>98900</v>
      </c>
      <c r="C562" s="9">
        <f>'Main Meals'!C562</f>
        <v>98902</v>
      </c>
      <c r="D562" s="10" t="str">
        <f>'Main Meals'!D562</f>
        <v>Anagram Tagliatelle with Mushroom Ragu Gluten Free</v>
      </c>
      <c r="E562" s="9" t="str">
        <f>'Main Meals'!I562</f>
        <v>ACTIVE ROTATING ON</v>
      </c>
      <c r="F562" s="409">
        <f>'Main Meals'!J562</f>
        <v>45218</v>
      </c>
      <c r="G562" s="9" t="str">
        <f>'Main Meals'!K562</f>
        <v>ENTRÉE</v>
      </c>
      <c r="H562" s="9" t="str">
        <f>VLOOKUP(C562,'Main Meals'!C562:L635,10,FALSE)</f>
        <v>SS</v>
      </c>
      <c r="Q562" s="411" t="e">
        <f>VLOOKUP(#REF!,'[1]ToPublish Fri+Mon Package Batch'!$A$2:$B$68,2,FALSE)</f>
        <v>#REF!</v>
      </c>
      <c r="R562" s="421" t="e">
        <f>VLOOKUP(#REF!,[2]Sheet1!$A$2:$B$12,2,FALSE)</f>
        <v>#REF!</v>
      </c>
    </row>
    <row r="563" spans="1:18">
      <c r="A563" s="10" t="str">
        <f>'Main Meals'!A563</f>
        <v>97202.000.000.000.000.000.000</v>
      </c>
      <c r="B563" s="9">
        <f>'Main Meals'!B563</f>
        <v>97200</v>
      </c>
      <c r="C563" s="9">
        <f>'Main Meals'!C563</f>
        <v>97202</v>
      </c>
      <c r="D563" s="10" t="str">
        <f>'Main Meals'!D563</f>
        <v>Anagram Chicken Bacon Lasagna Gluten Free</v>
      </c>
      <c r="E563" s="9" t="str">
        <f>'Main Meals'!I563</f>
        <v>ACTIVE ROTATING ON</v>
      </c>
      <c r="F563" s="409">
        <f>'Main Meals'!J563</f>
        <v>45218</v>
      </c>
      <c r="G563" s="9" t="str">
        <f>'Main Meals'!K563</f>
        <v>ENTRÉE</v>
      </c>
      <c r="H563" s="9" t="str">
        <f>VLOOKUP(C563,'Main Meals'!C563:L635,10,FALSE)</f>
        <v>SS</v>
      </c>
      <c r="Q563" s="411" t="e">
        <f>VLOOKUP(#REF!,'[1]ToPublish Fri+Mon Package Batch'!$A$2:$B$68,2,FALSE)</f>
        <v>#REF!</v>
      </c>
      <c r="R563" s="421" t="e">
        <f>VLOOKUP(#REF!,[2]Sheet1!$A$2:$B$12,2,FALSE)</f>
        <v>#REF!</v>
      </c>
    </row>
    <row r="564" spans="1:18">
      <c r="A564" s="10" t="str">
        <f>'Main Meals'!A564</f>
        <v>97802.000.000.000.000.000.000</v>
      </c>
      <c r="B564" s="9">
        <f>'Main Meals'!B564</f>
        <v>97800</v>
      </c>
      <c r="C564" s="9">
        <f>'Main Meals'!C564</f>
        <v>97802</v>
      </c>
      <c r="D564" s="10" t="str">
        <f>'Main Meals'!D564</f>
        <v>Anagram Corn Casserole Gluten Free</v>
      </c>
      <c r="E564" s="9" t="str">
        <f>'Main Meals'!I564</f>
        <v>ACTIVE ROTATING ON</v>
      </c>
      <c r="F564" s="409">
        <f>'Main Meals'!J564</f>
        <v>45218</v>
      </c>
      <c r="G564" s="9" t="str">
        <f>'Main Meals'!K564</f>
        <v>ENTRÉE</v>
      </c>
      <c r="H564" s="9" t="str">
        <f>VLOOKUP(C564,'Main Meals'!C564:L635,10,FALSE)</f>
        <v>SS</v>
      </c>
      <c r="Q564" s="411" t="e">
        <f>VLOOKUP(#REF!,'[1]ToPublish Fri+Mon Package Batch'!$A$2:$B$68,2,FALSE)</f>
        <v>#REF!</v>
      </c>
      <c r="R564" s="421" t="e">
        <f>VLOOKUP(#REF!,[2]Sheet1!$A$2:$B$12,2,FALSE)</f>
        <v>#REF!</v>
      </c>
    </row>
    <row r="565" spans="1:18">
      <c r="A565" s="10" t="str">
        <f>'Main Meals'!A565</f>
        <v>98402.000.000.000.000.000.000</v>
      </c>
      <c r="B565" s="9">
        <f>'Main Meals'!B565</f>
        <v>98400</v>
      </c>
      <c r="C565" s="9">
        <f>'Main Meals'!C565</f>
        <v>98402</v>
      </c>
      <c r="D565" s="10" t="str">
        <f>'Main Meals'!D565</f>
        <v>Anagram Pomodoro Meatballs Gluten Free</v>
      </c>
      <c r="E565" s="9" t="str">
        <f>'Main Meals'!I565</f>
        <v>ACTIVE ROTATING ON</v>
      </c>
      <c r="F565" s="409">
        <f>'Main Meals'!J565</f>
        <v>45218</v>
      </c>
      <c r="G565" s="9" t="str">
        <f>'Main Meals'!K565</f>
        <v>ENTRÉE</v>
      </c>
      <c r="H565" s="9" t="str">
        <f>VLOOKUP(C565,'Main Meals'!C565:L635,10,FALSE)</f>
        <v>SS</v>
      </c>
      <c r="Q565" s="411" t="e">
        <f>VLOOKUP(#REF!,'[1]ToPublish Fri+Mon Package Batch'!$A$2:$B$68,2,FALSE)</f>
        <v>#REF!</v>
      </c>
      <c r="R565" s="421" t="e">
        <f>VLOOKUP(#REF!,[2]Sheet1!$A$2:$B$12,2,FALSE)</f>
        <v>#REF!</v>
      </c>
    </row>
    <row r="566" spans="1:18">
      <c r="A566" s="10" t="str">
        <f>'Main Meals'!A566</f>
        <v>98202.000.000.000.000.000.000</v>
      </c>
      <c r="B566" s="9">
        <f>'Main Meals'!B566</f>
        <v>98200</v>
      </c>
      <c r="C566" s="9">
        <f>'Main Meals'!C566</f>
        <v>98202</v>
      </c>
      <c r="D566" s="10" t="str">
        <f>'Main Meals'!D566</f>
        <v>Anagram Oreo Peanut Butter Energy Bites Gluten Free</v>
      </c>
      <c r="E566" s="9" t="str">
        <f>'Main Meals'!I566</f>
        <v>ACTIVE ROTATING ON</v>
      </c>
      <c r="F566" s="409">
        <f>'Main Meals'!J566</f>
        <v>45218</v>
      </c>
      <c r="G566" s="9" t="str">
        <f>'Main Meals'!K566</f>
        <v>SNACK</v>
      </c>
      <c r="H566" s="9" t="str">
        <f>VLOOKUP(C566,'Main Meals'!C566:L635,10,FALSE)</f>
        <v>SS</v>
      </c>
      <c r="Q566" s="411" t="e">
        <f>VLOOKUP(#REF!,'[1]ToPublish Fri+Mon Package Batch'!$A$2:$B$68,2,FALSE)</f>
        <v>#REF!</v>
      </c>
      <c r="R566" s="421" t="e">
        <f>VLOOKUP(#REF!,[2]Sheet1!$A$2:$B$12,2,FALSE)</f>
        <v>#REF!</v>
      </c>
    </row>
    <row r="567" spans="1:18">
      <c r="A567" s="10" t="str">
        <f>'Main Meals'!A567</f>
        <v>97006.97202.97501.98202.98402.204.000</v>
      </c>
      <c r="B567" s="9">
        <f>'Main Meals'!B567</f>
        <v>97000</v>
      </c>
      <c r="C567" s="9">
        <f>'Main Meals'!C567</f>
        <v>97006</v>
      </c>
      <c r="D567" s="10" t="str">
        <f>'Main Meals'!D567</f>
        <v>Anagram Clinical Study Bundle (Menu 1) Gluten Free</v>
      </c>
      <c r="E567" s="9" t="str">
        <f>'Main Meals'!I567</f>
        <v>ACTIVE ROTATING ON</v>
      </c>
      <c r="F567" s="409">
        <f>'Main Meals'!J567</f>
        <v>45218</v>
      </c>
      <c r="G567" s="9" t="str">
        <f>'Main Meals'!K567</f>
        <v>BUNDLE</v>
      </c>
      <c r="H567" s="9" t="str">
        <f>VLOOKUP(C567,'Main Meals'!C567:L635,10,FALSE)</f>
        <v>BUNDLE</v>
      </c>
      <c r="Q567" s="411" t="e">
        <f>VLOOKUP(#REF!,'[1]ToPublish Fri+Mon Package Batch'!$A$2:$B$68,2,FALSE)</f>
        <v>#REF!</v>
      </c>
      <c r="R567" s="421" t="e">
        <f>VLOOKUP(#REF!,[2]Sheet1!$A$2:$B$12,2,FALSE)</f>
        <v>#REF!</v>
      </c>
    </row>
    <row r="568" spans="1:18">
      <c r="A568" s="10" t="str">
        <f>'Main Meals'!A568</f>
        <v>97007.97802.98301.98601.98902.20301.000</v>
      </c>
      <c r="B568" s="9">
        <f>'Main Meals'!B568</f>
        <v>97000</v>
      </c>
      <c r="C568" s="9">
        <f>'Main Meals'!C568</f>
        <v>97007</v>
      </c>
      <c r="D568" s="10" t="str">
        <f>'Main Meals'!D568</f>
        <v>Anagram Clinical Study Bundle (Menu 2) Gluten Free</v>
      </c>
      <c r="E568" s="9" t="str">
        <f>'Main Meals'!I568</f>
        <v>ACTIVE ROTATING ON</v>
      </c>
      <c r="F568" s="409">
        <f>'Main Meals'!J568</f>
        <v>45218</v>
      </c>
      <c r="G568" s="9" t="str">
        <f>'Main Meals'!K568</f>
        <v>BUNDLE</v>
      </c>
      <c r="H568" s="9" t="str">
        <f>VLOOKUP(C568,'Main Meals'!C568:L635,10,FALSE)</f>
        <v>BUNDLE</v>
      </c>
      <c r="Q568" s="411" t="e">
        <f>VLOOKUP(C562,'[1]ToPublish Fri+Mon Package Batch'!$A$2:$B$68,2,FALSE)</f>
        <v>#N/A</v>
      </c>
      <c r="R568" s="421" t="e">
        <f>VLOOKUP(C562,[2]Sheet1!$A$2:$B$12,2,FALSE)</f>
        <v>#N/A</v>
      </c>
    </row>
    <row r="569" spans="1:18">
      <c r="A569" s="10" t="str">
        <f>'Main Meals'!A569</f>
        <v>97008.97202.97501.98202.98402.204.98301</v>
      </c>
      <c r="B569" s="9">
        <f>'Main Meals'!B569</f>
        <v>97000</v>
      </c>
      <c r="C569" s="9">
        <f>'Main Meals'!C569</f>
        <v>97008</v>
      </c>
      <c r="D569" s="10" t="str">
        <f>'Main Meals'!D569</f>
        <v>Anagram Backup Box Gluten Free</v>
      </c>
      <c r="E569" s="9" t="str">
        <f>'Main Meals'!I569</f>
        <v>ACTIVE ROTATING ON</v>
      </c>
      <c r="F569" s="409">
        <f>'Main Meals'!J569</f>
        <v>45218</v>
      </c>
      <c r="G569" s="9" t="str">
        <f>'Main Meals'!K569</f>
        <v>BUNDLE</v>
      </c>
      <c r="H569" s="9" t="str">
        <f>VLOOKUP(C569,'Main Meals'!C569:L635,10,FALSE)</f>
        <v>BUNDLE</v>
      </c>
      <c r="Q569" s="411" t="e">
        <f>VLOOKUP(C563,'[1]ToPublish Fri+Mon Package Batch'!$A$2:$B$68,2,FALSE)</f>
        <v>#N/A</v>
      </c>
      <c r="R569" s="421" t="e">
        <f>VLOOKUP(C563,[2]Sheet1!$A$2:$B$12,2,FALSE)</f>
        <v>#N/A</v>
      </c>
    </row>
    <row r="570" spans="1:18">
      <c r="A570" s="10" t="str">
        <f>'Main Meals'!A570</f>
        <v>5802.000.000.000.000.000.000</v>
      </c>
      <c r="B570" s="9">
        <f>'Main Meals'!B570</f>
        <v>5800</v>
      </c>
      <c r="C570" s="9">
        <f>'Main Meals'!C570</f>
        <v>5802</v>
      </c>
      <c r="D570" s="10" t="str">
        <f>'Main Meals'!D570</f>
        <v xml:space="preserve">Loaded Mashed Potatoes </v>
      </c>
      <c r="E570" s="9" t="str">
        <f>'Main Meals'!I570</f>
        <v>ACTIVE ROTATING ON</v>
      </c>
      <c r="F570" s="409">
        <f>'Main Meals'!J570</f>
        <v>45240</v>
      </c>
      <c r="G570" s="9" t="str">
        <f>'Main Meals'!K570</f>
        <v>Side</v>
      </c>
      <c r="H570" s="9" t="str">
        <f>VLOOKUP(C570,'Main Meals'!C570:L635,10,FALSE)</f>
        <v>Side</v>
      </c>
      <c r="Q570" s="411" t="e">
        <f>VLOOKUP(C564,'[1]ToPublish Fri+Mon Package Batch'!$A$2:$B$68,2,FALSE)</f>
        <v>#N/A</v>
      </c>
      <c r="R570" s="421" t="e">
        <f>VLOOKUP(C564,[2]Sheet1!$A$2:$B$12,2,FALSE)</f>
        <v>#N/A</v>
      </c>
    </row>
    <row r="571" spans="1:18">
      <c r="A571" s="10" t="str">
        <f>'Main Meals'!A571</f>
        <v>99509.000.000.000.000.000.000</v>
      </c>
      <c r="B571" s="9">
        <f>'Main Meals'!B571</f>
        <v>99500</v>
      </c>
      <c r="C571" s="9">
        <f>'Main Meals'!C571</f>
        <v>99509</v>
      </c>
      <c r="D571" s="10" t="str">
        <f>'Main Meals'!D571</f>
        <v xml:space="preserve">Omnivore Courtesy Box </v>
      </c>
      <c r="E571" s="9" t="str">
        <f>'Main Meals'!I571</f>
        <v>ACTIVE ROTATING ON</v>
      </c>
      <c r="F571" s="409">
        <f>'Main Meals'!J571</f>
        <v>45247</v>
      </c>
      <c r="G571" s="9" t="str">
        <f>'Main Meals'!K571</f>
        <v>BUNDLE</v>
      </c>
      <c r="H571" s="9" t="str">
        <f>VLOOKUP(C571,'Main Meals'!C571:L635,10,FALSE)</f>
        <v>BUNDLE</v>
      </c>
      <c r="Q571" s="411" t="e">
        <f>VLOOKUP(C565,'[1]ToPublish Fri+Mon Package Batch'!$A$2:$B$68,2,FALSE)</f>
        <v>#N/A</v>
      </c>
      <c r="R571" s="421" t="e">
        <f>VLOOKUP(C565,[2]Sheet1!$A$2:$B$12,2,FALSE)</f>
        <v>#N/A</v>
      </c>
    </row>
    <row r="572" spans="1:18">
      <c r="A572" s="10" t="str">
        <f>'Main Meals'!A572</f>
        <v>99510.000.000.000.000.000.000</v>
      </c>
      <c r="B572" s="9">
        <f>'Main Meals'!B572</f>
        <v>99500</v>
      </c>
      <c r="C572" s="9">
        <f>'Main Meals'!C572</f>
        <v>99510</v>
      </c>
      <c r="D572" s="10" t="str">
        <f>'Main Meals'!D572</f>
        <v xml:space="preserve">Vegetarian Courtesy Box </v>
      </c>
      <c r="E572" s="9" t="str">
        <f>'Main Meals'!I572</f>
        <v>ACTIVE ROTATING ON</v>
      </c>
      <c r="F572" s="409">
        <f>'Main Meals'!J572</f>
        <v>45247</v>
      </c>
      <c r="G572" s="9" t="str">
        <f>'Main Meals'!K572</f>
        <v>BUNDLE</v>
      </c>
      <c r="H572" s="9" t="str">
        <f>VLOOKUP(C572,'Main Meals'!C572:L635,10,FALSE)</f>
        <v>BUNDLE</v>
      </c>
      <c r="Q572" s="411" t="e">
        <f>VLOOKUP(C566,'[1]ToPublish Fri+Mon Package Batch'!$A$2:$B$68,2,FALSE)</f>
        <v>#N/A</v>
      </c>
      <c r="R572" s="421" t="e">
        <f>VLOOKUP(C566,[2]Sheet1!$A$2:$B$12,2,FALSE)</f>
        <v>#N/A</v>
      </c>
    </row>
    <row r="573" spans="1:18">
      <c r="A573" s="10" t="str">
        <f>'Main Meals'!A573</f>
        <v>99511.000.000.000.000.000.000</v>
      </c>
      <c r="B573" s="9">
        <f>'Main Meals'!B573</f>
        <v>99500</v>
      </c>
      <c r="C573" s="9">
        <f>'Main Meals'!C573</f>
        <v>99511</v>
      </c>
      <c r="D573" s="10" t="str">
        <f>'Main Meals'!D573</f>
        <v xml:space="preserve">Vegan Courtesy Box </v>
      </c>
      <c r="E573" s="9" t="str">
        <f>'Main Meals'!I573</f>
        <v>ACTIVE ROTATING ON</v>
      </c>
      <c r="F573" s="409">
        <f>'Main Meals'!J573</f>
        <v>45247</v>
      </c>
      <c r="G573" s="9" t="str">
        <f>'Main Meals'!K573</f>
        <v>BUNDLE</v>
      </c>
      <c r="H573" s="9" t="str">
        <f>VLOOKUP(C573,'Main Meals'!C573:L635,10,FALSE)</f>
        <v>BUNDLE</v>
      </c>
      <c r="Q573" s="411" t="e">
        <f>VLOOKUP(C567,'[1]ToPublish Fri+Mon Package Batch'!$A$2:$B$68,2,FALSE)</f>
        <v>#N/A</v>
      </c>
      <c r="R573" s="421" t="e">
        <f>VLOOKUP(C567,[2]Sheet1!$A$2:$B$12,2,FALSE)</f>
        <v>#N/A</v>
      </c>
    </row>
    <row r="574" spans="1:18">
      <c r="A574" s="10" t="str">
        <f>'Main Meals'!A574</f>
        <v>99512.000.000.000.000.000.000</v>
      </c>
      <c r="B574" s="9">
        <f>'Main Meals'!B574</f>
        <v>99500</v>
      </c>
      <c r="C574" s="9">
        <f>'Main Meals'!C574</f>
        <v>99512</v>
      </c>
      <c r="D574" s="10" t="str">
        <f>'Main Meals'!D574</f>
        <v xml:space="preserve">Pescatarian Courtesy Box </v>
      </c>
      <c r="E574" s="9" t="str">
        <f>'Main Meals'!I574</f>
        <v>ACTIVE ROTATING ON</v>
      </c>
      <c r="F574" s="409">
        <f>'Main Meals'!J574</f>
        <v>45247</v>
      </c>
      <c r="G574" s="9" t="str">
        <f>'Main Meals'!K574</f>
        <v>BUNDLE</v>
      </c>
      <c r="H574" s="9" t="str">
        <f>VLOOKUP(C574,'Main Meals'!C574:L635,10,FALSE)</f>
        <v>BUNDLE</v>
      </c>
      <c r="Q574" s="411" t="e">
        <f>VLOOKUP(C568,'[1]ToPublish Fri+Mon Package Batch'!$A$2:$B$68,2,FALSE)</f>
        <v>#N/A</v>
      </c>
      <c r="R574" s="421" t="e">
        <f>VLOOKUP(C568,[2]Sheet1!$A$2:$B$12,2,FALSE)</f>
        <v>#N/A</v>
      </c>
    </row>
    <row r="575" spans="1:18">
      <c r="A575" s="10" t="str">
        <f>'Main Meals'!A575</f>
        <v>40891.000.000.000.000.000.000</v>
      </c>
      <c r="B575" s="9">
        <f>'Main Meals'!B575</f>
        <v>40800</v>
      </c>
      <c r="C575" s="9">
        <f>'Main Meals'!C575</f>
        <v>40891</v>
      </c>
      <c r="D575" s="10" t="str">
        <f>'Main Meals'!D575</f>
        <v xml:space="preserve">Black Friday Bundle </v>
      </c>
      <c r="E575" s="9" t="str">
        <f>'Main Meals'!I575</f>
        <v>ACTIVE ROTATING ON</v>
      </c>
      <c r="F575" s="409">
        <f>'Main Meals'!J575</f>
        <v>45247</v>
      </c>
      <c r="G575" s="9" t="str">
        <f>'Main Meals'!K575</f>
        <v>BUNDLE</v>
      </c>
      <c r="H575" s="9" t="str">
        <f>VLOOKUP(C575,'Main Meals'!C575:L635,10,FALSE)</f>
        <v>BUNDLE</v>
      </c>
      <c r="Q575" s="411" t="e">
        <f>VLOOKUP(C569,'[1]ToPublish Fri+Mon Package Batch'!$A$2:$B$68,2,FALSE)</f>
        <v>#N/A</v>
      </c>
      <c r="R575" s="421" t="e">
        <f>VLOOKUP(C569,[2]Sheet1!$A$2:$B$12,2,FALSE)</f>
        <v>#N/A</v>
      </c>
    </row>
    <row r="576" spans="1:18">
      <c r="A576" s="10" t="str">
        <f>'Main Meals'!A576</f>
        <v>40892.000.000.000.000.000.000</v>
      </c>
      <c r="B576" s="9">
        <f>'Main Meals'!B576</f>
        <v>40800</v>
      </c>
      <c r="C576" s="9">
        <f>'Main Meals'!C576</f>
        <v>40892</v>
      </c>
      <c r="D576" s="10" t="str">
        <f>'Main Meals'!D576</f>
        <v xml:space="preserve">Cyber Monday Bundle </v>
      </c>
      <c r="E576" s="9" t="str">
        <f>'Main Meals'!I576</f>
        <v>ACTIVE ROTATING ON</v>
      </c>
      <c r="F576" s="409">
        <f>'Main Meals'!J576</f>
        <v>45247</v>
      </c>
      <c r="G576" s="9" t="str">
        <f>'Main Meals'!K576</f>
        <v>BUNDLE</v>
      </c>
      <c r="H576" s="9" t="str">
        <f>VLOOKUP(C576,'Main Meals'!C576:L635,10,FALSE)</f>
        <v>BUNDLE</v>
      </c>
      <c r="Q576" s="411" t="e">
        <f>VLOOKUP(C570,'[1]ToPublish Fri+Mon Package Batch'!$A$2:$B$68,2,FALSE)</f>
        <v>#N/A</v>
      </c>
      <c r="R576" s="421" t="e">
        <f>VLOOKUP(C570,[2]Sheet1!$A$2:$B$12,2,FALSE)</f>
        <v>#N/A</v>
      </c>
    </row>
    <row r="577" spans="1:18">
      <c r="A577" s="10" t="str">
        <f>'Main Meals'!A577</f>
        <v>20605.000.000.000.000.000.000</v>
      </c>
      <c r="B577" s="9">
        <f>'Main Meals'!B577</f>
        <v>20600</v>
      </c>
      <c r="C577" s="9">
        <f>'Main Meals'!C577</f>
        <v>20605</v>
      </c>
      <c r="D577" s="10" t="str">
        <f>'Main Meals'!D577</f>
        <v>Chocolate Coffee Cake 6-pack</v>
      </c>
      <c r="E577" s="9" t="str">
        <f>'Main Meals'!I577</f>
        <v>ACTIVE ROTATING ON</v>
      </c>
      <c r="F577" s="409">
        <f>'Main Meals'!J577</f>
        <v>45247</v>
      </c>
      <c r="G577" s="9" t="str">
        <f>'Main Meals'!K577</f>
        <v>SNACK</v>
      </c>
      <c r="H577" s="9" t="str">
        <f>VLOOKUP(C577,'Main Meals'!C577:L635,10,FALSE)</f>
        <v>MS</v>
      </c>
      <c r="Q577" s="411" t="e">
        <f>VLOOKUP(C571,'[1]ToPublish Fri+Mon Package Batch'!$A$2:$B$68,2,FALSE)</f>
        <v>#N/A</v>
      </c>
      <c r="R577" s="421" t="e">
        <f>VLOOKUP(C571,[2]Sheet1!$A$2:$B$12,2,FALSE)</f>
        <v>#N/A</v>
      </c>
    </row>
    <row r="578" spans="1:18">
      <c r="A578" s="10" t="str">
        <f>'Main Meals'!A578</f>
        <v>20606.000.000.000.000.000.000</v>
      </c>
      <c r="B578" s="9">
        <f>'Main Meals'!B578</f>
        <v>20600</v>
      </c>
      <c r="C578" s="9">
        <f>'Main Meals'!C578</f>
        <v>20606</v>
      </c>
      <c r="D578" s="10" t="str">
        <f>'Main Meals'!D578</f>
        <v>Raspberry Coffee Cake 6-pack</v>
      </c>
      <c r="E578" s="9" t="str">
        <f>'Main Meals'!I578</f>
        <v>ACTIVE ROTATING ON</v>
      </c>
      <c r="F578" s="409">
        <f>'Main Meals'!J578</f>
        <v>45247</v>
      </c>
      <c r="G578" s="9" t="str">
        <f>'Main Meals'!K578</f>
        <v>SNACK</v>
      </c>
      <c r="H578" s="9" t="str">
        <f>VLOOKUP(C578,'Main Meals'!C578:L635,10,FALSE)</f>
        <v>MS</v>
      </c>
      <c r="Q578" s="411" t="e">
        <f>VLOOKUP(C572,'[1]ToPublish Fri+Mon Package Batch'!$A$2:$B$68,2,FALSE)</f>
        <v>#N/A</v>
      </c>
      <c r="R578" s="421" t="e">
        <f>VLOOKUP(C572,[2]Sheet1!$A$2:$B$12,2,FALSE)</f>
        <v>#N/A</v>
      </c>
    </row>
    <row r="579" spans="1:18">
      <c r="A579" s="10" t="str">
        <f>'Main Meals'!A579</f>
        <v>20607.000.000.000.000.000.000</v>
      </c>
      <c r="B579" s="9">
        <f>'Main Meals'!B579</f>
        <v>20600</v>
      </c>
      <c r="C579" s="9">
        <f>'Main Meals'!C579</f>
        <v>20607</v>
      </c>
      <c r="D579" s="10" t="str">
        <f>'Main Meals'!D579</f>
        <v>Variety Coffee Cake 6-pack</v>
      </c>
      <c r="E579" s="9" t="str">
        <f>'Main Meals'!I579</f>
        <v>ACTIVE ROTATING ON</v>
      </c>
      <c r="F579" s="409">
        <f>'Main Meals'!J579</f>
        <v>45247</v>
      </c>
      <c r="G579" s="9" t="str">
        <f>'Main Meals'!K579</f>
        <v>SNACK</v>
      </c>
      <c r="H579" s="9" t="str">
        <f>VLOOKUP(C579,'Main Meals'!C579:L635,10,FALSE)</f>
        <v>MS</v>
      </c>
      <c r="Q579" s="411" t="e">
        <f>VLOOKUP(C573,'[1]ToPublish Fri+Mon Package Batch'!$A$2:$B$68,2,FALSE)</f>
        <v>#N/A</v>
      </c>
      <c r="R579" s="421" t="e">
        <f>VLOOKUP(C573,[2]Sheet1!$A$2:$B$12,2,FALSE)</f>
        <v>#N/A</v>
      </c>
    </row>
    <row r="580" spans="1:18">
      <c r="A580" s="10" t="str">
        <f>'Main Meals'!A580</f>
        <v>20608.000.000.000.000.000.000</v>
      </c>
      <c r="B580" s="9">
        <f>'Main Meals'!B580</f>
        <v>20600</v>
      </c>
      <c r="C580" s="9">
        <f>'Main Meals'!C580</f>
        <v>20608</v>
      </c>
      <c r="D580" s="10" t="str">
        <f>'Main Meals'!D580</f>
        <v>Cinnamon Coffee Cake 6-pack</v>
      </c>
      <c r="E580" s="9" t="str">
        <f>'Main Meals'!I580</f>
        <v>ACTIVE ROTATING ON</v>
      </c>
      <c r="F580" s="409">
        <f>'Main Meals'!J580</f>
        <v>45247</v>
      </c>
      <c r="G580" s="9" t="str">
        <f>'Main Meals'!K580</f>
        <v>SNACK</v>
      </c>
      <c r="H580" s="9" t="str">
        <f>VLOOKUP(C580,'Main Meals'!C580:L635,10,FALSE)</f>
        <v>MS</v>
      </c>
      <c r="Q580" s="411" t="e">
        <f>VLOOKUP(C574,'[1]ToPublish Fri+Mon Package Batch'!$A$2:$B$68,2,FALSE)</f>
        <v>#N/A</v>
      </c>
      <c r="R580" s="421" t="e">
        <f>VLOOKUP(C574,[2]Sheet1!$A$2:$B$12,2,FALSE)</f>
        <v>#N/A</v>
      </c>
    </row>
    <row r="581" spans="1:18">
      <c r="A581" s="10" t="str">
        <f>'Main Meals'!A581</f>
        <v>96501.000.000.000.000.000.000</v>
      </c>
      <c r="B581" s="9">
        <f>'Main Meals'!B581</f>
        <v>96500</v>
      </c>
      <c r="C581" s="9">
        <f>'Main Meals'!C581</f>
        <v>96501</v>
      </c>
      <c r="D581" s="10" t="str">
        <f>'Main Meals'!D581</f>
        <v xml:space="preserve">Chicken Bacon Lasagna </v>
      </c>
      <c r="E581" s="9" t="str">
        <f>'Main Meals'!I581</f>
        <v>ACTIVE ROTATING ON</v>
      </c>
      <c r="F581" s="409">
        <f>'Main Meals'!J581</f>
        <v>45251</v>
      </c>
      <c r="G581" s="9" t="str">
        <f>'Main Meals'!K581</f>
        <v>ENTRÉE</v>
      </c>
      <c r="H581" s="9" t="str">
        <f>VLOOKUP(C581,'Main Meals'!C581:L635,10,FALSE)</f>
        <v>SS</v>
      </c>
      <c r="Q581" s="411" t="e">
        <f>VLOOKUP(C575,'[1]ToPublish Fri+Mon Package Batch'!$A$2:$B$68,2,FALSE)</f>
        <v>#N/A</v>
      </c>
      <c r="R581" s="421" t="e">
        <f>VLOOKUP(C575,[2]Sheet1!$A$2:$B$12,2,FALSE)</f>
        <v>#N/A</v>
      </c>
    </row>
    <row r="582" spans="1:18">
      <c r="A582" s="10" t="str">
        <f>'Main Meals'!A582</f>
        <v>50902.000.000.000.000.000.000</v>
      </c>
      <c r="B582" s="9">
        <f>'Main Meals'!B582</f>
        <v>50900</v>
      </c>
      <c r="C582" s="9">
        <f>'Main Meals'!C582</f>
        <v>50902</v>
      </c>
      <c r="D582" s="10" t="str">
        <f>'Main Meals'!D582</f>
        <v xml:space="preserve">Pulled BBQ Chicken Sliders </v>
      </c>
      <c r="E582" s="9" t="str">
        <f>'Main Meals'!I582</f>
        <v>ACTIVE ROTATING ON</v>
      </c>
      <c r="F582" s="409">
        <f>'Main Meals'!J582</f>
        <v>45251</v>
      </c>
      <c r="G582" s="9" t="str">
        <f>'Main Meals'!K582</f>
        <v>ENTRÉE</v>
      </c>
      <c r="H582" s="9" t="str">
        <f>VLOOKUP(C582,'Main Meals'!C582:L635,10,FALSE)</f>
        <v>SS</v>
      </c>
      <c r="Q582" s="411" t="e">
        <f>VLOOKUP(C576,'[1]ToPublish Fri+Mon Package Batch'!$A$2:$B$68,2,FALSE)</f>
        <v>#N/A</v>
      </c>
      <c r="R582" s="421" t="e">
        <f>VLOOKUP(C576,[2]Sheet1!$A$2:$B$12,2,FALSE)</f>
        <v>#N/A</v>
      </c>
    </row>
    <row r="583" spans="1:18">
      <c r="A583" s="10" t="str">
        <f>'Main Meals'!A583</f>
        <v>14202.000.000.000.000.000.000</v>
      </c>
      <c r="B583" s="9">
        <f>'Main Meals'!B583</f>
        <v>14200</v>
      </c>
      <c r="C583" s="9">
        <f>'Main Meals'!C583</f>
        <v>14202</v>
      </c>
      <c r="D583" s="10" t="str">
        <f>'Main Meals'!D583</f>
        <v xml:space="preserve">Magret with Lavender </v>
      </c>
      <c r="E583" s="9" t="str">
        <f>'Main Meals'!I583</f>
        <v>ACTIVE ROTATING ON</v>
      </c>
      <c r="F583" s="409">
        <f>'Main Meals'!J583</f>
        <v>45261</v>
      </c>
      <c r="G583" s="9" t="str">
        <f>'Main Meals'!K583</f>
        <v>ENTRÉE</v>
      </c>
      <c r="H583" s="9" t="str">
        <f>VLOOKUP(C583,'Main Meals'!C583:L635,10,FALSE)</f>
        <v>SS</v>
      </c>
      <c r="Q583" s="411" t="e">
        <f>VLOOKUP(C577,'[1]ToPublish Fri+Mon Package Batch'!$A$2:$B$68,2,FALSE)</f>
        <v>#N/A</v>
      </c>
      <c r="R583" s="421" t="e">
        <f>VLOOKUP(C577,[2]Sheet1!$A$2:$B$12,2,FALSE)</f>
        <v>#N/A</v>
      </c>
    </row>
    <row r="584" spans="1:18">
      <c r="A584" s="10" t="str">
        <f>'Main Meals'!A584</f>
        <v>40893.000.000.000.000.000.000</v>
      </c>
      <c r="B584" s="9">
        <f>'Main Meals'!B584</f>
        <v>40800</v>
      </c>
      <c r="C584" s="9">
        <f>'Main Meals'!C584</f>
        <v>40893</v>
      </c>
      <c r="D584" s="10" t="str">
        <f>'Main Meals'!D584</f>
        <v xml:space="preserve">Holiday Experience Bundle: Magret with Lavender </v>
      </c>
      <c r="E584" s="9" t="str">
        <f>'Main Meals'!I584</f>
        <v>ACTIVE ROTATING ON</v>
      </c>
      <c r="F584" s="409">
        <f>'Main Meals'!J584</f>
        <v>45261</v>
      </c>
      <c r="G584" s="9" t="str">
        <f>'Main Meals'!K584</f>
        <v>BUNDLE</v>
      </c>
      <c r="H584" s="9" t="str">
        <f>VLOOKUP(C584,'Main Meals'!C584:L635,10,FALSE)</f>
        <v>BUNDLE</v>
      </c>
      <c r="Q584" s="411" t="e">
        <f>VLOOKUP(C578,'[1]ToPublish Fri+Mon Package Batch'!$A$2:$B$68,2,FALSE)</f>
        <v>#N/A</v>
      </c>
      <c r="R584" s="421" t="e">
        <f>VLOOKUP(C578,[2]Sheet1!$A$2:$B$12,2,FALSE)</f>
        <v>#N/A</v>
      </c>
    </row>
    <row r="585" spans="1:18">
      <c r="A585" s="10" t="str">
        <f>'Main Meals'!A585</f>
        <v>40894.000.000.000.000.000.000</v>
      </c>
      <c r="B585" s="9">
        <f>'Main Meals'!B585</f>
        <v>40800</v>
      </c>
      <c r="C585" s="9">
        <f>'Main Meals'!C585</f>
        <v>40894</v>
      </c>
      <c r="D585" s="10" t="str">
        <f>'Main Meals'!D585</f>
        <v>Holiday Experience  (Sea Bass) X2</v>
      </c>
      <c r="E585" s="9" t="str">
        <f>'Main Meals'!I585</f>
        <v>ACTIVE ROTATING ON</v>
      </c>
      <c r="G585" s="9" t="str">
        <f>'Main Meals'!K585</f>
        <v>BUNDLE</v>
      </c>
      <c r="H585" s="9" t="str">
        <f>VLOOKUP(C585,'Main Meals'!C585:L635,10,FALSE)</f>
        <v>BUNDLE</v>
      </c>
      <c r="Q585" s="411" t="e">
        <f>VLOOKUP(C579,'[1]ToPublish Fri+Mon Package Batch'!$A$2:$B$68,2,FALSE)</f>
        <v>#N/A</v>
      </c>
      <c r="R585" s="421" t="e">
        <f>VLOOKUP(C579,[2]Sheet1!$A$2:$B$12,2,FALSE)</f>
        <v>#N/A</v>
      </c>
    </row>
    <row r="586" spans="1:18">
      <c r="A586" s="10" t="str">
        <f>'Main Meals'!A586</f>
        <v>40895.000.000.000.000.000.000</v>
      </c>
      <c r="B586" s="9">
        <f>'Main Meals'!B586</f>
        <v>40800</v>
      </c>
      <c r="C586" s="9">
        <f>'Main Meals'!C586</f>
        <v>40895</v>
      </c>
      <c r="D586" s="10" t="str">
        <f>'Main Meals'!D586</f>
        <v>Holiday Experience Bundle (Magret with Lavender) X2</v>
      </c>
      <c r="E586" s="9" t="str">
        <f>'Main Meals'!I586</f>
        <v>ACTIVE ROTATING ON</v>
      </c>
      <c r="G586" s="9" t="str">
        <f>'Main Meals'!K586</f>
        <v>BUNDLE</v>
      </c>
      <c r="H586" s="9" t="str">
        <f>VLOOKUP(C586,'Main Meals'!C586:L635,10,FALSE)</f>
        <v>BUNDLE</v>
      </c>
      <c r="Q586" s="411" t="e">
        <f>VLOOKUP(C580,'[1]ToPublish Fri+Mon Package Batch'!$A$2:$B$68,2,FALSE)</f>
        <v>#N/A</v>
      </c>
      <c r="R586" s="421" t="e">
        <f>VLOOKUP(C580,[2]Sheet1!$A$2:$B$12,2,FALSE)</f>
        <v>#N/A</v>
      </c>
    </row>
    <row r="587" spans="1:18">
      <c r="A587" s="10" t="str">
        <f>'Main Meals'!A587</f>
        <v>97203.000.000.000.000.000.000</v>
      </c>
      <c r="B587" s="9">
        <f>'Main Meals'!B587</f>
        <v>97200</v>
      </c>
      <c r="C587" s="9">
        <f>'Main Meals'!C587</f>
        <v>97203</v>
      </c>
      <c r="D587" s="10" t="str">
        <f>'Main Meals'!D587</f>
        <v>Anagram Lasagna Vegetarian</v>
      </c>
      <c r="E587" s="9" t="str">
        <f>'Main Meals'!I587</f>
        <v>ACTIVE ROTATING ON</v>
      </c>
      <c r="G587" s="9" t="str">
        <f>'Main Meals'!K587</f>
        <v>ENTRÉE</v>
      </c>
      <c r="H587" s="9" t="str">
        <f>VLOOKUP(C587,'Main Meals'!C587:L635,10,FALSE)</f>
        <v>SS</v>
      </c>
      <c r="Q587" s="411" t="e">
        <f>VLOOKUP(C581,'[1]ToPublish Fri+Mon Package Batch'!$A$2:$B$68,2,FALSE)</f>
        <v>#N/A</v>
      </c>
      <c r="R587" s="421" t="e">
        <f>VLOOKUP(C581,[2]Sheet1!$A$2:$B$12,2,FALSE)</f>
        <v>#N/A</v>
      </c>
    </row>
    <row r="588" spans="1:18">
      <c r="A588" s="10" t="str">
        <f>'Main Meals'!A588</f>
        <v>98403.000.000.000.000.000.000</v>
      </c>
      <c r="B588" s="9">
        <f>'Main Meals'!B588</f>
        <v>98400</v>
      </c>
      <c r="C588" s="9">
        <f>'Main Meals'!C588</f>
        <v>98403</v>
      </c>
      <c r="D588" s="10" t="str">
        <f>'Main Meals'!D588</f>
        <v>Anagram Pomodoro Meatballs Vegetarian</v>
      </c>
      <c r="E588" s="9" t="str">
        <f>'Main Meals'!I588</f>
        <v>ACTIVE ROTATING ON</v>
      </c>
      <c r="G588" s="9" t="str">
        <f>'Main Meals'!K588</f>
        <v>ENTRÉE</v>
      </c>
      <c r="H588" s="9" t="str">
        <f>VLOOKUP(C588,'Main Meals'!C588:L635,10,FALSE)</f>
        <v>SS</v>
      </c>
      <c r="Q588" s="411" t="e">
        <f>VLOOKUP(C582,'[1]ToPublish Fri+Mon Package Batch'!$A$2:$B$68,2,FALSE)</f>
        <v>#N/A</v>
      </c>
      <c r="R588" s="421" t="e">
        <f>VLOOKUP(C582,[2]Sheet1!$A$2:$B$12,2,FALSE)</f>
        <v>#N/A</v>
      </c>
    </row>
    <row r="589" spans="1:18">
      <c r="A589" s="10" t="str">
        <f>'Main Meals'!A589</f>
        <v>98903.000.000.000.000.000.000</v>
      </c>
      <c r="B589" s="9">
        <f>'Main Meals'!B589</f>
        <v>98900</v>
      </c>
      <c r="C589" s="9">
        <f>'Main Meals'!C589</f>
        <v>98903</v>
      </c>
      <c r="D589" s="10" t="str">
        <f>'Main Meals'!D589</f>
        <v>Anagram Tagliatelle Vegetarian</v>
      </c>
      <c r="E589" s="9" t="str">
        <f>'Main Meals'!I589</f>
        <v>ACTIVE ROTATING ON</v>
      </c>
      <c r="G589" s="9" t="str">
        <f>'Main Meals'!K589</f>
        <v>ENTRÉE</v>
      </c>
      <c r="H589" s="9" t="str">
        <f>VLOOKUP(C589,'Main Meals'!C589:L635,10,FALSE)</f>
        <v>SS</v>
      </c>
      <c r="Q589" s="411" t="e">
        <f>VLOOKUP(C583,'[1]ToPublish Fri+Mon Package Batch'!$A$2:$B$68,2,FALSE)</f>
        <v>#N/A</v>
      </c>
      <c r="R589" s="421" t="e">
        <f>VLOOKUP(C583,[2]Sheet1!$A$2:$B$12,2,FALSE)</f>
        <v>#N/A</v>
      </c>
    </row>
    <row r="590" spans="1:18">
      <c r="A590" s="10" t="str">
        <f>'Main Meals'!A590</f>
        <v>97803.000.000.000.000.000.000</v>
      </c>
      <c r="B590" s="9">
        <f>'Main Meals'!B590</f>
        <v>97800</v>
      </c>
      <c r="C590" s="9">
        <f>'Main Meals'!C590</f>
        <v>97803</v>
      </c>
      <c r="D590" s="10" t="str">
        <f>'Main Meals'!D590</f>
        <v>Anagram Corn Casserole Vegetarian</v>
      </c>
      <c r="E590" s="9" t="str">
        <f>'Main Meals'!I590</f>
        <v>ACTIVE ROTATING ON</v>
      </c>
      <c r="G590" s="9" t="str">
        <f>'Main Meals'!K590</f>
        <v>ENTRÉE</v>
      </c>
      <c r="H590" s="9" t="str">
        <f>VLOOKUP(C590,'Main Meals'!C590:L635,10,FALSE)</f>
        <v>SS</v>
      </c>
      <c r="Q590" s="411" t="e">
        <f>VLOOKUP(C584,'[1]ToPublish Fri+Mon Package Batch'!$A$2:$B$68,2,FALSE)</f>
        <v>#N/A</v>
      </c>
      <c r="R590" s="421" t="e">
        <f>VLOOKUP(C584,[2]Sheet1!$A$2:$B$12,2,FALSE)</f>
        <v>#N/A</v>
      </c>
    </row>
    <row r="591" spans="1:18">
      <c r="A591" s="10" t="str">
        <f>'Main Meals'!A591</f>
        <v>97503.000.000.000.000.000.000</v>
      </c>
      <c r="B591" s="9">
        <f>'Main Meals'!B591</f>
        <v>97500</v>
      </c>
      <c r="C591" s="9">
        <f>'Main Meals'!C591</f>
        <v>97503</v>
      </c>
      <c r="D591" s="10" t="str">
        <f>'Main Meals'!D591</f>
        <v>Anagram American Breakfast Vegetarian</v>
      </c>
      <c r="E591" s="9" t="str">
        <f>'Main Meals'!I591</f>
        <v>ACTIVE ROTATING ON</v>
      </c>
      <c r="G591" s="9" t="str">
        <f>'Main Meals'!K591</f>
        <v>ENTRÉE</v>
      </c>
      <c r="H591" s="9" t="str">
        <f>VLOOKUP(C591,'Main Meals'!C591:L635,10,FALSE)</f>
        <v>SS</v>
      </c>
      <c r="Q591" s="411" t="e">
        <f>VLOOKUP(C585,'[1]ToPublish Fri+Mon Package Batch'!$A$2:$B$68,2,FALSE)</f>
        <v>#N/A</v>
      </c>
      <c r="R591" s="421" t="e">
        <f>VLOOKUP(C585,[2]Sheet1!$A$2:$B$12,2,FALSE)</f>
        <v>#N/A</v>
      </c>
    </row>
    <row r="592" spans="1:18">
      <c r="A592" s="10" t="str">
        <f>'Main Meals'!A592</f>
        <v>7303.000.000.000.000.000.000</v>
      </c>
      <c r="B592" s="9">
        <f>'Main Meals'!B592</f>
        <v>7300</v>
      </c>
      <c r="C592" s="9">
        <f>'Main Meals'!C592</f>
        <v>7303</v>
      </c>
      <c r="D592" s="10" t="str">
        <f>'Main Meals'!D592</f>
        <v>Anagram Almond and Cranberry Energy Bites 4 Pack</v>
      </c>
      <c r="E592" s="9" t="str">
        <f>'Main Meals'!I592</f>
        <v>ACTIVE ROTATING ON</v>
      </c>
      <c r="G592" s="9" t="str">
        <f>'Main Meals'!K592</f>
        <v>ENTRÉE</v>
      </c>
      <c r="H592" s="9" t="str">
        <f>VLOOKUP(C592,'Main Meals'!C592:L635,10,FALSE)</f>
        <v>SS</v>
      </c>
      <c r="Q592" s="411" t="e">
        <f>VLOOKUP(C586,'[1]ToPublish Fri+Mon Package Batch'!$A$2:$B$68,2,FALSE)</f>
        <v>#N/A</v>
      </c>
      <c r="R592" s="421" t="e">
        <f>VLOOKUP(C586,[2]Sheet1!$A$2:$B$12,2,FALSE)</f>
        <v>#N/A</v>
      </c>
    </row>
    <row r="593" spans="1:18">
      <c r="A593" s="10" t="str">
        <f>'Main Meals'!A593</f>
        <v>99601.000.000.000.000.000.000</v>
      </c>
      <c r="B593" s="9">
        <f>'Main Meals'!B593</f>
        <v>99600</v>
      </c>
      <c r="C593" s="9">
        <f>'Main Meals'!C593</f>
        <v>99601</v>
      </c>
      <c r="D593" s="10" t="str">
        <f>'Main Meals'!D593</f>
        <v>Anagram Dried Mango Vegetarian</v>
      </c>
      <c r="E593" s="9" t="str">
        <f>'Main Meals'!I593</f>
        <v>ACTIVE ROTATING ON</v>
      </c>
      <c r="G593" s="9" t="str">
        <f>'Main Meals'!K593</f>
        <v>SNACK</v>
      </c>
      <c r="H593" s="9" t="str">
        <f>VLOOKUP(C593,'Main Meals'!C593:L635,10,FALSE)</f>
        <v>MS</v>
      </c>
      <c r="Q593" s="411" t="e">
        <f>VLOOKUP(C587,'[1]ToPublish Fri+Mon Package Batch'!$A$2:$B$68,2,FALSE)</f>
        <v>#N/A</v>
      </c>
      <c r="R593" s="421" t="e">
        <f>VLOOKUP(C587,[2]Sheet1!$A$2:$B$12,2,FALSE)</f>
        <v>#N/A</v>
      </c>
    </row>
    <row r="594" spans="1:18">
      <c r="A594" s="10" t="str">
        <f>'Main Meals'!A594</f>
        <v>97009.000.000.000.000.000.000</v>
      </c>
      <c r="B594" s="9">
        <f>'Main Meals'!B594</f>
        <v>97000</v>
      </c>
      <c r="C594" s="9">
        <f>'Main Meals'!C594</f>
        <v>97009</v>
      </c>
      <c r="D594" s="10" t="str">
        <f>'Main Meals'!D594</f>
        <v>Anagram Clinical Study Bundle (Menu 1) Vegetarian</v>
      </c>
      <c r="E594" s="9" t="str">
        <f>'Main Meals'!I594</f>
        <v>ACTIVE ROTATING ON</v>
      </c>
      <c r="G594" s="9" t="str">
        <f>'Main Meals'!K594</f>
        <v>BUNDLE</v>
      </c>
      <c r="H594" s="9" t="str">
        <f>VLOOKUP(C594,'Main Meals'!C594:L635,10,FALSE)</f>
        <v>BUNDLE</v>
      </c>
      <c r="Q594" s="411" t="e">
        <f>VLOOKUP(C588,'[1]ToPublish Fri+Mon Package Batch'!$A$2:$B$68,2,FALSE)</f>
        <v>#N/A</v>
      </c>
      <c r="R594" s="421" t="e">
        <f>VLOOKUP(C588,[2]Sheet1!$A$2:$B$12,2,FALSE)</f>
        <v>#N/A</v>
      </c>
    </row>
    <row r="595" spans="1:18">
      <c r="A595" s="10" t="str">
        <f>'Main Meals'!A595</f>
        <v>97010.000.000.000.000.000.000</v>
      </c>
      <c r="B595" s="9">
        <f>'Main Meals'!B595</f>
        <v>97000</v>
      </c>
      <c r="C595" s="9">
        <f>'Main Meals'!C595</f>
        <v>97010</v>
      </c>
      <c r="D595" s="10" t="str">
        <f>'Main Meals'!D595</f>
        <v>Anagram Clinical Study Bundle (Menu 2) Vegetarian</v>
      </c>
      <c r="E595" s="9" t="str">
        <f>'Main Meals'!I595</f>
        <v>ACTIVE ROTATING ON</v>
      </c>
      <c r="G595" s="9" t="str">
        <f>'Main Meals'!K595</f>
        <v>BUNDLE</v>
      </c>
      <c r="H595" s="9" t="str">
        <f>VLOOKUP(C595,'Main Meals'!C595:L635,10,FALSE)</f>
        <v>BUNDLE</v>
      </c>
      <c r="Q595" s="411" t="e">
        <f>VLOOKUP(C589,'[1]ToPublish Fri+Mon Package Batch'!$A$2:$B$68,2,FALSE)</f>
        <v>#N/A</v>
      </c>
      <c r="R595" s="421" t="e">
        <f>VLOOKUP(C589,[2]Sheet1!$A$2:$B$12,2,FALSE)</f>
        <v>#N/A</v>
      </c>
    </row>
    <row r="596" spans="1:18">
      <c r="A596" s="10" t="str">
        <f>'Main Meals'!A596</f>
        <v>80902.000.000.000.000.000.000</v>
      </c>
      <c r="B596" s="9">
        <f>'Main Meals'!B596</f>
        <v>80900</v>
      </c>
      <c r="C596" s="9">
        <f>'Main Meals'!C596</f>
        <v>80902</v>
      </c>
      <c r="D596" s="10" t="str">
        <f>'Main Meals'!D596</f>
        <v>Anagram Chocolate Fudge Brownie Bites (4 bites)</v>
      </c>
      <c r="E596" s="9" t="str">
        <f>'Main Meals'!I596</f>
        <v>ACTIVE ROTATING ON</v>
      </c>
      <c r="G596" s="9" t="str">
        <f>'Main Meals'!K596</f>
        <v>SNACK</v>
      </c>
      <c r="H596" s="9" t="str">
        <f>VLOOKUP(C596,'Main Meals'!C596:L635,10,FALSE)</f>
        <v>SS</v>
      </c>
      <c r="Q596" s="411" t="e">
        <f>VLOOKUP(C590,'[1]ToPublish Fri+Mon Package Batch'!$A$2:$B$68,2,FALSE)</f>
        <v>#N/A</v>
      </c>
      <c r="R596" s="421" t="e">
        <f>VLOOKUP(C590,[2]Sheet1!$A$2:$B$12,2,FALSE)</f>
        <v>#N/A</v>
      </c>
    </row>
    <row r="597" spans="1:18">
      <c r="A597" s="10" t="str">
        <f>'Main Meals'!A597</f>
        <v>12901.000.000.000.000.000.000</v>
      </c>
      <c r="B597" s="9">
        <f>'Main Meals'!B597</f>
        <v>12900</v>
      </c>
      <c r="C597" s="9">
        <f>'Main Meals'!C597</f>
        <v>12901</v>
      </c>
      <c r="D597" s="10" t="str">
        <f>'Main Meals'!D597</f>
        <v xml:space="preserve">Anagram Basmati Rice </v>
      </c>
      <c r="E597" s="9" t="str">
        <f>'Main Meals'!I597</f>
        <v>ACTIVE ROTATING ON</v>
      </c>
      <c r="G597" s="9" t="str">
        <f>'Main Meals'!K597</f>
        <v>SIDE</v>
      </c>
      <c r="H597" s="9" t="str">
        <f>VLOOKUP(C597,'Main Meals'!C597:L635,10,FALSE)</f>
        <v>SS</v>
      </c>
      <c r="Q597" s="411" t="e">
        <f>VLOOKUP(C591,'[1]ToPublish Fri+Mon Package Batch'!$A$2:$B$68,2,FALSE)</f>
        <v>#N/A</v>
      </c>
      <c r="R597" s="421" t="e">
        <f>VLOOKUP(C591,[2]Sheet1!$A$2:$B$12,2,FALSE)</f>
        <v>#N/A</v>
      </c>
    </row>
    <row r="598" spans="1:18">
      <c r="A598" s="10" t="str">
        <f>'Main Meals'!A598</f>
        <v>8620.000.000.000.000.000.000</v>
      </c>
      <c r="B598" s="9">
        <f>'Main Meals'!B598</f>
        <v>8600</v>
      </c>
      <c r="C598" s="9">
        <f>'Main Meals'!C598</f>
        <v>8620</v>
      </c>
      <c r="D598" s="10" t="str">
        <f>'Main Meals'!D598</f>
        <v xml:space="preserve">Anagram Herbed Quinoa </v>
      </c>
      <c r="E598" s="9" t="str">
        <f>'Main Meals'!I598</f>
        <v>ACTIVE ROTATING ON</v>
      </c>
      <c r="G598" s="9" t="str">
        <f>'Main Meals'!K598</f>
        <v>SIDE</v>
      </c>
      <c r="H598" s="9" t="str">
        <f>VLOOKUP(C598,'Main Meals'!C598:L635,10,FALSE)</f>
        <v>SS</v>
      </c>
      <c r="Q598" s="411" t="e">
        <f>VLOOKUP(C592,'[1]ToPublish Fri+Mon Package Batch'!$A$2:$B$68,2,FALSE)</f>
        <v>#N/A</v>
      </c>
      <c r="R598" s="421" t="e">
        <f>VLOOKUP(C592,[2]Sheet1!$A$2:$B$12,2,FALSE)</f>
        <v>#N/A</v>
      </c>
    </row>
    <row r="599" spans="1:18">
      <c r="A599" s="10" t="str">
        <f>'Main Meals'!A599</f>
        <v>3901.000.000.000.000.000.000</v>
      </c>
      <c r="B599" s="9">
        <f>'Main Meals'!B599</f>
        <v>3900</v>
      </c>
      <c r="C599" s="9">
        <f>'Main Meals'!C599</f>
        <v>3901</v>
      </c>
      <c r="D599" s="10" t="str">
        <f>'Main Meals'!D599</f>
        <v>New England Cod Chowder</v>
      </c>
      <c r="E599" s="9" t="str">
        <f>'Main Meals'!I599</f>
        <v>ACTIVE ROTATING ON</v>
      </c>
      <c r="G599" s="9" t="str">
        <f>'Main Meals'!K599</f>
        <v>SOUP</v>
      </c>
      <c r="H599" s="9" t="str">
        <f>VLOOKUP(C599,'Main Meals'!C599:L635,10,FALSE)</f>
        <v>SS</v>
      </c>
      <c r="Q599" s="411" t="e">
        <f>VLOOKUP(C593,'[1]ToPublish Fri+Mon Package Batch'!$A$2:$B$68,2,FALSE)</f>
        <v>#N/A</v>
      </c>
      <c r="R599" s="421" t="e">
        <f>VLOOKUP(C593,[2]Sheet1!$A$2:$B$12,2,FALSE)</f>
        <v>#N/A</v>
      </c>
    </row>
    <row r="600" spans="1:18">
      <c r="A600" s="10" t="str">
        <f>'Main Meals'!A600</f>
        <v>99701.000.000.000.000.000.000</v>
      </c>
      <c r="B600" s="9">
        <f>'Main Meals'!B600</f>
        <v>99700</v>
      </c>
      <c r="C600" s="9">
        <f>'Main Meals'!C600</f>
        <v>99701</v>
      </c>
      <c r="D600" s="10" t="str">
        <f>'Main Meals'!D600</f>
        <v>Cod and Chorizo Stew</v>
      </c>
      <c r="E600" s="9" t="str">
        <f>'Main Meals'!I600</f>
        <v>ACTIVE ROTATING ON</v>
      </c>
      <c r="G600" s="9" t="str">
        <f>'Main Meals'!K600</f>
        <v>ENTRÉE</v>
      </c>
      <c r="H600" s="9" t="str">
        <f>VLOOKUP(C600,'Main Meals'!C600:L635,10,FALSE)</f>
        <v>SS</v>
      </c>
      <c r="Q600" s="411" t="e">
        <f>VLOOKUP(C594,'[1]ToPublish Fri+Mon Package Batch'!$A$2:$B$68,2,FALSE)</f>
        <v>#N/A</v>
      </c>
      <c r="R600" s="421" t="e">
        <f>VLOOKUP(C594,[2]Sheet1!$A$2:$B$12,2,FALSE)</f>
        <v>#N/A</v>
      </c>
    </row>
    <row r="601" spans="1:18">
      <c r="A601" s="10" t="str">
        <f>'Main Meals'!A601</f>
        <v>99801.000.000.000.000.000.000</v>
      </c>
      <c r="B601" s="9">
        <f>'Main Meals'!B601</f>
        <v>99800</v>
      </c>
      <c r="C601" s="9">
        <f>'Main Meals'!C601</f>
        <v>99801</v>
      </c>
      <c r="D601" s="10" t="str">
        <f>'Main Meals'!D601</f>
        <v>Moroccan Spiced Chicken</v>
      </c>
      <c r="E601" s="9" t="str">
        <f>'Main Meals'!I601</f>
        <v>ACTIVE ROTATING ON</v>
      </c>
      <c r="G601" s="9" t="str">
        <f>'Main Meals'!K601</f>
        <v>ENTRÉE</v>
      </c>
      <c r="H601" s="9" t="str">
        <f>VLOOKUP(C601,'Main Meals'!C601:L635,10,FALSE)</f>
        <v>SS</v>
      </c>
      <c r="Q601" s="411" t="e">
        <f>VLOOKUP(C595,'[1]ToPublish Fri+Mon Package Batch'!$A$2:$B$68,2,FALSE)</f>
        <v>#N/A</v>
      </c>
      <c r="R601" s="421" t="e">
        <f>VLOOKUP(C595,[2]Sheet1!$A$2:$B$12,2,FALSE)</f>
        <v>#N/A</v>
      </c>
    </row>
    <row r="602" spans="1:18">
      <c r="A602" s="10" t="str">
        <f>'Main Meals'!A602</f>
        <v>99901.000.000.000.000.000.000</v>
      </c>
      <c r="B602" s="9">
        <f>'Main Meals'!B602</f>
        <v>99900</v>
      </c>
      <c r="C602" s="9">
        <f>'Main Meals'!C602</f>
        <v>99901</v>
      </c>
      <c r="D602" s="10" t="str">
        <f>'Main Meals'!D602</f>
        <v>Yogurt Day 1</v>
      </c>
      <c r="E602" s="9">
        <f>'Main Meals'!I602</f>
        <v>0</v>
      </c>
      <c r="G602" s="9">
        <f>'Main Meals'!K602</f>
        <v>0</v>
      </c>
      <c r="H602" s="9">
        <f>VLOOKUP(C602,'Main Meals'!C602:L635,10,FALSE)</f>
        <v>0</v>
      </c>
      <c r="Q602" s="411" t="e">
        <f>VLOOKUP(C596,'[1]ToPublish Fri+Mon Package Batch'!$A$2:$B$68,2,FALSE)</f>
        <v>#N/A</v>
      </c>
      <c r="R602" s="421" t="e">
        <f>VLOOKUP(C596,[2]Sheet1!$A$2:$B$12,2,FALSE)</f>
        <v>#N/A</v>
      </c>
    </row>
    <row r="603" spans="1:18">
      <c r="A603" s="10" t="str">
        <f>'Main Meals'!A603</f>
        <v>99902.000.000.000.000.000.000</v>
      </c>
      <c r="B603" s="9">
        <f>'Main Meals'!B603</f>
        <v>99900</v>
      </c>
      <c r="C603" s="9">
        <f>'Main Meals'!C603</f>
        <v>99902</v>
      </c>
      <c r="D603" s="10" t="str">
        <f>'Main Meals'!D603</f>
        <v>Yogurt Day 2</v>
      </c>
      <c r="E603" s="9">
        <f>'Main Meals'!I603</f>
        <v>0</v>
      </c>
      <c r="G603" s="9">
        <f>'Main Meals'!K603</f>
        <v>0</v>
      </c>
      <c r="H603" s="9">
        <f>VLOOKUP(C603,'Main Meals'!C603:L635,10,FALSE)</f>
        <v>0</v>
      </c>
      <c r="Q603" s="411" t="e">
        <f>VLOOKUP(C597,'[1]ToPublish Fri+Mon Package Batch'!$A$2:$B$68,2,FALSE)</f>
        <v>#N/A</v>
      </c>
      <c r="R603" s="421" t="e">
        <f>VLOOKUP(C597,[2]Sheet1!$A$2:$B$12,2,FALSE)</f>
        <v>#N/A</v>
      </c>
    </row>
    <row r="604" spans="1:18">
      <c r="A604" s="10" t="str">
        <f>'Main Meals'!A604</f>
        <v>99903.000.000.000.000.000.000</v>
      </c>
      <c r="B604" s="9">
        <f>'Main Meals'!B604</f>
        <v>99900</v>
      </c>
      <c r="C604" s="9">
        <f>'Main Meals'!C604</f>
        <v>99903</v>
      </c>
      <c r="D604" s="10" t="str">
        <f>'Main Meals'!D604</f>
        <v>Yogurt Day 3</v>
      </c>
      <c r="E604" s="9">
        <f>'Main Meals'!I604</f>
        <v>0</v>
      </c>
      <c r="G604" s="9">
        <f>'Main Meals'!K604</f>
        <v>0</v>
      </c>
      <c r="H604" s="9">
        <f>VLOOKUP(C604,'Main Meals'!C604:L635,10,FALSE)</f>
        <v>0</v>
      </c>
      <c r="Q604" s="411" t="e">
        <f>VLOOKUP(C598,'[1]ToPublish Fri+Mon Package Batch'!$A$2:$B$68,2,FALSE)</f>
        <v>#N/A</v>
      </c>
      <c r="R604" s="421" t="e">
        <f>VLOOKUP(C598,[2]Sheet1!$A$2:$B$12,2,FALSE)</f>
        <v>#N/A</v>
      </c>
    </row>
    <row r="605" spans="1:18">
      <c r="A605" s="10" t="str">
        <f>'Main Meals'!A605</f>
        <v>99911.000.000.000.000.000.000</v>
      </c>
      <c r="B605" s="9">
        <f>'Main Meals'!B605</f>
        <v>99910</v>
      </c>
      <c r="C605" s="9">
        <f>'Main Meals'!C605</f>
        <v>99911</v>
      </c>
      <c r="D605" s="10" t="str">
        <f>'Main Meals'!D605</f>
        <v>Orange Juice Day 1</v>
      </c>
      <c r="E605" s="9">
        <f>'Main Meals'!I605</f>
        <v>0</v>
      </c>
      <c r="G605" s="9">
        <f>'Main Meals'!K605</f>
        <v>0</v>
      </c>
      <c r="H605" s="9">
        <f>VLOOKUP(C605,'Main Meals'!C605:L635,10,FALSE)</f>
        <v>0</v>
      </c>
      <c r="Q605" s="411" t="e">
        <f>VLOOKUP(C599,'[1]ToPublish Fri+Mon Package Batch'!$A$2:$B$68,2,FALSE)</f>
        <v>#N/A</v>
      </c>
      <c r="R605" s="421" t="e">
        <f>VLOOKUP(C599,[2]Sheet1!$A$2:$B$12,2,FALSE)</f>
        <v>#N/A</v>
      </c>
    </row>
    <row r="606" spans="1:18">
      <c r="A606" s="10" t="str">
        <f>'Main Meals'!A606</f>
        <v>99912.000.000.000.000.000.000</v>
      </c>
      <c r="B606" s="9">
        <f>'Main Meals'!B606</f>
        <v>99910</v>
      </c>
      <c r="C606" s="9">
        <f>'Main Meals'!C606</f>
        <v>99912</v>
      </c>
      <c r="D606" s="10" t="str">
        <f>'Main Meals'!D606</f>
        <v>Orange Juice Day 2</v>
      </c>
      <c r="E606" s="9">
        <f>'Main Meals'!I606</f>
        <v>0</v>
      </c>
      <c r="G606" s="9">
        <f>'Main Meals'!K606</f>
        <v>0</v>
      </c>
      <c r="H606" s="9">
        <f>VLOOKUP(C606,'Main Meals'!C606:L635,10,FALSE)</f>
        <v>0</v>
      </c>
      <c r="Q606" s="411" t="e">
        <f>VLOOKUP(C600,'[1]ToPublish Fri+Mon Package Batch'!$A$2:$B$68,2,FALSE)</f>
        <v>#N/A</v>
      </c>
      <c r="R606" s="421" t="e">
        <f>VLOOKUP(C600,[2]Sheet1!$A$2:$B$12,2,FALSE)</f>
        <v>#N/A</v>
      </c>
    </row>
    <row r="607" spans="1:18">
      <c r="A607" s="10" t="str">
        <f>'Main Meals'!A607</f>
        <v>99913.000.000.000.000.000.000</v>
      </c>
      <c r="B607" s="9">
        <f>'Main Meals'!B607</f>
        <v>99910</v>
      </c>
      <c r="C607" s="9">
        <f>'Main Meals'!C607</f>
        <v>99913</v>
      </c>
      <c r="D607" s="10" t="str">
        <f>'Main Meals'!D607</f>
        <v>Orange Juice Day 3</v>
      </c>
      <c r="E607" s="9">
        <f>'Main Meals'!I607</f>
        <v>0</v>
      </c>
      <c r="G607" s="9">
        <f>'Main Meals'!K607</f>
        <v>0</v>
      </c>
      <c r="H607" s="9">
        <f>VLOOKUP(C607,'Main Meals'!C607:L635,10,FALSE)</f>
        <v>0</v>
      </c>
      <c r="Q607" s="411" t="e">
        <f>VLOOKUP(C601,'[1]ToPublish Fri+Mon Package Batch'!$A$2:$B$68,2,FALSE)</f>
        <v>#N/A</v>
      </c>
      <c r="R607" s="421" t="e">
        <f>VLOOKUP(C601,[2]Sheet1!$A$2:$B$12,2,FALSE)</f>
        <v>#N/A</v>
      </c>
    </row>
    <row r="608" spans="1:18">
      <c r="A608" s="10" t="str">
        <f>'Main Meals'!A608</f>
        <v>99921.000.000.000.000.000.000</v>
      </c>
      <c r="B608" s="9">
        <f>'Main Meals'!B608</f>
        <v>99920</v>
      </c>
      <c r="C608" s="9">
        <f>'Main Meals'!C608</f>
        <v>99921</v>
      </c>
      <c r="D608" s="10" t="str">
        <f>'Main Meals'!D608</f>
        <v>Mints Day 1</v>
      </c>
      <c r="E608" s="9">
        <f>'Main Meals'!I608</f>
        <v>0</v>
      </c>
      <c r="G608" s="9">
        <f>'Main Meals'!K608</f>
        <v>0</v>
      </c>
      <c r="H608" s="9">
        <f>VLOOKUP(C608,'Main Meals'!C608:L635,10,FALSE)</f>
        <v>0</v>
      </c>
      <c r="Q608" s="411" t="e">
        <f>VLOOKUP(C602,'[1]ToPublish Fri+Mon Package Batch'!$A$2:$B$68,2,FALSE)</f>
        <v>#N/A</v>
      </c>
      <c r="R608" s="421" t="e">
        <f>VLOOKUP(C602,[2]Sheet1!$A$2:$B$12,2,FALSE)</f>
        <v>#N/A</v>
      </c>
    </row>
    <row r="609" spans="1:18">
      <c r="A609" s="10" t="str">
        <f>'Main Meals'!A609</f>
        <v>99922.000.000.000.000.000.000</v>
      </c>
      <c r="B609" s="9">
        <f>'Main Meals'!B609</f>
        <v>99920</v>
      </c>
      <c r="C609" s="9">
        <f>'Main Meals'!C609</f>
        <v>99922</v>
      </c>
      <c r="D609" s="10" t="str">
        <f>'Main Meals'!D609</f>
        <v>Mints Day 2</v>
      </c>
      <c r="E609" s="9">
        <f>'Main Meals'!I609</f>
        <v>0</v>
      </c>
      <c r="G609" s="9">
        <f>'Main Meals'!K609</f>
        <v>0</v>
      </c>
      <c r="H609" s="9">
        <f>VLOOKUP(C609,'Main Meals'!C609:L635,10,FALSE)</f>
        <v>0</v>
      </c>
      <c r="Q609" s="411" t="e">
        <f>VLOOKUP(C603,'[1]ToPublish Fri+Mon Package Batch'!$A$2:$B$68,2,FALSE)</f>
        <v>#N/A</v>
      </c>
      <c r="R609" s="421" t="e">
        <f>VLOOKUP(C603,[2]Sheet1!$A$2:$B$12,2,FALSE)</f>
        <v>#N/A</v>
      </c>
    </row>
    <row r="610" spans="1:18">
      <c r="A610" s="10" t="str">
        <f>'Main Meals'!A610</f>
        <v>99923.000.000.000.000.000.000</v>
      </c>
      <c r="B610" s="9">
        <f>'Main Meals'!B610</f>
        <v>99920</v>
      </c>
      <c r="C610" s="9">
        <f>'Main Meals'!C610</f>
        <v>99923</v>
      </c>
      <c r="D610" s="10" t="str">
        <f>'Main Meals'!D610</f>
        <v>Mints Day 3</v>
      </c>
      <c r="E610" s="9">
        <f>'Main Meals'!I610</f>
        <v>0</v>
      </c>
      <c r="G610" s="9">
        <f>'Main Meals'!K610</f>
        <v>0</v>
      </c>
      <c r="H610" s="9">
        <f>VLOOKUP(C610,'Main Meals'!C610:L635,10,FALSE)</f>
        <v>0</v>
      </c>
      <c r="Q610" s="411" t="e">
        <f>VLOOKUP(C604,'[1]ToPublish Fri+Mon Package Batch'!$A$2:$B$68,2,FALSE)</f>
        <v>#N/A</v>
      </c>
      <c r="R610" s="421" t="e">
        <f>VLOOKUP(C604,[2]Sheet1!$A$2:$B$12,2,FALSE)</f>
        <v>#N/A</v>
      </c>
    </row>
    <row r="611" spans="1:18">
      <c r="A611" s="10" t="str">
        <f>'Main Meals'!A611</f>
        <v>99931.000.000.000.000.000.000</v>
      </c>
      <c r="B611" s="9">
        <f>'Main Meals'!B611</f>
        <v>99930</v>
      </c>
      <c r="C611" s="9">
        <f>'Main Meals'!C611</f>
        <v>99931</v>
      </c>
      <c r="D611" s="10" t="str">
        <f>'Main Meals'!D611</f>
        <v>Celery Day 1</v>
      </c>
      <c r="E611" s="9">
        <f>'Main Meals'!I611</f>
        <v>0</v>
      </c>
      <c r="G611" s="9">
        <f>'Main Meals'!K611</f>
        <v>0</v>
      </c>
      <c r="H611" s="9">
        <f>VLOOKUP(C611,'Main Meals'!C611:L635,10,FALSE)</f>
        <v>0</v>
      </c>
      <c r="Q611" s="411" t="e">
        <f>VLOOKUP(C605,'[1]ToPublish Fri+Mon Package Batch'!$A$2:$B$68,2,FALSE)</f>
        <v>#N/A</v>
      </c>
      <c r="R611" s="421" t="e">
        <f>VLOOKUP(C605,[2]Sheet1!$A$2:$B$12,2,FALSE)</f>
        <v>#N/A</v>
      </c>
    </row>
    <row r="612" spans="1:18">
      <c r="A612" s="10" t="str">
        <f>'Main Meals'!A612</f>
        <v>99932.000.000.000.000.000.000</v>
      </c>
      <c r="B612" s="9">
        <f>'Main Meals'!B612</f>
        <v>99930</v>
      </c>
      <c r="C612" s="9">
        <f>'Main Meals'!C612</f>
        <v>99932</v>
      </c>
      <c r="D612" s="10" t="str">
        <f>'Main Meals'!D612</f>
        <v>Celery Day 2</v>
      </c>
      <c r="E612" s="9">
        <f>'Main Meals'!I612</f>
        <v>0</v>
      </c>
      <c r="G612" s="9">
        <f>'Main Meals'!K612</f>
        <v>0</v>
      </c>
      <c r="H612" s="9">
        <f>VLOOKUP(C612,'Main Meals'!C612:L635,10,FALSE)</f>
        <v>0</v>
      </c>
      <c r="Q612" s="411" t="e">
        <f>VLOOKUP(C606,'[1]ToPublish Fri+Mon Package Batch'!$A$2:$B$68,2,FALSE)</f>
        <v>#N/A</v>
      </c>
      <c r="R612" s="421" t="e">
        <f>VLOOKUP(C606,[2]Sheet1!$A$2:$B$12,2,FALSE)</f>
        <v>#N/A</v>
      </c>
    </row>
    <row r="613" spans="1:18">
      <c r="A613" s="10" t="str">
        <f>'Main Meals'!A613</f>
        <v>99933.000.000.000.000.000.000</v>
      </c>
      <c r="B613" s="9">
        <f>'Main Meals'!B613</f>
        <v>99930</v>
      </c>
      <c r="C613" s="9">
        <f>'Main Meals'!C613</f>
        <v>99933</v>
      </c>
      <c r="D613" s="10" t="str">
        <f>'Main Meals'!D613</f>
        <v>Celery Day 3</v>
      </c>
      <c r="E613" s="9">
        <f>'Main Meals'!I613</f>
        <v>0</v>
      </c>
      <c r="G613" s="9">
        <f>'Main Meals'!K613</f>
        <v>0</v>
      </c>
      <c r="H613" s="9">
        <f>VLOOKUP(C613,'Main Meals'!C613:L635,10,FALSE)</f>
        <v>0</v>
      </c>
      <c r="Q613" s="411" t="e">
        <f>VLOOKUP(C607,'[1]ToPublish Fri+Mon Package Batch'!$A$2:$B$68,2,FALSE)</f>
        <v>#N/A</v>
      </c>
      <c r="R613" s="421" t="e">
        <f>VLOOKUP(C607,[2]Sheet1!$A$2:$B$12,2,FALSE)</f>
        <v>#N/A</v>
      </c>
    </row>
    <row r="614" spans="1:18">
      <c r="A614" s="10" t="str">
        <f>'Main Meals'!A614</f>
        <v>99941.000.000.000.000.000.000</v>
      </c>
      <c r="B614" s="9">
        <f>'Main Meals'!B614</f>
        <v>99940</v>
      </c>
      <c r="C614" s="9">
        <f>'Main Meals'!C614</f>
        <v>99941</v>
      </c>
      <c r="D614" s="10" t="str">
        <f>'Main Meals'!D614</f>
        <v>Brioche Bun Day 1</v>
      </c>
      <c r="E614" s="9">
        <f>'Main Meals'!I614</f>
        <v>0</v>
      </c>
      <c r="G614" s="9">
        <f>'Main Meals'!K614</f>
        <v>0</v>
      </c>
      <c r="H614" s="9">
        <f>VLOOKUP(C614,'Main Meals'!C614:L635,10,FALSE)</f>
        <v>0</v>
      </c>
      <c r="Q614" s="411" t="e">
        <f>VLOOKUP(C608,'[1]ToPublish Fri+Mon Package Batch'!$A$2:$B$68,2,FALSE)</f>
        <v>#N/A</v>
      </c>
      <c r="R614" s="421" t="e">
        <f>VLOOKUP(C608,[2]Sheet1!$A$2:$B$12,2,FALSE)</f>
        <v>#N/A</v>
      </c>
    </row>
    <row r="615" spans="1:18">
      <c r="A615" s="10" t="str">
        <f>'Main Meals'!A615</f>
        <v>99942.000.000.000.000.000.000</v>
      </c>
      <c r="B615" s="9">
        <f>'Main Meals'!B615</f>
        <v>99940</v>
      </c>
      <c r="C615" s="9">
        <f>'Main Meals'!C615</f>
        <v>99942</v>
      </c>
      <c r="D615" s="10" t="str">
        <f>'Main Meals'!D615</f>
        <v>Brioche Bun Day 2</v>
      </c>
      <c r="E615" s="9">
        <f>'Main Meals'!I615</f>
        <v>0</v>
      </c>
      <c r="G615" s="9">
        <f>'Main Meals'!K615</f>
        <v>0</v>
      </c>
      <c r="H615" s="9">
        <f>VLOOKUP(C615,'Main Meals'!C615:L635,10,FALSE)</f>
        <v>0</v>
      </c>
      <c r="Q615" s="411" t="e">
        <f>VLOOKUP(C609,'[1]ToPublish Fri+Mon Package Batch'!$A$2:$B$68,2,FALSE)</f>
        <v>#N/A</v>
      </c>
      <c r="R615" s="421" t="e">
        <f>VLOOKUP(C609,[2]Sheet1!$A$2:$B$12,2,FALSE)</f>
        <v>#N/A</v>
      </c>
    </row>
    <row r="616" spans="1:18">
      <c r="A616" s="10" t="str">
        <f>'Main Meals'!A616</f>
        <v>99943.000.000.000.000.000.000</v>
      </c>
      <c r="B616" s="9">
        <f>'Main Meals'!B616</f>
        <v>99940</v>
      </c>
      <c r="C616" s="9">
        <f>'Main Meals'!C616</f>
        <v>99943</v>
      </c>
      <c r="D616" s="10" t="str">
        <f>'Main Meals'!D616</f>
        <v>Brioche Bun Day 3</v>
      </c>
      <c r="E616" s="9">
        <f>'Main Meals'!I616</f>
        <v>0</v>
      </c>
      <c r="G616" s="9">
        <f>'Main Meals'!K616</f>
        <v>0</v>
      </c>
      <c r="H616" s="9">
        <f>VLOOKUP(C616,'Main Meals'!C616:L635,10,FALSE)</f>
        <v>0</v>
      </c>
      <c r="Q616" s="411" t="e">
        <f>VLOOKUP(C610,'[1]ToPublish Fri+Mon Package Batch'!$A$2:$B$68,2,FALSE)</f>
        <v>#N/A</v>
      </c>
      <c r="R616" s="421" t="e">
        <f>VLOOKUP(C610,[2]Sheet1!$A$2:$B$12,2,FALSE)</f>
        <v>#N/A</v>
      </c>
    </row>
    <row r="617" spans="1:18">
      <c r="A617" s="10" t="str">
        <f>'Main Meals'!A617</f>
        <v>99951.000.000.000.000.000.000</v>
      </c>
      <c r="B617" s="9">
        <f>'Main Meals'!B617</f>
        <v>99950</v>
      </c>
      <c r="C617" s="9">
        <f>'Main Meals'!C617</f>
        <v>99951</v>
      </c>
      <c r="D617" s="10" t="str">
        <f>'Main Meals'!D617</f>
        <v>Chopped Garlic Day 1</v>
      </c>
      <c r="E617" s="9">
        <f>'Main Meals'!I617</f>
        <v>0</v>
      </c>
      <c r="G617" s="9">
        <f>'Main Meals'!K617</f>
        <v>0</v>
      </c>
      <c r="H617" s="9">
        <f>VLOOKUP(C617,'Main Meals'!C617:L635,10,FALSE)</f>
        <v>0</v>
      </c>
      <c r="Q617" s="411" t="e">
        <f>VLOOKUP(C611,'[1]ToPublish Fri+Mon Package Batch'!$A$2:$B$68,2,FALSE)</f>
        <v>#N/A</v>
      </c>
      <c r="R617" s="421" t="e">
        <f>VLOOKUP(C611,[2]Sheet1!$A$2:$B$12,2,FALSE)</f>
        <v>#N/A</v>
      </c>
    </row>
    <row r="618" spans="1:18">
      <c r="A618" s="10" t="str">
        <f>'Main Meals'!A618</f>
        <v>99952.000.000.000.000.000.000</v>
      </c>
      <c r="B618" s="9">
        <f>'Main Meals'!B618</f>
        <v>99950</v>
      </c>
      <c r="C618" s="9">
        <f>'Main Meals'!C618</f>
        <v>99952</v>
      </c>
      <c r="D618" s="10" t="str">
        <f>'Main Meals'!D618</f>
        <v>Chopped Garlic Day 2</v>
      </c>
      <c r="E618" s="9">
        <f>'Main Meals'!I618</f>
        <v>0</v>
      </c>
      <c r="G618" s="9">
        <f>'Main Meals'!K618</f>
        <v>0</v>
      </c>
      <c r="H618" s="9">
        <f>VLOOKUP(C618,'Main Meals'!C618:L635,10,FALSE)</f>
        <v>0</v>
      </c>
      <c r="Q618" s="411" t="e">
        <f>VLOOKUP(C612,'[1]ToPublish Fri+Mon Package Batch'!$A$2:$B$68,2,FALSE)</f>
        <v>#N/A</v>
      </c>
      <c r="R618" s="421" t="e">
        <f>VLOOKUP(C612,[2]Sheet1!$A$2:$B$12,2,FALSE)</f>
        <v>#N/A</v>
      </c>
    </row>
    <row r="619" spans="1:18">
      <c r="A619" s="10" t="str">
        <f>'Main Meals'!A619</f>
        <v>99953.000.000.000.000.000.000</v>
      </c>
      <c r="B619" s="9">
        <f>'Main Meals'!B619</f>
        <v>99950</v>
      </c>
      <c r="C619" s="9">
        <f>'Main Meals'!C619</f>
        <v>99953</v>
      </c>
      <c r="D619" s="10" t="str">
        <f>'Main Meals'!D619</f>
        <v>Chopped Garlic Day 3</v>
      </c>
      <c r="E619" s="9">
        <f>'Main Meals'!I619</f>
        <v>0</v>
      </c>
      <c r="G619" s="9">
        <f>'Main Meals'!K619</f>
        <v>0</v>
      </c>
      <c r="H619" s="9">
        <f>VLOOKUP(C619,'Main Meals'!C619:L635,10,FALSE)</f>
        <v>0</v>
      </c>
      <c r="Q619" s="411" t="e">
        <f>VLOOKUP(C613,'[1]ToPublish Fri+Mon Package Batch'!$A$2:$B$68,2,FALSE)</f>
        <v>#N/A</v>
      </c>
      <c r="R619" s="421" t="e">
        <f>VLOOKUP(C613,[2]Sheet1!$A$2:$B$12,2,FALSE)</f>
        <v>#N/A</v>
      </c>
    </row>
    <row r="620" spans="1:18">
      <c r="A620" s="10" t="str">
        <f>'Main Meals'!A620</f>
        <v>99961.000.000.000.000.000.000</v>
      </c>
      <c r="B620" s="9">
        <f>'Main Meals'!B620</f>
        <v>99960</v>
      </c>
      <c r="C620" s="9">
        <f>'Main Meals'!C620</f>
        <v>99961</v>
      </c>
      <c r="D620" s="10" t="str">
        <f>'Main Meals'!D620</f>
        <v>Chopped Onion Day 1</v>
      </c>
      <c r="E620" s="9">
        <f>'Main Meals'!I620</f>
        <v>0</v>
      </c>
      <c r="G620" s="9">
        <f>'Main Meals'!K620</f>
        <v>0</v>
      </c>
      <c r="H620" s="9">
        <f>VLOOKUP(C620,'Main Meals'!C620:L635,10,FALSE)</f>
        <v>0</v>
      </c>
      <c r="Q620" s="411" t="e">
        <f>VLOOKUP(C614,'[1]ToPublish Fri+Mon Package Batch'!$A$2:$B$68,2,FALSE)</f>
        <v>#N/A</v>
      </c>
      <c r="R620" s="421" t="e">
        <f>VLOOKUP(C614,[2]Sheet1!$A$2:$B$12,2,FALSE)</f>
        <v>#N/A</v>
      </c>
    </row>
    <row r="621" spans="1:18">
      <c r="A621" s="10" t="str">
        <f>'Main Meals'!A621</f>
        <v>99962.000.000.000.000.000.000</v>
      </c>
      <c r="B621" s="9">
        <f>'Main Meals'!B621</f>
        <v>99960</v>
      </c>
      <c r="C621" s="9">
        <f>'Main Meals'!C621</f>
        <v>99962</v>
      </c>
      <c r="D621" s="10" t="str">
        <f>'Main Meals'!D621</f>
        <v>Chopped Onion Day 2</v>
      </c>
      <c r="E621" s="9">
        <f>'Main Meals'!I621</f>
        <v>0</v>
      </c>
      <c r="G621" s="9">
        <f>'Main Meals'!K621</f>
        <v>0</v>
      </c>
      <c r="H621" s="9">
        <f>VLOOKUP(C621,'Main Meals'!C621:L635,10,FALSE)</f>
        <v>0</v>
      </c>
      <c r="Q621" s="411" t="e">
        <f>VLOOKUP(C615,'[1]ToPublish Fri+Mon Package Batch'!$A$2:$B$68,2,FALSE)</f>
        <v>#N/A</v>
      </c>
      <c r="R621" s="421" t="e">
        <f>VLOOKUP(C615,[2]Sheet1!$A$2:$B$12,2,FALSE)</f>
        <v>#N/A</v>
      </c>
    </row>
    <row r="622" spans="1:18">
      <c r="A622" s="10" t="str">
        <f>'Main Meals'!A622</f>
        <v>99963.000.000.000.000.000.000</v>
      </c>
      <c r="B622" s="9">
        <f>'Main Meals'!B622</f>
        <v>99960</v>
      </c>
      <c r="C622" s="9">
        <f>'Main Meals'!C622</f>
        <v>99963</v>
      </c>
      <c r="D622" s="10" t="str">
        <f>'Main Meals'!D622</f>
        <v>Chopped Onion Day 3</v>
      </c>
      <c r="E622" s="9">
        <f>'Main Meals'!I622</f>
        <v>0</v>
      </c>
      <c r="G622" s="9">
        <f>'Main Meals'!K622</f>
        <v>0</v>
      </c>
      <c r="H622" s="9">
        <f>VLOOKUP(C622,'Main Meals'!C622:L635,10,FALSE)</f>
        <v>0</v>
      </c>
      <c r="Q622" s="411" t="e">
        <f>VLOOKUP(C616,'[1]ToPublish Fri+Mon Package Batch'!$A$2:$B$68,2,FALSE)</f>
        <v>#N/A</v>
      </c>
      <c r="R622" s="421" t="e">
        <f>VLOOKUP(C616,[2]Sheet1!$A$2:$B$12,2,FALSE)</f>
        <v>#N/A</v>
      </c>
    </row>
    <row r="623" spans="1:18">
      <c r="A623" s="10" t="str">
        <f>'Main Meals'!A623</f>
        <v>99971.000.000.000.000.000.000</v>
      </c>
      <c r="B623" s="9">
        <f>'Main Meals'!B623</f>
        <v>99970</v>
      </c>
      <c r="C623" s="9">
        <f>'Main Meals'!C623</f>
        <v>99971</v>
      </c>
      <c r="D623" s="10" t="str">
        <f>'Main Meals'!D623</f>
        <v>Chickpeas Day 1</v>
      </c>
      <c r="E623" s="9">
        <f>'Main Meals'!I623</f>
        <v>0</v>
      </c>
      <c r="G623" s="9">
        <f>'Main Meals'!K623</f>
        <v>0</v>
      </c>
      <c r="H623" s="9">
        <f>VLOOKUP(C623,'Main Meals'!C623:L635,10,FALSE)</f>
        <v>0</v>
      </c>
      <c r="Q623" s="411" t="e">
        <f>VLOOKUP(C617,'[1]ToPublish Fri+Mon Package Batch'!$A$2:$B$68,2,FALSE)</f>
        <v>#N/A</v>
      </c>
      <c r="R623" s="421" t="e">
        <f>VLOOKUP(C617,[2]Sheet1!$A$2:$B$12,2,FALSE)</f>
        <v>#N/A</v>
      </c>
    </row>
    <row r="624" spans="1:18">
      <c r="A624" s="10" t="str">
        <f>'Main Meals'!A624</f>
        <v>99972.000.000.000.000.000.000</v>
      </c>
      <c r="B624" s="9">
        <f>'Main Meals'!B624</f>
        <v>99970</v>
      </c>
      <c r="C624" s="9">
        <f>'Main Meals'!C624</f>
        <v>99972</v>
      </c>
      <c r="D624" s="10" t="str">
        <f>'Main Meals'!D624</f>
        <v>Chickpeas Day 2</v>
      </c>
      <c r="E624" s="9">
        <f>'Main Meals'!I624</f>
        <v>0</v>
      </c>
      <c r="G624" s="9">
        <f>'Main Meals'!K624</f>
        <v>0</v>
      </c>
      <c r="H624" s="9">
        <f>VLOOKUP(C624,'Main Meals'!C624:L635,10,FALSE)</f>
        <v>0</v>
      </c>
      <c r="Q624" s="411" t="e">
        <f>VLOOKUP(C618,'[1]ToPublish Fri+Mon Package Batch'!$A$2:$B$68,2,FALSE)</f>
        <v>#N/A</v>
      </c>
      <c r="R624" s="421" t="e">
        <f>VLOOKUP(C618,[2]Sheet1!$A$2:$B$12,2,FALSE)</f>
        <v>#N/A</v>
      </c>
    </row>
    <row r="625" spans="1:18">
      <c r="A625" s="10" t="str">
        <f>'Main Meals'!A625</f>
        <v>99973.000.000.000.000.000.000</v>
      </c>
      <c r="B625" s="9">
        <f>'Main Meals'!B625</f>
        <v>99970</v>
      </c>
      <c r="C625" s="9">
        <f>'Main Meals'!C625</f>
        <v>99973</v>
      </c>
      <c r="D625" s="10" t="str">
        <f>'Main Meals'!D625</f>
        <v>Chickpeas Day 3</v>
      </c>
      <c r="E625" s="9">
        <f>'Main Meals'!I625</f>
        <v>0</v>
      </c>
      <c r="G625" s="9">
        <f>'Main Meals'!K625</f>
        <v>0</v>
      </c>
      <c r="H625" s="9">
        <f>VLOOKUP(C625,'Main Meals'!C625:L635,10,FALSE)</f>
        <v>0</v>
      </c>
      <c r="Q625" s="411" t="e">
        <f>VLOOKUP(C619,'[1]ToPublish Fri+Mon Package Batch'!$A$2:$B$68,2,FALSE)</f>
        <v>#N/A</v>
      </c>
      <c r="R625" s="421" t="e">
        <f>VLOOKUP(C619,[2]Sheet1!$A$2:$B$12,2,FALSE)</f>
        <v>#N/A</v>
      </c>
    </row>
    <row r="626" spans="1:18">
      <c r="A626" s="10" t="str">
        <f>'Main Meals'!A626</f>
        <v>99981.000.000.000.000.000.000</v>
      </c>
      <c r="B626" s="9">
        <f>'Main Meals'!B626</f>
        <v>99980</v>
      </c>
      <c r="C626" s="9">
        <f>'Main Meals'!C626</f>
        <v>99981</v>
      </c>
      <c r="D626" s="10" t="str">
        <f>'Main Meals'!D626</f>
        <v>Arroz con Pollo</v>
      </c>
      <c r="E626" s="9" t="str">
        <f>'Main Meals'!I626</f>
        <v>ACTIVE ROTATING ON</v>
      </c>
      <c r="G626" s="9" t="str">
        <f>'Main Meals'!K626</f>
        <v>ENTRÉE</v>
      </c>
      <c r="H626" s="9" t="str">
        <f>VLOOKUP(C626,'Main Meals'!C626:L635,10,FALSE)</f>
        <v>SS</v>
      </c>
      <c r="Q626" s="411" t="e">
        <f>VLOOKUP(C620,'[1]ToPublish Fri+Mon Package Batch'!$A$2:$B$68,2,FALSE)</f>
        <v>#N/A</v>
      </c>
      <c r="R626" s="421" t="e">
        <f>VLOOKUP(C620,[2]Sheet1!$A$2:$B$12,2,FALSE)</f>
        <v>#N/A</v>
      </c>
    </row>
    <row r="627" spans="1:18">
      <c r="A627" s="10" t="str">
        <f>'Main Meals'!A627</f>
        <v>99982.000.000.000.000.000.000</v>
      </c>
      <c r="B627" s="9">
        <f>'Main Meals'!B627</f>
        <v>99980</v>
      </c>
      <c r="C627" s="9">
        <f>'Main Meals'!C627</f>
        <v>99982</v>
      </c>
      <c r="D627" s="10" t="str">
        <f>'Main Meals'!D627</f>
        <v>Empanadas with Chipotle Slaw</v>
      </c>
      <c r="E627" s="9" t="str">
        <f>'Main Meals'!I627</f>
        <v>ACTIVE ROTATING ON</v>
      </c>
      <c r="G627" s="9" t="str">
        <f>'Main Meals'!K627</f>
        <v>ENTRÉE</v>
      </c>
      <c r="H627" s="9" t="str">
        <f>VLOOKUP(C627,'Main Meals'!C627:L635,10,FALSE)</f>
        <v>SS</v>
      </c>
      <c r="Q627" s="411" t="e">
        <f>VLOOKUP(C621,'[1]ToPublish Fri+Mon Package Batch'!$A$2:$B$68,2,FALSE)</f>
        <v>#N/A</v>
      </c>
      <c r="R627" s="421" t="e">
        <f>VLOOKUP(C621,[2]Sheet1!$A$2:$B$12,2,FALSE)</f>
        <v>#N/A</v>
      </c>
    </row>
    <row r="628" spans="1:18">
      <c r="A628" s="10" t="str">
        <f>'Main Meals'!A628</f>
        <v>99983.000.000.000.000.000.000</v>
      </c>
      <c r="B628" s="9">
        <f>'Main Meals'!B628</f>
        <v>99980</v>
      </c>
      <c r="C628" s="9">
        <f>'Main Meals'!C628</f>
        <v>99983</v>
      </c>
      <c r="D628" s="10" t="str">
        <f>'Main Meals'!D628</f>
        <v>Pulled Beef over Rice &amp; Beans</v>
      </c>
      <c r="E628" s="9" t="str">
        <f>'Main Meals'!I628</f>
        <v>ACTIVE ROTATING ON</v>
      </c>
      <c r="G628" s="9" t="str">
        <f>'Main Meals'!K628</f>
        <v>ENTRÉE</v>
      </c>
      <c r="H628" s="9" t="str">
        <f>VLOOKUP(C628,'Main Meals'!C628:L635,10,FALSE)</f>
        <v>SS</v>
      </c>
      <c r="Q628" s="411" t="e">
        <f>VLOOKUP(C622,'[1]ToPublish Fri+Mon Package Batch'!$A$2:$B$68,2,FALSE)</f>
        <v>#N/A</v>
      </c>
      <c r="R628" s="421" t="e">
        <f>VLOOKUP(C622,[2]Sheet1!$A$2:$B$12,2,FALSE)</f>
        <v>#N/A</v>
      </c>
    </row>
    <row r="629" spans="1:18">
      <c r="A629" s="10" t="str">
        <f>'Main Meals'!A629</f>
        <v>97011.000.000.000.000.000.000</v>
      </c>
      <c r="B629" s="9">
        <f>'Main Meals'!B629</f>
        <v>97000</v>
      </c>
      <c r="C629" s="9">
        <f>'Main Meals'!C629</f>
        <v>97011</v>
      </c>
      <c r="D629" s="10" t="str">
        <f>'Main Meals'!D629</f>
        <v>Anagram Allergen (Menu 1)</v>
      </c>
      <c r="E629" s="9" t="str">
        <f>'Main Meals'!I629</f>
        <v>ACTIVE ROTATING ON</v>
      </c>
      <c r="G629" s="9" t="str">
        <f>'Main Meals'!K629</f>
        <v>BUNDLE</v>
      </c>
      <c r="H629" s="9" t="str">
        <f>VLOOKUP(C629,'Main Meals'!C629:L635,10,FALSE)</f>
        <v>BUNDLE</v>
      </c>
      <c r="Q629" s="411" t="e">
        <f>VLOOKUP(C623,'[1]ToPublish Fri+Mon Package Batch'!$A$2:$B$68,2,FALSE)</f>
        <v>#N/A</v>
      </c>
      <c r="R629" s="421" t="e">
        <f>VLOOKUP(C623,[2]Sheet1!$A$2:$B$12,2,FALSE)</f>
        <v>#N/A</v>
      </c>
    </row>
    <row r="630" spans="1:18">
      <c r="A630" s="10" t="str">
        <f>'Main Meals'!A630</f>
        <v>97012.000.000.000.000.000.000</v>
      </c>
      <c r="B630" s="9">
        <f>'Main Meals'!B630</f>
        <v>97000</v>
      </c>
      <c r="C630" s="9">
        <f>'Main Meals'!C630</f>
        <v>97012</v>
      </c>
      <c r="D630" s="10" t="str">
        <f>'Main Meals'!D630</f>
        <v>Anagram Allergen (Menu 2)</v>
      </c>
      <c r="E630" s="9" t="str">
        <f>'Main Meals'!I630</f>
        <v>ACTIVE ROTATING ON</v>
      </c>
      <c r="G630" s="9" t="str">
        <f>'Main Meals'!K630</f>
        <v>BUNDLE</v>
      </c>
      <c r="H630" s="9" t="str">
        <f>VLOOKUP(C630,'Main Meals'!C630:L635,10,FALSE)</f>
        <v>BUNDLE</v>
      </c>
      <c r="Q630" s="411" t="e">
        <f>VLOOKUP(C624,'[1]ToPublish Fri+Mon Package Batch'!$A$2:$B$68,2,FALSE)</f>
        <v>#N/A</v>
      </c>
      <c r="R630" s="421" t="e">
        <f>VLOOKUP(C624,[2]Sheet1!$A$2:$B$12,2,FALSE)</f>
        <v>#N/A</v>
      </c>
    </row>
    <row r="631" spans="1:18">
      <c r="A631" s="10" t="str">
        <f>'Main Meals'!A631</f>
        <v>12803.000.000.000.000.000.000</v>
      </c>
      <c r="B631" s="9">
        <f>'Main Meals'!B631</f>
        <v>12800</v>
      </c>
      <c r="C631" s="9">
        <f>'Main Meals'!C631</f>
        <v>12803</v>
      </c>
      <c r="D631" s="10" t="str">
        <f>'Main Meals'!D631</f>
        <v>Anagram Mac &amp; Cheese</v>
      </c>
      <c r="E631" s="9" t="str">
        <f>'Main Meals'!I631</f>
        <v>ACTIVE ROTATING ON</v>
      </c>
      <c r="G631" s="9" t="str">
        <f>'Main Meals'!K631</f>
        <v>ENTRÉE</v>
      </c>
      <c r="H631" s="9" t="str">
        <f>VLOOKUP(C631,'Main Meals'!C631:L635,10,FALSE)</f>
        <v>SS</v>
      </c>
      <c r="Q631" s="411" t="e">
        <f>VLOOKUP(C625,'[1]ToPublish Fri+Mon Package Batch'!$A$2:$B$68,2,FALSE)</f>
        <v>#N/A</v>
      </c>
      <c r="R631" s="421" t="e">
        <f>VLOOKUP(C625,[2]Sheet1!$A$2:$B$12,2,FALSE)</f>
        <v>#N/A</v>
      </c>
    </row>
    <row r="632" spans="1:18">
      <c r="A632" s="10" t="str">
        <f>'Main Meals'!A632</f>
        <v>20609.000.000.000.000.000.000</v>
      </c>
      <c r="B632" s="9">
        <f>'Main Meals'!B632</f>
        <v>20600</v>
      </c>
      <c r="C632" s="9">
        <f>'Main Meals'!C632</f>
        <v>20609</v>
      </c>
      <c r="D632" s="10" t="str">
        <f>'Main Meals'!D632</f>
        <v>Chocolate Coffee Cake Individual</v>
      </c>
      <c r="E632" s="9" t="str">
        <f>'Main Meals'!I632</f>
        <v>ACTIVE ROTATING ON</v>
      </c>
      <c r="G632" s="9" t="str">
        <f>'Main Meals'!K632</f>
        <v>Snack</v>
      </c>
      <c r="H632" s="9" t="str">
        <f>VLOOKUP(C632,'Main Meals'!C632:L635,10,FALSE)</f>
        <v>SS</v>
      </c>
      <c r="Q632" s="411" t="e">
        <f>VLOOKUP(C626,'[1]ToPublish Fri+Mon Package Batch'!$A$2:$B$68,2,FALSE)</f>
        <v>#N/A</v>
      </c>
      <c r="R632" s="421" t="e">
        <f>VLOOKUP(C626,[2]Sheet1!$A$2:$B$12,2,FALSE)</f>
        <v>#N/A</v>
      </c>
    </row>
    <row r="633" spans="1:18">
      <c r="A633" s="10" t="str">
        <f>'Main Meals'!A633</f>
        <v>20610.000.000.000.000.000.000</v>
      </c>
      <c r="B633" s="9">
        <f>'Main Meals'!B633</f>
        <v>20600</v>
      </c>
      <c r="C633" s="9">
        <f>'Main Meals'!C633</f>
        <v>20610</v>
      </c>
      <c r="D633" s="10" t="str">
        <f>'Main Meals'!D633</f>
        <v>Raspberry Coffee Cake Individual</v>
      </c>
      <c r="E633" s="9" t="str">
        <f>'Main Meals'!I633</f>
        <v>ACTIVE ROTATING ON</v>
      </c>
      <c r="G633" s="9" t="str">
        <f>'Main Meals'!K633</f>
        <v>Snack</v>
      </c>
      <c r="H633" s="9" t="str">
        <f>VLOOKUP(C633,'Main Meals'!C633:L635,10,FALSE)</f>
        <v>SS</v>
      </c>
      <c r="Q633" s="411" t="e">
        <f>VLOOKUP(C627,'[1]ToPublish Fri+Mon Package Batch'!$A$2:$B$68,2,FALSE)</f>
        <v>#N/A</v>
      </c>
      <c r="R633" s="421" t="e">
        <f>VLOOKUP(C627,[2]Sheet1!$A$2:$B$12,2,FALSE)</f>
        <v>#N/A</v>
      </c>
    </row>
    <row r="634" spans="1:18">
      <c r="A634" s="10" t="str">
        <f>'Main Meals'!A634</f>
        <v>20403.000.000.000.000.000.000</v>
      </c>
      <c r="B634" s="9">
        <f>'Main Meals'!B634</f>
        <v>20400</v>
      </c>
      <c r="C634" s="9">
        <f>'Main Meals'!C634</f>
        <v>20403</v>
      </c>
      <c r="D634" s="10" t="str">
        <f>'Main Meals'!D634</f>
        <v>Ginger Snaps (2X)</v>
      </c>
      <c r="E634" s="9" t="str">
        <f>'Main Meals'!I634</f>
        <v>ACTIVE ROTATING ON</v>
      </c>
      <c r="G634" s="9" t="str">
        <f>'Main Meals'!K634</f>
        <v>Snack</v>
      </c>
      <c r="H634" s="9" t="str">
        <f>VLOOKUP(C634,'Main Meals'!C634:L635,10,FALSE)</f>
        <v>SS</v>
      </c>
      <c r="Q634" s="411" t="e">
        <f>VLOOKUP(C628,'[1]ToPublish Fri+Mon Package Batch'!$A$2:$B$68,2,FALSE)</f>
        <v>#N/A</v>
      </c>
      <c r="R634" s="421" t="e">
        <f>VLOOKUP(C628,[2]Sheet1!$A$2:$B$12,2,FALSE)</f>
        <v>#N/A</v>
      </c>
    </row>
    <row r="635" spans="1:18">
      <c r="A635" s="10" t="str">
        <f>'Main Meals'!A635</f>
        <v>97804.000.000.000.000.000.000</v>
      </c>
      <c r="B635" s="9">
        <f>'Main Meals'!B635</f>
        <v>97800</v>
      </c>
      <c r="C635" s="9">
        <f>'Main Meals'!C635</f>
        <v>97804</v>
      </c>
      <c r="D635" s="10" t="str">
        <f>'Main Meals'!D635</f>
        <v>Anagram Corn Casserole Gluten Free Allergen</v>
      </c>
      <c r="E635" s="9" t="str">
        <f>'Main Meals'!I635</f>
        <v>ACTIVE ROTATING ON</v>
      </c>
      <c r="G635" s="9" t="str">
        <f>'Main Meals'!K635</f>
        <v>ENTRÉE</v>
      </c>
      <c r="H635" s="9" t="str">
        <f>VLOOKUP(C635,'Main Meals'!C635:L635,10,FALSE)</f>
        <v>SS</v>
      </c>
      <c r="Q635" s="411" t="e">
        <f>VLOOKUP(C629,'[1]ToPublish Fri+Mon Package Batch'!$A$2:$B$68,2,FALSE)</f>
        <v>#N/A</v>
      </c>
      <c r="R635" s="421" t="e">
        <f>VLOOKUP(C629,[2]Sheet1!$A$2:$B$12,2,FALSE)</f>
        <v>#N/A</v>
      </c>
    </row>
    <row r="636" spans="1:18">
      <c r="A636" s="10" t="e">
        <f>'Main Meals'!#REF!</f>
        <v>#REF!</v>
      </c>
      <c r="B636" s="9" t="e">
        <f>'Main Meals'!#REF!</f>
        <v>#REF!</v>
      </c>
      <c r="C636" s="9" t="e">
        <f>'Main Meals'!#REF!</f>
        <v>#REF!</v>
      </c>
      <c r="D636" s="10" t="e">
        <f>'Main Meals'!#REF!</f>
        <v>#REF!</v>
      </c>
      <c r="E636" s="9" t="e">
        <f>'Main Meals'!#REF!</f>
        <v>#REF!</v>
      </c>
      <c r="G636" s="9" t="e">
        <f>'Main Meals'!#REF!</f>
        <v>#REF!</v>
      </c>
      <c r="H636" s="9" t="e">
        <f>VLOOKUP(C636,'Main Meals'!#REF!,10,FALSE)</f>
        <v>#REF!</v>
      </c>
      <c r="Q636" s="411" t="e">
        <f>VLOOKUP(C630,'[1]ToPublish Fri+Mon Package Batch'!$A$2:$B$68,2,FALSE)</f>
        <v>#N/A</v>
      </c>
      <c r="R636" s="421" t="e">
        <f>VLOOKUP(C630,[2]Sheet1!$A$2:$B$12,2,FALSE)</f>
        <v>#N/A</v>
      </c>
    </row>
    <row r="637" spans="1:18">
      <c r="A637" s="10" t="e">
        <f>'Main Meals'!#REF!</f>
        <v>#REF!</v>
      </c>
      <c r="B637" s="9" t="e">
        <f>'Main Meals'!#REF!</f>
        <v>#REF!</v>
      </c>
      <c r="C637" s="9" t="e">
        <f>'Main Meals'!#REF!</f>
        <v>#REF!</v>
      </c>
      <c r="D637" s="10" t="e">
        <f>'Main Meals'!#REF!</f>
        <v>#REF!</v>
      </c>
      <c r="E637" s="9" t="e">
        <f>'Main Meals'!#REF!</f>
        <v>#REF!</v>
      </c>
      <c r="G637" s="9" t="e">
        <f>'Main Meals'!#REF!</f>
        <v>#REF!</v>
      </c>
      <c r="H637" s="9" t="e">
        <f>VLOOKUP(C637,'Main Meals'!#REF!,10,FALSE)</f>
        <v>#REF!</v>
      </c>
      <c r="Q637" s="411" t="e">
        <f>VLOOKUP(C631,'[1]ToPublish Fri+Mon Package Batch'!$A$2:$B$68,2,FALSE)</f>
        <v>#N/A</v>
      </c>
      <c r="R637" s="421" t="e">
        <f>VLOOKUP(C631,[2]Sheet1!$A$2:$B$12,2,FALSE)</f>
        <v>#N/A</v>
      </c>
    </row>
    <row r="638" spans="1:18">
      <c r="A638" s="10" t="e">
        <f>'Main Meals'!#REF!</f>
        <v>#REF!</v>
      </c>
      <c r="B638" s="9" t="e">
        <f>'Main Meals'!#REF!</f>
        <v>#REF!</v>
      </c>
      <c r="C638" s="9" t="e">
        <f>'Main Meals'!#REF!</f>
        <v>#REF!</v>
      </c>
      <c r="D638" s="10" t="e">
        <f>'Main Meals'!#REF!</f>
        <v>#REF!</v>
      </c>
      <c r="E638" s="9" t="e">
        <f>'Main Meals'!#REF!</f>
        <v>#REF!</v>
      </c>
      <c r="G638" s="9" t="e">
        <f>'Main Meals'!#REF!</f>
        <v>#REF!</v>
      </c>
      <c r="H638" s="9" t="e">
        <f>VLOOKUP(C638,'Main Meals'!#REF!,10,FALSE)</f>
        <v>#REF!</v>
      </c>
      <c r="Q638" s="411" t="e">
        <f>VLOOKUP(C632,'[1]ToPublish Fri+Mon Package Batch'!$A$2:$B$68,2,FALSE)</f>
        <v>#N/A</v>
      </c>
      <c r="R638" s="421" t="e">
        <f>VLOOKUP(C632,[2]Sheet1!$A$2:$B$12,2,FALSE)</f>
        <v>#N/A</v>
      </c>
    </row>
    <row r="639" spans="1:18">
      <c r="A639" s="10" t="e">
        <f>'Main Meals'!#REF!</f>
        <v>#REF!</v>
      </c>
      <c r="B639" s="9" t="e">
        <f>'Main Meals'!#REF!</f>
        <v>#REF!</v>
      </c>
      <c r="C639" s="9" t="e">
        <f>'Main Meals'!#REF!</f>
        <v>#REF!</v>
      </c>
      <c r="D639" s="10" t="e">
        <f>'Main Meals'!#REF!</f>
        <v>#REF!</v>
      </c>
      <c r="E639" s="9" t="e">
        <f>'Main Meals'!#REF!</f>
        <v>#REF!</v>
      </c>
      <c r="G639" s="9" t="e">
        <f>'Main Meals'!#REF!</f>
        <v>#REF!</v>
      </c>
      <c r="H639" s="9" t="e">
        <f>VLOOKUP(C639,'Main Meals'!#REF!,10,FALSE)</f>
        <v>#REF!</v>
      </c>
      <c r="Q639" s="411" t="e">
        <f>VLOOKUP(C633,'[1]ToPublish Fri+Mon Package Batch'!$A$2:$B$68,2,FALSE)</f>
        <v>#N/A</v>
      </c>
      <c r="R639" s="421" t="e">
        <f>VLOOKUP(C633,[2]Sheet1!$A$2:$B$12,2,FALSE)</f>
        <v>#N/A</v>
      </c>
    </row>
    <row r="640" spans="1:18">
      <c r="A640" s="10" t="e">
        <f>'Main Meals'!#REF!</f>
        <v>#REF!</v>
      </c>
      <c r="B640" s="9" t="e">
        <f>'Main Meals'!#REF!</f>
        <v>#REF!</v>
      </c>
      <c r="C640" s="9" t="e">
        <f>'Main Meals'!#REF!</f>
        <v>#REF!</v>
      </c>
      <c r="D640" s="10" t="e">
        <f>'Main Meals'!#REF!</f>
        <v>#REF!</v>
      </c>
      <c r="E640" s="9" t="e">
        <f>'Main Meals'!#REF!</f>
        <v>#REF!</v>
      </c>
      <c r="G640" s="9" t="e">
        <f>'Main Meals'!#REF!</f>
        <v>#REF!</v>
      </c>
      <c r="H640" s="9" t="e">
        <f>VLOOKUP(C640,'Main Meals'!#REF!,10,FALSE)</f>
        <v>#REF!</v>
      </c>
      <c r="Q640" s="411" t="e">
        <f>VLOOKUP(C634,'[1]ToPublish Fri+Mon Package Batch'!$A$2:$B$68,2,FALSE)</f>
        <v>#N/A</v>
      </c>
      <c r="R640" s="421" t="e">
        <f>VLOOKUP(C634,[2]Sheet1!$A$2:$B$12,2,FALSE)</f>
        <v>#N/A</v>
      </c>
    </row>
    <row r="641" spans="1:18">
      <c r="A641" s="10" t="e">
        <f>'Main Meals'!#REF!</f>
        <v>#REF!</v>
      </c>
      <c r="B641" s="9" t="e">
        <f>'Main Meals'!#REF!</f>
        <v>#REF!</v>
      </c>
      <c r="C641" s="9" t="e">
        <f>'Main Meals'!#REF!</f>
        <v>#REF!</v>
      </c>
      <c r="D641" s="10" t="e">
        <f>'Main Meals'!#REF!</f>
        <v>#REF!</v>
      </c>
      <c r="E641" s="9" t="e">
        <f>'Main Meals'!#REF!</f>
        <v>#REF!</v>
      </c>
      <c r="G641" s="9" t="e">
        <f>'Main Meals'!#REF!</f>
        <v>#REF!</v>
      </c>
      <c r="H641" s="9" t="e">
        <f>VLOOKUP(C641,'Main Meals'!#REF!,10,FALSE)</f>
        <v>#REF!</v>
      </c>
      <c r="Q641" s="411" t="e">
        <f>VLOOKUP(C635,'[1]ToPublish Fri+Mon Package Batch'!$A$2:$B$68,2,FALSE)</f>
        <v>#N/A</v>
      </c>
      <c r="R641" s="421" t="e">
        <f>VLOOKUP(C635,[2]Sheet1!$A$2:$B$12,2,FALSE)</f>
        <v>#N/A</v>
      </c>
    </row>
    <row r="642" spans="1:18">
      <c r="A642" s="10" t="e">
        <f>'Main Meals'!#REF!</f>
        <v>#REF!</v>
      </c>
      <c r="B642" s="9" t="e">
        <f>'Main Meals'!#REF!</f>
        <v>#REF!</v>
      </c>
      <c r="C642" s="9" t="e">
        <f>'Main Meals'!#REF!</f>
        <v>#REF!</v>
      </c>
      <c r="D642" s="10" t="e">
        <f>'Main Meals'!#REF!</f>
        <v>#REF!</v>
      </c>
      <c r="E642" s="9" t="e">
        <f>'Main Meals'!#REF!</f>
        <v>#REF!</v>
      </c>
      <c r="G642" s="9" t="e">
        <f>'Main Meals'!#REF!</f>
        <v>#REF!</v>
      </c>
      <c r="H642" s="9" t="e">
        <f>VLOOKUP(C642,'Main Meals'!#REF!,10,FALSE)</f>
        <v>#REF!</v>
      </c>
      <c r="Q642" s="411" t="e">
        <f>VLOOKUP(C636,'[1]ToPublish Fri+Mon Package Batch'!$A$2:$B$68,2,FALSE)</f>
        <v>#REF!</v>
      </c>
      <c r="R642" s="421" t="e">
        <f>VLOOKUP(C636,[2]Sheet1!$A$2:$B$12,2,FALSE)</f>
        <v>#REF!</v>
      </c>
    </row>
    <row r="643" spans="1:18">
      <c r="A643" s="10" t="e">
        <f>'Main Meals'!#REF!</f>
        <v>#REF!</v>
      </c>
      <c r="B643" s="9" t="e">
        <f>'Main Meals'!#REF!</f>
        <v>#REF!</v>
      </c>
      <c r="C643" s="9" t="e">
        <f>'Main Meals'!#REF!</f>
        <v>#REF!</v>
      </c>
      <c r="D643" s="10" t="e">
        <f>'Main Meals'!#REF!</f>
        <v>#REF!</v>
      </c>
      <c r="E643" s="9" t="e">
        <f>'Main Meals'!#REF!</f>
        <v>#REF!</v>
      </c>
      <c r="G643" s="9" t="e">
        <f>'Main Meals'!#REF!</f>
        <v>#REF!</v>
      </c>
      <c r="H643" s="9" t="e">
        <f>VLOOKUP(C643,'Main Meals'!#REF!,10,FALSE)</f>
        <v>#REF!</v>
      </c>
      <c r="Q643" s="411" t="e">
        <f>VLOOKUP(C637,'[1]ToPublish Fri+Mon Package Batch'!$A$2:$B$68,2,FALSE)</f>
        <v>#REF!</v>
      </c>
      <c r="R643" s="421" t="e">
        <f>VLOOKUP(C637,[2]Sheet1!$A$2:$B$12,2,FALSE)</f>
        <v>#REF!</v>
      </c>
    </row>
    <row r="644" spans="1:18">
      <c r="A644" s="10" t="e">
        <f>'Main Meals'!#REF!</f>
        <v>#REF!</v>
      </c>
      <c r="B644" s="9" t="e">
        <f>'Main Meals'!#REF!</f>
        <v>#REF!</v>
      </c>
      <c r="C644" s="9" t="e">
        <f>'Main Meals'!#REF!</f>
        <v>#REF!</v>
      </c>
      <c r="D644" s="10" t="e">
        <f>'Main Meals'!#REF!</f>
        <v>#REF!</v>
      </c>
      <c r="E644" s="9" t="e">
        <f>'Main Meals'!#REF!</f>
        <v>#REF!</v>
      </c>
      <c r="G644" s="9" t="e">
        <f>'Main Meals'!#REF!</f>
        <v>#REF!</v>
      </c>
      <c r="H644" s="9" t="e">
        <f>VLOOKUP(C644,'Main Meals'!#REF!,10,FALSE)</f>
        <v>#REF!</v>
      </c>
      <c r="Q644" s="411" t="e">
        <f>VLOOKUP(C638,'[1]ToPublish Fri+Mon Package Batch'!$A$2:$B$68,2,FALSE)</f>
        <v>#REF!</v>
      </c>
      <c r="R644" s="421" t="e">
        <f>VLOOKUP(C638,[2]Sheet1!$A$2:$B$12,2,FALSE)</f>
        <v>#REF!</v>
      </c>
    </row>
    <row r="645" spans="1:18">
      <c r="A645" s="10" t="e">
        <f>'Main Meals'!#REF!</f>
        <v>#REF!</v>
      </c>
      <c r="B645" s="9" t="e">
        <f>'Main Meals'!#REF!</f>
        <v>#REF!</v>
      </c>
      <c r="C645" s="9" t="e">
        <f>'Main Meals'!#REF!</f>
        <v>#REF!</v>
      </c>
      <c r="D645" s="10" t="e">
        <f>'Main Meals'!#REF!</f>
        <v>#REF!</v>
      </c>
      <c r="E645" s="9" t="e">
        <f>'Main Meals'!#REF!</f>
        <v>#REF!</v>
      </c>
      <c r="G645" s="9" t="e">
        <f>'Main Meals'!#REF!</f>
        <v>#REF!</v>
      </c>
      <c r="H645" s="9" t="e">
        <f>VLOOKUP(C645,'Main Meals'!#REF!,10,FALSE)</f>
        <v>#REF!</v>
      </c>
      <c r="Q645" s="411" t="e">
        <f>VLOOKUP(C639,'[1]ToPublish Fri+Mon Package Batch'!$A$2:$B$68,2,FALSE)</f>
        <v>#REF!</v>
      </c>
      <c r="R645" s="421" t="e">
        <f>VLOOKUP(C639,[2]Sheet1!$A$2:$B$12,2,FALSE)</f>
        <v>#REF!</v>
      </c>
    </row>
    <row r="646" spans="1:18">
      <c r="A646" s="10" t="e">
        <f>'Main Meals'!#REF!</f>
        <v>#REF!</v>
      </c>
      <c r="B646" s="9" t="e">
        <f>'Main Meals'!#REF!</f>
        <v>#REF!</v>
      </c>
      <c r="C646" s="9" t="e">
        <f>'Main Meals'!#REF!</f>
        <v>#REF!</v>
      </c>
      <c r="D646" s="10" t="e">
        <f>'Main Meals'!#REF!</f>
        <v>#REF!</v>
      </c>
      <c r="E646" s="9" t="e">
        <f>'Main Meals'!#REF!</f>
        <v>#REF!</v>
      </c>
      <c r="G646" s="9" t="e">
        <f>'Main Meals'!#REF!</f>
        <v>#REF!</v>
      </c>
      <c r="H646" s="9" t="e">
        <f>VLOOKUP(C646,'Main Meals'!#REF!,10,FALSE)</f>
        <v>#REF!</v>
      </c>
      <c r="Q646" s="411" t="e">
        <f>VLOOKUP(C640,'[1]ToPublish Fri+Mon Package Batch'!$A$2:$B$68,2,FALSE)</f>
        <v>#REF!</v>
      </c>
      <c r="R646" s="421" t="e">
        <f>VLOOKUP(C640,[2]Sheet1!$A$2:$B$12,2,FALSE)</f>
        <v>#REF!</v>
      </c>
    </row>
    <row r="647" spans="1:18">
      <c r="A647" s="10" t="e">
        <f>'Main Meals'!#REF!</f>
        <v>#REF!</v>
      </c>
      <c r="B647" s="9" t="e">
        <f>'Main Meals'!#REF!</f>
        <v>#REF!</v>
      </c>
      <c r="C647" s="9" t="e">
        <f>'Main Meals'!#REF!</f>
        <v>#REF!</v>
      </c>
      <c r="D647" s="10" t="e">
        <f>'Main Meals'!#REF!</f>
        <v>#REF!</v>
      </c>
      <c r="E647" s="9" t="e">
        <f>'Main Meals'!#REF!</f>
        <v>#REF!</v>
      </c>
      <c r="G647" s="9" t="e">
        <f>'Main Meals'!#REF!</f>
        <v>#REF!</v>
      </c>
      <c r="H647" s="9" t="e">
        <f>VLOOKUP(C647,'Main Meals'!#REF!,10,FALSE)</f>
        <v>#REF!</v>
      </c>
      <c r="Q647" s="411" t="e">
        <f>VLOOKUP(C641,'[1]ToPublish Fri+Mon Package Batch'!$A$2:$B$68,2,FALSE)</f>
        <v>#REF!</v>
      </c>
      <c r="R647" s="421" t="e">
        <f>VLOOKUP(C641,[2]Sheet1!$A$2:$B$12,2,FALSE)</f>
        <v>#REF!</v>
      </c>
    </row>
    <row r="648" spans="1:18">
      <c r="A648" s="10" t="e">
        <f>'Main Meals'!#REF!</f>
        <v>#REF!</v>
      </c>
      <c r="B648" s="9" t="e">
        <f>'Main Meals'!#REF!</f>
        <v>#REF!</v>
      </c>
      <c r="C648" s="9" t="e">
        <f>'Main Meals'!#REF!</f>
        <v>#REF!</v>
      </c>
      <c r="D648" s="10" t="e">
        <f>'Main Meals'!#REF!</f>
        <v>#REF!</v>
      </c>
      <c r="E648" s="9" t="e">
        <f>'Main Meals'!#REF!</f>
        <v>#REF!</v>
      </c>
      <c r="G648" s="9" t="e">
        <f>'Main Meals'!#REF!</f>
        <v>#REF!</v>
      </c>
      <c r="H648" s="9" t="e">
        <f>VLOOKUP(C648,'Main Meals'!#REF!,10,FALSE)</f>
        <v>#REF!</v>
      </c>
      <c r="Q648" s="411" t="e">
        <f>VLOOKUP(C642,'[1]ToPublish Fri+Mon Package Batch'!$A$2:$B$68,2,FALSE)</f>
        <v>#REF!</v>
      </c>
      <c r="R648" s="421" t="e">
        <f>VLOOKUP(C642,[2]Sheet1!$A$2:$B$12,2,FALSE)</f>
        <v>#REF!</v>
      </c>
    </row>
    <row r="649" spans="1:18">
      <c r="A649" s="10" t="e">
        <f>'Main Meals'!#REF!</f>
        <v>#REF!</v>
      </c>
      <c r="B649" s="9" t="e">
        <f>'Main Meals'!#REF!</f>
        <v>#REF!</v>
      </c>
      <c r="C649" s="9" t="e">
        <f>'Main Meals'!#REF!</f>
        <v>#REF!</v>
      </c>
      <c r="D649" s="10" t="e">
        <f>'Main Meals'!#REF!</f>
        <v>#REF!</v>
      </c>
      <c r="E649" s="9" t="e">
        <f>'Main Meals'!#REF!</f>
        <v>#REF!</v>
      </c>
      <c r="G649" s="9" t="e">
        <f>'Main Meals'!#REF!</f>
        <v>#REF!</v>
      </c>
      <c r="H649" s="9" t="e">
        <f>VLOOKUP(C649,'Main Meals'!#REF!,10,FALSE)</f>
        <v>#REF!</v>
      </c>
      <c r="Q649" s="411" t="e">
        <f>VLOOKUP(C643,'[1]ToPublish Fri+Mon Package Batch'!$A$2:$B$68,2,FALSE)</f>
        <v>#REF!</v>
      </c>
      <c r="R649" s="421" t="e">
        <f>VLOOKUP(C643,[2]Sheet1!$A$2:$B$12,2,FALSE)</f>
        <v>#REF!</v>
      </c>
    </row>
    <row r="650" spans="1:18">
      <c r="A650" s="10" t="e">
        <f>'Main Meals'!#REF!</f>
        <v>#REF!</v>
      </c>
      <c r="B650" s="9" t="e">
        <f>'Main Meals'!#REF!</f>
        <v>#REF!</v>
      </c>
      <c r="C650" s="9" t="e">
        <f>'Main Meals'!#REF!</f>
        <v>#REF!</v>
      </c>
      <c r="D650" s="10" t="e">
        <f>'Main Meals'!#REF!</f>
        <v>#REF!</v>
      </c>
      <c r="E650" s="9" t="e">
        <f>'Main Meals'!#REF!</f>
        <v>#REF!</v>
      </c>
      <c r="G650" s="9" t="e">
        <f>'Main Meals'!#REF!</f>
        <v>#REF!</v>
      </c>
      <c r="H650" s="9" t="e">
        <f>VLOOKUP(C650,'Main Meals'!#REF!,10,FALSE)</f>
        <v>#REF!</v>
      </c>
      <c r="Q650" s="411" t="e">
        <f>VLOOKUP(C644,'[1]ToPublish Fri+Mon Package Batch'!$A$2:$B$68,2,FALSE)</f>
        <v>#REF!</v>
      </c>
      <c r="R650" s="421" t="e">
        <f>VLOOKUP(C644,[2]Sheet1!$A$2:$B$12,2,FALSE)</f>
        <v>#REF!</v>
      </c>
    </row>
    <row r="651" spans="1:18">
      <c r="A651" s="10" t="e">
        <f>'Main Meals'!#REF!</f>
        <v>#REF!</v>
      </c>
      <c r="B651" s="9" t="e">
        <f>'Main Meals'!#REF!</f>
        <v>#REF!</v>
      </c>
      <c r="C651" s="9" t="e">
        <f>'Main Meals'!#REF!</f>
        <v>#REF!</v>
      </c>
      <c r="D651" s="10" t="e">
        <f>'Main Meals'!#REF!</f>
        <v>#REF!</v>
      </c>
      <c r="E651" s="9" t="e">
        <f>'Main Meals'!#REF!</f>
        <v>#REF!</v>
      </c>
      <c r="G651" s="9" t="e">
        <f>'Main Meals'!#REF!</f>
        <v>#REF!</v>
      </c>
      <c r="H651" s="9" t="e">
        <f>VLOOKUP(C651,'Main Meals'!#REF!,10,FALSE)</f>
        <v>#REF!</v>
      </c>
      <c r="Q651" s="411" t="e">
        <f>VLOOKUP(C645,'[1]ToPublish Fri+Mon Package Batch'!$A$2:$B$68,2,FALSE)</f>
        <v>#REF!</v>
      </c>
      <c r="R651" s="421" t="e">
        <f>VLOOKUP(C645,[2]Sheet1!$A$2:$B$12,2,FALSE)</f>
        <v>#REF!</v>
      </c>
    </row>
    <row r="652" spans="1:18">
      <c r="A652" s="10" t="e">
        <f>'Main Meals'!#REF!</f>
        <v>#REF!</v>
      </c>
      <c r="B652" s="9" t="e">
        <f>'Main Meals'!#REF!</f>
        <v>#REF!</v>
      </c>
      <c r="C652" s="9" t="e">
        <f>'Main Meals'!#REF!</f>
        <v>#REF!</v>
      </c>
      <c r="D652" s="10" t="e">
        <f>'Main Meals'!#REF!</f>
        <v>#REF!</v>
      </c>
      <c r="E652" s="9" t="e">
        <f>'Main Meals'!#REF!</f>
        <v>#REF!</v>
      </c>
      <c r="G652" s="9" t="e">
        <f>'Main Meals'!#REF!</f>
        <v>#REF!</v>
      </c>
      <c r="H652" s="9" t="e">
        <f>VLOOKUP(C652,'Main Meals'!#REF!,10,FALSE)</f>
        <v>#REF!</v>
      </c>
      <c r="Q652" s="411" t="e">
        <f>VLOOKUP(C646,'[1]ToPublish Fri+Mon Package Batch'!$A$2:$B$68,2,FALSE)</f>
        <v>#REF!</v>
      </c>
      <c r="R652" s="421" t="e">
        <f>VLOOKUP(C646,[2]Sheet1!$A$2:$B$12,2,FALSE)</f>
        <v>#REF!</v>
      </c>
    </row>
    <row r="653" spans="1:18">
      <c r="A653" s="10" t="e">
        <f>'Main Meals'!#REF!</f>
        <v>#REF!</v>
      </c>
      <c r="B653" s="9" t="e">
        <f>'Main Meals'!#REF!</f>
        <v>#REF!</v>
      </c>
      <c r="C653" s="9" t="e">
        <f>'Main Meals'!#REF!</f>
        <v>#REF!</v>
      </c>
      <c r="D653" s="10" t="e">
        <f>'Main Meals'!#REF!</f>
        <v>#REF!</v>
      </c>
      <c r="E653" s="9" t="e">
        <f>'Main Meals'!#REF!</f>
        <v>#REF!</v>
      </c>
      <c r="G653" s="9" t="e">
        <f>'Main Meals'!#REF!</f>
        <v>#REF!</v>
      </c>
      <c r="H653" s="9" t="e">
        <f>VLOOKUP(C653,'Main Meals'!#REF!,10,FALSE)</f>
        <v>#REF!</v>
      </c>
      <c r="Q653" s="411" t="e">
        <f>VLOOKUP(C647,'[1]ToPublish Fri+Mon Package Batch'!$A$2:$B$68,2,FALSE)</f>
        <v>#REF!</v>
      </c>
      <c r="R653" s="421" t="e">
        <f>VLOOKUP(C647,[2]Sheet1!$A$2:$B$12,2,FALSE)</f>
        <v>#REF!</v>
      </c>
    </row>
    <row r="654" spans="1:18">
      <c r="A654" s="10" t="e">
        <f>'Main Meals'!#REF!</f>
        <v>#REF!</v>
      </c>
      <c r="B654" s="9" t="e">
        <f>'Main Meals'!#REF!</f>
        <v>#REF!</v>
      </c>
      <c r="C654" s="9" t="e">
        <f>'Main Meals'!#REF!</f>
        <v>#REF!</v>
      </c>
      <c r="D654" s="10" t="e">
        <f>'Main Meals'!#REF!</f>
        <v>#REF!</v>
      </c>
      <c r="E654" s="9" t="e">
        <f>'Main Meals'!#REF!</f>
        <v>#REF!</v>
      </c>
      <c r="G654" s="9" t="e">
        <f>'Main Meals'!#REF!</f>
        <v>#REF!</v>
      </c>
      <c r="H654" s="9" t="e">
        <f>VLOOKUP(C654,'Main Meals'!#REF!,10,FALSE)</f>
        <v>#REF!</v>
      </c>
      <c r="Q654" s="411" t="e">
        <f>VLOOKUP(C648,'[1]ToPublish Fri+Mon Package Batch'!$A$2:$B$68,2,FALSE)</f>
        <v>#REF!</v>
      </c>
      <c r="R654" s="421" t="e">
        <f>VLOOKUP(C648,[2]Sheet1!$A$2:$B$12,2,FALSE)</f>
        <v>#REF!</v>
      </c>
    </row>
    <row r="655" spans="1:18">
      <c r="A655" s="10" t="e">
        <f>'Main Meals'!#REF!</f>
        <v>#REF!</v>
      </c>
      <c r="B655" s="9" t="e">
        <f>'Main Meals'!#REF!</f>
        <v>#REF!</v>
      </c>
      <c r="C655" s="9" t="e">
        <f>'Main Meals'!#REF!</f>
        <v>#REF!</v>
      </c>
      <c r="D655" s="10" t="e">
        <f>'Main Meals'!#REF!</f>
        <v>#REF!</v>
      </c>
      <c r="E655" s="9" t="e">
        <f>'Main Meals'!#REF!</f>
        <v>#REF!</v>
      </c>
      <c r="G655" s="9" t="e">
        <f>'Main Meals'!#REF!</f>
        <v>#REF!</v>
      </c>
      <c r="H655" s="9" t="e">
        <f>VLOOKUP(C655,'Main Meals'!#REF!,10,FALSE)</f>
        <v>#REF!</v>
      </c>
      <c r="Q655" s="411" t="e">
        <f>VLOOKUP(C649,'[1]ToPublish Fri+Mon Package Batch'!$A$2:$B$68,2,FALSE)</f>
        <v>#REF!</v>
      </c>
      <c r="R655" s="421" t="e">
        <f>VLOOKUP(C649,[2]Sheet1!$A$2:$B$12,2,FALSE)</f>
        <v>#REF!</v>
      </c>
    </row>
    <row r="656" spans="1:18">
      <c r="A656" s="10" t="e">
        <f>'Main Meals'!#REF!</f>
        <v>#REF!</v>
      </c>
      <c r="B656" s="9" t="e">
        <f>'Main Meals'!#REF!</f>
        <v>#REF!</v>
      </c>
      <c r="C656" s="9" t="e">
        <f>'Main Meals'!#REF!</f>
        <v>#REF!</v>
      </c>
      <c r="D656" s="10" t="e">
        <f>'Main Meals'!#REF!</f>
        <v>#REF!</v>
      </c>
      <c r="E656" s="9" t="e">
        <f>'Main Meals'!#REF!</f>
        <v>#REF!</v>
      </c>
      <c r="G656" s="9" t="e">
        <f>'Main Meals'!#REF!</f>
        <v>#REF!</v>
      </c>
      <c r="H656" s="9" t="e">
        <f>VLOOKUP(C656,'Main Meals'!#REF!,10,FALSE)</f>
        <v>#REF!</v>
      </c>
      <c r="Q656" s="411" t="e">
        <f>VLOOKUP(C650,'[1]ToPublish Fri+Mon Package Batch'!$A$2:$B$68,2,FALSE)</f>
        <v>#REF!</v>
      </c>
      <c r="R656" s="421" t="e">
        <f>VLOOKUP(C650,[2]Sheet1!$A$2:$B$12,2,FALSE)</f>
        <v>#REF!</v>
      </c>
    </row>
    <row r="657" spans="1:18">
      <c r="A657" s="10" t="e">
        <f>'Main Meals'!#REF!</f>
        <v>#REF!</v>
      </c>
      <c r="B657" s="9" t="e">
        <f>'Main Meals'!#REF!</f>
        <v>#REF!</v>
      </c>
      <c r="C657" s="9" t="e">
        <f>'Main Meals'!#REF!</f>
        <v>#REF!</v>
      </c>
      <c r="D657" s="10" t="e">
        <f>'Main Meals'!#REF!</f>
        <v>#REF!</v>
      </c>
      <c r="E657" s="9" t="e">
        <f>'Main Meals'!#REF!</f>
        <v>#REF!</v>
      </c>
      <c r="G657" s="9" t="e">
        <f>'Main Meals'!#REF!</f>
        <v>#REF!</v>
      </c>
      <c r="H657" s="9" t="e">
        <f>VLOOKUP(C657,'Main Meals'!#REF!,10,FALSE)</f>
        <v>#REF!</v>
      </c>
      <c r="Q657" s="411" t="e">
        <f>VLOOKUP(C651,'[1]ToPublish Fri+Mon Package Batch'!$A$2:$B$68,2,FALSE)</f>
        <v>#REF!</v>
      </c>
      <c r="R657" s="421" t="e">
        <f>VLOOKUP(C651,[2]Sheet1!$A$2:$B$12,2,FALSE)</f>
        <v>#REF!</v>
      </c>
    </row>
    <row r="658" spans="1:18">
      <c r="A658" s="10" t="e">
        <f>'Main Meals'!#REF!</f>
        <v>#REF!</v>
      </c>
      <c r="B658" s="9" t="e">
        <f>'Main Meals'!#REF!</f>
        <v>#REF!</v>
      </c>
      <c r="C658" s="9" t="e">
        <f>'Main Meals'!#REF!</f>
        <v>#REF!</v>
      </c>
      <c r="D658" s="10" t="e">
        <f>'Main Meals'!#REF!</f>
        <v>#REF!</v>
      </c>
      <c r="E658" s="9" t="e">
        <f>'Main Meals'!#REF!</f>
        <v>#REF!</v>
      </c>
      <c r="G658" s="9" t="e">
        <f>'Main Meals'!#REF!</f>
        <v>#REF!</v>
      </c>
      <c r="H658" s="9" t="e">
        <f>VLOOKUP(C658,'Main Meals'!#REF!,10,FALSE)</f>
        <v>#REF!</v>
      </c>
      <c r="Q658" s="411" t="e">
        <f>VLOOKUP(C652,'[1]ToPublish Fri+Mon Package Batch'!$A$2:$B$68,2,FALSE)</f>
        <v>#REF!</v>
      </c>
      <c r="R658" s="421" t="e">
        <f>VLOOKUP(C652,[2]Sheet1!$A$2:$B$12,2,FALSE)</f>
        <v>#REF!</v>
      </c>
    </row>
    <row r="659" spans="1:18">
      <c r="A659" s="10" t="e">
        <f>'Main Meals'!#REF!</f>
        <v>#REF!</v>
      </c>
      <c r="B659" s="9" t="e">
        <f>'Main Meals'!#REF!</f>
        <v>#REF!</v>
      </c>
      <c r="C659" s="9" t="e">
        <f>'Main Meals'!#REF!</f>
        <v>#REF!</v>
      </c>
      <c r="D659" s="10" t="e">
        <f>'Main Meals'!#REF!</f>
        <v>#REF!</v>
      </c>
      <c r="E659" s="9" t="e">
        <f>'Main Meals'!#REF!</f>
        <v>#REF!</v>
      </c>
      <c r="G659" s="9" t="e">
        <f>'Main Meals'!#REF!</f>
        <v>#REF!</v>
      </c>
      <c r="H659" s="9" t="e">
        <f>VLOOKUP(C659,'Main Meals'!#REF!,10,FALSE)</f>
        <v>#REF!</v>
      </c>
      <c r="Q659" s="411" t="e">
        <f>VLOOKUP(C653,'[1]ToPublish Fri+Mon Package Batch'!$A$2:$B$68,2,FALSE)</f>
        <v>#REF!</v>
      </c>
      <c r="R659" s="421" t="e">
        <f>VLOOKUP(C653,[2]Sheet1!$A$2:$B$12,2,FALSE)</f>
        <v>#REF!</v>
      </c>
    </row>
    <row r="660" spans="1:18">
      <c r="A660" s="10" t="e">
        <f>'Main Meals'!#REF!</f>
        <v>#REF!</v>
      </c>
      <c r="B660" s="9" t="e">
        <f>'Main Meals'!#REF!</f>
        <v>#REF!</v>
      </c>
      <c r="C660" s="9" t="e">
        <f>'Main Meals'!#REF!</f>
        <v>#REF!</v>
      </c>
      <c r="D660" s="10" t="e">
        <f>'Main Meals'!#REF!</f>
        <v>#REF!</v>
      </c>
      <c r="E660" s="9" t="e">
        <f>'Main Meals'!#REF!</f>
        <v>#REF!</v>
      </c>
      <c r="G660" s="9" t="e">
        <f>'Main Meals'!#REF!</f>
        <v>#REF!</v>
      </c>
      <c r="H660" s="9" t="e">
        <f>VLOOKUP(C660,'Main Meals'!#REF!,10,FALSE)</f>
        <v>#REF!</v>
      </c>
      <c r="Q660" s="411" t="e">
        <f>VLOOKUP(C654,'[1]ToPublish Fri+Mon Package Batch'!$A$2:$B$68,2,FALSE)</f>
        <v>#REF!</v>
      </c>
      <c r="R660" s="421" t="e">
        <f>VLOOKUP(C654,[2]Sheet1!$A$2:$B$12,2,FALSE)</f>
        <v>#REF!</v>
      </c>
    </row>
    <row r="661" spans="1:18">
      <c r="A661" s="10" t="e">
        <f>'Main Meals'!#REF!</f>
        <v>#REF!</v>
      </c>
      <c r="B661" s="9" t="e">
        <f>'Main Meals'!#REF!</f>
        <v>#REF!</v>
      </c>
      <c r="C661" s="9" t="e">
        <f>'Main Meals'!#REF!</f>
        <v>#REF!</v>
      </c>
      <c r="D661" s="10" t="e">
        <f>'Main Meals'!#REF!</f>
        <v>#REF!</v>
      </c>
      <c r="E661" s="9" t="e">
        <f>'Main Meals'!#REF!</f>
        <v>#REF!</v>
      </c>
      <c r="G661" s="9" t="e">
        <f>'Main Meals'!#REF!</f>
        <v>#REF!</v>
      </c>
      <c r="H661" s="9" t="e">
        <f>VLOOKUP(C661,'Main Meals'!#REF!,10,FALSE)</f>
        <v>#REF!</v>
      </c>
      <c r="Q661" s="411" t="e">
        <f>VLOOKUP(C655,'[1]ToPublish Fri+Mon Package Batch'!$A$2:$B$68,2,FALSE)</f>
        <v>#REF!</v>
      </c>
      <c r="R661" s="421" t="e">
        <f>VLOOKUP(C655,[2]Sheet1!$A$2:$B$12,2,FALSE)</f>
        <v>#REF!</v>
      </c>
    </row>
    <row r="662" spans="1:18">
      <c r="A662" s="10" t="e">
        <f>'Main Meals'!#REF!</f>
        <v>#REF!</v>
      </c>
      <c r="B662" s="9" t="e">
        <f>'Main Meals'!#REF!</f>
        <v>#REF!</v>
      </c>
      <c r="C662" s="9" t="e">
        <f>'Main Meals'!#REF!</f>
        <v>#REF!</v>
      </c>
      <c r="D662" s="10" t="e">
        <f>'Main Meals'!#REF!</f>
        <v>#REF!</v>
      </c>
      <c r="E662" s="9" t="e">
        <f>'Main Meals'!#REF!</f>
        <v>#REF!</v>
      </c>
      <c r="G662" s="9" t="e">
        <f>'Main Meals'!#REF!</f>
        <v>#REF!</v>
      </c>
      <c r="H662" s="9" t="e">
        <f>VLOOKUP(C662,'Main Meals'!#REF!,10,FALSE)</f>
        <v>#REF!</v>
      </c>
      <c r="Q662" s="411" t="e">
        <f>VLOOKUP(C656,'[1]ToPublish Fri+Mon Package Batch'!$A$2:$B$68,2,FALSE)</f>
        <v>#REF!</v>
      </c>
      <c r="R662" s="421" t="e">
        <f>VLOOKUP(C656,[2]Sheet1!$A$2:$B$12,2,FALSE)</f>
        <v>#REF!</v>
      </c>
    </row>
    <row r="663" spans="1:18">
      <c r="A663" s="10" t="e">
        <f>'Main Meals'!#REF!</f>
        <v>#REF!</v>
      </c>
      <c r="B663" s="9" t="e">
        <f>'Main Meals'!#REF!</f>
        <v>#REF!</v>
      </c>
      <c r="C663" s="9" t="e">
        <f>'Main Meals'!#REF!</f>
        <v>#REF!</v>
      </c>
      <c r="D663" s="10" t="e">
        <f>'Main Meals'!#REF!</f>
        <v>#REF!</v>
      </c>
      <c r="E663" s="9" t="e">
        <f>'Main Meals'!#REF!</f>
        <v>#REF!</v>
      </c>
      <c r="G663" s="9" t="e">
        <f>'Main Meals'!#REF!</f>
        <v>#REF!</v>
      </c>
      <c r="H663" s="9" t="e">
        <f>VLOOKUP(C663,'Main Meals'!#REF!,10,FALSE)</f>
        <v>#REF!</v>
      </c>
      <c r="Q663" s="411" t="e">
        <f>VLOOKUP(C657,'[1]ToPublish Fri+Mon Package Batch'!$A$2:$B$68,2,FALSE)</f>
        <v>#REF!</v>
      </c>
      <c r="R663" s="421" t="e">
        <f>VLOOKUP(C657,[2]Sheet1!$A$2:$B$12,2,FALSE)</f>
        <v>#REF!</v>
      </c>
    </row>
    <row r="664" spans="1:18">
      <c r="A664" s="10" t="e">
        <f>'Main Meals'!#REF!</f>
        <v>#REF!</v>
      </c>
      <c r="B664" s="9" t="e">
        <f>'Main Meals'!#REF!</f>
        <v>#REF!</v>
      </c>
      <c r="C664" s="9" t="e">
        <f>'Main Meals'!#REF!</f>
        <v>#REF!</v>
      </c>
      <c r="D664" s="10" t="e">
        <f>'Main Meals'!#REF!</f>
        <v>#REF!</v>
      </c>
      <c r="E664" s="9" t="e">
        <f>'Main Meals'!#REF!</f>
        <v>#REF!</v>
      </c>
      <c r="G664" s="9" t="e">
        <f>'Main Meals'!#REF!</f>
        <v>#REF!</v>
      </c>
      <c r="H664" s="9" t="e">
        <f>VLOOKUP(C664,'Main Meals'!#REF!,10,FALSE)</f>
        <v>#REF!</v>
      </c>
      <c r="Q664" s="411" t="e">
        <f>VLOOKUP(C658,'[1]ToPublish Fri+Mon Package Batch'!$A$2:$B$68,2,FALSE)</f>
        <v>#REF!</v>
      </c>
      <c r="R664" s="421" t="e">
        <f>VLOOKUP(C658,[2]Sheet1!$A$2:$B$12,2,FALSE)</f>
        <v>#REF!</v>
      </c>
    </row>
    <row r="665" spans="1:18">
      <c r="A665" s="10" t="e">
        <f>'Main Meals'!#REF!</f>
        <v>#REF!</v>
      </c>
      <c r="B665" s="9" t="e">
        <f>'Main Meals'!#REF!</f>
        <v>#REF!</v>
      </c>
      <c r="C665" s="9" t="e">
        <f>'Main Meals'!#REF!</f>
        <v>#REF!</v>
      </c>
      <c r="D665" s="10" t="e">
        <f>'Main Meals'!#REF!</f>
        <v>#REF!</v>
      </c>
      <c r="E665" s="9" t="e">
        <f>'Main Meals'!#REF!</f>
        <v>#REF!</v>
      </c>
      <c r="G665" s="9" t="e">
        <f>'Main Meals'!#REF!</f>
        <v>#REF!</v>
      </c>
      <c r="H665" s="9" t="e">
        <f>VLOOKUP(C665,'Main Meals'!#REF!,10,FALSE)</f>
        <v>#REF!</v>
      </c>
      <c r="Q665" s="411" t="e">
        <f>VLOOKUP(C659,'[1]ToPublish Fri+Mon Package Batch'!$A$2:$B$68,2,FALSE)</f>
        <v>#REF!</v>
      </c>
      <c r="R665" s="421" t="e">
        <f>VLOOKUP(C659,[2]Sheet1!$A$2:$B$12,2,FALSE)</f>
        <v>#REF!</v>
      </c>
    </row>
    <row r="666" spans="1:18">
      <c r="A666" s="10" t="e">
        <f>'Main Meals'!#REF!</f>
        <v>#REF!</v>
      </c>
      <c r="B666" s="9" t="e">
        <f>'Main Meals'!#REF!</f>
        <v>#REF!</v>
      </c>
      <c r="C666" s="9" t="e">
        <f>'Main Meals'!#REF!</f>
        <v>#REF!</v>
      </c>
      <c r="D666" s="10" t="e">
        <f>'Main Meals'!#REF!</f>
        <v>#REF!</v>
      </c>
      <c r="E666" s="9" t="e">
        <f>'Main Meals'!#REF!</f>
        <v>#REF!</v>
      </c>
      <c r="G666" s="9" t="e">
        <f>'Main Meals'!#REF!</f>
        <v>#REF!</v>
      </c>
      <c r="H666" s="9" t="e">
        <f>VLOOKUP(C666,'Main Meals'!#REF!,10,FALSE)</f>
        <v>#REF!</v>
      </c>
      <c r="Q666" s="411" t="e">
        <f>VLOOKUP(C660,'[1]ToPublish Fri+Mon Package Batch'!$A$2:$B$68,2,FALSE)</f>
        <v>#REF!</v>
      </c>
      <c r="R666" s="421" t="e">
        <f>VLOOKUP(C660,[2]Sheet1!$A$2:$B$12,2,FALSE)</f>
        <v>#REF!</v>
      </c>
    </row>
    <row r="667" spans="1:18">
      <c r="A667" s="10" t="e">
        <f>'Main Meals'!#REF!</f>
        <v>#REF!</v>
      </c>
      <c r="B667" s="9" t="e">
        <f>'Main Meals'!#REF!</f>
        <v>#REF!</v>
      </c>
      <c r="C667" s="9" t="e">
        <f>'Main Meals'!#REF!</f>
        <v>#REF!</v>
      </c>
      <c r="D667" s="10" t="e">
        <f>'Main Meals'!#REF!</f>
        <v>#REF!</v>
      </c>
      <c r="E667" s="9" t="e">
        <f>'Main Meals'!#REF!</f>
        <v>#REF!</v>
      </c>
      <c r="G667" s="9" t="e">
        <f>'Main Meals'!#REF!</f>
        <v>#REF!</v>
      </c>
      <c r="H667" s="9" t="e">
        <f>VLOOKUP(C667,'Main Meals'!#REF!,10,FALSE)</f>
        <v>#REF!</v>
      </c>
      <c r="Q667" s="411" t="e">
        <f>VLOOKUP(C661,'[1]ToPublish Fri+Mon Package Batch'!$A$2:$B$68,2,FALSE)</f>
        <v>#REF!</v>
      </c>
      <c r="R667" s="421" t="e">
        <f>VLOOKUP(C661,[2]Sheet1!$A$2:$B$12,2,FALSE)</f>
        <v>#REF!</v>
      </c>
    </row>
    <row r="668" spans="1:18">
      <c r="A668" s="10" t="e">
        <f>'Main Meals'!#REF!</f>
        <v>#REF!</v>
      </c>
      <c r="B668" s="9" t="e">
        <f>'Main Meals'!#REF!</f>
        <v>#REF!</v>
      </c>
      <c r="C668" s="9" t="e">
        <f>'Main Meals'!#REF!</f>
        <v>#REF!</v>
      </c>
      <c r="D668" s="10" t="e">
        <f>'Main Meals'!#REF!</f>
        <v>#REF!</v>
      </c>
      <c r="E668" s="9" t="e">
        <f>'Main Meals'!#REF!</f>
        <v>#REF!</v>
      </c>
      <c r="G668" s="9" t="e">
        <f>'Main Meals'!#REF!</f>
        <v>#REF!</v>
      </c>
      <c r="H668" s="9" t="e">
        <f>VLOOKUP(C668,'Main Meals'!#REF!,10,FALSE)</f>
        <v>#REF!</v>
      </c>
      <c r="Q668" s="411" t="e">
        <f>VLOOKUP(C662,'[1]ToPublish Fri+Mon Package Batch'!$A$2:$B$68,2,FALSE)</f>
        <v>#REF!</v>
      </c>
      <c r="R668" s="421" t="e">
        <f>VLOOKUP(C662,[2]Sheet1!$A$2:$B$12,2,FALSE)</f>
        <v>#REF!</v>
      </c>
    </row>
    <row r="669" spans="1:18">
      <c r="A669" s="10" t="e">
        <f>'Main Meals'!#REF!</f>
        <v>#REF!</v>
      </c>
      <c r="B669" s="9" t="e">
        <f>'Main Meals'!#REF!</f>
        <v>#REF!</v>
      </c>
      <c r="C669" s="9" t="e">
        <f>'Main Meals'!#REF!</f>
        <v>#REF!</v>
      </c>
      <c r="D669" s="10" t="e">
        <f>'Main Meals'!#REF!</f>
        <v>#REF!</v>
      </c>
      <c r="E669" s="9" t="e">
        <f>'Main Meals'!#REF!</f>
        <v>#REF!</v>
      </c>
      <c r="G669" s="9" t="e">
        <f>'Main Meals'!#REF!</f>
        <v>#REF!</v>
      </c>
      <c r="H669" s="9" t="e">
        <f>VLOOKUP(C669,'Main Meals'!#REF!,10,FALSE)</f>
        <v>#REF!</v>
      </c>
      <c r="Q669" s="411" t="e">
        <f>VLOOKUP(C663,'[1]ToPublish Fri+Mon Package Batch'!$A$2:$B$68,2,FALSE)</f>
        <v>#REF!</v>
      </c>
      <c r="R669" s="421" t="e">
        <f>VLOOKUP(C663,[2]Sheet1!$A$2:$B$12,2,FALSE)</f>
        <v>#REF!</v>
      </c>
    </row>
    <row r="670" spans="1:18">
      <c r="A670" s="10" t="e">
        <f>'Main Meals'!#REF!</f>
        <v>#REF!</v>
      </c>
      <c r="B670" s="9" t="e">
        <f>'Main Meals'!#REF!</f>
        <v>#REF!</v>
      </c>
      <c r="C670" s="9" t="e">
        <f>'Main Meals'!#REF!</f>
        <v>#REF!</v>
      </c>
      <c r="D670" s="10" t="e">
        <f>'Main Meals'!#REF!</f>
        <v>#REF!</v>
      </c>
      <c r="E670" s="9" t="e">
        <f>'Main Meals'!#REF!</f>
        <v>#REF!</v>
      </c>
      <c r="G670" s="9" t="e">
        <f>'Main Meals'!#REF!</f>
        <v>#REF!</v>
      </c>
      <c r="H670" s="9" t="e">
        <f>VLOOKUP(C670,'Main Meals'!#REF!,10,FALSE)</f>
        <v>#REF!</v>
      </c>
      <c r="Q670" s="411" t="e">
        <f>VLOOKUP(C664,'[1]ToPublish Fri+Mon Package Batch'!$A$2:$B$68,2,FALSE)</f>
        <v>#REF!</v>
      </c>
      <c r="R670" s="421" t="e">
        <f>VLOOKUP(C664,[2]Sheet1!$A$2:$B$12,2,FALSE)</f>
        <v>#REF!</v>
      </c>
    </row>
    <row r="671" spans="1:18">
      <c r="A671" s="10" t="e">
        <f>'Main Meals'!#REF!</f>
        <v>#REF!</v>
      </c>
      <c r="B671" s="9" t="e">
        <f>'Main Meals'!#REF!</f>
        <v>#REF!</v>
      </c>
      <c r="C671" s="9" t="e">
        <f>'Main Meals'!#REF!</f>
        <v>#REF!</v>
      </c>
      <c r="D671" s="10" t="e">
        <f>'Main Meals'!#REF!</f>
        <v>#REF!</v>
      </c>
      <c r="E671" s="9" t="e">
        <f>'Main Meals'!#REF!</f>
        <v>#REF!</v>
      </c>
      <c r="G671" s="9" t="e">
        <f>'Main Meals'!#REF!</f>
        <v>#REF!</v>
      </c>
      <c r="H671" s="9" t="e">
        <f>VLOOKUP(C671,'Main Meals'!#REF!,10,FALSE)</f>
        <v>#REF!</v>
      </c>
      <c r="Q671" s="411" t="e">
        <f>VLOOKUP(C665,'[1]ToPublish Fri+Mon Package Batch'!$A$2:$B$68,2,FALSE)</f>
        <v>#REF!</v>
      </c>
      <c r="R671" s="421" t="e">
        <f>VLOOKUP(C665,[2]Sheet1!$A$2:$B$12,2,FALSE)</f>
        <v>#REF!</v>
      </c>
    </row>
    <row r="672" spans="1:18">
      <c r="A672" s="10" t="e">
        <f>'Main Meals'!#REF!</f>
        <v>#REF!</v>
      </c>
      <c r="B672" s="9" t="e">
        <f>'Main Meals'!#REF!</f>
        <v>#REF!</v>
      </c>
      <c r="C672" s="9" t="e">
        <f>'Main Meals'!#REF!</f>
        <v>#REF!</v>
      </c>
      <c r="D672" s="10" t="e">
        <f>'Main Meals'!#REF!</f>
        <v>#REF!</v>
      </c>
      <c r="E672" s="9" t="e">
        <f>'Main Meals'!#REF!</f>
        <v>#REF!</v>
      </c>
      <c r="G672" s="9" t="e">
        <f>'Main Meals'!#REF!</f>
        <v>#REF!</v>
      </c>
      <c r="H672" s="9" t="e">
        <f>VLOOKUP(C672,'Main Meals'!#REF!,10,FALSE)</f>
        <v>#REF!</v>
      </c>
      <c r="Q672" s="411" t="e">
        <f>VLOOKUP(C666,'[1]ToPublish Fri+Mon Package Batch'!$A$2:$B$68,2,FALSE)</f>
        <v>#REF!</v>
      </c>
      <c r="R672" s="421" t="e">
        <f>VLOOKUP(C666,[2]Sheet1!$A$2:$B$12,2,FALSE)</f>
        <v>#REF!</v>
      </c>
    </row>
    <row r="673" spans="1:18">
      <c r="A673" s="10" t="e">
        <f>'Main Meals'!#REF!</f>
        <v>#REF!</v>
      </c>
      <c r="B673" s="9" t="e">
        <f>'Main Meals'!#REF!</f>
        <v>#REF!</v>
      </c>
      <c r="C673" s="9" t="e">
        <f>'Main Meals'!#REF!</f>
        <v>#REF!</v>
      </c>
      <c r="D673" s="10" t="e">
        <f>'Main Meals'!#REF!</f>
        <v>#REF!</v>
      </c>
      <c r="E673" s="9" t="e">
        <f>'Main Meals'!#REF!</f>
        <v>#REF!</v>
      </c>
      <c r="G673" s="9" t="e">
        <f>'Main Meals'!#REF!</f>
        <v>#REF!</v>
      </c>
      <c r="H673" s="9" t="e">
        <f>VLOOKUP(C673,'Main Meals'!#REF!,10,FALSE)</f>
        <v>#REF!</v>
      </c>
      <c r="Q673" s="411" t="e">
        <f>VLOOKUP(C667,'[1]ToPublish Fri+Mon Package Batch'!$A$2:$B$68,2,FALSE)</f>
        <v>#REF!</v>
      </c>
      <c r="R673" s="421" t="e">
        <f>VLOOKUP(C667,[2]Sheet1!$A$2:$B$12,2,FALSE)</f>
        <v>#REF!</v>
      </c>
    </row>
    <row r="674" spans="1:18">
      <c r="A674" s="10" t="e">
        <f>'Main Meals'!#REF!</f>
        <v>#REF!</v>
      </c>
      <c r="B674" s="9" t="e">
        <f>'Main Meals'!#REF!</f>
        <v>#REF!</v>
      </c>
      <c r="C674" s="9" t="e">
        <f>'Main Meals'!#REF!</f>
        <v>#REF!</v>
      </c>
      <c r="D674" s="10" t="e">
        <f>'Main Meals'!#REF!</f>
        <v>#REF!</v>
      </c>
      <c r="E674" s="9" t="e">
        <f>'Main Meals'!#REF!</f>
        <v>#REF!</v>
      </c>
      <c r="G674" s="9" t="e">
        <f>'Main Meals'!#REF!</f>
        <v>#REF!</v>
      </c>
      <c r="H674" s="9" t="e">
        <f>VLOOKUP(C674,'Main Meals'!#REF!,10,FALSE)</f>
        <v>#REF!</v>
      </c>
      <c r="Q674" s="411" t="e">
        <f>VLOOKUP(C668,'[1]ToPublish Fri+Mon Package Batch'!$A$2:$B$68,2,FALSE)</f>
        <v>#REF!</v>
      </c>
      <c r="R674" s="421" t="e">
        <f>VLOOKUP(C668,[2]Sheet1!$A$2:$B$12,2,FALSE)</f>
        <v>#REF!</v>
      </c>
    </row>
    <row r="675" spans="1:18">
      <c r="A675" s="10" t="e">
        <f>'Main Meals'!#REF!</f>
        <v>#REF!</v>
      </c>
      <c r="B675" s="9" t="e">
        <f>'Main Meals'!#REF!</f>
        <v>#REF!</v>
      </c>
      <c r="C675" s="9" t="e">
        <f>'Main Meals'!#REF!</f>
        <v>#REF!</v>
      </c>
      <c r="D675" s="10" t="e">
        <f>'Main Meals'!#REF!</f>
        <v>#REF!</v>
      </c>
      <c r="E675" s="9" t="e">
        <f>'Main Meals'!#REF!</f>
        <v>#REF!</v>
      </c>
      <c r="G675" s="9" t="e">
        <f>'Main Meals'!#REF!</f>
        <v>#REF!</v>
      </c>
      <c r="H675" s="9" t="e">
        <f>VLOOKUP(C675,'Main Meals'!#REF!,10,FALSE)</f>
        <v>#REF!</v>
      </c>
      <c r="Q675" s="411" t="e">
        <f>VLOOKUP(C669,'[1]ToPublish Fri+Mon Package Batch'!$A$2:$B$68,2,FALSE)</f>
        <v>#REF!</v>
      </c>
      <c r="R675" s="421" t="e">
        <f>VLOOKUP(C669,[2]Sheet1!$A$2:$B$12,2,FALSE)</f>
        <v>#REF!</v>
      </c>
    </row>
    <row r="676" spans="1:18">
      <c r="A676" s="10" t="e">
        <f>'Main Meals'!#REF!</f>
        <v>#REF!</v>
      </c>
      <c r="B676" s="9" t="e">
        <f>'Main Meals'!#REF!</f>
        <v>#REF!</v>
      </c>
      <c r="C676" s="9" t="e">
        <f>'Main Meals'!#REF!</f>
        <v>#REF!</v>
      </c>
      <c r="D676" s="10" t="e">
        <f>'Main Meals'!#REF!</f>
        <v>#REF!</v>
      </c>
      <c r="E676" s="9" t="e">
        <f>'Main Meals'!#REF!</f>
        <v>#REF!</v>
      </c>
      <c r="G676" s="9" t="e">
        <f>'Main Meals'!#REF!</f>
        <v>#REF!</v>
      </c>
      <c r="H676" s="9" t="e">
        <f>VLOOKUP(C676,'Main Meals'!#REF!,10,FALSE)</f>
        <v>#REF!</v>
      </c>
      <c r="Q676" s="411" t="e">
        <f>VLOOKUP(C670,'[1]ToPublish Fri+Mon Package Batch'!$A$2:$B$68,2,FALSE)</f>
        <v>#REF!</v>
      </c>
      <c r="R676" s="421" t="e">
        <f>VLOOKUP(C670,[2]Sheet1!$A$2:$B$12,2,FALSE)</f>
        <v>#REF!</v>
      </c>
    </row>
    <row r="677" spans="1:18">
      <c r="A677" s="10" t="e">
        <f>'Main Meals'!#REF!</f>
        <v>#REF!</v>
      </c>
      <c r="B677" s="9" t="e">
        <f>'Main Meals'!#REF!</f>
        <v>#REF!</v>
      </c>
      <c r="C677" s="9" t="e">
        <f>'Main Meals'!#REF!</f>
        <v>#REF!</v>
      </c>
      <c r="D677" s="10" t="e">
        <f>'Main Meals'!#REF!</f>
        <v>#REF!</v>
      </c>
      <c r="E677" s="9" t="e">
        <f>'Main Meals'!#REF!</f>
        <v>#REF!</v>
      </c>
      <c r="G677" s="9" t="e">
        <f>'Main Meals'!#REF!</f>
        <v>#REF!</v>
      </c>
      <c r="H677" s="9" t="e">
        <f>VLOOKUP(C677,'Main Meals'!#REF!,10,FALSE)</f>
        <v>#REF!</v>
      </c>
      <c r="Q677" s="411" t="e">
        <f>VLOOKUP(C671,'[1]ToPublish Fri+Mon Package Batch'!$A$2:$B$68,2,FALSE)</f>
        <v>#REF!</v>
      </c>
      <c r="R677" s="421" t="e">
        <f>VLOOKUP(C671,[2]Sheet1!$A$2:$B$12,2,FALSE)</f>
        <v>#REF!</v>
      </c>
    </row>
    <row r="678" spans="1:18">
      <c r="A678" s="10" t="e">
        <f>'Main Meals'!#REF!</f>
        <v>#REF!</v>
      </c>
      <c r="B678" s="9" t="e">
        <f>'Main Meals'!#REF!</f>
        <v>#REF!</v>
      </c>
      <c r="C678" s="9" t="e">
        <f>'Main Meals'!#REF!</f>
        <v>#REF!</v>
      </c>
      <c r="D678" s="10" t="e">
        <f>'Main Meals'!#REF!</f>
        <v>#REF!</v>
      </c>
      <c r="E678" s="9" t="e">
        <f>'Main Meals'!#REF!</f>
        <v>#REF!</v>
      </c>
      <c r="G678" s="9" t="e">
        <f>'Main Meals'!#REF!</f>
        <v>#REF!</v>
      </c>
      <c r="H678" s="9" t="e">
        <f>VLOOKUP(C678,'Main Meals'!#REF!,10,FALSE)</f>
        <v>#REF!</v>
      </c>
      <c r="Q678" s="411" t="e">
        <f>VLOOKUP(C672,'[1]ToPublish Fri+Mon Package Batch'!$A$2:$B$68,2,FALSE)</f>
        <v>#REF!</v>
      </c>
      <c r="R678" s="421" t="e">
        <f>VLOOKUP(C672,[2]Sheet1!$A$2:$B$12,2,FALSE)</f>
        <v>#REF!</v>
      </c>
    </row>
    <row r="679" spans="1:18">
      <c r="A679" s="10" t="e">
        <f>'Main Meals'!#REF!</f>
        <v>#REF!</v>
      </c>
      <c r="B679" s="9" t="e">
        <f>'Main Meals'!#REF!</f>
        <v>#REF!</v>
      </c>
      <c r="C679" s="9" t="e">
        <f>'Main Meals'!#REF!</f>
        <v>#REF!</v>
      </c>
      <c r="D679" s="10" t="e">
        <f>'Main Meals'!#REF!</f>
        <v>#REF!</v>
      </c>
      <c r="E679" s="9" t="e">
        <f>'Main Meals'!#REF!</f>
        <v>#REF!</v>
      </c>
      <c r="G679" s="9" t="e">
        <f>'Main Meals'!#REF!</f>
        <v>#REF!</v>
      </c>
      <c r="H679" s="9" t="e">
        <f>VLOOKUP(C679,'Main Meals'!#REF!,10,FALSE)</f>
        <v>#REF!</v>
      </c>
      <c r="Q679" s="411" t="e">
        <f>VLOOKUP(C673,'[1]ToPublish Fri+Mon Package Batch'!$A$2:$B$68,2,FALSE)</f>
        <v>#REF!</v>
      </c>
      <c r="R679" s="421" t="e">
        <f>VLOOKUP(C673,[2]Sheet1!$A$2:$B$12,2,FALSE)</f>
        <v>#REF!</v>
      </c>
    </row>
    <row r="680" spans="1:18">
      <c r="A680" s="10" t="e">
        <f>'Main Meals'!#REF!</f>
        <v>#REF!</v>
      </c>
      <c r="B680" s="9" t="e">
        <f>'Main Meals'!#REF!</f>
        <v>#REF!</v>
      </c>
      <c r="C680" s="9" t="e">
        <f>'Main Meals'!#REF!</f>
        <v>#REF!</v>
      </c>
      <c r="D680" s="10" t="e">
        <f>'Main Meals'!#REF!</f>
        <v>#REF!</v>
      </c>
      <c r="E680" s="9" t="e">
        <f>'Main Meals'!#REF!</f>
        <v>#REF!</v>
      </c>
      <c r="G680" s="9" t="e">
        <f>'Main Meals'!#REF!</f>
        <v>#REF!</v>
      </c>
      <c r="H680" s="9" t="e">
        <f>VLOOKUP(C680,'Main Meals'!#REF!,10,FALSE)</f>
        <v>#REF!</v>
      </c>
      <c r="Q680" s="411" t="e">
        <f>VLOOKUP(C674,'[1]ToPublish Fri+Mon Package Batch'!$A$2:$B$68,2,FALSE)</f>
        <v>#REF!</v>
      </c>
      <c r="R680" s="421" t="e">
        <f>VLOOKUP(C674,[2]Sheet1!$A$2:$B$12,2,FALSE)</f>
        <v>#REF!</v>
      </c>
    </row>
    <row r="681" spans="1:18">
      <c r="A681" s="10" t="e">
        <f>'Main Meals'!#REF!</f>
        <v>#REF!</v>
      </c>
      <c r="B681" s="9" t="e">
        <f>'Main Meals'!#REF!</f>
        <v>#REF!</v>
      </c>
      <c r="C681" s="9" t="e">
        <f>'Main Meals'!#REF!</f>
        <v>#REF!</v>
      </c>
      <c r="D681" s="10" t="e">
        <f>'Main Meals'!#REF!</f>
        <v>#REF!</v>
      </c>
      <c r="E681" s="9" t="e">
        <f>'Main Meals'!#REF!</f>
        <v>#REF!</v>
      </c>
      <c r="G681" s="9" t="e">
        <f>'Main Meals'!#REF!</f>
        <v>#REF!</v>
      </c>
      <c r="H681" s="9" t="e">
        <f>VLOOKUP(C681,'Main Meals'!#REF!,10,FALSE)</f>
        <v>#REF!</v>
      </c>
      <c r="Q681" s="411" t="e">
        <f>VLOOKUP(C675,'[1]ToPublish Fri+Mon Package Batch'!$A$2:$B$68,2,FALSE)</f>
        <v>#REF!</v>
      </c>
      <c r="R681" s="421" t="e">
        <f>VLOOKUP(C675,[2]Sheet1!$A$2:$B$12,2,FALSE)</f>
        <v>#REF!</v>
      </c>
    </row>
    <row r="682" spans="1:18">
      <c r="A682" s="10" t="e">
        <f>'Main Meals'!#REF!</f>
        <v>#REF!</v>
      </c>
      <c r="B682" s="9" t="e">
        <f>'Main Meals'!#REF!</f>
        <v>#REF!</v>
      </c>
      <c r="C682" s="9" t="e">
        <f>'Main Meals'!#REF!</f>
        <v>#REF!</v>
      </c>
      <c r="D682" s="10" t="e">
        <f>'Main Meals'!#REF!</f>
        <v>#REF!</v>
      </c>
      <c r="E682" s="9" t="e">
        <f>'Main Meals'!#REF!</f>
        <v>#REF!</v>
      </c>
      <c r="G682" s="9" t="e">
        <f>'Main Meals'!#REF!</f>
        <v>#REF!</v>
      </c>
      <c r="H682" s="9" t="e">
        <f>VLOOKUP(C682,'Main Meals'!#REF!,10,FALSE)</f>
        <v>#REF!</v>
      </c>
      <c r="Q682" s="411" t="e">
        <f>VLOOKUP(C676,'[1]ToPublish Fri+Mon Package Batch'!$A$2:$B$68,2,FALSE)</f>
        <v>#REF!</v>
      </c>
      <c r="R682" s="421" t="e">
        <f>VLOOKUP(C676,[2]Sheet1!$A$2:$B$12,2,FALSE)</f>
        <v>#REF!</v>
      </c>
    </row>
    <row r="683" spans="1:18">
      <c r="A683" s="10" t="e">
        <f>'Main Meals'!#REF!</f>
        <v>#REF!</v>
      </c>
      <c r="B683" s="9" t="e">
        <f>'Main Meals'!#REF!</f>
        <v>#REF!</v>
      </c>
      <c r="C683" s="9" t="e">
        <f>'Main Meals'!#REF!</f>
        <v>#REF!</v>
      </c>
      <c r="D683" s="10" t="e">
        <f>'Main Meals'!#REF!</f>
        <v>#REF!</v>
      </c>
      <c r="E683" s="9" t="e">
        <f>'Main Meals'!#REF!</f>
        <v>#REF!</v>
      </c>
      <c r="G683" s="9" t="e">
        <f>'Main Meals'!#REF!</f>
        <v>#REF!</v>
      </c>
      <c r="H683" s="9" t="e">
        <f>VLOOKUP(C683,'Main Meals'!#REF!,10,FALSE)</f>
        <v>#REF!</v>
      </c>
      <c r="Q683" s="411" t="e">
        <f>VLOOKUP(C677,'[1]ToPublish Fri+Mon Package Batch'!$A$2:$B$68,2,FALSE)</f>
        <v>#REF!</v>
      </c>
      <c r="R683" s="421" t="e">
        <f>VLOOKUP(C677,[2]Sheet1!$A$2:$B$12,2,FALSE)</f>
        <v>#REF!</v>
      </c>
    </row>
    <row r="684" spans="1:18">
      <c r="A684" s="10" t="e">
        <f>'Main Meals'!#REF!</f>
        <v>#REF!</v>
      </c>
      <c r="B684" s="9" t="e">
        <f>'Main Meals'!#REF!</f>
        <v>#REF!</v>
      </c>
      <c r="C684" s="9" t="e">
        <f>'Main Meals'!#REF!</f>
        <v>#REF!</v>
      </c>
      <c r="D684" s="10" t="e">
        <f>'Main Meals'!#REF!</f>
        <v>#REF!</v>
      </c>
      <c r="E684" s="9" t="e">
        <f>'Main Meals'!#REF!</f>
        <v>#REF!</v>
      </c>
      <c r="G684" s="9" t="e">
        <f>'Main Meals'!#REF!</f>
        <v>#REF!</v>
      </c>
      <c r="H684" s="9" t="e">
        <f>VLOOKUP(C684,'Main Meals'!#REF!,10,FALSE)</f>
        <v>#REF!</v>
      </c>
      <c r="Q684" s="411" t="e">
        <f>VLOOKUP(C678,'[1]ToPublish Fri+Mon Package Batch'!$A$2:$B$68,2,FALSE)</f>
        <v>#REF!</v>
      </c>
      <c r="R684" s="421" t="e">
        <f>VLOOKUP(C678,[2]Sheet1!$A$2:$B$12,2,FALSE)</f>
        <v>#REF!</v>
      </c>
    </row>
    <row r="685" spans="1:18">
      <c r="A685" s="10" t="e">
        <f>'Main Meals'!#REF!</f>
        <v>#REF!</v>
      </c>
      <c r="B685" s="9" t="e">
        <f>'Main Meals'!#REF!</f>
        <v>#REF!</v>
      </c>
      <c r="C685" s="9" t="e">
        <f>'Main Meals'!#REF!</f>
        <v>#REF!</v>
      </c>
      <c r="D685" s="10" t="e">
        <f>'Main Meals'!#REF!</f>
        <v>#REF!</v>
      </c>
      <c r="E685" s="9" t="e">
        <f>'Main Meals'!#REF!</f>
        <v>#REF!</v>
      </c>
      <c r="G685" s="9" t="e">
        <f>'Main Meals'!#REF!</f>
        <v>#REF!</v>
      </c>
      <c r="H685" s="9" t="e">
        <f>VLOOKUP(C685,'Main Meals'!#REF!,10,FALSE)</f>
        <v>#REF!</v>
      </c>
      <c r="Q685" s="411" t="e">
        <f>VLOOKUP(C679,'[1]ToPublish Fri+Mon Package Batch'!$A$2:$B$68,2,FALSE)</f>
        <v>#REF!</v>
      </c>
      <c r="R685" s="421" t="e">
        <f>VLOOKUP(C679,[2]Sheet1!$A$2:$B$12,2,FALSE)</f>
        <v>#REF!</v>
      </c>
    </row>
    <row r="686" spans="1:18">
      <c r="A686" s="10" t="e">
        <f>'Main Meals'!#REF!</f>
        <v>#REF!</v>
      </c>
      <c r="B686" s="9" t="e">
        <f>'Main Meals'!#REF!</f>
        <v>#REF!</v>
      </c>
      <c r="C686" s="9" t="e">
        <f>'Main Meals'!#REF!</f>
        <v>#REF!</v>
      </c>
      <c r="D686" s="10" t="e">
        <f>'Main Meals'!#REF!</f>
        <v>#REF!</v>
      </c>
      <c r="E686" s="9" t="e">
        <f>'Main Meals'!#REF!</f>
        <v>#REF!</v>
      </c>
      <c r="G686" s="9" t="e">
        <f>'Main Meals'!#REF!</f>
        <v>#REF!</v>
      </c>
      <c r="H686" s="9" t="e">
        <f>VLOOKUP(C686,'Main Meals'!#REF!,10,FALSE)</f>
        <v>#REF!</v>
      </c>
      <c r="Q686" s="411" t="e">
        <f>VLOOKUP(C680,'[1]ToPublish Fri+Mon Package Batch'!$A$2:$B$68,2,FALSE)</f>
        <v>#REF!</v>
      </c>
      <c r="R686" s="421" t="e">
        <f>VLOOKUP(C680,[2]Sheet1!$A$2:$B$12,2,FALSE)</f>
        <v>#REF!</v>
      </c>
    </row>
    <row r="687" spans="1:18">
      <c r="A687" s="10" t="e">
        <f>'Main Meals'!#REF!</f>
        <v>#REF!</v>
      </c>
      <c r="B687" s="9" t="e">
        <f>'Main Meals'!#REF!</f>
        <v>#REF!</v>
      </c>
      <c r="C687" s="9" t="e">
        <f>'Main Meals'!#REF!</f>
        <v>#REF!</v>
      </c>
      <c r="D687" s="10" t="e">
        <f>'Main Meals'!#REF!</f>
        <v>#REF!</v>
      </c>
      <c r="E687" s="9" t="e">
        <f>'Main Meals'!#REF!</f>
        <v>#REF!</v>
      </c>
      <c r="G687" s="9" t="e">
        <f>'Main Meals'!#REF!</f>
        <v>#REF!</v>
      </c>
      <c r="H687" s="9" t="e">
        <f>VLOOKUP(C687,'Main Meals'!#REF!,10,FALSE)</f>
        <v>#REF!</v>
      </c>
      <c r="Q687" s="411" t="e">
        <f>VLOOKUP(C681,'[1]ToPublish Fri+Mon Package Batch'!$A$2:$B$68,2,FALSE)</f>
        <v>#REF!</v>
      </c>
      <c r="R687" s="421" t="e">
        <f>VLOOKUP(C681,[2]Sheet1!$A$2:$B$12,2,FALSE)</f>
        <v>#REF!</v>
      </c>
    </row>
    <row r="688" spans="1:18">
      <c r="A688" s="10" t="e">
        <f>'Main Meals'!#REF!</f>
        <v>#REF!</v>
      </c>
      <c r="B688" s="9" t="e">
        <f>'Main Meals'!#REF!</f>
        <v>#REF!</v>
      </c>
      <c r="C688" s="9" t="e">
        <f>'Main Meals'!#REF!</f>
        <v>#REF!</v>
      </c>
      <c r="D688" s="10" t="e">
        <f>'Main Meals'!#REF!</f>
        <v>#REF!</v>
      </c>
      <c r="E688" s="9" t="e">
        <f>'Main Meals'!#REF!</f>
        <v>#REF!</v>
      </c>
      <c r="G688" s="9" t="e">
        <f>'Main Meals'!#REF!</f>
        <v>#REF!</v>
      </c>
      <c r="H688" s="9" t="e">
        <f>VLOOKUP(C688,'Main Meals'!#REF!,10,FALSE)</f>
        <v>#REF!</v>
      </c>
      <c r="Q688" s="411" t="e">
        <f>VLOOKUP(C682,'[1]ToPublish Fri+Mon Package Batch'!$A$2:$B$68,2,FALSE)</f>
        <v>#REF!</v>
      </c>
      <c r="R688" s="421" t="e">
        <f>VLOOKUP(C682,[2]Sheet1!$A$2:$B$12,2,FALSE)</f>
        <v>#REF!</v>
      </c>
    </row>
    <row r="689" spans="1:18">
      <c r="A689" s="10" t="e">
        <f>'Main Meals'!#REF!</f>
        <v>#REF!</v>
      </c>
      <c r="B689" s="9" t="e">
        <f>'Main Meals'!#REF!</f>
        <v>#REF!</v>
      </c>
      <c r="C689" s="9" t="e">
        <f>'Main Meals'!#REF!</f>
        <v>#REF!</v>
      </c>
      <c r="D689" s="10" t="e">
        <f>'Main Meals'!#REF!</f>
        <v>#REF!</v>
      </c>
      <c r="E689" s="9" t="e">
        <f>'Main Meals'!#REF!</f>
        <v>#REF!</v>
      </c>
      <c r="G689" s="9" t="e">
        <f>'Main Meals'!#REF!</f>
        <v>#REF!</v>
      </c>
      <c r="H689" s="9" t="e">
        <f>VLOOKUP(C689,'Main Meals'!#REF!,10,FALSE)</f>
        <v>#REF!</v>
      </c>
      <c r="Q689" s="411" t="e">
        <f>VLOOKUP(C683,'[1]ToPublish Fri+Mon Package Batch'!$A$2:$B$68,2,FALSE)</f>
        <v>#REF!</v>
      </c>
      <c r="R689" s="421" t="e">
        <f>VLOOKUP(C683,[2]Sheet1!$A$2:$B$12,2,FALSE)</f>
        <v>#REF!</v>
      </c>
    </row>
    <row r="690" spans="1:18">
      <c r="A690" s="10" t="e">
        <f>'Main Meals'!#REF!</f>
        <v>#REF!</v>
      </c>
      <c r="B690" s="9" t="e">
        <f>'Main Meals'!#REF!</f>
        <v>#REF!</v>
      </c>
      <c r="C690" s="9" t="e">
        <f>'Main Meals'!#REF!</f>
        <v>#REF!</v>
      </c>
      <c r="D690" s="10" t="e">
        <f>'Main Meals'!#REF!</f>
        <v>#REF!</v>
      </c>
      <c r="E690" s="9" t="e">
        <f>'Main Meals'!#REF!</f>
        <v>#REF!</v>
      </c>
      <c r="G690" s="9" t="e">
        <f>'Main Meals'!#REF!</f>
        <v>#REF!</v>
      </c>
      <c r="H690" s="9" t="e">
        <f>VLOOKUP(C690,'Main Meals'!#REF!,10,FALSE)</f>
        <v>#REF!</v>
      </c>
      <c r="Q690" s="411" t="e">
        <f>VLOOKUP(C684,'[1]ToPublish Fri+Mon Package Batch'!$A$2:$B$68,2,FALSE)</f>
        <v>#REF!</v>
      </c>
      <c r="R690" s="421" t="e">
        <f>VLOOKUP(C684,[2]Sheet1!$A$2:$B$12,2,FALSE)</f>
        <v>#REF!</v>
      </c>
    </row>
    <row r="691" spans="1:18">
      <c r="A691" s="10" t="e">
        <f>'Main Meals'!#REF!</f>
        <v>#REF!</v>
      </c>
      <c r="B691" s="9" t="e">
        <f>'Main Meals'!#REF!</f>
        <v>#REF!</v>
      </c>
      <c r="C691" s="9" t="e">
        <f>'Main Meals'!#REF!</f>
        <v>#REF!</v>
      </c>
      <c r="D691" s="10" t="e">
        <f>'Main Meals'!#REF!</f>
        <v>#REF!</v>
      </c>
      <c r="E691" s="9" t="e">
        <f>'Main Meals'!#REF!</f>
        <v>#REF!</v>
      </c>
      <c r="G691" s="9" t="e">
        <f>'Main Meals'!#REF!</f>
        <v>#REF!</v>
      </c>
      <c r="H691" s="9" t="e">
        <f>VLOOKUP(C691,'Main Meals'!#REF!,10,FALSE)</f>
        <v>#REF!</v>
      </c>
      <c r="Q691" s="411" t="e">
        <f>VLOOKUP(C685,'[1]ToPublish Fri+Mon Package Batch'!$A$2:$B$68,2,FALSE)</f>
        <v>#REF!</v>
      </c>
      <c r="R691" s="421" t="e">
        <f>VLOOKUP(C685,[2]Sheet1!$A$2:$B$12,2,FALSE)</f>
        <v>#REF!</v>
      </c>
    </row>
    <row r="692" spans="1:18">
      <c r="A692" s="10" t="e">
        <f>'Main Meals'!#REF!</f>
        <v>#REF!</v>
      </c>
      <c r="B692" s="9" t="e">
        <f>'Main Meals'!#REF!</f>
        <v>#REF!</v>
      </c>
      <c r="C692" s="9" t="e">
        <f>'Main Meals'!#REF!</f>
        <v>#REF!</v>
      </c>
      <c r="D692" s="10" t="e">
        <f>'Main Meals'!#REF!</f>
        <v>#REF!</v>
      </c>
      <c r="E692" s="9" t="e">
        <f>'Main Meals'!#REF!</f>
        <v>#REF!</v>
      </c>
      <c r="G692" s="9" t="e">
        <f>'Main Meals'!#REF!</f>
        <v>#REF!</v>
      </c>
      <c r="H692" s="9" t="e">
        <f>VLOOKUP(C692,'Main Meals'!#REF!,10,FALSE)</f>
        <v>#REF!</v>
      </c>
      <c r="Q692" s="411" t="e">
        <f>VLOOKUP(C686,'[1]ToPublish Fri+Mon Package Batch'!$A$2:$B$68,2,FALSE)</f>
        <v>#REF!</v>
      </c>
      <c r="R692" s="421" t="e">
        <f>VLOOKUP(C686,[2]Sheet1!$A$2:$B$12,2,FALSE)</f>
        <v>#REF!</v>
      </c>
    </row>
    <row r="693" spans="1:18">
      <c r="A693" s="10" t="e">
        <f>'Main Meals'!#REF!</f>
        <v>#REF!</v>
      </c>
      <c r="B693" s="9" t="e">
        <f>'Main Meals'!#REF!</f>
        <v>#REF!</v>
      </c>
      <c r="C693" s="9" t="e">
        <f>'Main Meals'!#REF!</f>
        <v>#REF!</v>
      </c>
      <c r="D693" s="10" t="e">
        <f>'Main Meals'!#REF!</f>
        <v>#REF!</v>
      </c>
      <c r="E693" s="9" t="e">
        <f>'Main Meals'!#REF!</f>
        <v>#REF!</v>
      </c>
      <c r="G693" s="9" t="e">
        <f>'Main Meals'!#REF!</f>
        <v>#REF!</v>
      </c>
      <c r="H693" s="9" t="e">
        <f>VLOOKUP(C693,'Main Meals'!#REF!,10,FALSE)</f>
        <v>#REF!</v>
      </c>
      <c r="Q693" s="411" t="e">
        <f>VLOOKUP(C687,'[1]ToPublish Fri+Mon Package Batch'!$A$2:$B$68,2,FALSE)</f>
        <v>#REF!</v>
      </c>
      <c r="R693" s="421" t="e">
        <f>VLOOKUP(C687,[2]Sheet1!$A$2:$B$12,2,FALSE)</f>
        <v>#REF!</v>
      </c>
    </row>
    <row r="694" spans="1:18">
      <c r="A694" s="10" t="e">
        <f>'Main Meals'!#REF!</f>
        <v>#REF!</v>
      </c>
      <c r="B694" s="9" t="e">
        <f>'Main Meals'!#REF!</f>
        <v>#REF!</v>
      </c>
      <c r="C694" s="9" t="e">
        <f>'Main Meals'!#REF!</f>
        <v>#REF!</v>
      </c>
      <c r="D694" s="10" t="e">
        <f>'Main Meals'!#REF!</f>
        <v>#REF!</v>
      </c>
      <c r="E694" s="9" t="e">
        <f>'Main Meals'!#REF!</f>
        <v>#REF!</v>
      </c>
      <c r="G694" s="9" t="e">
        <f>'Main Meals'!#REF!</f>
        <v>#REF!</v>
      </c>
      <c r="H694" s="9" t="e">
        <f>VLOOKUP(C694,'Main Meals'!#REF!,10,FALSE)</f>
        <v>#REF!</v>
      </c>
      <c r="Q694" s="411" t="e">
        <f>VLOOKUP(C688,'[1]ToPublish Fri+Mon Package Batch'!$A$2:$B$68,2,FALSE)</f>
        <v>#REF!</v>
      </c>
      <c r="R694" s="421" t="e">
        <f>VLOOKUP(C688,[2]Sheet1!$A$2:$B$12,2,FALSE)</f>
        <v>#REF!</v>
      </c>
    </row>
    <row r="695" spans="1:18">
      <c r="A695" s="10" t="e">
        <f>'Main Meals'!#REF!</f>
        <v>#REF!</v>
      </c>
      <c r="B695" s="9" t="e">
        <f>'Main Meals'!#REF!</f>
        <v>#REF!</v>
      </c>
      <c r="C695" s="9" t="e">
        <f>'Main Meals'!#REF!</f>
        <v>#REF!</v>
      </c>
      <c r="D695" s="10" t="e">
        <f>'Main Meals'!#REF!</f>
        <v>#REF!</v>
      </c>
      <c r="E695" s="9" t="e">
        <f>'Main Meals'!#REF!</f>
        <v>#REF!</v>
      </c>
      <c r="G695" s="9" t="e">
        <f>'Main Meals'!#REF!</f>
        <v>#REF!</v>
      </c>
      <c r="H695" s="9" t="e">
        <f>VLOOKUP(C695,'Main Meals'!#REF!,10,FALSE)</f>
        <v>#REF!</v>
      </c>
      <c r="Q695" s="411" t="e">
        <f>VLOOKUP(C689,'[1]ToPublish Fri+Mon Package Batch'!$A$2:$B$68,2,FALSE)</f>
        <v>#REF!</v>
      </c>
      <c r="R695" s="421" t="e">
        <f>VLOOKUP(C689,[2]Sheet1!$A$2:$B$12,2,FALSE)</f>
        <v>#REF!</v>
      </c>
    </row>
    <row r="696" spans="1:18">
      <c r="A696" s="10" t="e">
        <f>'Main Meals'!#REF!</f>
        <v>#REF!</v>
      </c>
      <c r="B696" s="9" t="e">
        <f>'Main Meals'!#REF!</f>
        <v>#REF!</v>
      </c>
      <c r="C696" s="9" t="e">
        <f>'Main Meals'!#REF!</f>
        <v>#REF!</v>
      </c>
      <c r="D696" s="10" t="e">
        <f>'Main Meals'!#REF!</f>
        <v>#REF!</v>
      </c>
      <c r="E696" s="9" t="e">
        <f>'Main Meals'!#REF!</f>
        <v>#REF!</v>
      </c>
      <c r="G696" s="9" t="e">
        <f>'Main Meals'!#REF!</f>
        <v>#REF!</v>
      </c>
      <c r="H696" s="9" t="e">
        <f>VLOOKUP(C696,'Main Meals'!#REF!,10,FALSE)</f>
        <v>#REF!</v>
      </c>
      <c r="Q696" s="411" t="e">
        <f>VLOOKUP(C690,'[1]ToPublish Fri+Mon Package Batch'!$A$2:$B$68,2,FALSE)</f>
        <v>#REF!</v>
      </c>
      <c r="R696" s="421" t="e">
        <f>VLOOKUP(C690,[2]Sheet1!$A$2:$B$12,2,FALSE)</f>
        <v>#REF!</v>
      </c>
    </row>
    <row r="697" spans="1:18">
      <c r="A697" s="10" t="e">
        <f>'Main Meals'!#REF!</f>
        <v>#REF!</v>
      </c>
      <c r="B697" s="9" t="e">
        <f>'Main Meals'!#REF!</f>
        <v>#REF!</v>
      </c>
      <c r="C697" s="9" t="e">
        <f>'Main Meals'!#REF!</f>
        <v>#REF!</v>
      </c>
      <c r="D697" s="10" t="e">
        <f>'Main Meals'!#REF!</f>
        <v>#REF!</v>
      </c>
      <c r="E697" s="9" t="e">
        <f>'Main Meals'!#REF!</f>
        <v>#REF!</v>
      </c>
      <c r="G697" s="9" t="e">
        <f>'Main Meals'!#REF!</f>
        <v>#REF!</v>
      </c>
      <c r="H697" s="9" t="e">
        <f>VLOOKUP(C697,'Main Meals'!#REF!,10,FALSE)</f>
        <v>#REF!</v>
      </c>
      <c r="Q697" s="411" t="e">
        <f>VLOOKUP(C691,'[1]ToPublish Fri+Mon Package Batch'!$A$2:$B$68,2,FALSE)</f>
        <v>#REF!</v>
      </c>
      <c r="R697" s="421" t="e">
        <f>VLOOKUP(C691,[2]Sheet1!$A$2:$B$12,2,FALSE)</f>
        <v>#REF!</v>
      </c>
    </row>
    <row r="698" spans="1:18">
      <c r="A698" s="10" t="e">
        <f>'Main Meals'!#REF!</f>
        <v>#REF!</v>
      </c>
      <c r="B698" s="9" t="e">
        <f>'Main Meals'!#REF!</f>
        <v>#REF!</v>
      </c>
      <c r="C698" s="9" t="e">
        <f>'Main Meals'!#REF!</f>
        <v>#REF!</v>
      </c>
      <c r="D698" s="10" t="e">
        <f>'Main Meals'!#REF!</f>
        <v>#REF!</v>
      </c>
      <c r="E698" s="9" t="e">
        <f>'Main Meals'!#REF!</f>
        <v>#REF!</v>
      </c>
      <c r="G698" s="9" t="e">
        <f>'Main Meals'!#REF!</f>
        <v>#REF!</v>
      </c>
      <c r="H698" s="9" t="e">
        <f>VLOOKUP(C698,'Main Meals'!#REF!,10,FALSE)</f>
        <v>#REF!</v>
      </c>
      <c r="Q698" s="411" t="e">
        <f>VLOOKUP(C692,'[1]ToPublish Fri+Mon Package Batch'!$A$2:$B$68,2,FALSE)</f>
        <v>#REF!</v>
      </c>
      <c r="R698" s="421" t="e">
        <f>VLOOKUP(C692,[2]Sheet1!$A$2:$B$12,2,FALSE)</f>
        <v>#REF!</v>
      </c>
    </row>
    <row r="699" spans="1:18">
      <c r="A699" s="10" t="e">
        <f>'Main Meals'!#REF!</f>
        <v>#REF!</v>
      </c>
      <c r="B699" s="9" t="e">
        <f>'Main Meals'!#REF!</f>
        <v>#REF!</v>
      </c>
      <c r="C699" s="9" t="e">
        <f>'Main Meals'!#REF!</f>
        <v>#REF!</v>
      </c>
      <c r="D699" s="10" t="e">
        <f>'Main Meals'!#REF!</f>
        <v>#REF!</v>
      </c>
      <c r="E699" s="9" t="e">
        <f>'Main Meals'!#REF!</f>
        <v>#REF!</v>
      </c>
      <c r="G699" s="9" t="e">
        <f>'Main Meals'!#REF!</f>
        <v>#REF!</v>
      </c>
      <c r="H699" s="9" t="e">
        <f>VLOOKUP(C699,'Main Meals'!#REF!,10,FALSE)</f>
        <v>#REF!</v>
      </c>
      <c r="Q699" s="411" t="e">
        <f>VLOOKUP(C693,'[1]ToPublish Fri+Mon Package Batch'!$A$2:$B$68,2,FALSE)</f>
        <v>#REF!</v>
      </c>
      <c r="R699" s="421" t="e">
        <f>VLOOKUP(C693,[2]Sheet1!$A$2:$B$12,2,FALSE)</f>
        <v>#REF!</v>
      </c>
    </row>
    <row r="700" spans="1:18">
      <c r="A700" s="10" t="e">
        <f>'Main Meals'!#REF!</f>
        <v>#REF!</v>
      </c>
      <c r="B700" s="9" t="e">
        <f>'Main Meals'!#REF!</f>
        <v>#REF!</v>
      </c>
      <c r="C700" s="9" t="e">
        <f>'Main Meals'!#REF!</f>
        <v>#REF!</v>
      </c>
      <c r="D700" s="10" t="e">
        <f>'Main Meals'!#REF!</f>
        <v>#REF!</v>
      </c>
      <c r="E700" s="9" t="e">
        <f>'Main Meals'!#REF!</f>
        <v>#REF!</v>
      </c>
      <c r="G700" s="9" t="e">
        <f>'Main Meals'!#REF!</f>
        <v>#REF!</v>
      </c>
      <c r="H700" s="9" t="e">
        <f>VLOOKUP(C700,'Main Meals'!#REF!,10,FALSE)</f>
        <v>#REF!</v>
      </c>
      <c r="Q700" s="411" t="e">
        <f>VLOOKUP(C694,'[1]ToPublish Fri+Mon Package Batch'!$A$2:$B$68,2,FALSE)</f>
        <v>#REF!</v>
      </c>
      <c r="R700" s="421" t="e">
        <f>VLOOKUP(C694,[2]Sheet1!$A$2:$B$12,2,FALSE)</f>
        <v>#REF!</v>
      </c>
    </row>
    <row r="701" spans="1:18">
      <c r="A701" s="10" t="e">
        <f>'Main Meals'!#REF!</f>
        <v>#REF!</v>
      </c>
      <c r="B701" s="9" t="e">
        <f>'Main Meals'!#REF!</f>
        <v>#REF!</v>
      </c>
      <c r="C701" s="9" t="e">
        <f>'Main Meals'!#REF!</f>
        <v>#REF!</v>
      </c>
      <c r="D701" s="10" t="e">
        <f>'Main Meals'!#REF!</f>
        <v>#REF!</v>
      </c>
      <c r="E701" s="9" t="e">
        <f>'Main Meals'!#REF!</f>
        <v>#REF!</v>
      </c>
      <c r="G701" s="9" t="e">
        <f>'Main Meals'!#REF!</f>
        <v>#REF!</v>
      </c>
      <c r="H701" s="9" t="e">
        <f>VLOOKUP(C701,'Main Meals'!#REF!,10,FALSE)</f>
        <v>#REF!</v>
      </c>
      <c r="Q701" s="411" t="e">
        <f>VLOOKUP(C695,'[1]ToPublish Fri+Mon Package Batch'!$A$2:$B$68,2,FALSE)</f>
        <v>#REF!</v>
      </c>
      <c r="R701" s="421" t="e">
        <f>VLOOKUP(C695,[2]Sheet1!$A$2:$B$12,2,FALSE)</f>
        <v>#REF!</v>
      </c>
    </row>
    <row r="702" spans="1:18">
      <c r="A702" s="10" t="e">
        <f>'Main Meals'!#REF!</f>
        <v>#REF!</v>
      </c>
      <c r="B702" s="9" t="e">
        <f>'Main Meals'!#REF!</f>
        <v>#REF!</v>
      </c>
      <c r="C702" s="9" t="e">
        <f>'Main Meals'!#REF!</f>
        <v>#REF!</v>
      </c>
      <c r="D702" s="10" t="e">
        <f>'Main Meals'!#REF!</f>
        <v>#REF!</v>
      </c>
      <c r="E702" s="9" t="e">
        <f>'Main Meals'!#REF!</f>
        <v>#REF!</v>
      </c>
      <c r="G702" s="9" t="e">
        <f>'Main Meals'!#REF!</f>
        <v>#REF!</v>
      </c>
      <c r="H702" s="9" t="e">
        <f>VLOOKUP(C702,'Main Meals'!#REF!,10,FALSE)</f>
        <v>#REF!</v>
      </c>
      <c r="Q702" s="411" t="e">
        <f>VLOOKUP(C696,'[1]ToPublish Fri+Mon Package Batch'!$A$2:$B$68,2,FALSE)</f>
        <v>#REF!</v>
      </c>
      <c r="R702" s="421" t="e">
        <f>VLOOKUP(C696,[2]Sheet1!$A$2:$B$12,2,FALSE)</f>
        <v>#REF!</v>
      </c>
    </row>
    <row r="703" spans="1:18">
      <c r="A703" s="10" t="e">
        <f>'Main Meals'!#REF!</f>
        <v>#REF!</v>
      </c>
      <c r="B703" s="9" t="e">
        <f>'Main Meals'!#REF!</f>
        <v>#REF!</v>
      </c>
      <c r="C703" s="9" t="e">
        <f>'Main Meals'!#REF!</f>
        <v>#REF!</v>
      </c>
      <c r="D703" s="10" t="e">
        <f>'Main Meals'!#REF!</f>
        <v>#REF!</v>
      </c>
      <c r="E703" s="9" t="e">
        <f>'Main Meals'!#REF!</f>
        <v>#REF!</v>
      </c>
      <c r="G703" s="9" t="e">
        <f>'Main Meals'!#REF!</f>
        <v>#REF!</v>
      </c>
      <c r="H703" s="9" t="e">
        <f>VLOOKUP(C703,'Main Meals'!#REF!,10,FALSE)</f>
        <v>#REF!</v>
      </c>
      <c r="Q703" s="411" t="e">
        <f>VLOOKUP(C697,'[1]ToPublish Fri+Mon Package Batch'!$A$2:$B$68,2,FALSE)</f>
        <v>#REF!</v>
      </c>
      <c r="R703" s="421" t="e">
        <f>VLOOKUP(C697,[2]Sheet1!$A$2:$B$12,2,FALSE)</f>
        <v>#REF!</v>
      </c>
    </row>
    <row r="704" spans="1:18">
      <c r="A704" s="10" t="e">
        <f>'Main Meals'!#REF!</f>
        <v>#REF!</v>
      </c>
      <c r="B704" s="9" t="e">
        <f>'Main Meals'!#REF!</f>
        <v>#REF!</v>
      </c>
      <c r="C704" s="9" t="e">
        <f>'Main Meals'!#REF!</f>
        <v>#REF!</v>
      </c>
      <c r="D704" s="10" t="e">
        <f>'Main Meals'!#REF!</f>
        <v>#REF!</v>
      </c>
      <c r="E704" s="9" t="e">
        <f>'Main Meals'!#REF!</f>
        <v>#REF!</v>
      </c>
      <c r="G704" s="9" t="e">
        <f>'Main Meals'!#REF!</f>
        <v>#REF!</v>
      </c>
      <c r="H704" s="9" t="e">
        <f>VLOOKUP(C704,'Main Meals'!#REF!,10,FALSE)</f>
        <v>#REF!</v>
      </c>
      <c r="Q704" s="411" t="e">
        <f>VLOOKUP(C698,'[1]ToPublish Fri+Mon Package Batch'!$A$2:$B$68,2,FALSE)</f>
        <v>#REF!</v>
      </c>
      <c r="R704" s="421" t="e">
        <f>VLOOKUP(C698,[2]Sheet1!$A$2:$B$12,2,FALSE)</f>
        <v>#REF!</v>
      </c>
    </row>
    <row r="705" spans="1:18">
      <c r="A705" s="10" t="e">
        <f>'Main Meals'!#REF!</f>
        <v>#REF!</v>
      </c>
      <c r="B705" s="9" t="e">
        <f>'Main Meals'!#REF!</f>
        <v>#REF!</v>
      </c>
      <c r="C705" s="9" t="e">
        <f>'Main Meals'!#REF!</f>
        <v>#REF!</v>
      </c>
      <c r="D705" s="10" t="e">
        <f>'Main Meals'!#REF!</f>
        <v>#REF!</v>
      </c>
      <c r="E705" s="9" t="e">
        <f>'Main Meals'!#REF!</f>
        <v>#REF!</v>
      </c>
      <c r="G705" s="9" t="e">
        <f>'Main Meals'!#REF!</f>
        <v>#REF!</v>
      </c>
      <c r="H705" s="9" t="e">
        <f>VLOOKUP(C705,'Main Meals'!#REF!,10,FALSE)</f>
        <v>#REF!</v>
      </c>
      <c r="Q705" s="411" t="e">
        <f>VLOOKUP(C699,'[1]ToPublish Fri+Mon Package Batch'!$A$2:$B$68,2,FALSE)</f>
        <v>#REF!</v>
      </c>
      <c r="R705" s="421" t="e">
        <f>VLOOKUP(C699,[2]Sheet1!$A$2:$B$12,2,FALSE)</f>
        <v>#REF!</v>
      </c>
    </row>
    <row r="706" spans="1:18">
      <c r="A706" s="10" t="e">
        <f>'Main Meals'!#REF!</f>
        <v>#REF!</v>
      </c>
      <c r="B706" s="9" t="e">
        <f>'Main Meals'!#REF!</f>
        <v>#REF!</v>
      </c>
      <c r="C706" s="9" t="e">
        <f>'Main Meals'!#REF!</f>
        <v>#REF!</v>
      </c>
      <c r="D706" s="10" t="e">
        <f>'Main Meals'!#REF!</f>
        <v>#REF!</v>
      </c>
      <c r="E706" s="9" t="e">
        <f>'Main Meals'!#REF!</f>
        <v>#REF!</v>
      </c>
      <c r="G706" s="9" t="e">
        <f>'Main Meals'!#REF!</f>
        <v>#REF!</v>
      </c>
      <c r="H706" s="9" t="e">
        <f>VLOOKUP(C706,'Main Meals'!#REF!,10,FALSE)</f>
        <v>#REF!</v>
      </c>
      <c r="Q706" s="411" t="e">
        <f>VLOOKUP(C700,'[1]ToPublish Fri+Mon Package Batch'!$A$2:$B$68,2,FALSE)</f>
        <v>#REF!</v>
      </c>
      <c r="R706" s="421" t="e">
        <f>VLOOKUP(C700,[2]Sheet1!$A$2:$B$12,2,FALSE)</f>
        <v>#REF!</v>
      </c>
    </row>
    <row r="707" spans="1:18">
      <c r="A707" s="10" t="e">
        <f>'Main Meals'!#REF!</f>
        <v>#REF!</v>
      </c>
      <c r="B707" s="9" t="e">
        <f>'Main Meals'!#REF!</f>
        <v>#REF!</v>
      </c>
      <c r="C707" s="9" t="e">
        <f>'Main Meals'!#REF!</f>
        <v>#REF!</v>
      </c>
      <c r="D707" s="10" t="e">
        <f>'Main Meals'!#REF!</f>
        <v>#REF!</v>
      </c>
      <c r="E707" s="9" t="e">
        <f>'Main Meals'!#REF!</f>
        <v>#REF!</v>
      </c>
      <c r="G707" s="9" t="e">
        <f>'Main Meals'!#REF!</f>
        <v>#REF!</v>
      </c>
      <c r="H707" s="9" t="e">
        <f>VLOOKUP(C707,'Main Meals'!#REF!,10,FALSE)</f>
        <v>#REF!</v>
      </c>
      <c r="Q707" s="411" t="e">
        <f>VLOOKUP(C701,'[1]ToPublish Fri+Mon Package Batch'!$A$2:$B$68,2,FALSE)</f>
        <v>#REF!</v>
      </c>
      <c r="R707" s="421" t="e">
        <f>VLOOKUP(C701,[2]Sheet1!$A$2:$B$12,2,FALSE)</f>
        <v>#REF!</v>
      </c>
    </row>
    <row r="708" spans="1:18">
      <c r="A708" s="10" t="e">
        <f>'Main Meals'!#REF!</f>
        <v>#REF!</v>
      </c>
      <c r="B708" s="9" t="e">
        <f>'Main Meals'!#REF!</f>
        <v>#REF!</v>
      </c>
      <c r="C708" s="9" t="e">
        <f>'Main Meals'!#REF!</f>
        <v>#REF!</v>
      </c>
      <c r="D708" s="10" t="e">
        <f>'Main Meals'!#REF!</f>
        <v>#REF!</v>
      </c>
      <c r="E708" s="9" t="e">
        <f>'Main Meals'!#REF!</f>
        <v>#REF!</v>
      </c>
      <c r="G708" s="9" t="e">
        <f>'Main Meals'!#REF!</f>
        <v>#REF!</v>
      </c>
      <c r="H708" s="9" t="e">
        <f>VLOOKUP(C708,'Main Meals'!#REF!,10,FALSE)</f>
        <v>#REF!</v>
      </c>
      <c r="Q708" s="411" t="e">
        <f>VLOOKUP(C702,'[1]ToPublish Fri+Mon Package Batch'!$A$2:$B$68,2,FALSE)</f>
        <v>#REF!</v>
      </c>
      <c r="R708" s="421" t="e">
        <f>VLOOKUP(C702,[2]Sheet1!$A$2:$B$12,2,FALSE)</f>
        <v>#REF!</v>
      </c>
    </row>
    <row r="709" spans="1:18">
      <c r="A709" s="10" t="e">
        <f>'Main Meals'!#REF!</f>
        <v>#REF!</v>
      </c>
      <c r="B709" s="9" t="e">
        <f>'Main Meals'!#REF!</f>
        <v>#REF!</v>
      </c>
      <c r="C709" s="9" t="e">
        <f>'Main Meals'!#REF!</f>
        <v>#REF!</v>
      </c>
      <c r="D709" s="10" t="e">
        <f>'Main Meals'!#REF!</f>
        <v>#REF!</v>
      </c>
      <c r="E709" s="9" t="e">
        <f>'Main Meals'!#REF!</f>
        <v>#REF!</v>
      </c>
      <c r="G709" s="9" t="e">
        <f>'Main Meals'!#REF!</f>
        <v>#REF!</v>
      </c>
      <c r="H709" s="9" t="e">
        <f>VLOOKUP(C709,'Main Meals'!#REF!,10,FALSE)</f>
        <v>#REF!</v>
      </c>
      <c r="Q709" s="411" t="e">
        <f>VLOOKUP(C703,'[1]ToPublish Fri+Mon Package Batch'!$A$2:$B$68,2,FALSE)</f>
        <v>#REF!</v>
      </c>
      <c r="R709" s="421" t="e">
        <f>VLOOKUP(C703,[2]Sheet1!$A$2:$B$12,2,FALSE)</f>
        <v>#REF!</v>
      </c>
    </row>
    <row r="710" spans="1:18">
      <c r="A710" s="10" t="e">
        <f>'Main Meals'!#REF!</f>
        <v>#REF!</v>
      </c>
      <c r="B710" s="9" t="e">
        <f>'Main Meals'!#REF!</f>
        <v>#REF!</v>
      </c>
      <c r="C710" s="9" t="e">
        <f>'Main Meals'!#REF!</f>
        <v>#REF!</v>
      </c>
      <c r="D710" s="10" t="e">
        <f>'Main Meals'!#REF!</f>
        <v>#REF!</v>
      </c>
      <c r="E710" s="9" t="e">
        <f>'Main Meals'!#REF!</f>
        <v>#REF!</v>
      </c>
      <c r="G710" s="9" t="e">
        <f>'Main Meals'!#REF!</f>
        <v>#REF!</v>
      </c>
      <c r="H710" s="9" t="e">
        <f>VLOOKUP(C710,'Main Meals'!#REF!,10,FALSE)</f>
        <v>#REF!</v>
      </c>
      <c r="Q710" s="411" t="e">
        <f>VLOOKUP(C704,'[1]ToPublish Fri+Mon Package Batch'!$A$2:$B$68,2,FALSE)</f>
        <v>#REF!</v>
      </c>
      <c r="R710" s="421" t="e">
        <f>VLOOKUP(C704,[2]Sheet1!$A$2:$B$12,2,FALSE)</f>
        <v>#REF!</v>
      </c>
    </row>
    <row r="711" spans="1:18">
      <c r="A711" s="10" t="e">
        <f>'Main Meals'!#REF!</f>
        <v>#REF!</v>
      </c>
      <c r="B711" s="9" t="e">
        <f>'Main Meals'!#REF!</f>
        <v>#REF!</v>
      </c>
      <c r="C711" s="9" t="e">
        <f>'Main Meals'!#REF!</f>
        <v>#REF!</v>
      </c>
      <c r="D711" s="10" t="e">
        <f>'Main Meals'!#REF!</f>
        <v>#REF!</v>
      </c>
      <c r="E711" s="9" t="e">
        <f>'Main Meals'!#REF!</f>
        <v>#REF!</v>
      </c>
      <c r="G711" s="9" t="e">
        <f>'Main Meals'!#REF!</f>
        <v>#REF!</v>
      </c>
      <c r="H711" s="9" t="e">
        <f>VLOOKUP(C711,'Main Meals'!#REF!,10,FALSE)</f>
        <v>#REF!</v>
      </c>
      <c r="Q711" s="411" t="e">
        <f>VLOOKUP(C705,'[1]ToPublish Fri+Mon Package Batch'!$A$2:$B$68,2,FALSE)</f>
        <v>#REF!</v>
      </c>
      <c r="R711" s="421" t="e">
        <f>VLOOKUP(C705,[2]Sheet1!$A$2:$B$12,2,FALSE)</f>
        <v>#REF!</v>
      </c>
    </row>
    <row r="712" spans="1:18">
      <c r="A712" s="10" t="e">
        <f>'Main Meals'!#REF!</f>
        <v>#REF!</v>
      </c>
      <c r="B712" s="9" t="e">
        <f>'Main Meals'!#REF!</f>
        <v>#REF!</v>
      </c>
      <c r="C712" s="9" t="e">
        <f>'Main Meals'!#REF!</f>
        <v>#REF!</v>
      </c>
      <c r="D712" s="10" t="e">
        <f>'Main Meals'!#REF!</f>
        <v>#REF!</v>
      </c>
      <c r="E712" s="9" t="e">
        <f>'Main Meals'!#REF!</f>
        <v>#REF!</v>
      </c>
      <c r="G712" s="9" t="e">
        <f>'Main Meals'!#REF!</f>
        <v>#REF!</v>
      </c>
      <c r="H712" s="9" t="e">
        <f>VLOOKUP(C712,'Main Meals'!#REF!,10,FALSE)</f>
        <v>#REF!</v>
      </c>
      <c r="Q712" s="411" t="e">
        <f>VLOOKUP(C706,'[1]ToPublish Fri+Mon Package Batch'!$A$2:$B$68,2,FALSE)</f>
        <v>#REF!</v>
      </c>
      <c r="R712" s="421" t="e">
        <f>VLOOKUP(C706,[2]Sheet1!$A$2:$B$12,2,FALSE)</f>
        <v>#REF!</v>
      </c>
    </row>
    <row r="713" spans="1:18">
      <c r="A713" s="10" t="e">
        <f>'Main Meals'!#REF!</f>
        <v>#REF!</v>
      </c>
      <c r="B713" s="9" t="e">
        <f>'Main Meals'!#REF!</f>
        <v>#REF!</v>
      </c>
      <c r="C713" s="9" t="e">
        <f>'Main Meals'!#REF!</f>
        <v>#REF!</v>
      </c>
      <c r="D713" s="10" t="e">
        <f>'Main Meals'!#REF!</f>
        <v>#REF!</v>
      </c>
      <c r="E713" s="9" t="e">
        <f>'Main Meals'!#REF!</f>
        <v>#REF!</v>
      </c>
      <c r="G713" s="9" t="e">
        <f>'Main Meals'!#REF!</f>
        <v>#REF!</v>
      </c>
      <c r="H713" s="9" t="e">
        <f>VLOOKUP(C713,'Main Meals'!#REF!,10,FALSE)</f>
        <v>#REF!</v>
      </c>
      <c r="Q713" s="411" t="e">
        <f>VLOOKUP(C707,'[1]ToPublish Fri+Mon Package Batch'!$A$2:$B$68,2,FALSE)</f>
        <v>#REF!</v>
      </c>
      <c r="R713" s="421" t="e">
        <f>VLOOKUP(C707,[2]Sheet1!$A$2:$B$12,2,FALSE)</f>
        <v>#REF!</v>
      </c>
    </row>
    <row r="714" spans="1:18">
      <c r="A714" s="10" t="e">
        <f>'Main Meals'!#REF!</f>
        <v>#REF!</v>
      </c>
      <c r="B714" s="9" t="e">
        <f>'Main Meals'!#REF!</f>
        <v>#REF!</v>
      </c>
      <c r="C714" s="9" t="e">
        <f>'Main Meals'!#REF!</f>
        <v>#REF!</v>
      </c>
      <c r="D714" s="10" t="e">
        <f>'Main Meals'!#REF!</f>
        <v>#REF!</v>
      </c>
      <c r="E714" s="9" t="e">
        <f>'Main Meals'!#REF!</f>
        <v>#REF!</v>
      </c>
      <c r="G714" s="9" t="e">
        <f>'Main Meals'!#REF!</f>
        <v>#REF!</v>
      </c>
      <c r="H714" s="9" t="e">
        <f>VLOOKUP(C714,'Main Meals'!#REF!,10,FALSE)</f>
        <v>#REF!</v>
      </c>
      <c r="Q714" s="411" t="e">
        <f>VLOOKUP(C708,'[1]ToPublish Fri+Mon Package Batch'!$A$2:$B$68,2,FALSE)</f>
        <v>#REF!</v>
      </c>
      <c r="R714" s="421" t="e">
        <f>VLOOKUP(C708,[2]Sheet1!$A$2:$B$12,2,FALSE)</f>
        <v>#REF!</v>
      </c>
    </row>
    <row r="715" spans="1:18">
      <c r="A715" s="10" t="e">
        <f>'Main Meals'!#REF!</f>
        <v>#REF!</v>
      </c>
      <c r="B715" s="9" t="e">
        <f>'Main Meals'!#REF!</f>
        <v>#REF!</v>
      </c>
      <c r="C715" s="9" t="e">
        <f>'Main Meals'!#REF!</f>
        <v>#REF!</v>
      </c>
      <c r="D715" s="10" t="e">
        <f>'Main Meals'!#REF!</f>
        <v>#REF!</v>
      </c>
      <c r="E715" s="9" t="e">
        <f>'Main Meals'!#REF!</f>
        <v>#REF!</v>
      </c>
      <c r="G715" s="9" t="e">
        <f>'Main Meals'!#REF!</f>
        <v>#REF!</v>
      </c>
      <c r="H715" s="9" t="e">
        <f>VLOOKUP(C715,'Main Meals'!#REF!,10,FALSE)</f>
        <v>#REF!</v>
      </c>
      <c r="Q715" s="411" t="e">
        <f>VLOOKUP(C709,'[1]ToPublish Fri+Mon Package Batch'!$A$2:$B$68,2,FALSE)</f>
        <v>#REF!</v>
      </c>
      <c r="R715" s="421" t="e">
        <f>VLOOKUP(C709,[2]Sheet1!$A$2:$B$12,2,FALSE)</f>
        <v>#REF!</v>
      </c>
    </row>
    <row r="716" spans="1:18">
      <c r="A716" s="10" t="e">
        <f>'Main Meals'!#REF!</f>
        <v>#REF!</v>
      </c>
      <c r="B716" s="9" t="e">
        <f>'Main Meals'!#REF!</f>
        <v>#REF!</v>
      </c>
      <c r="C716" s="9" t="e">
        <f>'Main Meals'!#REF!</f>
        <v>#REF!</v>
      </c>
      <c r="D716" s="10" t="e">
        <f>'Main Meals'!#REF!</f>
        <v>#REF!</v>
      </c>
      <c r="E716" s="9" t="e">
        <f>'Main Meals'!#REF!</f>
        <v>#REF!</v>
      </c>
      <c r="G716" s="9" t="e">
        <f>'Main Meals'!#REF!</f>
        <v>#REF!</v>
      </c>
      <c r="H716" s="9" t="e">
        <f>VLOOKUP(C716,'Main Meals'!#REF!,10,FALSE)</f>
        <v>#REF!</v>
      </c>
      <c r="Q716" s="411" t="e">
        <f>VLOOKUP(C710,'[1]ToPublish Fri+Mon Package Batch'!$A$2:$B$68,2,FALSE)</f>
        <v>#REF!</v>
      </c>
      <c r="R716" s="421" t="e">
        <f>VLOOKUP(C710,[2]Sheet1!$A$2:$B$12,2,FALSE)</f>
        <v>#REF!</v>
      </c>
    </row>
    <row r="717" spans="1:18">
      <c r="A717" s="10" t="e">
        <f>'Main Meals'!#REF!</f>
        <v>#REF!</v>
      </c>
      <c r="B717" s="9" t="e">
        <f>'Main Meals'!#REF!</f>
        <v>#REF!</v>
      </c>
      <c r="C717" s="9" t="e">
        <f>'Main Meals'!#REF!</f>
        <v>#REF!</v>
      </c>
      <c r="D717" s="10" t="e">
        <f>'Main Meals'!#REF!</f>
        <v>#REF!</v>
      </c>
      <c r="E717" s="9" t="e">
        <f>'Main Meals'!#REF!</f>
        <v>#REF!</v>
      </c>
      <c r="G717" s="9" t="e">
        <f>'Main Meals'!#REF!</f>
        <v>#REF!</v>
      </c>
      <c r="H717" s="9" t="e">
        <f>VLOOKUP(C717,'Main Meals'!#REF!,10,FALSE)</f>
        <v>#REF!</v>
      </c>
      <c r="Q717" s="411" t="e">
        <f>VLOOKUP(C711,'[1]ToPublish Fri+Mon Package Batch'!$A$2:$B$68,2,FALSE)</f>
        <v>#REF!</v>
      </c>
      <c r="R717" s="421" t="e">
        <f>VLOOKUP(C711,[2]Sheet1!$A$2:$B$12,2,FALSE)</f>
        <v>#REF!</v>
      </c>
    </row>
    <row r="718" spans="1:18">
      <c r="A718" s="10" t="e">
        <f>'Main Meals'!#REF!</f>
        <v>#REF!</v>
      </c>
      <c r="B718" s="9" t="e">
        <f>'Main Meals'!#REF!</f>
        <v>#REF!</v>
      </c>
      <c r="C718" s="9" t="e">
        <f>'Main Meals'!#REF!</f>
        <v>#REF!</v>
      </c>
      <c r="D718" s="10" t="e">
        <f>'Main Meals'!#REF!</f>
        <v>#REF!</v>
      </c>
      <c r="E718" s="9" t="e">
        <f>'Main Meals'!#REF!</f>
        <v>#REF!</v>
      </c>
      <c r="G718" s="9" t="e">
        <f>'Main Meals'!#REF!</f>
        <v>#REF!</v>
      </c>
      <c r="H718" s="9" t="e">
        <f>VLOOKUP(C718,'Main Meals'!#REF!,10,FALSE)</f>
        <v>#REF!</v>
      </c>
      <c r="Q718" s="411" t="e">
        <f>VLOOKUP(C712,'[1]ToPublish Fri+Mon Package Batch'!$A$2:$B$68,2,FALSE)</f>
        <v>#REF!</v>
      </c>
      <c r="R718" s="421" t="e">
        <f>VLOOKUP(C712,[2]Sheet1!$A$2:$B$12,2,FALSE)</f>
        <v>#REF!</v>
      </c>
    </row>
    <row r="719" spans="1:18">
      <c r="A719" s="10" t="e">
        <f>'Main Meals'!#REF!</f>
        <v>#REF!</v>
      </c>
      <c r="B719" s="9" t="e">
        <f>'Main Meals'!#REF!</f>
        <v>#REF!</v>
      </c>
      <c r="C719" s="9" t="e">
        <f>'Main Meals'!#REF!</f>
        <v>#REF!</v>
      </c>
      <c r="D719" s="10" t="e">
        <f>'Main Meals'!#REF!</f>
        <v>#REF!</v>
      </c>
      <c r="E719" s="9" t="e">
        <f>'Main Meals'!#REF!</f>
        <v>#REF!</v>
      </c>
      <c r="G719" s="9" t="e">
        <f>'Main Meals'!#REF!</f>
        <v>#REF!</v>
      </c>
      <c r="H719" s="9" t="e">
        <f>VLOOKUP(C719,'Main Meals'!#REF!,10,FALSE)</f>
        <v>#REF!</v>
      </c>
      <c r="Q719" s="411" t="e">
        <f>VLOOKUP(C713,'[1]ToPublish Fri+Mon Package Batch'!$A$2:$B$68,2,FALSE)</f>
        <v>#REF!</v>
      </c>
      <c r="R719" s="421" t="e">
        <f>VLOOKUP(C713,[2]Sheet1!$A$2:$B$12,2,FALSE)</f>
        <v>#REF!</v>
      </c>
    </row>
    <row r="720" spans="1:18">
      <c r="A720" s="10" t="e">
        <f>'Main Meals'!#REF!</f>
        <v>#REF!</v>
      </c>
      <c r="B720" s="9" t="e">
        <f>'Main Meals'!#REF!</f>
        <v>#REF!</v>
      </c>
      <c r="C720" s="9" t="e">
        <f>'Main Meals'!#REF!</f>
        <v>#REF!</v>
      </c>
      <c r="D720" s="10" t="e">
        <f>'Main Meals'!#REF!</f>
        <v>#REF!</v>
      </c>
      <c r="E720" s="9" t="e">
        <f>'Main Meals'!#REF!</f>
        <v>#REF!</v>
      </c>
      <c r="G720" s="9" t="e">
        <f>'Main Meals'!#REF!</f>
        <v>#REF!</v>
      </c>
      <c r="H720" s="9" t="e">
        <f>VLOOKUP(C720,'Main Meals'!#REF!,10,FALSE)</f>
        <v>#REF!</v>
      </c>
      <c r="Q720" s="411" t="e">
        <f>VLOOKUP(C714,'[1]ToPublish Fri+Mon Package Batch'!$A$2:$B$68,2,FALSE)</f>
        <v>#REF!</v>
      </c>
      <c r="R720" s="421" t="e">
        <f>VLOOKUP(C714,[2]Sheet1!$A$2:$B$12,2,FALSE)</f>
        <v>#REF!</v>
      </c>
    </row>
    <row r="721" spans="1:18">
      <c r="A721" s="10" t="e">
        <f>'Main Meals'!#REF!</f>
        <v>#REF!</v>
      </c>
      <c r="B721" s="9" t="e">
        <f>'Main Meals'!#REF!</f>
        <v>#REF!</v>
      </c>
      <c r="C721" s="9" t="e">
        <f>'Main Meals'!#REF!</f>
        <v>#REF!</v>
      </c>
      <c r="D721" s="10" t="e">
        <f>'Main Meals'!#REF!</f>
        <v>#REF!</v>
      </c>
      <c r="E721" s="9" t="e">
        <f>'Main Meals'!#REF!</f>
        <v>#REF!</v>
      </c>
      <c r="G721" s="9" t="e">
        <f>'Main Meals'!#REF!</f>
        <v>#REF!</v>
      </c>
      <c r="H721" s="9" t="e">
        <f>VLOOKUP(C721,'Main Meals'!#REF!,10,FALSE)</f>
        <v>#REF!</v>
      </c>
      <c r="Q721" s="411" t="e">
        <f>VLOOKUP(C715,'[1]ToPublish Fri+Mon Package Batch'!$A$2:$B$68,2,FALSE)</f>
        <v>#REF!</v>
      </c>
      <c r="R721" s="421" t="e">
        <f>VLOOKUP(C715,[2]Sheet1!$A$2:$B$12,2,FALSE)</f>
        <v>#REF!</v>
      </c>
    </row>
    <row r="722" spans="1:18">
      <c r="A722" s="10" t="e">
        <f>'Main Meals'!#REF!</f>
        <v>#REF!</v>
      </c>
      <c r="B722" s="9" t="e">
        <f>'Main Meals'!#REF!</f>
        <v>#REF!</v>
      </c>
      <c r="C722" s="9" t="e">
        <f>'Main Meals'!#REF!</f>
        <v>#REF!</v>
      </c>
      <c r="D722" s="10" t="e">
        <f>'Main Meals'!#REF!</f>
        <v>#REF!</v>
      </c>
      <c r="E722" s="9" t="e">
        <f>'Main Meals'!#REF!</f>
        <v>#REF!</v>
      </c>
      <c r="G722" s="9" t="e">
        <f>'Main Meals'!#REF!</f>
        <v>#REF!</v>
      </c>
      <c r="H722" s="9" t="e">
        <f>VLOOKUP(C722,'Main Meals'!#REF!,10,FALSE)</f>
        <v>#REF!</v>
      </c>
      <c r="Q722" s="411" t="e">
        <f>VLOOKUP(C716,'[1]ToPublish Fri+Mon Package Batch'!$A$2:$B$68,2,FALSE)</f>
        <v>#REF!</v>
      </c>
      <c r="R722" s="421" t="e">
        <f>VLOOKUP(C716,[2]Sheet1!$A$2:$B$12,2,FALSE)</f>
        <v>#REF!</v>
      </c>
    </row>
    <row r="723" spans="1:18">
      <c r="A723" s="10" t="e">
        <f>'Main Meals'!#REF!</f>
        <v>#REF!</v>
      </c>
      <c r="B723" s="9" t="e">
        <f>'Main Meals'!#REF!</f>
        <v>#REF!</v>
      </c>
      <c r="C723" s="9" t="e">
        <f>'Main Meals'!#REF!</f>
        <v>#REF!</v>
      </c>
      <c r="D723" s="10" t="e">
        <f>'Main Meals'!#REF!</f>
        <v>#REF!</v>
      </c>
      <c r="E723" s="9" t="e">
        <f>'Main Meals'!#REF!</f>
        <v>#REF!</v>
      </c>
      <c r="G723" s="9" t="e">
        <f>'Main Meals'!#REF!</f>
        <v>#REF!</v>
      </c>
      <c r="H723" s="9" t="e">
        <f>VLOOKUP(C723,'Main Meals'!#REF!,10,FALSE)</f>
        <v>#REF!</v>
      </c>
      <c r="Q723" s="411" t="e">
        <f>VLOOKUP(C717,'[1]ToPublish Fri+Mon Package Batch'!$A$2:$B$68,2,FALSE)</f>
        <v>#REF!</v>
      </c>
      <c r="R723" s="421" t="e">
        <f>VLOOKUP(C717,[2]Sheet1!$A$2:$B$12,2,FALSE)</f>
        <v>#REF!</v>
      </c>
    </row>
    <row r="724" spans="1:18">
      <c r="A724" s="10" t="e">
        <f>'Main Meals'!#REF!</f>
        <v>#REF!</v>
      </c>
      <c r="B724" s="9" t="e">
        <f>'Main Meals'!#REF!</f>
        <v>#REF!</v>
      </c>
      <c r="C724" s="9" t="e">
        <f>'Main Meals'!#REF!</f>
        <v>#REF!</v>
      </c>
      <c r="D724" s="10" t="e">
        <f>'Main Meals'!#REF!</f>
        <v>#REF!</v>
      </c>
      <c r="E724" s="9" t="e">
        <f>'Main Meals'!#REF!</f>
        <v>#REF!</v>
      </c>
      <c r="G724" s="9" t="e">
        <f>'Main Meals'!#REF!</f>
        <v>#REF!</v>
      </c>
      <c r="H724" s="9" t="e">
        <f>VLOOKUP(C724,'Main Meals'!#REF!,10,FALSE)</f>
        <v>#REF!</v>
      </c>
      <c r="Q724" s="411" t="e">
        <f>VLOOKUP(C718,'[1]ToPublish Fri+Mon Package Batch'!$A$2:$B$68,2,FALSE)</f>
        <v>#REF!</v>
      </c>
      <c r="R724" s="421" t="e">
        <f>VLOOKUP(C718,[2]Sheet1!$A$2:$B$12,2,FALSE)</f>
        <v>#REF!</v>
      </c>
    </row>
    <row r="725" spans="1:18">
      <c r="A725" s="10" t="e">
        <f>'Main Meals'!#REF!</f>
        <v>#REF!</v>
      </c>
      <c r="B725" s="9" t="e">
        <f>'Main Meals'!#REF!</f>
        <v>#REF!</v>
      </c>
      <c r="C725" s="9" t="e">
        <f>'Main Meals'!#REF!</f>
        <v>#REF!</v>
      </c>
      <c r="D725" s="10" t="e">
        <f>'Main Meals'!#REF!</f>
        <v>#REF!</v>
      </c>
      <c r="E725" s="9" t="e">
        <f>'Main Meals'!#REF!</f>
        <v>#REF!</v>
      </c>
      <c r="G725" s="9" t="e">
        <f>'Main Meals'!#REF!</f>
        <v>#REF!</v>
      </c>
      <c r="H725" s="9" t="e">
        <f>VLOOKUP(C725,'Main Meals'!#REF!,10,FALSE)</f>
        <v>#REF!</v>
      </c>
      <c r="Q725" s="411" t="e">
        <f>VLOOKUP(C719,'[1]ToPublish Fri+Mon Package Batch'!$A$2:$B$68,2,FALSE)</f>
        <v>#REF!</v>
      </c>
      <c r="R725" s="421" t="e">
        <f>VLOOKUP(C719,[2]Sheet1!$A$2:$B$12,2,FALSE)</f>
        <v>#REF!</v>
      </c>
    </row>
    <row r="726" spans="1:18">
      <c r="A726" s="10" t="e">
        <f>'Main Meals'!#REF!</f>
        <v>#REF!</v>
      </c>
      <c r="B726" s="9" t="e">
        <f>'Main Meals'!#REF!</f>
        <v>#REF!</v>
      </c>
      <c r="C726" s="9" t="e">
        <f>'Main Meals'!#REF!</f>
        <v>#REF!</v>
      </c>
      <c r="D726" s="10" t="e">
        <f>'Main Meals'!#REF!</f>
        <v>#REF!</v>
      </c>
      <c r="E726" s="9" t="e">
        <f>'Main Meals'!#REF!</f>
        <v>#REF!</v>
      </c>
      <c r="G726" s="9" t="e">
        <f>'Main Meals'!#REF!</f>
        <v>#REF!</v>
      </c>
      <c r="H726" s="9" t="e">
        <f>VLOOKUP(C726,'Main Meals'!#REF!,10,FALSE)</f>
        <v>#REF!</v>
      </c>
      <c r="Q726" s="411" t="e">
        <f>VLOOKUP(C720,'[1]ToPublish Fri+Mon Package Batch'!$A$2:$B$68,2,FALSE)</f>
        <v>#REF!</v>
      </c>
      <c r="R726" s="421" t="e">
        <f>VLOOKUP(C720,[2]Sheet1!$A$2:$B$12,2,FALSE)</f>
        <v>#REF!</v>
      </c>
    </row>
    <row r="727" spans="1:18">
      <c r="A727" s="10" t="e">
        <f>'Main Meals'!#REF!</f>
        <v>#REF!</v>
      </c>
      <c r="B727" s="9" t="e">
        <f>'Main Meals'!#REF!</f>
        <v>#REF!</v>
      </c>
      <c r="C727" s="9" t="e">
        <f>'Main Meals'!#REF!</f>
        <v>#REF!</v>
      </c>
      <c r="D727" s="10" t="e">
        <f>'Main Meals'!#REF!</f>
        <v>#REF!</v>
      </c>
      <c r="E727" s="9" t="e">
        <f>'Main Meals'!#REF!</f>
        <v>#REF!</v>
      </c>
      <c r="G727" s="9" t="e">
        <f>'Main Meals'!#REF!</f>
        <v>#REF!</v>
      </c>
      <c r="H727" s="9" t="e">
        <f>VLOOKUP(C727,'Main Meals'!#REF!,10,FALSE)</f>
        <v>#REF!</v>
      </c>
      <c r="Q727" s="411" t="e">
        <f>VLOOKUP(C721,'[1]ToPublish Fri+Mon Package Batch'!$A$2:$B$68,2,FALSE)</f>
        <v>#REF!</v>
      </c>
      <c r="R727" s="421" t="e">
        <f>VLOOKUP(C721,[2]Sheet1!$A$2:$B$12,2,FALSE)</f>
        <v>#REF!</v>
      </c>
    </row>
    <row r="728" spans="1:18">
      <c r="A728" s="10" t="e">
        <f>'Main Meals'!#REF!</f>
        <v>#REF!</v>
      </c>
      <c r="B728" s="9" t="e">
        <f>'Main Meals'!#REF!</f>
        <v>#REF!</v>
      </c>
      <c r="C728" s="9" t="e">
        <f>'Main Meals'!#REF!</f>
        <v>#REF!</v>
      </c>
      <c r="D728" s="10" t="e">
        <f>'Main Meals'!#REF!</f>
        <v>#REF!</v>
      </c>
      <c r="E728" s="9" t="e">
        <f>'Main Meals'!#REF!</f>
        <v>#REF!</v>
      </c>
      <c r="G728" s="9" t="e">
        <f>'Main Meals'!#REF!</f>
        <v>#REF!</v>
      </c>
      <c r="H728" s="9" t="e">
        <f>VLOOKUP(C728,'Main Meals'!#REF!,10,FALSE)</f>
        <v>#REF!</v>
      </c>
      <c r="Q728" s="411" t="e">
        <f>VLOOKUP(C722,'[1]ToPublish Fri+Mon Package Batch'!$A$2:$B$68,2,FALSE)</f>
        <v>#REF!</v>
      </c>
      <c r="R728" s="421" t="e">
        <f>VLOOKUP(C722,[2]Sheet1!$A$2:$B$12,2,FALSE)</f>
        <v>#REF!</v>
      </c>
    </row>
    <row r="729" spans="1:18">
      <c r="A729" s="10" t="e">
        <f>'Main Meals'!#REF!</f>
        <v>#REF!</v>
      </c>
      <c r="B729" s="9" t="e">
        <f>'Main Meals'!#REF!</f>
        <v>#REF!</v>
      </c>
      <c r="C729" s="9" t="e">
        <f>'Main Meals'!#REF!</f>
        <v>#REF!</v>
      </c>
      <c r="D729" s="10" t="e">
        <f>'Main Meals'!#REF!</f>
        <v>#REF!</v>
      </c>
      <c r="E729" s="9" t="e">
        <f>'Main Meals'!#REF!</f>
        <v>#REF!</v>
      </c>
      <c r="G729" s="9" t="e">
        <f>'Main Meals'!#REF!</f>
        <v>#REF!</v>
      </c>
      <c r="H729" s="9" t="e">
        <f>VLOOKUP(C729,'Main Meals'!#REF!,10,FALSE)</f>
        <v>#REF!</v>
      </c>
      <c r="Q729" s="411" t="e">
        <f>VLOOKUP(C723,'[1]ToPublish Fri+Mon Package Batch'!$A$2:$B$68,2,FALSE)</f>
        <v>#REF!</v>
      </c>
      <c r="R729" s="421" t="e">
        <f>VLOOKUP(C723,[2]Sheet1!$A$2:$B$12,2,FALSE)</f>
        <v>#REF!</v>
      </c>
    </row>
    <row r="730" spans="1:18">
      <c r="A730" s="10" t="e">
        <f>'Main Meals'!#REF!</f>
        <v>#REF!</v>
      </c>
      <c r="B730" s="9" t="e">
        <f>'Main Meals'!#REF!</f>
        <v>#REF!</v>
      </c>
      <c r="C730" s="9" t="e">
        <f>'Main Meals'!#REF!</f>
        <v>#REF!</v>
      </c>
      <c r="D730" s="10" t="e">
        <f>'Main Meals'!#REF!</f>
        <v>#REF!</v>
      </c>
      <c r="E730" s="9" t="e">
        <f>'Main Meals'!#REF!</f>
        <v>#REF!</v>
      </c>
      <c r="G730" s="9" t="e">
        <f>'Main Meals'!#REF!</f>
        <v>#REF!</v>
      </c>
      <c r="H730" s="9" t="e">
        <f>VLOOKUP(C730,'Main Meals'!#REF!,10,FALSE)</f>
        <v>#REF!</v>
      </c>
      <c r="Q730" s="411" t="e">
        <f>VLOOKUP(C724,'[1]ToPublish Fri+Mon Package Batch'!$A$2:$B$68,2,FALSE)</f>
        <v>#REF!</v>
      </c>
      <c r="R730" s="421" t="e">
        <f>VLOOKUP(C724,[2]Sheet1!$A$2:$B$12,2,FALSE)</f>
        <v>#REF!</v>
      </c>
    </row>
    <row r="731" spans="1:18">
      <c r="A731" s="10" t="e">
        <f>'Main Meals'!#REF!</f>
        <v>#REF!</v>
      </c>
      <c r="B731" s="9" t="e">
        <f>'Main Meals'!#REF!</f>
        <v>#REF!</v>
      </c>
      <c r="C731" s="9" t="e">
        <f>'Main Meals'!#REF!</f>
        <v>#REF!</v>
      </c>
      <c r="D731" s="10" t="e">
        <f>'Main Meals'!#REF!</f>
        <v>#REF!</v>
      </c>
      <c r="E731" s="9" t="e">
        <f>'Main Meals'!#REF!</f>
        <v>#REF!</v>
      </c>
      <c r="G731" s="9" t="e">
        <f>'Main Meals'!#REF!</f>
        <v>#REF!</v>
      </c>
      <c r="H731" s="9" t="e">
        <f>VLOOKUP(C731,'Main Meals'!#REF!,10,FALSE)</f>
        <v>#REF!</v>
      </c>
      <c r="Q731" s="411" t="e">
        <f>VLOOKUP(C725,'[1]ToPublish Fri+Mon Package Batch'!$A$2:$B$68,2,FALSE)</f>
        <v>#REF!</v>
      </c>
      <c r="R731" s="421" t="e">
        <f>VLOOKUP(C725,[2]Sheet1!$A$2:$B$12,2,FALSE)</f>
        <v>#REF!</v>
      </c>
    </row>
    <row r="732" spans="1:18">
      <c r="A732" s="10" t="e">
        <f>'Main Meals'!#REF!</f>
        <v>#REF!</v>
      </c>
      <c r="B732" s="9" t="e">
        <f>'Main Meals'!#REF!</f>
        <v>#REF!</v>
      </c>
      <c r="C732" s="9" t="e">
        <f>'Main Meals'!#REF!</f>
        <v>#REF!</v>
      </c>
      <c r="D732" s="10" t="e">
        <f>'Main Meals'!#REF!</f>
        <v>#REF!</v>
      </c>
      <c r="E732" s="9" t="e">
        <f>'Main Meals'!#REF!</f>
        <v>#REF!</v>
      </c>
      <c r="G732" s="9" t="e">
        <f>'Main Meals'!#REF!</f>
        <v>#REF!</v>
      </c>
      <c r="H732" s="9" t="e">
        <f>VLOOKUP(C732,'Main Meals'!#REF!,10,FALSE)</f>
        <v>#REF!</v>
      </c>
      <c r="Q732" s="411" t="e">
        <f>VLOOKUP(C726,'[1]ToPublish Fri+Mon Package Batch'!$A$2:$B$68,2,FALSE)</f>
        <v>#REF!</v>
      </c>
      <c r="R732" s="421" t="e">
        <f>VLOOKUP(C726,[2]Sheet1!$A$2:$B$12,2,FALSE)</f>
        <v>#REF!</v>
      </c>
    </row>
    <row r="733" spans="1:18">
      <c r="A733" s="10" t="e">
        <f>'Main Meals'!#REF!</f>
        <v>#REF!</v>
      </c>
      <c r="B733" s="9" t="e">
        <f>'Main Meals'!#REF!</f>
        <v>#REF!</v>
      </c>
      <c r="C733" s="9" t="e">
        <f>'Main Meals'!#REF!</f>
        <v>#REF!</v>
      </c>
      <c r="D733" s="10" t="e">
        <f>'Main Meals'!#REF!</f>
        <v>#REF!</v>
      </c>
      <c r="E733" s="9" t="e">
        <f>'Main Meals'!#REF!</f>
        <v>#REF!</v>
      </c>
      <c r="G733" s="9" t="e">
        <f>'Main Meals'!#REF!</f>
        <v>#REF!</v>
      </c>
      <c r="H733" s="9" t="e">
        <f>VLOOKUP(C733,'Main Meals'!#REF!,10,FALSE)</f>
        <v>#REF!</v>
      </c>
      <c r="Q733" s="411" t="e">
        <f>VLOOKUP(C727,'[1]ToPublish Fri+Mon Package Batch'!$A$2:$B$68,2,FALSE)</f>
        <v>#REF!</v>
      </c>
      <c r="R733" s="421" t="e">
        <f>VLOOKUP(C727,[2]Sheet1!$A$2:$B$12,2,FALSE)</f>
        <v>#REF!</v>
      </c>
    </row>
    <row r="734" spans="1:18">
      <c r="A734" s="10" t="e">
        <f>'Main Meals'!#REF!</f>
        <v>#REF!</v>
      </c>
      <c r="B734" s="9" t="e">
        <f>'Main Meals'!#REF!</f>
        <v>#REF!</v>
      </c>
      <c r="C734" s="9" t="e">
        <f>'Main Meals'!#REF!</f>
        <v>#REF!</v>
      </c>
      <c r="D734" s="10" t="e">
        <f>'Main Meals'!#REF!</f>
        <v>#REF!</v>
      </c>
      <c r="E734" s="9" t="e">
        <f>'Main Meals'!#REF!</f>
        <v>#REF!</v>
      </c>
      <c r="G734" s="9" t="e">
        <f>'Main Meals'!#REF!</f>
        <v>#REF!</v>
      </c>
      <c r="H734" s="9" t="e">
        <f>VLOOKUP(C734,'Main Meals'!#REF!,10,FALSE)</f>
        <v>#REF!</v>
      </c>
      <c r="Q734" s="411" t="e">
        <f>VLOOKUP(C728,'[1]ToPublish Fri+Mon Package Batch'!$A$2:$B$68,2,FALSE)</f>
        <v>#REF!</v>
      </c>
      <c r="R734" s="421" t="e">
        <f>VLOOKUP(C728,[2]Sheet1!$A$2:$B$12,2,FALSE)</f>
        <v>#REF!</v>
      </c>
    </row>
    <row r="735" spans="1:18">
      <c r="A735" s="10" t="e">
        <f>'Main Meals'!#REF!</f>
        <v>#REF!</v>
      </c>
      <c r="B735" s="9" t="e">
        <f>'Main Meals'!#REF!</f>
        <v>#REF!</v>
      </c>
      <c r="C735" s="9" t="e">
        <f>'Main Meals'!#REF!</f>
        <v>#REF!</v>
      </c>
      <c r="D735" s="10" t="e">
        <f>'Main Meals'!#REF!</f>
        <v>#REF!</v>
      </c>
      <c r="E735" s="9" t="e">
        <f>'Main Meals'!#REF!</f>
        <v>#REF!</v>
      </c>
      <c r="G735" s="9" t="e">
        <f>'Main Meals'!#REF!</f>
        <v>#REF!</v>
      </c>
      <c r="H735" s="9" t="e">
        <f>VLOOKUP(C735,'Main Meals'!#REF!,10,FALSE)</f>
        <v>#REF!</v>
      </c>
      <c r="Q735" s="411" t="e">
        <f>VLOOKUP(C729,'[1]ToPublish Fri+Mon Package Batch'!$A$2:$B$68,2,FALSE)</f>
        <v>#REF!</v>
      </c>
      <c r="R735" s="421" t="e">
        <f>VLOOKUP(C729,[2]Sheet1!$A$2:$B$12,2,FALSE)</f>
        <v>#REF!</v>
      </c>
    </row>
    <row r="736" spans="1:18">
      <c r="A736" s="10" t="e">
        <f>'Main Meals'!#REF!</f>
        <v>#REF!</v>
      </c>
      <c r="B736" s="9" t="e">
        <f>'Main Meals'!#REF!</f>
        <v>#REF!</v>
      </c>
      <c r="C736" s="9" t="e">
        <f>'Main Meals'!#REF!</f>
        <v>#REF!</v>
      </c>
      <c r="D736" s="10" t="e">
        <f>'Main Meals'!#REF!</f>
        <v>#REF!</v>
      </c>
      <c r="E736" s="9" t="e">
        <f>'Main Meals'!#REF!</f>
        <v>#REF!</v>
      </c>
      <c r="G736" s="9" t="e">
        <f>'Main Meals'!#REF!</f>
        <v>#REF!</v>
      </c>
      <c r="H736" s="9" t="e">
        <f>VLOOKUP(C736,'Main Meals'!#REF!,10,FALSE)</f>
        <v>#REF!</v>
      </c>
      <c r="Q736" s="411" t="e">
        <f>VLOOKUP(C730,'[1]ToPublish Fri+Mon Package Batch'!$A$2:$B$68,2,FALSE)</f>
        <v>#REF!</v>
      </c>
      <c r="R736" s="421" t="e">
        <f>VLOOKUP(C730,[2]Sheet1!$A$2:$B$12,2,FALSE)</f>
        <v>#REF!</v>
      </c>
    </row>
    <row r="737" spans="1:18">
      <c r="A737" s="10" t="e">
        <f>'Main Meals'!#REF!</f>
        <v>#REF!</v>
      </c>
      <c r="B737" s="9" t="e">
        <f>'Main Meals'!#REF!</f>
        <v>#REF!</v>
      </c>
      <c r="C737" s="9" t="e">
        <f>'Main Meals'!#REF!</f>
        <v>#REF!</v>
      </c>
      <c r="D737" s="10" t="e">
        <f>'Main Meals'!#REF!</f>
        <v>#REF!</v>
      </c>
      <c r="E737" s="9" t="e">
        <f>'Main Meals'!#REF!</f>
        <v>#REF!</v>
      </c>
      <c r="G737" s="9" t="e">
        <f>'Main Meals'!#REF!</f>
        <v>#REF!</v>
      </c>
      <c r="H737" s="9" t="e">
        <f>VLOOKUP(C737,'Main Meals'!#REF!,10,FALSE)</f>
        <v>#REF!</v>
      </c>
      <c r="Q737" s="411" t="e">
        <f>VLOOKUP(C731,'[1]ToPublish Fri+Mon Package Batch'!$A$2:$B$68,2,FALSE)</f>
        <v>#REF!</v>
      </c>
      <c r="R737" s="421" t="e">
        <f>VLOOKUP(C731,[2]Sheet1!$A$2:$B$12,2,FALSE)</f>
        <v>#REF!</v>
      </c>
    </row>
    <row r="738" spans="1:18">
      <c r="A738" s="10" t="e">
        <f>'Main Meals'!#REF!</f>
        <v>#REF!</v>
      </c>
      <c r="B738" s="9" t="e">
        <f>'Main Meals'!#REF!</f>
        <v>#REF!</v>
      </c>
      <c r="C738" s="9" t="e">
        <f>'Main Meals'!#REF!</f>
        <v>#REF!</v>
      </c>
      <c r="D738" s="10" t="e">
        <f>'Main Meals'!#REF!</f>
        <v>#REF!</v>
      </c>
      <c r="E738" s="9" t="e">
        <f>'Main Meals'!#REF!</f>
        <v>#REF!</v>
      </c>
      <c r="G738" s="9" t="e">
        <f>'Main Meals'!#REF!</f>
        <v>#REF!</v>
      </c>
      <c r="H738" s="9" t="e">
        <f>VLOOKUP(C738,'Main Meals'!#REF!,10,FALSE)</f>
        <v>#REF!</v>
      </c>
      <c r="Q738" s="411" t="e">
        <f>VLOOKUP(C732,'[1]ToPublish Fri+Mon Package Batch'!$A$2:$B$68,2,FALSE)</f>
        <v>#REF!</v>
      </c>
      <c r="R738" s="421" t="e">
        <f>VLOOKUP(C732,[2]Sheet1!$A$2:$B$12,2,FALSE)</f>
        <v>#REF!</v>
      </c>
    </row>
    <row r="739" spans="1:18">
      <c r="A739" s="10" t="e">
        <f>'Main Meals'!#REF!</f>
        <v>#REF!</v>
      </c>
      <c r="B739" s="9" t="e">
        <f>'Main Meals'!#REF!</f>
        <v>#REF!</v>
      </c>
      <c r="C739" s="9" t="e">
        <f>'Main Meals'!#REF!</f>
        <v>#REF!</v>
      </c>
      <c r="D739" s="10" t="e">
        <f>'Main Meals'!#REF!</f>
        <v>#REF!</v>
      </c>
      <c r="E739" s="9" t="e">
        <f>'Main Meals'!#REF!</f>
        <v>#REF!</v>
      </c>
      <c r="G739" s="9" t="e">
        <f>'Main Meals'!#REF!</f>
        <v>#REF!</v>
      </c>
      <c r="H739" s="9" t="e">
        <f>VLOOKUP(C739,'Main Meals'!#REF!,10,FALSE)</f>
        <v>#REF!</v>
      </c>
      <c r="Q739" s="411" t="e">
        <f>VLOOKUP(C733,'[1]ToPublish Fri+Mon Package Batch'!$A$2:$B$68,2,FALSE)</f>
        <v>#REF!</v>
      </c>
      <c r="R739" s="421" t="e">
        <f>VLOOKUP(C733,[2]Sheet1!$A$2:$B$12,2,FALSE)</f>
        <v>#REF!</v>
      </c>
    </row>
    <row r="740" spans="1:18">
      <c r="A740" s="10" t="e">
        <f>'Main Meals'!#REF!</f>
        <v>#REF!</v>
      </c>
      <c r="B740" s="9" t="e">
        <f>'Main Meals'!#REF!</f>
        <v>#REF!</v>
      </c>
      <c r="C740" s="9" t="e">
        <f>'Main Meals'!#REF!</f>
        <v>#REF!</v>
      </c>
      <c r="D740" s="10" t="e">
        <f>'Main Meals'!#REF!</f>
        <v>#REF!</v>
      </c>
      <c r="E740" s="9" t="e">
        <f>'Main Meals'!#REF!</f>
        <v>#REF!</v>
      </c>
      <c r="G740" s="9" t="e">
        <f>'Main Meals'!#REF!</f>
        <v>#REF!</v>
      </c>
      <c r="H740" s="9" t="e">
        <f>VLOOKUP(C740,'Main Meals'!#REF!,10,FALSE)</f>
        <v>#REF!</v>
      </c>
      <c r="Q740" s="411" t="e">
        <f>VLOOKUP(C734,'[1]ToPublish Fri+Mon Package Batch'!$A$2:$B$68,2,FALSE)</f>
        <v>#REF!</v>
      </c>
      <c r="R740" s="421" t="e">
        <f>VLOOKUP(C734,[2]Sheet1!$A$2:$B$12,2,FALSE)</f>
        <v>#REF!</v>
      </c>
    </row>
    <row r="741" spans="1:18">
      <c r="A741" s="10" t="e">
        <f>'Main Meals'!#REF!</f>
        <v>#REF!</v>
      </c>
      <c r="B741" s="9" t="e">
        <f>'Main Meals'!#REF!</f>
        <v>#REF!</v>
      </c>
      <c r="C741" s="9" t="e">
        <f>'Main Meals'!#REF!</f>
        <v>#REF!</v>
      </c>
      <c r="D741" s="10" t="e">
        <f>'Main Meals'!#REF!</f>
        <v>#REF!</v>
      </c>
      <c r="E741" s="9" t="e">
        <f>'Main Meals'!#REF!</f>
        <v>#REF!</v>
      </c>
      <c r="G741" s="9" t="e">
        <f>'Main Meals'!#REF!</f>
        <v>#REF!</v>
      </c>
      <c r="H741" s="9" t="e">
        <f>VLOOKUP(C741,'Main Meals'!#REF!,10,FALSE)</f>
        <v>#REF!</v>
      </c>
      <c r="Q741" s="411" t="e">
        <f>VLOOKUP(C735,'[1]ToPublish Fri+Mon Package Batch'!$A$2:$B$68,2,FALSE)</f>
        <v>#REF!</v>
      </c>
      <c r="R741" s="421" t="e">
        <f>VLOOKUP(C735,[2]Sheet1!$A$2:$B$12,2,FALSE)</f>
        <v>#REF!</v>
      </c>
    </row>
    <row r="742" spans="1:18">
      <c r="A742" s="10" t="e">
        <f>'Main Meals'!#REF!</f>
        <v>#REF!</v>
      </c>
      <c r="B742" s="9" t="e">
        <f>'Main Meals'!#REF!</f>
        <v>#REF!</v>
      </c>
      <c r="C742" s="9" t="e">
        <f>'Main Meals'!#REF!</f>
        <v>#REF!</v>
      </c>
      <c r="D742" s="10" t="e">
        <f>'Main Meals'!#REF!</f>
        <v>#REF!</v>
      </c>
      <c r="E742" s="9" t="e">
        <f>'Main Meals'!#REF!</f>
        <v>#REF!</v>
      </c>
      <c r="G742" s="9" t="e">
        <f>'Main Meals'!#REF!</f>
        <v>#REF!</v>
      </c>
      <c r="H742" s="9" t="e">
        <f>VLOOKUP(C742,'Main Meals'!#REF!,10,FALSE)</f>
        <v>#REF!</v>
      </c>
      <c r="Q742" s="411" t="e">
        <f>VLOOKUP(C736,'[1]ToPublish Fri+Mon Package Batch'!$A$2:$B$68,2,FALSE)</f>
        <v>#REF!</v>
      </c>
      <c r="R742" s="421" t="e">
        <f>VLOOKUP(C736,[2]Sheet1!$A$2:$B$12,2,FALSE)</f>
        <v>#REF!</v>
      </c>
    </row>
    <row r="743" spans="1:18">
      <c r="A743" s="10" t="e">
        <f>'Main Meals'!#REF!</f>
        <v>#REF!</v>
      </c>
      <c r="B743" s="9" t="e">
        <f>'Main Meals'!#REF!</f>
        <v>#REF!</v>
      </c>
      <c r="C743" s="9" t="e">
        <f>'Main Meals'!#REF!</f>
        <v>#REF!</v>
      </c>
      <c r="D743" s="10" t="e">
        <f>'Main Meals'!#REF!</f>
        <v>#REF!</v>
      </c>
      <c r="E743" s="9" t="e">
        <f>'Main Meals'!#REF!</f>
        <v>#REF!</v>
      </c>
      <c r="G743" s="9" t="e">
        <f>'Main Meals'!#REF!</f>
        <v>#REF!</v>
      </c>
      <c r="H743" s="9" t="e">
        <f>VLOOKUP(C743,'Main Meals'!#REF!,10,FALSE)</f>
        <v>#REF!</v>
      </c>
      <c r="Q743" s="411" t="e">
        <f>VLOOKUP(C737,'[1]ToPublish Fri+Mon Package Batch'!$A$2:$B$68,2,FALSE)</f>
        <v>#REF!</v>
      </c>
      <c r="R743" s="421" t="e">
        <f>VLOOKUP(C737,[2]Sheet1!$A$2:$B$12,2,FALSE)</f>
        <v>#REF!</v>
      </c>
    </row>
    <row r="744" spans="1:18">
      <c r="A744" s="10" t="e">
        <f>'Main Meals'!#REF!</f>
        <v>#REF!</v>
      </c>
      <c r="B744" s="9" t="e">
        <f>'Main Meals'!#REF!</f>
        <v>#REF!</v>
      </c>
      <c r="C744" s="9" t="e">
        <f>'Main Meals'!#REF!</f>
        <v>#REF!</v>
      </c>
      <c r="D744" s="10" t="e">
        <f>'Main Meals'!#REF!</f>
        <v>#REF!</v>
      </c>
      <c r="E744" s="9" t="e">
        <f>'Main Meals'!#REF!</f>
        <v>#REF!</v>
      </c>
      <c r="G744" s="9" t="e">
        <f>'Main Meals'!#REF!</f>
        <v>#REF!</v>
      </c>
      <c r="H744" s="9" t="e">
        <f>VLOOKUP(C744,'Main Meals'!#REF!,10,FALSE)</f>
        <v>#REF!</v>
      </c>
      <c r="Q744" s="411" t="e">
        <f>VLOOKUP(C738,'[1]ToPublish Fri+Mon Package Batch'!$A$2:$B$68,2,FALSE)</f>
        <v>#REF!</v>
      </c>
      <c r="R744" s="421" t="e">
        <f>VLOOKUP(C738,[2]Sheet1!$A$2:$B$12,2,FALSE)</f>
        <v>#REF!</v>
      </c>
    </row>
    <row r="745" spans="1:18">
      <c r="A745" s="10" t="e">
        <f>'Main Meals'!#REF!</f>
        <v>#REF!</v>
      </c>
      <c r="B745" s="9" t="e">
        <f>'Main Meals'!#REF!</f>
        <v>#REF!</v>
      </c>
      <c r="C745" s="9" t="e">
        <f>'Main Meals'!#REF!</f>
        <v>#REF!</v>
      </c>
      <c r="D745" s="10" t="e">
        <f>'Main Meals'!#REF!</f>
        <v>#REF!</v>
      </c>
      <c r="E745" s="9" t="e">
        <f>'Main Meals'!#REF!</f>
        <v>#REF!</v>
      </c>
      <c r="G745" s="9" t="e">
        <f>'Main Meals'!#REF!</f>
        <v>#REF!</v>
      </c>
      <c r="H745" s="9" t="e">
        <f>VLOOKUP(C745,'Main Meals'!#REF!,10,FALSE)</f>
        <v>#REF!</v>
      </c>
      <c r="Q745" s="411" t="e">
        <f>VLOOKUP(C739,'[1]ToPublish Fri+Mon Package Batch'!$A$2:$B$68,2,FALSE)</f>
        <v>#REF!</v>
      </c>
      <c r="R745" s="421" t="e">
        <f>VLOOKUP(C739,[2]Sheet1!$A$2:$B$12,2,FALSE)</f>
        <v>#REF!</v>
      </c>
    </row>
    <row r="746" spans="1:18">
      <c r="A746" s="10" t="e">
        <f>'Main Meals'!#REF!</f>
        <v>#REF!</v>
      </c>
      <c r="B746" s="9" t="e">
        <f>'Main Meals'!#REF!</f>
        <v>#REF!</v>
      </c>
      <c r="C746" s="9" t="e">
        <f>'Main Meals'!#REF!</f>
        <v>#REF!</v>
      </c>
      <c r="D746" s="10" t="e">
        <f>'Main Meals'!#REF!</f>
        <v>#REF!</v>
      </c>
      <c r="E746" s="9" t="e">
        <f>'Main Meals'!#REF!</f>
        <v>#REF!</v>
      </c>
      <c r="G746" s="9" t="e">
        <f>'Main Meals'!#REF!</f>
        <v>#REF!</v>
      </c>
      <c r="H746" s="9" t="e">
        <f>VLOOKUP(C746,'Main Meals'!#REF!,10,FALSE)</f>
        <v>#REF!</v>
      </c>
      <c r="Q746" s="411" t="e">
        <f>VLOOKUP(C740,'[1]ToPublish Fri+Mon Package Batch'!$A$2:$B$68,2,FALSE)</f>
        <v>#REF!</v>
      </c>
      <c r="R746" s="421" t="e">
        <f>VLOOKUP(C740,[2]Sheet1!$A$2:$B$12,2,FALSE)</f>
        <v>#REF!</v>
      </c>
    </row>
    <row r="747" spans="1:18">
      <c r="A747" s="10" t="e">
        <f>'Main Meals'!#REF!</f>
        <v>#REF!</v>
      </c>
      <c r="B747" s="9" t="e">
        <f>'Main Meals'!#REF!</f>
        <v>#REF!</v>
      </c>
      <c r="C747" s="9" t="e">
        <f>'Main Meals'!#REF!</f>
        <v>#REF!</v>
      </c>
      <c r="D747" s="10" t="e">
        <f>'Main Meals'!#REF!</f>
        <v>#REF!</v>
      </c>
      <c r="E747" s="9" t="e">
        <f>'Main Meals'!#REF!</f>
        <v>#REF!</v>
      </c>
      <c r="G747" s="9" t="e">
        <f>'Main Meals'!#REF!</f>
        <v>#REF!</v>
      </c>
      <c r="H747" s="9" t="e">
        <f>VLOOKUP(C747,'Main Meals'!#REF!,10,FALSE)</f>
        <v>#REF!</v>
      </c>
      <c r="Q747" s="411" t="e">
        <f>VLOOKUP(C741,'[1]ToPublish Fri+Mon Package Batch'!$A$2:$B$68,2,FALSE)</f>
        <v>#REF!</v>
      </c>
      <c r="R747" s="421" t="e">
        <f>VLOOKUP(C741,[2]Sheet1!$A$2:$B$12,2,FALSE)</f>
        <v>#REF!</v>
      </c>
    </row>
    <row r="748" spans="1:18">
      <c r="A748" s="10" t="e">
        <f>'Main Meals'!#REF!</f>
        <v>#REF!</v>
      </c>
      <c r="B748" s="9" t="e">
        <f>'Main Meals'!#REF!</f>
        <v>#REF!</v>
      </c>
      <c r="C748" s="9" t="e">
        <f>'Main Meals'!#REF!</f>
        <v>#REF!</v>
      </c>
      <c r="D748" s="10" t="e">
        <f>'Main Meals'!#REF!</f>
        <v>#REF!</v>
      </c>
      <c r="E748" s="9" t="e">
        <f>'Main Meals'!#REF!</f>
        <v>#REF!</v>
      </c>
      <c r="G748" s="9" t="e">
        <f>'Main Meals'!#REF!</f>
        <v>#REF!</v>
      </c>
      <c r="H748" s="9" t="e">
        <f>VLOOKUP(C748,'Main Meals'!#REF!,10,FALSE)</f>
        <v>#REF!</v>
      </c>
      <c r="Q748" s="411" t="e">
        <f>VLOOKUP(C742,'[1]ToPublish Fri+Mon Package Batch'!$A$2:$B$68,2,FALSE)</f>
        <v>#REF!</v>
      </c>
      <c r="R748" s="421" t="e">
        <f>VLOOKUP(C742,[2]Sheet1!$A$2:$B$12,2,FALSE)</f>
        <v>#REF!</v>
      </c>
    </row>
    <row r="749" spans="1:18">
      <c r="A749" s="10" t="e">
        <f>'Main Meals'!#REF!</f>
        <v>#REF!</v>
      </c>
      <c r="B749" s="9" t="e">
        <f>'Main Meals'!#REF!</f>
        <v>#REF!</v>
      </c>
      <c r="C749" s="9" t="e">
        <f>'Main Meals'!#REF!</f>
        <v>#REF!</v>
      </c>
      <c r="D749" s="10" t="e">
        <f>'Main Meals'!#REF!</f>
        <v>#REF!</v>
      </c>
      <c r="E749" s="9" t="e">
        <f>'Main Meals'!#REF!</f>
        <v>#REF!</v>
      </c>
      <c r="G749" s="9" t="e">
        <f>'Main Meals'!#REF!</f>
        <v>#REF!</v>
      </c>
      <c r="H749" s="9" t="e">
        <f>VLOOKUP(C749,'Main Meals'!#REF!,10,FALSE)</f>
        <v>#REF!</v>
      </c>
      <c r="Q749" s="411" t="e">
        <f>VLOOKUP(C743,'[1]ToPublish Fri+Mon Package Batch'!$A$2:$B$68,2,FALSE)</f>
        <v>#REF!</v>
      </c>
      <c r="R749" s="421" t="e">
        <f>VLOOKUP(C743,[2]Sheet1!$A$2:$B$12,2,FALSE)</f>
        <v>#REF!</v>
      </c>
    </row>
    <row r="750" spans="1:18">
      <c r="A750" s="10" t="e">
        <f>'Main Meals'!#REF!</f>
        <v>#REF!</v>
      </c>
      <c r="B750" s="9" t="e">
        <f>'Main Meals'!#REF!</f>
        <v>#REF!</v>
      </c>
      <c r="C750" s="9" t="e">
        <f>'Main Meals'!#REF!</f>
        <v>#REF!</v>
      </c>
      <c r="D750" s="10" t="e">
        <f>'Main Meals'!#REF!</f>
        <v>#REF!</v>
      </c>
      <c r="E750" s="9" t="e">
        <f>'Main Meals'!#REF!</f>
        <v>#REF!</v>
      </c>
      <c r="G750" s="9" t="e">
        <f>'Main Meals'!#REF!</f>
        <v>#REF!</v>
      </c>
      <c r="H750" s="9" t="e">
        <f>VLOOKUP(C750,'Main Meals'!#REF!,10,FALSE)</f>
        <v>#REF!</v>
      </c>
      <c r="Q750" s="411" t="e">
        <f>VLOOKUP(C744,'[1]ToPublish Fri+Mon Package Batch'!$A$2:$B$68,2,FALSE)</f>
        <v>#REF!</v>
      </c>
      <c r="R750" s="421" t="e">
        <f>VLOOKUP(C744,[2]Sheet1!$A$2:$B$12,2,FALSE)</f>
        <v>#REF!</v>
      </c>
    </row>
    <row r="751" spans="1:18">
      <c r="A751" s="10" t="e">
        <f>'Main Meals'!#REF!</f>
        <v>#REF!</v>
      </c>
      <c r="B751" s="9" t="e">
        <f>'Main Meals'!#REF!</f>
        <v>#REF!</v>
      </c>
      <c r="C751" s="9" t="e">
        <f>'Main Meals'!#REF!</f>
        <v>#REF!</v>
      </c>
      <c r="D751" s="10" t="e">
        <f>'Main Meals'!#REF!</f>
        <v>#REF!</v>
      </c>
      <c r="E751" s="9" t="e">
        <f>'Main Meals'!#REF!</f>
        <v>#REF!</v>
      </c>
      <c r="G751" s="9" t="e">
        <f>'Main Meals'!#REF!</f>
        <v>#REF!</v>
      </c>
      <c r="H751" s="9" t="e">
        <f>VLOOKUP(C751,'Main Meals'!#REF!,10,FALSE)</f>
        <v>#REF!</v>
      </c>
      <c r="Q751" s="411" t="e">
        <f>VLOOKUP(C745,'[1]ToPublish Fri+Mon Package Batch'!$A$2:$B$68,2,FALSE)</f>
        <v>#REF!</v>
      </c>
      <c r="R751" s="421" t="e">
        <f>VLOOKUP(C745,[2]Sheet1!$A$2:$B$12,2,FALSE)</f>
        <v>#REF!</v>
      </c>
    </row>
    <row r="752" spans="1:18">
      <c r="A752" s="10" t="e">
        <f>'Main Meals'!#REF!</f>
        <v>#REF!</v>
      </c>
      <c r="B752" s="9" t="e">
        <f>'Main Meals'!#REF!</f>
        <v>#REF!</v>
      </c>
      <c r="C752" s="9" t="e">
        <f>'Main Meals'!#REF!</f>
        <v>#REF!</v>
      </c>
      <c r="D752" s="10" t="e">
        <f>'Main Meals'!#REF!</f>
        <v>#REF!</v>
      </c>
      <c r="E752" s="9" t="e">
        <f>'Main Meals'!#REF!</f>
        <v>#REF!</v>
      </c>
      <c r="G752" s="9" t="e">
        <f>'Main Meals'!#REF!</f>
        <v>#REF!</v>
      </c>
      <c r="H752" s="9" t="e">
        <f>VLOOKUP(C752,'Main Meals'!#REF!,10,FALSE)</f>
        <v>#REF!</v>
      </c>
      <c r="Q752" s="411" t="e">
        <f>VLOOKUP(C746,'[1]ToPublish Fri+Mon Package Batch'!$A$2:$B$68,2,FALSE)</f>
        <v>#REF!</v>
      </c>
      <c r="R752" s="421" t="e">
        <f>VLOOKUP(C746,[2]Sheet1!$A$2:$B$12,2,FALSE)</f>
        <v>#REF!</v>
      </c>
    </row>
    <row r="753" spans="1:18">
      <c r="A753" s="10" t="e">
        <f>'Main Meals'!#REF!</f>
        <v>#REF!</v>
      </c>
      <c r="B753" s="9" t="e">
        <f>'Main Meals'!#REF!</f>
        <v>#REF!</v>
      </c>
      <c r="C753" s="9" t="e">
        <f>'Main Meals'!#REF!</f>
        <v>#REF!</v>
      </c>
      <c r="D753" s="10" t="e">
        <f>'Main Meals'!#REF!</f>
        <v>#REF!</v>
      </c>
      <c r="E753" s="9" t="e">
        <f>'Main Meals'!#REF!</f>
        <v>#REF!</v>
      </c>
      <c r="G753" s="9" t="e">
        <f>'Main Meals'!#REF!</f>
        <v>#REF!</v>
      </c>
      <c r="H753" s="9" t="e">
        <f>VLOOKUP(C753,'Main Meals'!#REF!,10,FALSE)</f>
        <v>#REF!</v>
      </c>
      <c r="Q753" s="411" t="e">
        <f>VLOOKUP(C747,'[1]ToPublish Fri+Mon Package Batch'!$A$2:$B$68,2,FALSE)</f>
        <v>#REF!</v>
      </c>
      <c r="R753" s="421" t="e">
        <f>VLOOKUP(C747,[2]Sheet1!$A$2:$B$12,2,FALSE)</f>
        <v>#REF!</v>
      </c>
    </row>
    <row r="754" spans="1:18">
      <c r="A754" s="10" t="e">
        <f>'Main Meals'!#REF!</f>
        <v>#REF!</v>
      </c>
      <c r="B754" s="9" t="e">
        <f>'Main Meals'!#REF!</f>
        <v>#REF!</v>
      </c>
      <c r="C754" s="9" t="e">
        <f>'Main Meals'!#REF!</f>
        <v>#REF!</v>
      </c>
      <c r="D754" s="10" t="e">
        <f>'Main Meals'!#REF!</f>
        <v>#REF!</v>
      </c>
      <c r="E754" s="9" t="e">
        <f>'Main Meals'!#REF!</f>
        <v>#REF!</v>
      </c>
      <c r="G754" s="9" t="e">
        <f>'Main Meals'!#REF!</f>
        <v>#REF!</v>
      </c>
      <c r="H754" s="9" t="e">
        <f>VLOOKUP(C754,'Main Meals'!#REF!,10,FALSE)</f>
        <v>#REF!</v>
      </c>
      <c r="Q754" s="411" t="e">
        <f>VLOOKUP(C748,'[1]ToPublish Fri+Mon Package Batch'!$A$2:$B$68,2,FALSE)</f>
        <v>#REF!</v>
      </c>
      <c r="R754" s="421" t="e">
        <f>VLOOKUP(C748,[2]Sheet1!$A$2:$B$12,2,FALSE)</f>
        <v>#REF!</v>
      </c>
    </row>
    <row r="755" spans="1:18">
      <c r="A755" s="10" t="e">
        <f>'Main Meals'!#REF!</f>
        <v>#REF!</v>
      </c>
      <c r="B755" s="9" t="e">
        <f>'Main Meals'!#REF!</f>
        <v>#REF!</v>
      </c>
      <c r="C755" s="9" t="e">
        <f>'Main Meals'!#REF!</f>
        <v>#REF!</v>
      </c>
      <c r="D755" s="10" t="e">
        <f>'Main Meals'!#REF!</f>
        <v>#REF!</v>
      </c>
      <c r="E755" s="9" t="e">
        <f>'Main Meals'!#REF!</f>
        <v>#REF!</v>
      </c>
      <c r="G755" s="9" t="e">
        <f>'Main Meals'!#REF!</f>
        <v>#REF!</v>
      </c>
      <c r="H755" s="9" t="e">
        <f>VLOOKUP(C755,'Main Meals'!#REF!,10,FALSE)</f>
        <v>#REF!</v>
      </c>
      <c r="Q755" s="411" t="e">
        <f>VLOOKUP(C749,'[1]ToPublish Fri+Mon Package Batch'!$A$2:$B$68,2,FALSE)</f>
        <v>#REF!</v>
      </c>
      <c r="R755" s="421" t="e">
        <f>VLOOKUP(C749,[2]Sheet1!$A$2:$B$12,2,FALSE)</f>
        <v>#REF!</v>
      </c>
    </row>
    <row r="756" spans="1:18">
      <c r="A756" s="10" t="e">
        <f>'Main Meals'!#REF!</f>
        <v>#REF!</v>
      </c>
      <c r="B756" s="9" t="e">
        <f>'Main Meals'!#REF!</f>
        <v>#REF!</v>
      </c>
      <c r="C756" s="9" t="e">
        <f>'Main Meals'!#REF!</f>
        <v>#REF!</v>
      </c>
      <c r="D756" s="10" t="e">
        <f>'Main Meals'!#REF!</f>
        <v>#REF!</v>
      </c>
      <c r="E756" s="9" t="e">
        <f>'Main Meals'!#REF!</f>
        <v>#REF!</v>
      </c>
      <c r="G756" s="9" t="e">
        <f>'Main Meals'!#REF!</f>
        <v>#REF!</v>
      </c>
      <c r="H756" s="9" t="e">
        <f>VLOOKUP(C756,'Main Meals'!#REF!,10,FALSE)</f>
        <v>#REF!</v>
      </c>
      <c r="Q756" s="411" t="e">
        <f>VLOOKUP(C750,'[1]ToPublish Fri+Mon Package Batch'!$A$2:$B$68,2,FALSE)</f>
        <v>#REF!</v>
      </c>
      <c r="R756" s="421" t="e">
        <f>VLOOKUP(C750,[2]Sheet1!$A$2:$B$12,2,FALSE)</f>
        <v>#REF!</v>
      </c>
    </row>
    <row r="757" spans="1:18">
      <c r="A757" s="10" t="e">
        <f>'Main Meals'!#REF!</f>
        <v>#REF!</v>
      </c>
      <c r="B757" s="9" t="e">
        <f>'Main Meals'!#REF!</f>
        <v>#REF!</v>
      </c>
      <c r="C757" s="9" t="e">
        <f>'Main Meals'!#REF!</f>
        <v>#REF!</v>
      </c>
      <c r="D757" s="10" t="e">
        <f>'Main Meals'!#REF!</f>
        <v>#REF!</v>
      </c>
      <c r="E757" s="9" t="e">
        <f>'Main Meals'!#REF!</f>
        <v>#REF!</v>
      </c>
      <c r="G757" s="9" t="e">
        <f>'Main Meals'!#REF!</f>
        <v>#REF!</v>
      </c>
      <c r="H757" s="9" t="e">
        <f>VLOOKUP(C757,'Main Meals'!#REF!,10,FALSE)</f>
        <v>#REF!</v>
      </c>
      <c r="Q757" s="411" t="e">
        <f>VLOOKUP(C751,'[1]ToPublish Fri+Mon Package Batch'!$A$2:$B$68,2,FALSE)</f>
        <v>#REF!</v>
      </c>
      <c r="R757" s="421" t="e">
        <f>VLOOKUP(C751,[2]Sheet1!$A$2:$B$12,2,FALSE)</f>
        <v>#REF!</v>
      </c>
    </row>
    <row r="758" spans="1:18">
      <c r="A758" s="10" t="e">
        <f>'Main Meals'!#REF!</f>
        <v>#REF!</v>
      </c>
      <c r="B758" s="9" t="e">
        <f>'Main Meals'!#REF!</f>
        <v>#REF!</v>
      </c>
      <c r="C758" s="9" t="e">
        <f>'Main Meals'!#REF!</f>
        <v>#REF!</v>
      </c>
      <c r="D758" s="10" t="e">
        <f>'Main Meals'!#REF!</f>
        <v>#REF!</v>
      </c>
      <c r="E758" s="9" t="e">
        <f>'Main Meals'!#REF!</f>
        <v>#REF!</v>
      </c>
      <c r="G758" s="9" t="e">
        <f>'Main Meals'!#REF!</f>
        <v>#REF!</v>
      </c>
      <c r="H758" s="9" t="e">
        <f>VLOOKUP(C758,'Main Meals'!#REF!,10,FALSE)</f>
        <v>#REF!</v>
      </c>
      <c r="Q758" s="411" t="e">
        <f>VLOOKUP(C752,'[1]ToPublish Fri+Mon Package Batch'!$A$2:$B$68,2,FALSE)</f>
        <v>#REF!</v>
      </c>
      <c r="R758" s="421" t="e">
        <f>VLOOKUP(C752,[2]Sheet1!$A$2:$B$12,2,FALSE)</f>
        <v>#REF!</v>
      </c>
    </row>
    <row r="759" spans="1:18">
      <c r="A759" s="10" t="e">
        <f>'Main Meals'!#REF!</f>
        <v>#REF!</v>
      </c>
      <c r="B759" s="9" t="e">
        <f>'Main Meals'!#REF!</f>
        <v>#REF!</v>
      </c>
      <c r="C759" s="9" t="e">
        <f>'Main Meals'!#REF!</f>
        <v>#REF!</v>
      </c>
      <c r="D759" s="10" t="e">
        <f>'Main Meals'!#REF!</f>
        <v>#REF!</v>
      </c>
      <c r="E759" s="9" t="e">
        <f>'Main Meals'!#REF!</f>
        <v>#REF!</v>
      </c>
      <c r="G759" s="9" t="e">
        <f>'Main Meals'!#REF!</f>
        <v>#REF!</v>
      </c>
      <c r="H759" s="9" t="e">
        <f>VLOOKUP(C759,'Main Meals'!#REF!,10,FALSE)</f>
        <v>#REF!</v>
      </c>
      <c r="Q759" s="411" t="e">
        <f>VLOOKUP(C753,'[1]ToPublish Fri+Mon Package Batch'!$A$2:$B$68,2,FALSE)</f>
        <v>#REF!</v>
      </c>
      <c r="R759" s="421" t="e">
        <f>VLOOKUP(C753,[2]Sheet1!$A$2:$B$12,2,FALSE)</f>
        <v>#REF!</v>
      </c>
    </row>
    <row r="760" spans="1:18">
      <c r="A760" s="10" t="e">
        <f>'Main Meals'!#REF!</f>
        <v>#REF!</v>
      </c>
      <c r="B760" s="9" t="e">
        <f>'Main Meals'!#REF!</f>
        <v>#REF!</v>
      </c>
      <c r="C760" s="9" t="e">
        <f>'Main Meals'!#REF!</f>
        <v>#REF!</v>
      </c>
      <c r="D760" s="10" t="e">
        <f>'Main Meals'!#REF!</f>
        <v>#REF!</v>
      </c>
      <c r="E760" s="9" t="e">
        <f>'Main Meals'!#REF!</f>
        <v>#REF!</v>
      </c>
      <c r="G760" s="9" t="e">
        <f>'Main Meals'!#REF!</f>
        <v>#REF!</v>
      </c>
      <c r="H760" s="9" t="e">
        <f>VLOOKUP(C760,'Main Meals'!#REF!,10,FALSE)</f>
        <v>#REF!</v>
      </c>
      <c r="Q760" s="411" t="e">
        <f>VLOOKUP(C754,'[1]ToPublish Fri+Mon Package Batch'!$A$2:$B$68,2,FALSE)</f>
        <v>#REF!</v>
      </c>
      <c r="R760" s="421" t="e">
        <f>VLOOKUP(C754,[2]Sheet1!$A$2:$B$12,2,FALSE)</f>
        <v>#REF!</v>
      </c>
    </row>
    <row r="761" spans="1:18">
      <c r="A761" s="10" t="e">
        <f>'Main Meals'!#REF!</f>
        <v>#REF!</v>
      </c>
      <c r="B761" s="9" t="e">
        <f>'Main Meals'!#REF!</f>
        <v>#REF!</v>
      </c>
      <c r="C761" s="9" t="e">
        <f>'Main Meals'!#REF!</f>
        <v>#REF!</v>
      </c>
      <c r="D761" s="10" t="e">
        <f>'Main Meals'!#REF!</f>
        <v>#REF!</v>
      </c>
      <c r="E761" s="9" t="e">
        <f>'Main Meals'!#REF!</f>
        <v>#REF!</v>
      </c>
      <c r="G761" s="9" t="e">
        <f>'Main Meals'!#REF!</f>
        <v>#REF!</v>
      </c>
      <c r="H761" s="9" t="e">
        <f>VLOOKUP(C761,'Main Meals'!#REF!,10,FALSE)</f>
        <v>#REF!</v>
      </c>
      <c r="Q761" s="411" t="e">
        <f>VLOOKUP(C755,'[1]ToPublish Fri+Mon Package Batch'!$A$2:$B$68,2,FALSE)</f>
        <v>#REF!</v>
      </c>
      <c r="R761" s="421" t="e">
        <f>VLOOKUP(C755,[2]Sheet1!$A$2:$B$12,2,FALSE)</f>
        <v>#REF!</v>
      </c>
    </row>
    <row r="762" spans="1:18">
      <c r="A762" s="10" t="e">
        <f>'Main Meals'!#REF!</f>
        <v>#REF!</v>
      </c>
      <c r="B762" s="9" t="e">
        <f>'Main Meals'!#REF!</f>
        <v>#REF!</v>
      </c>
      <c r="C762" s="9" t="e">
        <f>'Main Meals'!#REF!</f>
        <v>#REF!</v>
      </c>
      <c r="D762" s="10" t="e">
        <f>'Main Meals'!#REF!</f>
        <v>#REF!</v>
      </c>
      <c r="E762" s="9" t="e">
        <f>'Main Meals'!#REF!</f>
        <v>#REF!</v>
      </c>
      <c r="G762" s="9" t="e">
        <f>'Main Meals'!#REF!</f>
        <v>#REF!</v>
      </c>
      <c r="H762" s="9" t="e">
        <f>VLOOKUP(C762,'Main Meals'!#REF!,10,FALSE)</f>
        <v>#REF!</v>
      </c>
      <c r="Q762" s="411" t="e">
        <f>VLOOKUP(C756,'[1]ToPublish Fri+Mon Package Batch'!$A$2:$B$68,2,FALSE)</f>
        <v>#REF!</v>
      </c>
      <c r="R762" s="421" t="e">
        <f>VLOOKUP(C756,[2]Sheet1!$A$2:$B$12,2,FALSE)</f>
        <v>#REF!</v>
      </c>
    </row>
    <row r="763" spans="1:18">
      <c r="A763" s="10" t="e">
        <f>'Main Meals'!#REF!</f>
        <v>#REF!</v>
      </c>
      <c r="B763" s="9" t="e">
        <f>'Main Meals'!#REF!</f>
        <v>#REF!</v>
      </c>
      <c r="C763" s="9" t="e">
        <f>'Main Meals'!#REF!</f>
        <v>#REF!</v>
      </c>
      <c r="D763" s="10" t="e">
        <f>'Main Meals'!#REF!</f>
        <v>#REF!</v>
      </c>
      <c r="E763" s="9" t="e">
        <f>'Main Meals'!#REF!</f>
        <v>#REF!</v>
      </c>
      <c r="G763" s="9" t="e">
        <f>'Main Meals'!#REF!</f>
        <v>#REF!</v>
      </c>
      <c r="H763" s="9" t="e">
        <f>VLOOKUP(C763,'Main Meals'!#REF!,10,FALSE)</f>
        <v>#REF!</v>
      </c>
      <c r="Q763" s="411" t="e">
        <f>VLOOKUP(C757,'[1]ToPublish Fri+Mon Package Batch'!$A$2:$B$68,2,FALSE)</f>
        <v>#REF!</v>
      </c>
      <c r="R763" s="421" t="e">
        <f>VLOOKUP(C757,[2]Sheet1!$A$2:$B$12,2,FALSE)</f>
        <v>#REF!</v>
      </c>
    </row>
    <row r="764" spans="1:18">
      <c r="A764" s="10" t="e">
        <f>'Main Meals'!#REF!</f>
        <v>#REF!</v>
      </c>
      <c r="B764" s="9" t="e">
        <f>'Main Meals'!#REF!</f>
        <v>#REF!</v>
      </c>
      <c r="C764" s="9" t="e">
        <f>'Main Meals'!#REF!</f>
        <v>#REF!</v>
      </c>
      <c r="D764" s="10" t="e">
        <f>'Main Meals'!#REF!</f>
        <v>#REF!</v>
      </c>
      <c r="E764" s="9" t="e">
        <f>'Main Meals'!#REF!</f>
        <v>#REF!</v>
      </c>
      <c r="G764" s="9" t="e">
        <f>'Main Meals'!#REF!</f>
        <v>#REF!</v>
      </c>
      <c r="H764" s="9" t="e">
        <f>VLOOKUP(C764,'Main Meals'!#REF!,10,FALSE)</f>
        <v>#REF!</v>
      </c>
      <c r="Q764" s="411" t="e">
        <f>VLOOKUP(C758,'[1]ToPublish Fri+Mon Package Batch'!$A$2:$B$68,2,FALSE)</f>
        <v>#REF!</v>
      </c>
      <c r="R764" s="421" t="e">
        <f>VLOOKUP(C758,[2]Sheet1!$A$2:$B$12,2,FALSE)</f>
        <v>#REF!</v>
      </c>
    </row>
    <row r="765" spans="1:18">
      <c r="A765" s="10" t="e">
        <f>'Main Meals'!#REF!</f>
        <v>#REF!</v>
      </c>
      <c r="B765" s="9" t="e">
        <f>'Main Meals'!#REF!</f>
        <v>#REF!</v>
      </c>
      <c r="C765" s="9" t="e">
        <f>'Main Meals'!#REF!</f>
        <v>#REF!</v>
      </c>
      <c r="D765" s="10" t="e">
        <f>'Main Meals'!#REF!</f>
        <v>#REF!</v>
      </c>
      <c r="E765" s="9" t="e">
        <f>'Main Meals'!#REF!</f>
        <v>#REF!</v>
      </c>
      <c r="G765" s="9" t="e">
        <f>'Main Meals'!#REF!</f>
        <v>#REF!</v>
      </c>
      <c r="H765" s="9" t="e">
        <f>VLOOKUP(C765,'Main Meals'!#REF!,10,FALSE)</f>
        <v>#REF!</v>
      </c>
      <c r="Q765" s="411" t="e">
        <f>VLOOKUP(C759,'[1]ToPublish Fri+Mon Package Batch'!$A$2:$B$68,2,FALSE)</f>
        <v>#REF!</v>
      </c>
      <c r="R765" s="421" t="e">
        <f>VLOOKUP(C759,[2]Sheet1!$A$2:$B$12,2,FALSE)</f>
        <v>#REF!</v>
      </c>
    </row>
    <row r="766" spans="1:18">
      <c r="A766" s="10" t="e">
        <f>'Main Meals'!#REF!</f>
        <v>#REF!</v>
      </c>
      <c r="B766" s="9" t="e">
        <f>'Main Meals'!#REF!</f>
        <v>#REF!</v>
      </c>
      <c r="C766" s="9" t="e">
        <f>'Main Meals'!#REF!</f>
        <v>#REF!</v>
      </c>
      <c r="D766" s="10" t="e">
        <f>'Main Meals'!#REF!</f>
        <v>#REF!</v>
      </c>
      <c r="E766" s="9" t="e">
        <f>'Main Meals'!#REF!</f>
        <v>#REF!</v>
      </c>
      <c r="G766" s="9" t="e">
        <f>'Main Meals'!#REF!</f>
        <v>#REF!</v>
      </c>
      <c r="H766" s="9" t="e">
        <f>VLOOKUP(C766,'Main Meals'!#REF!,10,FALSE)</f>
        <v>#REF!</v>
      </c>
      <c r="Q766" s="411" t="e">
        <f>VLOOKUP(C760,'[1]ToPublish Fri+Mon Package Batch'!$A$2:$B$68,2,FALSE)</f>
        <v>#REF!</v>
      </c>
      <c r="R766" s="421" t="e">
        <f>VLOOKUP(C760,[2]Sheet1!$A$2:$B$12,2,FALSE)</f>
        <v>#REF!</v>
      </c>
    </row>
    <row r="767" spans="1:18">
      <c r="A767" s="10" t="e">
        <f>'Main Meals'!#REF!</f>
        <v>#REF!</v>
      </c>
      <c r="B767" s="9" t="e">
        <f>'Main Meals'!#REF!</f>
        <v>#REF!</v>
      </c>
      <c r="C767" s="9" t="e">
        <f>'Main Meals'!#REF!</f>
        <v>#REF!</v>
      </c>
      <c r="D767" s="10" t="e">
        <f>'Main Meals'!#REF!</f>
        <v>#REF!</v>
      </c>
      <c r="E767" s="9" t="e">
        <f>'Main Meals'!#REF!</f>
        <v>#REF!</v>
      </c>
      <c r="G767" s="9" t="e">
        <f>'Main Meals'!#REF!</f>
        <v>#REF!</v>
      </c>
      <c r="H767" s="9" t="e">
        <f>VLOOKUP(C767,'Main Meals'!#REF!,10,FALSE)</f>
        <v>#REF!</v>
      </c>
      <c r="Q767" s="411" t="e">
        <f>VLOOKUP(C761,'[1]ToPublish Fri+Mon Package Batch'!$A$2:$B$68,2,FALSE)</f>
        <v>#REF!</v>
      </c>
      <c r="R767" s="421" t="e">
        <f>VLOOKUP(C761,[2]Sheet1!$A$2:$B$12,2,FALSE)</f>
        <v>#REF!</v>
      </c>
    </row>
    <row r="768" spans="1:18">
      <c r="A768" s="10" t="e">
        <f>'Main Meals'!#REF!</f>
        <v>#REF!</v>
      </c>
      <c r="B768" s="9" t="e">
        <f>'Main Meals'!#REF!</f>
        <v>#REF!</v>
      </c>
      <c r="C768" s="9" t="e">
        <f>'Main Meals'!#REF!</f>
        <v>#REF!</v>
      </c>
      <c r="D768" s="10" t="e">
        <f>'Main Meals'!#REF!</f>
        <v>#REF!</v>
      </c>
      <c r="E768" s="9" t="e">
        <f>'Main Meals'!#REF!</f>
        <v>#REF!</v>
      </c>
      <c r="G768" s="9" t="e">
        <f>'Main Meals'!#REF!</f>
        <v>#REF!</v>
      </c>
      <c r="H768" s="9" t="e">
        <f>VLOOKUP(C768,'Main Meals'!#REF!,10,FALSE)</f>
        <v>#REF!</v>
      </c>
      <c r="Q768" s="411" t="e">
        <f>VLOOKUP(C762,'[1]ToPublish Fri+Mon Package Batch'!$A$2:$B$68,2,FALSE)</f>
        <v>#REF!</v>
      </c>
      <c r="R768" s="421" t="e">
        <f>VLOOKUP(C762,[2]Sheet1!$A$2:$B$12,2,FALSE)</f>
        <v>#REF!</v>
      </c>
    </row>
    <row r="769" spans="1:18">
      <c r="A769" s="10" t="e">
        <f>'Main Meals'!#REF!</f>
        <v>#REF!</v>
      </c>
      <c r="B769" s="9" t="e">
        <f>'Main Meals'!#REF!</f>
        <v>#REF!</v>
      </c>
      <c r="C769" s="9" t="e">
        <f>'Main Meals'!#REF!</f>
        <v>#REF!</v>
      </c>
      <c r="D769" s="10" t="e">
        <f>'Main Meals'!#REF!</f>
        <v>#REF!</v>
      </c>
      <c r="E769" s="9" t="e">
        <f>'Main Meals'!#REF!</f>
        <v>#REF!</v>
      </c>
      <c r="G769" s="9" t="e">
        <f>'Main Meals'!#REF!</f>
        <v>#REF!</v>
      </c>
      <c r="H769" s="9" t="e">
        <f>VLOOKUP(C769,'Main Meals'!#REF!,10,FALSE)</f>
        <v>#REF!</v>
      </c>
      <c r="Q769" s="411" t="e">
        <f>VLOOKUP(C763,'[1]ToPublish Fri+Mon Package Batch'!$A$2:$B$68,2,FALSE)</f>
        <v>#REF!</v>
      </c>
      <c r="R769" s="421" t="e">
        <f>VLOOKUP(C763,[2]Sheet1!$A$2:$B$12,2,FALSE)</f>
        <v>#REF!</v>
      </c>
    </row>
    <row r="770" spans="1:18">
      <c r="A770" s="10" t="e">
        <f>'Main Meals'!#REF!</f>
        <v>#REF!</v>
      </c>
      <c r="B770" s="9" t="e">
        <f>'Main Meals'!#REF!</f>
        <v>#REF!</v>
      </c>
      <c r="C770" s="9" t="e">
        <f>'Main Meals'!#REF!</f>
        <v>#REF!</v>
      </c>
      <c r="D770" s="10" t="e">
        <f>'Main Meals'!#REF!</f>
        <v>#REF!</v>
      </c>
      <c r="E770" s="9" t="e">
        <f>'Main Meals'!#REF!</f>
        <v>#REF!</v>
      </c>
      <c r="G770" s="9" t="e">
        <f>'Main Meals'!#REF!</f>
        <v>#REF!</v>
      </c>
      <c r="H770" s="9" t="e">
        <f>VLOOKUP(C770,'Main Meals'!#REF!,10,FALSE)</f>
        <v>#REF!</v>
      </c>
      <c r="Q770" s="411" t="e">
        <f>VLOOKUP(C764,'[1]ToPublish Fri+Mon Package Batch'!$A$2:$B$68,2,FALSE)</f>
        <v>#REF!</v>
      </c>
      <c r="R770" s="421" t="e">
        <f>VLOOKUP(C764,[2]Sheet1!$A$2:$B$12,2,FALSE)</f>
        <v>#REF!</v>
      </c>
    </row>
    <row r="771" spans="1:18">
      <c r="A771" s="10" t="e">
        <f>'Main Meals'!#REF!</f>
        <v>#REF!</v>
      </c>
      <c r="B771" s="9" t="e">
        <f>'Main Meals'!#REF!</f>
        <v>#REF!</v>
      </c>
      <c r="C771" s="9" t="e">
        <f>'Main Meals'!#REF!</f>
        <v>#REF!</v>
      </c>
      <c r="D771" s="10" t="e">
        <f>'Main Meals'!#REF!</f>
        <v>#REF!</v>
      </c>
      <c r="E771" s="9" t="e">
        <f>'Main Meals'!#REF!</f>
        <v>#REF!</v>
      </c>
      <c r="G771" s="9" t="e">
        <f>'Main Meals'!#REF!</f>
        <v>#REF!</v>
      </c>
      <c r="H771" s="9" t="e">
        <f>VLOOKUP(C771,'Main Meals'!#REF!,10,FALSE)</f>
        <v>#REF!</v>
      </c>
      <c r="Q771" s="411" t="e">
        <f>VLOOKUP(C765,'[1]ToPublish Fri+Mon Package Batch'!$A$2:$B$68,2,FALSE)</f>
        <v>#REF!</v>
      </c>
      <c r="R771" s="421" t="e">
        <f>VLOOKUP(C765,[2]Sheet1!$A$2:$B$12,2,FALSE)</f>
        <v>#REF!</v>
      </c>
    </row>
    <row r="772" spans="1:18">
      <c r="A772" s="10" t="e">
        <f>'Main Meals'!#REF!</f>
        <v>#REF!</v>
      </c>
      <c r="B772" s="9" t="e">
        <f>'Main Meals'!#REF!</f>
        <v>#REF!</v>
      </c>
      <c r="C772" s="9" t="e">
        <f>'Main Meals'!#REF!</f>
        <v>#REF!</v>
      </c>
      <c r="D772" s="10" t="e">
        <f>'Main Meals'!#REF!</f>
        <v>#REF!</v>
      </c>
      <c r="E772" s="9" t="e">
        <f>'Main Meals'!#REF!</f>
        <v>#REF!</v>
      </c>
      <c r="G772" s="9" t="e">
        <f>'Main Meals'!#REF!</f>
        <v>#REF!</v>
      </c>
      <c r="H772" s="9" t="e">
        <f>VLOOKUP(C772,'Main Meals'!#REF!,10,FALSE)</f>
        <v>#REF!</v>
      </c>
      <c r="Q772" s="411" t="e">
        <f>VLOOKUP(C766,'[1]ToPublish Fri+Mon Package Batch'!$A$2:$B$68,2,FALSE)</f>
        <v>#REF!</v>
      </c>
      <c r="R772" s="421" t="e">
        <f>VLOOKUP(C766,[2]Sheet1!$A$2:$B$12,2,FALSE)</f>
        <v>#REF!</v>
      </c>
    </row>
    <row r="773" spans="1:18">
      <c r="A773" s="10" t="e">
        <f>'Main Meals'!#REF!</f>
        <v>#REF!</v>
      </c>
      <c r="B773" s="9" t="e">
        <f>'Main Meals'!#REF!</f>
        <v>#REF!</v>
      </c>
      <c r="C773" s="9" t="e">
        <f>'Main Meals'!#REF!</f>
        <v>#REF!</v>
      </c>
      <c r="D773" s="10" t="e">
        <f>'Main Meals'!#REF!</f>
        <v>#REF!</v>
      </c>
      <c r="E773" s="9" t="e">
        <f>'Main Meals'!#REF!</f>
        <v>#REF!</v>
      </c>
      <c r="G773" s="9" t="e">
        <f>'Main Meals'!#REF!</f>
        <v>#REF!</v>
      </c>
      <c r="H773" s="9" t="e">
        <f>VLOOKUP(C773,'Main Meals'!#REF!,10,FALSE)</f>
        <v>#REF!</v>
      </c>
      <c r="Q773" s="411" t="e">
        <f>VLOOKUP(C767,'[1]ToPublish Fri+Mon Package Batch'!$A$2:$B$68,2,FALSE)</f>
        <v>#REF!</v>
      </c>
      <c r="R773" s="421" t="e">
        <f>VLOOKUP(C767,[2]Sheet1!$A$2:$B$12,2,FALSE)</f>
        <v>#REF!</v>
      </c>
    </row>
    <row r="774" spans="1:18">
      <c r="A774" s="10" t="e">
        <f>'Main Meals'!#REF!</f>
        <v>#REF!</v>
      </c>
      <c r="B774" s="9" t="e">
        <f>'Main Meals'!#REF!</f>
        <v>#REF!</v>
      </c>
      <c r="C774" s="9" t="e">
        <f>'Main Meals'!#REF!</f>
        <v>#REF!</v>
      </c>
      <c r="D774" s="10" t="e">
        <f>'Main Meals'!#REF!</f>
        <v>#REF!</v>
      </c>
      <c r="E774" s="9" t="e">
        <f>'Main Meals'!#REF!</f>
        <v>#REF!</v>
      </c>
      <c r="G774" s="9" t="e">
        <f>'Main Meals'!#REF!</f>
        <v>#REF!</v>
      </c>
      <c r="H774" s="9" t="e">
        <f>VLOOKUP(C774,'Main Meals'!#REF!,10,FALSE)</f>
        <v>#REF!</v>
      </c>
      <c r="Q774" s="411" t="e">
        <f>VLOOKUP(C768,'[1]ToPublish Fri+Mon Package Batch'!$A$2:$B$68,2,FALSE)</f>
        <v>#REF!</v>
      </c>
      <c r="R774" s="421" t="e">
        <f>VLOOKUP(C768,[2]Sheet1!$A$2:$B$12,2,FALSE)</f>
        <v>#REF!</v>
      </c>
    </row>
    <row r="775" spans="1:18">
      <c r="A775" s="10" t="e">
        <f>'Main Meals'!#REF!</f>
        <v>#REF!</v>
      </c>
      <c r="B775" s="9" t="e">
        <f>'Main Meals'!#REF!</f>
        <v>#REF!</v>
      </c>
      <c r="C775" s="9" t="e">
        <f>'Main Meals'!#REF!</f>
        <v>#REF!</v>
      </c>
      <c r="D775" s="10" t="e">
        <f>'Main Meals'!#REF!</f>
        <v>#REF!</v>
      </c>
      <c r="E775" s="9" t="e">
        <f>'Main Meals'!#REF!</f>
        <v>#REF!</v>
      </c>
      <c r="G775" s="9" t="e">
        <f>'Main Meals'!#REF!</f>
        <v>#REF!</v>
      </c>
      <c r="H775" s="9" t="e">
        <f>VLOOKUP(C775,'Main Meals'!#REF!,10,FALSE)</f>
        <v>#REF!</v>
      </c>
      <c r="Q775" s="411" t="e">
        <f>VLOOKUP(C769,'[1]ToPublish Fri+Mon Package Batch'!$A$2:$B$68,2,FALSE)</f>
        <v>#REF!</v>
      </c>
      <c r="R775" s="421" t="e">
        <f>VLOOKUP(C769,[2]Sheet1!$A$2:$B$12,2,FALSE)</f>
        <v>#REF!</v>
      </c>
    </row>
    <row r="776" spans="1:18">
      <c r="A776" s="10" t="e">
        <f>'Main Meals'!#REF!</f>
        <v>#REF!</v>
      </c>
      <c r="B776" s="9" t="e">
        <f>'Main Meals'!#REF!</f>
        <v>#REF!</v>
      </c>
      <c r="C776" s="9" t="e">
        <f>'Main Meals'!#REF!</f>
        <v>#REF!</v>
      </c>
      <c r="D776" s="10" t="e">
        <f>'Main Meals'!#REF!</f>
        <v>#REF!</v>
      </c>
      <c r="E776" s="9" t="e">
        <f>'Main Meals'!#REF!</f>
        <v>#REF!</v>
      </c>
      <c r="G776" s="9" t="e">
        <f>'Main Meals'!#REF!</f>
        <v>#REF!</v>
      </c>
      <c r="H776" s="9" t="e">
        <f>VLOOKUP(C776,'Main Meals'!#REF!,10,FALSE)</f>
        <v>#REF!</v>
      </c>
      <c r="Q776" s="411" t="e">
        <f>VLOOKUP(C770,'[1]ToPublish Fri+Mon Package Batch'!$A$2:$B$68,2,FALSE)</f>
        <v>#REF!</v>
      </c>
      <c r="R776" s="421" t="e">
        <f>VLOOKUP(C770,[2]Sheet1!$A$2:$B$12,2,FALSE)</f>
        <v>#REF!</v>
      </c>
    </row>
    <row r="777" spans="1:18">
      <c r="A777" s="10" t="e">
        <f>'Main Meals'!#REF!</f>
        <v>#REF!</v>
      </c>
      <c r="B777" s="9" t="e">
        <f>'Main Meals'!#REF!</f>
        <v>#REF!</v>
      </c>
      <c r="C777" s="9" t="e">
        <f>'Main Meals'!#REF!</f>
        <v>#REF!</v>
      </c>
      <c r="D777" s="10" t="e">
        <f>'Main Meals'!#REF!</f>
        <v>#REF!</v>
      </c>
      <c r="E777" s="9" t="e">
        <f>'Main Meals'!#REF!</f>
        <v>#REF!</v>
      </c>
      <c r="G777" s="9" t="e">
        <f>'Main Meals'!#REF!</f>
        <v>#REF!</v>
      </c>
      <c r="H777" s="9" t="e">
        <f>VLOOKUP(C777,'Main Meals'!#REF!,10,FALSE)</f>
        <v>#REF!</v>
      </c>
      <c r="Q777" s="411" t="e">
        <f>VLOOKUP(C771,'[1]ToPublish Fri+Mon Package Batch'!$A$2:$B$68,2,FALSE)</f>
        <v>#REF!</v>
      </c>
      <c r="R777" s="421" t="e">
        <f>VLOOKUP(C771,[2]Sheet1!$A$2:$B$12,2,FALSE)</f>
        <v>#REF!</v>
      </c>
    </row>
    <row r="778" spans="1:18">
      <c r="A778" s="10" t="e">
        <f>'Main Meals'!#REF!</f>
        <v>#REF!</v>
      </c>
      <c r="B778" s="9" t="e">
        <f>'Main Meals'!#REF!</f>
        <v>#REF!</v>
      </c>
      <c r="C778" s="9" t="e">
        <f>'Main Meals'!#REF!</f>
        <v>#REF!</v>
      </c>
      <c r="D778" s="10" t="e">
        <f>'Main Meals'!#REF!</f>
        <v>#REF!</v>
      </c>
      <c r="E778" s="9" t="e">
        <f>'Main Meals'!#REF!</f>
        <v>#REF!</v>
      </c>
      <c r="G778" s="9" t="e">
        <f>'Main Meals'!#REF!</f>
        <v>#REF!</v>
      </c>
      <c r="H778" s="9" t="e">
        <f>VLOOKUP(C778,'Main Meals'!#REF!,10,FALSE)</f>
        <v>#REF!</v>
      </c>
      <c r="Q778" s="411" t="e">
        <f>VLOOKUP(C772,'[1]ToPublish Fri+Mon Package Batch'!$A$2:$B$68,2,FALSE)</f>
        <v>#REF!</v>
      </c>
      <c r="R778" s="421" t="e">
        <f>VLOOKUP(C772,[2]Sheet1!$A$2:$B$12,2,FALSE)</f>
        <v>#REF!</v>
      </c>
    </row>
    <row r="779" spans="1:18">
      <c r="A779" s="10" t="e">
        <f>'Main Meals'!#REF!</f>
        <v>#REF!</v>
      </c>
      <c r="B779" s="9" t="e">
        <f>'Main Meals'!#REF!</f>
        <v>#REF!</v>
      </c>
      <c r="C779" s="9" t="e">
        <f>'Main Meals'!#REF!</f>
        <v>#REF!</v>
      </c>
      <c r="D779" s="10" t="e">
        <f>'Main Meals'!#REF!</f>
        <v>#REF!</v>
      </c>
      <c r="E779" s="9" t="e">
        <f>'Main Meals'!#REF!</f>
        <v>#REF!</v>
      </c>
      <c r="G779" s="9" t="e">
        <f>'Main Meals'!#REF!</f>
        <v>#REF!</v>
      </c>
      <c r="H779" s="9" t="e">
        <f>VLOOKUP(C779,'Main Meals'!#REF!,10,FALSE)</f>
        <v>#REF!</v>
      </c>
      <c r="Q779" s="411" t="e">
        <f>VLOOKUP(C773,'[1]ToPublish Fri+Mon Package Batch'!$A$2:$B$68,2,FALSE)</f>
        <v>#REF!</v>
      </c>
      <c r="R779" s="421" t="e">
        <f>VLOOKUP(C773,[2]Sheet1!$A$2:$B$12,2,FALSE)</f>
        <v>#REF!</v>
      </c>
    </row>
    <row r="780" spans="1:18">
      <c r="A780" s="10" t="e">
        <f>'Main Meals'!#REF!</f>
        <v>#REF!</v>
      </c>
      <c r="B780" s="9" t="e">
        <f>'Main Meals'!#REF!</f>
        <v>#REF!</v>
      </c>
      <c r="C780" s="9" t="e">
        <f>'Main Meals'!#REF!</f>
        <v>#REF!</v>
      </c>
      <c r="D780" s="10" t="e">
        <f>'Main Meals'!#REF!</f>
        <v>#REF!</v>
      </c>
      <c r="E780" s="9" t="e">
        <f>'Main Meals'!#REF!</f>
        <v>#REF!</v>
      </c>
      <c r="G780" s="9" t="e">
        <f>'Main Meals'!#REF!</f>
        <v>#REF!</v>
      </c>
      <c r="H780" s="9" t="e">
        <f>VLOOKUP(C780,'Main Meals'!#REF!,10,FALSE)</f>
        <v>#REF!</v>
      </c>
      <c r="Q780" s="411" t="e">
        <f>VLOOKUP(C774,'[1]ToPublish Fri+Mon Package Batch'!$A$2:$B$68,2,FALSE)</f>
        <v>#REF!</v>
      </c>
      <c r="R780" s="421" t="e">
        <f>VLOOKUP(C774,[2]Sheet1!$A$2:$B$12,2,FALSE)</f>
        <v>#REF!</v>
      </c>
    </row>
    <row r="781" spans="1:18">
      <c r="A781" s="10" t="e">
        <f>'Main Meals'!#REF!</f>
        <v>#REF!</v>
      </c>
      <c r="B781" s="9" t="e">
        <f>'Main Meals'!#REF!</f>
        <v>#REF!</v>
      </c>
      <c r="C781" s="9" t="e">
        <f>'Main Meals'!#REF!</f>
        <v>#REF!</v>
      </c>
      <c r="D781" s="10" t="e">
        <f>'Main Meals'!#REF!</f>
        <v>#REF!</v>
      </c>
      <c r="E781" s="9" t="e">
        <f>'Main Meals'!#REF!</f>
        <v>#REF!</v>
      </c>
      <c r="G781" s="9" t="e">
        <f>'Main Meals'!#REF!</f>
        <v>#REF!</v>
      </c>
      <c r="H781" s="9" t="e">
        <f>VLOOKUP(C781,'Main Meals'!#REF!,10,FALSE)</f>
        <v>#REF!</v>
      </c>
      <c r="Q781" s="411" t="e">
        <f>VLOOKUP(C775,'[1]ToPublish Fri+Mon Package Batch'!$A$2:$B$68,2,FALSE)</f>
        <v>#REF!</v>
      </c>
      <c r="R781" s="421" t="e">
        <f>VLOOKUP(C775,[2]Sheet1!$A$2:$B$12,2,FALSE)</f>
        <v>#REF!</v>
      </c>
    </row>
    <row r="782" spans="1:18">
      <c r="A782" s="10" t="e">
        <f>'Main Meals'!#REF!</f>
        <v>#REF!</v>
      </c>
      <c r="B782" s="9" t="e">
        <f>'Main Meals'!#REF!</f>
        <v>#REF!</v>
      </c>
      <c r="C782" s="9" t="e">
        <f>'Main Meals'!#REF!</f>
        <v>#REF!</v>
      </c>
      <c r="D782" s="10" t="e">
        <f>'Main Meals'!#REF!</f>
        <v>#REF!</v>
      </c>
      <c r="E782" s="9" t="e">
        <f>'Main Meals'!#REF!</f>
        <v>#REF!</v>
      </c>
      <c r="G782" s="9" t="e">
        <f>'Main Meals'!#REF!</f>
        <v>#REF!</v>
      </c>
      <c r="H782" s="9" t="e">
        <f>VLOOKUP(C782,'Main Meals'!#REF!,10,FALSE)</f>
        <v>#REF!</v>
      </c>
      <c r="Q782" s="411" t="e">
        <f>VLOOKUP(C776,'[1]ToPublish Fri+Mon Package Batch'!$A$2:$B$68,2,FALSE)</f>
        <v>#REF!</v>
      </c>
      <c r="R782" s="421" t="e">
        <f>VLOOKUP(C776,[2]Sheet1!$A$2:$B$12,2,FALSE)</f>
        <v>#REF!</v>
      </c>
    </row>
    <row r="783" spans="1:18">
      <c r="A783" s="10" t="e">
        <f>'Main Meals'!#REF!</f>
        <v>#REF!</v>
      </c>
      <c r="B783" s="9" t="e">
        <f>'Main Meals'!#REF!</f>
        <v>#REF!</v>
      </c>
      <c r="C783" s="9" t="e">
        <f>'Main Meals'!#REF!</f>
        <v>#REF!</v>
      </c>
      <c r="D783" s="10" t="e">
        <f>'Main Meals'!#REF!</f>
        <v>#REF!</v>
      </c>
      <c r="E783" s="9" t="e">
        <f>'Main Meals'!#REF!</f>
        <v>#REF!</v>
      </c>
      <c r="G783" s="9" t="e">
        <f>'Main Meals'!#REF!</f>
        <v>#REF!</v>
      </c>
      <c r="H783" s="9" t="e">
        <f>VLOOKUP(C783,'Main Meals'!#REF!,10,FALSE)</f>
        <v>#REF!</v>
      </c>
      <c r="Q783" s="411" t="e">
        <f>VLOOKUP(C777,'[1]ToPublish Fri+Mon Package Batch'!$A$2:$B$68,2,FALSE)</f>
        <v>#REF!</v>
      </c>
      <c r="R783" s="421" t="e">
        <f>VLOOKUP(C777,[2]Sheet1!$A$2:$B$12,2,FALSE)</f>
        <v>#REF!</v>
      </c>
    </row>
    <row r="784" spans="1:18">
      <c r="A784" s="10" t="e">
        <f>'Main Meals'!#REF!</f>
        <v>#REF!</v>
      </c>
      <c r="B784" s="9" t="e">
        <f>'Main Meals'!#REF!</f>
        <v>#REF!</v>
      </c>
      <c r="C784" s="9" t="e">
        <f>'Main Meals'!#REF!</f>
        <v>#REF!</v>
      </c>
      <c r="D784" s="10" t="e">
        <f>'Main Meals'!#REF!</f>
        <v>#REF!</v>
      </c>
      <c r="E784" s="9" t="e">
        <f>'Main Meals'!#REF!</f>
        <v>#REF!</v>
      </c>
      <c r="G784" s="9" t="e">
        <f>'Main Meals'!#REF!</f>
        <v>#REF!</v>
      </c>
      <c r="H784" s="9" t="e">
        <f>VLOOKUP(C784,'Main Meals'!#REF!,10,FALSE)</f>
        <v>#REF!</v>
      </c>
      <c r="Q784" s="411" t="e">
        <f>VLOOKUP(C778,'[1]ToPublish Fri+Mon Package Batch'!$A$2:$B$68,2,FALSE)</f>
        <v>#REF!</v>
      </c>
      <c r="R784" s="421" t="e">
        <f>VLOOKUP(C778,[2]Sheet1!$A$2:$B$12,2,FALSE)</f>
        <v>#REF!</v>
      </c>
    </row>
    <row r="785" spans="1:18">
      <c r="A785" s="10" t="e">
        <f>'Main Meals'!#REF!</f>
        <v>#REF!</v>
      </c>
      <c r="B785" s="9" t="e">
        <f>'Main Meals'!#REF!</f>
        <v>#REF!</v>
      </c>
      <c r="C785" s="9" t="e">
        <f>'Main Meals'!#REF!</f>
        <v>#REF!</v>
      </c>
      <c r="D785" s="10" t="e">
        <f>'Main Meals'!#REF!</f>
        <v>#REF!</v>
      </c>
      <c r="E785" s="9" t="e">
        <f>'Main Meals'!#REF!</f>
        <v>#REF!</v>
      </c>
      <c r="G785" s="9" t="e">
        <f>'Main Meals'!#REF!</f>
        <v>#REF!</v>
      </c>
      <c r="H785" s="9" t="e">
        <f>VLOOKUP(C785,'Main Meals'!#REF!,10,FALSE)</f>
        <v>#REF!</v>
      </c>
      <c r="Q785" s="411" t="e">
        <f>VLOOKUP(C779,'[1]ToPublish Fri+Mon Package Batch'!$A$2:$B$68,2,FALSE)</f>
        <v>#REF!</v>
      </c>
      <c r="R785" s="421" t="e">
        <f>VLOOKUP(C779,[2]Sheet1!$A$2:$B$12,2,FALSE)</f>
        <v>#REF!</v>
      </c>
    </row>
    <row r="786" spans="1:18">
      <c r="A786" s="10" t="e">
        <f>'Main Meals'!#REF!</f>
        <v>#REF!</v>
      </c>
      <c r="B786" s="9" t="e">
        <f>'Main Meals'!#REF!</f>
        <v>#REF!</v>
      </c>
      <c r="C786" s="9" t="e">
        <f>'Main Meals'!#REF!</f>
        <v>#REF!</v>
      </c>
      <c r="D786" s="10" t="e">
        <f>'Main Meals'!#REF!</f>
        <v>#REF!</v>
      </c>
      <c r="E786" s="9" t="e">
        <f>'Main Meals'!#REF!</f>
        <v>#REF!</v>
      </c>
      <c r="G786" s="9" t="e">
        <f>'Main Meals'!#REF!</f>
        <v>#REF!</v>
      </c>
      <c r="H786" s="9" t="e">
        <f>VLOOKUP(C786,'Main Meals'!#REF!,10,FALSE)</f>
        <v>#REF!</v>
      </c>
      <c r="Q786" s="411" t="e">
        <f>VLOOKUP(C780,'[1]ToPublish Fri+Mon Package Batch'!$A$2:$B$68,2,FALSE)</f>
        <v>#REF!</v>
      </c>
      <c r="R786" s="421" t="e">
        <f>VLOOKUP(C780,[2]Sheet1!$A$2:$B$12,2,FALSE)</f>
        <v>#REF!</v>
      </c>
    </row>
    <row r="787" spans="1:18">
      <c r="A787" s="10" t="e">
        <f>'Main Meals'!#REF!</f>
        <v>#REF!</v>
      </c>
      <c r="B787" s="9" t="e">
        <f>'Main Meals'!#REF!</f>
        <v>#REF!</v>
      </c>
      <c r="C787" s="9" t="e">
        <f>'Main Meals'!#REF!</f>
        <v>#REF!</v>
      </c>
      <c r="D787" s="10" t="e">
        <f>'Main Meals'!#REF!</f>
        <v>#REF!</v>
      </c>
      <c r="E787" s="9" t="e">
        <f>'Main Meals'!#REF!</f>
        <v>#REF!</v>
      </c>
      <c r="G787" s="9" t="e">
        <f>'Main Meals'!#REF!</f>
        <v>#REF!</v>
      </c>
      <c r="H787" s="9" t="e">
        <f>VLOOKUP(C787,'Main Meals'!#REF!,10,FALSE)</f>
        <v>#REF!</v>
      </c>
      <c r="Q787" s="411" t="e">
        <f>VLOOKUP(C781,'[1]ToPublish Fri+Mon Package Batch'!$A$2:$B$68,2,FALSE)</f>
        <v>#REF!</v>
      </c>
      <c r="R787" s="421" t="e">
        <f>VLOOKUP(C781,[2]Sheet1!$A$2:$B$12,2,FALSE)</f>
        <v>#REF!</v>
      </c>
    </row>
    <row r="788" spans="1:18">
      <c r="A788" s="10" t="e">
        <f>'Main Meals'!#REF!</f>
        <v>#REF!</v>
      </c>
      <c r="B788" s="9" t="e">
        <f>'Main Meals'!#REF!</f>
        <v>#REF!</v>
      </c>
      <c r="C788" s="9" t="e">
        <f>'Main Meals'!#REF!</f>
        <v>#REF!</v>
      </c>
      <c r="D788" s="10" t="e">
        <f>'Main Meals'!#REF!</f>
        <v>#REF!</v>
      </c>
      <c r="E788" s="9" t="e">
        <f>'Main Meals'!#REF!</f>
        <v>#REF!</v>
      </c>
      <c r="G788" s="9" t="e">
        <f>'Main Meals'!#REF!</f>
        <v>#REF!</v>
      </c>
      <c r="H788" s="9" t="e">
        <f>VLOOKUP(C788,'Main Meals'!#REF!,10,FALSE)</f>
        <v>#REF!</v>
      </c>
      <c r="Q788" s="411" t="e">
        <f>VLOOKUP(C782,'[1]ToPublish Fri+Mon Package Batch'!$A$2:$B$68,2,FALSE)</f>
        <v>#REF!</v>
      </c>
      <c r="R788" s="421" t="e">
        <f>VLOOKUP(C782,[2]Sheet1!$A$2:$B$12,2,FALSE)</f>
        <v>#REF!</v>
      </c>
    </row>
    <row r="789" spans="1:18">
      <c r="A789" s="10" t="e">
        <f>'Main Meals'!#REF!</f>
        <v>#REF!</v>
      </c>
      <c r="B789" s="9" t="e">
        <f>'Main Meals'!#REF!</f>
        <v>#REF!</v>
      </c>
      <c r="C789" s="9" t="e">
        <f>'Main Meals'!#REF!</f>
        <v>#REF!</v>
      </c>
      <c r="D789" s="10" t="e">
        <f>'Main Meals'!#REF!</f>
        <v>#REF!</v>
      </c>
      <c r="E789" s="9" t="e">
        <f>'Main Meals'!#REF!</f>
        <v>#REF!</v>
      </c>
      <c r="G789" s="9" t="e">
        <f>'Main Meals'!#REF!</f>
        <v>#REF!</v>
      </c>
      <c r="H789" s="9" t="e">
        <f>VLOOKUP(C789,'Main Meals'!#REF!,10,FALSE)</f>
        <v>#REF!</v>
      </c>
      <c r="Q789" s="411" t="e">
        <f>VLOOKUP(C783,'[1]ToPublish Fri+Mon Package Batch'!$A$2:$B$68,2,FALSE)</f>
        <v>#REF!</v>
      </c>
      <c r="R789" s="421" t="e">
        <f>VLOOKUP(C783,[2]Sheet1!$A$2:$B$12,2,FALSE)</f>
        <v>#REF!</v>
      </c>
    </row>
    <row r="790" spans="1:18">
      <c r="A790" s="10" t="e">
        <f>'Main Meals'!#REF!</f>
        <v>#REF!</v>
      </c>
      <c r="B790" s="9" t="e">
        <f>'Main Meals'!#REF!</f>
        <v>#REF!</v>
      </c>
      <c r="C790" s="9" t="e">
        <f>'Main Meals'!#REF!</f>
        <v>#REF!</v>
      </c>
      <c r="D790" s="10" t="e">
        <f>'Main Meals'!#REF!</f>
        <v>#REF!</v>
      </c>
      <c r="E790" s="9" t="e">
        <f>'Main Meals'!#REF!</f>
        <v>#REF!</v>
      </c>
      <c r="G790" s="9" t="e">
        <f>'Main Meals'!#REF!</f>
        <v>#REF!</v>
      </c>
      <c r="H790" s="9" t="e">
        <f>VLOOKUP(C790,'Main Meals'!#REF!,10,FALSE)</f>
        <v>#REF!</v>
      </c>
      <c r="Q790" s="411" t="e">
        <f>VLOOKUP(C784,'[1]ToPublish Fri+Mon Package Batch'!$A$2:$B$68,2,FALSE)</f>
        <v>#REF!</v>
      </c>
      <c r="R790" s="421" t="e">
        <f>VLOOKUP(C784,[2]Sheet1!$A$2:$B$12,2,FALSE)</f>
        <v>#REF!</v>
      </c>
    </row>
    <row r="791" spans="1:18">
      <c r="A791" s="10" t="e">
        <f>'Main Meals'!#REF!</f>
        <v>#REF!</v>
      </c>
      <c r="B791" s="9" t="e">
        <f>'Main Meals'!#REF!</f>
        <v>#REF!</v>
      </c>
      <c r="C791" s="9" t="e">
        <f>'Main Meals'!#REF!</f>
        <v>#REF!</v>
      </c>
      <c r="D791" s="10" t="e">
        <f>'Main Meals'!#REF!</f>
        <v>#REF!</v>
      </c>
      <c r="E791" s="9" t="e">
        <f>'Main Meals'!#REF!</f>
        <v>#REF!</v>
      </c>
      <c r="G791" s="9" t="e">
        <f>'Main Meals'!#REF!</f>
        <v>#REF!</v>
      </c>
      <c r="H791" s="9" t="e">
        <f>VLOOKUP(C791,'Main Meals'!#REF!,10,FALSE)</f>
        <v>#REF!</v>
      </c>
      <c r="Q791" s="411" t="e">
        <f>VLOOKUP(C785,'[1]ToPublish Fri+Mon Package Batch'!$A$2:$B$68,2,FALSE)</f>
        <v>#REF!</v>
      </c>
      <c r="R791" s="421" t="e">
        <f>VLOOKUP(C785,[2]Sheet1!$A$2:$B$12,2,FALSE)</f>
        <v>#REF!</v>
      </c>
    </row>
    <row r="792" spans="1:18">
      <c r="A792" s="10" t="e">
        <f>'Main Meals'!#REF!</f>
        <v>#REF!</v>
      </c>
      <c r="B792" s="9" t="e">
        <f>'Main Meals'!#REF!</f>
        <v>#REF!</v>
      </c>
      <c r="C792" s="9" t="e">
        <f>'Main Meals'!#REF!</f>
        <v>#REF!</v>
      </c>
      <c r="D792" s="10" t="e">
        <f>'Main Meals'!#REF!</f>
        <v>#REF!</v>
      </c>
      <c r="E792" s="9" t="e">
        <f>'Main Meals'!#REF!</f>
        <v>#REF!</v>
      </c>
      <c r="G792" s="9" t="e">
        <f>'Main Meals'!#REF!</f>
        <v>#REF!</v>
      </c>
      <c r="H792" s="9" t="e">
        <f>VLOOKUP(C792,'Main Meals'!#REF!,10,FALSE)</f>
        <v>#REF!</v>
      </c>
      <c r="Q792" s="411" t="e">
        <f>VLOOKUP(C786,'[1]ToPublish Fri+Mon Package Batch'!$A$2:$B$68,2,FALSE)</f>
        <v>#REF!</v>
      </c>
      <c r="R792" s="421" t="e">
        <f>VLOOKUP(C786,[2]Sheet1!$A$2:$B$12,2,FALSE)</f>
        <v>#REF!</v>
      </c>
    </row>
    <row r="793" spans="1:18">
      <c r="A793" s="10" t="e">
        <f>'Main Meals'!#REF!</f>
        <v>#REF!</v>
      </c>
      <c r="B793" s="9" t="e">
        <f>'Main Meals'!#REF!</f>
        <v>#REF!</v>
      </c>
      <c r="C793" s="9" t="e">
        <f>'Main Meals'!#REF!</f>
        <v>#REF!</v>
      </c>
      <c r="D793" s="10" t="e">
        <f>'Main Meals'!#REF!</f>
        <v>#REF!</v>
      </c>
      <c r="E793" s="9" t="e">
        <f>'Main Meals'!#REF!</f>
        <v>#REF!</v>
      </c>
      <c r="G793" s="9" t="e">
        <f>'Main Meals'!#REF!</f>
        <v>#REF!</v>
      </c>
      <c r="H793" s="9" t="e">
        <f>VLOOKUP(C793,'Main Meals'!#REF!,10,FALSE)</f>
        <v>#REF!</v>
      </c>
      <c r="Q793" s="411" t="e">
        <f>VLOOKUP(C787,'[1]ToPublish Fri+Mon Package Batch'!$A$2:$B$68,2,FALSE)</f>
        <v>#REF!</v>
      </c>
      <c r="R793" s="421" t="e">
        <f>VLOOKUP(C787,[2]Sheet1!$A$2:$B$12,2,FALSE)</f>
        <v>#REF!</v>
      </c>
    </row>
    <row r="794" spans="1:18">
      <c r="A794" s="10" t="e">
        <f>'Main Meals'!#REF!</f>
        <v>#REF!</v>
      </c>
      <c r="B794" s="9" t="e">
        <f>'Main Meals'!#REF!</f>
        <v>#REF!</v>
      </c>
      <c r="C794" s="9" t="e">
        <f>'Main Meals'!#REF!</f>
        <v>#REF!</v>
      </c>
      <c r="D794" s="10" t="e">
        <f>'Main Meals'!#REF!</f>
        <v>#REF!</v>
      </c>
      <c r="E794" s="9" t="e">
        <f>'Main Meals'!#REF!</f>
        <v>#REF!</v>
      </c>
      <c r="G794" s="9" t="e">
        <f>'Main Meals'!#REF!</f>
        <v>#REF!</v>
      </c>
      <c r="H794" s="9" t="e">
        <f>VLOOKUP(C794,'Main Meals'!#REF!,10,FALSE)</f>
        <v>#REF!</v>
      </c>
      <c r="Q794" s="411" t="e">
        <f>VLOOKUP(C788,'[1]ToPublish Fri+Mon Package Batch'!$A$2:$B$68,2,FALSE)</f>
        <v>#REF!</v>
      </c>
      <c r="R794" s="421" t="e">
        <f>VLOOKUP(C788,[2]Sheet1!$A$2:$B$12,2,FALSE)</f>
        <v>#REF!</v>
      </c>
    </row>
    <row r="795" spans="1:18">
      <c r="A795" s="10" t="e">
        <f>'Main Meals'!#REF!</f>
        <v>#REF!</v>
      </c>
      <c r="B795" s="9" t="e">
        <f>'Main Meals'!#REF!</f>
        <v>#REF!</v>
      </c>
      <c r="C795" s="9" t="e">
        <f>'Main Meals'!#REF!</f>
        <v>#REF!</v>
      </c>
      <c r="D795" s="10" t="e">
        <f>'Main Meals'!#REF!</f>
        <v>#REF!</v>
      </c>
      <c r="E795" s="9" t="e">
        <f>'Main Meals'!#REF!</f>
        <v>#REF!</v>
      </c>
      <c r="G795" s="9" t="e">
        <f>'Main Meals'!#REF!</f>
        <v>#REF!</v>
      </c>
      <c r="H795" s="9" t="e">
        <f>VLOOKUP(C795,'Main Meals'!#REF!,10,FALSE)</f>
        <v>#REF!</v>
      </c>
      <c r="Q795" s="411" t="e">
        <f>VLOOKUP(C789,'[1]ToPublish Fri+Mon Package Batch'!$A$2:$B$68,2,FALSE)</f>
        <v>#REF!</v>
      </c>
      <c r="R795" s="421" t="e">
        <f>VLOOKUP(C789,[2]Sheet1!$A$2:$B$12,2,FALSE)</f>
        <v>#REF!</v>
      </c>
    </row>
    <row r="796" spans="1:18">
      <c r="A796" s="10" t="e">
        <f>'Main Meals'!#REF!</f>
        <v>#REF!</v>
      </c>
      <c r="B796" s="9" t="e">
        <f>'Main Meals'!#REF!</f>
        <v>#REF!</v>
      </c>
      <c r="C796" s="9" t="e">
        <f>'Main Meals'!#REF!</f>
        <v>#REF!</v>
      </c>
      <c r="D796" s="10" t="e">
        <f>'Main Meals'!#REF!</f>
        <v>#REF!</v>
      </c>
      <c r="E796" s="9" t="e">
        <f>'Main Meals'!#REF!</f>
        <v>#REF!</v>
      </c>
      <c r="G796" s="9" t="e">
        <f>'Main Meals'!#REF!</f>
        <v>#REF!</v>
      </c>
      <c r="H796" s="9" t="e">
        <f>VLOOKUP(C796,'Main Meals'!#REF!,10,FALSE)</f>
        <v>#REF!</v>
      </c>
      <c r="Q796" s="411" t="e">
        <f>VLOOKUP(C790,'[1]ToPublish Fri+Mon Package Batch'!$A$2:$B$68,2,FALSE)</f>
        <v>#REF!</v>
      </c>
      <c r="R796" s="421" t="e">
        <f>VLOOKUP(C790,[2]Sheet1!$A$2:$B$12,2,FALSE)</f>
        <v>#REF!</v>
      </c>
    </row>
    <row r="797" spans="1:18">
      <c r="A797" s="10" t="e">
        <f>'Main Meals'!#REF!</f>
        <v>#REF!</v>
      </c>
      <c r="B797" s="9" t="e">
        <f>'Main Meals'!#REF!</f>
        <v>#REF!</v>
      </c>
      <c r="C797" s="9" t="e">
        <f>'Main Meals'!#REF!</f>
        <v>#REF!</v>
      </c>
      <c r="D797" s="10" t="e">
        <f>'Main Meals'!#REF!</f>
        <v>#REF!</v>
      </c>
      <c r="E797" s="9" t="e">
        <f>'Main Meals'!#REF!</f>
        <v>#REF!</v>
      </c>
      <c r="G797" s="9" t="e">
        <f>'Main Meals'!#REF!</f>
        <v>#REF!</v>
      </c>
      <c r="H797" s="9" t="e">
        <f>VLOOKUP(C797,'Main Meals'!#REF!,10,FALSE)</f>
        <v>#REF!</v>
      </c>
      <c r="Q797" s="411" t="e">
        <f>VLOOKUP(C791,'[1]ToPublish Fri+Mon Package Batch'!$A$2:$B$68,2,FALSE)</f>
        <v>#REF!</v>
      </c>
      <c r="R797" s="421" t="e">
        <f>VLOOKUP(C791,[2]Sheet1!$A$2:$B$12,2,FALSE)</f>
        <v>#REF!</v>
      </c>
    </row>
    <row r="798" spans="1:18">
      <c r="A798" s="10" t="e">
        <f>'Main Meals'!#REF!</f>
        <v>#REF!</v>
      </c>
      <c r="B798" s="9" t="e">
        <f>'Main Meals'!#REF!</f>
        <v>#REF!</v>
      </c>
      <c r="C798" s="9" t="e">
        <f>'Main Meals'!#REF!</f>
        <v>#REF!</v>
      </c>
      <c r="D798" s="10" t="e">
        <f>'Main Meals'!#REF!</f>
        <v>#REF!</v>
      </c>
      <c r="E798" s="9" t="e">
        <f>'Main Meals'!#REF!</f>
        <v>#REF!</v>
      </c>
      <c r="G798" s="9" t="e">
        <f>'Main Meals'!#REF!</f>
        <v>#REF!</v>
      </c>
      <c r="H798" s="9" t="e">
        <f>VLOOKUP(C798,'Main Meals'!#REF!,10,FALSE)</f>
        <v>#REF!</v>
      </c>
      <c r="Q798" s="411" t="e">
        <f>VLOOKUP(C792,'[1]ToPublish Fri+Mon Package Batch'!$A$2:$B$68,2,FALSE)</f>
        <v>#REF!</v>
      </c>
      <c r="R798" s="421" t="e">
        <f>VLOOKUP(C792,[2]Sheet1!$A$2:$B$12,2,FALSE)</f>
        <v>#REF!</v>
      </c>
    </row>
    <row r="799" spans="1:18">
      <c r="A799" s="10" t="e">
        <f>'Main Meals'!#REF!</f>
        <v>#REF!</v>
      </c>
      <c r="B799" s="9" t="e">
        <f>'Main Meals'!#REF!</f>
        <v>#REF!</v>
      </c>
      <c r="C799" s="9" t="e">
        <f>'Main Meals'!#REF!</f>
        <v>#REF!</v>
      </c>
      <c r="D799" s="10" t="e">
        <f>'Main Meals'!#REF!</f>
        <v>#REF!</v>
      </c>
      <c r="E799" s="9" t="e">
        <f>'Main Meals'!#REF!</f>
        <v>#REF!</v>
      </c>
      <c r="G799" s="9" t="e">
        <f>'Main Meals'!#REF!</f>
        <v>#REF!</v>
      </c>
      <c r="H799" s="9" t="e">
        <f>VLOOKUP(C799,'Main Meals'!#REF!,10,FALSE)</f>
        <v>#REF!</v>
      </c>
      <c r="Q799" s="411" t="e">
        <f>VLOOKUP(C793,'[1]ToPublish Fri+Mon Package Batch'!$A$2:$B$68,2,FALSE)</f>
        <v>#REF!</v>
      </c>
      <c r="R799" s="421" t="e">
        <f>VLOOKUP(C793,[2]Sheet1!$A$2:$B$12,2,FALSE)</f>
        <v>#REF!</v>
      </c>
    </row>
    <row r="800" spans="1:18">
      <c r="A800" s="10" t="e">
        <f>'Main Meals'!#REF!</f>
        <v>#REF!</v>
      </c>
      <c r="B800" s="9" t="e">
        <f>'Main Meals'!#REF!</f>
        <v>#REF!</v>
      </c>
      <c r="C800" s="9" t="e">
        <f>'Main Meals'!#REF!</f>
        <v>#REF!</v>
      </c>
      <c r="D800" s="10" t="e">
        <f>'Main Meals'!#REF!</f>
        <v>#REF!</v>
      </c>
      <c r="E800" s="9" t="e">
        <f>'Main Meals'!#REF!</f>
        <v>#REF!</v>
      </c>
      <c r="G800" s="9" t="e">
        <f>'Main Meals'!#REF!</f>
        <v>#REF!</v>
      </c>
      <c r="H800" s="9" t="e">
        <f>VLOOKUP(C800,'Main Meals'!#REF!,10,FALSE)</f>
        <v>#REF!</v>
      </c>
      <c r="Q800" s="411" t="e">
        <f>VLOOKUP(C794,'[1]ToPublish Fri+Mon Package Batch'!$A$2:$B$68,2,FALSE)</f>
        <v>#REF!</v>
      </c>
      <c r="R800" s="421" t="e">
        <f>VLOOKUP(C794,[2]Sheet1!$A$2:$B$12,2,FALSE)</f>
        <v>#REF!</v>
      </c>
    </row>
    <row r="801" spans="1:18">
      <c r="A801" s="10" t="e">
        <f>'Main Meals'!#REF!</f>
        <v>#REF!</v>
      </c>
      <c r="B801" s="9" t="e">
        <f>'Main Meals'!#REF!</f>
        <v>#REF!</v>
      </c>
      <c r="C801" s="9" t="e">
        <f>'Main Meals'!#REF!</f>
        <v>#REF!</v>
      </c>
      <c r="D801" s="10" t="e">
        <f>'Main Meals'!#REF!</f>
        <v>#REF!</v>
      </c>
      <c r="E801" s="9" t="e">
        <f>'Main Meals'!#REF!</f>
        <v>#REF!</v>
      </c>
      <c r="G801" s="9" t="e">
        <f>'Main Meals'!#REF!</f>
        <v>#REF!</v>
      </c>
      <c r="H801" s="9" t="e">
        <f>VLOOKUP(C801,'Main Meals'!#REF!,10,FALSE)</f>
        <v>#REF!</v>
      </c>
      <c r="Q801" s="411" t="e">
        <f>VLOOKUP(C795,'[1]ToPublish Fri+Mon Package Batch'!$A$2:$B$68,2,FALSE)</f>
        <v>#REF!</v>
      </c>
      <c r="R801" s="421" t="e">
        <f>VLOOKUP(C795,[2]Sheet1!$A$2:$B$12,2,FALSE)</f>
        <v>#REF!</v>
      </c>
    </row>
    <row r="802" spans="1:18">
      <c r="A802" s="10" t="e">
        <f>'Main Meals'!#REF!</f>
        <v>#REF!</v>
      </c>
      <c r="B802" s="9" t="e">
        <f>'Main Meals'!#REF!</f>
        <v>#REF!</v>
      </c>
      <c r="C802" s="9" t="e">
        <f>'Main Meals'!#REF!</f>
        <v>#REF!</v>
      </c>
      <c r="D802" s="10" t="e">
        <f>'Main Meals'!#REF!</f>
        <v>#REF!</v>
      </c>
      <c r="E802" s="9" t="e">
        <f>'Main Meals'!#REF!</f>
        <v>#REF!</v>
      </c>
      <c r="G802" s="9" t="e">
        <f>'Main Meals'!#REF!</f>
        <v>#REF!</v>
      </c>
      <c r="H802" s="9" t="e">
        <f>VLOOKUP(C802,'Main Meals'!#REF!,10,FALSE)</f>
        <v>#REF!</v>
      </c>
      <c r="Q802" s="411" t="e">
        <f>VLOOKUP(C796,'[1]ToPublish Fri+Mon Package Batch'!$A$2:$B$68,2,FALSE)</f>
        <v>#REF!</v>
      </c>
      <c r="R802" s="421" t="e">
        <f>VLOOKUP(C796,[2]Sheet1!$A$2:$B$12,2,FALSE)</f>
        <v>#REF!</v>
      </c>
    </row>
    <row r="803" spans="1:18">
      <c r="A803" s="10" t="e">
        <f>'Main Meals'!#REF!</f>
        <v>#REF!</v>
      </c>
      <c r="B803" s="9" t="e">
        <f>'Main Meals'!#REF!</f>
        <v>#REF!</v>
      </c>
      <c r="C803" s="9" t="e">
        <f>'Main Meals'!#REF!</f>
        <v>#REF!</v>
      </c>
      <c r="D803" s="10" t="e">
        <f>'Main Meals'!#REF!</f>
        <v>#REF!</v>
      </c>
      <c r="E803" s="9" t="e">
        <f>'Main Meals'!#REF!</f>
        <v>#REF!</v>
      </c>
      <c r="G803" s="9" t="e">
        <f>'Main Meals'!#REF!</f>
        <v>#REF!</v>
      </c>
      <c r="H803" s="9" t="e">
        <f>VLOOKUP(C803,'Main Meals'!#REF!,10,FALSE)</f>
        <v>#REF!</v>
      </c>
      <c r="Q803" s="411" t="e">
        <f>VLOOKUP(C797,'[1]ToPublish Fri+Mon Package Batch'!$A$2:$B$68,2,FALSE)</f>
        <v>#REF!</v>
      </c>
      <c r="R803" s="421" t="e">
        <f>VLOOKUP(C797,[2]Sheet1!$A$2:$B$12,2,FALSE)</f>
        <v>#REF!</v>
      </c>
    </row>
    <row r="804" spans="1:18">
      <c r="A804" s="10" t="e">
        <f>'Main Meals'!#REF!</f>
        <v>#REF!</v>
      </c>
      <c r="B804" s="9" t="e">
        <f>'Main Meals'!#REF!</f>
        <v>#REF!</v>
      </c>
      <c r="C804" s="9" t="e">
        <f>'Main Meals'!#REF!</f>
        <v>#REF!</v>
      </c>
      <c r="D804" s="10" t="e">
        <f>'Main Meals'!#REF!</f>
        <v>#REF!</v>
      </c>
      <c r="E804" s="9" t="e">
        <f>'Main Meals'!#REF!</f>
        <v>#REF!</v>
      </c>
      <c r="G804" s="9" t="e">
        <f>'Main Meals'!#REF!</f>
        <v>#REF!</v>
      </c>
      <c r="H804" s="9" t="e">
        <f>VLOOKUP(C804,'Main Meals'!#REF!,10,FALSE)</f>
        <v>#REF!</v>
      </c>
      <c r="Q804" s="411" t="e">
        <f>VLOOKUP(C798,'[1]ToPublish Fri+Mon Package Batch'!$A$2:$B$68,2,FALSE)</f>
        <v>#REF!</v>
      </c>
      <c r="R804" s="421" t="e">
        <f>VLOOKUP(C798,[2]Sheet1!$A$2:$B$12,2,FALSE)</f>
        <v>#REF!</v>
      </c>
    </row>
    <row r="805" spans="1:18">
      <c r="A805" s="10" t="e">
        <f>'Main Meals'!#REF!</f>
        <v>#REF!</v>
      </c>
      <c r="B805" s="9" t="e">
        <f>'Main Meals'!#REF!</f>
        <v>#REF!</v>
      </c>
      <c r="C805" s="9" t="e">
        <f>'Main Meals'!#REF!</f>
        <v>#REF!</v>
      </c>
      <c r="D805" s="10" t="e">
        <f>'Main Meals'!#REF!</f>
        <v>#REF!</v>
      </c>
      <c r="E805" s="9" t="e">
        <f>'Main Meals'!#REF!</f>
        <v>#REF!</v>
      </c>
      <c r="G805" s="9" t="e">
        <f>'Main Meals'!#REF!</f>
        <v>#REF!</v>
      </c>
      <c r="H805" s="9" t="e">
        <f>VLOOKUP(C805,'Main Meals'!#REF!,10,FALSE)</f>
        <v>#REF!</v>
      </c>
      <c r="Q805" s="411" t="e">
        <f>VLOOKUP(C799,'[1]ToPublish Fri+Mon Package Batch'!$A$2:$B$68,2,FALSE)</f>
        <v>#REF!</v>
      </c>
      <c r="R805" s="421" t="e">
        <f>VLOOKUP(C799,[2]Sheet1!$A$2:$B$12,2,FALSE)</f>
        <v>#REF!</v>
      </c>
    </row>
    <row r="806" spans="1:18">
      <c r="A806" s="10" t="e">
        <f>'Main Meals'!#REF!</f>
        <v>#REF!</v>
      </c>
      <c r="B806" s="9" t="e">
        <f>'Main Meals'!#REF!</f>
        <v>#REF!</v>
      </c>
      <c r="C806" s="9" t="e">
        <f>'Main Meals'!#REF!</f>
        <v>#REF!</v>
      </c>
      <c r="D806" s="10" t="e">
        <f>'Main Meals'!#REF!</f>
        <v>#REF!</v>
      </c>
      <c r="E806" s="9" t="e">
        <f>'Main Meals'!#REF!</f>
        <v>#REF!</v>
      </c>
      <c r="G806" s="9" t="e">
        <f>'Main Meals'!#REF!</f>
        <v>#REF!</v>
      </c>
      <c r="H806" s="9" t="e">
        <f>VLOOKUP(C806,'Main Meals'!#REF!,10,FALSE)</f>
        <v>#REF!</v>
      </c>
      <c r="Q806" s="411" t="e">
        <f>VLOOKUP(C800,'[1]ToPublish Fri+Mon Package Batch'!$A$2:$B$68,2,FALSE)</f>
        <v>#REF!</v>
      </c>
      <c r="R806" s="421" t="e">
        <f>VLOOKUP(C800,[2]Sheet1!$A$2:$B$12,2,FALSE)</f>
        <v>#REF!</v>
      </c>
    </row>
    <row r="807" spans="1:18">
      <c r="A807" s="10" t="e">
        <f>'Main Meals'!#REF!</f>
        <v>#REF!</v>
      </c>
      <c r="B807" s="9" t="e">
        <f>'Main Meals'!#REF!</f>
        <v>#REF!</v>
      </c>
      <c r="C807" s="9" t="e">
        <f>'Main Meals'!#REF!</f>
        <v>#REF!</v>
      </c>
      <c r="D807" s="10" t="e">
        <f>'Main Meals'!#REF!</f>
        <v>#REF!</v>
      </c>
      <c r="E807" s="9" t="e">
        <f>'Main Meals'!#REF!</f>
        <v>#REF!</v>
      </c>
      <c r="G807" s="9" t="e">
        <f>'Main Meals'!#REF!</f>
        <v>#REF!</v>
      </c>
      <c r="H807" s="9" t="e">
        <f>VLOOKUP(C807,'Main Meals'!#REF!,10,FALSE)</f>
        <v>#REF!</v>
      </c>
      <c r="Q807" s="411" t="e">
        <f>VLOOKUP(C801,'[1]ToPublish Fri+Mon Package Batch'!$A$2:$B$68,2,FALSE)</f>
        <v>#REF!</v>
      </c>
      <c r="R807" s="421" t="e">
        <f>VLOOKUP(C801,[2]Sheet1!$A$2:$B$12,2,FALSE)</f>
        <v>#REF!</v>
      </c>
    </row>
    <row r="808" spans="1:18">
      <c r="A808" s="10" t="e">
        <f>'Main Meals'!#REF!</f>
        <v>#REF!</v>
      </c>
      <c r="B808" s="9" t="e">
        <f>'Main Meals'!#REF!</f>
        <v>#REF!</v>
      </c>
      <c r="C808" s="9" t="e">
        <f>'Main Meals'!#REF!</f>
        <v>#REF!</v>
      </c>
      <c r="D808" s="10" t="e">
        <f>'Main Meals'!#REF!</f>
        <v>#REF!</v>
      </c>
      <c r="E808" s="9" t="e">
        <f>'Main Meals'!#REF!</f>
        <v>#REF!</v>
      </c>
      <c r="G808" s="9" t="e">
        <f>'Main Meals'!#REF!</f>
        <v>#REF!</v>
      </c>
      <c r="H808" s="9" t="e">
        <f>VLOOKUP(C808,'Main Meals'!#REF!,10,FALSE)</f>
        <v>#REF!</v>
      </c>
      <c r="Q808" s="411" t="e">
        <f>VLOOKUP(C802,'[1]ToPublish Fri+Mon Package Batch'!$A$2:$B$68,2,FALSE)</f>
        <v>#REF!</v>
      </c>
      <c r="R808" s="421" t="e">
        <f>VLOOKUP(C802,[2]Sheet1!$A$2:$B$12,2,FALSE)</f>
        <v>#REF!</v>
      </c>
    </row>
    <row r="809" spans="1:18">
      <c r="A809" s="10" t="e">
        <f>'Main Meals'!#REF!</f>
        <v>#REF!</v>
      </c>
      <c r="B809" s="9" t="e">
        <f>'Main Meals'!#REF!</f>
        <v>#REF!</v>
      </c>
      <c r="C809" s="9" t="e">
        <f>'Main Meals'!#REF!</f>
        <v>#REF!</v>
      </c>
      <c r="D809" s="10" t="e">
        <f>'Main Meals'!#REF!</f>
        <v>#REF!</v>
      </c>
      <c r="E809" s="9" t="e">
        <f>'Main Meals'!#REF!</f>
        <v>#REF!</v>
      </c>
      <c r="G809" s="9" t="e">
        <f>'Main Meals'!#REF!</f>
        <v>#REF!</v>
      </c>
      <c r="H809" s="9" t="e">
        <f>VLOOKUP(C809,'Main Meals'!#REF!,10,FALSE)</f>
        <v>#REF!</v>
      </c>
      <c r="Q809" s="411" t="e">
        <f>VLOOKUP(C803,'[1]ToPublish Fri+Mon Package Batch'!$A$2:$B$68,2,FALSE)</f>
        <v>#REF!</v>
      </c>
      <c r="R809" s="421" t="e">
        <f>VLOOKUP(C803,[2]Sheet1!$A$2:$B$12,2,FALSE)</f>
        <v>#REF!</v>
      </c>
    </row>
    <row r="810" spans="1:18">
      <c r="A810" s="10" t="e">
        <f>'Main Meals'!#REF!</f>
        <v>#REF!</v>
      </c>
      <c r="B810" s="9" t="e">
        <f>'Main Meals'!#REF!</f>
        <v>#REF!</v>
      </c>
      <c r="C810" s="9" t="e">
        <f>'Main Meals'!#REF!</f>
        <v>#REF!</v>
      </c>
      <c r="D810" s="10" t="e">
        <f>'Main Meals'!#REF!</f>
        <v>#REF!</v>
      </c>
      <c r="E810" s="9" t="e">
        <f>'Main Meals'!#REF!</f>
        <v>#REF!</v>
      </c>
      <c r="G810" s="9" t="e">
        <f>'Main Meals'!#REF!</f>
        <v>#REF!</v>
      </c>
      <c r="H810" s="9" t="e">
        <f>VLOOKUP(C810,'Main Meals'!#REF!,10,FALSE)</f>
        <v>#REF!</v>
      </c>
      <c r="Q810" s="411" t="e">
        <f>VLOOKUP(C804,'[1]ToPublish Fri+Mon Package Batch'!$A$2:$B$68,2,FALSE)</f>
        <v>#REF!</v>
      </c>
      <c r="R810" s="421" t="e">
        <f>VLOOKUP(C804,[2]Sheet1!$A$2:$B$12,2,FALSE)</f>
        <v>#REF!</v>
      </c>
    </row>
    <row r="811" spans="1:18">
      <c r="A811" s="10" t="e">
        <f>'Main Meals'!#REF!</f>
        <v>#REF!</v>
      </c>
      <c r="B811" s="9" t="e">
        <f>'Main Meals'!#REF!</f>
        <v>#REF!</v>
      </c>
      <c r="C811" s="9" t="e">
        <f>'Main Meals'!#REF!</f>
        <v>#REF!</v>
      </c>
      <c r="D811" s="10" t="e">
        <f>'Main Meals'!#REF!</f>
        <v>#REF!</v>
      </c>
      <c r="E811" s="9" t="e">
        <f>'Main Meals'!#REF!</f>
        <v>#REF!</v>
      </c>
      <c r="G811" s="9" t="e">
        <f>'Main Meals'!#REF!</f>
        <v>#REF!</v>
      </c>
      <c r="H811" s="9" t="e">
        <f>VLOOKUP(C811,'Main Meals'!#REF!,10,FALSE)</f>
        <v>#REF!</v>
      </c>
      <c r="Q811" s="411" t="e">
        <f>VLOOKUP(C805,'[1]ToPublish Fri+Mon Package Batch'!$A$2:$B$68,2,FALSE)</f>
        <v>#REF!</v>
      </c>
      <c r="R811" s="421" t="e">
        <f>VLOOKUP(C805,[2]Sheet1!$A$2:$B$12,2,FALSE)</f>
        <v>#REF!</v>
      </c>
    </row>
    <row r="812" spans="1:18">
      <c r="A812" s="10" t="e">
        <f>'Main Meals'!#REF!</f>
        <v>#REF!</v>
      </c>
      <c r="B812" s="9" t="e">
        <f>'Main Meals'!#REF!</f>
        <v>#REF!</v>
      </c>
      <c r="C812" s="9" t="e">
        <f>'Main Meals'!#REF!</f>
        <v>#REF!</v>
      </c>
      <c r="D812" s="10" t="e">
        <f>'Main Meals'!#REF!</f>
        <v>#REF!</v>
      </c>
      <c r="E812" s="9" t="e">
        <f>'Main Meals'!#REF!</f>
        <v>#REF!</v>
      </c>
      <c r="G812" s="9" t="e">
        <f>'Main Meals'!#REF!</f>
        <v>#REF!</v>
      </c>
      <c r="H812" s="9" t="e">
        <f>VLOOKUP(C812,'Main Meals'!#REF!,10,FALSE)</f>
        <v>#REF!</v>
      </c>
      <c r="Q812" s="411" t="e">
        <f>VLOOKUP(C806,'[1]ToPublish Fri+Mon Package Batch'!$A$2:$B$68,2,FALSE)</f>
        <v>#REF!</v>
      </c>
      <c r="R812" s="421" t="e">
        <f>VLOOKUP(C806,[2]Sheet1!$A$2:$B$12,2,FALSE)</f>
        <v>#REF!</v>
      </c>
    </row>
    <row r="813" spans="1:18">
      <c r="A813" s="10" t="e">
        <f>'Main Meals'!#REF!</f>
        <v>#REF!</v>
      </c>
      <c r="B813" s="9" t="e">
        <f>'Main Meals'!#REF!</f>
        <v>#REF!</v>
      </c>
      <c r="C813" s="9" t="e">
        <f>'Main Meals'!#REF!</f>
        <v>#REF!</v>
      </c>
      <c r="D813" s="10" t="e">
        <f>'Main Meals'!#REF!</f>
        <v>#REF!</v>
      </c>
      <c r="E813" s="9" t="e">
        <f>'Main Meals'!#REF!</f>
        <v>#REF!</v>
      </c>
      <c r="G813" s="9" t="e">
        <f>'Main Meals'!#REF!</f>
        <v>#REF!</v>
      </c>
      <c r="H813" s="9" t="e">
        <f>VLOOKUP(C813,'Main Meals'!#REF!,10,FALSE)</f>
        <v>#REF!</v>
      </c>
      <c r="Q813" s="411" t="e">
        <f>VLOOKUP(C807,'[1]ToPublish Fri+Mon Package Batch'!$A$2:$B$68,2,FALSE)</f>
        <v>#REF!</v>
      </c>
      <c r="R813" s="421" t="e">
        <f>VLOOKUP(C807,[2]Sheet1!$A$2:$B$12,2,FALSE)</f>
        <v>#REF!</v>
      </c>
    </row>
    <row r="814" spans="1:18">
      <c r="A814" s="10" t="e">
        <f>'Main Meals'!#REF!</f>
        <v>#REF!</v>
      </c>
      <c r="B814" s="9" t="e">
        <f>'Main Meals'!#REF!</f>
        <v>#REF!</v>
      </c>
      <c r="C814" s="9" t="e">
        <f>'Main Meals'!#REF!</f>
        <v>#REF!</v>
      </c>
      <c r="D814" s="10" t="e">
        <f>'Main Meals'!#REF!</f>
        <v>#REF!</v>
      </c>
      <c r="E814" s="9" t="e">
        <f>'Main Meals'!#REF!</f>
        <v>#REF!</v>
      </c>
      <c r="G814" s="9" t="e">
        <f>'Main Meals'!#REF!</f>
        <v>#REF!</v>
      </c>
      <c r="H814" s="9" t="e">
        <f>VLOOKUP(C814,'Main Meals'!#REF!,10,FALSE)</f>
        <v>#REF!</v>
      </c>
      <c r="Q814" s="411" t="e">
        <f>VLOOKUP(C808,'[1]ToPublish Fri+Mon Package Batch'!$A$2:$B$68,2,FALSE)</f>
        <v>#REF!</v>
      </c>
      <c r="R814" s="421" t="e">
        <f>VLOOKUP(C808,[2]Sheet1!$A$2:$B$12,2,FALSE)</f>
        <v>#REF!</v>
      </c>
    </row>
    <row r="815" spans="1:18">
      <c r="A815" s="10" t="e">
        <f>'Main Meals'!#REF!</f>
        <v>#REF!</v>
      </c>
      <c r="B815" s="9" t="e">
        <f>'Main Meals'!#REF!</f>
        <v>#REF!</v>
      </c>
      <c r="C815" s="9" t="e">
        <f>'Main Meals'!#REF!</f>
        <v>#REF!</v>
      </c>
      <c r="D815" s="10" t="e">
        <f>'Main Meals'!#REF!</f>
        <v>#REF!</v>
      </c>
      <c r="E815" s="9" t="e">
        <f>'Main Meals'!#REF!</f>
        <v>#REF!</v>
      </c>
      <c r="G815" s="9" t="e">
        <f>'Main Meals'!#REF!</f>
        <v>#REF!</v>
      </c>
      <c r="H815" s="9" t="e">
        <f>VLOOKUP(C815,'Main Meals'!#REF!,10,FALSE)</f>
        <v>#REF!</v>
      </c>
      <c r="Q815" s="411" t="e">
        <f>VLOOKUP(C809,'[1]ToPublish Fri+Mon Package Batch'!$A$2:$B$68,2,FALSE)</f>
        <v>#REF!</v>
      </c>
      <c r="R815" s="421" t="e">
        <f>VLOOKUP(C809,[2]Sheet1!$A$2:$B$12,2,FALSE)</f>
        <v>#REF!</v>
      </c>
    </row>
    <row r="816" spans="1:18">
      <c r="A816" s="10" t="e">
        <f>'Main Meals'!#REF!</f>
        <v>#REF!</v>
      </c>
      <c r="B816" s="9" t="e">
        <f>'Main Meals'!#REF!</f>
        <v>#REF!</v>
      </c>
      <c r="C816" s="9" t="e">
        <f>'Main Meals'!#REF!</f>
        <v>#REF!</v>
      </c>
      <c r="D816" s="10" t="e">
        <f>'Main Meals'!#REF!</f>
        <v>#REF!</v>
      </c>
      <c r="E816" s="9" t="e">
        <f>'Main Meals'!#REF!</f>
        <v>#REF!</v>
      </c>
      <c r="G816" s="9" t="e">
        <f>'Main Meals'!#REF!</f>
        <v>#REF!</v>
      </c>
      <c r="H816" s="9" t="e">
        <f>VLOOKUP(C816,'Main Meals'!#REF!,10,FALSE)</f>
        <v>#REF!</v>
      </c>
      <c r="Q816" s="411" t="e">
        <f>VLOOKUP(C810,'[1]ToPublish Fri+Mon Package Batch'!$A$2:$B$68,2,FALSE)</f>
        <v>#REF!</v>
      </c>
      <c r="R816" s="421" t="e">
        <f>VLOOKUP(C810,[2]Sheet1!$A$2:$B$12,2,FALSE)</f>
        <v>#REF!</v>
      </c>
    </row>
    <row r="817" spans="1:18">
      <c r="A817" s="10" t="e">
        <f>'Main Meals'!#REF!</f>
        <v>#REF!</v>
      </c>
      <c r="B817" s="9" t="e">
        <f>'Main Meals'!#REF!</f>
        <v>#REF!</v>
      </c>
      <c r="C817" s="9" t="e">
        <f>'Main Meals'!#REF!</f>
        <v>#REF!</v>
      </c>
      <c r="D817" s="10" t="e">
        <f>'Main Meals'!#REF!</f>
        <v>#REF!</v>
      </c>
      <c r="E817" s="9" t="e">
        <f>'Main Meals'!#REF!</f>
        <v>#REF!</v>
      </c>
      <c r="G817" s="9" t="e">
        <f>'Main Meals'!#REF!</f>
        <v>#REF!</v>
      </c>
      <c r="H817" s="9" t="e">
        <f>VLOOKUP(C817,'Main Meals'!#REF!,10,FALSE)</f>
        <v>#REF!</v>
      </c>
      <c r="Q817" s="411" t="e">
        <f>VLOOKUP(C811,'[1]ToPublish Fri+Mon Package Batch'!$A$2:$B$68,2,FALSE)</f>
        <v>#REF!</v>
      </c>
      <c r="R817" s="421" t="e">
        <f>VLOOKUP(C811,[2]Sheet1!$A$2:$B$12,2,FALSE)</f>
        <v>#REF!</v>
      </c>
    </row>
    <row r="818" spans="1:18">
      <c r="A818" s="10" t="e">
        <f>'Main Meals'!#REF!</f>
        <v>#REF!</v>
      </c>
      <c r="B818" s="9" t="e">
        <f>'Main Meals'!#REF!</f>
        <v>#REF!</v>
      </c>
      <c r="C818" s="9" t="e">
        <f>'Main Meals'!#REF!</f>
        <v>#REF!</v>
      </c>
      <c r="D818" s="10" t="e">
        <f>'Main Meals'!#REF!</f>
        <v>#REF!</v>
      </c>
      <c r="E818" s="9" t="e">
        <f>'Main Meals'!#REF!</f>
        <v>#REF!</v>
      </c>
      <c r="G818" s="9" t="e">
        <f>'Main Meals'!#REF!</f>
        <v>#REF!</v>
      </c>
      <c r="H818" s="9" t="e">
        <f>VLOOKUP(C818,'Main Meals'!#REF!,10,FALSE)</f>
        <v>#REF!</v>
      </c>
      <c r="Q818" s="411" t="e">
        <f>VLOOKUP(C812,'[1]ToPublish Fri+Mon Package Batch'!$A$2:$B$68,2,FALSE)</f>
        <v>#REF!</v>
      </c>
      <c r="R818" s="421" t="e">
        <f>VLOOKUP(C812,[2]Sheet1!$A$2:$B$12,2,FALSE)</f>
        <v>#REF!</v>
      </c>
    </row>
    <row r="819" spans="1:18">
      <c r="A819" s="10" t="e">
        <f>'Main Meals'!#REF!</f>
        <v>#REF!</v>
      </c>
      <c r="B819" s="9" t="e">
        <f>'Main Meals'!#REF!</f>
        <v>#REF!</v>
      </c>
      <c r="C819" s="9" t="e">
        <f>'Main Meals'!#REF!</f>
        <v>#REF!</v>
      </c>
      <c r="D819" s="10" t="e">
        <f>'Main Meals'!#REF!</f>
        <v>#REF!</v>
      </c>
      <c r="E819" s="9" t="e">
        <f>'Main Meals'!#REF!</f>
        <v>#REF!</v>
      </c>
      <c r="G819" s="9" t="e">
        <f>'Main Meals'!#REF!</f>
        <v>#REF!</v>
      </c>
      <c r="H819" s="9" t="e">
        <f>VLOOKUP(C819,'Main Meals'!#REF!,10,FALSE)</f>
        <v>#REF!</v>
      </c>
      <c r="Q819" s="411" t="e">
        <f>VLOOKUP(C813,'[1]ToPublish Fri+Mon Package Batch'!$A$2:$B$68,2,FALSE)</f>
        <v>#REF!</v>
      </c>
      <c r="R819" s="421" t="e">
        <f>VLOOKUP(C813,[2]Sheet1!$A$2:$B$12,2,FALSE)</f>
        <v>#REF!</v>
      </c>
    </row>
    <row r="820" spans="1:18">
      <c r="A820" s="10" t="e">
        <f>'Main Meals'!#REF!</f>
        <v>#REF!</v>
      </c>
      <c r="B820" s="9" t="e">
        <f>'Main Meals'!#REF!</f>
        <v>#REF!</v>
      </c>
      <c r="C820" s="9" t="e">
        <f>'Main Meals'!#REF!</f>
        <v>#REF!</v>
      </c>
      <c r="D820" s="10" t="e">
        <f>'Main Meals'!#REF!</f>
        <v>#REF!</v>
      </c>
      <c r="E820" s="9" t="e">
        <f>'Main Meals'!#REF!</f>
        <v>#REF!</v>
      </c>
      <c r="G820" s="9" t="e">
        <f>'Main Meals'!#REF!</f>
        <v>#REF!</v>
      </c>
      <c r="H820" s="9" t="e">
        <f>VLOOKUP(C820,'Main Meals'!#REF!,10,FALSE)</f>
        <v>#REF!</v>
      </c>
      <c r="Q820" s="411" t="e">
        <f>VLOOKUP(C814,'[1]ToPublish Fri+Mon Package Batch'!$A$2:$B$68,2,FALSE)</f>
        <v>#REF!</v>
      </c>
      <c r="R820" s="421" t="e">
        <f>VLOOKUP(C814,[2]Sheet1!$A$2:$B$12,2,FALSE)</f>
        <v>#REF!</v>
      </c>
    </row>
    <row r="821" spans="1:18">
      <c r="A821" s="10" t="e">
        <f>'Main Meals'!#REF!</f>
        <v>#REF!</v>
      </c>
      <c r="B821" s="9" t="e">
        <f>'Main Meals'!#REF!</f>
        <v>#REF!</v>
      </c>
      <c r="C821" s="9" t="e">
        <f>'Main Meals'!#REF!</f>
        <v>#REF!</v>
      </c>
      <c r="D821" s="10" t="e">
        <f>'Main Meals'!#REF!</f>
        <v>#REF!</v>
      </c>
      <c r="E821" s="9" t="e">
        <f>'Main Meals'!#REF!</f>
        <v>#REF!</v>
      </c>
      <c r="G821" s="9" t="e">
        <f>'Main Meals'!#REF!</f>
        <v>#REF!</v>
      </c>
      <c r="H821" s="9" t="e">
        <f>VLOOKUP(C821,'Main Meals'!#REF!,10,FALSE)</f>
        <v>#REF!</v>
      </c>
      <c r="Q821" s="411" t="e">
        <f>VLOOKUP(C815,'[1]ToPublish Fri+Mon Package Batch'!$A$2:$B$68,2,FALSE)</f>
        <v>#REF!</v>
      </c>
      <c r="R821" s="421" t="e">
        <f>VLOOKUP(C815,[2]Sheet1!$A$2:$B$12,2,FALSE)</f>
        <v>#REF!</v>
      </c>
    </row>
    <row r="822" spans="1:18">
      <c r="A822" s="10" t="e">
        <f>'Main Meals'!#REF!</f>
        <v>#REF!</v>
      </c>
      <c r="B822" s="9" t="e">
        <f>'Main Meals'!#REF!</f>
        <v>#REF!</v>
      </c>
      <c r="C822" s="9" t="e">
        <f>'Main Meals'!#REF!</f>
        <v>#REF!</v>
      </c>
      <c r="D822" s="10" t="e">
        <f>'Main Meals'!#REF!</f>
        <v>#REF!</v>
      </c>
      <c r="E822" s="9" t="e">
        <f>'Main Meals'!#REF!</f>
        <v>#REF!</v>
      </c>
      <c r="G822" s="9" t="e">
        <f>'Main Meals'!#REF!</f>
        <v>#REF!</v>
      </c>
      <c r="H822" s="9" t="e">
        <f>VLOOKUP(C822,'Main Meals'!#REF!,10,FALSE)</f>
        <v>#REF!</v>
      </c>
      <c r="Q822" s="411" t="e">
        <f>VLOOKUP(C816,'[1]ToPublish Fri+Mon Package Batch'!$A$2:$B$68,2,FALSE)</f>
        <v>#REF!</v>
      </c>
      <c r="R822" s="421" t="e">
        <f>VLOOKUP(C816,[2]Sheet1!$A$2:$B$12,2,FALSE)</f>
        <v>#REF!</v>
      </c>
    </row>
    <row r="823" spans="1:18">
      <c r="A823" s="10" t="e">
        <f>'Main Meals'!#REF!</f>
        <v>#REF!</v>
      </c>
      <c r="B823" s="9" t="e">
        <f>'Main Meals'!#REF!</f>
        <v>#REF!</v>
      </c>
      <c r="C823" s="9" t="e">
        <f>'Main Meals'!#REF!</f>
        <v>#REF!</v>
      </c>
      <c r="D823" s="10" t="e">
        <f>'Main Meals'!#REF!</f>
        <v>#REF!</v>
      </c>
      <c r="E823" s="9" t="e">
        <f>'Main Meals'!#REF!</f>
        <v>#REF!</v>
      </c>
      <c r="G823" s="9" t="e">
        <f>'Main Meals'!#REF!</f>
        <v>#REF!</v>
      </c>
      <c r="H823" s="9" t="e">
        <f>VLOOKUP(C823,'Main Meals'!#REF!,10,FALSE)</f>
        <v>#REF!</v>
      </c>
      <c r="Q823" s="411" t="e">
        <f>VLOOKUP(C817,'[1]ToPublish Fri+Mon Package Batch'!$A$2:$B$68,2,FALSE)</f>
        <v>#REF!</v>
      </c>
      <c r="R823" s="421" t="e">
        <f>VLOOKUP(C817,[2]Sheet1!$A$2:$B$12,2,FALSE)</f>
        <v>#REF!</v>
      </c>
    </row>
    <row r="824" spans="1:18">
      <c r="A824" s="10" t="e">
        <f>'Main Meals'!#REF!</f>
        <v>#REF!</v>
      </c>
      <c r="B824" s="9" t="e">
        <f>'Main Meals'!#REF!</f>
        <v>#REF!</v>
      </c>
      <c r="C824" s="9" t="e">
        <f>'Main Meals'!#REF!</f>
        <v>#REF!</v>
      </c>
      <c r="D824" s="10" t="e">
        <f>'Main Meals'!#REF!</f>
        <v>#REF!</v>
      </c>
      <c r="E824" s="9" t="e">
        <f>'Main Meals'!#REF!</f>
        <v>#REF!</v>
      </c>
      <c r="G824" s="9" t="e">
        <f>'Main Meals'!#REF!</f>
        <v>#REF!</v>
      </c>
      <c r="H824" s="9" t="e">
        <f>VLOOKUP(C824,'Main Meals'!#REF!,10,FALSE)</f>
        <v>#REF!</v>
      </c>
      <c r="Q824" s="411" t="e">
        <f>VLOOKUP(C818,'[1]ToPublish Fri+Mon Package Batch'!$A$2:$B$68,2,FALSE)</f>
        <v>#REF!</v>
      </c>
      <c r="R824" s="421" t="e">
        <f>VLOOKUP(C818,[2]Sheet1!$A$2:$B$12,2,FALSE)</f>
        <v>#REF!</v>
      </c>
    </row>
    <row r="825" spans="1:18">
      <c r="A825" s="10" t="e">
        <f>'Main Meals'!#REF!</f>
        <v>#REF!</v>
      </c>
      <c r="B825" s="9" t="e">
        <f>'Main Meals'!#REF!</f>
        <v>#REF!</v>
      </c>
      <c r="C825" s="9" t="e">
        <f>'Main Meals'!#REF!</f>
        <v>#REF!</v>
      </c>
      <c r="D825" s="10" t="e">
        <f>'Main Meals'!#REF!</f>
        <v>#REF!</v>
      </c>
      <c r="E825" s="9" t="e">
        <f>'Main Meals'!#REF!</f>
        <v>#REF!</v>
      </c>
      <c r="G825" s="9" t="e">
        <f>'Main Meals'!#REF!</f>
        <v>#REF!</v>
      </c>
      <c r="H825" s="9" t="e">
        <f>VLOOKUP(C825,'Main Meals'!#REF!,10,FALSE)</f>
        <v>#REF!</v>
      </c>
      <c r="Q825" s="411" t="e">
        <f>VLOOKUP(C819,'[1]ToPublish Fri+Mon Package Batch'!$A$2:$B$68,2,FALSE)</f>
        <v>#REF!</v>
      </c>
      <c r="R825" s="421" t="e">
        <f>VLOOKUP(C819,[2]Sheet1!$A$2:$B$12,2,FALSE)</f>
        <v>#REF!</v>
      </c>
    </row>
    <row r="826" spans="1:18">
      <c r="A826" s="10" t="e">
        <f>'Main Meals'!#REF!</f>
        <v>#REF!</v>
      </c>
      <c r="B826" s="9" t="e">
        <f>'Main Meals'!#REF!</f>
        <v>#REF!</v>
      </c>
      <c r="C826" s="9" t="e">
        <f>'Main Meals'!#REF!</f>
        <v>#REF!</v>
      </c>
      <c r="D826" s="10" t="e">
        <f>'Main Meals'!#REF!</f>
        <v>#REF!</v>
      </c>
      <c r="E826" s="9" t="e">
        <f>'Main Meals'!#REF!</f>
        <v>#REF!</v>
      </c>
      <c r="G826" s="9" t="e">
        <f>'Main Meals'!#REF!</f>
        <v>#REF!</v>
      </c>
      <c r="H826" s="9" t="e">
        <f>VLOOKUP(C826,'Main Meals'!#REF!,10,FALSE)</f>
        <v>#REF!</v>
      </c>
      <c r="Q826" s="411" t="e">
        <f>VLOOKUP(C820,'[1]ToPublish Fri+Mon Package Batch'!$A$2:$B$68,2,FALSE)</f>
        <v>#REF!</v>
      </c>
      <c r="R826" s="421" t="e">
        <f>VLOOKUP(C820,[2]Sheet1!$A$2:$B$12,2,FALSE)</f>
        <v>#REF!</v>
      </c>
    </row>
    <row r="827" spans="1:18">
      <c r="A827" s="10" t="e">
        <f>'Main Meals'!#REF!</f>
        <v>#REF!</v>
      </c>
      <c r="B827" s="9" t="e">
        <f>'Main Meals'!#REF!</f>
        <v>#REF!</v>
      </c>
      <c r="C827" s="9" t="e">
        <f>'Main Meals'!#REF!</f>
        <v>#REF!</v>
      </c>
      <c r="D827" s="10" t="e">
        <f>'Main Meals'!#REF!</f>
        <v>#REF!</v>
      </c>
      <c r="E827" s="9" t="e">
        <f>'Main Meals'!#REF!</f>
        <v>#REF!</v>
      </c>
      <c r="G827" s="9" t="e">
        <f>'Main Meals'!#REF!</f>
        <v>#REF!</v>
      </c>
      <c r="H827" s="9" t="e">
        <f>VLOOKUP(C827,'Main Meals'!#REF!,10,FALSE)</f>
        <v>#REF!</v>
      </c>
      <c r="Q827" s="411" t="e">
        <f>VLOOKUP(C821,'[1]ToPublish Fri+Mon Package Batch'!$A$2:$B$68,2,FALSE)</f>
        <v>#REF!</v>
      </c>
      <c r="R827" s="421" t="e">
        <f>VLOOKUP(C821,[2]Sheet1!$A$2:$B$12,2,FALSE)</f>
        <v>#REF!</v>
      </c>
    </row>
    <row r="828" spans="1:18">
      <c r="A828" s="10" t="e">
        <f>'Main Meals'!#REF!</f>
        <v>#REF!</v>
      </c>
      <c r="B828" s="9" t="e">
        <f>'Main Meals'!#REF!</f>
        <v>#REF!</v>
      </c>
      <c r="C828" s="9" t="e">
        <f>'Main Meals'!#REF!</f>
        <v>#REF!</v>
      </c>
      <c r="D828" s="10" t="e">
        <f>'Main Meals'!#REF!</f>
        <v>#REF!</v>
      </c>
      <c r="E828" s="9" t="e">
        <f>'Main Meals'!#REF!</f>
        <v>#REF!</v>
      </c>
      <c r="G828" s="9" t="e">
        <f>'Main Meals'!#REF!</f>
        <v>#REF!</v>
      </c>
      <c r="H828" s="9" t="e">
        <f>VLOOKUP(C828,'Main Meals'!#REF!,10,FALSE)</f>
        <v>#REF!</v>
      </c>
      <c r="Q828" s="411" t="e">
        <f>VLOOKUP(C822,'[1]ToPublish Fri+Mon Package Batch'!$A$2:$B$68,2,FALSE)</f>
        <v>#REF!</v>
      </c>
      <c r="R828" s="421" t="e">
        <f>VLOOKUP(C822,[2]Sheet1!$A$2:$B$12,2,FALSE)</f>
        <v>#REF!</v>
      </c>
    </row>
    <row r="829" spans="1:18">
      <c r="A829" s="10" t="e">
        <f>'Main Meals'!#REF!</f>
        <v>#REF!</v>
      </c>
      <c r="B829" s="9" t="e">
        <f>'Main Meals'!#REF!</f>
        <v>#REF!</v>
      </c>
      <c r="C829" s="9" t="e">
        <f>'Main Meals'!#REF!</f>
        <v>#REF!</v>
      </c>
      <c r="D829" s="10" t="e">
        <f>'Main Meals'!#REF!</f>
        <v>#REF!</v>
      </c>
      <c r="E829" s="9" t="e">
        <f>'Main Meals'!#REF!</f>
        <v>#REF!</v>
      </c>
      <c r="G829" s="9" t="e">
        <f>'Main Meals'!#REF!</f>
        <v>#REF!</v>
      </c>
      <c r="H829" s="9" t="e">
        <f>VLOOKUP(C829,'Main Meals'!#REF!,10,FALSE)</f>
        <v>#REF!</v>
      </c>
      <c r="Q829" s="411" t="e">
        <f>VLOOKUP(C823,'[1]ToPublish Fri+Mon Package Batch'!$A$2:$B$68,2,FALSE)</f>
        <v>#REF!</v>
      </c>
      <c r="R829" s="421" t="e">
        <f>VLOOKUP(C823,[2]Sheet1!$A$2:$B$12,2,FALSE)</f>
        <v>#REF!</v>
      </c>
    </row>
    <row r="830" spans="1:18">
      <c r="A830" s="10" t="e">
        <f>'Main Meals'!#REF!</f>
        <v>#REF!</v>
      </c>
      <c r="B830" s="9" t="e">
        <f>'Main Meals'!#REF!</f>
        <v>#REF!</v>
      </c>
      <c r="C830" s="9" t="e">
        <f>'Main Meals'!#REF!</f>
        <v>#REF!</v>
      </c>
      <c r="D830" s="10" t="e">
        <f>'Main Meals'!#REF!</f>
        <v>#REF!</v>
      </c>
      <c r="E830" s="9" t="e">
        <f>'Main Meals'!#REF!</f>
        <v>#REF!</v>
      </c>
      <c r="G830" s="9" t="e">
        <f>'Main Meals'!#REF!</f>
        <v>#REF!</v>
      </c>
      <c r="H830" s="9" t="e">
        <f>VLOOKUP(C830,'Main Meals'!#REF!,10,FALSE)</f>
        <v>#REF!</v>
      </c>
      <c r="Q830" s="411" t="e">
        <f>VLOOKUP(C824,'[1]ToPublish Fri+Mon Package Batch'!$A$2:$B$68,2,FALSE)</f>
        <v>#REF!</v>
      </c>
      <c r="R830" s="421" t="e">
        <f>VLOOKUP(C824,[2]Sheet1!$A$2:$B$12,2,FALSE)</f>
        <v>#REF!</v>
      </c>
    </row>
    <row r="831" spans="1:18">
      <c r="A831" s="10" t="e">
        <f>'Main Meals'!#REF!</f>
        <v>#REF!</v>
      </c>
      <c r="B831" s="9" t="e">
        <f>'Main Meals'!#REF!</f>
        <v>#REF!</v>
      </c>
      <c r="C831" s="9" t="e">
        <f>'Main Meals'!#REF!</f>
        <v>#REF!</v>
      </c>
      <c r="D831" s="10" t="e">
        <f>'Main Meals'!#REF!</f>
        <v>#REF!</v>
      </c>
      <c r="E831" s="9" t="e">
        <f>'Main Meals'!#REF!</f>
        <v>#REF!</v>
      </c>
      <c r="G831" s="9" t="e">
        <f>'Main Meals'!#REF!</f>
        <v>#REF!</v>
      </c>
      <c r="H831" s="9" t="e">
        <f>VLOOKUP(C831,'Main Meals'!#REF!,10,FALSE)</f>
        <v>#REF!</v>
      </c>
      <c r="Q831" s="411" t="e">
        <f>VLOOKUP(C825,'[1]ToPublish Fri+Mon Package Batch'!$A$2:$B$68,2,FALSE)</f>
        <v>#REF!</v>
      </c>
      <c r="R831" s="421" t="e">
        <f>VLOOKUP(C825,[2]Sheet1!$A$2:$B$12,2,FALSE)</f>
        <v>#REF!</v>
      </c>
    </row>
    <row r="832" spans="1:18">
      <c r="A832" s="10" t="e">
        <f>'Main Meals'!#REF!</f>
        <v>#REF!</v>
      </c>
      <c r="B832" s="9" t="e">
        <f>'Main Meals'!#REF!</f>
        <v>#REF!</v>
      </c>
      <c r="C832" s="9" t="e">
        <f>'Main Meals'!#REF!</f>
        <v>#REF!</v>
      </c>
      <c r="D832" s="10" t="e">
        <f>'Main Meals'!#REF!</f>
        <v>#REF!</v>
      </c>
      <c r="E832" s="9" t="e">
        <f>'Main Meals'!#REF!</f>
        <v>#REF!</v>
      </c>
      <c r="G832" s="9" t="e">
        <f>'Main Meals'!#REF!</f>
        <v>#REF!</v>
      </c>
      <c r="H832" s="9" t="e">
        <f>VLOOKUP(C832,'Main Meals'!#REF!,10,FALSE)</f>
        <v>#REF!</v>
      </c>
      <c r="Q832" s="411" t="e">
        <f>VLOOKUP(C826,'[1]ToPublish Fri+Mon Package Batch'!$A$2:$B$68,2,FALSE)</f>
        <v>#REF!</v>
      </c>
      <c r="R832" s="421" t="e">
        <f>VLOOKUP(C826,[2]Sheet1!$A$2:$B$12,2,FALSE)</f>
        <v>#REF!</v>
      </c>
    </row>
    <row r="833" spans="1:18">
      <c r="A833" s="10" t="e">
        <f>'Main Meals'!#REF!</f>
        <v>#REF!</v>
      </c>
      <c r="B833" s="9" t="e">
        <f>'Main Meals'!#REF!</f>
        <v>#REF!</v>
      </c>
      <c r="C833" s="9" t="e">
        <f>'Main Meals'!#REF!</f>
        <v>#REF!</v>
      </c>
      <c r="D833" s="10" t="e">
        <f>'Main Meals'!#REF!</f>
        <v>#REF!</v>
      </c>
      <c r="E833" s="9" t="e">
        <f>'Main Meals'!#REF!</f>
        <v>#REF!</v>
      </c>
      <c r="G833" s="9" t="e">
        <f>'Main Meals'!#REF!</f>
        <v>#REF!</v>
      </c>
      <c r="H833" s="9" t="e">
        <f>VLOOKUP(C833,'Main Meals'!#REF!,10,FALSE)</f>
        <v>#REF!</v>
      </c>
      <c r="Q833" s="411" t="e">
        <f>VLOOKUP(C827,'[1]ToPublish Fri+Mon Package Batch'!$A$2:$B$68,2,FALSE)</f>
        <v>#REF!</v>
      </c>
      <c r="R833" s="421" t="e">
        <f>VLOOKUP(C827,[2]Sheet1!$A$2:$B$12,2,FALSE)</f>
        <v>#REF!</v>
      </c>
    </row>
    <row r="834" spans="1:18">
      <c r="A834" s="10" t="e">
        <f>'Main Meals'!#REF!</f>
        <v>#REF!</v>
      </c>
      <c r="B834" s="9" t="e">
        <f>'Main Meals'!#REF!</f>
        <v>#REF!</v>
      </c>
      <c r="C834" s="9" t="e">
        <f>'Main Meals'!#REF!</f>
        <v>#REF!</v>
      </c>
      <c r="D834" s="10" t="e">
        <f>'Main Meals'!#REF!</f>
        <v>#REF!</v>
      </c>
      <c r="E834" s="9" t="e">
        <f>'Main Meals'!#REF!</f>
        <v>#REF!</v>
      </c>
      <c r="G834" s="9" t="e">
        <f>'Main Meals'!#REF!</f>
        <v>#REF!</v>
      </c>
      <c r="H834" s="9" t="e">
        <f>VLOOKUP(C834,'Main Meals'!#REF!,10,FALSE)</f>
        <v>#REF!</v>
      </c>
      <c r="Q834" s="411" t="e">
        <f>VLOOKUP(C828,'[1]ToPublish Fri+Mon Package Batch'!$A$2:$B$68,2,FALSE)</f>
        <v>#REF!</v>
      </c>
      <c r="R834" s="421" t="e">
        <f>VLOOKUP(C828,[2]Sheet1!$A$2:$B$12,2,FALSE)</f>
        <v>#REF!</v>
      </c>
    </row>
    <row r="835" spans="1:18">
      <c r="A835" s="10" t="e">
        <f>'Main Meals'!#REF!</f>
        <v>#REF!</v>
      </c>
      <c r="B835" s="9" t="e">
        <f>'Main Meals'!#REF!</f>
        <v>#REF!</v>
      </c>
      <c r="C835" s="9" t="e">
        <f>'Main Meals'!#REF!</f>
        <v>#REF!</v>
      </c>
      <c r="D835" s="10" t="e">
        <f>'Main Meals'!#REF!</f>
        <v>#REF!</v>
      </c>
      <c r="E835" s="9" t="e">
        <f>'Main Meals'!#REF!</f>
        <v>#REF!</v>
      </c>
      <c r="G835" s="9" t="e">
        <f>'Main Meals'!#REF!</f>
        <v>#REF!</v>
      </c>
      <c r="H835" s="9" t="e">
        <f>VLOOKUP(C835,'Main Meals'!#REF!,10,FALSE)</f>
        <v>#REF!</v>
      </c>
      <c r="Q835" s="411" t="e">
        <f>VLOOKUP(C829,'[1]ToPublish Fri+Mon Package Batch'!$A$2:$B$68,2,FALSE)</f>
        <v>#REF!</v>
      </c>
      <c r="R835" s="421" t="e">
        <f>VLOOKUP(C829,[2]Sheet1!$A$2:$B$12,2,FALSE)</f>
        <v>#REF!</v>
      </c>
    </row>
    <row r="836" spans="1:18">
      <c r="A836" s="10" t="e">
        <f>'Main Meals'!#REF!</f>
        <v>#REF!</v>
      </c>
      <c r="B836" s="9" t="e">
        <f>'Main Meals'!#REF!</f>
        <v>#REF!</v>
      </c>
      <c r="C836" s="9" t="e">
        <f>'Main Meals'!#REF!</f>
        <v>#REF!</v>
      </c>
      <c r="D836" s="10" t="e">
        <f>'Main Meals'!#REF!</f>
        <v>#REF!</v>
      </c>
      <c r="E836" s="9" t="e">
        <f>'Main Meals'!#REF!</f>
        <v>#REF!</v>
      </c>
      <c r="G836" s="9" t="e">
        <f>'Main Meals'!#REF!</f>
        <v>#REF!</v>
      </c>
      <c r="H836" s="9" t="e">
        <f>VLOOKUP(C836,'Main Meals'!#REF!,10,FALSE)</f>
        <v>#REF!</v>
      </c>
      <c r="Q836" s="411" t="e">
        <f>VLOOKUP(C830,'[1]ToPublish Fri+Mon Package Batch'!$A$2:$B$68,2,FALSE)</f>
        <v>#REF!</v>
      </c>
      <c r="R836" s="421" t="e">
        <f>VLOOKUP(C830,[2]Sheet1!$A$2:$B$12,2,FALSE)</f>
        <v>#REF!</v>
      </c>
    </row>
    <row r="837" spans="1:18">
      <c r="A837" s="10" t="e">
        <f>'Main Meals'!#REF!</f>
        <v>#REF!</v>
      </c>
      <c r="B837" s="9" t="e">
        <f>'Main Meals'!#REF!</f>
        <v>#REF!</v>
      </c>
      <c r="C837" s="9" t="e">
        <f>'Main Meals'!#REF!</f>
        <v>#REF!</v>
      </c>
      <c r="D837" s="10" t="e">
        <f>'Main Meals'!#REF!</f>
        <v>#REF!</v>
      </c>
      <c r="E837" s="9" t="e">
        <f>'Main Meals'!#REF!</f>
        <v>#REF!</v>
      </c>
      <c r="G837" s="9" t="e">
        <f>'Main Meals'!#REF!</f>
        <v>#REF!</v>
      </c>
      <c r="H837" s="9" t="e">
        <f>VLOOKUP(C837,'Main Meals'!#REF!,10,FALSE)</f>
        <v>#REF!</v>
      </c>
      <c r="Q837" s="411" t="e">
        <f>VLOOKUP(C831,'[1]ToPublish Fri+Mon Package Batch'!$A$2:$B$68,2,FALSE)</f>
        <v>#REF!</v>
      </c>
      <c r="R837" s="421" t="e">
        <f>VLOOKUP(C831,[2]Sheet1!$A$2:$B$12,2,FALSE)</f>
        <v>#REF!</v>
      </c>
    </row>
    <row r="838" spans="1:18">
      <c r="A838" s="10" t="e">
        <f>'Main Meals'!#REF!</f>
        <v>#REF!</v>
      </c>
      <c r="B838" s="9" t="e">
        <f>'Main Meals'!#REF!</f>
        <v>#REF!</v>
      </c>
      <c r="C838" s="9" t="e">
        <f>'Main Meals'!#REF!</f>
        <v>#REF!</v>
      </c>
      <c r="D838" s="10" t="e">
        <f>'Main Meals'!#REF!</f>
        <v>#REF!</v>
      </c>
      <c r="E838" s="9" t="e">
        <f>'Main Meals'!#REF!</f>
        <v>#REF!</v>
      </c>
      <c r="G838" s="9" t="e">
        <f>'Main Meals'!#REF!</f>
        <v>#REF!</v>
      </c>
      <c r="H838" s="9" t="e">
        <f>VLOOKUP(C838,'Main Meals'!#REF!,10,FALSE)</f>
        <v>#REF!</v>
      </c>
      <c r="Q838" s="411" t="e">
        <f>VLOOKUP(C832,'[1]ToPublish Fri+Mon Package Batch'!$A$2:$B$68,2,FALSE)</f>
        <v>#REF!</v>
      </c>
      <c r="R838" s="421" t="e">
        <f>VLOOKUP(C832,[2]Sheet1!$A$2:$B$12,2,FALSE)</f>
        <v>#REF!</v>
      </c>
    </row>
    <row r="839" spans="1:18">
      <c r="A839" s="10" t="e">
        <f>'Main Meals'!#REF!</f>
        <v>#REF!</v>
      </c>
      <c r="B839" s="9" t="e">
        <f>'Main Meals'!#REF!</f>
        <v>#REF!</v>
      </c>
      <c r="C839" s="9" t="e">
        <f>'Main Meals'!#REF!</f>
        <v>#REF!</v>
      </c>
      <c r="D839" s="10" t="e">
        <f>'Main Meals'!#REF!</f>
        <v>#REF!</v>
      </c>
      <c r="E839" s="9" t="e">
        <f>'Main Meals'!#REF!</f>
        <v>#REF!</v>
      </c>
      <c r="G839" s="9" t="e">
        <f>'Main Meals'!#REF!</f>
        <v>#REF!</v>
      </c>
      <c r="H839" s="9" t="e">
        <f>VLOOKUP(C839,'Main Meals'!#REF!,10,FALSE)</f>
        <v>#REF!</v>
      </c>
      <c r="Q839" s="411" t="e">
        <f>VLOOKUP(C833,'[1]ToPublish Fri+Mon Package Batch'!$A$2:$B$68,2,FALSE)</f>
        <v>#REF!</v>
      </c>
      <c r="R839" s="421" t="e">
        <f>VLOOKUP(C833,[2]Sheet1!$A$2:$B$12,2,FALSE)</f>
        <v>#REF!</v>
      </c>
    </row>
    <row r="840" spans="1:18">
      <c r="A840" s="10" t="e">
        <f>'Main Meals'!#REF!</f>
        <v>#REF!</v>
      </c>
      <c r="B840" s="9" t="e">
        <f>'Main Meals'!#REF!</f>
        <v>#REF!</v>
      </c>
      <c r="C840" s="9" t="e">
        <f>'Main Meals'!#REF!</f>
        <v>#REF!</v>
      </c>
      <c r="D840" s="10" t="e">
        <f>'Main Meals'!#REF!</f>
        <v>#REF!</v>
      </c>
      <c r="E840" s="9" t="e">
        <f>'Main Meals'!#REF!</f>
        <v>#REF!</v>
      </c>
      <c r="G840" s="9" t="e">
        <f>'Main Meals'!#REF!</f>
        <v>#REF!</v>
      </c>
      <c r="H840" s="9" t="e">
        <f>VLOOKUP(C840,'Main Meals'!#REF!,10,FALSE)</f>
        <v>#REF!</v>
      </c>
      <c r="Q840" s="411" t="e">
        <f>VLOOKUP(C834,'[1]ToPublish Fri+Mon Package Batch'!$A$2:$B$68,2,FALSE)</f>
        <v>#REF!</v>
      </c>
      <c r="R840" s="421" t="e">
        <f>VLOOKUP(C834,[2]Sheet1!$A$2:$B$12,2,FALSE)</f>
        <v>#REF!</v>
      </c>
    </row>
    <row r="841" spans="1:18">
      <c r="A841" s="10" t="e">
        <f>'Main Meals'!#REF!</f>
        <v>#REF!</v>
      </c>
      <c r="B841" s="9" t="e">
        <f>'Main Meals'!#REF!</f>
        <v>#REF!</v>
      </c>
      <c r="C841" s="9" t="e">
        <f>'Main Meals'!#REF!</f>
        <v>#REF!</v>
      </c>
      <c r="D841" s="10" t="e">
        <f>'Main Meals'!#REF!</f>
        <v>#REF!</v>
      </c>
      <c r="E841" s="9" t="e">
        <f>'Main Meals'!#REF!</f>
        <v>#REF!</v>
      </c>
      <c r="G841" s="9" t="e">
        <f>'Main Meals'!#REF!</f>
        <v>#REF!</v>
      </c>
      <c r="H841" s="9" t="e">
        <f>VLOOKUP(C841,'Main Meals'!#REF!,10,FALSE)</f>
        <v>#REF!</v>
      </c>
      <c r="Q841" s="411" t="e">
        <f>VLOOKUP(C835,'[1]ToPublish Fri+Mon Package Batch'!$A$2:$B$68,2,FALSE)</f>
        <v>#REF!</v>
      </c>
      <c r="R841" s="421" t="e">
        <f>VLOOKUP(C835,[2]Sheet1!$A$2:$B$12,2,FALSE)</f>
        <v>#REF!</v>
      </c>
    </row>
    <row r="842" spans="1:18">
      <c r="A842" s="10" t="e">
        <f>'Main Meals'!#REF!</f>
        <v>#REF!</v>
      </c>
      <c r="B842" s="9" t="e">
        <f>'Main Meals'!#REF!</f>
        <v>#REF!</v>
      </c>
      <c r="C842" s="9" t="e">
        <f>'Main Meals'!#REF!</f>
        <v>#REF!</v>
      </c>
      <c r="D842" s="10" t="e">
        <f>'Main Meals'!#REF!</f>
        <v>#REF!</v>
      </c>
      <c r="E842" s="9" t="e">
        <f>'Main Meals'!#REF!</f>
        <v>#REF!</v>
      </c>
      <c r="G842" s="9" t="e">
        <f>'Main Meals'!#REF!</f>
        <v>#REF!</v>
      </c>
      <c r="H842" s="9" t="e">
        <f>VLOOKUP(C842,'Main Meals'!#REF!,10,FALSE)</f>
        <v>#REF!</v>
      </c>
      <c r="Q842" s="411" t="e">
        <f>VLOOKUP(C836,'[1]ToPublish Fri+Mon Package Batch'!$A$2:$B$68,2,FALSE)</f>
        <v>#REF!</v>
      </c>
      <c r="R842" s="421" t="e">
        <f>VLOOKUP(C836,[2]Sheet1!$A$2:$B$12,2,FALSE)</f>
        <v>#REF!</v>
      </c>
    </row>
    <row r="843" spans="1:18">
      <c r="A843" s="10" t="e">
        <f>'Main Meals'!#REF!</f>
        <v>#REF!</v>
      </c>
      <c r="B843" s="9" t="e">
        <f>'Main Meals'!#REF!</f>
        <v>#REF!</v>
      </c>
      <c r="C843" s="9" t="e">
        <f>'Main Meals'!#REF!</f>
        <v>#REF!</v>
      </c>
      <c r="D843" s="10" t="e">
        <f>'Main Meals'!#REF!</f>
        <v>#REF!</v>
      </c>
      <c r="E843" s="9" t="e">
        <f>'Main Meals'!#REF!</f>
        <v>#REF!</v>
      </c>
      <c r="G843" s="9" t="e">
        <f>'Main Meals'!#REF!</f>
        <v>#REF!</v>
      </c>
      <c r="H843" s="9" t="e">
        <f>VLOOKUP(C843,'Main Meals'!#REF!,10,FALSE)</f>
        <v>#REF!</v>
      </c>
      <c r="Q843" s="411" t="e">
        <f>VLOOKUP(C837,'[1]ToPublish Fri+Mon Package Batch'!$A$2:$B$68,2,FALSE)</f>
        <v>#REF!</v>
      </c>
      <c r="R843" s="421" t="e">
        <f>VLOOKUP(C837,[2]Sheet1!$A$2:$B$12,2,FALSE)</f>
        <v>#REF!</v>
      </c>
    </row>
    <row r="844" spans="1:18">
      <c r="A844" s="10" t="e">
        <f>'Main Meals'!#REF!</f>
        <v>#REF!</v>
      </c>
      <c r="B844" s="9" t="e">
        <f>'Main Meals'!#REF!</f>
        <v>#REF!</v>
      </c>
      <c r="C844" s="9" t="e">
        <f>'Main Meals'!#REF!</f>
        <v>#REF!</v>
      </c>
      <c r="D844" s="10" t="e">
        <f>'Main Meals'!#REF!</f>
        <v>#REF!</v>
      </c>
      <c r="E844" s="9" t="e">
        <f>'Main Meals'!#REF!</f>
        <v>#REF!</v>
      </c>
      <c r="G844" s="9" t="e">
        <f>'Main Meals'!#REF!</f>
        <v>#REF!</v>
      </c>
      <c r="H844" s="9" t="e">
        <f>VLOOKUP(C844,'Main Meals'!#REF!,10,FALSE)</f>
        <v>#REF!</v>
      </c>
      <c r="Q844" s="411" t="e">
        <f>VLOOKUP(C838,'[1]ToPublish Fri+Mon Package Batch'!$A$2:$B$68,2,FALSE)</f>
        <v>#REF!</v>
      </c>
      <c r="R844" s="421" t="e">
        <f>VLOOKUP(C838,[2]Sheet1!$A$2:$B$12,2,FALSE)</f>
        <v>#REF!</v>
      </c>
    </row>
    <row r="845" spans="1:18">
      <c r="A845" s="10" t="e">
        <f>'Main Meals'!#REF!</f>
        <v>#REF!</v>
      </c>
      <c r="B845" s="9" t="e">
        <f>'Main Meals'!#REF!</f>
        <v>#REF!</v>
      </c>
      <c r="C845" s="9" t="e">
        <f>'Main Meals'!#REF!</f>
        <v>#REF!</v>
      </c>
      <c r="D845" s="10" t="e">
        <f>'Main Meals'!#REF!</f>
        <v>#REF!</v>
      </c>
      <c r="E845" s="9" t="e">
        <f>'Main Meals'!#REF!</f>
        <v>#REF!</v>
      </c>
      <c r="G845" s="9" t="e">
        <f>'Main Meals'!#REF!</f>
        <v>#REF!</v>
      </c>
      <c r="H845" s="9" t="e">
        <f>VLOOKUP(C845,'Main Meals'!#REF!,10,FALSE)</f>
        <v>#REF!</v>
      </c>
      <c r="Q845" s="411" t="e">
        <f>VLOOKUP(C839,'[1]ToPublish Fri+Mon Package Batch'!$A$2:$B$68,2,FALSE)</f>
        <v>#REF!</v>
      </c>
      <c r="R845" s="421" t="e">
        <f>VLOOKUP(C839,[2]Sheet1!$A$2:$B$12,2,FALSE)</f>
        <v>#REF!</v>
      </c>
    </row>
    <row r="846" spans="1:18">
      <c r="A846" s="10" t="e">
        <f>'Main Meals'!#REF!</f>
        <v>#REF!</v>
      </c>
      <c r="B846" s="9" t="e">
        <f>'Main Meals'!#REF!</f>
        <v>#REF!</v>
      </c>
      <c r="C846" s="9" t="e">
        <f>'Main Meals'!#REF!</f>
        <v>#REF!</v>
      </c>
      <c r="D846" s="10" t="e">
        <f>'Main Meals'!#REF!</f>
        <v>#REF!</v>
      </c>
      <c r="E846" s="9" t="e">
        <f>'Main Meals'!#REF!</f>
        <v>#REF!</v>
      </c>
      <c r="G846" s="9" t="e">
        <f>'Main Meals'!#REF!</f>
        <v>#REF!</v>
      </c>
      <c r="H846" s="9" t="e">
        <f>VLOOKUP(C846,'Main Meals'!#REF!,10,FALSE)</f>
        <v>#REF!</v>
      </c>
      <c r="Q846" s="411" t="e">
        <f>VLOOKUP(C840,'[1]ToPublish Fri+Mon Package Batch'!$A$2:$B$68,2,FALSE)</f>
        <v>#REF!</v>
      </c>
      <c r="R846" s="421" t="e">
        <f>VLOOKUP(C840,[2]Sheet1!$A$2:$B$12,2,FALSE)</f>
        <v>#REF!</v>
      </c>
    </row>
    <row r="847" spans="1:18">
      <c r="A847" s="10" t="e">
        <f>'Main Meals'!#REF!</f>
        <v>#REF!</v>
      </c>
      <c r="B847" s="9" t="e">
        <f>'Main Meals'!#REF!</f>
        <v>#REF!</v>
      </c>
      <c r="C847" s="9" t="e">
        <f>'Main Meals'!#REF!</f>
        <v>#REF!</v>
      </c>
      <c r="D847" s="10" t="e">
        <f>'Main Meals'!#REF!</f>
        <v>#REF!</v>
      </c>
      <c r="E847" s="9" t="e">
        <f>'Main Meals'!#REF!</f>
        <v>#REF!</v>
      </c>
      <c r="G847" s="9" t="e">
        <f>'Main Meals'!#REF!</f>
        <v>#REF!</v>
      </c>
      <c r="H847" s="9" t="e">
        <f>VLOOKUP(C847,'Main Meals'!#REF!,10,FALSE)</f>
        <v>#REF!</v>
      </c>
      <c r="Q847" s="411" t="e">
        <f>VLOOKUP(C841,'[1]ToPublish Fri+Mon Package Batch'!$A$2:$B$68,2,FALSE)</f>
        <v>#REF!</v>
      </c>
      <c r="R847" s="421" t="e">
        <f>VLOOKUP(C841,[2]Sheet1!$A$2:$B$12,2,FALSE)</f>
        <v>#REF!</v>
      </c>
    </row>
    <row r="848" spans="1:18">
      <c r="A848" s="10" t="e">
        <f>'Main Meals'!#REF!</f>
        <v>#REF!</v>
      </c>
      <c r="B848" s="9" t="e">
        <f>'Main Meals'!#REF!</f>
        <v>#REF!</v>
      </c>
      <c r="C848" s="9" t="e">
        <f>'Main Meals'!#REF!</f>
        <v>#REF!</v>
      </c>
      <c r="D848" s="10" t="e">
        <f>'Main Meals'!#REF!</f>
        <v>#REF!</v>
      </c>
      <c r="E848" s="9" t="e">
        <f>'Main Meals'!#REF!</f>
        <v>#REF!</v>
      </c>
      <c r="G848" s="9" t="e">
        <f>'Main Meals'!#REF!</f>
        <v>#REF!</v>
      </c>
      <c r="H848" s="9" t="e">
        <f>VLOOKUP(C848,'Main Meals'!#REF!,10,FALSE)</f>
        <v>#REF!</v>
      </c>
      <c r="Q848" s="411" t="e">
        <f>VLOOKUP(C842,'[1]ToPublish Fri+Mon Package Batch'!$A$2:$B$68,2,FALSE)</f>
        <v>#REF!</v>
      </c>
      <c r="R848" s="421" t="e">
        <f>VLOOKUP(C842,[2]Sheet1!$A$2:$B$12,2,FALSE)</f>
        <v>#REF!</v>
      </c>
    </row>
    <row r="849" spans="1:18">
      <c r="A849" s="10" t="e">
        <f>'Main Meals'!#REF!</f>
        <v>#REF!</v>
      </c>
      <c r="B849" s="9" t="e">
        <f>'Main Meals'!#REF!</f>
        <v>#REF!</v>
      </c>
      <c r="C849" s="9" t="e">
        <f>'Main Meals'!#REF!</f>
        <v>#REF!</v>
      </c>
      <c r="D849" s="10" t="e">
        <f>'Main Meals'!#REF!</f>
        <v>#REF!</v>
      </c>
      <c r="E849" s="9" t="e">
        <f>'Main Meals'!#REF!</f>
        <v>#REF!</v>
      </c>
      <c r="G849" s="9" t="e">
        <f>'Main Meals'!#REF!</f>
        <v>#REF!</v>
      </c>
      <c r="H849" s="9" t="e">
        <f>VLOOKUP(C849,'Main Meals'!#REF!,10,FALSE)</f>
        <v>#REF!</v>
      </c>
      <c r="Q849" s="411" t="e">
        <f>VLOOKUP(C843,'[1]ToPublish Fri+Mon Package Batch'!$A$2:$B$68,2,FALSE)</f>
        <v>#REF!</v>
      </c>
      <c r="R849" s="421" t="e">
        <f>VLOOKUP(C843,[2]Sheet1!$A$2:$B$12,2,FALSE)</f>
        <v>#REF!</v>
      </c>
    </row>
    <row r="850" spans="1:18">
      <c r="A850" s="10" t="e">
        <f>'Main Meals'!#REF!</f>
        <v>#REF!</v>
      </c>
      <c r="B850" s="9" t="e">
        <f>'Main Meals'!#REF!</f>
        <v>#REF!</v>
      </c>
      <c r="C850" s="9" t="e">
        <f>'Main Meals'!#REF!</f>
        <v>#REF!</v>
      </c>
      <c r="D850" s="10" t="e">
        <f>'Main Meals'!#REF!</f>
        <v>#REF!</v>
      </c>
      <c r="E850" s="9" t="e">
        <f>'Main Meals'!#REF!</f>
        <v>#REF!</v>
      </c>
      <c r="G850" s="9" t="e">
        <f>'Main Meals'!#REF!</f>
        <v>#REF!</v>
      </c>
      <c r="H850" s="9" t="e">
        <f>VLOOKUP(C850,'Main Meals'!#REF!,10,FALSE)</f>
        <v>#REF!</v>
      </c>
      <c r="Q850" s="411" t="e">
        <f>VLOOKUP(C844,'[1]ToPublish Fri+Mon Package Batch'!$A$2:$B$68,2,FALSE)</f>
        <v>#REF!</v>
      </c>
      <c r="R850" s="421" t="e">
        <f>VLOOKUP(C844,[2]Sheet1!$A$2:$B$12,2,FALSE)</f>
        <v>#REF!</v>
      </c>
    </row>
    <row r="851" spans="1:18">
      <c r="A851" s="10" t="e">
        <f>'Main Meals'!#REF!</f>
        <v>#REF!</v>
      </c>
      <c r="B851" s="9" t="e">
        <f>'Main Meals'!#REF!</f>
        <v>#REF!</v>
      </c>
      <c r="C851" s="9" t="e">
        <f>'Main Meals'!#REF!</f>
        <v>#REF!</v>
      </c>
      <c r="D851" s="10" t="e">
        <f>'Main Meals'!#REF!</f>
        <v>#REF!</v>
      </c>
      <c r="E851" s="9" t="e">
        <f>'Main Meals'!#REF!</f>
        <v>#REF!</v>
      </c>
      <c r="G851" s="9" t="e">
        <f>'Main Meals'!#REF!</f>
        <v>#REF!</v>
      </c>
      <c r="H851" s="9" t="e">
        <f>VLOOKUP(C851,'Main Meals'!#REF!,10,FALSE)</f>
        <v>#REF!</v>
      </c>
      <c r="Q851" s="411" t="e">
        <f>VLOOKUP(C845,'[1]ToPublish Fri+Mon Package Batch'!$A$2:$B$68,2,FALSE)</f>
        <v>#REF!</v>
      </c>
      <c r="R851" s="421" t="e">
        <f>VLOOKUP(C845,[2]Sheet1!$A$2:$B$12,2,FALSE)</f>
        <v>#REF!</v>
      </c>
    </row>
    <row r="852" spans="1:18">
      <c r="A852" s="10" t="e">
        <f>'Main Meals'!#REF!</f>
        <v>#REF!</v>
      </c>
      <c r="B852" s="9" t="e">
        <f>'Main Meals'!#REF!</f>
        <v>#REF!</v>
      </c>
      <c r="C852" s="9" t="e">
        <f>'Main Meals'!#REF!</f>
        <v>#REF!</v>
      </c>
      <c r="D852" s="10" t="e">
        <f>'Main Meals'!#REF!</f>
        <v>#REF!</v>
      </c>
      <c r="E852" s="9" t="e">
        <f>'Main Meals'!#REF!</f>
        <v>#REF!</v>
      </c>
      <c r="G852" s="9" t="e">
        <f>'Main Meals'!#REF!</f>
        <v>#REF!</v>
      </c>
      <c r="H852" s="9" t="e">
        <f>VLOOKUP(C852,'Main Meals'!#REF!,10,FALSE)</f>
        <v>#REF!</v>
      </c>
      <c r="Q852" s="411" t="e">
        <f>VLOOKUP(C846,'[1]ToPublish Fri+Mon Package Batch'!$A$2:$B$68,2,FALSE)</f>
        <v>#REF!</v>
      </c>
      <c r="R852" s="421" t="e">
        <f>VLOOKUP(C846,[2]Sheet1!$A$2:$B$12,2,FALSE)</f>
        <v>#REF!</v>
      </c>
    </row>
    <row r="853" spans="1:18">
      <c r="A853" s="10" t="e">
        <f>'Main Meals'!#REF!</f>
        <v>#REF!</v>
      </c>
      <c r="B853" s="9" t="e">
        <f>'Main Meals'!#REF!</f>
        <v>#REF!</v>
      </c>
      <c r="C853" s="9" t="e">
        <f>'Main Meals'!#REF!</f>
        <v>#REF!</v>
      </c>
      <c r="D853" s="10" t="e">
        <f>'Main Meals'!#REF!</f>
        <v>#REF!</v>
      </c>
      <c r="E853" s="9" t="e">
        <f>'Main Meals'!#REF!</f>
        <v>#REF!</v>
      </c>
      <c r="G853" s="9" t="e">
        <f>'Main Meals'!#REF!</f>
        <v>#REF!</v>
      </c>
      <c r="H853" s="9" t="e">
        <f>VLOOKUP(C853,'Main Meals'!#REF!,10,FALSE)</f>
        <v>#REF!</v>
      </c>
      <c r="Q853" s="411" t="e">
        <f>VLOOKUP(C847,'[1]ToPublish Fri+Mon Package Batch'!$A$2:$B$68,2,FALSE)</f>
        <v>#REF!</v>
      </c>
      <c r="R853" s="421" t="e">
        <f>VLOOKUP(C847,[2]Sheet1!$A$2:$B$12,2,FALSE)</f>
        <v>#REF!</v>
      </c>
    </row>
    <row r="854" spans="1:18">
      <c r="A854" s="10" t="e">
        <f>'Main Meals'!#REF!</f>
        <v>#REF!</v>
      </c>
      <c r="B854" s="9" t="e">
        <f>'Main Meals'!#REF!</f>
        <v>#REF!</v>
      </c>
      <c r="C854" s="9" t="e">
        <f>'Main Meals'!#REF!</f>
        <v>#REF!</v>
      </c>
      <c r="D854" s="10" t="e">
        <f>'Main Meals'!#REF!</f>
        <v>#REF!</v>
      </c>
      <c r="E854" s="9" t="e">
        <f>'Main Meals'!#REF!</f>
        <v>#REF!</v>
      </c>
      <c r="G854" s="9" t="e">
        <f>'Main Meals'!#REF!</f>
        <v>#REF!</v>
      </c>
      <c r="H854" s="9" t="e">
        <f>VLOOKUP(C854,'Main Meals'!#REF!,10,FALSE)</f>
        <v>#REF!</v>
      </c>
      <c r="Q854" s="411" t="e">
        <f>VLOOKUP(C848,'[1]ToPublish Fri+Mon Package Batch'!$A$2:$B$68,2,FALSE)</f>
        <v>#REF!</v>
      </c>
      <c r="R854" s="421" t="e">
        <f>VLOOKUP(C848,[2]Sheet1!$A$2:$B$12,2,FALSE)</f>
        <v>#REF!</v>
      </c>
    </row>
    <row r="855" spans="1:18">
      <c r="A855" s="10" t="e">
        <f>'Main Meals'!#REF!</f>
        <v>#REF!</v>
      </c>
      <c r="B855" s="9" t="e">
        <f>'Main Meals'!#REF!</f>
        <v>#REF!</v>
      </c>
      <c r="C855" s="9" t="e">
        <f>'Main Meals'!#REF!</f>
        <v>#REF!</v>
      </c>
      <c r="D855" s="10" t="e">
        <f>'Main Meals'!#REF!</f>
        <v>#REF!</v>
      </c>
      <c r="E855" s="9" t="e">
        <f>'Main Meals'!#REF!</f>
        <v>#REF!</v>
      </c>
      <c r="G855" s="9" t="e">
        <f>'Main Meals'!#REF!</f>
        <v>#REF!</v>
      </c>
      <c r="H855" s="9" t="e">
        <f>VLOOKUP(C855,'Main Meals'!#REF!,10,FALSE)</f>
        <v>#REF!</v>
      </c>
      <c r="Q855" s="411" t="e">
        <f>VLOOKUP(C849,'[1]ToPublish Fri+Mon Package Batch'!$A$2:$B$68,2,FALSE)</f>
        <v>#REF!</v>
      </c>
      <c r="R855" s="421" t="e">
        <f>VLOOKUP(C849,[2]Sheet1!$A$2:$B$12,2,FALSE)</f>
        <v>#REF!</v>
      </c>
    </row>
    <row r="856" spans="1:18">
      <c r="A856" s="10" t="e">
        <f>'Main Meals'!#REF!</f>
        <v>#REF!</v>
      </c>
      <c r="B856" s="9" t="e">
        <f>'Main Meals'!#REF!</f>
        <v>#REF!</v>
      </c>
      <c r="C856" s="9" t="e">
        <f>'Main Meals'!#REF!</f>
        <v>#REF!</v>
      </c>
      <c r="D856" s="10" t="e">
        <f>'Main Meals'!#REF!</f>
        <v>#REF!</v>
      </c>
      <c r="E856" s="9" t="e">
        <f>'Main Meals'!#REF!</f>
        <v>#REF!</v>
      </c>
      <c r="G856" s="9" t="e">
        <f>'Main Meals'!#REF!</f>
        <v>#REF!</v>
      </c>
      <c r="H856" s="9" t="e">
        <f>VLOOKUP(C856,'Main Meals'!#REF!,10,FALSE)</f>
        <v>#REF!</v>
      </c>
      <c r="Q856" s="411" t="e">
        <f>VLOOKUP(C850,'[1]ToPublish Fri+Mon Package Batch'!$A$2:$B$68,2,FALSE)</f>
        <v>#REF!</v>
      </c>
      <c r="R856" s="421" t="e">
        <f>VLOOKUP(C850,[2]Sheet1!$A$2:$B$12,2,FALSE)</f>
        <v>#REF!</v>
      </c>
    </row>
    <row r="857" spans="1:18">
      <c r="A857" s="10" t="e">
        <f>'Main Meals'!#REF!</f>
        <v>#REF!</v>
      </c>
      <c r="B857" s="9" t="e">
        <f>'Main Meals'!#REF!</f>
        <v>#REF!</v>
      </c>
      <c r="C857" s="9" t="e">
        <f>'Main Meals'!#REF!</f>
        <v>#REF!</v>
      </c>
      <c r="D857" s="10" t="e">
        <f>'Main Meals'!#REF!</f>
        <v>#REF!</v>
      </c>
      <c r="E857" s="9" t="e">
        <f>'Main Meals'!#REF!</f>
        <v>#REF!</v>
      </c>
      <c r="G857" s="9" t="e">
        <f>'Main Meals'!#REF!</f>
        <v>#REF!</v>
      </c>
      <c r="H857" s="9" t="e">
        <f>VLOOKUP(C857,'Main Meals'!#REF!,10,FALSE)</f>
        <v>#REF!</v>
      </c>
      <c r="Q857" s="411" t="e">
        <f>VLOOKUP(C851,'[1]ToPublish Fri+Mon Package Batch'!$A$2:$B$68,2,FALSE)</f>
        <v>#REF!</v>
      </c>
      <c r="R857" s="421" t="e">
        <f>VLOOKUP(C851,[2]Sheet1!$A$2:$B$12,2,FALSE)</f>
        <v>#REF!</v>
      </c>
    </row>
    <row r="858" spans="1:18">
      <c r="A858" s="10" t="e">
        <f>'Main Meals'!#REF!</f>
        <v>#REF!</v>
      </c>
      <c r="B858" s="9" t="e">
        <f>'Main Meals'!#REF!</f>
        <v>#REF!</v>
      </c>
      <c r="C858" s="9" t="e">
        <f>'Main Meals'!#REF!</f>
        <v>#REF!</v>
      </c>
      <c r="D858" s="10" t="e">
        <f>'Main Meals'!#REF!</f>
        <v>#REF!</v>
      </c>
      <c r="E858" s="9" t="e">
        <f>'Main Meals'!#REF!</f>
        <v>#REF!</v>
      </c>
      <c r="G858" s="9" t="e">
        <f>'Main Meals'!#REF!</f>
        <v>#REF!</v>
      </c>
      <c r="H858" s="9" t="e">
        <f>VLOOKUP(C858,'Main Meals'!#REF!,10,FALSE)</f>
        <v>#REF!</v>
      </c>
      <c r="Q858" s="411" t="e">
        <f>VLOOKUP(C852,'[1]ToPublish Fri+Mon Package Batch'!$A$2:$B$68,2,FALSE)</f>
        <v>#REF!</v>
      </c>
      <c r="R858" s="421" t="e">
        <f>VLOOKUP(C852,[2]Sheet1!$A$2:$B$12,2,FALSE)</f>
        <v>#REF!</v>
      </c>
    </row>
    <row r="859" spans="1:18">
      <c r="A859" s="10" t="e">
        <f>'Main Meals'!#REF!</f>
        <v>#REF!</v>
      </c>
      <c r="B859" s="9" t="e">
        <f>'Main Meals'!#REF!</f>
        <v>#REF!</v>
      </c>
      <c r="C859" s="9" t="e">
        <f>'Main Meals'!#REF!</f>
        <v>#REF!</v>
      </c>
      <c r="D859" s="10" t="e">
        <f>'Main Meals'!#REF!</f>
        <v>#REF!</v>
      </c>
      <c r="E859" s="9" t="e">
        <f>'Main Meals'!#REF!</f>
        <v>#REF!</v>
      </c>
      <c r="G859" s="9" t="e">
        <f>'Main Meals'!#REF!</f>
        <v>#REF!</v>
      </c>
      <c r="H859" s="9" t="e">
        <f>VLOOKUP(C859,'Main Meals'!#REF!,10,FALSE)</f>
        <v>#REF!</v>
      </c>
      <c r="Q859" s="411" t="e">
        <f>VLOOKUP(C853,'[1]ToPublish Fri+Mon Package Batch'!$A$2:$B$68,2,FALSE)</f>
        <v>#REF!</v>
      </c>
      <c r="R859" s="421" t="e">
        <f>VLOOKUP(C853,[2]Sheet1!$A$2:$B$12,2,FALSE)</f>
        <v>#REF!</v>
      </c>
    </row>
    <row r="860" spans="1:18">
      <c r="A860" s="10" t="e">
        <f>'Main Meals'!#REF!</f>
        <v>#REF!</v>
      </c>
      <c r="B860" s="9" t="e">
        <f>'Main Meals'!#REF!</f>
        <v>#REF!</v>
      </c>
      <c r="C860" s="9" t="e">
        <f>'Main Meals'!#REF!</f>
        <v>#REF!</v>
      </c>
      <c r="D860" s="10" t="e">
        <f>'Main Meals'!#REF!</f>
        <v>#REF!</v>
      </c>
      <c r="E860" s="9" t="e">
        <f>'Main Meals'!#REF!</f>
        <v>#REF!</v>
      </c>
      <c r="G860" s="9" t="e">
        <f>'Main Meals'!#REF!</f>
        <v>#REF!</v>
      </c>
      <c r="H860" s="9" t="e">
        <f>VLOOKUP(C860,'Main Meals'!#REF!,10,FALSE)</f>
        <v>#REF!</v>
      </c>
      <c r="Q860" s="411" t="e">
        <f>VLOOKUP(C854,'[1]ToPublish Fri+Mon Package Batch'!$A$2:$B$68,2,FALSE)</f>
        <v>#REF!</v>
      </c>
      <c r="R860" s="421" t="e">
        <f>VLOOKUP(C854,[2]Sheet1!$A$2:$B$12,2,FALSE)</f>
        <v>#REF!</v>
      </c>
    </row>
    <row r="861" spans="1:18">
      <c r="A861" s="10" t="e">
        <f>'Main Meals'!#REF!</f>
        <v>#REF!</v>
      </c>
      <c r="B861" s="9" t="e">
        <f>'Main Meals'!#REF!</f>
        <v>#REF!</v>
      </c>
      <c r="C861" s="9" t="e">
        <f>'Main Meals'!#REF!</f>
        <v>#REF!</v>
      </c>
      <c r="D861" s="10" t="e">
        <f>'Main Meals'!#REF!</f>
        <v>#REF!</v>
      </c>
      <c r="E861" s="9" t="e">
        <f>'Main Meals'!#REF!</f>
        <v>#REF!</v>
      </c>
      <c r="G861" s="9" t="e">
        <f>'Main Meals'!#REF!</f>
        <v>#REF!</v>
      </c>
      <c r="H861" s="9" t="e">
        <f>VLOOKUP(C861,'Main Meals'!#REF!,10,FALSE)</f>
        <v>#REF!</v>
      </c>
      <c r="Q861" s="411" t="e">
        <f>VLOOKUP(C855,'[1]ToPublish Fri+Mon Package Batch'!$A$2:$B$68,2,FALSE)</f>
        <v>#REF!</v>
      </c>
      <c r="R861" s="421" t="e">
        <f>VLOOKUP(C855,[2]Sheet1!$A$2:$B$12,2,FALSE)</f>
        <v>#REF!</v>
      </c>
    </row>
    <row r="862" spans="1:18">
      <c r="A862" s="10" t="e">
        <f>'Main Meals'!#REF!</f>
        <v>#REF!</v>
      </c>
      <c r="B862" s="9" t="e">
        <f>'Main Meals'!#REF!</f>
        <v>#REF!</v>
      </c>
      <c r="C862" s="9" t="e">
        <f>'Main Meals'!#REF!</f>
        <v>#REF!</v>
      </c>
      <c r="D862" s="10" t="e">
        <f>'Main Meals'!#REF!</f>
        <v>#REF!</v>
      </c>
      <c r="E862" s="9" t="e">
        <f>'Main Meals'!#REF!</f>
        <v>#REF!</v>
      </c>
      <c r="G862" s="9" t="e">
        <f>'Main Meals'!#REF!</f>
        <v>#REF!</v>
      </c>
      <c r="H862" s="9" t="e">
        <f>VLOOKUP(C862,'Main Meals'!#REF!,10,FALSE)</f>
        <v>#REF!</v>
      </c>
      <c r="Q862" s="411" t="e">
        <f>VLOOKUP(C856,'[1]ToPublish Fri+Mon Package Batch'!$A$2:$B$68,2,FALSE)</f>
        <v>#REF!</v>
      </c>
      <c r="R862" s="421" t="e">
        <f>VLOOKUP(C856,[2]Sheet1!$A$2:$B$12,2,FALSE)</f>
        <v>#REF!</v>
      </c>
    </row>
    <row r="863" spans="1:18">
      <c r="A863" s="10" t="e">
        <f>'Main Meals'!#REF!</f>
        <v>#REF!</v>
      </c>
      <c r="B863" s="9" t="e">
        <f>'Main Meals'!#REF!</f>
        <v>#REF!</v>
      </c>
      <c r="C863" s="9" t="e">
        <f>'Main Meals'!#REF!</f>
        <v>#REF!</v>
      </c>
      <c r="D863" s="10" t="e">
        <f>'Main Meals'!#REF!</f>
        <v>#REF!</v>
      </c>
      <c r="E863" s="9" t="e">
        <f>'Main Meals'!#REF!</f>
        <v>#REF!</v>
      </c>
      <c r="G863" s="9" t="e">
        <f>'Main Meals'!#REF!</f>
        <v>#REF!</v>
      </c>
      <c r="H863" s="9" t="e">
        <f>VLOOKUP(C863,'Main Meals'!#REF!,10,FALSE)</f>
        <v>#REF!</v>
      </c>
      <c r="Q863" s="411" t="e">
        <f>VLOOKUP(C857,'[1]ToPublish Fri+Mon Package Batch'!$A$2:$B$68,2,FALSE)</f>
        <v>#REF!</v>
      </c>
      <c r="R863" s="421" t="e">
        <f>VLOOKUP(C857,[2]Sheet1!$A$2:$B$12,2,FALSE)</f>
        <v>#REF!</v>
      </c>
    </row>
    <row r="864" spans="1:18">
      <c r="A864" s="10" t="e">
        <f>'Main Meals'!#REF!</f>
        <v>#REF!</v>
      </c>
      <c r="B864" s="9" t="e">
        <f>'Main Meals'!#REF!</f>
        <v>#REF!</v>
      </c>
      <c r="C864" s="9" t="e">
        <f>'Main Meals'!#REF!</f>
        <v>#REF!</v>
      </c>
      <c r="D864" s="10" t="e">
        <f>'Main Meals'!#REF!</f>
        <v>#REF!</v>
      </c>
      <c r="E864" s="9" t="e">
        <f>'Main Meals'!#REF!</f>
        <v>#REF!</v>
      </c>
      <c r="G864" s="9" t="e">
        <f>'Main Meals'!#REF!</f>
        <v>#REF!</v>
      </c>
      <c r="H864" s="9" t="e">
        <f>VLOOKUP(C864,'Main Meals'!#REF!,10,FALSE)</f>
        <v>#REF!</v>
      </c>
      <c r="Q864" s="411" t="e">
        <f>VLOOKUP(C858,'[1]ToPublish Fri+Mon Package Batch'!$A$2:$B$68,2,FALSE)</f>
        <v>#REF!</v>
      </c>
      <c r="R864" s="421" t="e">
        <f>VLOOKUP(C858,[2]Sheet1!$A$2:$B$12,2,FALSE)</f>
        <v>#REF!</v>
      </c>
    </row>
    <row r="865" spans="1:18">
      <c r="A865" s="10" t="e">
        <f>'Main Meals'!#REF!</f>
        <v>#REF!</v>
      </c>
      <c r="B865" s="9" t="e">
        <f>'Main Meals'!#REF!</f>
        <v>#REF!</v>
      </c>
      <c r="C865" s="9" t="e">
        <f>'Main Meals'!#REF!</f>
        <v>#REF!</v>
      </c>
      <c r="D865" s="10" t="e">
        <f>'Main Meals'!#REF!</f>
        <v>#REF!</v>
      </c>
      <c r="E865" s="9" t="e">
        <f>'Main Meals'!#REF!</f>
        <v>#REF!</v>
      </c>
      <c r="G865" s="9" t="e">
        <f>'Main Meals'!#REF!</f>
        <v>#REF!</v>
      </c>
      <c r="H865" s="9" t="e">
        <f>VLOOKUP(C865,'Main Meals'!#REF!,10,FALSE)</f>
        <v>#REF!</v>
      </c>
      <c r="Q865" s="411" t="e">
        <f>VLOOKUP(C859,'[1]ToPublish Fri+Mon Package Batch'!$A$2:$B$68,2,FALSE)</f>
        <v>#REF!</v>
      </c>
      <c r="R865" s="421" t="e">
        <f>VLOOKUP(C859,[2]Sheet1!$A$2:$B$12,2,FALSE)</f>
        <v>#REF!</v>
      </c>
    </row>
    <row r="866" spans="1:18">
      <c r="A866" s="10" t="e">
        <f>'Main Meals'!#REF!</f>
        <v>#REF!</v>
      </c>
      <c r="B866" s="9" t="e">
        <f>'Main Meals'!#REF!</f>
        <v>#REF!</v>
      </c>
      <c r="C866" s="9" t="e">
        <f>'Main Meals'!#REF!</f>
        <v>#REF!</v>
      </c>
      <c r="D866" s="10" t="e">
        <f>'Main Meals'!#REF!</f>
        <v>#REF!</v>
      </c>
      <c r="E866" s="9" t="e">
        <f>'Main Meals'!#REF!</f>
        <v>#REF!</v>
      </c>
      <c r="G866" s="9" t="e">
        <f>'Main Meals'!#REF!</f>
        <v>#REF!</v>
      </c>
      <c r="H866" s="9" t="e">
        <f>VLOOKUP(C866,'Main Meals'!#REF!,10,FALSE)</f>
        <v>#REF!</v>
      </c>
      <c r="Q866" s="411" t="e">
        <f>VLOOKUP(C860,'[1]ToPublish Fri+Mon Package Batch'!$A$2:$B$68,2,FALSE)</f>
        <v>#REF!</v>
      </c>
      <c r="R866" s="421" t="e">
        <f>VLOOKUP(C860,[2]Sheet1!$A$2:$B$12,2,FALSE)</f>
        <v>#REF!</v>
      </c>
    </row>
    <row r="867" spans="1:18">
      <c r="A867" s="10" t="e">
        <f>'Main Meals'!#REF!</f>
        <v>#REF!</v>
      </c>
      <c r="B867" s="9" t="e">
        <f>'Main Meals'!#REF!</f>
        <v>#REF!</v>
      </c>
      <c r="C867" s="9" t="e">
        <f>'Main Meals'!#REF!</f>
        <v>#REF!</v>
      </c>
      <c r="D867" s="10" t="e">
        <f>'Main Meals'!#REF!</f>
        <v>#REF!</v>
      </c>
      <c r="E867" s="9" t="e">
        <f>'Main Meals'!#REF!</f>
        <v>#REF!</v>
      </c>
      <c r="G867" s="9" t="e">
        <f>'Main Meals'!#REF!</f>
        <v>#REF!</v>
      </c>
      <c r="H867" s="9" t="e">
        <f>VLOOKUP(C867,'Main Meals'!#REF!,10,FALSE)</f>
        <v>#REF!</v>
      </c>
      <c r="Q867" s="411" t="e">
        <f>VLOOKUP(C861,'[1]ToPublish Fri+Mon Package Batch'!$A$2:$B$68,2,FALSE)</f>
        <v>#REF!</v>
      </c>
      <c r="R867" s="421" t="e">
        <f>VLOOKUP(C861,[2]Sheet1!$A$2:$B$12,2,FALSE)</f>
        <v>#REF!</v>
      </c>
    </row>
    <row r="868" spans="1:18">
      <c r="A868" s="10" t="e">
        <f>'Main Meals'!#REF!</f>
        <v>#REF!</v>
      </c>
      <c r="B868" s="9" t="e">
        <f>'Main Meals'!#REF!</f>
        <v>#REF!</v>
      </c>
      <c r="C868" s="9" t="e">
        <f>'Main Meals'!#REF!</f>
        <v>#REF!</v>
      </c>
      <c r="D868" s="10" t="e">
        <f>'Main Meals'!#REF!</f>
        <v>#REF!</v>
      </c>
      <c r="E868" s="9" t="e">
        <f>'Main Meals'!#REF!</f>
        <v>#REF!</v>
      </c>
      <c r="G868" s="9" t="e">
        <f>'Main Meals'!#REF!</f>
        <v>#REF!</v>
      </c>
      <c r="H868" s="9" t="e">
        <f>VLOOKUP(C868,'Main Meals'!#REF!,10,FALSE)</f>
        <v>#REF!</v>
      </c>
      <c r="Q868" s="411" t="e">
        <f>VLOOKUP(C862,'[1]ToPublish Fri+Mon Package Batch'!$A$2:$B$68,2,FALSE)</f>
        <v>#REF!</v>
      </c>
      <c r="R868" s="421" t="e">
        <f>VLOOKUP(C862,[2]Sheet1!$A$2:$B$12,2,FALSE)</f>
        <v>#REF!</v>
      </c>
    </row>
    <row r="869" spans="1:18">
      <c r="A869" s="10" t="e">
        <f>'Main Meals'!#REF!</f>
        <v>#REF!</v>
      </c>
      <c r="B869" s="9" t="e">
        <f>'Main Meals'!#REF!</f>
        <v>#REF!</v>
      </c>
      <c r="C869" s="9" t="e">
        <f>'Main Meals'!#REF!</f>
        <v>#REF!</v>
      </c>
      <c r="D869" s="10" t="e">
        <f>'Main Meals'!#REF!</f>
        <v>#REF!</v>
      </c>
      <c r="E869" s="9" t="e">
        <f>'Main Meals'!#REF!</f>
        <v>#REF!</v>
      </c>
      <c r="G869" s="9" t="e">
        <f>'Main Meals'!#REF!</f>
        <v>#REF!</v>
      </c>
      <c r="H869" s="9" t="e">
        <f>VLOOKUP(C869,'Main Meals'!#REF!,10,FALSE)</f>
        <v>#REF!</v>
      </c>
      <c r="Q869" s="411" t="e">
        <f>VLOOKUP(C863,'[1]ToPublish Fri+Mon Package Batch'!$A$2:$B$68,2,FALSE)</f>
        <v>#REF!</v>
      </c>
      <c r="R869" s="421" t="e">
        <f>VLOOKUP(C863,[2]Sheet1!$A$2:$B$12,2,FALSE)</f>
        <v>#REF!</v>
      </c>
    </row>
    <row r="870" spans="1:18">
      <c r="A870" s="10" t="e">
        <f>'Main Meals'!#REF!</f>
        <v>#REF!</v>
      </c>
      <c r="B870" s="9" t="e">
        <f>'Main Meals'!#REF!</f>
        <v>#REF!</v>
      </c>
      <c r="C870" s="9" t="e">
        <f>'Main Meals'!#REF!</f>
        <v>#REF!</v>
      </c>
      <c r="D870" s="10" t="e">
        <f>'Main Meals'!#REF!</f>
        <v>#REF!</v>
      </c>
      <c r="E870" s="9" t="e">
        <f>'Main Meals'!#REF!</f>
        <v>#REF!</v>
      </c>
      <c r="G870" s="9" t="e">
        <f>'Main Meals'!#REF!</f>
        <v>#REF!</v>
      </c>
      <c r="H870" s="9" t="e">
        <f>VLOOKUP(C870,'Main Meals'!#REF!,10,FALSE)</f>
        <v>#REF!</v>
      </c>
      <c r="Q870" s="411" t="e">
        <f>VLOOKUP(C864,'[1]ToPublish Fri+Mon Package Batch'!$A$2:$B$68,2,FALSE)</f>
        <v>#REF!</v>
      </c>
      <c r="R870" s="421" t="e">
        <f>VLOOKUP(C864,[2]Sheet1!$A$2:$B$12,2,FALSE)</f>
        <v>#REF!</v>
      </c>
    </row>
    <row r="871" spans="1:18">
      <c r="A871" s="10" t="e">
        <f>'Main Meals'!#REF!</f>
        <v>#REF!</v>
      </c>
      <c r="B871" s="9" t="e">
        <f>'Main Meals'!#REF!</f>
        <v>#REF!</v>
      </c>
      <c r="C871" s="9" t="e">
        <f>'Main Meals'!#REF!</f>
        <v>#REF!</v>
      </c>
      <c r="D871" s="10" t="e">
        <f>'Main Meals'!#REF!</f>
        <v>#REF!</v>
      </c>
      <c r="E871" s="9" t="e">
        <f>'Main Meals'!#REF!</f>
        <v>#REF!</v>
      </c>
      <c r="G871" s="9" t="e">
        <f>'Main Meals'!#REF!</f>
        <v>#REF!</v>
      </c>
      <c r="H871" s="9" t="e">
        <f>VLOOKUP(C871,'Main Meals'!#REF!,10,FALSE)</f>
        <v>#REF!</v>
      </c>
      <c r="Q871" s="411" t="e">
        <f>VLOOKUP(C865,'[1]ToPublish Fri+Mon Package Batch'!$A$2:$B$68,2,FALSE)</f>
        <v>#REF!</v>
      </c>
      <c r="R871" s="421" t="e">
        <f>VLOOKUP(C865,[2]Sheet1!$A$2:$B$12,2,FALSE)</f>
        <v>#REF!</v>
      </c>
    </row>
    <row r="872" spans="1:18">
      <c r="A872" s="10" t="e">
        <f>'Main Meals'!#REF!</f>
        <v>#REF!</v>
      </c>
      <c r="B872" s="9" t="e">
        <f>'Main Meals'!#REF!</f>
        <v>#REF!</v>
      </c>
      <c r="C872" s="9" t="e">
        <f>'Main Meals'!#REF!</f>
        <v>#REF!</v>
      </c>
      <c r="D872" s="10" t="e">
        <f>'Main Meals'!#REF!</f>
        <v>#REF!</v>
      </c>
      <c r="E872" s="9" t="e">
        <f>'Main Meals'!#REF!</f>
        <v>#REF!</v>
      </c>
      <c r="G872" s="9" t="e">
        <f>'Main Meals'!#REF!</f>
        <v>#REF!</v>
      </c>
      <c r="H872" s="9" t="e">
        <f>VLOOKUP(C872,'Main Meals'!#REF!,10,FALSE)</f>
        <v>#REF!</v>
      </c>
      <c r="Q872" s="411" t="e">
        <f>VLOOKUP(C866,'[1]ToPublish Fri+Mon Package Batch'!$A$2:$B$68,2,FALSE)</f>
        <v>#REF!</v>
      </c>
      <c r="R872" s="421" t="e">
        <f>VLOOKUP(C866,[2]Sheet1!$A$2:$B$12,2,FALSE)</f>
        <v>#REF!</v>
      </c>
    </row>
    <row r="873" spans="1:18">
      <c r="A873" s="10" t="e">
        <f>'Main Meals'!#REF!</f>
        <v>#REF!</v>
      </c>
      <c r="B873" s="9" t="e">
        <f>'Main Meals'!#REF!</f>
        <v>#REF!</v>
      </c>
      <c r="C873" s="9" t="e">
        <f>'Main Meals'!#REF!</f>
        <v>#REF!</v>
      </c>
      <c r="D873" s="10" t="e">
        <f>'Main Meals'!#REF!</f>
        <v>#REF!</v>
      </c>
      <c r="E873" s="9" t="e">
        <f>'Main Meals'!#REF!</f>
        <v>#REF!</v>
      </c>
      <c r="G873" s="9" t="e">
        <f>'Main Meals'!#REF!</f>
        <v>#REF!</v>
      </c>
      <c r="H873" s="9" t="e">
        <f>VLOOKUP(C873,'Main Meals'!#REF!,10,FALSE)</f>
        <v>#REF!</v>
      </c>
      <c r="Q873" s="411" t="e">
        <f>VLOOKUP(C867,'[1]ToPublish Fri+Mon Package Batch'!$A$2:$B$68,2,FALSE)</f>
        <v>#REF!</v>
      </c>
      <c r="R873" s="421" t="e">
        <f>VLOOKUP(C867,[2]Sheet1!$A$2:$B$12,2,FALSE)</f>
        <v>#REF!</v>
      </c>
    </row>
    <row r="874" spans="1:18">
      <c r="A874" s="10" t="e">
        <f>'Main Meals'!#REF!</f>
        <v>#REF!</v>
      </c>
      <c r="B874" s="9" t="e">
        <f>'Main Meals'!#REF!</f>
        <v>#REF!</v>
      </c>
      <c r="C874" s="9" t="e">
        <f>'Main Meals'!#REF!</f>
        <v>#REF!</v>
      </c>
      <c r="D874" s="10" t="e">
        <f>'Main Meals'!#REF!</f>
        <v>#REF!</v>
      </c>
      <c r="E874" s="9" t="e">
        <f>'Main Meals'!#REF!</f>
        <v>#REF!</v>
      </c>
      <c r="G874" s="9" t="e">
        <f>'Main Meals'!#REF!</f>
        <v>#REF!</v>
      </c>
      <c r="H874" s="9" t="e">
        <f>VLOOKUP(C874,'Main Meals'!#REF!,10,FALSE)</f>
        <v>#REF!</v>
      </c>
      <c r="Q874" s="411" t="e">
        <f>VLOOKUP(C868,'[1]ToPublish Fri+Mon Package Batch'!$A$2:$B$68,2,FALSE)</f>
        <v>#REF!</v>
      </c>
      <c r="R874" s="421" t="e">
        <f>VLOOKUP(C868,[2]Sheet1!$A$2:$B$12,2,FALSE)</f>
        <v>#REF!</v>
      </c>
    </row>
    <row r="875" spans="1:18">
      <c r="A875" s="10" t="e">
        <f>'Main Meals'!#REF!</f>
        <v>#REF!</v>
      </c>
      <c r="B875" s="9" t="e">
        <f>'Main Meals'!#REF!</f>
        <v>#REF!</v>
      </c>
      <c r="C875" s="9" t="e">
        <f>'Main Meals'!#REF!</f>
        <v>#REF!</v>
      </c>
      <c r="D875" s="10" t="e">
        <f>'Main Meals'!#REF!</f>
        <v>#REF!</v>
      </c>
      <c r="E875" s="9" t="e">
        <f>'Main Meals'!#REF!</f>
        <v>#REF!</v>
      </c>
      <c r="G875" s="9" t="e">
        <f>'Main Meals'!#REF!</f>
        <v>#REF!</v>
      </c>
      <c r="H875" s="9" t="e">
        <f>VLOOKUP(C875,'Main Meals'!#REF!,10,FALSE)</f>
        <v>#REF!</v>
      </c>
      <c r="Q875" s="411" t="e">
        <f>VLOOKUP(C869,'[1]ToPublish Fri+Mon Package Batch'!$A$2:$B$68,2,FALSE)</f>
        <v>#REF!</v>
      </c>
      <c r="R875" s="421" t="e">
        <f>VLOOKUP(C869,[2]Sheet1!$A$2:$B$12,2,FALSE)</f>
        <v>#REF!</v>
      </c>
    </row>
    <row r="876" spans="1:18">
      <c r="A876" s="10" t="e">
        <f>'Main Meals'!#REF!</f>
        <v>#REF!</v>
      </c>
      <c r="B876" s="9" t="e">
        <f>'Main Meals'!#REF!</f>
        <v>#REF!</v>
      </c>
      <c r="C876" s="9" t="e">
        <f>'Main Meals'!#REF!</f>
        <v>#REF!</v>
      </c>
      <c r="D876" s="10" t="e">
        <f>'Main Meals'!#REF!</f>
        <v>#REF!</v>
      </c>
      <c r="E876" s="9" t="e">
        <f>'Main Meals'!#REF!</f>
        <v>#REF!</v>
      </c>
      <c r="G876" s="9" t="e">
        <f>'Main Meals'!#REF!</f>
        <v>#REF!</v>
      </c>
      <c r="H876" s="9" t="e">
        <f>VLOOKUP(C876,'Main Meals'!#REF!,10,FALSE)</f>
        <v>#REF!</v>
      </c>
      <c r="Q876" s="411" t="e">
        <f>VLOOKUP(C870,'[1]ToPublish Fri+Mon Package Batch'!$A$2:$B$68,2,FALSE)</f>
        <v>#REF!</v>
      </c>
      <c r="R876" s="421" t="e">
        <f>VLOOKUP(C870,[2]Sheet1!$A$2:$B$12,2,FALSE)</f>
        <v>#REF!</v>
      </c>
    </row>
    <row r="877" spans="1:18">
      <c r="A877" s="10" t="e">
        <f>'Main Meals'!#REF!</f>
        <v>#REF!</v>
      </c>
      <c r="B877" s="9" t="e">
        <f>'Main Meals'!#REF!</f>
        <v>#REF!</v>
      </c>
      <c r="C877" s="9" t="e">
        <f>'Main Meals'!#REF!</f>
        <v>#REF!</v>
      </c>
      <c r="D877" s="10" t="e">
        <f>'Main Meals'!#REF!</f>
        <v>#REF!</v>
      </c>
      <c r="E877" s="9" t="e">
        <f>'Main Meals'!#REF!</f>
        <v>#REF!</v>
      </c>
      <c r="G877" s="9" t="e">
        <f>'Main Meals'!#REF!</f>
        <v>#REF!</v>
      </c>
      <c r="H877" s="9" t="e">
        <f>VLOOKUP(C877,'Main Meals'!#REF!,10,FALSE)</f>
        <v>#REF!</v>
      </c>
      <c r="Q877" s="411" t="e">
        <f>VLOOKUP(C871,'[1]ToPublish Fri+Mon Package Batch'!$A$2:$B$68,2,FALSE)</f>
        <v>#REF!</v>
      </c>
      <c r="R877" s="421" t="e">
        <f>VLOOKUP(C871,[2]Sheet1!$A$2:$B$12,2,FALSE)</f>
        <v>#REF!</v>
      </c>
    </row>
    <row r="878" spans="1:18">
      <c r="A878" s="10" t="e">
        <f>'Main Meals'!#REF!</f>
        <v>#REF!</v>
      </c>
      <c r="B878" s="9" t="e">
        <f>'Main Meals'!#REF!</f>
        <v>#REF!</v>
      </c>
      <c r="C878" s="9" t="e">
        <f>'Main Meals'!#REF!</f>
        <v>#REF!</v>
      </c>
      <c r="D878" s="10" t="e">
        <f>'Main Meals'!#REF!</f>
        <v>#REF!</v>
      </c>
      <c r="E878" s="9" t="e">
        <f>'Main Meals'!#REF!</f>
        <v>#REF!</v>
      </c>
      <c r="G878" s="9" t="e">
        <f>'Main Meals'!#REF!</f>
        <v>#REF!</v>
      </c>
      <c r="H878" s="9" t="e">
        <f>VLOOKUP(C878,'Main Meals'!#REF!,10,FALSE)</f>
        <v>#REF!</v>
      </c>
      <c r="Q878" s="411" t="e">
        <f>VLOOKUP(C872,'[1]ToPublish Fri+Mon Package Batch'!$A$2:$B$68,2,FALSE)</f>
        <v>#REF!</v>
      </c>
      <c r="R878" s="421" t="e">
        <f>VLOOKUP(C872,[2]Sheet1!$A$2:$B$12,2,FALSE)</f>
        <v>#REF!</v>
      </c>
    </row>
    <row r="879" spans="1:18">
      <c r="A879" s="10" t="e">
        <f>'Main Meals'!#REF!</f>
        <v>#REF!</v>
      </c>
      <c r="B879" s="9" t="e">
        <f>'Main Meals'!#REF!</f>
        <v>#REF!</v>
      </c>
      <c r="C879" s="9" t="e">
        <f>'Main Meals'!#REF!</f>
        <v>#REF!</v>
      </c>
      <c r="D879" s="10" t="e">
        <f>'Main Meals'!#REF!</f>
        <v>#REF!</v>
      </c>
      <c r="E879" s="9" t="e">
        <f>'Main Meals'!#REF!</f>
        <v>#REF!</v>
      </c>
      <c r="G879" s="9" t="e">
        <f>'Main Meals'!#REF!</f>
        <v>#REF!</v>
      </c>
      <c r="H879" s="9" t="e">
        <f>VLOOKUP(C879,'Main Meals'!#REF!,10,FALSE)</f>
        <v>#REF!</v>
      </c>
      <c r="Q879" s="411" t="e">
        <f>VLOOKUP(C873,'[1]ToPublish Fri+Mon Package Batch'!$A$2:$B$68,2,FALSE)</f>
        <v>#REF!</v>
      </c>
      <c r="R879" s="421" t="e">
        <f>VLOOKUP(C873,[2]Sheet1!$A$2:$B$12,2,FALSE)</f>
        <v>#REF!</v>
      </c>
    </row>
    <row r="880" spans="1:18">
      <c r="A880" s="10" t="e">
        <f>'Main Meals'!#REF!</f>
        <v>#REF!</v>
      </c>
      <c r="B880" s="9" t="e">
        <f>'Main Meals'!#REF!</f>
        <v>#REF!</v>
      </c>
      <c r="C880" s="9" t="e">
        <f>'Main Meals'!#REF!</f>
        <v>#REF!</v>
      </c>
      <c r="D880" s="10" t="e">
        <f>'Main Meals'!#REF!</f>
        <v>#REF!</v>
      </c>
      <c r="E880" s="9" t="e">
        <f>'Main Meals'!#REF!</f>
        <v>#REF!</v>
      </c>
      <c r="G880" s="9" t="e">
        <f>'Main Meals'!#REF!</f>
        <v>#REF!</v>
      </c>
      <c r="H880" s="9" t="e">
        <f>VLOOKUP(C880,'Main Meals'!#REF!,10,FALSE)</f>
        <v>#REF!</v>
      </c>
      <c r="Q880" s="411" t="e">
        <f>VLOOKUP(C874,'[1]ToPublish Fri+Mon Package Batch'!$A$2:$B$68,2,FALSE)</f>
        <v>#REF!</v>
      </c>
      <c r="R880" s="421" t="e">
        <f>VLOOKUP(C874,[2]Sheet1!$A$2:$B$12,2,FALSE)</f>
        <v>#REF!</v>
      </c>
    </row>
    <row r="881" spans="1:18">
      <c r="A881" s="10" t="e">
        <f>'Main Meals'!#REF!</f>
        <v>#REF!</v>
      </c>
      <c r="B881" s="9" t="e">
        <f>'Main Meals'!#REF!</f>
        <v>#REF!</v>
      </c>
      <c r="C881" s="9" t="e">
        <f>'Main Meals'!#REF!</f>
        <v>#REF!</v>
      </c>
      <c r="D881" s="10" t="e">
        <f>'Main Meals'!#REF!</f>
        <v>#REF!</v>
      </c>
      <c r="E881" s="9" t="e">
        <f>'Main Meals'!#REF!</f>
        <v>#REF!</v>
      </c>
      <c r="G881" s="9" t="e">
        <f>'Main Meals'!#REF!</f>
        <v>#REF!</v>
      </c>
      <c r="H881" s="9" t="e">
        <f>VLOOKUP(C881,'Main Meals'!#REF!,10,FALSE)</f>
        <v>#REF!</v>
      </c>
      <c r="Q881" s="411" t="e">
        <f>VLOOKUP(C875,'[1]ToPublish Fri+Mon Package Batch'!$A$2:$B$68,2,FALSE)</f>
        <v>#REF!</v>
      </c>
      <c r="R881" s="421" t="e">
        <f>VLOOKUP(C875,[2]Sheet1!$A$2:$B$12,2,FALSE)</f>
        <v>#REF!</v>
      </c>
    </row>
    <row r="882" spans="1:18">
      <c r="A882" s="10" t="e">
        <f>'Main Meals'!#REF!</f>
        <v>#REF!</v>
      </c>
      <c r="B882" s="9" t="e">
        <f>'Main Meals'!#REF!</f>
        <v>#REF!</v>
      </c>
      <c r="C882" s="9" t="e">
        <f>'Main Meals'!#REF!</f>
        <v>#REF!</v>
      </c>
      <c r="D882" s="10" t="e">
        <f>'Main Meals'!#REF!</f>
        <v>#REF!</v>
      </c>
      <c r="E882" s="9" t="e">
        <f>'Main Meals'!#REF!</f>
        <v>#REF!</v>
      </c>
      <c r="G882" s="9" t="e">
        <f>'Main Meals'!#REF!</f>
        <v>#REF!</v>
      </c>
      <c r="H882" s="9" t="e">
        <f>VLOOKUP(C882,'Main Meals'!#REF!,10,FALSE)</f>
        <v>#REF!</v>
      </c>
      <c r="Q882" s="411" t="e">
        <f>VLOOKUP(C876,'[1]ToPublish Fri+Mon Package Batch'!$A$2:$B$68,2,FALSE)</f>
        <v>#REF!</v>
      </c>
      <c r="R882" s="421" t="e">
        <f>VLOOKUP(C876,[2]Sheet1!$A$2:$B$12,2,FALSE)</f>
        <v>#REF!</v>
      </c>
    </row>
    <row r="883" spans="1:18">
      <c r="A883" s="10" t="e">
        <f>'Main Meals'!#REF!</f>
        <v>#REF!</v>
      </c>
      <c r="B883" s="9" t="e">
        <f>'Main Meals'!#REF!</f>
        <v>#REF!</v>
      </c>
      <c r="C883" s="9" t="e">
        <f>'Main Meals'!#REF!</f>
        <v>#REF!</v>
      </c>
      <c r="D883" s="10" t="e">
        <f>'Main Meals'!#REF!</f>
        <v>#REF!</v>
      </c>
      <c r="E883" s="9" t="e">
        <f>'Main Meals'!#REF!</f>
        <v>#REF!</v>
      </c>
      <c r="G883" s="9" t="e">
        <f>'Main Meals'!#REF!</f>
        <v>#REF!</v>
      </c>
      <c r="H883" s="9" t="e">
        <f>VLOOKUP(C883,'Main Meals'!#REF!,10,FALSE)</f>
        <v>#REF!</v>
      </c>
      <c r="Q883" s="411" t="e">
        <f>VLOOKUP(C877,'[1]ToPublish Fri+Mon Package Batch'!$A$2:$B$68,2,FALSE)</f>
        <v>#REF!</v>
      </c>
      <c r="R883" s="421" t="e">
        <f>VLOOKUP(C877,[2]Sheet1!$A$2:$B$12,2,FALSE)</f>
        <v>#REF!</v>
      </c>
    </row>
    <row r="884" spans="1:18">
      <c r="A884" s="10" t="e">
        <f>'Main Meals'!#REF!</f>
        <v>#REF!</v>
      </c>
      <c r="B884" s="9" t="e">
        <f>'Main Meals'!#REF!</f>
        <v>#REF!</v>
      </c>
      <c r="C884" s="9" t="e">
        <f>'Main Meals'!#REF!</f>
        <v>#REF!</v>
      </c>
      <c r="D884" s="10" t="e">
        <f>'Main Meals'!#REF!</f>
        <v>#REF!</v>
      </c>
      <c r="E884" s="9" t="e">
        <f>'Main Meals'!#REF!</f>
        <v>#REF!</v>
      </c>
      <c r="G884" s="9" t="e">
        <f>'Main Meals'!#REF!</f>
        <v>#REF!</v>
      </c>
      <c r="H884" s="9" t="e">
        <f>VLOOKUP(C884,'Main Meals'!#REF!,10,FALSE)</f>
        <v>#REF!</v>
      </c>
      <c r="Q884" s="411" t="e">
        <f>VLOOKUP(C878,'[1]ToPublish Fri+Mon Package Batch'!$A$2:$B$68,2,FALSE)</f>
        <v>#REF!</v>
      </c>
      <c r="R884" s="421" t="e">
        <f>VLOOKUP(C878,[2]Sheet1!$A$2:$B$12,2,FALSE)</f>
        <v>#REF!</v>
      </c>
    </row>
    <row r="885" spans="1:18">
      <c r="A885" s="10" t="e">
        <f>'Main Meals'!#REF!</f>
        <v>#REF!</v>
      </c>
      <c r="B885" s="9" t="e">
        <f>'Main Meals'!#REF!</f>
        <v>#REF!</v>
      </c>
      <c r="C885" s="9" t="e">
        <f>'Main Meals'!#REF!</f>
        <v>#REF!</v>
      </c>
      <c r="D885" s="10" t="e">
        <f>'Main Meals'!#REF!</f>
        <v>#REF!</v>
      </c>
      <c r="E885" s="9" t="e">
        <f>'Main Meals'!#REF!</f>
        <v>#REF!</v>
      </c>
      <c r="G885" s="9" t="e">
        <f>'Main Meals'!#REF!</f>
        <v>#REF!</v>
      </c>
      <c r="H885" s="9" t="e">
        <f>VLOOKUP(C885,'Main Meals'!#REF!,10,FALSE)</f>
        <v>#REF!</v>
      </c>
      <c r="Q885" s="411" t="e">
        <f>VLOOKUP(C879,'[1]ToPublish Fri+Mon Package Batch'!$A$2:$B$68,2,FALSE)</f>
        <v>#REF!</v>
      </c>
      <c r="R885" s="421" t="e">
        <f>VLOOKUP(C879,[2]Sheet1!$A$2:$B$12,2,FALSE)</f>
        <v>#REF!</v>
      </c>
    </row>
    <row r="886" spans="1:18">
      <c r="A886" s="10" t="e">
        <f>'Main Meals'!#REF!</f>
        <v>#REF!</v>
      </c>
      <c r="B886" s="9" t="e">
        <f>'Main Meals'!#REF!</f>
        <v>#REF!</v>
      </c>
      <c r="C886" s="9" t="e">
        <f>'Main Meals'!#REF!</f>
        <v>#REF!</v>
      </c>
      <c r="D886" s="10" t="e">
        <f>'Main Meals'!#REF!</f>
        <v>#REF!</v>
      </c>
      <c r="E886" s="9" t="e">
        <f>'Main Meals'!#REF!</f>
        <v>#REF!</v>
      </c>
      <c r="G886" s="9" t="e">
        <f>'Main Meals'!#REF!</f>
        <v>#REF!</v>
      </c>
      <c r="H886" s="9" t="e">
        <f>VLOOKUP(C886,'Main Meals'!#REF!,10,FALSE)</f>
        <v>#REF!</v>
      </c>
      <c r="Q886" s="411" t="e">
        <f>VLOOKUP(C880,'[1]ToPublish Fri+Mon Package Batch'!$A$2:$B$68,2,FALSE)</f>
        <v>#REF!</v>
      </c>
      <c r="R886" s="421" t="e">
        <f>VLOOKUP(C880,[2]Sheet1!$A$2:$B$12,2,FALSE)</f>
        <v>#REF!</v>
      </c>
    </row>
    <row r="887" spans="1:18">
      <c r="A887" s="10" t="e">
        <f>'Main Meals'!#REF!</f>
        <v>#REF!</v>
      </c>
      <c r="B887" s="9" t="e">
        <f>'Main Meals'!#REF!</f>
        <v>#REF!</v>
      </c>
      <c r="C887" s="9" t="e">
        <f>'Main Meals'!#REF!</f>
        <v>#REF!</v>
      </c>
      <c r="D887" s="10" t="e">
        <f>'Main Meals'!#REF!</f>
        <v>#REF!</v>
      </c>
      <c r="E887" s="9" t="e">
        <f>'Main Meals'!#REF!</f>
        <v>#REF!</v>
      </c>
      <c r="G887" s="9" t="e">
        <f>'Main Meals'!#REF!</f>
        <v>#REF!</v>
      </c>
      <c r="H887" s="9" t="e">
        <f>VLOOKUP(C887,'Main Meals'!#REF!,10,FALSE)</f>
        <v>#REF!</v>
      </c>
      <c r="Q887" s="411" t="e">
        <f>VLOOKUP(C881,'[1]ToPublish Fri+Mon Package Batch'!$A$2:$B$68,2,FALSE)</f>
        <v>#REF!</v>
      </c>
      <c r="R887" s="421" t="e">
        <f>VLOOKUP(C881,[2]Sheet1!$A$2:$B$12,2,FALSE)</f>
        <v>#REF!</v>
      </c>
    </row>
    <row r="888" spans="1:18">
      <c r="A888" s="10" t="e">
        <f>'Main Meals'!#REF!</f>
        <v>#REF!</v>
      </c>
      <c r="B888" s="9" t="e">
        <f>'Main Meals'!#REF!</f>
        <v>#REF!</v>
      </c>
      <c r="C888" s="9" t="e">
        <f>'Main Meals'!#REF!</f>
        <v>#REF!</v>
      </c>
      <c r="D888" s="10" t="e">
        <f>'Main Meals'!#REF!</f>
        <v>#REF!</v>
      </c>
      <c r="E888" s="9" t="e">
        <f>'Main Meals'!#REF!</f>
        <v>#REF!</v>
      </c>
      <c r="G888" s="9" t="e">
        <f>'Main Meals'!#REF!</f>
        <v>#REF!</v>
      </c>
      <c r="H888" s="9" t="e">
        <f>VLOOKUP(C888,'Main Meals'!#REF!,10,FALSE)</f>
        <v>#REF!</v>
      </c>
      <c r="Q888" s="411" t="e">
        <f>VLOOKUP(C882,'[1]ToPublish Fri+Mon Package Batch'!$A$2:$B$68,2,FALSE)</f>
        <v>#REF!</v>
      </c>
      <c r="R888" s="421" t="e">
        <f>VLOOKUP(C882,[2]Sheet1!$A$2:$B$12,2,FALSE)</f>
        <v>#REF!</v>
      </c>
    </row>
    <row r="889" spans="1:18">
      <c r="A889" s="10" t="e">
        <f>'Main Meals'!#REF!</f>
        <v>#REF!</v>
      </c>
      <c r="B889" s="9" t="e">
        <f>'Main Meals'!#REF!</f>
        <v>#REF!</v>
      </c>
      <c r="C889" s="9" t="e">
        <f>'Main Meals'!#REF!</f>
        <v>#REF!</v>
      </c>
      <c r="D889" s="10" t="e">
        <f>'Main Meals'!#REF!</f>
        <v>#REF!</v>
      </c>
      <c r="E889" s="9" t="e">
        <f>'Main Meals'!#REF!</f>
        <v>#REF!</v>
      </c>
      <c r="G889" s="9" t="e">
        <f>'Main Meals'!#REF!</f>
        <v>#REF!</v>
      </c>
      <c r="H889" s="9" t="e">
        <f>VLOOKUP(C889,'Main Meals'!#REF!,10,FALSE)</f>
        <v>#REF!</v>
      </c>
      <c r="Q889" s="411" t="e">
        <f>VLOOKUP(C883,'[1]ToPublish Fri+Mon Package Batch'!$A$2:$B$68,2,FALSE)</f>
        <v>#REF!</v>
      </c>
      <c r="R889" s="421" t="e">
        <f>VLOOKUP(C883,[2]Sheet1!$A$2:$B$12,2,FALSE)</f>
        <v>#REF!</v>
      </c>
    </row>
    <row r="890" spans="1:18">
      <c r="A890" s="10" t="e">
        <f>'Main Meals'!#REF!</f>
        <v>#REF!</v>
      </c>
      <c r="B890" s="9" t="e">
        <f>'Main Meals'!#REF!</f>
        <v>#REF!</v>
      </c>
      <c r="C890" s="9" t="e">
        <f>'Main Meals'!#REF!</f>
        <v>#REF!</v>
      </c>
      <c r="D890" s="10" t="e">
        <f>'Main Meals'!#REF!</f>
        <v>#REF!</v>
      </c>
      <c r="E890" s="9" t="e">
        <f>'Main Meals'!#REF!</f>
        <v>#REF!</v>
      </c>
      <c r="G890" s="9" t="e">
        <f>'Main Meals'!#REF!</f>
        <v>#REF!</v>
      </c>
      <c r="H890" s="9" t="e">
        <f>VLOOKUP(C890,'Main Meals'!#REF!,10,FALSE)</f>
        <v>#REF!</v>
      </c>
      <c r="Q890" s="411" t="e">
        <f>VLOOKUP(C884,'[1]ToPublish Fri+Mon Package Batch'!$A$2:$B$68,2,FALSE)</f>
        <v>#REF!</v>
      </c>
      <c r="R890" s="421" t="e">
        <f>VLOOKUP(C884,[2]Sheet1!$A$2:$B$12,2,FALSE)</f>
        <v>#REF!</v>
      </c>
    </row>
    <row r="891" spans="1:18">
      <c r="A891" s="10" t="e">
        <f>'Main Meals'!#REF!</f>
        <v>#REF!</v>
      </c>
      <c r="B891" s="9" t="e">
        <f>'Main Meals'!#REF!</f>
        <v>#REF!</v>
      </c>
      <c r="C891" s="9" t="e">
        <f>'Main Meals'!#REF!</f>
        <v>#REF!</v>
      </c>
      <c r="D891" s="10" t="e">
        <f>'Main Meals'!#REF!</f>
        <v>#REF!</v>
      </c>
      <c r="E891" s="9" t="e">
        <f>'Main Meals'!#REF!</f>
        <v>#REF!</v>
      </c>
      <c r="G891" s="9" t="e">
        <f>'Main Meals'!#REF!</f>
        <v>#REF!</v>
      </c>
      <c r="H891" s="9" t="e">
        <f>VLOOKUP(C891,'Main Meals'!#REF!,10,FALSE)</f>
        <v>#REF!</v>
      </c>
      <c r="Q891" s="411" t="e">
        <f>VLOOKUP(C885,'[1]ToPublish Fri+Mon Package Batch'!$A$2:$B$68,2,FALSE)</f>
        <v>#REF!</v>
      </c>
      <c r="R891" s="421" t="e">
        <f>VLOOKUP(C885,[2]Sheet1!$A$2:$B$12,2,FALSE)</f>
        <v>#REF!</v>
      </c>
    </row>
    <row r="892" spans="1:18">
      <c r="A892" s="10" t="e">
        <f>'Main Meals'!#REF!</f>
        <v>#REF!</v>
      </c>
      <c r="B892" s="9" t="e">
        <f>'Main Meals'!#REF!</f>
        <v>#REF!</v>
      </c>
      <c r="C892" s="9" t="e">
        <f>'Main Meals'!#REF!</f>
        <v>#REF!</v>
      </c>
      <c r="D892" s="10" t="e">
        <f>'Main Meals'!#REF!</f>
        <v>#REF!</v>
      </c>
      <c r="E892" s="9" t="e">
        <f>'Main Meals'!#REF!</f>
        <v>#REF!</v>
      </c>
      <c r="G892" s="9" t="e">
        <f>'Main Meals'!#REF!</f>
        <v>#REF!</v>
      </c>
      <c r="H892" s="9" t="e">
        <f>VLOOKUP(C892,'Main Meals'!#REF!,10,FALSE)</f>
        <v>#REF!</v>
      </c>
      <c r="Q892" s="411" t="e">
        <f>VLOOKUP(C886,'[1]ToPublish Fri+Mon Package Batch'!$A$2:$B$68,2,FALSE)</f>
        <v>#REF!</v>
      </c>
      <c r="R892" s="421" t="e">
        <f>VLOOKUP(C886,[2]Sheet1!$A$2:$B$12,2,FALSE)</f>
        <v>#REF!</v>
      </c>
    </row>
    <row r="893" spans="1:18">
      <c r="A893" s="10" t="e">
        <f>'Main Meals'!#REF!</f>
        <v>#REF!</v>
      </c>
      <c r="B893" s="9" t="e">
        <f>'Main Meals'!#REF!</f>
        <v>#REF!</v>
      </c>
      <c r="C893" s="9" t="e">
        <f>'Main Meals'!#REF!</f>
        <v>#REF!</v>
      </c>
      <c r="D893" s="10" t="e">
        <f>'Main Meals'!#REF!</f>
        <v>#REF!</v>
      </c>
      <c r="E893" s="9" t="e">
        <f>'Main Meals'!#REF!</f>
        <v>#REF!</v>
      </c>
      <c r="G893" s="9" t="e">
        <f>'Main Meals'!#REF!</f>
        <v>#REF!</v>
      </c>
      <c r="H893" s="9" t="e">
        <f>VLOOKUP(C893,'Main Meals'!#REF!,10,FALSE)</f>
        <v>#REF!</v>
      </c>
      <c r="Q893" s="411" t="e">
        <f>VLOOKUP(C887,'[1]ToPublish Fri+Mon Package Batch'!$A$2:$B$68,2,FALSE)</f>
        <v>#REF!</v>
      </c>
      <c r="R893" s="421" t="e">
        <f>VLOOKUP(C887,[2]Sheet1!$A$2:$B$12,2,FALSE)</f>
        <v>#REF!</v>
      </c>
    </row>
    <row r="894" spans="1:18">
      <c r="A894" s="10" t="e">
        <f>'Main Meals'!#REF!</f>
        <v>#REF!</v>
      </c>
      <c r="B894" s="9" t="e">
        <f>'Main Meals'!#REF!</f>
        <v>#REF!</v>
      </c>
      <c r="C894" s="9" t="e">
        <f>'Main Meals'!#REF!</f>
        <v>#REF!</v>
      </c>
      <c r="D894" s="10" t="e">
        <f>'Main Meals'!#REF!</f>
        <v>#REF!</v>
      </c>
      <c r="E894" s="9" t="e">
        <f>'Main Meals'!#REF!</f>
        <v>#REF!</v>
      </c>
      <c r="G894" s="9" t="e">
        <f>'Main Meals'!#REF!</f>
        <v>#REF!</v>
      </c>
      <c r="H894" s="9" t="e">
        <f>VLOOKUP(C894,'Main Meals'!#REF!,10,FALSE)</f>
        <v>#REF!</v>
      </c>
      <c r="Q894" s="411" t="e">
        <f>VLOOKUP(C888,'[1]ToPublish Fri+Mon Package Batch'!$A$2:$B$68,2,FALSE)</f>
        <v>#REF!</v>
      </c>
      <c r="R894" s="421" t="e">
        <f>VLOOKUP(C888,[2]Sheet1!$A$2:$B$12,2,FALSE)</f>
        <v>#REF!</v>
      </c>
    </row>
    <row r="895" spans="1:18">
      <c r="A895" s="10" t="e">
        <f>'Main Meals'!#REF!</f>
        <v>#REF!</v>
      </c>
      <c r="B895" s="9" t="e">
        <f>'Main Meals'!#REF!</f>
        <v>#REF!</v>
      </c>
      <c r="C895" s="9" t="e">
        <f>'Main Meals'!#REF!</f>
        <v>#REF!</v>
      </c>
      <c r="D895" s="10" t="e">
        <f>'Main Meals'!#REF!</f>
        <v>#REF!</v>
      </c>
      <c r="E895" s="9" t="e">
        <f>'Main Meals'!#REF!</f>
        <v>#REF!</v>
      </c>
      <c r="G895" s="9" t="e">
        <f>'Main Meals'!#REF!</f>
        <v>#REF!</v>
      </c>
      <c r="H895" s="9" t="e">
        <f>VLOOKUP(C895,'Main Meals'!#REF!,10,FALSE)</f>
        <v>#REF!</v>
      </c>
      <c r="Q895" s="411" t="e">
        <f>VLOOKUP(C889,'[1]ToPublish Fri+Mon Package Batch'!$A$2:$B$68,2,FALSE)</f>
        <v>#REF!</v>
      </c>
      <c r="R895" s="421" t="e">
        <f>VLOOKUP(C889,[2]Sheet1!$A$2:$B$12,2,FALSE)</f>
        <v>#REF!</v>
      </c>
    </row>
    <row r="896" spans="1:18">
      <c r="A896" s="10" t="e">
        <f>'Main Meals'!#REF!</f>
        <v>#REF!</v>
      </c>
      <c r="B896" s="9" t="e">
        <f>'Main Meals'!#REF!</f>
        <v>#REF!</v>
      </c>
      <c r="C896" s="9" t="e">
        <f>'Main Meals'!#REF!</f>
        <v>#REF!</v>
      </c>
      <c r="D896" s="10" t="e">
        <f>'Main Meals'!#REF!</f>
        <v>#REF!</v>
      </c>
      <c r="E896" s="9" t="e">
        <f>'Main Meals'!#REF!</f>
        <v>#REF!</v>
      </c>
      <c r="G896" s="9" t="e">
        <f>'Main Meals'!#REF!</f>
        <v>#REF!</v>
      </c>
      <c r="H896" s="9" t="e">
        <f>VLOOKUP(C896,'Main Meals'!#REF!,10,FALSE)</f>
        <v>#REF!</v>
      </c>
      <c r="Q896" s="411" t="e">
        <f>VLOOKUP(C890,'[1]ToPublish Fri+Mon Package Batch'!$A$2:$B$68,2,FALSE)</f>
        <v>#REF!</v>
      </c>
      <c r="R896" s="421" t="e">
        <f>VLOOKUP(C890,[2]Sheet1!$A$2:$B$12,2,FALSE)</f>
        <v>#REF!</v>
      </c>
    </row>
    <row r="897" spans="1:18">
      <c r="A897" s="10" t="e">
        <f>'Main Meals'!#REF!</f>
        <v>#REF!</v>
      </c>
      <c r="B897" s="9" t="e">
        <f>'Main Meals'!#REF!</f>
        <v>#REF!</v>
      </c>
      <c r="C897" s="9" t="e">
        <f>'Main Meals'!#REF!</f>
        <v>#REF!</v>
      </c>
      <c r="D897" s="10" t="e">
        <f>'Main Meals'!#REF!</f>
        <v>#REF!</v>
      </c>
      <c r="E897" s="9" t="e">
        <f>'Main Meals'!#REF!</f>
        <v>#REF!</v>
      </c>
      <c r="G897" s="9" t="e">
        <f>'Main Meals'!#REF!</f>
        <v>#REF!</v>
      </c>
      <c r="H897" s="9" t="e">
        <f>VLOOKUP(C897,'Main Meals'!#REF!,10,FALSE)</f>
        <v>#REF!</v>
      </c>
      <c r="Q897" s="411" t="e">
        <f>VLOOKUP(C891,'[1]ToPublish Fri+Mon Package Batch'!$A$2:$B$68,2,FALSE)</f>
        <v>#REF!</v>
      </c>
      <c r="R897" s="421" t="e">
        <f>VLOOKUP(C891,[2]Sheet1!$A$2:$B$12,2,FALSE)</f>
        <v>#REF!</v>
      </c>
    </row>
    <row r="898" spans="1:18">
      <c r="A898" s="10" t="e">
        <f>'Main Meals'!#REF!</f>
        <v>#REF!</v>
      </c>
      <c r="B898" s="9" t="e">
        <f>'Main Meals'!#REF!</f>
        <v>#REF!</v>
      </c>
      <c r="C898" s="9" t="e">
        <f>'Main Meals'!#REF!</f>
        <v>#REF!</v>
      </c>
      <c r="D898" s="10" t="e">
        <f>'Main Meals'!#REF!</f>
        <v>#REF!</v>
      </c>
      <c r="E898" s="9" t="e">
        <f>'Main Meals'!#REF!</f>
        <v>#REF!</v>
      </c>
      <c r="G898" s="9" t="e">
        <f>'Main Meals'!#REF!</f>
        <v>#REF!</v>
      </c>
      <c r="H898" s="9" t="e">
        <f>VLOOKUP(C898,'Main Meals'!#REF!,10,FALSE)</f>
        <v>#REF!</v>
      </c>
      <c r="Q898" s="411" t="e">
        <f>VLOOKUP(C892,'[1]ToPublish Fri+Mon Package Batch'!$A$2:$B$68,2,FALSE)</f>
        <v>#REF!</v>
      </c>
      <c r="R898" s="421" t="e">
        <f>VLOOKUP(C892,[2]Sheet1!$A$2:$B$12,2,FALSE)</f>
        <v>#REF!</v>
      </c>
    </row>
    <row r="899" spans="1:18">
      <c r="A899" s="10" t="e">
        <f>'Main Meals'!#REF!</f>
        <v>#REF!</v>
      </c>
      <c r="B899" s="9" t="e">
        <f>'Main Meals'!#REF!</f>
        <v>#REF!</v>
      </c>
      <c r="C899" s="9" t="e">
        <f>'Main Meals'!#REF!</f>
        <v>#REF!</v>
      </c>
      <c r="D899" s="10" t="e">
        <f>'Main Meals'!#REF!</f>
        <v>#REF!</v>
      </c>
      <c r="E899" s="9" t="e">
        <f>'Main Meals'!#REF!</f>
        <v>#REF!</v>
      </c>
      <c r="G899" s="9" t="e">
        <f>'Main Meals'!#REF!</f>
        <v>#REF!</v>
      </c>
      <c r="H899" s="9" t="e">
        <f>VLOOKUP(C899,'Main Meals'!#REF!,10,FALSE)</f>
        <v>#REF!</v>
      </c>
      <c r="Q899" s="411" t="e">
        <f>VLOOKUP(C893,'[1]ToPublish Fri+Mon Package Batch'!$A$2:$B$68,2,FALSE)</f>
        <v>#REF!</v>
      </c>
      <c r="R899" s="421" t="e">
        <f>VLOOKUP(C893,[2]Sheet1!$A$2:$B$12,2,FALSE)</f>
        <v>#REF!</v>
      </c>
    </row>
    <row r="900" spans="1:18">
      <c r="A900" s="10" t="e">
        <f>'Main Meals'!#REF!</f>
        <v>#REF!</v>
      </c>
      <c r="B900" s="9" t="e">
        <f>'Main Meals'!#REF!</f>
        <v>#REF!</v>
      </c>
      <c r="C900" s="9" t="e">
        <f>'Main Meals'!#REF!</f>
        <v>#REF!</v>
      </c>
      <c r="D900" s="10" t="e">
        <f>'Main Meals'!#REF!</f>
        <v>#REF!</v>
      </c>
      <c r="E900" s="9" t="e">
        <f>'Main Meals'!#REF!</f>
        <v>#REF!</v>
      </c>
      <c r="G900" s="9" t="e">
        <f>'Main Meals'!#REF!</f>
        <v>#REF!</v>
      </c>
      <c r="H900" s="9" t="e">
        <f>VLOOKUP(C900,'Main Meals'!#REF!,10,FALSE)</f>
        <v>#REF!</v>
      </c>
      <c r="Q900" s="411" t="e">
        <f>VLOOKUP(C894,'[1]ToPublish Fri+Mon Package Batch'!$A$2:$B$68,2,FALSE)</f>
        <v>#REF!</v>
      </c>
      <c r="R900" s="421" t="e">
        <f>VLOOKUP(C894,[2]Sheet1!$A$2:$B$12,2,FALSE)</f>
        <v>#REF!</v>
      </c>
    </row>
    <row r="901" spans="1:18">
      <c r="A901" s="10" t="e">
        <f>'Main Meals'!#REF!</f>
        <v>#REF!</v>
      </c>
      <c r="B901" s="9" t="e">
        <f>'Main Meals'!#REF!</f>
        <v>#REF!</v>
      </c>
      <c r="C901" s="9" t="e">
        <f>'Main Meals'!#REF!</f>
        <v>#REF!</v>
      </c>
      <c r="D901" s="10" t="e">
        <f>'Main Meals'!#REF!</f>
        <v>#REF!</v>
      </c>
      <c r="E901" s="9" t="e">
        <f>'Main Meals'!#REF!</f>
        <v>#REF!</v>
      </c>
      <c r="G901" s="9" t="e">
        <f>'Main Meals'!#REF!</f>
        <v>#REF!</v>
      </c>
      <c r="H901" s="9" t="e">
        <f>VLOOKUP(C901,'Main Meals'!#REF!,10,FALSE)</f>
        <v>#REF!</v>
      </c>
      <c r="Q901" s="411" t="e">
        <f>VLOOKUP(C895,'[1]ToPublish Fri+Mon Package Batch'!$A$2:$B$68,2,FALSE)</f>
        <v>#REF!</v>
      </c>
      <c r="R901" s="421" t="e">
        <f>VLOOKUP(C895,[2]Sheet1!$A$2:$B$12,2,FALSE)</f>
        <v>#REF!</v>
      </c>
    </row>
    <row r="902" spans="1:18">
      <c r="A902" s="10" t="e">
        <f>'Main Meals'!#REF!</f>
        <v>#REF!</v>
      </c>
      <c r="B902" s="9" t="e">
        <f>'Main Meals'!#REF!</f>
        <v>#REF!</v>
      </c>
      <c r="C902" s="9" t="e">
        <f>'Main Meals'!#REF!</f>
        <v>#REF!</v>
      </c>
      <c r="D902" s="10" t="e">
        <f>'Main Meals'!#REF!</f>
        <v>#REF!</v>
      </c>
      <c r="E902" s="9" t="e">
        <f>'Main Meals'!#REF!</f>
        <v>#REF!</v>
      </c>
      <c r="G902" s="9" t="e">
        <f>'Main Meals'!#REF!</f>
        <v>#REF!</v>
      </c>
      <c r="H902" s="9" t="e">
        <f>VLOOKUP(C902,'Main Meals'!#REF!,10,FALSE)</f>
        <v>#REF!</v>
      </c>
      <c r="Q902" s="411" t="e">
        <f>VLOOKUP(C896,'[1]ToPublish Fri+Mon Package Batch'!$A$2:$B$68,2,FALSE)</f>
        <v>#REF!</v>
      </c>
      <c r="R902" s="421" t="e">
        <f>VLOOKUP(C896,[2]Sheet1!$A$2:$B$12,2,FALSE)</f>
        <v>#REF!</v>
      </c>
    </row>
    <row r="903" spans="1:18">
      <c r="A903" s="10" t="e">
        <f>'Main Meals'!#REF!</f>
        <v>#REF!</v>
      </c>
      <c r="B903" s="9" t="e">
        <f>'Main Meals'!#REF!</f>
        <v>#REF!</v>
      </c>
      <c r="C903" s="9" t="e">
        <f>'Main Meals'!#REF!</f>
        <v>#REF!</v>
      </c>
      <c r="D903" s="10" t="e">
        <f>'Main Meals'!#REF!</f>
        <v>#REF!</v>
      </c>
      <c r="E903" s="9" t="e">
        <f>'Main Meals'!#REF!</f>
        <v>#REF!</v>
      </c>
      <c r="G903" s="9" t="e">
        <f>'Main Meals'!#REF!</f>
        <v>#REF!</v>
      </c>
      <c r="H903" s="9" t="e">
        <f>VLOOKUP(C903,'Main Meals'!#REF!,10,FALSE)</f>
        <v>#REF!</v>
      </c>
      <c r="Q903" s="411" t="e">
        <f>VLOOKUP(C897,'[1]ToPublish Fri+Mon Package Batch'!$A$2:$B$68,2,FALSE)</f>
        <v>#REF!</v>
      </c>
      <c r="R903" s="421" t="e">
        <f>VLOOKUP(C897,[2]Sheet1!$A$2:$B$12,2,FALSE)</f>
        <v>#REF!</v>
      </c>
    </row>
    <row r="904" spans="1:18">
      <c r="A904" s="10" t="e">
        <f>'Main Meals'!#REF!</f>
        <v>#REF!</v>
      </c>
      <c r="B904" s="9" t="e">
        <f>'Main Meals'!#REF!</f>
        <v>#REF!</v>
      </c>
      <c r="C904" s="9" t="e">
        <f>'Main Meals'!#REF!</f>
        <v>#REF!</v>
      </c>
      <c r="D904" s="10" t="e">
        <f>'Main Meals'!#REF!</f>
        <v>#REF!</v>
      </c>
      <c r="E904" s="9" t="e">
        <f>'Main Meals'!#REF!</f>
        <v>#REF!</v>
      </c>
      <c r="G904" s="9" t="e">
        <f>'Main Meals'!#REF!</f>
        <v>#REF!</v>
      </c>
      <c r="H904" s="9" t="e">
        <f>VLOOKUP(C904,'Main Meals'!#REF!,10,FALSE)</f>
        <v>#REF!</v>
      </c>
      <c r="Q904" s="411" t="e">
        <f>VLOOKUP(C898,'[1]ToPublish Fri+Mon Package Batch'!$A$2:$B$68,2,FALSE)</f>
        <v>#REF!</v>
      </c>
      <c r="R904" s="421" t="e">
        <f>VLOOKUP(C898,[2]Sheet1!$A$2:$B$12,2,FALSE)</f>
        <v>#REF!</v>
      </c>
    </row>
    <row r="905" spans="1:18">
      <c r="A905" s="10" t="e">
        <f>'Main Meals'!#REF!</f>
        <v>#REF!</v>
      </c>
      <c r="B905" s="9" t="e">
        <f>'Main Meals'!#REF!</f>
        <v>#REF!</v>
      </c>
      <c r="C905" s="9" t="e">
        <f>'Main Meals'!#REF!</f>
        <v>#REF!</v>
      </c>
      <c r="D905" s="10" t="e">
        <f>'Main Meals'!#REF!</f>
        <v>#REF!</v>
      </c>
      <c r="E905" s="9" t="e">
        <f>'Main Meals'!#REF!</f>
        <v>#REF!</v>
      </c>
      <c r="G905" s="9" t="e">
        <f>'Main Meals'!#REF!</f>
        <v>#REF!</v>
      </c>
      <c r="H905" s="9" t="e">
        <f>VLOOKUP(C905,'Main Meals'!#REF!,10,FALSE)</f>
        <v>#REF!</v>
      </c>
      <c r="Q905" s="411" t="e">
        <f>VLOOKUP(C899,'[1]ToPublish Fri+Mon Package Batch'!$A$2:$B$68,2,FALSE)</f>
        <v>#REF!</v>
      </c>
      <c r="R905" s="421" t="e">
        <f>VLOOKUP(C899,[2]Sheet1!$A$2:$B$12,2,FALSE)</f>
        <v>#REF!</v>
      </c>
    </row>
    <row r="906" spans="1:18">
      <c r="A906" s="10" t="e">
        <f>'Main Meals'!#REF!</f>
        <v>#REF!</v>
      </c>
      <c r="B906" s="9" t="e">
        <f>'Main Meals'!#REF!</f>
        <v>#REF!</v>
      </c>
      <c r="C906" s="9" t="e">
        <f>'Main Meals'!#REF!</f>
        <v>#REF!</v>
      </c>
      <c r="D906" s="10" t="e">
        <f>'Main Meals'!#REF!</f>
        <v>#REF!</v>
      </c>
      <c r="E906" s="9" t="e">
        <f>'Main Meals'!#REF!</f>
        <v>#REF!</v>
      </c>
      <c r="G906" s="9" t="e">
        <f>'Main Meals'!#REF!</f>
        <v>#REF!</v>
      </c>
      <c r="H906" s="9" t="e">
        <f>VLOOKUP(C906,'Main Meals'!#REF!,10,FALSE)</f>
        <v>#REF!</v>
      </c>
      <c r="Q906" s="411" t="e">
        <f>VLOOKUP(C900,'[1]ToPublish Fri+Mon Package Batch'!$A$2:$B$68,2,FALSE)</f>
        <v>#REF!</v>
      </c>
      <c r="R906" s="421" t="e">
        <f>VLOOKUP(C900,[2]Sheet1!$A$2:$B$12,2,FALSE)</f>
        <v>#REF!</v>
      </c>
    </row>
    <row r="907" spans="1:18">
      <c r="A907" s="10" t="e">
        <f>'Main Meals'!#REF!</f>
        <v>#REF!</v>
      </c>
      <c r="B907" s="9" t="e">
        <f>'Main Meals'!#REF!</f>
        <v>#REF!</v>
      </c>
      <c r="C907" s="9" t="e">
        <f>'Main Meals'!#REF!</f>
        <v>#REF!</v>
      </c>
      <c r="D907" s="10" t="e">
        <f>'Main Meals'!#REF!</f>
        <v>#REF!</v>
      </c>
      <c r="E907" s="9" t="e">
        <f>'Main Meals'!#REF!</f>
        <v>#REF!</v>
      </c>
      <c r="G907" s="9" t="e">
        <f>'Main Meals'!#REF!</f>
        <v>#REF!</v>
      </c>
      <c r="H907" s="9" t="e">
        <f>VLOOKUP(C907,'Main Meals'!#REF!,10,FALSE)</f>
        <v>#REF!</v>
      </c>
      <c r="Q907" s="411" t="e">
        <f>VLOOKUP(C901,'[1]ToPublish Fri+Mon Package Batch'!$A$2:$B$68,2,FALSE)</f>
        <v>#REF!</v>
      </c>
      <c r="R907" s="421" t="e">
        <f>VLOOKUP(C901,[2]Sheet1!$A$2:$B$12,2,FALSE)</f>
        <v>#REF!</v>
      </c>
    </row>
    <row r="908" spans="1:18">
      <c r="A908" s="10" t="e">
        <f>'Main Meals'!#REF!</f>
        <v>#REF!</v>
      </c>
      <c r="B908" s="9" t="e">
        <f>'Main Meals'!#REF!</f>
        <v>#REF!</v>
      </c>
      <c r="C908" s="9" t="e">
        <f>'Main Meals'!#REF!</f>
        <v>#REF!</v>
      </c>
      <c r="D908" s="10" t="e">
        <f>'Main Meals'!#REF!</f>
        <v>#REF!</v>
      </c>
      <c r="E908" s="9" t="e">
        <f>'Main Meals'!#REF!</f>
        <v>#REF!</v>
      </c>
      <c r="G908" s="9" t="e">
        <f>'Main Meals'!#REF!</f>
        <v>#REF!</v>
      </c>
      <c r="H908" s="9" t="e">
        <f>VLOOKUP(C908,'Main Meals'!#REF!,10,FALSE)</f>
        <v>#REF!</v>
      </c>
      <c r="Q908" s="411" t="e">
        <f>VLOOKUP(C902,'[1]ToPublish Fri+Mon Package Batch'!$A$2:$B$68,2,FALSE)</f>
        <v>#REF!</v>
      </c>
      <c r="R908" s="421" t="e">
        <f>VLOOKUP(C902,[2]Sheet1!$A$2:$B$12,2,FALSE)</f>
        <v>#REF!</v>
      </c>
    </row>
    <row r="909" spans="1:18">
      <c r="A909" s="10" t="e">
        <f>'Main Meals'!#REF!</f>
        <v>#REF!</v>
      </c>
      <c r="B909" s="9" t="e">
        <f>'Main Meals'!#REF!</f>
        <v>#REF!</v>
      </c>
      <c r="C909" s="9" t="e">
        <f>'Main Meals'!#REF!</f>
        <v>#REF!</v>
      </c>
      <c r="D909" s="10" t="e">
        <f>'Main Meals'!#REF!</f>
        <v>#REF!</v>
      </c>
      <c r="E909" s="9" t="e">
        <f>'Main Meals'!#REF!</f>
        <v>#REF!</v>
      </c>
      <c r="G909" s="9" t="e">
        <f>'Main Meals'!#REF!</f>
        <v>#REF!</v>
      </c>
      <c r="H909" s="9" t="e">
        <f>VLOOKUP(C909,'Main Meals'!#REF!,10,FALSE)</f>
        <v>#REF!</v>
      </c>
      <c r="Q909" s="411" t="e">
        <f>VLOOKUP(C903,'[1]ToPublish Fri+Mon Package Batch'!$A$2:$B$68,2,FALSE)</f>
        <v>#REF!</v>
      </c>
      <c r="R909" s="421" t="e">
        <f>VLOOKUP(C903,[2]Sheet1!$A$2:$B$12,2,FALSE)</f>
        <v>#REF!</v>
      </c>
    </row>
    <row r="910" spans="1:18">
      <c r="A910" s="10" t="e">
        <f>'Main Meals'!#REF!</f>
        <v>#REF!</v>
      </c>
      <c r="B910" s="9" t="e">
        <f>'Main Meals'!#REF!</f>
        <v>#REF!</v>
      </c>
      <c r="C910" s="9" t="e">
        <f>'Main Meals'!#REF!</f>
        <v>#REF!</v>
      </c>
      <c r="D910" s="10" t="e">
        <f>'Main Meals'!#REF!</f>
        <v>#REF!</v>
      </c>
      <c r="E910" s="9" t="e">
        <f>'Main Meals'!#REF!</f>
        <v>#REF!</v>
      </c>
      <c r="G910" s="9" t="e">
        <f>'Main Meals'!#REF!</f>
        <v>#REF!</v>
      </c>
      <c r="H910" s="9" t="e">
        <f>VLOOKUP(C910,'Main Meals'!#REF!,10,FALSE)</f>
        <v>#REF!</v>
      </c>
      <c r="Q910" s="411" t="e">
        <f>VLOOKUP(C904,'[1]ToPublish Fri+Mon Package Batch'!$A$2:$B$68,2,FALSE)</f>
        <v>#REF!</v>
      </c>
      <c r="R910" s="421" t="e">
        <f>VLOOKUP(C904,[2]Sheet1!$A$2:$B$12,2,FALSE)</f>
        <v>#REF!</v>
      </c>
    </row>
    <row r="911" spans="1:18">
      <c r="A911" s="10" t="e">
        <f>'Main Meals'!#REF!</f>
        <v>#REF!</v>
      </c>
      <c r="B911" s="9" t="e">
        <f>'Main Meals'!#REF!</f>
        <v>#REF!</v>
      </c>
      <c r="C911" s="9" t="e">
        <f>'Main Meals'!#REF!</f>
        <v>#REF!</v>
      </c>
      <c r="D911" s="10" t="e">
        <f>'Main Meals'!#REF!</f>
        <v>#REF!</v>
      </c>
      <c r="E911" s="9" t="e">
        <f>'Main Meals'!#REF!</f>
        <v>#REF!</v>
      </c>
      <c r="G911" s="9" t="e">
        <f>'Main Meals'!#REF!</f>
        <v>#REF!</v>
      </c>
      <c r="H911" s="9" t="e">
        <f>VLOOKUP(C911,'Main Meals'!#REF!,10,FALSE)</f>
        <v>#REF!</v>
      </c>
      <c r="Q911" s="411" t="e">
        <f>VLOOKUP(C905,'[1]ToPublish Fri+Mon Package Batch'!$A$2:$B$68,2,FALSE)</f>
        <v>#REF!</v>
      </c>
      <c r="R911" s="421" t="e">
        <f>VLOOKUP(C905,[2]Sheet1!$A$2:$B$12,2,FALSE)</f>
        <v>#REF!</v>
      </c>
    </row>
    <row r="912" spans="1:18">
      <c r="A912" s="10" t="e">
        <f>'Main Meals'!#REF!</f>
        <v>#REF!</v>
      </c>
      <c r="B912" s="9" t="e">
        <f>'Main Meals'!#REF!</f>
        <v>#REF!</v>
      </c>
      <c r="C912" s="9" t="e">
        <f>'Main Meals'!#REF!</f>
        <v>#REF!</v>
      </c>
      <c r="D912" s="10" t="e">
        <f>'Main Meals'!#REF!</f>
        <v>#REF!</v>
      </c>
      <c r="E912" s="9" t="e">
        <f>'Main Meals'!#REF!</f>
        <v>#REF!</v>
      </c>
      <c r="G912" s="9" t="e">
        <f>'Main Meals'!#REF!</f>
        <v>#REF!</v>
      </c>
      <c r="H912" s="9" t="e">
        <f>VLOOKUP(C912,'Main Meals'!#REF!,10,FALSE)</f>
        <v>#REF!</v>
      </c>
      <c r="Q912" s="411" t="e">
        <f>VLOOKUP(C906,'[1]ToPublish Fri+Mon Package Batch'!$A$2:$B$68,2,FALSE)</f>
        <v>#REF!</v>
      </c>
      <c r="R912" s="421" t="e">
        <f>VLOOKUP(C906,[2]Sheet1!$A$2:$B$12,2,FALSE)</f>
        <v>#REF!</v>
      </c>
    </row>
    <row r="913" spans="1:18">
      <c r="A913" s="10" t="e">
        <f>'Main Meals'!#REF!</f>
        <v>#REF!</v>
      </c>
      <c r="B913" s="9" t="e">
        <f>'Main Meals'!#REF!</f>
        <v>#REF!</v>
      </c>
      <c r="C913" s="9" t="e">
        <f>'Main Meals'!#REF!</f>
        <v>#REF!</v>
      </c>
      <c r="D913" s="10" t="e">
        <f>'Main Meals'!#REF!</f>
        <v>#REF!</v>
      </c>
      <c r="E913" s="9" t="e">
        <f>'Main Meals'!#REF!</f>
        <v>#REF!</v>
      </c>
      <c r="G913" s="9" t="e">
        <f>'Main Meals'!#REF!</f>
        <v>#REF!</v>
      </c>
      <c r="H913" s="9" t="e">
        <f>VLOOKUP(C913,'Main Meals'!#REF!,10,FALSE)</f>
        <v>#REF!</v>
      </c>
      <c r="Q913" s="411" t="e">
        <f>VLOOKUP(C907,'[1]ToPublish Fri+Mon Package Batch'!$A$2:$B$68,2,FALSE)</f>
        <v>#REF!</v>
      </c>
      <c r="R913" s="421" t="e">
        <f>VLOOKUP(C907,[2]Sheet1!$A$2:$B$12,2,FALSE)</f>
        <v>#REF!</v>
      </c>
    </row>
    <row r="914" spans="1:18">
      <c r="A914" s="10" t="e">
        <f>'Main Meals'!#REF!</f>
        <v>#REF!</v>
      </c>
      <c r="B914" s="9" t="e">
        <f>'Main Meals'!#REF!</f>
        <v>#REF!</v>
      </c>
      <c r="C914" s="9" t="e">
        <f>'Main Meals'!#REF!</f>
        <v>#REF!</v>
      </c>
      <c r="D914" s="10" t="e">
        <f>'Main Meals'!#REF!</f>
        <v>#REF!</v>
      </c>
      <c r="E914" s="9" t="e">
        <f>'Main Meals'!#REF!</f>
        <v>#REF!</v>
      </c>
      <c r="G914" s="9" t="e">
        <f>'Main Meals'!#REF!</f>
        <v>#REF!</v>
      </c>
      <c r="H914" s="9" t="e">
        <f>VLOOKUP(C914,'Main Meals'!#REF!,10,FALSE)</f>
        <v>#REF!</v>
      </c>
      <c r="Q914" s="411" t="e">
        <f>VLOOKUP(C908,'[1]ToPublish Fri+Mon Package Batch'!$A$2:$B$68,2,FALSE)</f>
        <v>#REF!</v>
      </c>
      <c r="R914" s="421" t="e">
        <f>VLOOKUP(C908,[2]Sheet1!$A$2:$B$12,2,FALSE)</f>
        <v>#REF!</v>
      </c>
    </row>
    <row r="915" spans="1:18">
      <c r="A915" s="10" t="e">
        <f>'Main Meals'!#REF!</f>
        <v>#REF!</v>
      </c>
      <c r="B915" s="9" t="e">
        <f>'Main Meals'!#REF!</f>
        <v>#REF!</v>
      </c>
      <c r="C915" s="9" t="e">
        <f>'Main Meals'!#REF!</f>
        <v>#REF!</v>
      </c>
      <c r="D915" s="10" t="e">
        <f>'Main Meals'!#REF!</f>
        <v>#REF!</v>
      </c>
      <c r="E915" s="9" t="e">
        <f>'Main Meals'!#REF!</f>
        <v>#REF!</v>
      </c>
      <c r="G915" s="9" t="e">
        <f>'Main Meals'!#REF!</f>
        <v>#REF!</v>
      </c>
      <c r="H915" s="9" t="e">
        <f>VLOOKUP(C915,'Main Meals'!#REF!,10,FALSE)</f>
        <v>#REF!</v>
      </c>
      <c r="Q915" s="411" t="e">
        <f>VLOOKUP(C909,'[1]ToPublish Fri+Mon Package Batch'!$A$2:$B$68,2,FALSE)</f>
        <v>#REF!</v>
      </c>
      <c r="R915" s="421" t="e">
        <f>VLOOKUP(C909,[2]Sheet1!$A$2:$B$12,2,FALSE)</f>
        <v>#REF!</v>
      </c>
    </row>
    <row r="916" spans="1:18">
      <c r="A916" s="10" t="e">
        <f>'Main Meals'!#REF!</f>
        <v>#REF!</v>
      </c>
      <c r="B916" s="9" t="e">
        <f>'Main Meals'!#REF!</f>
        <v>#REF!</v>
      </c>
      <c r="C916" s="9" t="e">
        <f>'Main Meals'!#REF!</f>
        <v>#REF!</v>
      </c>
      <c r="D916" s="10" t="e">
        <f>'Main Meals'!#REF!</f>
        <v>#REF!</v>
      </c>
      <c r="E916" s="9" t="e">
        <f>'Main Meals'!#REF!</f>
        <v>#REF!</v>
      </c>
      <c r="G916" s="9" t="e">
        <f>'Main Meals'!#REF!</f>
        <v>#REF!</v>
      </c>
      <c r="H916" s="9" t="e">
        <f>VLOOKUP(C916,'Main Meals'!#REF!,10,FALSE)</f>
        <v>#REF!</v>
      </c>
      <c r="Q916" s="411" t="e">
        <f>VLOOKUP(C910,'[1]ToPublish Fri+Mon Package Batch'!$A$2:$B$68,2,FALSE)</f>
        <v>#REF!</v>
      </c>
      <c r="R916" s="421" t="e">
        <f>VLOOKUP(C910,[2]Sheet1!$A$2:$B$12,2,FALSE)</f>
        <v>#REF!</v>
      </c>
    </row>
    <row r="917" spans="1:18">
      <c r="A917" s="10" t="e">
        <f>'Main Meals'!#REF!</f>
        <v>#REF!</v>
      </c>
      <c r="B917" s="9" t="e">
        <f>'Main Meals'!#REF!</f>
        <v>#REF!</v>
      </c>
      <c r="C917" s="9" t="e">
        <f>'Main Meals'!#REF!</f>
        <v>#REF!</v>
      </c>
      <c r="D917" s="10" t="e">
        <f>'Main Meals'!#REF!</f>
        <v>#REF!</v>
      </c>
      <c r="E917" s="9" t="e">
        <f>'Main Meals'!#REF!</f>
        <v>#REF!</v>
      </c>
      <c r="G917" s="9" t="e">
        <f>'Main Meals'!#REF!</f>
        <v>#REF!</v>
      </c>
      <c r="H917" s="9" t="e">
        <f>VLOOKUP(C917,'Main Meals'!#REF!,10,FALSE)</f>
        <v>#REF!</v>
      </c>
      <c r="Q917" s="411" t="e">
        <f>VLOOKUP(C911,'[1]ToPublish Fri+Mon Package Batch'!$A$2:$B$68,2,FALSE)</f>
        <v>#REF!</v>
      </c>
      <c r="R917" s="421" t="e">
        <f>VLOOKUP(C911,[2]Sheet1!$A$2:$B$12,2,FALSE)</f>
        <v>#REF!</v>
      </c>
    </row>
    <row r="918" spans="1:18">
      <c r="A918" s="10" t="e">
        <f>'Main Meals'!#REF!</f>
        <v>#REF!</v>
      </c>
      <c r="B918" s="9" t="e">
        <f>'Main Meals'!#REF!</f>
        <v>#REF!</v>
      </c>
      <c r="C918" s="9" t="e">
        <f>'Main Meals'!#REF!</f>
        <v>#REF!</v>
      </c>
      <c r="D918" s="10" t="e">
        <f>'Main Meals'!#REF!</f>
        <v>#REF!</v>
      </c>
      <c r="E918" s="9" t="e">
        <f>'Main Meals'!#REF!</f>
        <v>#REF!</v>
      </c>
      <c r="G918" s="9" t="e">
        <f>'Main Meals'!#REF!</f>
        <v>#REF!</v>
      </c>
      <c r="H918" s="9" t="e">
        <f>VLOOKUP(C918,'Main Meals'!#REF!,10,FALSE)</f>
        <v>#REF!</v>
      </c>
      <c r="Q918" s="411" t="e">
        <f>VLOOKUP(C912,'[1]ToPublish Fri+Mon Package Batch'!$A$2:$B$68,2,FALSE)</f>
        <v>#REF!</v>
      </c>
      <c r="R918" s="421" t="e">
        <f>VLOOKUP(C912,[2]Sheet1!$A$2:$B$12,2,FALSE)</f>
        <v>#REF!</v>
      </c>
    </row>
    <row r="919" spans="1:18">
      <c r="A919" s="10" t="e">
        <f>'Main Meals'!#REF!</f>
        <v>#REF!</v>
      </c>
      <c r="B919" s="9" t="e">
        <f>'Main Meals'!#REF!</f>
        <v>#REF!</v>
      </c>
      <c r="C919" s="9" t="e">
        <f>'Main Meals'!#REF!</f>
        <v>#REF!</v>
      </c>
      <c r="D919" s="10" t="e">
        <f>'Main Meals'!#REF!</f>
        <v>#REF!</v>
      </c>
      <c r="E919" s="9" t="e">
        <f>'Main Meals'!#REF!</f>
        <v>#REF!</v>
      </c>
      <c r="G919" s="9" t="e">
        <f>'Main Meals'!#REF!</f>
        <v>#REF!</v>
      </c>
      <c r="H919" s="9" t="e">
        <f>VLOOKUP(C919,'Main Meals'!#REF!,10,FALSE)</f>
        <v>#REF!</v>
      </c>
      <c r="Q919" s="411" t="e">
        <f>VLOOKUP(C913,'[1]ToPublish Fri+Mon Package Batch'!$A$2:$B$68,2,FALSE)</f>
        <v>#REF!</v>
      </c>
      <c r="R919" s="421" t="e">
        <f>VLOOKUP(C913,[2]Sheet1!$A$2:$B$12,2,FALSE)</f>
        <v>#REF!</v>
      </c>
    </row>
    <row r="920" spans="1:18">
      <c r="A920" s="10" t="e">
        <f>'Main Meals'!#REF!</f>
        <v>#REF!</v>
      </c>
      <c r="B920" s="9" t="e">
        <f>'Main Meals'!#REF!</f>
        <v>#REF!</v>
      </c>
      <c r="C920" s="9" t="e">
        <f>'Main Meals'!#REF!</f>
        <v>#REF!</v>
      </c>
      <c r="D920" s="10" t="e">
        <f>'Main Meals'!#REF!</f>
        <v>#REF!</v>
      </c>
      <c r="E920" s="9" t="e">
        <f>'Main Meals'!#REF!</f>
        <v>#REF!</v>
      </c>
      <c r="G920" s="9" t="e">
        <f>'Main Meals'!#REF!</f>
        <v>#REF!</v>
      </c>
      <c r="H920" s="9" t="e">
        <f>VLOOKUP(C920,'Main Meals'!#REF!,10,FALSE)</f>
        <v>#REF!</v>
      </c>
      <c r="Q920" s="411" t="e">
        <f>VLOOKUP(C914,'[1]ToPublish Fri+Mon Package Batch'!$A$2:$B$68,2,FALSE)</f>
        <v>#REF!</v>
      </c>
      <c r="R920" s="421" t="e">
        <f>VLOOKUP(C914,[2]Sheet1!$A$2:$B$12,2,FALSE)</f>
        <v>#REF!</v>
      </c>
    </row>
    <row r="921" spans="1:18">
      <c r="A921" s="10" t="e">
        <f>'Main Meals'!#REF!</f>
        <v>#REF!</v>
      </c>
      <c r="B921" s="9" t="e">
        <f>'Main Meals'!#REF!</f>
        <v>#REF!</v>
      </c>
      <c r="C921" s="9" t="e">
        <f>'Main Meals'!#REF!</f>
        <v>#REF!</v>
      </c>
      <c r="D921" s="10" t="e">
        <f>'Main Meals'!#REF!</f>
        <v>#REF!</v>
      </c>
      <c r="E921" s="9" t="e">
        <f>'Main Meals'!#REF!</f>
        <v>#REF!</v>
      </c>
      <c r="G921" s="9" t="e">
        <f>'Main Meals'!#REF!</f>
        <v>#REF!</v>
      </c>
      <c r="H921" s="9" t="e">
        <f>VLOOKUP(C921,'Main Meals'!#REF!,10,FALSE)</f>
        <v>#REF!</v>
      </c>
      <c r="Q921" s="411" t="e">
        <f>VLOOKUP(C915,'[1]ToPublish Fri+Mon Package Batch'!$A$2:$B$68,2,FALSE)</f>
        <v>#REF!</v>
      </c>
      <c r="R921" s="421" t="e">
        <f>VLOOKUP(C915,[2]Sheet1!$A$2:$B$12,2,FALSE)</f>
        <v>#REF!</v>
      </c>
    </row>
    <row r="922" spans="1:18">
      <c r="A922" s="10" t="e">
        <f>'Main Meals'!#REF!</f>
        <v>#REF!</v>
      </c>
      <c r="B922" s="9" t="e">
        <f>'Main Meals'!#REF!</f>
        <v>#REF!</v>
      </c>
      <c r="C922" s="9" t="e">
        <f>'Main Meals'!#REF!</f>
        <v>#REF!</v>
      </c>
      <c r="D922" s="10" t="e">
        <f>'Main Meals'!#REF!</f>
        <v>#REF!</v>
      </c>
      <c r="E922" s="9" t="e">
        <f>'Main Meals'!#REF!</f>
        <v>#REF!</v>
      </c>
      <c r="G922" s="9" t="e">
        <f>'Main Meals'!#REF!</f>
        <v>#REF!</v>
      </c>
      <c r="H922" s="9" t="e">
        <f>VLOOKUP(C922,'Main Meals'!#REF!,10,FALSE)</f>
        <v>#REF!</v>
      </c>
      <c r="Q922" s="411" t="e">
        <f>VLOOKUP(C916,'[1]ToPublish Fri+Mon Package Batch'!$A$2:$B$68,2,FALSE)</f>
        <v>#REF!</v>
      </c>
      <c r="R922" s="421" t="e">
        <f>VLOOKUP(C916,[2]Sheet1!$A$2:$B$12,2,FALSE)</f>
        <v>#REF!</v>
      </c>
    </row>
    <row r="923" spans="1:18">
      <c r="A923" s="10" t="e">
        <f>'Main Meals'!#REF!</f>
        <v>#REF!</v>
      </c>
      <c r="B923" s="9" t="e">
        <f>'Main Meals'!#REF!</f>
        <v>#REF!</v>
      </c>
      <c r="C923" s="9" t="e">
        <f>'Main Meals'!#REF!</f>
        <v>#REF!</v>
      </c>
      <c r="D923" s="10" t="e">
        <f>'Main Meals'!#REF!</f>
        <v>#REF!</v>
      </c>
      <c r="E923" s="9" t="e">
        <f>'Main Meals'!#REF!</f>
        <v>#REF!</v>
      </c>
      <c r="G923" s="9" t="e">
        <f>'Main Meals'!#REF!</f>
        <v>#REF!</v>
      </c>
      <c r="H923" s="9" t="e">
        <f>VLOOKUP(C923,'Main Meals'!#REF!,10,FALSE)</f>
        <v>#REF!</v>
      </c>
      <c r="Q923" s="411" t="e">
        <f>VLOOKUP(C917,'[1]ToPublish Fri+Mon Package Batch'!$A$2:$B$68,2,FALSE)</f>
        <v>#REF!</v>
      </c>
      <c r="R923" s="421" t="e">
        <f>VLOOKUP(C917,[2]Sheet1!$A$2:$B$12,2,FALSE)</f>
        <v>#REF!</v>
      </c>
    </row>
    <row r="924" spans="1:18">
      <c r="A924" s="10" t="e">
        <f>'Main Meals'!#REF!</f>
        <v>#REF!</v>
      </c>
      <c r="B924" s="9" t="e">
        <f>'Main Meals'!#REF!</f>
        <v>#REF!</v>
      </c>
      <c r="C924" s="9" t="e">
        <f>'Main Meals'!#REF!</f>
        <v>#REF!</v>
      </c>
      <c r="D924" s="10" t="e">
        <f>'Main Meals'!#REF!</f>
        <v>#REF!</v>
      </c>
      <c r="E924" s="9" t="e">
        <f>'Main Meals'!#REF!</f>
        <v>#REF!</v>
      </c>
      <c r="G924" s="9" t="e">
        <f>'Main Meals'!#REF!</f>
        <v>#REF!</v>
      </c>
      <c r="H924" s="9" t="e">
        <f>VLOOKUP(C924,'Main Meals'!#REF!,10,FALSE)</f>
        <v>#REF!</v>
      </c>
      <c r="Q924" s="411" t="e">
        <f>VLOOKUP(C918,'[1]ToPublish Fri+Mon Package Batch'!$A$2:$B$68,2,FALSE)</f>
        <v>#REF!</v>
      </c>
      <c r="R924" s="421" t="e">
        <f>VLOOKUP(C918,[2]Sheet1!$A$2:$B$12,2,FALSE)</f>
        <v>#REF!</v>
      </c>
    </row>
    <row r="925" spans="1:18">
      <c r="A925" s="10" t="e">
        <f>'Main Meals'!#REF!</f>
        <v>#REF!</v>
      </c>
      <c r="B925" s="9" t="e">
        <f>'Main Meals'!#REF!</f>
        <v>#REF!</v>
      </c>
      <c r="C925" s="9" t="e">
        <f>'Main Meals'!#REF!</f>
        <v>#REF!</v>
      </c>
      <c r="D925" s="10" t="e">
        <f>'Main Meals'!#REF!</f>
        <v>#REF!</v>
      </c>
      <c r="E925" s="9" t="e">
        <f>'Main Meals'!#REF!</f>
        <v>#REF!</v>
      </c>
      <c r="G925" s="9" t="e">
        <f>'Main Meals'!#REF!</f>
        <v>#REF!</v>
      </c>
      <c r="H925" s="9" t="e">
        <f>VLOOKUP(C925,'Main Meals'!#REF!,10,FALSE)</f>
        <v>#REF!</v>
      </c>
      <c r="Q925" s="411" t="e">
        <f>VLOOKUP(C919,'[1]ToPublish Fri+Mon Package Batch'!$A$2:$B$68,2,FALSE)</f>
        <v>#REF!</v>
      </c>
      <c r="R925" s="421" t="e">
        <f>VLOOKUP(C919,[2]Sheet1!$A$2:$B$12,2,FALSE)</f>
        <v>#REF!</v>
      </c>
    </row>
    <row r="926" spans="1:18">
      <c r="A926" s="10" t="e">
        <f>'Main Meals'!#REF!</f>
        <v>#REF!</v>
      </c>
      <c r="B926" s="9" t="e">
        <f>'Main Meals'!#REF!</f>
        <v>#REF!</v>
      </c>
      <c r="C926" s="9" t="e">
        <f>'Main Meals'!#REF!</f>
        <v>#REF!</v>
      </c>
      <c r="D926" s="10" t="e">
        <f>'Main Meals'!#REF!</f>
        <v>#REF!</v>
      </c>
      <c r="E926" s="9" t="e">
        <f>'Main Meals'!#REF!</f>
        <v>#REF!</v>
      </c>
      <c r="G926" s="9" t="e">
        <f>'Main Meals'!#REF!</f>
        <v>#REF!</v>
      </c>
      <c r="H926" s="9" t="e">
        <f>VLOOKUP(C926,'Main Meals'!#REF!,10,FALSE)</f>
        <v>#REF!</v>
      </c>
      <c r="Q926" s="411" t="e">
        <f>VLOOKUP(C920,'[1]ToPublish Fri+Mon Package Batch'!$A$2:$B$68,2,FALSE)</f>
        <v>#REF!</v>
      </c>
      <c r="R926" s="421" t="e">
        <f>VLOOKUP(C920,[2]Sheet1!$A$2:$B$12,2,FALSE)</f>
        <v>#REF!</v>
      </c>
    </row>
    <row r="927" spans="1:18">
      <c r="A927" s="10" t="e">
        <f>'Main Meals'!#REF!</f>
        <v>#REF!</v>
      </c>
      <c r="B927" s="9" t="e">
        <f>'Main Meals'!#REF!</f>
        <v>#REF!</v>
      </c>
      <c r="C927" s="9" t="e">
        <f>'Main Meals'!#REF!</f>
        <v>#REF!</v>
      </c>
      <c r="D927" s="10" t="e">
        <f>'Main Meals'!#REF!</f>
        <v>#REF!</v>
      </c>
      <c r="E927" s="9" t="e">
        <f>'Main Meals'!#REF!</f>
        <v>#REF!</v>
      </c>
      <c r="G927" s="9" t="e">
        <f>'Main Meals'!#REF!</f>
        <v>#REF!</v>
      </c>
      <c r="H927" s="9" t="e">
        <f>VLOOKUP(C927,'Main Meals'!#REF!,10,FALSE)</f>
        <v>#REF!</v>
      </c>
      <c r="Q927" s="411" t="e">
        <f>VLOOKUP(C921,'[1]ToPublish Fri+Mon Package Batch'!$A$2:$B$68,2,FALSE)</f>
        <v>#REF!</v>
      </c>
      <c r="R927" s="421" t="e">
        <f>VLOOKUP(C921,[2]Sheet1!$A$2:$B$12,2,FALSE)</f>
        <v>#REF!</v>
      </c>
    </row>
    <row r="928" spans="1:18">
      <c r="A928" s="10" t="e">
        <f>'Main Meals'!#REF!</f>
        <v>#REF!</v>
      </c>
      <c r="B928" s="9" t="e">
        <f>'Main Meals'!#REF!</f>
        <v>#REF!</v>
      </c>
      <c r="C928" s="9" t="e">
        <f>'Main Meals'!#REF!</f>
        <v>#REF!</v>
      </c>
      <c r="D928" s="10" t="e">
        <f>'Main Meals'!#REF!</f>
        <v>#REF!</v>
      </c>
      <c r="E928" s="9" t="e">
        <f>'Main Meals'!#REF!</f>
        <v>#REF!</v>
      </c>
      <c r="G928" s="9" t="e">
        <f>'Main Meals'!#REF!</f>
        <v>#REF!</v>
      </c>
      <c r="H928" s="9" t="e">
        <f>VLOOKUP(C928,'Main Meals'!#REF!,10,FALSE)</f>
        <v>#REF!</v>
      </c>
      <c r="Q928" s="411" t="e">
        <f>VLOOKUP(C922,'[1]ToPublish Fri+Mon Package Batch'!$A$2:$B$68,2,FALSE)</f>
        <v>#REF!</v>
      </c>
      <c r="R928" s="421" t="e">
        <f>VLOOKUP(C922,[2]Sheet1!$A$2:$B$12,2,FALSE)</f>
        <v>#REF!</v>
      </c>
    </row>
    <row r="929" spans="1:18">
      <c r="A929" s="10" t="e">
        <f>'Main Meals'!#REF!</f>
        <v>#REF!</v>
      </c>
      <c r="B929" s="9" t="e">
        <f>'Main Meals'!#REF!</f>
        <v>#REF!</v>
      </c>
      <c r="C929" s="9" t="e">
        <f>'Main Meals'!#REF!</f>
        <v>#REF!</v>
      </c>
      <c r="D929" s="10" t="e">
        <f>'Main Meals'!#REF!</f>
        <v>#REF!</v>
      </c>
      <c r="E929" s="9" t="e">
        <f>'Main Meals'!#REF!</f>
        <v>#REF!</v>
      </c>
      <c r="G929" s="9" t="e">
        <f>'Main Meals'!#REF!</f>
        <v>#REF!</v>
      </c>
      <c r="H929" s="9" t="e">
        <f>VLOOKUP(C929,'Main Meals'!#REF!,10,FALSE)</f>
        <v>#REF!</v>
      </c>
      <c r="Q929" s="411" t="e">
        <f>VLOOKUP(C923,'[1]ToPublish Fri+Mon Package Batch'!$A$2:$B$68,2,FALSE)</f>
        <v>#REF!</v>
      </c>
      <c r="R929" s="421" t="e">
        <f>VLOOKUP(C923,[2]Sheet1!$A$2:$B$12,2,FALSE)</f>
        <v>#REF!</v>
      </c>
    </row>
    <row r="930" spans="1:18">
      <c r="A930" s="10" t="e">
        <f>'Main Meals'!#REF!</f>
        <v>#REF!</v>
      </c>
      <c r="B930" s="9" t="e">
        <f>'Main Meals'!#REF!</f>
        <v>#REF!</v>
      </c>
      <c r="C930" s="9" t="e">
        <f>'Main Meals'!#REF!</f>
        <v>#REF!</v>
      </c>
      <c r="D930" s="10" t="e">
        <f>'Main Meals'!#REF!</f>
        <v>#REF!</v>
      </c>
      <c r="E930" s="9" t="e">
        <f>'Main Meals'!#REF!</f>
        <v>#REF!</v>
      </c>
      <c r="G930" s="9" t="e">
        <f>'Main Meals'!#REF!</f>
        <v>#REF!</v>
      </c>
      <c r="H930" s="9" t="e">
        <f>VLOOKUP(C930,'Main Meals'!#REF!,10,FALSE)</f>
        <v>#REF!</v>
      </c>
      <c r="Q930" s="411" t="e">
        <f>VLOOKUP(C924,'[1]ToPublish Fri+Mon Package Batch'!$A$2:$B$68,2,FALSE)</f>
        <v>#REF!</v>
      </c>
      <c r="R930" s="421" t="e">
        <f>VLOOKUP(C924,[2]Sheet1!$A$2:$B$12,2,FALSE)</f>
        <v>#REF!</v>
      </c>
    </row>
    <row r="931" spans="1:18">
      <c r="A931" s="10" t="e">
        <f>'Main Meals'!#REF!</f>
        <v>#REF!</v>
      </c>
      <c r="B931" s="9" t="e">
        <f>'Main Meals'!#REF!</f>
        <v>#REF!</v>
      </c>
      <c r="C931" s="9" t="e">
        <f>'Main Meals'!#REF!</f>
        <v>#REF!</v>
      </c>
      <c r="D931" s="10" t="e">
        <f>'Main Meals'!#REF!</f>
        <v>#REF!</v>
      </c>
      <c r="E931" s="9" t="e">
        <f>'Main Meals'!#REF!</f>
        <v>#REF!</v>
      </c>
      <c r="G931" s="9" t="e">
        <f>'Main Meals'!#REF!</f>
        <v>#REF!</v>
      </c>
      <c r="H931" s="9" t="e">
        <f>VLOOKUP(C931,'Main Meals'!#REF!,10,FALSE)</f>
        <v>#REF!</v>
      </c>
      <c r="Q931" s="411" t="e">
        <f>VLOOKUP(C925,'[1]ToPublish Fri+Mon Package Batch'!$A$2:$B$68,2,FALSE)</f>
        <v>#REF!</v>
      </c>
      <c r="R931" s="421" t="e">
        <f>VLOOKUP(C925,[2]Sheet1!$A$2:$B$12,2,FALSE)</f>
        <v>#REF!</v>
      </c>
    </row>
    <row r="932" spans="1:18">
      <c r="A932" s="10" t="e">
        <f>'Main Meals'!#REF!</f>
        <v>#REF!</v>
      </c>
      <c r="B932" s="9" t="e">
        <f>'Main Meals'!#REF!</f>
        <v>#REF!</v>
      </c>
      <c r="C932" s="9" t="e">
        <f>'Main Meals'!#REF!</f>
        <v>#REF!</v>
      </c>
      <c r="D932" s="10" t="e">
        <f>'Main Meals'!#REF!</f>
        <v>#REF!</v>
      </c>
      <c r="E932" s="9" t="e">
        <f>'Main Meals'!#REF!</f>
        <v>#REF!</v>
      </c>
      <c r="G932" s="9" t="e">
        <f>'Main Meals'!#REF!</f>
        <v>#REF!</v>
      </c>
      <c r="H932" s="9" t="e">
        <f>VLOOKUP(C932,'Main Meals'!#REF!,10,FALSE)</f>
        <v>#REF!</v>
      </c>
      <c r="Q932" s="411" t="e">
        <f>VLOOKUP(C926,'[1]ToPublish Fri+Mon Package Batch'!$A$2:$B$68,2,FALSE)</f>
        <v>#REF!</v>
      </c>
      <c r="R932" s="421" t="e">
        <f>VLOOKUP(C926,[2]Sheet1!$A$2:$B$12,2,FALSE)</f>
        <v>#REF!</v>
      </c>
    </row>
    <row r="933" spans="1:18">
      <c r="A933" s="10" t="e">
        <f>'Main Meals'!#REF!</f>
        <v>#REF!</v>
      </c>
      <c r="B933" s="9" t="e">
        <f>'Main Meals'!#REF!</f>
        <v>#REF!</v>
      </c>
      <c r="C933" s="9" t="e">
        <f>'Main Meals'!#REF!</f>
        <v>#REF!</v>
      </c>
      <c r="D933" s="10" t="e">
        <f>'Main Meals'!#REF!</f>
        <v>#REF!</v>
      </c>
      <c r="E933" s="9" t="e">
        <f>'Main Meals'!#REF!</f>
        <v>#REF!</v>
      </c>
      <c r="G933" s="9" t="e">
        <f>'Main Meals'!#REF!</f>
        <v>#REF!</v>
      </c>
      <c r="H933" s="9" t="e">
        <f>VLOOKUP(C933,'Main Meals'!#REF!,10,FALSE)</f>
        <v>#REF!</v>
      </c>
      <c r="Q933" s="411" t="e">
        <f>VLOOKUP(C927,'[1]ToPublish Fri+Mon Package Batch'!$A$2:$B$68,2,FALSE)</f>
        <v>#REF!</v>
      </c>
      <c r="R933" s="421" t="e">
        <f>VLOOKUP(C927,[2]Sheet1!$A$2:$B$12,2,FALSE)</f>
        <v>#REF!</v>
      </c>
    </row>
    <row r="934" spans="1:18">
      <c r="A934" s="10" t="e">
        <f>'Main Meals'!#REF!</f>
        <v>#REF!</v>
      </c>
      <c r="B934" s="9" t="e">
        <f>'Main Meals'!#REF!</f>
        <v>#REF!</v>
      </c>
      <c r="C934" s="9" t="e">
        <f>'Main Meals'!#REF!</f>
        <v>#REF!</v>
      </c>
      <c r="D934" s="10" t="e">
        <f>'Main Meals'!#REF!</f>
        <v>#REF!</v>
      </c>
      <c r="E934" s="9" t="e">
        <f>'Main Meals'!#REF!</f>
        <v>#REF!</v>
      </c>
      <c r="G934" s="9" t="e">
        <f>'Main Meals'!#REF!</f>
        <v>#REF!</v>
      </c>
      <c r="H934" s="9" t="e">
        <f>VLOOKUP(C934,'Main Meals'!#REF!,10,FALSE)</f>
        <v>#REF!</v>
      </c>
      <c r="Q934" s="411" t="e">
        <f>VLOOKUP(C928,'[1]ToPublish Fri+Mon Package Batch'!$A$2:$B$68,2,FALSE)</f>
        <v>#REF!</v>
      </c>
      <c r="R934" s="421" t="e">
        <f>VLOOKUP(C928,[2]Sheet1!$A$2:$B$12,2,FALSE)</f>
        <v>#REF!</v>
      </c>
    </row>
    <row r="935" spans="1:18">
      <c r="A935" s="10" t="e">
        <f>'Main Meals'!#REF!</f>
        <v>#REF!</v>
      </c>
      <c r="B935" s="9" t="e">
        <f>'Main Meals'!#REF!</f>
        <v>#REF!</v>
      </c>
      <c r="C935" s="9" t="e">
        <f>'Main Meals'!#REF!</f>
        <v>#REF!</v>
      </c>
      <c r="D935" s="10" t="e">
        <f>'Main Meals'!#REF!</f>
        <v>#REF!</v>
      </c>
      <c r="E935" s="9" t="e">
        <f>'Main Meals'!#REF!</f>
        <v>#REF!</v>
      </c>
      <c r="G935" s="9" t="e">
        <f>'Main Meals'!#REF!</f>
        <v>#REF!</v>
      </c>
      <c r="H935" s="9" t="e">
        <f>VLOOKUP(C935,'Main Meals'!#REF!,10,FALSE)</f>
        <v>#REF!</v>
      </c>
      <c r="Q935" s="411" t="e">
        <f>VLOOKUP(C929,'[1]ToPublish Fri+Mon Package Batch'!$A$2:$B$68,2,FALSE)</f>
        <v>#REF!</v>
      </c>
      <c r="R935" s="421" t="e">
        <f>VLOOKUP(C929,[2]Sheet1!$A$2:$B$12,2,FALSE)</f>
        <v>#REF!</v>
      </c>
    </row>
    <row r="936" spans="1:18">
      <c r="A936" s="10" t="e">
        <f>'Main Meals'!#REF!</f>
        <v>#REF!</v>
      </c>
      <c r="B936" s="9" t="e">
        <f>'Main Meals'!#REF!</f>
        <v>#REF!</v>
      </c>
      <c r="C936" s="9" t="e">
        <f>'Main Meals'!#REF!</f>
        <v>#REF!</v>
      </c>
      <c r="D936" s="10" t="e">
        <f>'Main Meals'!#REF!</f>
        <v>#REF!</v>
      </c>
      <c r="E936" s="9" t="e">
        <f>'Main Meals'!#REF!</f>
        <v>#REF!</v>
      </c>
      <c r="G936" s="9" t="e">
        <f>'Main Meals'!#REF!</f>
        <v>#REF!</v>
      </c>
      <c r="H936" s="9" t="e">
        <f>VLOOKUP(C936,'Main Meals'!#REF!,10,FALSE)</f>
        <v>#REF!</v>
      </c>
      <c r="Q936" s="411" t="e">
        <f>VLOOKUP(C930,'[1]ToPublish Fri+Mon Package Batch'!$A$2:$B$68,2,FALSE)</f>
        <v>#REF!</v>
      </c>
      <c r="R936" s="421" t="e">
        <f>VLOOKUP(C930,[2]Sheet1!$A$2:$B$12,2,FALSE)</f>
        <v>#REF!</v>
      </c>
    </row>
    <row r="937" spans="1:18">
      <c r="A937" s="10" t="e">
        <f>'Main Meals'!#REF!</f>
        <v>#REF!</v>
      </c>
      <c r="B937" s="9" t="e">
        <f>'Main Meals'!#REF!</f>
        <v>#REF!</v>
      </c>
      <c r="C937" s="9" t="e">
        <f>'Main Meals'!#REF!</f>
        <v>#REF!</v>
      </c>
      <c r="D937" s="10" t="e">
        <f>'Main Meals'!#REF!</f>
        <v>#REF!</v>
      </c>
      <c r="E937" s="9" t="e">
        <f>'Main Meals'!#REF!</f>
        <v>#REF!</v>
      </c>
      <c r="G937" s="9" t="e">
        <f>'Main Meals'!#REF!</f>
        <v>#REF!</v>
      </c>
      <c r="H937" s="9" t="e">
        <f>VLOOKUP(C937,'Main Meals'!#REF!,10,FALSE)</f>
        <v>#REF!</v>
      </c>
      <c r="Q937" s="411" t="e">
        <f>VLOOKUP(C931,'[1]ToPublish Fri+Mon Package Batch'!$A$2:$B$68,2,FALSE)</f>
        <v>#REF!</v>
      </c>
      <c r="R937" s="421" t="e">
        <f>VLOOKUP(C931,[2]Sheet1!$A$2:$B$12,2,FALSE)</f>
        <v>#REF!</v>
      </c>
    </row>
    <row r="938" spans="1:18">
      <c r="A938" s="10" t="e">
        <f>'Main Meals'!#REF!</f>
        <v>#REF!</v>
      </c>
      <c r="B938" s="9" t="e">
        <f>'Main Meals'!#REF!</f>
        <v>#REF!</v>
      </c>
      <c r="C938" s="9" t="e">
        <f>'Main Meals'!#REF!</f>
        <v>#REF!</v>
      </c>
      <c r="D938" s="10" t="e">
        <f>'Main Meals'!#REF!</f>
        <v>#REF!</v>
      </c>
      <c r="E938" s="9" t="e">
        <f>'Main Meals'!#REF!</f>
        <v>#REF!</v>
      </c>
      <c r="G938" s="9" t="e">
        <f>'Main Meals'!#REF!</f>
        <v>#REF!</v>
      </c>
      <c r="H938" s="9" t="e">
        <f>VLOOKUP(C938,'Main Meals'!#REF!,10,FALSE)</f>
        <v>#REF!</v>
      </c>
      <c r="Q938" s="411" t="e">
        <f>VLOOKUP(C932,'[1]ToPublish Fri+Mon Package Batch'!$A$2:$B$68,2,FALSE)</f>
        <v>#REF!</v>
      </c>
      <c r="R938" s="421" t="e">
        <f>VLOOKUP(C932,[2]Sheet1!$A$2:$B$12,2,FALSE)</f>
        <v>#REF!</v>
      </c>
    </row>
    <row r="939" spans="1:18">
      <c r="A939" s="10" t="e">
        <f>'Main Meals'!#REF!</f>
        <v>#REF!</v>
      </c>
      <c r="B939" s="9" t="e">
        <f>'Main Meals'!#REF!</f>
        <v>#REF!</v>
      </c>
      <c r="C939" s="9" t="e">
        <f>'Main Meals'!#REF!</f>
        <v>#REF!</v>
      </c>
      <c r="D939" s="10" t="e">
        <f>'Main Meals'!#REF!</f>
        <v>#REF!</v>
      </c>
      <c r="E939" s="9" t="e">
        <f>'Main Meals'!#REF!</f>
        <v>#REF!</v>
      </c>
      <c r="G939" s="9" t="e">
        <f>'Main Meals'!#REF!</f>
        <v>#REF!</v>
      </c>
      <c r="H939" s="9" t="e">
        <f>VLOOKUP(C939,'Main Meals'!#REF!,10,FALSE)</f>
        <v>#REF!</v>
      </c>
      <c r="Q939" s="411" t="e">
        <f>VLOOKUP(C933,'[1]ToPublish Fri+Mon Package Batch'!$A$2:$B$68,2,FALSE)</f>
        <v>#REF!</v>
      </c>
      <c r="R939" s="421" t="e">
        <f>VLOOKUP(C933,[2]Sheet1!$A$2:$B$12,2,FALSE)</f>
        <v>#REF!</v>
      </c>
    </row>
    <row r="940" spans="1:18">
      <c r="A940" s="10" t="e">
        <f>'Main Meals'!#REF!</f>
        <v>#REF!</v>
      </c>
      <c r="B940" s="9" t="e">
        <f>'Main Meals'!#REF!</f>
        <v>#REF!</v>
      </c>
      <c r="C940" s="9" t="e">
        <f>'Main Meals'!#REF!</f>
        <v>#REF!</v>
      </c>
      <c r="D940" s="10" t="e">
        <f>'Main Meals'!#REF!</f>
        <v>#REF!</v>
      </c>
      <c r="E940" s="9" t="e">
        <f>'Main Meals'!#REF!</f>
        <v>#REF!</v>
      </c>
      <c r="G940" s="9" t="e">
        <f>'Main Meals'!#REF!</f>
        <v>#REF!</v>
      </c>
      <c r="H940" s="9" t="e">
        <f>VLOOKUP(C940,'Main Meals'!#REF!,10,FALSE)</f>
        <v>#REF!</v>
      </c>
      <c r="Q940" s="411" t="e">
        <f>VLOOKUP(C934,'[1]ToPublish Fri+Mon Package Batch'!$A$2:$B$68,2,FALSE)</f>
        <v>#REF!</v>
      </c>
      <c r="R940" s="421" t="e">
        <f>VLOOKUP(C934,[2]Sheet1!$A$2:$B$12,2,FALSE)</f>
        <v>#REF!</v>
      </c>
    </row>
    <row r="941" spans="1:18">
      <c r="A941" s="10" t="e">
        <f>'Main Meals'!#REF!</f>
        <v>#REF!</v>
      </c>
      <c r="B941" s="9" t="e">
        <f>'Main Meals'!#REF!</f>
        <v>#REF!</v>
      </c>
      <c r="C941" s="9" t="e">
        <f>'Main Meals'!#REF!</f>
        <v>#REF!</v>
      </c>
      <c r="D941" s="10" t="e">
        <f>'Main Meals'!#REF!</f>
        <v>#REF!</v>
      </c>
      <c r="E941" s="9" t="e">
        <f>'Main Meals'!#REF!</f>
        <v>#REF!</v>
      </c>
      <c r="G941" s="9" t="e">
        <f>'Main Meals'!#REF!</f>
        <v>#REF!</v>
      </c>
      <c r="H941" s="9" t="e">
        <f>VLOOKUP(C941,'Main Meals'!#REF!,10,FALSE)</f>
        <v>#REF!</v>
      </c>
      <c r="Q941" s="411" t="e">
        <f>VLOOKUP(C935,'[1]ToPublish Fri+Mon Package Batch'!$A$2:$B$68,2,FALSE)</f>
        <v>#REF!</v>
      </c>
      <c r="R941" s="421" t="e">
        <f>VLOOKUP(C935,[2]Sheet1!$A$2:$B$12,2,FALSE)</f>
        <v>#REF!</v>
      </c>
    </row>
    <row r="942" spans="1:18">
      <c r="A942" s="10" t="e">
        <f>'Main Meals'!#REF!</f>
        <v>#REF!</v>
      </c>
      <c r="B942" s="9" t="e">
        <f>'Main Meals'!#REF!</f>
        <v>#REF!</v>
      </c>
      <c r="C942" s="9" t="e">
        <f>'Main Meals'!#REF!</f>
        <v>#REF!</v>
      </c>
      <c r="D942" s="10" t="e">
        <f>'Main Meals'!#REF!</f>
        <v>#REF!</v>
      </c>
      <c r="E942" s="9" t="e">
        <f>'Main Meals'!#REF!</f>
        <v>#REF!</v>
      </c>
      <c r="G942" s="9" t="e">
        <f>'Main Meals'!#REF!</f>
        <v>#REF!</v>
      </c>
      <c r="H942" s="9" t="e">
        <f>VLOOKUP(C942,'Main Meals'!#REF!,10,FALSE)</f>
        <v>#REF!</v>
      </c>
      <c r="Q942" s="411" t="e">
        <f>VLOOKUP(C936,'[1]ToPublish Fri+Mon Package Batch'!$A$2:$B$68,2,FALSE)</f>
        <v>#REF!</v>
      </c>
      <c r="R942" s="421" t="e">
        <f>VLOOKUP(C936,[2]Sheet1!$A$2:$B$12,2,FALSE)</f>
        <v>#REF!</v>
      </c>
    </row>
    <row r="943" spans="1:18">
      <c r="A943" s="10" t="e">
        <f>'Main Meals'!#REF!</f>
        <v>#REF!</v>
      </c>
      <c r="B943" s="9" t="e">
        <f>'Main Meals'!#REF!</f>
        <v>#REF!</v>
      </c>
      <c r="C943" s="9" t="e">
        <f>'Main Meals'!#REF!</f>
        <v>#REF!</v>
      </c>
      <c r="D943" s="10" t="e">
        <f>'Main Meals'!#REF!</f>
        <v>#REF!</v>
      </c>
      <c r="E943" s="9" t="e">
        <f>'Main Meals'!#REF!</f>
        <v>#REF!</v>
      </c>
      <c r="G943" s="9" t="e">
        <f>'Main Meals'!#REF!</f>
        <v>#REF!</v>
      </c>
      <c r="H943" s="9" t="e">
        <f>VLOOKUP(C943,'Main Meals'!#REF!,10,FALSE)</f>
        <v>#REF!</v>
      </c>
      <c r="Q943" s="411" t="e">
        <f>VLOOKUP(C937,'[1]ToPublish Fri+Mon Package Batch'!$A$2:$B$68,2,FALSE)</f>
        <v>#REF!</v>
      </c>
      <c r="R943" s="421" t="e">
        <f>VLOOKUP(C937,[2]Sheet1!$A$2:$B$12,2,FALSE)</f>
        <v>#REF!</v>
      </c>
    </row>
    <row r="944" spans="1:18">
      <c r="A944" s="10" t="e">
        <f>'Main Meals'!#REF!</f>
        <v>#REF!</v>
      </c>
      <c r="B944" s="9" t="e">
        <f>'Main Meals'!#REF!</f>
        <v>#REF!</v>
      </c>
      <c r="C944" s="9" t="e">
        <f>'Main Meals'!#REF!</f>
        <v>#REF!</v>
      </c>
      <c r="D944" s="10" t="e">
        <f>'Main Meals'!#REF!</f>
        <v>#REF!</v>
      </c>
      <c r="E944" s="9" t="e">
        <f>'Main Meals'!#REF!</f>
        <v>#REF!</v>
      </c>
      <c r="G944" s="9" t="e">
        <f>'Main Meals'!#REF!</f>
        <v>#REF!</v>
      </c>
      <c r="H944" s="9" t="e">
        <f>VLOOKUP(C944,'Main Meals'!#REF!,10,FALSE)</f>
        <v>#REF!</v>
      </c>
      <c r="Q944" s="411" t="e">
        <f>VLOOKUP(C938,'[1]ToPublish Fri+Mon Package Batch'!$A$2:$B$68,2,FALSE)</f>
        <v>#REF!</v>
      </c>
      <c r="R944" s="421" t="e">
        <f>VLOOKUP(C938,[2]Sheet1!$A$2:$B$12,2,FALSE)</f>
        <v>#REF!</v>
      </c>
    </row>
    <row r="945" spans="1:18">
      <c r="A945" s="10" t="e">
        <f>'Main Meals'!#REF!</f>
        <v>#REF!</v>
      </c>
      <c r="B945" s="9" t="e">
        <f>'Main Meals'!#REF!</f>
        <v>#REF!</v>
      </c>
      <c r="C945" s="9" t="e">
        <f>'Main Meals'!#REF!</f>
        <v>#REF!</v>
      </c>
      <c r="D945" s="10" t="e">
        <f>'Main Meals'!#REF!</f>
        <v>#REF!</v>
      </c>
      <c r="E945" s="9" t="e">
        <f>'Main Meals'!#REF!</f>
        <v>#REF!</v>
      </c>
      <c r="G945" s="9" t="e">
        <f>'Main Meals'!#REF!</f>
        <v>#REF!</v>
      </c>
      <c r="H945" s="9" t="e">
        <f>VLOOKUP(C945,'Main Meals'!#REF!,10,FALSE)</f>
        <v>#REF!</v>
      </c>
      <c r="Q945" s="411" t="e">
        <f>VLOOKUP(C939,'[1]ToPublish Fri+Mon Package Batch'!$A$2:$B$68,2,FALSE)</f>
        <v>#REF!</v>
      </c>
      <c r="R945" s="421" t="e">
        <f>VLOOKUP(C939,[2]Sheet1!$A$2:$B$12,2,FALSE)</f>
        <v>#REF!</v>
      </c>
    </row>
    <row r="946" spans="1:18">
      <c r="A946" s="10" t="e">
        <f>'Main Meals'!#REF!</f>
        <v>#REF!</v>
      </c>
      <c r="B946" s="9" t="e">
        <f>'Main Meals'!#REF!</f>
        <v>#REF!</v>
      </c>
      <c r="C946" s="9" t="e">
        <f>'Main Meals'!#REF!</f>
        <v>#REF!</v>
      </c>
      <c r="D946" s="10" t="e">
        <f>'Main Meals'!#REF!</f>
        <v>#REF!</v>
      </c>
      <c r="E946" s="9" t="e">
        <f>'Main Meals'!#REF!</f>
        <v>#REF!</v>
      </c>
      <c r="G946" s="9" t="e">
        <f>'Main Meals'!#REF!</f>
        <v>#REF!</v>
      </c>
      <c r="H946" s="9" t="e">
        <f>VLOOKUP(C946,'Main Meals'!#REF!,10,FALSE)</f>
        <v>#REF!</v>
      </c>
      <c r="Q946" s="411" t="e">
        <f>VLOOKUP(C940,'[1]ToPublish Fri+Mon Package Batch'!$A$2:$B$68,2,FALSE)</f>
        <v>#REF!</v>
      </c>
      <c r="R946" s="421" t="e">
        <f>VLOOKUP(C940,[2]Sheet1!$A$2:$B$12,2,FALSE)</f>
        <v>#REF!</v>
      </c>
    </row>
    <row r="947" spans="1:18">
      <c r="A947" s="10" t="e">
        <f>'Main Meals'!#REF!</f>
        <v>#REF!</v>
      </c>
      <c r="B947" s="9" t="e">
        <f>'Main Meals'!#REF!</f>
        <v>#REF!</v>
      </c>
      <c r="C947" s="9" t="e">
        <f>'Main Meals'!#REF!</f>
        <v>#REF!</v>
      </c>
      <c r="D947" s="10" t="e">
        <f>'Main Meals'!#REF!</f>
        <v>#REF!</v>
      </c>
      <c r="E947" s="9" t="e">
        <f>'Main Meals'!#REF!</f>
        <v>#REF!</v>
      </c>
      <c r="G947" s="9" t="e">
        <f>'Main Meals'!#REF!</f>
        <v>#REF!</v>
      </c>
      <c r="H947" s="9" t="e">
        <f>VLOOKUP(C947,'Main Meals'!#REF!,10,FALSE)</f>
        <v>#REF!</v>
      </c>
      <c r="Q947" s="411" t="e">
        <f>VLOOKUP(C941,'[1]ToPublish Fri+Mon Package Batch'!$A$2:$B$68,2,FALSE)</f>
        <v>#REF!</v>
      </c>
      <c r="R947" s="421" t="e">
        <f>VLOOKUP(C941,[2]Sheet1!$A$2:$B$12,2,FALSE)</f>
        <v>#REF!</v>
      </c>
    </row>
    <row r="948" spans="1:18">
      <c r="A948" s="10" t="e">
        <f>'Main Meals'!#REF!</f>
        <v>#REF!</v>
      </c>
      <c r="B948" s="9" t="e">
        <f>'Main Meals'!#REF!</f>
        <v>#REF!</v>
      </c>
      <c r="C948" s="9" t="e">
        <f>'Main Meals'!#REF!</f>
        <v>#REF!</v>
      </c>
      <c r="D948" s="10" t="e">
        <f>'Main Meals'!#REF!</f>
        <v>#REF!</v>
      </c>
      <c r="E948" s="9" t="e">
        <f>'Main Meals'!#REF!</f>
        <v>#REF!</v>
      </c>
      <c r="G948" s="9" t="e">
        <f>'Main Meals'!#REF!</f>
        <v>#REF!</v>
      </c>
      <c r="H948" s="9" t="e">
        <f>VLOOKUP(C948,'Main Meals'!#REF!,10,FALSE)</f>
        <v>#REF!</v>
      </c>
      <c r="Q948" s="411" t="e">
        <f>VLOOKUP(C942,'[1]ToPublish Fri+Mon Package Batch'!$A$2:$B$68,2,FALSE)</f>
        <v>#REF!</v>
      </c>
      <c r="R948" s="421" t="e">
        <f>VLOOKUP(C942,[2]Sheet1!$A$2:$B$12,2,FALSE)</f>
        <v>#REF!</v>
      </c>
    </row>
    <row r="949" spans="1:18">
      <c r="A949" s="10" t="e">
        <f>'Main Meals'!#REF!</f>
        <v>#REF!</v>
      </c>
      <c r="B949" s="9" t="e">
        <f>'Main Meals'!#REF!</f>
        <v>#REF!</v>
      </c>
      <c r="C949" s="9" t="e">
        <f>'Main Meals'!#REF!</f>
        <v>#REF!</v>
      </c>
      <c r="D949" s="10" t="e">
        <f>'Main Meals'!#REF!</f>
        <v>#REF!</v>
      </c>
      <c r="E949" s="9" t="e">
        <f>'Main Meals'!#REF!</f>
        <v>#REF!</v>
      </c>
      <c r="G949" s="9" t="e">
        <f>'Main Meals'!#REF!</f>
        <v>#REF!</v>
      </c>
      <c r="H949" s="9" t="e">
        <f>VLOOKUP(C949,'Main Meals'!#REF!,10,FALSE)</f>
        <v>#REF!</v>
      </c>
      <c r="Q949" s="411" t="e">
        <f>VLOOKUP(C943,'[1]ToPublish Fri+Mon Package Batch'!$A$2:$B$68,2,FALSE)</f>
        <v>#REF!</v>
      </c>
      <c r="R949" s="421" t="e">
        <f>VLOOKUP(C943,[2]Sheet1!$A$2:$B$12,2,FALSE)</f>
        <v>#REF!</v>
      </c>
    </row>
    <row r="950" spans="1:18">
      <c r="A950" s="10" t="e">
        <f>'Main Meals'!#REF!</f>
        <v>#REF!</v>
      </c>
      <c r="B950" s="9" t="e">
        <f>'Main Meals'!#REF!</f>
        <v>#REF!</v>
      </c>
      <c r="C950" s="9" t="e">
        <f>'Main Meals'!#REF!</f>
        <v>#REF!</v>
      </c>
      <c r="D950" s="10" t="e">
        <f>'Main Meals'!#REF!</f>
        <v>#REF!</v>
      </c>
      <c r="E950" s="9" t="e">
        <f>'Main Meals'!#REF!</f>
        <v>#REF!</v>
      </c>
      <c r="G950" s="9" t="e">
        <f>'Main Meals'!#REF!</f>
        <v>#REF!</v>
      </c>
      <c r="H950" s="9" t="e">
        <f>VLOOKUP(C950,'Main Meals'!#REF!,10,FALSE)</f>
        <v>#REF!</v>
      </c>
      <c r="Q950" s="411" t="e">
        <f>VLOOKUP(C944,'[1]ToPublish Fri+Mon Package Batch'!$A$2:$B$68,2,FALSE)</f>
        <v>#REF!</v>
      </c>
      <c r="R950" s="421" t="e">
        <f>VLOOKUP(C944,[2]Sheet1!$A$2:$B$12,2,FALSE)</f>
        <v>#REF!</v>
      </c>
    </row>
    <row r="951" spans="1:18">
      <c r="A951" s="10" t="e">
        <f>'Main Meals'!#REF!</f>
        <v>#REF!</v>
      </c>
      <c r="B951" s="9" t="e">
        <f>'Main Meals'!#REF!</f>
        <v>#REF!</v>
      </c>
      <c r="C951" s="9" t="e">
        <f>'Main Meals'!#REF!</f>
        <v>#REF!</v>
      </c>
      <c r="D951" s="10" t="e">
        <f>'Main Meals'!#REF!</f>
        <v>#REF!</v>
      </c>
      <c r="E951" s="9" t="e">
        <f>'Main Meals'!#REF!</f>
        <v>#REF!</v>
      </c>
      <c r="G951" s="9" t="e">
        <f>'Main Meals'!#REF!</f>
        <v>#REF!</v>
      </c>
      <c r="H951" s="9" t="e">
        <f>VLOOKUP(C951,'Main Meals'!#REF!,10,FALSE)</f>
        <v>#REF!</v>
      </c>
      <c r="Q951" s="411" t="e">
        <f>VLOOKUP(C945,'[1]ToPublish Fri+Mon Package Batch'!$A$2:$B$68,2,FALSE)</f>
        <v>#REF!</v>
      </c>
      <c r="R951" s="421" t="e">
        <f>VLOOKUP(C945,[2]Sheet1!$A$2:$B$12,2,FALSE)</f>
        <v>#REF!</v>
      </c>
    </row>
    <row r="952" spans="1:18">
      <c r="A952" s="10" t="e">
        <f>'Main Meals'!#REF!</f>
        <v>#REF!</v>
      </c>
      <c r="B952" s="9" t="e">
        <f>'Main Meals'!#REF!</f>
        <v>#REF!</v>
      </c>
      <c r="C952" s="9" t="e">
        <f>'Main Meals'!#REF!</f>
        <v>#REF!</v>
      </c>
      <c r="D952" s="10" t="e">
        <f>'Main Meals'!#REF!</f>
        <v>#REF!</v>
      </c>
      <c r="E952" s="9" t="e">
        <f>'Main Meals'!#REF!</f>
        <v>#REF!</v>
      </c>
      <c r="G952" s="9" t="e">
        <f>'Main Meals'!#REF!</f>
        <v>#REF!</v>
      </c>
      <c r="H952" s="9" t="e">
        <f>VLOOKUP(C952,'Main Meals'!#REF!,10,FALSE)</f>
        <v>#REF!</v>
      </c>
      <c r="Q952" s="411" t="e">
        <f>VLOOKUP(C946,'[1]ToPublish Fri+Mon Package Batch'!$A$2:$B$68,2,FALSE)</f>
        <v>#REF!</v>
      </c>
      <c r="R952" s="421" t="e">
        <f>VLOOKUP(C946,[2]Sheet1!$A$2:$B$12,2,FALSE)</f>
        <v>#REF!</v>
      </c>
    </row>
    <row r="953" spans="1:18">
      <c r="A953" s="10" t="e">
        <f>'Main Meals'!#REF!</f>
        <v>#REF!</v>
      </c>
      <c r="B953" s="9" t="e">
        <f>'Main Meals'!#REF!</f>
        <v>#REF!</v>
      </c>
      <c r="C953" s="9" t="e">
        <f>'Main Meals'!#REF!</f>
        <v>#REF!</v>
      </c>
      <c r="D953" s="10" t="e">
        <f>'Main Meals'!#REF!</f>
        <v>#REF!</v>
      </c>
      <c r="E953" s="9" t="e">
        <f>'Main Meals'!#REF!</f>
        <v>#REF!</v>
      </c>
      <c r="G953" s="9" t="e">
        <f>'Main Meals'!#REF!</f>
        <v>#REF!</v>
      </c>
      <c r="H953" s="9" t="e">
        <f>VLOOKUP(C953,'Main Meals'!#REF!,10,FALSE)</f>
        <v>#REF!</v>
      </c>
      <c r="Q953" s="411" t="e">
        <f>VLOOKUP(C947,'[1]ToPublish Fri+Mon Package Batch'!$A$2:$B$68,2,FALSE)</f>
        <v>#REF!</v>
      </c>
      <c r="R953" s="421" t="e">
        <f>VLOOKUP(C947,[2]Sheet1!$A$2:$B$12,2,FALSE)</f>
        <v>#REF!</v>
      </c>
    </row>
    <row r="954" spans="1:18">
      <c r="A954" s="10" t="e">
        <f>'Main Meals'!#REF!</f>
        <v>#REF!</v>
      </c>
      <c r="B954" s="9" t="e">
        <f>'Main Meals'!#REF!</f>
        <v>#REF!</v>
      </c>
      <c r="C954" s="9" t="e">
        <f>'Main Meals'!#REF!</f>
        <v>#REF!</v>
      </c>
      <c r="D954" s="10" t="e">
        <f>'Main Meals'!#REF!</f>
        <v>#REF!</v>
      </c>
      <c r="E954" s="9" t="e">
        <f>'Main Meals'!#REF!</f>
        <v>#REF!</v>
      </c>
      <c r="G954" s="9" t="e">
        <f>'Main Meals'!#REF!</f>
        <v>#REF!</v>
      </c>
      <c r="H954" s="9" t="e">
        <f>VLOOKUP(C954,'Main Meals'!#REF!,10,FALSE)</f>
        <v>#REF!</v>
      </c>
      <c r="Q954" s="411" t="e">
        <f>VLOOKUP(C948,'[1]ToPublish Fri+Mon Package Batch'!$A$2:$B$68,2,FALSE)</f>
        <v>#REF!</v>
      </c>
      <c r="R954" s="421" t="e">
        <f>VLOOKUP(C948,[2]Sheet1!$A$2:$B$12,2,FALSE)</f>
        <v>#REF!</v>
      </c>
    </row>
    <row r="955" spans="1:18">
      <c r="A955" s="10" t="e">
        <f>'Main Meals'!#REF!</f>
        <v>#REF!</v>
      </c>
      <c r="B955" s="9" t="e">
        <f>'Main Meals'!#REF!</f>
        <v>#REF!</v>
      </c>
      <c r="C955" s="9" t="e">
        <f>'Main Meals'!#REF!</f>
        <v>#REF!</v>
      </c>
      <c r="D955" s="10" t="e">
        <f>'Main Meals'!#REF!</f>
        <v>#REF!</v>
      </c>
      <c r="E955" s="9" t="e">
        <f>'Main Meals'!#REF!</f>
        <v>#REF!</v>
      </c>
      <c r="G955" s="9" t="e">
        <f>'Main Meals'!#REF!</f>
        <v>#REF!</v>
      </c>
      <c r="H955" s="9" t="e">
        <f>VLOOKUP(C955,'Main Meals'!#REF!,10,FALSE)</f>
        <v>#REF!</v>
      </c>
      <c r="Q955" s="411" t="e">
        <f>VLOOKUP(C949,'[1]ToPublish Fri+Mon Package Batch'!$A$2:$B$68,2,FALSE)</f>
        <v>#REF!</v>
      </c>
      <c r="R955" s="421" t="e">
        <f>VLOOKUP(C949,[2]Sheet1!$A$2:$B$12,2,FALSE)</f>
        <v>#REF!</v>
      </c>
    </row>
    <row r="956" spans="1:18">
      <c r="A956" s="10" t="e">
        <f>'Main Meals'!#REF!</f>
        <v>#REF!</v>
      </c>
      <c r="B956" s="9" t="e">
        <f>'Main Meals'!#REF!</f>
        <v>#REF!</v>
      </c>
      <c r="C956" s="9" t="e">
        <f>'Main Meals'!#REF!</f>
        <v>#REF!</v>
      </c>
      <c r="D956" s="10" t="e">
        <f>'Main Meals'!#REF!</f>
        <v>#REF!</v>
      </c>
      <c r="E956" s="9" t="e">
        <f>'Main Meals'!#REF!</f>
        <v>#REF!</v>
      </c>
      <c r="G956" s="9" t="e">
        <f>'Main Meals'!#REF!</f>
        <v>#REF!</v>
      </c>
      <c r="H956" s="9" t="e">
        <f>VLOOKUP(C956,'Main Meals'!#REF!,10,FALSE)</f>
        <v>#REF!</v>
      </c>
      <c r="Q956" s="411" t="e">
        <f>VLOOKUP(C950,'[1]ToPublish Fri+Mon Package Batch'!$A$2:$B$68,2,FALSE)</f>
        <v>#REF!</v>
      </c>
      <c r="R956" s="421" t="e">
        <f>VLOOKUP(C950,[2]Sheet1!$A$2:$B$12,2,FALSE)</f>
        <v>#REF!</v>
      </c>
    </row>
    <row r="957" spans="1:18">
      <c r="A957" s="10" t="e">
        <f>'Main Meals'!#REF!</f>
        <v>#REF!</v>
      </c>
      <c r="B957" s="9" t="e">
        <f>'Main Meals'!#REF!</f>
        <v>#REF!</v>
      </c>
      <c r="C957" s="9" t="e">
        <f>'Main Meals'!#REF!</f>
        <v>#REF!</v>
      </c>
      <c r="D957" s="10" t="e">
        <f>'Main Meals'!#REF!</f>
        <v>#REF!</v>
      </c>
      <c r="E957" s="9" t="e">
        <f>'Main Meals'!#REF!</f>
        <v>#REF!</v>
      </c>
      <c r="G957" s="9" t="e">
        <f>'Main Meals'!#REF!</f>
        <v>#REF!</v>
      </c>
      <c r="H957" s="9" t="e">
        <f>VLOOKUP(C957,'Main Meals'!#REF!,10,FALSE)</f>
        <v>#REF!</v>
      </c>
      <c r="Q957" s="411" t="e">
        <f>VLOOKUP(C951,'[1]ToPublish Fri+Mon Package Batch'!$A$2:$B$68,2,FALSE)</f>
        <v>#REF!</v>
      </c>
      <c r="R957" s="421" t="e">
        <f>VLOOKUP(C951,[2]Sheet1!$A$2:$B$12,2,FALSE)</f>
        <v>#REF!</v>
      </c>
    </row>
    <row r="958" spans="1:18">
      <c r="A958" s="10" t="e">
        <f>'Main Meals'!#REF!</f>
        <v>#REF!</v>
      </c>
      <c r="B958" s="9" t="e">
        <f>'Main Meals'!#REF!</f>
        <v>#REF!</v>
      </c>
      <c r="C958" s="9" t="e">
        <f>'Main Meals'!#REF!</f>
        <v>#REF!</v>
      </c>
      <c r="D958" s="10" t="e">
        <f>'Main Meals'!#REF!</f>
        <v>#REF!</v>
      </c>
      <c r="E958" s="9" t="e">
        <f>'Main Meals'!#REF!</f>
        <v>#REF!</v>
      </c>
      <c r="G958" s="9" t="e">
        <f>'Main Meals'!#REF!</f>
        <v>#REF!</v>
      </c>
      <c r="H958" s="9" t="e">
        <f>VLOOKUP(C958,'Main Meals'!#REF!,10,FALSE)</f>
        <v>#REF!</v>
      </c>
      <c r="Q958" s="411" t="e">
        <f>VLOOKUP(C952,'[1]ToPublish Fri+Mon Package Batch'!$A$2:$B$68,2,FALSE)</f>
        <v>#REF!</v>
      </c>
      <c r="R958" s="421" t="e">
        <f>VLOOKUP(C952,[2]Sheet1!$A$2:$B$12,2,FALSE)</f>
        <v>#REF!</v>
      </c>
    </row>
    <row r="959" spans="1:18">
      <c r="A959" s="10" t="e">
        <f>'Main Meals'!#REF!</f>
        <v>#REF!</v>
      </c>
      <c r="B959" s="9" t="e">
        <f>'Main Meals'!#REF!</f>
        <v>#REF!</v>
      </c>
      <c r="C959" s="9" t="e">
        <f>'Main Meals'!#REF!</f>
        <v>#REF!</v>
      </c>
      <c r="D959" s="10" t="e">
        <f>'Main Meals'!#REF!</f>
        <v>#REF!</v>
      </c>
      <c r="E959" s="9" t="e">
        <f>'Main Meals'!#REF!</f>
        <v>#REF!</v>
      </c>
      <c r="G959" s="9" t="e">
        <f>'Main Meals'!#REF!</f>
        <v>#REF!</v>
      </c>
      <c r="H959" s="9" t="e">
        <f>VLOOKUP(C959,'Main Meals'!#REF!,10,FALSE)</f>
        <v>#REF!</v>
      </c>
      <c r="Q959" s="411" t="e">
        <f>VLOOKUP(C953,'[1]ToPublish Fri+Mon Package Batch'!$A$2:$B$68,2,FALSE)</f>
        <v>#REF!</v>
      </c>
      <c r="R959" s="421" t="e">
        <f>VLOOKUP(C953,[2]Sheet1!$A$2:$B$12,2,FALSE)</f>
        <v>#REF!</v>
      </c>
    </row>
    <row r="960" spans="1:18">
      <c r="A960" s="10" t="e">
        <f>'Main Meals'!#REF!</f>
        <v>#REF!</v>
      </c>
      <c r="B960" s="9" t="e">
        <f>'Main Meals'!#REF!</f>
        <v>#REF!</v>
      </c>
      <c r="C960" s="9" t="e">
        <f>'Main Meals'!#REF!</f>
        <v>#REF!</v>
      </c>
      <c r="D960" s="10" t="e">
        <f>'Main Meals'!#REF!</f>
        <v>#REF!</v>
      </c>
      <c r="E960" s="9" t="e">
        <f>'Main Meals'!#REF!</f>
        <v>#REF!</v>
      </c>
      <c r="G960" s="9" t="e">
        <f>'Main Meals'!#REF!</f>
        <v>#REF!</v>
      </c>
      <c r="H960" s="9" t="e">
        <f>VLOOKUP(C960,'Main Meals'!#REF!,10,FALSE)</f>
        <v>#REF!</v>
      </c>
      <c r="Q960" s="411" t="e">
        <f>VLOOKUP(C954,'[1]ToPublish Fri+Mon Package Batch'!$A$2:$B$68,2,FALSE)</f>
        <v>#REF!</v>
      </c>
      <c r="R960" s="421" t="e">
        <f>VLOOKUP(C954,[2]Sheet1!$A$2:$B$12,2,FALSE)</f>
        <v>#REF!</v>
      </c>
    </row>
    <row r="961" spans="1:18">
      <c r="A961" s="10" t="e">
        <f>'Main Meals'!#REF!</f>
        <v>#REF!</v>
      </c>
      <c r="B961" s="9" t="e">
        <f>'Main Meals'!#REF!</f>
        <v>#REF!</v>
      </c>
      <c r="C961" s="9" t="e">
        <f>'Main Meals'!#REF!</f>
        <v>#REF!</v>
      </c>
      <c r="D961" s="10" t="e">
        <f>'Main Meals'!#REF!</f>
        <v>#REF!</v>
      </c>
      <c r="E961" s="9" t="e">
        <f>'Main Meals'!#REF!</f>
        <v>#REF!</v>
      </c>
      <c r="G961" s="9" t="e">
        <f>'Main Meals'!#REF!</f>
        <v>#REF!</v>
      </c>
      <c r="H961" s="9" t="e">
        <f>VLOOKUP(C961,'Main Meals'!#REF!,10,FALSE)</f>
        <v>#REF!</v>
      </c>
      <c r="Q961" s="411" t="e">
        <f>VLOOKUP(C955,'[1]ToPublish Fri+Mon Package Batch'!$A$2:$B$68,2,FALSE)</f>
        <v>#REF!</v>
      </c>
      <c r="R961" s="421" t="e">
        <f>VLOOKUP(C955,[2]Sheet1!$A$2:$B$12,2,FALSE)</f>
        <v>#REF!</v>
      </c>
    </row>
    <row r="962" spans="1:18">
      <c r="A962" s="10" t="e">
        <f>'Main Meals'!#REF!</f>
        <v>#REF!</v>
      </c>
      <c r="B962" s="9" t="e">
        <f>'Main Meals'!#REF!</f>
        <v>#REF!</v>
      </c>
      <c r="C962" s="9" t="e">
        <f>'Main Meals'!#REF!</f>
        <v>#REF!</v>
      </c>
      <c r="D962" s="10" t="e">
        <f>'Main Meals'!#REF!</f>
        <v>#REF!</v>
      </c>
      <c r="E962" s="9" t="e">
        <f>'Main Meals'!#REF!</f>
        <v>#REF!</v>
      </c>
      <c r="G962" s="9" t="e">
        <f>'Main Meals'!#REF!</f>
        <v>#REF!</v>
      </c>
      <c r="H962" s="9" t="e">
        <f>VLOOKUP(C962,'Main Meals'!#REF!,10,FALSE)</f>
        <v>#REF!</v>
      </c>
      <c r="Q962" s="411" t="e">
        <f>VLOOKUP(C956,'[1]ToPublish Fri+Mon Package Batch'!$A$2:$B$68,2,FALSE)</f>
        <v>#REF!</v>
      </c>
      <c r="R962" s="421" t="e">
        <f>VLOOKUP(C956,[2]Sheet1!$A$2:$B$12,2,FALSE)</f>
        <v>#REF!</v>
      </c>
    </row>
    <row r="963" spans="1:18">
      <c r="A963" s="10" t="e">
        <f>'Main Meals'!#REF!</f>
        <v>#REF!</v>
      </c>
      <c r="B963" s="9" t="e">
        <f>'Main Meals'!#REF!</f>
        <v>#REF!</v>
      </c>
      <c r="C963" s="9" t="e">
        <f>'Main Meals'!#REF!</f>
        <v>#REF!</v>
      </c>
      <c r="D963" s="10" t="e">
        <f>'Main Meals'!#REF!</f>
        <v>#REF!</v>
      </c>
      <c r="E963" s="9" t="e">
        <f>'Main Meals'!#REF!</f>
        <v>#REF!</v>
      </c>
      <c r="G963" s="9" t="e">
        <f>'Main Meals'!#REF!</f>
        <v>#REF!</v>
      </c>
      <c r="H963" s="9" t="e">
        <f>VLOOKUP(C963,'Main Meals'!#REF!,10,FALSE)</f>
        <v>#REF!</v>
      </c>
      <c r="Q963" s="411" t="e">
        <f>VLOOKUP(C957,'[1]ToPublish Fri+Mon Package Batch'!$A$2:$B$68,2,FALSE)</f>
        <v>#REF!</v>
      </c>
      <c r="R963" s="421" t="e">
        <f>VLOOKUP(C957,[2]Sheet1!$A$2:$B$12,2,FALSE)</f>
        <v>#REF!</v>
      </c>
    </row>
    <row r="964" spans="1:18">
      <c r="A964" s="10" t="e">
        <f>'Main Meals'!#REF!</f>
        <v>#REF!</v>
      </c>
      <c r="B964" s="9" t="e">
        <f>'Main Meals'!#REF!</f>
        <v>#REF!</v>
      </c>
      <c r="C964" s="9" t="e">
        <f>'Main Meals'!#REF!</f>
        <v>#REF!</v>
      </c>
      <c r="D964" s="10" t="e">
        <f>'Main Meals'!#REF!</f>
        <v>#REF!</v>
      </c>
      <c r="E964" s="9" t="e">
        <f>'Main Meals'!#REF!</f>
        <v>#REF!</v>
      </c>
      <c r="G964" s="9" t="e">
        <f>'Main Meals'!#REF!</f>
        <v>#REF!</v>
      </c>
      <c r="H964" s="9" t="e">
        <f>VLOOKUP(C964,'Main Meals'!#REF!,10,FALSE)</f>
        <v>#REF!</v>
      </c>
      <c r="Q964" s="411" t="e">
        <f>VLOOKUP(C958,'[1]ToPublish Fri+Mon Package Batch'!$A$2:$B$68,2,FALSE)</f>
        <v>#REF!</v>
      </c>
      <c r="R964" s="421" t="e">
        <f>VLOOKUP(C958,[2]Sheet1!$A$2:$B$12,2,FALSE)</f>
        <v>#REF!</v>
      </c>
    </row>
    <row r="965" spans="1:18">
      <c r="A965" s="10" t="e">
        <f>'Main Meals'!#REF!</f>
        <v>#REF!</v>
      </c>
      <c r="B965" s="9" t="e">
        <f>'Main Meals'!#REF!</f>
        <v>#REF!</v>
      </c>
      <c r="C965" s="9" t="e">
        <f>'Main Meals'!#REF!</f>
        <v>#REF!</v>
      </c>
      <c r="D965" s="10" t="e">
        <f>'Main Meals'!#REF!</f>
        <v>#REF!</v>
      </c>
      <c r="E965" s="9" t="e">
        <f>'Main Meals'!#REF!</f>
        <v>#REF!</v>
      </c>
      <c r="G965" s="9" t="e">
        <f>'Main Meals'!#REF!</f>
        <v>#REF!</v>
      </c>
      <c r="H965" s="9" t="e">
        <f>VLOOKUP(C965,'Main Meals'!#REF!,10,FALSE)</f>
        <v>#REF!</v>
      </c>
      <c r="Q965" s="411" t="e">
        <f>VLOOKUP(C959,'[1]ToPublish Fri+Mon Package Batch'!$A$2:$B$68,2,FALSE)</f>
        <v>#REF!</v>
      </c>
      <c r="R965" s="421" t="e">
        <f>VLOOKUP(C959,[2]Sheet1!$A$2:$B$12,2,FALSE)</f>
        <v>#REF!</v>
      </c>
    </row>
    <row r="966" spans="1:18">
      <c r="A966" s="10" t="e">
        <f>'Main Meals'!#REF!</f>
        <v>#REF!</v>
      </c>
      <c r="B966" s="9" t="e">
        <f>'Main Meals'!#REF!</f>
        <v>#REF!</v>
      </c>
      <c r="C966" s="9" t="e">
        <f>'Main Meals'!#REF!</f>
        <v>#REF!</v>
      </c>
      <c r="D966" s="10" t="e">
        <f>'Main Meals'!#REF!</f>
        <v>#REF!</v>
      </c>
      <c r="E966" s="9" t="e">
        <f>'Main Meals'!#REF!</f>
        <v>#REF!</v>
      </c>
      <c r="G966" s="9" t="e">
        <f>'Main Meals'!#REF!</f>
        <v>#REF!</v>
      </c>
      <c r="H966" s="9" t="e">
        <f>VLOOKUP(C966,'Main Meals'!#REF!,10,FALSE)</f>
        <v>#REF!</v>
      </c>
      <c r="Q966" s="411" t="e">
        <f>VLOOKUP(C960,'[1]ToPublish Fri+Mon Package Batch'!$A$2:$B$68,2,FALSE)</f>
        <v>#REF!</v>
      </c>
      <c r="R966" s="421" t="e">
        <f>VLOOKUP(C960,[2]Sheet1!$A$2:$B$12,2,FALSE)</f>
        <v>#REF!</v>
      </c>
    </row>
    <row r="967" spans="1:18">
      <c r="A967" s="10" t="e">
        <f>'Main Meals'!#REF!</f>
        <v>#REF!</v>
      </c>
      <c r="B967" s="9" t="e">
        <f>'Main Meals'!#REF!</f>
        <v>#REF!</v>
      </c>
      <c r="C967" s="9" t="e">
        <f>'Main Meals'!#REF!</f>
        <v>#REF!</v>
      </c>
      <c r="D967" s="10" t="e">
        <f>'Main Meals'!#REF!</f>
        <v>#REF!</v>
      </c>
      <c r="E967" s="9" t="e">
        <f>'Main Meals'!#REF!</f>
        <v>#REF!</v>
      </c>
      <c r="G967" s="9" t="e">
        <f>'Main Meals'!#REF!</f>
        <v>#REF!</v>
      </c>
      <c r="H967" s="9" t="e">
        <f>VLOOKUP(C967,'Main Meals'!#REF!,10,FALSE)</f>
        <v>#REF!</v>
      </c>
      <c r="Q967" s="411" t="e">
        <f>VLOOKUP(C961,'[1]ToPublish Fri+Mon Package Batch'!$A$2:$B$68,2,FALSE)</f>
        <v>#REF!</v>
      </c>
      <c r="R967" s="421" t="e">
        <f>VLOOKUP(C961,[2]Sheet1!$A$2:$B$12,2,FALSE)</f>
        <v>#REF!</v>
      </c>
    </row>
    <row r="968" spans="1:18">
      <c r="A968" s="10" t="e">
        <f>'Main Meals'!#REF!</f>
        <v>#REF!</v>
      </c>
      <c r="B968" s="9" t="e">
        <f>'Main Meals'!#REF!</f>
        <v>#REF!</v>
      </c>
      <c r="C968" s="9" t="e">
        <f>'Main Meals'!#REF!</f>
        <v>#REF!</v>
      </c>
      <c r="D968" s="10" t="e">
        <f>'Main Meals'!#REF!</f>
        <v>#REF!</v>
      </c>
      <c r="E968" s="9" t="e">
        <f>'Main Meals'!#REF!</f>
        <v>#REF!</v>
      </c>
      <c r="G968" s="9" t="e">
        <f>'Main Meals'!#REF!</f>
        <v>#REF!</v>
      </c>
      <c r="H968" s="9" t="e">
        <f>VLOOKUP(C968,'Main Meals'!#REF!,10,FALSE)</f>
        <v>#REF!</v>
      </c>
      <c r="Q968" s="411" t="e">
        <f>VLOOKUP(C962,'[1]ToPublish Fri+Mon Package Batch'!$A$2:$B$68,2,FALSE)</f>
        <v>#REF!</v>
      </c>
      <c r="R968" s="421" t="e">
        <f>VLOOKUP(C962,[2]Sheet1!$A$2:$B$12,2,FALSE)</f>
        <v>#REF!</v>
      </c>
    </row>
    <row r="969" spans="1:18">
      <c r="A969" s="10" t="e">
        <f>'Main Meals'!#REF!</f>
        <v>#REF!</v>
      </c>
      <c r="B969" s="9" t="e">
        <f>'Main Meals'!#REF!</f>
        <v>#REF!</v>
      </c>
      <c r="C969" s="9" t="e">
        <f>'Main Meals'!#REF!</f>
        <v>#REF!</v>
      </c>
      <c r="D969" s="10" t="e">
        <f>'Main Meals'!#REF!</f>
        <v>#REF!</v>
      </c>
      <c r="E969" s="9" t="e">
        <f>'Main Meals'!#REF!</f>
        <v>#REF!</v>
      </c>
      <c r="G969" s="9" t="e">
        <f>'Main Meals'!#REF!</f>
        <v>#REF!</v>
      </c>
      <c r="H969" s="9" t="e">
        <f>VLOOKUP(C969,'Main Meals'!#REF!,10,FALSE)</f>
        <v>#REF!</v>
      </c>
      <c r="Q969" s="411" t="e">
        <f>VLOOKUP(C963,'[1]ToPublish Fri+Mon Package Batch'!$A$2:$B$68,2,FALSE)</f>
        <v>#REF!</v>
      </c>
      <c r="R969" s="421" t="e">
        <f>VLOOKUP(C963,[2]Sheet1!$A$2:$B$12,2,FALSE)</f>
        <v>#REF!</v>
      </c>
    </row>
    <row r="970" spans="1:18">
      <c r="A970" s="10" t="e">
        <f>'Main Meals'!#REF!</f>
        <v>#REF!</v>
      </c>
      <c r="B970" s="9" t="e">
        <f>'Main Meals'!#REF!</f>
        <v>#REF!</v>
      </c>
      <c r="C970" s="9" t="e">
        <f>'Main Meals'!#REF!</f>
        <v>#REF!</v>
      </c>
      <c r="D970" s="10" t="e">
        <f>'Main Meals'!#REF!</f>
        <v>#REF!</v>
      </c>
      <c r="E970" s="9" t="e">
        <f>'Main Meals'!#REF!</f>
        <v>#REF!</v>
      </c>
      <c r="G970" s="9" t="e">
        <f>'Main Meals'!#REF!</f>
        <v>#REF!</v>
      </c>
      <c r="H970" s="9" t="e">
        <f>VLOOKUP(C970,'Main Meals'!#REF!,10,FALSE)</f>
        <v>#REF!</v>
      </c>
      <c r="Q970" s="411" t="e">
        <f>VLOOKUP(C964,'[1]ToPublish Fri+Mon Package Batch'!$A$2:$B$68,2,FALSE)</f>
        <v>#REF!</v>
      </c>
      <c r="R970" s="421" t="e">
        <f>VLOOKUP(C964,[2]Sheet1!$A$2:$B$12,2,FALSE)</f>
        <v>#REF!</v>
      </c>
    </row>
    <row r="971" spans="1:18">
      <c r="A971" s="10" t="e">
        <f>'Main Meals'!#REF!</f>
        <v>#REF!</v>
      </c>
      <c r="B971" s="9" t="e">
        <f>'Main Meals'!#REF!</f>
        <v>#REF!</v>
      </c>
      <c r="C971" s="9" t="e">
        <f>'Main Meals'!#REF!</f>
        <v>#REF!</v>
      </c>
      <c r="D971" s="10" t="e">
        <f>'Main Meals'!#REF!</f>
        <v>#REF!</v>
      </c>
      <c r="E971" s="9" t="e">
        <f>'Main Meals'!#REF!</f>
        <v>#REF!</v>
      </c>
      <c r="G971" s="9" t="e">
        <f>'Main Meals'!#REF!</f>
        <v>#REF!</v>
      </c>
      <c r="H971" s="9" t="e">
        <f>VLOOKUP(C971,'Main Meals'!#REF!,10,FALSE)</f>
        <v>#REF!</v>
      </c>
      <c r="Q971" s="411" t="e">
        <f>VLOOKUP(C965,'[1]ToPublish Fri+Mon Package Batch'!$A$2:$B$68,2,FALSE)</f>
        <v>#REF!</v>
      </c>
      <c r="R971" s="421" t="e">
        <f>VLOOKUP(C965,[2]Sheet1!$A$2:$B$12,2,FALSE)</f>
        <v>#REF!</v>
      </c>
    </row>
    <row r="972" spans="1:18">
      <c r="A972" s="10" t="e">
        <f>'Main Meals'!#REF!</f>
        <v>#REF!</v>
      </c>
      <c r="B972" s="9" t="e">
        <f>'Main Meals'!#REF!</f>
        <v>#REF!</v>
      </c>
      <c r="C972" s="9" t="e">
        <f>'Main Meals'!#REF!</f>
        <v>#REF!</v>
      </c>
      <c r="D972" s="10" t="e">
        <f>'Main Meals'!#REF!</f>
        <v>#REF!</v>
      </c>
      <c r="E972" s="9" t="e">
        <f>'Main Meals'!#REF!</f>
        <v>#REF!</v>
      </c>
      <c r="G972" s="9" t="e">
        <f>'Main Meals'!#REF!</f>
        <v>#REF!</v>
      </c>
      <c r="H972" s="9" t="e">
        <f>VLOOKUP(C972,'Main Meals'!#REF!,10,FALSE)</f>
        <v>#REF!</v>
      </c>
      <c r="Q972" s="411" t="e">
        <f>VLOOKUP(C966,'[1]ToPublish Fri+Mon Package Batch'!$A$2:$B$68,2,FALSE)</f>
        <v>#REF!</v>
      </c>
      <c r="R972" s="421" t="e">
        <f>VLOOKUP(C966,[2]Sheet1!$A$2:$B$12,2,FALSE)</f>
        <v>#REF!</v>
      </c>
    </row>
    <row r="973" spans="1:18">
      <c r="A973" s="10" t="e">
        <f>'Main Meals'!#REF!</f>
        <v>#REF!</v>
      </c>
      <c r="B973" s="9" t="e">
        <f>'Main Meals'!#REF!</f>
        <v>#REF!</v>
      </c>
      <c r="C973" s="9" t="e">
        <f>'Main Meals'!#REF!</f>
        <v>#REF!</v>
      </c>
      <c r="D973" s="10" t="e">
        <f>'Main Meals'!#REF!</f>
        <v>#REF!</v>
      </c>
      <c r="E973" s="9" t="e">
        <f>'Main Meals'!#REF!</f>
        <v>#REF!</v>
      </c>
      <c r="G973" s="9" t="e">
        <f>'Main Meals'!#REF!</f>
        <v>#REF!</v>
      </c>
      <c r="H973" s="9" t="e">
        <f>VLOOKUP(C973,'Main Meals'!#REF!,10,FALSE)</f>
        <v>#REF!</v>
      </c>
      <c r="Q973" s="411" t="e">
        <f>VLOOKUP(C967,'[1]ToPublish Fri+Mon Package Batch'!$A$2:$B$68,2,FALSE)</f>
        <v>#REF!</v>
      </c>
      <c r="R973" s="421" t="e">
        <f>VLOOKUP(C967,[2]Sheet1!$A$2:$B$12,2,FALSE)</f>
        <v>#REF!</v>
      </c>
    </row>
    <row r="974" spans="1:18">
      <c r="A974" s="10" t="e">
        <f>'Main Meals'!#REF!</f>
        <v>#REF!</v>
      </c>
      <c r="B974" s="9" t="e">
        <f>'Main Meals'!#REF!</f>
        <v>#REF!</v>
      </c>
      <c r="C974" s="9" t="e">
        <f>'Main Meals'!#REF!</f>
        <v>#REF!</v>
      </c>
      <c r="D974" s="10" t="e">
        <f>'Main Meals'!#REF!</f>
        <v>#REF!</v>
      </c>
      <c r="E974" s="9" t="e">
        <f>'Main Meals'!#REF!</f>
        <v>#REF!</v>
      </c>
      <c r="G974" s="9" t="e">
        <f>'Main Meals'!#REF!</f>
        <v>#REF!</v>
      </c>
      <c r="H974" s="9" t="e">
        <f>VLOOKUP(C974,'Main Meals'!#REF!,10,FALSE)</f>
        <v>#REF!</v>
      </c>
      <c r="Q974" s="411" t="e">
        <f>VLOOKUP(C968,'[1]ToPublish Fri+Mon Package Batch'!$A$2:$B$68,2,FALSE)</f>
        <v>#REF!</v>
      </c>
      <c r="R974" s="421" t="e">
        <f>VLOOKUP(C968,[2]Sheet1!$A$2:$B$12,2,FALSE)</f>
        <v>#REF!</v>
      </c>
    </row>
    <row r="975" spans="1:18">
      <c r="A975" s="10" t="e">
        <f>'Main Meals'!#REF!</f>
        <v>#REF!</v>
      </c>
      <c r="B975" s="9" t="e">
        <f>'Main Meals'!#REF!</f>
        <v>#REF!</v>
      </c>
      <c r="C975" s="9" t="e">
        <f>'Main Meals'!#REF!</f>
        <v>#REF!</v>
      </c>
      <c r="D975" s="10" t="e">
        <f>'Main Meals'!#REF!</f>
        <v>#REF!</v>
      </c>
      <c r="E975" s="9" t="e">
        <f>'Main Meals'!#REF!</f>
        <v>#REF!</v>
      </c>
      <c r="G975" s="9" t="e">
        <f>'Main Meals'!#REF!</f>
        <v>#REF!</v>
      </c>
      <c r="H975" s="9" t="e">
        <f>VLOOKUP(C975,'Main Meals'!#REF!,10,FALSE)</f>
        <v>#REF!</v>
      </c>
      <c r="Q975" s="411" t="e">
        <f>VLOOKUP(C969,'[1]ToPublish Fri+Mon Package Batch'!$A$2:$B$68,2,FALSE)</f>
        <v>#REF!</v>
      </c>
      <c r="R975" s="421" t="e">
        <f>VLOOKUP(C969,[2]Sheet1!$A$2:$B$12,2,FALSE)</f>
        <v>#REF!</v>
      </c>
    </row>
    <row r="976" spans="1:18">
      <c r="A976" s="10" t="e">
        <f>'Main Meals'!#REF!</f>
        <v>#REF!</v>
      </c>
      <c r="B976" s="9" t="e">
        <f>'Main Meals'!#REF!</f>
        <v>#REF!</v>
      </c>
      <c r="C976" s="9" t="e">
        <f>'Main Meals'!#REF!</f>
        <v>#REF!</v>
      </c>
      <c r="D976" s="10" t="e">
        <f>'Main Meals'!#REF!</f>
        <v>#REF!</v>
      </c>
      <c r="E976" s="9" t="e">
        <f>'Main Meals'!#REF!</f>
        <v>#REF!</v>
      </c>
      <c r="G976" s="9" t="e">
        <f>'Main Meals'!#REF!</f>
        <v>#REF!</v>
      </c>
      <c r="H976" s="9" t="e">
        <f>VLOOKUP(C976,'Main Meals'!#REF!,10,FALSE)</f>
        <v>#REF!</v>
      </c>
      <c r="Q976" s="411" t="e">
        <f>VLOOKUP(C970,'[1]ToPublish Fri+Mon Package Batch'!$A$2:$B$68,2,FALSE)</f>
        <v>#REF!</v>
      </c>
      <c r="R976" s="421" t="e">
        <f>VLOOKUP(C970,[2]Sheet1!$A$2:$B$12,2,FALSE)</f>
        <v>#REF!</v>
      </c>
    </row>
    <row r="977" spans="1:18">
      <c r="A977" s="10" t="e">
        <f>'Main Meals'!#REF!</f>
        <v>#REF!</v>
      </c>
      <c r="B977" s="9" t="e">
        <f>'Main Meals'!#REF!</f>
        <v>#REF!</v>
      </c>
      <c r="C977" s="9" t="e">
        <f>'Main Meals'!#REF!</f>
        <v>#REF!</v>
      </c>
      <c r="D977" s="10" t="e">
        <f>'Main Meals'!#REF!</f>
        <v>#REF!</v>
      </c>
      <c r="E977" s="9" t="e">
        <f>'Main Meals'!#REF!</f>
        <v>#REF!</v>
      </c>
      <c r="G977" s="9" t="e">
        <f>'Main Meals'!#REF!</f>
        <v>#REF!</v>
      </c>
      <c r="H977" s="9" t="e">
        <f>VLOOKUP(C977,'Main Meals'!#REF!,10,FALSE)</f>
        <v>#REF!</v>
      </c>
      <c r="Q977" s="411" t="e">
        <f>VLOOKUP(C971,'[1]ToPublish Fri+Mon Package Batch'!$A$2:$B$68,2,FALSE)</f>
        <v>#REF!</v>
      </c>
      <c r="R977" s="421" t="e">
        <f>VLOOKUP(C971,[2]Sheet1!$A$2:$B$12,2,FALSE)</f>
        <v>#REF!</v>
      </c>
    </row>
    <row r="978" spans="1:18">
      <c r="A978" s="10" t="e">
        <f>'Main Meals'!#REF!</f>
        <v>#REF!</v>
      </c>
      <c r="B978" s="9" t="e">
        <f>'Main Meals'!#REF!</f>
        <v>#REF!</v>
      </c>
      <c r="C978" s="9" t="e">
        <f>'Main Meals'!#REF!</f>
        <v>#REF!</v>
      </c>
      <c r="D978" s="10" t="e">
        <f>'Main Meals'!#REF!</f>
        <v>#REF!</v>
      </c>
      <c r="E978" s="9" t="e">
        <f>'Main Meals'!#REF!</f>
        <v>#REF!</v>
      </c>
      <c r="G978" s="9" t="e">
        <f>'Main Meals'!#REF!</f>
        <v>#REF!</v>
      </c>
      <c r="H978" s="9" t="e">
        <f>VLOOKUP(C978,'Main Meals'!#REF!,10,FALSE)</f>
        <v>#REF!</v>
      </c>
      <c r="Q978" s="411" t="e">
        <f>VLOOKUP(C972,'[1]ToPublish Fri+Mon Package Batch'!$A$2:$B$68,2,FALSE)</f>
        <v>#REF!</v>
      </c>
      <c r="R978" s="421" t="e">
        <f>VLOOKUP(C972,[2]Sheet1!$A$2:$B$12,2,FALSE)</f>
        <v>#REF!</v>
      </c>
    </row>
    <row r="979" spans="1:18">
      <c r="A979" s="10" t="e">
        <f>'Main Meals'!#REF!</f>
        <v>#REF!</v>
      </c>
      <c r="B979" s="9" t="e">
        <f>'Main Meals'!#REF!</f>
        <v>#REF!</v>
      </c>
      <c r="C979" s="9" t="e">
        <f>'Main Meals'!#REF!</f>
        <v>#REF!</v>
      </c>
      <c r="D979" s="10" t="e">
        <f>'Main Meals'!#REF!</f>
        <v>#REF!</v>
      </c>
      <c r="E979" s="9" t="e">
        <f>'Main Meals'!#REF!</f>
        <v>#REF!</v>
      </c>
      <c r="G979" s="9" t="e">
        <f>'Main Meals'!#REF!</f>
        <v>#REF!</v>
      </c>
      <c r="H979" s="9" t="e">
        <f>VLOOKUP(C979,'Main Meals'!#REF!,10,FALSE)</f>
        <v>#REF!</v>
      </c>
      <c r="Q979" s="411" t="e">
        <f>VLOOKUP(C973,'[1]ToPublish Fri+Mon Package Batch'!$A$2:$B$68,2,FALSE)</f>
        <v>#REF!</v>
      </c>
      <c r="R979" s="421" t="e">
        <f>VLOOKUP(C973,[2]Sheet1!$A$2:$B$12,2,FALSE)</f>
        <v>#REF!</v>
      </c>
    </row>
    <row r="980" spans="1:18">
      <c r="A980" s="10" t="e">
        <f>'Main Meals'!#REF!</f>
        <v>#REF!</v>
      </c>
      <c r="B980" s="9" t="e">
        <f>'Main Meals'!#REF!</f>
        <v>#REF!</v>
      </c>
      <c r="C980" s="9" t="e">
        <f>'Main Meals'!#REF!</f>
        <v>#REF!</v>
      </c>
      <c r="D980" s="10" t="e">
        <f>'Main Meals'!#REF!</f>
        <v>#REF!</v>
      </c>
      <c r="E980" s="9" t="e">
        <f>'Main Meals'!#REF!</f>
        <v>#REF!</v>
      </c>
      <c r="G980" s="9" t="e">
        <f>'Main Meals'!#REF!</f>
        <v>#REF!</v>
      </c>
      <c r="H980" s="9" t="e">
        <f>VLOOKUP(C980,'Main Meals'!#REF!,10,FALSE)</f>
        <v>#REF!</v>
      </c>
      <c r="Q980" s="411" t="e">
        <f>VLOOKUP(C974,'[1]ToPublish Fri+Mon Package Batch'!$A$2:$B$68,2,FALSE)</f>
        <v>#REF!</v>
      </c>
      <c r="R980" s="421" t="e">
        <f>VLOOKUP(C974,[2]Sheet1!$A$2:$B$12,2,FALSE)</f>
        <v>#REF!</v>
      </c>
    </row>
    <row r="981" spans="1:18">
      <c r="A981" s="10" t="e">
        <f>'Main Meals'!#REF!</f>
        <v>#REF!</v>
      </c>
      <c r="B981" s="9" t="e">
        <f>'Main Meals'!#REF!</f>
        <v>#REF!</v>
      </c>
      <c r="C981" s="9" t="e">
        <f>'Main Meals'!#REF!</f>
        <v>#REF!</v>
      </c>
      <c r="D981" s="10" t="e">
        <f>'Main Meals'!#REF!</f>
        <v>#REF!</v>
      </c>
      <c r="E981" s="9" t="e">
        <f>'Main Meals'!#REF!</f>
        <v>#REF!</v>
      </c>
      <c r="G981" s="9" t="e">
        <f>'Main Meals'!#REF!</f>
        <v>#REF!</v>
      </c>
      <c r="H981" s="9" t="e">
        <f>VLOOKUP(C981,'Main Meals'!#REF!,10,FALSE)</f>
        <v>#REF!</v>
      </c>
      <c r="Q981" s="411" t="e">
        <f>VLOOKUP(C975,'[1]ToPublish Fri+Mon Package Batch'!$A$2:$B$68,2,FALSE)</f>
        <v>#REF!</v>
      </c>
      <c r="R981" s="421" t="e">
        <f>VLOOKUP(C975,[2]Sheet1!$A$2:$B$12,2,FALSE)</f>
        <v>#REF!</v>
      </c>
    </row>
    <row r="982" spans="1:18">
      <c r="A982" s="10" t="e">
        <f>'Main Meals'!#REF!</f>
        <v>#REF!</v>
      </c>
      <c r="B982" s="9" t="e">
        <f>'Main Meals'!#REF!</f>
        <v>#REF!</v>
      </c>
      <c r="C982" s="9" t="e">
        <f>'Main Meals'!#REF!</f>
        <v>#REF!</v>
      </c>
      <c r="D982" s="10" t="e">
        <f>'Main Meals'!#REF!</f>
        <v>#REF!</v>
      </c>
      <c r="E982" s="9" t="e">
        <f>'Main Meals'!#REF!</f>
        <v>#REF!</v>
      </c>
      <c r="G982" s="9" t="e">
        <f>'Main Meals'!#REF!</f>
        <v>#REF!</v>
      </c>
      <c r="H982" s="9" t="e">
        <f>VLOOKUP(C982,'Main Meals'!#REF!,10,FALSE)</f>
        <v>#REF!</v>
      </c>
      <c r="Q982" s="411" t="e">
        <f>VLOOKUP(C976,'[1]ToPublish Fri+Mon Package Batch'!$A$2:$B$68,2,FALSE)</f>
        <v>#REF!</v>
      </c>
      <c r="R982" s="421" t="e">
        <f>VLOOKUP(C976,[2]Sheet1!$A$2:$B$12,2,FALSE)</f>
        <v>#REF!</v>
      </c>
    </row>
    <row r="983" spans="1:18">
      <c r="A983" s="10" t="e">
        <f>'Main Meals'!#REF!</f>
        <v>#REF!</v>
      </c>
      <c r="B983" s="9" t="e">
        <f>'Main Meals'!#REF!</f>
        <v>#REF!</v>
      </c>
      <c r="C983" s="9" t="e">
        <f>'Main Meals'!#REF!</f>
        <v>#REF!</v>
      </c>
      <c r="D983" s="10" t="e">
        <f>'Main Meals'!#REF!</f>
        <v>#REF!</v>
      </c>
      <c r="E983" s="9" t="e">
        <f>'Main Meals'!#REF!</f>
        <v>#REF!</v>
      </c>
      <c r="G983" s="9" t="e">
        <f>'Main Meals'!#REF!</f>
        <v>#REF!</v>
      </c>
      <c r="H983" s="9" t="e">
        <f>VLOOKUP(C983,'Main Meals'!#REF!,10,FALSE)</f>
        <v>#REF!</v>
      </c>
      <c r="Q983" s="411" t="e">
        <f>VLOOKUP(C977,'[1]ToPublish Fri+Mon Package Batch'!$A$2:$B$68,2,FALSE)</f>
        <v>#REF!</v>
      </c>
      <c r="R983" s="421" t="e">
        <f>VLOOKUP(C977,[2]Sheet1!$A$2:$B$12,2,FALSE)</f>
        <v>#REF!</v>
      </c>
    </row>
    <row r="984" spans="1:18">
      <c r="A984" s="10" t="e">
        <f>'Main Meals'!#REF!</f>
        <v>#REF!</v>
      </c>
      <c r="B984" s="9" t="e">
        <f>'Main Meals'!#REF!</f>
        <v>#REF!</v>
      </c>
      <c r="C984" s="9" t="e">
        <f>'Main Meals'!#REF!</f>
        <v>#REF!</v>
      </c>
      <c r="D984" s="10" t="e">
        <f>'Main Meals'!#REF!</f>
        <v>#REF!</v>
      </c>
      <c r="E984" s="9" t="e">
        <f>'Main Meals'!#REF!</f>
        <v>#REF!</v>
      </c>
      <c r="G984" s="9" t="e">
        <f>'Main Meals'!#REF!</f>
        <v>#REF!</v>
      </c>
      <c r="H984" s="9" t="e">
        <f>VLOOKUP(C984,'Main Meals'!#REF!,10,FALSE)</f>
        <v>#REF!</v>
      </c>
      <c r="Q984" s="411" t="e">
        <f>VLOOKUP(C978,'[1]ToPublish Fri+Mon Package Batch'!$A$2:$B$68,2,FALSE)</f>
        <v>#REF!</v>
      </c>
      <c r="R984" s="421" t="e">
        <f>VLOOKUP(C978,[2]Sheet1!$A$2:$B$12,2,FALSE)</f>
        <v>#REF!</v>
      </c>
    </row>
    <row r="985" spans="1:18">
      <c r="A985" s="10" t="e">
        <f>'Main Meals'!#REF!</f>
        <v>#REF!</v>
      </c>
      <c r="B985" s="9" t="e">
        <f>'Main Meals'!#REF!</f>
        <v>#REF!</v>
      </c>
      <c r="C985" s="9" t="e">
        <f>'Main Meals'!#REF!</f>
        <v>#REF!</v>
      </c>
      <c r="D985" s="10" t="e">
        <f>'Main Meals'!#REF!</f>
        <v>#REF!</v>
      </c>
      <c r="E985" s="9" t="e">
        <f>'Main Meals'!#REF!</f>
        <v>#REF!</v>
      </c>
      <c r="G985" s="9" t="e">
        <f>'Main Meals'!#REF!</f>
        <v>#REF!</v>
      </c>
      <c r="H985" s="9" t="e">
        <f>VLOOKUP(C985,'Main Meals'!#REF!,10,FALSE)</f>
        <v>#REF!</v>
      </c>
      <c r="Q985" s="411" t="e">
        <f>VLOOKUP(C979,'[1]ToPublish Fri+Mon Package Batch'!$A$2:$B$68,2,FALSE)</f>
        <v>#REF!</v>
      </c>
      <c r="R985" s="421" t="e">
        <f>VLOOKUP(C979,[2]Sheet1!$A$2:$B$12,2,FALSE)</f>
        <v>#REF!</v>
      </c>
    </row>
    <row r="986" spans="1:18">
      <c r="A986" s="10" t="e">
        <f>'Main Meals'!#REF!</f>
        <v>#REF!</v>
      </c>
      <c r="B986" s="9" t="e">
        <f>'Main Meals'!#REF!</f>
        <v>#REF!</v>
      </c>
      <c r="C986" s="9" t="e">
        <f>'Main Meals'!#REF!</f>
        <v>#REF!</v>
      </c>
      <c r="D986" s="10" t="e">
        <f>'Main Meals'!#REF!</f>
        <v>#REF!</v>
      </c>
      <c r="E986" s="9" t="e">
        <f>'Main Meals'!#REF!</f>
        <v>#REF!</v>
      </c>
      <c r="G986" s="9" t="e">
        <f>'Main Meals'!#REF!</f>
        <v>#REF!</v>
      </c>
      <c r="H986" s="9" t="e">
        <f>VLOOKUP(C986,'Main Meals'!#REF!,10,FALSE)</f>
        <v>#REF!</v>
      </c>
      <c r="Q986" s="411" t="e">
        <f>VLOOKUP(C980,'[1]ToPublish Fri+Mon Package Batch'!$A$2:$B$68,2,FALSE)</f>
        <v>#REF!</v>
      </c>
      <c r="R986" s="421" t="e">
        <f>VLOOKUP(C980,[2]Sheet1!$A$2:$B$12,2,FALSE)</f>
        <v>#REF!</v>
      </c>
    </row>
    <row r="987" spans="1:18">
      <c r="A987" s="10" t="e">
        <f>'Main Meals'!#REF!</f>
        <v>#REF!</v>
      </c>
      <c r="B987" s="9" t="e">
        <f>'Main Meals'!#REF!</f>
        <v>#REF!</v>
      </c>
      <c r="C987" s="9" t="e">
        <f>'Main Meals'!#REF!</f>
        <v>#REF!</v>
      </c>
      <c r="D987" s="10" t="e">
        <f>'Main Meals'!#REF!</f>
        <v>#REF!</v>
      </c>
      <c r="E987" s="9" t="e">
        <f>'Main Meals'!#REF!</f>
        <v>#REF!</v>
      </c>
      <c r="G987" s="9" t="e">
        <f>'Main Meals'!#REF!</f>
        <v>#REF!</v>
      </c>
      <c r="H987" s="9" t="e">
        <f>VLOOKUP(C987,'Main Meals'!#REF!,10,FALSE)</f>
        <v>#REF!</v>
      </c>
      <c r="Q987" s="411" t="e">
        <f>VLOOKUP(C981,'[1]ToPublish Fri+Mon Package Batch'!$A$2:$B$68,2,FALSE)</f>
        <v>#REF!</v>
      </c>
      <c r="R987" s="421" t="e">
        <f>VLOOKUP(C981,[2]Sheet1!$A$2:$B$12,2,FALSE)</f>
        <v>#REF!</v>
      </c>
    </row>
    <row r="988" spans="1:18">
      <c r="A988" s="10" t="e">
        <f>'Main Meals'!#REF!</f>
        <v>#REF!</v>
      </c>
      <c r="B988" s="9" t="e">
        <f>'Main Meals'!#REF!</f>
        <v>#REF!</v>
      </c>
      <c r="C988" s="9" t="e">
        <f>'Main Meals'!#REF!</f>
        <v>#REF!</v>
      </c>
      <c r="D988" s="10" t="e">
        <f>'Main Meals'!#REF!</f>
        <v>#REF!</v>
      </c>
      <c r="E988" s="9" t="e">
        <f>'Main Meals'!#REF!</f>
        <v>#REF!</v>
      </c>
      <c r="G988" s="9" t="e">
        <f>'Main Meals'!#REF!</f>
        <v>#REF!</v>
      </c>
      <c r="H988" s="9" t="e">
        <f>VLOOKUP(C988,'Main Meals'!#REF!,10,FALSE)</f>
        <v>#REF!</v>
      </c>
      <c r="Q988" s="411" t="e">
        <f>VLOOKUP(C982,'[1]ToPublish Fri+Mon Package Batch'!$A$2:$B$68,2,FALSE)</f>
        <v>#REF!</v>
      </c>
      <c r="R988" s="421" t="e">
        <f>VLOOKUP(C982,[2]Sheet1!$A$2:$B$12,2,FALSE)</f>
        <v>#REF!</v>
      </c>
    </row>
    <row r="989" spans="1:18">
      <c r="A989" s="10" t="e">
        <f>'Main Meals'!#REF!</f>
        <v>#REF!</v>
      </c>
      <c r="B989" s="9" t="e">
        <f>'Main Meals'!#REF!</f>
        <v>#REF!</v>
      </c>
      <c r="C989" s="9" t="e">
        <f>'Main Meals'!#REF!</f>
        <v>#REF!</v>
      </c>
      <c r="D989" s="10" t="e">
        <f>'Main Meals'!#REF!</f>
        <v>#REF!</v>
      </c>
      <c r="E989" s="9" t="e">
        <f>'Main Meals'!#REF!</f>
        <v>#REF!</v>
      </c>
      <c r="G989" s="9" t="e">
        <f>'Main Meals'!#REF!</f>
        <v>#REF!</v>
      </c>
      <c r="H989" s="9" t="e">
        <f>VLOOKUP(C989,'Main Meals'!#REF!,10,FALSE)</f>
        <v>#REF!</v>
      </c>
      <c r="Q989" s="411" t="e">
        <f>VLOOKUP(C983,'[1]ToPublish Fri+Mon Package Batch'!$A$2:$B$68,2,FALSE)</f>
        <v>#REF!</v>
      </c>
      <c r="R989" s="421" t="e">
        <f>VLOOKUP(C983,[2]Sheet1!$A$2:$B$12,2,FALSE)</f>
        <v>#REF!</v>
      </c>
    </row>
    <row r="990" spans="1:18">
      <c r="A990" s="10" t="e">
        <f>'Main Meals'!#REF!</f>
        <v>#REF!</v>
      </c>
      <c r="B990" s="9" t="e">
        <f>'Main Meals'!#REF!</f>
        <v>#REF!</v>
      </c>
      <c r="C990" s="9" t="e">
        <f>'Main Meals'!#REF!</f>
        <v>#REF!</v>
      </c>
      <c r="D990" s="10" t="e">
        <f>'Main Meals'!#REF!</f>
        <v>#REF!</v>
      </c>
      <c r="E990" s="9" t="e">
        <f>'Main Meals'!#REF!</f>
        <v>#REF!</v>
      </c>
      <c r="G990" s="9" t="e">
        <f>'Main Meals'!#REF!</f>
        <v>#REF!</v>
      </c>
      <c r="H990" s="9" t="e">
        <f>VLOOKUP(C990,'Main Meals'!#REF!,10,FALSE)</f>
        <v>#REF!</v>
      </c>
      <c r="Q990" s="411" t="e">
        <f>VLOOKUP(C984,'[1]ToPublish Fri+Mon Package Batch'!$A$2:$B$68,2,FALSE)</f>
        <v>#REF!</v>
      </c>
      <c r="R990" s="421" t="e">
        <f>VLOOKUP(C984,[2]Sheet1!$A$2:$B$12,2,FALSE)</f>
        <v>#REF!</v>
      </c>
    </row>
    <row r="991" spans="1:18">
      <c r="A991" s="10" t="e">
        <f>'Main Meals'!#REF!</f>
        <v>#REF!</v>
      </c>
      <c r="B991" s="9" t="e">
        <f>'Main Meals'!#REF!</f>
        <v>#REF!</v>
      </c>
      <c r="C991" s="9" t="e">
        <f>'Main Meals'!#REF!</f>
        <v>#REF!</v>
      </c>
      <c r="D991" s="10" t="e">
        <f>'Main Meals'!#REF!</f>
        <v>#REF!</v>
      </c>
      <c r="E991" s="9" t="e">
        <f>'Main Meals'!#REF!</f>
        <v>#REF!</v>
      </c>
      <c r="G991" s="9" t="e">
        <f>'Main Meals'!#REF!</f>
        <v>#REF!</v>
      </c>
      <c r="H991" s="9" t="e">
        <f>VLOOKUP(C991,'Main Meals'!#REF!,10,FALSE)</f>
        <v>#REF!</v>
      </c>
      <c r="Q991" s="411" t="e">
        <f>VLOOKUP(C985,'[1]ToPublish Fri+Mon Package Batch'!$A$2:$B$68,2,FALSE)</f>
        <v>#REF!</v>
      </c>
      <c r="R991" s="421" t="e">
        <f>VLOOKUP(C985,[2]Sheet1!$A$2:$B$12,2,FALSE)</f>
        <v>#REF!</v>
      </c>
    </row>
    <row r="992" spans="1:18">
      <c r="A992" s="10" t="e">
        <f>'Main Meals'!#REF!</f>
        <v>#REF!</v>
      </c>
      <c r="B992" s="9" t="e">
        <f>'Main Meals'!#REF!</f>
        <v>#REF!</v>
      </c>
      <c r="C992" s="9" t="e">
        <f>'Main Meals'!#REF!</f>
        <v>#REF!</v>
      </c>
      <c r="D992" s="10" t="e">
        <f>'Main Meals'!#REF!</f>
        <v>#REF!</v>
      </c>
      <c r="E992" s="9" t="e">
        <f>'Main Meals'!#REF!</f>
        <v>#REF!</v>
      </c>
      <c r="G992" s="9" t="e">
        <f>'Main Meals'!#REF!</f>
        <v>#REF!</v>
      </c>
      <c r="H992" s="9" t="e">
        <f>VLOOKUP(C992,'Main Meals'!#REF!,10,FALSE)</f>
        <v>#REF!</v>
      </c>
      <c r="Q992" s="411" t="e">
        <f>VLOOKUP(C986,'[1]ToPublish Fri+Mon Package Batch'!$A$2:$B$68,2,FALSE)</f>
        <v>#REF!</v>
      </c>
      <c r="R992" s="421" t="e">
        <f>VLOOKUP(C986,[2]Sheet1!$A$2:$B$12,2,FALSE)</f>
        <v>#REF!</v>
      </c>
    </row>
    <row r="993" spans="1:18">
      <c r="A993" s="10" t="e">
        <f>'Main Meals'!#REF!</f>
        <v>#REF!</v>
      </c>
      <c r="B993" s="9" t="e">
        <f>'Main Meals'!#REF!</f>
        <v>#REF!</v>
      </c>
      <c r="C993" s="9" t="e">
        <f>'Main Meals'!#REF!</f>
        <v>#REF!</v>
      </c>
      <c r="D993" s="10" t="e">
        <f>'Main Meals'!#REF!</f>
        <v>#REF!</v>
      </c>
      <c r="E993" s="9" t="e">
        <f>'Main Meals'!#REF!</f>
        <v>#REF!</v>
      </c>
      <c r="G993" s="9" t="e">
        <f>'Main Meals'!#REF!</f>
        <v>#REF!</v>
      </c>
      <c r="H993" s="9" t="e">
        <f>VLOOKUP(C993,'Main Meals'!#REF!,10,FALSE)</f>
        <v>#REF!</v>
      </c>
      <c r="Q993" s="411" t="e">
        <f>VLOOKUP(C987,'[1]ToPublish Fri+Mon Package Batch'!$A$2:$B$68,2,FALSE)</f>
        <v>#REF!</v>
      </c>
      <c r="R993" s="421" t="e">
        <f>VLOOKUP(C987,[2]Sheet1!$A$2:$B$12,2,FALSE)</f>
        <v>#REF!</v>
      </c>
    </row>
    <row r="994" spans="1:18">
      <c r="A994" s="10" t="e">
        <f>'Main Meals'!#REF!</f>
        <v>#REF!</v>
      </c>
      <c r="B994" s="9" t="e">
        <f>'Main Meals'!#REF!</f>
        <v>#REF!</v>
      </c>
      <c r="C994" s="9" t="e">
        <f>'Main Meals'!#REF!</f>
        <v>#REF!</v>
      </c>
      <c r="D994" s="10" t="e">
        <f>'Main Meals'!#REF!</f>
        <v>#REF!</v>
      </c>
      <c r="E994" s="9" t="e">
        <f>'Main Meals'!#REF!</f>
        <v>#REF!</v>
      </c>
      <c r="G994" s="9" t="e">
        <f>'Main Meals'!#REF!</f>
        <v>#REF!</v>
      </c>
      <c r="H994" s="9" t="e">
        <f>VLOOKUP(C994,'Main Meals'!#REF!,10,FALSE)</f>
        <v>#REF!</v>
      </c>
      <c r="I994" s="386"/>
      <c r="Q994" s="411" t="e">
        <f>VLOOKUP(C988,'[1]ToPublish Fri+Mon Package Batch'!$A$2:$B$68,2,FALSE)</f>
        <v>#REF!</v>
      </c>
      <c r="R994" s="421" t="e">
        <f>VLOOKUP(C988,[2]Sheet1!$A$2:$B$12,2,FALSE)</f>
        <v>#REF!</v>
      </c>
    </row>
    <row r="995" spans="1:18">
      <c r="A995" s="10" t="e">
        <f>'Main Meals'!#REF!</f>
        <v>#REF!</v>
      </c>
      <c r="B995" s="9" t="e">
        <f>'Main Meals'!#REF!</f>
        <v>#REF!</v>
      </c>
      <c r="C995" s="9" t="e">
        <f>'Main Meals'!#REF!</f>
        <v>#REF!</v>
      </c>
      <c r="D995" s="10" t="e">
        <f>'Main Meals'!#REF!</f>
        <v>#REF!</v>
      </c>
      <c r="E995" s="9" t="e">
        <f>'Main Meals'!#REF!</f>
        <v>#REF!</v>
      </c>
      <c r="F995" s="410"/>
      <c r="G995" s="9" t="e">
        <f>'Main Meals'!#REF!</f>
        <v>#REF!</v>
      </c>
      <c r="H995" s="9" t="e">
        <f>VLOOKUP(C995,'Main Meals'!#REF!,10,FALSE)</f>
        <v>#REF!</v>
      </c>
      <c r="I995" s="387"/>
      <c r="J995" s="390"/>
      <c r="Q995" s="411" t="e">
        <f>VLOOKUP(C989,'[1]ToPublish Fri+Mon Package Batch'!$A$2:$B$68,2,FALSE)</f>
        <v>#REF!</v>
      </c>
      <c r="R995" s="421" t="e">
        <f>VLOOKUP(C989,[2]Sheet1!$A$2:$B$12,2,FALSE)</f>
        <v>#REF!</v>
      </c>
    </row>
    <row r="996" spans="1:18">
      <c r="A996" s="10" t="e">
        <f>'Main Meals'!#REF!</f>
        <v>#REF!</v>
      </c>
      <c r="B996" s="9" t="e">
        <f>'Main Meals'!#REF!</f>
        <v>#REF!</v>
      </c>
      <c r="C996" s="9" t="e">
        <f>'Main Meals'!#REF!</f>
        <v>#REF!</v>
      </c>
      <c r="D996" s="10" t="e">
        <f>'Main Meals'!#REF!</f>
        <v>#REF!</v>
      </c>
      <c r="E996" s="9" t="e">
        <f>'Main Meals'!#REF!</f>
        <v>#REF!</v>
      </c>
      <c r="G996" s="9" t="e">
        <f>'Main Meals'!#REF!</f>
        <v>#REF!</v>
      </c>
      <c r="H996" s="9" t="e">
        <f>VLOOKUP(C996,'Main Meals'!#REF!,10,FALSE)</f>
        <v>#REF!</v>
      </c>
      <c r="Q996" s="411" t="e">
        <f>VLOOKUP(C990,'[1]ToPublish Fri+Mon Package Batch'!$A$2:$B$68,2,FALSE)</f>
        <v>#REF!</v>
      </c>
      <c r="R996" s="421" t="e">
        <f>VLOOKUP(C990,[2]Sheet1!$A$2:$B$12,2,FALSE)</f>
        <v>#REF!</v>
      </c>
    </row>
    <row r="997" spans="1:18">
      <c r="A997" s="10" t="e">
        <f>'Main Meals'!#REF!</f>
        <v>#REF!</v>
      </c>
      <c r="B997" s="9" t="e">
        <f>'Main Meals'!#REF!</f>
        <v>#REF!</v>
      </c>
      <c r="C997" s="9" t="e">
        <f>'Main Meals'!#REF!</f>
        <v>#REF!</v>
      </c>
      <c r="D997" s="10" t="e">
        <f>'Main Meals'!#REF!</f>
        <v>#REF!</v>
      </c>
      <c r="E997" s="9" t="e">
        <f>'Main Meals'!#REF!</f>
        <v>#REF!</v>
      </c>
      <c r="G997" s="9" t="e">
        <f>'Main Meals'!#REF!</f>
        <v>#REF!</v>
      </c>
      <c r="H997" s="9" t="e">
        <f>VLOOKUP(C997,'Main Meals'!#REF!,10,FALSE)</f>
        <v>#REF!</v>
      </c>
      <c r="Q997" s="411" t="e">
        <f>VLOOKUP(C991,'[1]ToPublish Fri+Mon Package Batch'!$A$2:$B$68,2,FALSE)</f>
        <v>#REF!</v>
      </c>
      <c r="R997" s="421" t="e">
        <f>VLOOKUP(C991,[2]Sheet1!$A$2:$B$12,2,FALSE)</f>
        <v>#REF!</v>
      </c>
    </row>
    <row r="998" spans="1:18">
      <c r="A998" s="10" t="e">
        <f>'Main Meals'!#REF!</f>
        <v>#REF!</v>
      </c>
      <c r="B998" s="9" t="e">
        <f>'Main Meals'!#REF!</f>
        <v>#REF!</v>
      </c>
      <c r="C998" s="9" t="e">
        <f>'Main Meals'!#REF!</f>
        <v>#REF!</v>
      </c>
      <c r="D998" s="10" t="e">
        <f>'Main Meals'!#REF!</f>
        <v>#REF!</v>
      </c>
      <c r="E998" s="9" t="e">
        <f>'Main Meals'!#REF!</f>
        <v>#REF!</v>
      </c>
      <c r="G998" s="9" t="e">
        <f>'Main Meals'!#REF!</f>
        <v>#REF!</v>
      </c>
      <c r="H998" s="9" t="e">
        <f>VLOOKUP(C998,'Main Meals'!#REF!,10,FALSE)</f>
        <v>#REF!</v>
      </c>
      <c r="Q998" s="411" t="e">
        <f>VLOOKUP(C992,'[1]ToPublish Fri+Mon Package Batch'!$A$2:$B$68,2,FALSE)</f>
        <v>#REF!</v>
      </c>
      <c r="R998" s="421" t="e">
        <f>VLOOKUP(C992,[2]Sheet1!$A$2:$B$12,2,FALSE)</f>
        <v>#REF!</v>
      </c>
    </row>
    <row r="999" spans="1:18">
      <c r="A999" s="10" t="e">
        <f>'Main Meals'!#REF!</f>
        <v>#REF!</v>
      </c>
      <c r="B999" s="9" t="e">
        <f>'Main Meals'!#REF!</f>
        <v>#REF!</v>
      </c>
      <c r="C999" s="9" t="e">
        <f>'Main Meals'!#REF!</f>
        <v>#REF!</v>
      </c>
      <c r="D999" s="10" t="e">
        <f>'Main Meals'!#REF!</f>
        <v>#REF!</v>
      </c>
      <c r="E999" s="9" t="e">
        <f>'Main Meals'!#REF!</f>
        <v>#REF!</v>
      </c>
      <c r="G999" s="9" t="e">
        <f>'Main Meals'!#REF!</f>
        <v>#REF!</v>
      </c>
      <c r="H999" s="9" t="e">
        <f>VLOOKUP(C999,'Main Meals'!#REF!,10,FALSE)</f>
        <v>#REF!</v>
      </c>
      <c r="Q999" s="411" t="e">
        <f>VLOOKUP(C993,'[1]ToPublish Fri+Mon Package Batch'!$A$2:$B$68,2,FALSE)</f>
        <v>#REF!</v>
      </c>
      <c r="R999" s="421" t="e">
        <f>VLOOKUP(C993,[2]Sheet1!$A$2:$B$12,2,FALSE)</f>
        <v>#REF!</v>
      </c>
    </row>
    <row r="1000" spans="1:18">
      <c r="A1000" s="10" t="e">
        <f>'Main Meals'!#REF!</f>
        <v>#REF!</v>
      </c>
      <c r="B1000" s="9" t="e">
        <f>'Main Meals'!#REF!</f>
        <v>#REF!</v>
      </c>
      <c r="C1000" s="9" t="e">
        <f>'Main Meals'!#REF!</f>
        <v>#REF!</v>
      </c>
      <c r="D1000" s="10" t="e">
        <f>'Main Meals'!#REF!</f>
        <v>#REF!</v>
      </c>
      <c r="E1000" s="9" t="e">
        <f>'Main Meals'!#REF!</f>
        <v>#REF!</v>
      </c>
      <c r="G1000" s="9" t="e">
        <f>'Main Meals'!#REF!</f>
        <v>#REF!</v>
      </c>
      <c r="H1000" s="9" t="e">
        <f>VLOOKUP(C1000,'Main Meals'!#REF!,10,FALSE)</f>
        <v>#REF!</v>
      </c>
      <c r="Q1000" s="411" t="e">
        <f>VLOOKUP(C994,'[1]ToPublish Fri+Mon Package Batch'!$A$2:$B$68,2,FALSE)</f>
        <v>#REF!</v>
      </c>
      <c r="R1000" s="421" t="e">
        <f>VLOOKUP(C994,[2]Sheet1!$A$2:$B$12,2,FALSE)</f>
        <v>#REF!</v>
      </c>
    </row>
    <row r="1001" spans="1:18">
      <c r="A1001" s="10" t="e">
        <f>'Main Meals'!#REF!</f>
        <v>#REF!</v>
      </c>
      <c r="B1001" s="9" t="e">
        <f>'Main Meals'!#REF!</f>
        <v>#REF!</v>
      </c>
      <c r="C1001" s="9" t="e">
        <f>'Main Meals'!#REF!</f>
        <v>#REF!</v>
      </c>
      <c r="D1001" s="10" t="e">
        <f>'Main Meals'!#REF!</f>
        <v>#REF!</v>
      </c>
      <c r="E1001" s="9" t="e">
        <f>'Main Meals'!#REF!</f>
        <v>#REF!</v>
      </c>
      <c r="G1001" s="9" t="e">
        <f>'Main Meals'!#REF!</f>
        <v>#REF!</v>
      </c>
      <c r="H1001" s="9" t="e">
        <f>VLOOKUP(C1001,'Main Meals'!#REF!,10,FALSE)</f>
        <v>#REF!</v>
      </c>
      <c r="Q1001" s="411" t="e">
        <f>VLOOKUP(C995,'[1]ToPublish Fri+Mon Package Batch'!$A$2:$B$68,2,FALSE)</f>
        <v>#REF!</v>
      </c>
      <c r="R1001" s="421" t="e">
        <f>VLOOKUP(C995,[2]Sheet1!$A$2:$B$12,2,FALSE)</f>
        <v>#REF!</v>
      </c>
    </row>
  </sheetData>
  <autoFilter ref="A1:P1001" xr:uid="{8F08954A-B9AD-D54A-B46E-3670D91C5BE8}"/>
  <pageMargins left="0.7" right="0.7" top="0.75" bottom="0.75" header="0.3" footer="0.3"/>
  <pageSetup orientation="portrait" horizontalDpi="0" verticalDpi="0"/>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C0A3FAA-B87D-EC49-B278-D26CCD3C3F6C}">
  <dimension ref="A1:AI1001"/>
  <sheetViews>
    <sheetView zoomScaleNormal="100" workbookViewId="0">
      <pane xSplit="4" ySplit="1" topLeftCell="Q172" activePane="bottomRight" state="frozen"/>
      <selection pane="topRight" activeCell="E1" sqref="E1"/>
      <selection pane="bottomLeft" activeCell="A2" sqref="A2"/>
      <selection pane="bottomRight" activeCell="C178" sqref="C178"/>
    </sheetView>
  </sheetViews>
  <sheetFormatPr defaultColWidth="10.796875" defaultRowHeight="15.6"/>
  <cols>
    <col min="1" max="1" width="39.69921875" style="10" bestFit="1" customWidth="1"/>
    <col min="2" max="2" width="17.296875" style="10" bestFit="1" customWidth="1"/>
    <col min="3" max="3" width="24.796875" style="10" customWidth="1"/>
    <col min="4" max="4" width="35.296875" style="10" customWidth="1"/>
    <col min="5" max="5" width="24.796875" style="10" customWidth="1"/>
    <col min="6" max="7" width="24.796875" style="9" customWidth="1"/>
    <col min="8" max="8" width="24.796875" style="409" customWidth="1"/>
    <col min="9" max="9" width="24.796875" style="9" customWidth="1"/>
    <col min="10" max="11" width="24.796875" style="28" customWidth="1"/>
    <col min="12" max="12" width="24.796875" style="7" customWidth="1"/>
    <col min="13" max="15" width="24.796875" style="28" customWidth="1"/>
    <col min="16" max="17" width="24.796875" style="9" customWidth="1"/>
    <col min="18" max="20" width="24.796875" style="7" customWidth="1"/>
    <col min="21" max="22" width="24.796875" style="9" customWidth="1"/>
    <col min="23" max="23" width="24.796875" style="10" customWidth="1"/>
    <col min="24" max="25" width="24.796875" style="405" customWidth="1"/>
    <col min="26" max="27" width="24.796875" style="7" customWidth="1"/>
    <col min="28" max="29" width="24.796875" style="10" customWidth="1"/>
    <col min="30" max="30" width="24.796875" style="392" customWidth="1"/>
    <col min="31" max="32" width="24.796875" style="405" customWidth="1"/>
    <col min="33" max="33" width="24.796875" style="9" hidden="1" customWidth="1"/>
    <col min="34" max="34" width="24.796875" style="10" hidden="1" customWidth="1"/>
    <col min="35" max="35" width="4" style="10" bestFit="1" customWidth="1"/>
    <col min="36" max="16384" width="10.796875" style="10"/>
  </cols>
  <sheetData>
    <row r="1" spans="1:35" s="404" customFormat="1" ht="51" customHeight="1">
      <c r="A1" s="394" t="str">
        <f>'Main Meals'!A1</f>
        <v>Master ID Concatenated</v>
      </c>
      <c r="B1" s="394" t="str">
        <f>'Main Meals'!B1</f>
        <v>Master Dish ID</v>
      </c>
      <c r="C1" s="394" t="str">
        <f>'Main Meals'!C1</f>
        <v>Subcategory ID</v>
      </c>
      <c r="D1" s="394" t="str">
        <f>'Main Meals'!D1</f>
        <v>Internal Name - MSD ONLY</v>
      </c>
      <c r="E1" s="394" t="s">
        <v>2117</v>
      </c>
      <c r="F1" s="394" t="s">
        <v>2118</v>
      </c>
      <c r="G1" s="394" t="str">
        <f>'Main Meals'!I1</f>
        <v>STATUS</v>
      </c>
      <c r="H1" s="403" t="str">
        <f>'Main Meals'!J1</f>
        <v>DATE CREATED</v>
      </c>
      <c r="I1" s="394" t="str">
        <f>'Main Meals'!K1</f>
        <v>Meal Type (For Picksheets &amp; Cook Order)</v>
      </c>
      <c r="J1" s="394" t="s">
        <v>2071</v>
      </c>
      <c r="K1" s="394" t="s">
        <v>2072</v>
      </c>
      <c r="L1" s="394" t="s">
        <v>2067</v>
      </c>
      <c r="M1" s="394" t="s">
        <v>2149</v>
      </c>
      <c r="N1" s="394" t="s">
        <v>2219</v>
      </c>
      <c r="O1" s="394" t="s">
        <v>2218</v>
      </c>
      <c r="P1" s="394" t="s">
        <v>2073</v>
      </c>
      <c r="Q1" s="394" t="s">
        <v>2080</v>
      </c>
      <c r="R1" s="394" t="s">
        <v>2069</v>
      </c>
      <c r="S1" s="394" t="s">
        <v>2150</v>
      </c>
      <c r="T1" s="394" t="s">
        <v>2151</v>
      </c>
      <c r="U1" s="394" t="s">
        <v>2074</v>
      </c>
      <c r="V1" s="394" t="s">
        <v>2068</v>
      </c>
      <c r="W1" s="394" t="s">
        <v>2097</v>
      </c>
      <c r="X1" s="402" t="s">
        <v>2152</v>
      </c>
      <c r="Y1" s="394" t="s">
        <v>2151</v>
      </c>
      <c r="Z1" s="394" t="s">
        <v>2153</v>
      </c>
      <c r="AA1" s="429" t="s">
        <v>2297</v>
      </c>
      <c r="AB1" s="394" t="s">
        <v>2070</v>
      </c>
      <c r="AC1" s="394" t="s">
        <v>2295</v>
      </c>
      <c r="AD1" s="430" t="s">
        <v>2154</v>
      </c>
      <c r="AE1" s="394" t="s">
        <v>2151</v>
      </c>
      <c r="AF1" s="394" t="s">
        <v>2287</v>
      </c>
      <c r="AG1" s="394" t="s">
        <v>2102</v>
      </c>
      <c r="AH1" s="394" t="s">
        <v>2103</v>
      </c>
    </row>
    <row r="2" spans="1:35">
      <c r="A2" s="10" t="str">
        <f>'Main Meals'!A2</f>
        <v>1001.101.000.000.000.000.601</v>
      </c>
      <c r="B2" s="9">
        <f>'Main Meals'!B2</f>
        <v>1000</v>
      </c>
      <c r="C2" s="9">
        <f>'Main Meals'!C2</f>
        <v>1001</v>
      </c>
      <c r="D2" s="10" t="str">
        <f>'Main Meals'!D2</f>
        <v>Pad Thai (Tofu)</v>
      </c>
      <c r="E2" s="9">
        <f>VLOOKUP($A2,'Item ID Crosswalk'!$A$2:$J$1048576,9,FALSE)</f>
        <v>0</v>
      </c>
      <c r="F2" s="422">
        <f>VLOOKUP($A2,'Item ID Crosswalk'!$A$2:$J$1048576,10,FALSE)</f>
        <v>850001352253</v>
      </c>
      <c r="G2" s="9" t="str">
        <f>'Main Meals'!I2</f>
        <v xml:space="preserve">ACTIVE </v>
      </c>
      <c r="H2" s="409">
        <f>'Main Meals'!J2</f>
        <v>44482</v>
      </c>
      <c r="I2" s="9" t="str">
        <f>'Main Meals'!K2</f>
        <v>ENTRÉE</v>
      </c>
      <c r="J2" s="9" t="str">
        <f>VLOOKUP(C2,'Main Meals'!C2:L425,10,FALSE)</f>
        <v>SS</v>
      </c>
      <c r="K2" s="7" t="s">
        <v>2076</v>
      </c>
      <c r="L2" s="392">
        <v>14.15</v>
      </c>
      <c r="M2" s="401">
        <v>44736</v>
      </c>
      <c r="N2" s="407">
        <v>13.99</v>
      </c>
      <c r="O2" s="423">
        <f t="shared" ref="O2:O65" si="0">IFERROR((L2-N2)/N2,0)</f>
        <v>1.143674052894926E-2</v>
      </c>
      <c r="P2" s="7" t="s">
        <v>2076</v>
      </c>
      <c r="Q2" s="392">
        <v>9.9499999999999993</v>
      </c>
      <c r="U2" s="7" t="s">
        <v>2075</v>
      </c>
      <c r="V2" s="7" t="s">
        <v>2077</v>
      </c>
      <c r="X2" s="392">
        <v>5.47</v>
      </c>
      <c r="Y2" s="392"/>
      <c r="Z2" s="7" t="s">
        <v>2076</v>
      </c>
      <c r="AA2" s="407">
        <v>14.15</v>
      </c>
      <c r="AB2" s="424">
        <v>44805</v>
      </c>
      <c r="AC2" s="424"/>
      <c r="AD2" s="392">
        <v>6.3720514653323805</v>
      </c>
      <c r="AE2" s="424">
        <v>44805</v>
      </c>
      <c r="AF2" s="425">
        <f t="shared" ref="AF2:AF65" si="1">IFERROR(((AA2-AD2)/AA2),0)</f>
        <v>0.54967834167262331</v>
      </c>
      <c r="AG2" s="7" t="s">
        <v>137</v>
      </c>
      <c r="AH2" s="7" t="s">
        <v>2104</v>
      </c>
      <c r="AI2" s="10" t="s">
        <v>1465</v>
      </c>
    </row>
    <row r="3" spans="1:35">
      <c r="A3" s="10" t="str">
        <f>'Main Meals'!A3</f>
        <v>1002.101.000.000.000.000.601</v>
      </c>
      <c r="B3" s="9">
        <f>'Main Meals'!B3</f>
        <v>1000</v>
      </c>
      <c r="C3" s="9">
        <f>'Main Meals'!C3</f>
        <v>1002</v>
      </c>
      <c r="D3" s="10" t="str">
        <f>'Main Meals'!D3</f>
        <v>Pad Thai (Shrimp)</v>
      </c>
      <c r="E3" s="9">
        <f>VLOOKUP($A3,'Item ID Crosswalk'!$A$2:$J$1048576,9,FALSE)</f>
        <v>0</v>
      </c>
      <c r="F3" s="422">
        <f>VLOOKUP($A3,'Item ID Crosswalk'!$A$2:$J$1048576,10,FALSE)</f>
        <v>850001352246</v>
      </c>
      <c r="G3" s="9" t="str">
        <f>'Main Meals'!I3</f>
        <v xml:space="preserve">ACTIVE </v>
      </c>
      <c r="H3" s="409">
        <f>'Main Meals'!J3</f>
        <v>44482</v>
      </c>
      <c r="I3" s="9" t="str">
        <f>'Main Meals'!K3</f>
        <v>ENTRÉE</v>
      </c>
      <c r="J3" s="9" t="str">
        <f>VLOOKUP(C3,'Main Meals'!C3:L426,10,FALSE)</f>
        <v>SS</v>
      </c>
      <c r="K3" s="7" t="s">
        <v>2076</v>
      </c>
      <c r="L3" s="392">
        <v>16.149899999999999</v>
      </c>
      <c r="M3" s="401">
        <v>44736</v>
      </c>
      <c r="N3" s="407">
        <v>15.99</v>
      </c>
      <c r="O3" s="423">
        <f t="shared" si="0"/>
        <v>9.9999999999999117E-3</v>
      </c>
      <c r="P3" s="7" t="s">
        <v>2076</v>
      </c>
      <c r="Q3" s="392">
        <v>10.95</v>
      </c>
      <c r="U3" s="7" t="s">
        <v>2075</v>
      </c>
      <c r="V3" s="7" t="s">
        <v>2077</v>
      </c>
      <c r="X3" s="392">
        <v>6.02</v>
      </c>
      <c r="Y3" s="392"/>
      <c r="Z3" s="7" t="s">
        <v>2076</v>
      </c>
      <c r="AA3" s="407">
        <v>16.149899999999999</v>
      </c>
      <c r="AB3" s="424">
        <v>44805</v>
      </c>
      <c r="AC3" s="424"/>
      <c r="AD3" s="392">
        <v>7.2720000000000002</v>
      </c>
      <c r="AE3" s="424">
        <v>44805</v>
      </c>
      <c r="AF3" s="425">
        <f t="shared" si="1"/>
        <v>0.54971857410881797</v>
      </c>
      <c r="AG3" s="7" t="s">
        <v>137</v>
      </c>
      <c r="AH3" s="7" t="s">
        <v>2104</v>
      </c>
      <c r="AI3" s="10" t="s">
        <v>1465</v>
      </c>
    </row>
    <row r="4" spans="1:35">
      <c r="A4" s="10" t="str">
        <f>'Main Meals'!A4</f>
        <v>1101.109.000.000.000.000.000</v>
      </c>
      <c r="B4" s="9">
        <f>'Main Meals'!B4</f>
        <v>1100</v>
      </c>
      <c r="C4" s="9">
        <f>'Main Meals'!C4</f>
        <v>1101</v>
      </c>
      <c r="D4" s="10" t="str">
        <f>'Main Meals'!D4</f>
        <v>Teriyaki Donburi  (Tofu)</v>
      </c>
      <c r="E4" s="9">
        <f>VLOOKUP($A4,'Item ID Crosswalk'!$A$2:$J$1048576,9,FALSE)</f>
        <v>0</v>
      </c>
      <c r="F4" s="422">
        <f>VLOOKUP($A4,'Item ID Crosswalk'!$A$2:$J$1048576,10,FALSE)</f>
        <v>0</v>
      </c>
      <c r="G4" s="9" t="str">
        <f>'Main Meals'!I4</f>
        <v xml:space="preserve">ACTIVE </v>
      </c>
      <c r="H4" s="409">
        <f>'Main Meals'!J4</f>
        <v>44482</v>
      </c>
      <c r="I4" s="9" t="str">
        <f>'Main Meals'!K4</f>
        <v>ENTRÉE</v>
      </c>
      <c r="J4" s="9" t="str">
        <f>VLOOKUP(C4,'Main Meals'!C4:L427,10,FALSE)</f>
        <v>SS</v>
      </c>
      <c r="K4" s="7" t="s">
        <v>2076</v>
      </c>
      <c r="L4" s="392">
        <v>15.15</v>
      </c>
      <c r="M4" s="401">
        <v>44736</v>
      </c>
      <c r="N4" s="407">
        <v>14.99</v>
      </c>
      <c r="O4" s="423">
        <f t="shared" si="0"/>
        <v>1.067378252168113E-2</v>
      </c>
      <c r="P4" s="7" t="s">
        <v>2075</v>
      </c>
      <c r="Q4" s="392" t="s">
        <v>2077</v>
      </c>
      <c r="U4" s="7" t="s">
        <v>2075</v>
      </c>
      <c r="V4" s="7" t="s">
        <v>2077</v>
      </c>
      <c r="X4" s="7" t="s">
        <v>2077</v>
      </c>
      <c r="Y4" s="28"/>
      <c r="Z4" s="7" t="s">
        <v>2075</v>
      </c>
      <c r="AA4" s="407">
        <v>14.99</v>
      </c>
      <c r="AB4" s="424">
        <v>44652</v>
      </c>
      <c r="AC4" s="424"/>
      <c r="AD4" s="28"/>
      <c r="AE4" s="9"/>
      <c r="AF4" s="425">
        <f t="shared" si="1"/>
        <v>1</v>
      </c>
      <c r="AG4" s="7" t="s">
        <v>2077</v>
      </c>
      <c r="AH4" s="28"/>
      <c r="AI4" s="10" t="s">
        <v>1465</v>
      </c>
    </row>
    <row r="5" spans="1:35">
      <c r="A5" s="10" t="str">
        <f>'Main Meals'!A5</f>
        <v>1102.109.000.000.000.000.000</v>
      </c>
      <c r="B5" s="9">
        <f>'Main Meals'!B5</f>
        <v>1100</v>
      </c>
      <c r="C5" s="9">
        <f>'Main Meals'!C5</f>
        <v>1102</v>
      </c>
      <c r="D5" s="10" t="str">
        <f>'Main Meals'!D5</f>
        <v>Teriyaki Donburi  (Chicken)</v>
      </c>
      <c r="E5" s="9">
        <f>VLOOKUP($A5,'Item ID Crosswalk'!$A$2:$J$1048576,9,FALSE)</f>
        <v>0</v>
      </c>
      <c r="F5" s="422">
        <f>VLOOKUP($A5,'Item ID Crosswalk'!$A$2:$J$1048576,10,FALSE)</f>
        <v>0</v>
      </c>
      <c r="G5" s="9" t="str">
        <f>'Main Meals'!I5</f>
        <v xml:space="preserve">ACTIVE </v>
      </c>
      <c r="H5" s="409">
        <f>'Main Meals'!J5</f>
        <v>44482</v>
      </c>
      <c r="I5" s="9" t="str">
        <f>'Main Meals'!K5</f>
        <v>ENTRÉE</v>
      </c>
      <c r="J5" s="9" t="str">
        <f>VLOOKUP(C5,'Main Meals'!C5:L428,10,FALSE)</f>
        <v>SS</v>
      </c>
      <c r="K5" s="7" t="s">
        <v>2076</v>
      </c>
      <c r="L5" s="392">
        <v>16.07</v>
      </c>
      <c r="M5" s="401">
        <v>44684</v>
      </c>
      <c r="N5" s="407">
        <v>15.99</v>
      </c>
      <c r="O5" s="423">
        <f t="shared" si="0"/>
        <v>5.0031269543464709E-3</v>
      </c>
      <c r="P5" s="7" t="s">
        <v>2075</v>
      </c>
      <c r="Q5" s="392" t="s">
        <v>2077</v>
      </c>
      <c r="U5" s="7" t="s">
        <v>2075</v>
      </c>
      <c r="V5" s="7" t="s">
        <v>2077</v>
      </c>
      <c r="X5" s="7" t="s">
        <v>2077</v>
      </c>
      <c r="Y5" s="28"/>
      <c r="Z5" s="7" t="s">
        <v>2075</v>
      </c>
      <c r="AA5" s="407">
        <v>15.99</v>
      </c>
      <c r="AB5" s="424">
        <v>44652</v>
      </c>
      <c r="AC5" s="424"/>
      <c r="AD5" s="28"/>
      <c r="AE5" s="9"/>
      <c r="AF5" s="425">
        <f t="shared" si="1"/>
        <v>1</v>
      </c>
      <c r="AG5" s="7" t="s">
        <v>2077</v>
      </c>
      <c r="AH5" s="28"/>
      <c r="AI5" s="10" t="s">
        <v>1465</v>
      </c>
    </row>
    <row r="6" spans="1:35">
      <c r="A6" s="10" t="str">
        <f>'Main Meals'!A6</f>
        <v>1103.109.000.000.000.000.000</v>
      </c>
      <c r="B6" s="9">
        <f>'Main Meals'!B6</f>
        <v>1100</v>
      </c>
      <c r="C6" s="9">
        <f>'Main Meals'!C6</f>
        <v>1103</v>
      </c>
      <c r="D6" s="10" t="str">
        <f>'Main Meals'!D6</f>
        <v>Teriyaki Donburi  (Beef)</v>
      </c>
      <c r="E6" s="9">
        <f>VLOOKUP($A6,'Item ID Crosswalk'!$A$2:$J$1048576,9,FALSE)</f>
        <v>0</v>
      </c>
      <c r="F6" s="422">
        <f>VLOOKUP($A6,'Item ID Crosswalk'!$A$2:$J$1048576,10,FALSE)</f>
        <v>0</v>
      </c>
      <c r="G6" s="9" t="str">
        <f>'Main Meals'!I6</f>
        <v xml:space="preserve">ACTIVE </v>
      </c>
      <c r="H6" s="409">
        <f>'Main Meals'!J6</f>
        <v>44482</v>
      </c>
      <c r="I6" s="9" t="str">
        <f>'Main Meals'!K6</f>
        <v>ENTRÉE</v>
      </c>
      <c r="J6" s="9" t="str">
        <f>VLOOKUP(C6,'Main Meals'!C6:L429,10,FALSE)</f>
        <v>SS</v>
      </c>
      <c r="K6" s="7" t="s">
        <v>2076</v>
      </c>
      <c r="L6" s="392">
        <v>18.889499999999998</v>
      </c>
      <c r="M6" s="401">
        <v>44736</v>
      </c>
      <c r="N6" s="407">
        <v>17.989999999999998</v>
      </c>
      <c r="O6" s="423">
        <f t="shared" si="0"/>
        <v>4.9999999999999989E-2</v>
      </c>
      <c r="P6" s="7" t="s">
        <v>2075</v>
      </c>
      <c r="Q6" s="392" t="s">
        <v>2077</v>
      </c>
      <c r="U6" s="7" t="s">
        <v>2075</v>
      </c>
      <c r="V6" s="7" t="s">
        <v>2077</v>
      </c>
      <c r="X6" s="7" t="s">
        <v>2077</v>
      </c>
      <c r="Y6" s="28"/>
      <c r="Z6" s="7" t="s">
        <v>2075</v>
      </c>
      <c r="AA6" s="407">
        <v>17.989999999999998</v>
      </c>
      <c r="AB6" s="424">
        <v>44652</v>
      </c>
      <c r="AC6" s="424"/>
      <c r="AD6" s="28"/>
      <c r="AE6" s="9"/>
      <c r="AF6" s="425">
        <f t="shared" si="1"/>
        <v>1</v>
      </c>
      <c r="AG6" s="7" t="s">
        <v>2077</v>
      </c>
      <c r="AH6" s="28"/>
      <c r="AI6" s="10" t="s">
        <v>1465</v>
      </c>
    </row>
    <row r="7" spans="1:35">
      <c r="A7" s="10" t="str">
        <f>'Main Meals'!A7</f>
        <v>1201.105.504.000.000.000.000</v>
      </c>
      <c r="B7" s="9">
        <f>'Main Meals'!B7</f>
        <v>1200</v>
      </c>
      <c r="C7" s="9">
        <f>'Main Meals'!C7</f>
        <v>1201</v>
      </c>
      <c r="D7" s="10" t="str">
        <f>'Main Meals'!D7</f>
        <v>Zucchini 'Spaghetti' Bolognese  (Bolognese)</v>
      </c>
      <c r="E7" s="9">
        <f>VLOOKUP($A7,'Item ID Crosswalk'!$A$2:$J$1048576,9,FALSE)</f>
        <v>0</v>
      </c>
      <c r="F7" s="422">
        <f>VLOOKUP($A7,'Item ID Crosswalk'!$A$2:$J$1048576,10,FALSE)</f>
        <v>0</v>
      </c>
      <c r="G7" s="9" t="str">
        <f>'Main Meals'!I7</f>
        <v xml:space="preserve">ACTIVE </v>
      </c>
      <c r="H7" s="409">
        <f>'Main Meals'!J7</f>
        <v>44482</v>
      </c>
      <c r="I7" s="9" t="str">
        <f>'Main Meals'!K7</f>
        <v>ENTRÉE</v>
      </c>
      <c r="J7" s="9" t="str">
        <f>VLOOKUP(C7,'Main Meals'!C7:L430,10,FALSE)</f>
        <v>SS</v>
      </c>
      <c r="K7" s="7" t="s">
        <v>2076</v>
      </c>
      <c r="L7" s="392">
        <v>16.5</v>
      </c>
      <c r="M7" s="401">
        <v>44743</v>
      </c>
      <c r="N7" s="407">
        <v>15.99</v>
      </c>
      <c r="O7" s="423">
        <f t="shared" si="0"/>
        <v>3.1894934333958708E-2</v>
      </c>
      <c r="P7" s="7" t="s">
        <v>2075</v>
      </c>
      <c r="Q7" s="392" t="s">
        <v>2077</v>
      </c>
      <c r="U7" s="7" t="s">
        <v>2075</v>
      </c>
      <c r="V7" s="7" t="s">
        <v>2077</v>
      </c>
      <c r="X7" s="7" t="s">
        <v>2077</v>
      </c>
      <c r="Y7" s="28"/>
      <c r="Z7" s="7" t="s">
        <v>2075</v>
      </c>
      <c r="AA7" s="407">
        <v>15.99</v>
      </c>
      <c r="AB7" s="424">
        <v>44652</v>
      </c>
      <c r="AC7" s="424"/>
      <c r="AD7" s="28"/>
      <c r="AE7" s="9"/>
      <c r="AF7" s="425">
        <f t="shared" si="1"/>
        <v>1</v>
      </c>
      <c r="AG7" s="7" t="s">
        <v>2077</v>
      </c>
      <c r="AH7" s="28"/>
      <c r="AI7" s="10" t="s">
        <v>1465</v>
      </c>
    </row>
    <row r="8" spans="1:35">
      <c r="A8" s="10" t="str">
        <f>'Main Meals'!A8</f>
        <v>1202.106.504.000.000.000.000</v>
      </c>
      <c r="B8" s="9">
        <f>'Main Meals'!B8</f>
        <v>1200</v>
      </c>
      <c r="C8" s="9">
        <f>'Main Meals'!C8</f>
        <v>1202</v>
      </c>
      <c r="D8" s="10" t="str">
        <f>'Main Meals'!D8</f>
        <v>Zucchini 'Spaghetti' Pomodoro  (Pomodoro)</v>
      </c>
      <c r="E8" s="9">
        <f>VLOOKUP($A8,'Item ID Crosswalk'!$A$2:$J$1048576,9,FALSE)</f>
        <v>0</v>
      </c>
      <c r="F8" s="422">
        <f>VLOOKUP($A8,'Item ID Crosswalk'!$A$2:$J$1048576,10,FALSE)</f>
        <v>0</v>
      </c>
      <c r="G8" s="9" t="str">
        <f>'Main Meals'!I8</f>
        <v>INACTIVE</v>
      </c>
      <c r="H8" s="409">
        <f>'Main Meals'!J8</f>
        <v>44482</v>
      </c>
      <c r="I8" s="9" t="str">
        <f>'Main Meals'!K8</f>
        <v>ENTRÉE</v>
      </c>
      <c r="J8" s="9" t="str">
        <f>VLOOKUP(C8,'Main Meals'!C8:L431,10,FALSE)</f>
        <v>SS</v>
      </c>
      <c r="K8" s="7" t="s">
        <v>2076</v>
      </c>
      <c r="L8" s="392">
        <v>14.99</v>
      </c>
      <c r="M8" s="401">
        <v>44562</v>
      </c>
      <c r="N8" s="407"/>
      <c r="O8" s="423">
        <f t="shared" si="0"/>
        <v>0</v>
      </c>
      <c r="P8" s="7" t="s">
        <v>2075</v>
      </c>
      <c r="Q8" s="392" t="s">
        <v>2077</v>
      </c>
      <c r="U8" s="7" t="s">
        <v>2075</v>
      </c>
      <c r="V8" s="7" t="s">
        <v>2077</v>
      </c>
      <c r="X8" s="7" t="s">
        <v>2077</v>
      </c>
      <c r="Y8" s="28"/>
      <c r="Z8" s="7" t="s">
        <v>2075</v>
      </c>
      <c r="AA8" s="407">
        <v>14.99</v>
      </c>
      <c r="AB8" s="424">
        <v>44652</v>
      </c>
      <c r="AC8" s="424"/>
      <c r="AD8" s="28"/>
      <c r="AE8" s="9"/>
      <c r="AF8" s="425">
        <f t="shared" si="1"/>
        <v>1</v>
      </c>
      <c r="AG8" s="7" t="s">
        <v>2077</v>
      </c>
      <c r="AH8" s="28"/>
      <c r="AI8" s="10" t="s">
        <v>1465</v>
      </c>
    </row>
    <row r="9" spans="1:35">
      <c r="A9" s="10" t="str">
        <f>'Main Meals'!A9</f>
        <v>1300.103.000.000.000.000.000</v>
      </c>
      <c r="B9" s="9">
        <f>'Main Meals'!B9</f>
        <v>1300</v>
      </c>
      <c r="C9" s="9">
        <f>'Main Meals'!C9</f>
        <v>1300</v>
      </c>
      <c r="D9" s="10" t="str">
        <f>'Main Meals'!D9</f>
        <v xml:space="preserve">Caprese Sandwich (OLD NOT ACTIVE) </v>
      </c>
      <c r="E9" s="9">
        <f>VLOOKUP($A9,'Item ID Crosswalk'!$A$2:$J$1048576,9,FALSE)</f>
        <v>0</v>
      </c>
      <c r="F9" s="422">
        <f>VLOOKUP($A9,'Item ID Crosswalk'!$A$2:$J$1048576,10,FALSE)</f>
        <v>0</v>
      </c>
      <c r="G9" s="9" t="str">
        <f>'Main Meals'!I9</f>
        <v>RETIRED</v>
      </c>
      <c r="H9" s="409">
        <f>'Main Meals'!J9</f>
        <v>44482</v>
      </c>
      <c r="I9" s="9" t="str">
        <f>'Main Meals'!K9</f>
        <v>ENTRÉE</v>
      </c>
      <c r="J9" s="9" t="str">
        <f>VLOOKUP(C9,'Main Meals'!C9:L432,10,FALSE)</f>
        <v>SS</v>
      </c>
      <c r="K9" s="7" t="s">
        <v>1990</v>
      </c>
      <c r="L9" s="392" t="s">
        <v>2077</v>
      </c>
      <c r="M9" s="401">
        <v>44562</v>
      </c>
      <c r="N9" s="7"/>
      <c r="O9" s="423">
        <f t="shared" si="0"/>
        <v>0</v>
      </c>
      <c r="P9" s="7" t="s">
        <v>2075</v>
      </c>
      <c r="Q9" s="392" t="s">
        <v>2077</v>
      </c>
      <c r="U9" s="7" t="s">
        <v>2075</v>
      </c>
      <c r="V9" s="7" t="s">
        <v>2077</v>
      </c>
      <c r="X9" s="7" t="s">
        <v>2077</v>
      </c>
      <c r="Y9" s="28"/>
      <c r="Z9" s="7" t="s">
        <v>2075</v>
      </c>
      <c r="AA9" s="7" t="s">
        <v>2077</v>
      </c>
      <c r="AB9" s="424">
        <v>44652</v>
      </c>
      <c r="AC9" s="424"/>
      <c r="AD9" s="28"/>
      <c r="AE9" s="9"/>
      <c r="AF9" s="425">
        <f t="shared" si="1"/>
        <v>0</v>
      </c>
      <c r="AG9" s="7" t="s">
        <v>2077</v>
      </c>
      <c r="AH9" s="28"/>
      <c r="AI9" s="10" t="s">
        <v>1465</v>
      </c>
    </row>
    <row r="10" spans="1:35">
      <c r="A10" s="10" t="str">
        <f>'Main Meals'!A10</f>
        <v>1400.107.000.000.000.000.000</v>
      </c>
      <c r="B10" s="9">
        <f>'Main Meals'!B10</f>
        <v>1400</v>
      </c>
      <c r="C10" s="9">
        <f>'Main Meals'!C10</f>
        <v>1400</v>
      </c>
      <c r="D10" s="10" t="str">
        <f>'Main Meals'!D10</f>
        <v xml:space="preserve">Buddha bowl (OLD NOT ACTIVE) </v>
      </c>
      <c r="E10" s="9">
        <f>VLOOKUP($A10,'Item ID Crosswalk'!$A$2:$J$1048576,9,FALSE)</f>
        <v>0</v>
      </c>
      <c r="F10" s="422">
        <f>VLOOKUP($A10,'Item ID Crosswalk'!$A$2:$J$1048576,10,FALSE)</f>
        <v>0</v>
      </c>
      <c r="G10" s="9" t="str">
        <f>'Main Meals'!I10</f>
        <v>RETIRED</v>
      </c>
      <c r="H10" s="409">
        <f>'Main Meals'!J10</f>
        <v>44482</v>
      </c>
      <c r="I10" s="9" t="str">
        <f>'Main Meals'!K10</f>
        <v>BOWL</v>
      </c>
      <c r="J10" s="9" t="str">
        <f>VLOOKUP(C10,'Main Meals'!C10:L433,10,FALSE)</f>
        <v>SS</v>
      </c>
      <c r="K10" s="7" t="s">
        <v>1990</v>
      </c>
      <c r="L10" s="392">
        <v>13.99</v>
      </c>
      <c r="M10" s="401">
        <v>44562</v>
      </c>
      <c r="N10" s="407"/>
      <c r="O10" s="423">
        <f t="shared" si="0"/>
        <v>0</v>
      </c>
      <c r="P10" s="7" t="s">
        <v>2075</v>
      </c>
      <c r="Q10" s="392" t="s">
        <v>2077</v>
      </c>
      <c r="U10" s="7" t="s">
        <v>2075</v>
      </c>
      <c r="V10" s="7" t="s">
        <v>2077</v>
      </c>
      <c r="X10" s="7" t="s">
        <v>2077</v>
      </c>
      <c r="Y10" s="28"/>
      <c r="Z10" s="7" t="s">
        <v>2075</v>
      </c>
      <c r="AA10" s="407">
        <v>13.99</v>
      </c>
      <c r="AB10" s="424">
        <v>44652</v>
      </c>
      <c r="AC10" s="424"/>
      <c r="AD10" s="28"/>
      <c r="AE10" s="9"/>
      <c r="AF10" s="425">
        <f t="shared" si="1"/>
        <v>1</v>
      </c>
      <c r="AG10" s="7" t="s">
        <v>2077</v>
      </c>
      <c r="AH10" s="28"/>
      <c r="AI10" s="10" t="s">
        <v>1465</v>
      </c>
    </row>
    <row r="11" spans="1:35">
      <c r="A11" s="10" t="str">
        <f>'Main Meals'!A11</f>
        <v>1500.102.000.000.000.000.000</v>
      </c>
      <c r="B11" s="9">
        <f>'Main Meals'!B11</f>
        <v>1500</v>
      </c>
      <c r="C11" s="9">
        <f>'Main Meals'!C11</f>
        <v>1500</v>
      </c>
      <c r="D11" s="10" t="str">
        <f>'Main Meals'!D11</f>
        <v xml:space="preserve">Tuna Nicoise Sandwich </v>
      </c>
      <c r="E11" s="9">
        <f>VLOOKUP($A11,'Item ID Crosswalk'!$A$2:$J$1048576,9,FALSE)</f>
        <v>0</v>
      </c>
      <c r="F11" s="422">
        <f>VLOOKUP($A11,'Item ID Crosswalk'!$A$2:$J$1048576,10,FALSE)</f>
        <v>0</v>
      </c>
      <c r="G11" s="9" t="str">
        <f>'Main Meals'!I11</f>
        <v>RETIRED</v>
      </c>
      <c r="H11" s="409">
        <f>'Main Meals'!J11</f>
        <v>44482</v>
      </c>
      <c r="I11" s="9" t="str">
        <f>'Main Meals'!K11</f>
        <v>ENTRÉE</v>
      </c>
      <c r="J11" s="9" t="str">
        <f>VLOOKUP(C11,'Main Meals'!C11:L434,10,FALSE)</f>
        <v>SS</v>
      </c>
      <c r="K11" s="7" t="s">
        <v>1990</v>
      </c>
      <c r="L11" s="392" t="s">
        <v>2077</v>
      </c>
      <c r="M11" s="401">
        <v>44562</v>
      </c>
      <c r="N11" s="7"/>
      <c r="O11" s="423">
        <f t="shared" si="0"/>
        <v>0</v>
      </c>
      <c r="P11" s="7" t="s">
        <v>2075</v>
      </c>
      <c r="Q11" s="392" t="s">
        <v>2077</v>
      </c>
      <c r="U11" s="7" t="s">
        <v>2075</v>
      </c>
      <c r="V11" s="7" t="s">
        <v>2077</v>
      </c>
      <c r="X11" s="7" t="s">
        <v>2077</v>
      </c>
      <c r="Y11" s="28"/>
      <c r="Z11" s="7" t="s">
        <v>2075</v>
      </c>
      <c r="AA11" s="7" t="s">
        <v>2077</v>
      </c>
      <c r="AB11" s="424">
        <v>44652</v>
      </c>
      <c r="AC11" s="424"/>
      <c r="AD11" s="28"/>
      <c r="AE11" s="9"/>
      <c r="AF11" s="425">
        <f t="shared" si="1"/>
        <v>0</v>
      </c>
      <c r="AG11" s="7" t="s">
        <v>2077</v>
      </c>
      <c r="AH11" s="28"/>
      <c r="AI11" s="10" t="s">
        <v>1465</v>
      </c>
    </row>
    <row r="12" spans="1:35">
      <c r="A12" s="10" t="str">
        <f>'Main Meals'!A12</f>
        <v>1601.000.204.000.000.000.000</v>
      </c>
      <c r="B12" s="9">
        <f>'Main Meals'!B12</f>
        <v>1600</v>
      </c>
      <c r="C12" s="9">
        <f>'Main Meals'!C12</f>
        <v>1601</v>
      </c>
      <c r="D12" s="10" t="str">
        <f>'Main Meals'!D12</f>
        <v>Tikka Masala  (Tofu)</v>
      </c>
      <c r="E12" s="9">
        <f>VLOOKUP($A12,'Item ID Crosswalk'!$A$2:$J$1048576,9,FALSE)</f>
        <v>0</v>
      </c>
      <c r="F12" s="422">
        <f>VLOOKUP($A12,'Item ID Crosswalk'!$A$2:$J$1048576,10,FALSE)</f>
        <v>850001352352</v>
      </c>
      <c r="G12" s="9" t="str">
        <f>'Main Meals'!I12</f>
        <v xml:space="preserve">ACTIVE </v>
      </c>
      <c r="H12" s="409">
        <f>'Main Meals'!J12</f>
        <v>44482</v>
      </c>
      <c r="I12" s="9" t="str">
        <f>'Main Meals'!K12</f>
        <v>ENTRÉE</v>
      </c>
      <c r="J12" s="9" t="str">
        <f>VLOOKUP(C12,'Main Meals'!C12:L435,10,FALSE)</f>
        <v>SS</v>
      </c>
      <c r="K12" s="7" t="s">
        <v>2076</v>
      </c>
      <c r="L12" s="392">
        <v>16.149899999999999</v>
      </c>
      <c r="M12" s="401">
        <v>44736</v>
      </c>
      <c r="N12" s="407">
        <v>15.99</v>
      </c>
      <c r="O12" s="423">
        <f t="shared" si="0"/>
        <v>9.9999999999999117E-3</v>
      </c>
      <c r="P12" s="7" t="s">
        <v>2076</v>
      </c>
      <c r="Q12" s="392">
        <v>9.9499999999999993</v>
      </c>
      <c r="U12" s="7" t="s">
        <v>2075</v>
      </c>
      <c r="V12" s="7" t="s">
        <v>2077</v>
      </c>
      <c r="X12" s="392">
        <v>5.47</v>
      </c>
      <c r="Y12" s="392"/>
      <c r="Z12" s="7" t="s">
        <v>2076</v>
      </c>
      <c r="AA12" s="407">
        <v>16.149899999999999</v>
      </c>
      <c r="AB12" s="424">
        <v>44805</v>
      </c>
      <c r="AC12" s="407">
        <v>15.99</v>
      </c>
      <c r="AD12" s="392">
        <v>7.2720000000000002</v>
      </c>
      <c r="AE12" s="424">
        <v>44805</v>
      </c>
      <c r="AF12" s="425">
        <f t="shared" si="1"/>
        <v>0.54971857410881797</v>
      </c>
      <c r="AG12" s="7" t="s">
        <v>137</v>
      </c>
      <c r="AH12" s="7" t="s">
        <v>2104</v>
      </c>
      <c r="AI12" s="10" t="s">
        <v>1465</v>
      </c>
    </row>
    <row r="13" spans="1:35">
      <c r="A13" s="10" t="str">
        <f>'Main Meals'!A13</f>
        <v>1602.000.204.000.000.000.000</v>
      </c>
      <c r="B13" s="9">
        <f>'Main Meals'!B13</f>
        <v>1600</v>
      </c>
      <c r="C13" s="9">
        <f>'Main Meals'!C13</f>
        <v>1602</v>
      </c>
      <c r="D13" s="10" t="str">
        <f>'Main Meals'!D13</f>
        <v>Tikka Masala  (Chicken)</v>
      </c>
      <c r="E13" s="9">
        <f>VLOOKUP($A13,'Item ID Crosswalk'!$A$2:$J$1048576,9,FALSE)</f>
        <v>0</v>
      </c>
      <c r="F13" s="422">
        <f>VLOOKUP($A13,'Item ID Crosswalk'!$A$2:$J$1048576,10,FALSE)</f>
        <v>850001352345</v>
      </c>
      <c r="G13" s="9" t="str">
        <f>'Main Meals'!I13</f>
        <v xml:space="preserve">ACTIVE </v>
      </c>
      <c r="H13" s="409">
        <f>'Main Meals'!J13</f>
        <v>44482</v>
      </c>
      <c r="I13" s="9" t="str">
        <f>'Main Meals'!K13</f>
        <v>ENTRÉE</v>
      </c>
      <c r="J13" s="9" t="str">
        <f>VLOOKUP(C13,'Main Meals'!C13:L436,10,FALSE)</f>
        <v>SS</v>
      </c>
      <c r="K13" s="7" t="s">
        <v>2076</v>
      </c>
      <c r="L13" s="392">
        <v>16.079999999999998</v>
      </c>
      <c r="M13" s="401">
        <v>44684</v>
      </c>
      <c r="N13" s="407">
        <v>15.99</v>
      </c>
      <c r="O13" s="423">
        <f t="shared" si="0"/>
        <v>5.6285178236396552E-3</v>
      </c>
      <c r="P13" s="7" t="s">
        <v>2076</v>
      </c>
      <c r="Q13" s="392">
        <v>12.79</v>
      </c>
      <c r="U13" s="7" t="s">
        <v>2075</v>
      </c>
      <c r="V13" s="7" t="s">
        <v>2077</v>
      </c>
      <c r="X13" s="392">
        <v>7.03</v>
      </c>
      <c r="Y13" s="392"/>
      <c r="Z13" s="7" t="s">
        <v>2076</v>
      </c>
      <c r="AA13" s="407">
        <v>16.079999999999998</v>
      </c>
      <c r="AB13" s="424">
        <v>44805</v>
      </c>
      <c r="AC13" s="407">
        <v>16.989999999999998</v>
      </c>
      <c r="AD13" s="392">
        <v>7.6930581613508444</v>
      </c>
      <c r="AE13" s="424">
        <v>44805</v>
      </c>
      <c r="AF13" s="425">
        <f t="shared" si="1"/>
        <v>0.52157598499061908</v>
      </c>
      <c r="AG13" s="7" t="s">
        <v>137</v>
      </c>
      <c r="AH13" s="7" t="s">
        <v>2104</v>
      </c>
      <c r="AI13" s="10" t="s">
        <v>1465</v>
      </c>
    </row>
    <row r="14" spans="1:35">
      <c r="A14" s="10" t="str">
        <f>'Main Meals'!A14</f>
        <v>1700.108.000.000.000.503.000</v>
      </c>
      <c r="B14" s="9">
        <f>'Main Meals'!B14</f>
        <v>1700</v>
      </c>
      <c r="C14" s="9">
        <f>'Main Meals'!C14</f>
        <v>1700</v>
      </c>
      <c r="D14" s="10" t="str">
        <f>'Main Meals'!D14</f>
        <v xml:space="preserve">Mediterranean Beef Salad  </v>
      </c>
      <c r="E14" s="9">
        <f>VLOOKUP($A14,'Item ID Crosswalk'!$A$2:$J$1048576,9,FALSE)</f>
        <v>0</v>
      </c>
      <c r="F14" s="422">
        <f>VLOOKUP($A14,'Item ID Crosswalk'!$A$2:$J$1048576,10,FALSE)</f>
        <v>0</v>
      </c>
      <c r="G14" s="9" t="str">
        <f>'Main Meals'!I14</f>
        <v>RETIRED</v>
      </c>
      <c r="H14" s="409">
        <f>'Main Meals'!J14</f>
        <v>44482</v>
      </c>
      <c r="I14" s="9" t="str">
        <f>'Main Meals'!K14</f>
        <v>SALAD</v>
      </c>
      <c r="J14" s="9" t="str">
        <f>VLOOKUP(C14,'Main Meals'!C14:L437,10,FALSE)</f>
        <v>SS</v>
      </c>
      <c r="K14" s="7" t="s">
        <v>1990</v>
      </c>
      <c r="L14" s="392">
        <v>14.99</v>
      </c>
      <c r="M14" s="401">
        <v>44562</v>
      </c>
      <c r="N14" s="407"/>
      <c r="O14" s="423">
        <f t="shared" si="0"/>
        <v>0</v>
      </c>
      <c r="P14" s="7" t="s">
        <v>2075</v>
      </c>
      <c r="Q14" s="392" t="s">
        <v>2077</v>
      </c>
      <c r="U14" s="7" t="s">
        <v>2075</v>
      </c>
      <c r="V14" s="7" t="s">
        <v>2077</v>
      </c>
      <c r="X14" s="7" t="s">
        <v>2077</v>
      </c>
      <c r="Y14" s="28"/>
      <c r="Z14" s="7" t="s">
        <v>2075</v>
      </c>
      <c r="AA14" s="407">
        <v>14.99</v>
      </c>
      <c r="AB14" s="424">
        <v>44652</v>
      </c>
      <c r="AC14" s="424"/>
      <c r="AD14" s="28"/>
      <c r="AE14" s="9"/>
      <c r="AF14" s="425">
        <f t="shared" si="1"/>
        <v>1</v>
      </c>
      <c r="AG14" s="7" t="s">
        <v>2077</v>
      </c>
      <c r="AH14" s="28"/>
      <c r="AI14" s="10" t="s">
        <v>1465</v>
      </c>
    </row>
    <row r="15" spans="1:35">
      <c r="A15" s="10" t="str">
        <f>'Main Meals'!A15</f>
        <v>1801.124.208.000.403.501.000</v>
      </c>
      <c r="B15" s="9">
        <f>'Main Meals'!B15</f>
        <v>1800</v>
      </c>
      <c r="C15" s="9">
        <f>'Main Meals'!C15</f>
        <v>1801</v>
      </c>
      <c r="D15" s="10" t="str">
        <f>'Main Meals'!D15</f>
        <v>Tacos Especiales (Veggie)</v>
      </c>
      <c r="E15" s="9">
        <f>VLOOKUP($A15,'Item ID Crosswalk'!$A$2:$J$1048576,9,FALSE)</f>
        <v>0</v>
      </c>
      <c r="F15" s="422">
        <f>VLOOKUP($A15,'Item ID Crosswalk'!$A$2:$J$1048576,10,FALSE)</f>
        <v>850001352598</v>
      </c>
      <c r="G15" s="9" t="str">
        <f>'Main Meals'!I15</f>
        <v xml:space="preserve">ACTIVE </v>
      </c>
      <c r="H15" s="409">
        <f>'Main Meals'!J15</f>
        <v>44482</v>
      </c>
      <c r="I15" s="9" t="str">
        <f>'Main Meals'!K15</f>
        <v>ENTRÉE</v>
      </c>
      <c r="J15" s="9" t="str">
        <f>VLOOKUP(C15,'Main Meals'!C15:L438,10,FALSE)</f>
        <v>SS</v>
      </c>
      <c r="K15" s="7" t="s">
        <v>2076</v>
      </c>
      <c r="L15" s="392">
        <v>13.39</v>
      </c>
      <c r="M15" s="401">
        <v>44736</v>
      </c>
      <c r="N15" s="407">
        <v>12.99</v>
      </c>
      <c r="O15" s="423">
        <f t="shared" si="0"/>
        <v>3.0792917628945371E-2</v>
      </c>
      <c r="P15" s="7" t="s">
        <v>2075</v>
      </c>
      <c r="Q15" s="392" t="s">
        <v>2077</v>
      </c>
      <c r="U15" s="7" t="s">
        <v>2075</v>
      </c>
      <c r="V15" s="7" t="s">
        <v>2077</v>
      </c>
      <c r="X15" s="7" t="s">
        <v>2077</v>
      </c>
      <c r="Y15" s="28"/>
      <c r="Z15" s="7" t="s">
        <v>2075</v>
      </c>
      <c r="AA15" s="407">
        <v>12.99</v>
      </c>
      <c r="AB15" s="424">
        <v>44652</v>
      </c>
      <c r="AC15" s="424"/>
      <c r="AD15" s="28"/>
      <c r="AE15" s="9"/>
      <c r="AF15" s="425">
        <f t="shared" si="1"/>
        <v>1</v>
      </c>
      <c r="AG15" s="7" t="s">
        <v>2077</v>
      </c>
      <c r="AH15" s="28"/>
      <c r="AI15" s="10" t="s">
        <v>1465</v>
      </c>
    </row>
    <row r="16" spans="1:35">
      <c r="A16" s="10" t="str">
        <f>'Main Meals'!A16</f>
        <v>1802.124.208.000.403.501.000</v>
      </c>
      <c r="B16" s="9">
        <f>'Main Meals'!B16</f>
        <v>1800</v>
      </c>
      <c r="C16" s="9">
        <f>'Main Meals'!C16</f>
        <v>1802</v>
      </c>
      <c r="D16" s="10" t="str">
        <f>'Main Meals'!D16</f>
        <v>Tacos Especiales (Shrimp)</v>
      </c>
      <c r="E16" s="9">
        <f>VLOOKUP($A16,'Item ID Crosswalk'!$A$2:$J$1048576,9,FALSE)</f>
        <v>0</v>
      </c>
      <c r="F16" s="422">
        <f>VLOOKUP($A16,'Item ID Crosswalk'!$A$2:$J$1048576,10,FALSE)</f>
        <v>0</v>
      </c>
      <c r="G16" s="9" t="str">
        <f>'Main Meals'!I16</f>
        <v xml:space="preserve">ACTIVE </v>
      </c>
      <c r="H16" s="409">
        <f>'Main Meals'!J16</f>
        <v>44482</v>
      </c>
      <c r="I16" s="9" t="str">
        <f>'Main Meals'!K16</f>
        <v>ENTRÉE</v>
      </c>
      <c r="J16" s="9" t="str">
        <f>VLOOKUP(C16,'Main Meals'!C16:L439,10,FALSE)</f>
        <v>SS</v>
      </c>
      <c r="K16" s="7" t="s">
        <v>2076</v>
      </c>
      <c r="L16" s="392">
        <v>16.149999999999999</v>
      </c>
      <c r="M16" s="401">
        <v>44736</v>
      </c>
      <c r="N16" s="407">
        <v>15.99</v>
      </c>
      <c r="O16" s="423">
        <f t="shared" si="0"/>
        <v>1.0006253908692831E-2</v>
      </c>
      <c r="P16" s="7" t="s">
        <v>2075</v>
      </c>
      <c r="Q16" s="392" t="s">
        <v>2077</v>
      </c>
      <c r="U16" s="7" t="s">
        <v>2075</v>
      </c>
      <c r="V16" s="7" t="s">
        <v>2077</v>
      </c>
      <c r="X16" s="7" t="s">
        <v>2077</v>
      </c>
      <c r="Y16" s="28"/>
      <c r="Z16" s="7" t="s">
        <v>2075</v>
      </c>
      <c r="AA16" s="407">
        <v>15.99</v>
      </c>
      <c r="AB16" s="424">
        <v>44652</v>
      </c>
      <c r="AC16" s="424"/>
      <c r="AD16" s="28"/>
      <c r="AE16" s="9"/>
      <c r="AF16" s="425">
        <f t="shared" si="1"/>
        <v>1</v>
      </c>
      <c r="AG16" s="7" t="s">
        <v>2077</v>
      </c>
      <c r="AH16" s="28"/>
      <c r="AI16" s="10" t="s">
        <v>1465</v>
      </c>
    </row>
    <row r="17" spans="1:35">
      <c r="A17" s="10" t="str">
        <f>'Main Meals'!A17</f>
        <v>1803.124.208.000.403.501.000</v>
      </c>
      <c r="B17" s="9">
        <f>'Main Meals'!B17</f>
        <v>1800</v>
      </c>
      <c r="C17" s="9">
        <f>'Main Meals'!C17</f>
        <v>1803</v>
      </c>
      <c r="D17" s="10" t="str">
        <f>'Main Meals'!D17</f>
        <v>Tacos Especiales (Chicken)</v>
      </c>
      <c r="E17" s="9">
        <f>VLOOKUP($A17,'Item ID Crosswalk'!$A$2:$J$1048576,9,FALSE)</f>
        <v>0</v>
      </c>
      <c r="F17" s="422">
        <f>VLOOKUP($A17,'Item ID Crosswalk'!$A$2:$J$1048576,10,FALSE)</f>
        <v>850001352581</v>
      </c>
      <c r="G17" s="9" t="str">
        <f>'Main Meals'!I17</f>
        <v xml:space="preserve">ACTIVE </v>
      </c>
      <c r="H17" s="409">
        <f>'Main Meals'!J17</f>
        <v>44482</v>
      </c>
      <c r="I17" s="9" t="str">
        <f>'Main Meals'!K17</f>
        <v>ENTRÉE</v>
      </c>
      <c r="J17" s="9" t="str">
        <f>VLOOKUP(C17,'Main Meals'!C17:L440,10,FALSE)</f>
        <v>SS</v>
      </c>
      <c r="K17" s="7" t="s">
        <v>2076</v>
      </c>
      <c r="L17" s="392">
        <v>15.04</v>
      </c>
      <c r="M17" s="401">
        <v>44684</v>
      </c>
      <c r="N17" s="407">
        <v>14.99</v>
      </c>
      <c r="O17" s="423">
        <f t="shared" si="0"/>
        <v>3.335557038025279E-3</v>
      </c>
      <c r="P17" s="7" t="s">
        <v>2075</v>
      </c>
      <c r="Q17" s="392" t="s">
        <v>2077</v>
      </c>
      <c r="U17" s="7" t="s">
        <v>2075</v>
      </c>
      <c r="V17" s="7" t="s">
        <v>2077</v>
      </c>
      <c r="X17" s="7" t="s">
        <v>2077</v>
      </c>
      <c r="Y17" s="28"/>
      <c r="Z17" s="7" t="s">
        <v>2075</v>
      </c>
      <c r="AA17" s="407">
        <v>14.99</v>
      </c>
      <c r="AB17" s="424">
        <v>44652</v>
      </c>
      <c r="AC17" s="424"/>
      <c r="AD17" s="28"/>
      <c r="AE17" s="9"/>
      <c r="AF17" s="425">
        <f t="shared" si="1"/>
        <v>1</v>
      </c>
      <c r="AG17" s="7" t="s">
        <v>2077</v>
      </c>
      <c r="AH17" s="28"/>
      <c r="AI17" s="10" t="s">
        <v>1465</v>
      </c>
    </row>
    <row r="18" spans="1:35">
      <c r="A18" s="10" t="str">
        <f>'Main Meals'!A18</f>
        <v>1804.124.208.000.403.501.000</v>
      </c>
      <c r="B18" s="9">
        <f>'Main Meals'!B18</f>
        <v>1800</v>
      </c>
      <c r="C18" s="9">
        <f>'Main Meals'!C18</f>
        <v>1804</v>
      </c>
      <c r="D18" s="10" t="str">
        <f>'Main Meals'!D18</f>
        <v>Tacos Especiales (Beef)</v>
      </c>
      <c r="E18" s="9">
        <f>VLOOKUP($A18,'Item ID Crosswalk'!$A$2:$J$1048576,9,FALSE)</f>
        <v>0</v>
      </c>
      <c r="F18" s="422">
        <f>VLOOKUP($A18,'Item ID Crosswalk'!$A$2:$J$1048576,10,FALSE)</f>
        <v>0</v>
      </c>
      <c r="G18" s="9" t="str">
        <f>'Main Meals'!I18</f>
        <v xml:space="preserve">ACTIVE </v>
      </c>
      <c r="H18" s="409">
        <f>'Main Meals'!J18</f>
        <v>44482</v>
      </c>
      <c r="I18" s="9" t="str">
        <f>'Main Meals'!K18</f>
        <v>ENTRÉE</v>
      </c>
      <c r="J18" s="9" t="str">
        <f>VLOOKUP(C18,'Main Meals'!C18:L441,10,FALSE)</f>
        <v>SS</v>
      </c>
      <c r="K18" s="7" t="s">
        <v>2076</v>
      </c>
      <c r="L18" s="392">
        <v>17.850000000000001</v>
      </c>
      <c r="M18" s="401">
        <v>44736</v>
      </c>
      <c r="N18" s="407">
        <v>16.989999999999998</v>
      </c>
      <c r="O18" s="423">
        <f t="shared" si="0"/>
        <v>5.0618010594467515E-2</v>
      </c>
      <c r="P18" s="7" t="s">
        <v>2075</v>
      </c>
      <c r="Q18" s="392" t="s">
        <v>2077</v>
      </c>
      <c r="U18" s="7" t="s">
        <v>2075</v>
      </c>
      <c r="V18" s="7" t="s">
        <v>2077</v>
      </c>
      <c r="X18" s="7" t="s">
        <v>2077</v>
      </c>
      <c r="Y18" s="28"/>
      <c r="Z18" s="7" t="s">
        <v>2075</v>
      </c>
      <c r="AA18" s="407">
        <v>16.989999999999998</v>
      </c>
      <c r="AB18" s="424">
        <v>44652</v>
      </c>
      <c r="AC18" s="424"/>
      <c r="AD18" s="28"/>
      <c r="AE18" s="9"/>
      <c r="AF18" s="425">
        <f t="shared" si="1"/>
        <v>1</v>
      </c>
      <c r="AG18" s="7" t="s">
        <v>2077</v>
      </c>
      <c r="AH18" s="28"/>
      <c r="AI18" s="10" t="s">
        <v>1465</v>
      </c>
    </row>
    <row r="19" spans="1:35">
      <c r="A19" s="10" t="str">
        <f>'Main Meals'!A19</f>
        <v>1901.000.207.304.000.000.000</v>
      </c>
      <c r="B19" s="9">
        <f>'Main Meals'!B19</f>
        <v>1900</v>
      </c>
      <c r="C19" s="9">
        <f>'Main Meals'!C19</f>
        <v>1901</v>
      </c>
      <c r="D19" s="10" t="str">
        <f>'Main Meals'!D19</f>
        <v>Grilled Kebabs  (Veggie)</v>
      </c>
      <c r="E19" s="9">
        <f>VLOOKUP($A19,'Item ID Crosswalk'!$A$2:$J$1048576,9,FALSE)</f>
        <v>0</v>
      </c>
      <c r="F19" s="422">
        <f>VLOOKUP($A19,'Item ID Crosswalk'!$A$2:$J$1048576,10,FALSE)</f>
        <v>0</v>
      </c>
      <c r="G19" s="9" t="str">
        <f>'Main Meals'!I19</f>
        <v>INACTIVE</v>
      </c>
      <c r="H19" s="409">
        <f>'Main Meals'!J19</f>
        <v>44482</v>
      </c>
      <c r="I19" s="9" t="str">
        <f>'Main Meals'!K19</f>
        <v>ENTRÉE</v>
      </c>
      <c r="J19" s="9" t="str">
        <f>VLOOKUP(C19,'Main Meals'!C19:L442,10,FALSE)</f>
        <v>SS</v>
      </c>
      <c r="K19" s="7" t="s">
        <v>2076</v>
      </c>
      <c r="L19" s="392">
        <v>12.99</v>
      </c>
      <c r="M19" s="401">
        <v>44562</v>
      </c>
      <c r="N19" s="407"/>
      <c r="O19" s="423">
        <f t="shared" si="0"/>
        <v>0</v>
      </c>
      <c r="P19" s="7" t="s">
        <v>2075</v>
      </c>
      <c r="Q19" s="392" t="s">
        <v>2077</v>
      </c>
      <c r="U19" s="7" t="s">
        <v>2075</v>
      </c>
      <c r="V19" s="7" t="s">
        <v>2077</v>
      </c>
      <c r="X19" s="7" t="s">
        <v>2077</v>
      </c>
      <c r="Y19" s="28"/>
      <c r="Z19" s="7" t="s">
        <v>2075</v>
      </c>
      <c r="AA19" s="407">
        <v>12.99</v>
      </c>
      <c r="AB19" s="424">
        <v>44652</v>
      </c>
      <c r="AC19" s="424"/>
      <c r="AD19" s="28"/>
      <c r="AE19" s="9"/>
      <c r="AF19" s="425">
        <f t="shared" si="1"/>
        <v>1</v>
      </c>
      <c r="AG19" s="7" t="s">
        <v>2077</v>
      </c>
      <c r="AH19" s="28"/>
      <c r="AI19" s="10" t="s">
        <v>1465</v>
      </c>
    </row>
    <row r="20" spans="1:35">
      <c r="A20" s="10" t="str">
        <f>'Main Meals'!A20</f>
        <v>1902.000.207.304.000.000.000</v>
      </c>
      <c r="B20" s="9">
        <f>'Main Meals'!B20</f>
        <v>1900</v>
      </c>
      <c r="C20" s="9">
        <f>'Main Meals'!C20</f>
        <v>1902</v>
      </c>
      <c r="D20" s="10" t="str">
        <f>'Main Meals'!D20</f>
        <v>Grilled Kebabs  (Shrimp)</v>
      </c>
      <c r="E20" s="9">
        <f>VLOOKUP($A20,'Item ID Crosswalk'!$A$2:$J$1048576,9,FALSE)</f>
        <v>0</v>
      </c>
      <c r="F20" s="422">
        <f>VLOOKUP($A20,'Item ID Crosswalk'!$A$2:$J$1048576,10,FALSE)</f>
        <v>0</v>
      </c>
      <c r="G20" s="9" t="str">
        <f>'Main Meals'!I20</f>
        <v>INACTIVE</v>
      </c>
      <c r="H20" s="409">
        <f>'Main Meals'!J20</f>
        <v>44482</v>
      </c>
      <c r="I20" s="9" t="str">
        <f>'Main Meals'!K20</f>
        <v>ENTRÉE</v>
      </c>
      <c r="J20" s="9" t="str">
        <f>VLOOKUP(C20,'Main Meals'!C20:L443,10,FALSE)</f>
        <v>SS</v>
      </c>
      <c r="K20" s="7" t="s">
        <v>2076</v>
      </c>
      <c r="L20" s="392">
        <v>15.99</v>
      </c>
      <c r="M20" s="401">
        <v>44562</v>
      </c>
      <c r="N20" s="407"/>
      <c r="O20" s="423">
        <f t="shared" si="0"/>
        <v>0</v>
      </c>
      <c r="P20" s="7" t="s">
        <v>2075</v>
      </c>
      <c r="Q20" s="392" t="s">
        <v>2077</v>
      </c>
      <c r="U20" s="7" t="s">
        <v>2075</v>
      </c>
      <c r="V20" s="7" t="s">
        <v>2077</v>
      </c>
      <c r="X20" s="7" t="s">
        <v>2077</v>
      </c>
      <c r="Y20" s="28"/>
      <c r="Z20" s="7" t="s">
        <v>2075</v>
      </c>
      <c r="AA20" s="407">
        <v>15.99</v>
      </c>
      <c r="AB20" s="424">
        <v>44652</v>
      </c>
      <c r="AC20" s="424"/>
      <c r="AD20" s="28"/>
      <c r="AE20" s="9"/>
      <c r="AF20" s="425">
        <f t="shared" si="1"/>
        <v>1</v>
      </c>
      <c r="AG20" s="7" t="s">
        <v>2077</v>
      </c>
      <c r="AH20" s="28"/>
      <c r="AI20" s="10" t="s">
        <v>1465</v>
      </c>
    </row>
    <row r="21" spans="1:35">
      <c r="A21" s="10" t="str">
        <f>'Main Meals'!A21</f>
        <v>1903.000.207.304.000.000.000</v>
      </c>
      <c r="B21" s="9">
        <f>'Main Meals'!B21</f>
        <v>1900</v>
      </c>
      <c r="C21" s="9">
        <f>'Main Meals'!C21</f>
        <v>1903</v>
      </c>
      <c r="D21" s="10" t="str">
        <f>'Main Meals'!D21</f>
        <v>Grilled Kebabs  (Chicken)</v>
      </c>
      <c r="E21" s="9">
        <f>VLOOKUP($A21,'Item ID Crosswalk'!$A$2:$J$1048576,9,FALSE)</f>
        <v>0</v>
      </c>
      <c r="F21" s="422">
        <f>VLOOKUP($A21,'Item ID Crosswalk'!$A$2:$J$1048576,10,FALSE)</f>
        <v>850001352154</v>
      </c>
      <c r="G21" s="9" t="str">
        <f>'Main Meals'!I21</f>
        <v>INACTIVE</v>
      </c>
      <c r="H21" s="409">
        <f>'Main Meals'!J21</f>
        <v>44482</v>
      </c>
      <c r="I21" s="9" t="str">
        <f>'Main Meals'!K21</f>
        <v>ENTRÉE</v>
      </c>
      <c r="J21" s="9" t="str">
        <f>VLOOKUP(C21,'Main Meals'!C21:L444,10,FALSE)</f>
        <v>SS</v>
      </c>
      <c r="K21" s="7" t="s">
        <v>2076</v>
      </c>
      <c r="L21" s="392">
        <v>14.99</v>
      </c>
      <c r="M21" s="401">
        <v>44562</v>
      </c>
      <c r="N21" s="407"/>
      <c r="O21" s="423">
        <f t="shared" si="0"/>
        <v>0</v>
      </c>
      <c r="P21" s="7" t="s">
        <v>2075</v>
      </c>
      <c r="Q21" s="392" t="s">
        <v>2077</v>
      </c>
      <c r="U21" s="7" t="s">
        <v>2075</v>
      </c>
      <c r="V21" s="7" t="s">
        <v>2077</v>
      </c>
      <c r="X21" s="7" t="s">
        <v>2077</v>
      </c>
      <c r="Y21" s="28"/>
      <c r="Z21" s="7" t="s">
        <v>2075</v>
      </c>
      <c r="AA21" s="407">
        <v>14.99</v>
      </c>
      <c r="AB21" s="424">
        <v>44652</v>
      </c>
      <c r="AC21" s="424"/>
      <c r="AD21" s="28"/>
      <c r="AE21" s="9"/>
      <c r="AF21" s="425">
        <f t="shared" si="1"/>
        <v>1</v>
      </c>
      <c r="AG21" s="7" t="s">
        <v>2077</v>
      </c>
      <c r="AH21" s="28"/>
      <c r="AI21" s="10" t="s">
        <v>1465</v>
      </c>
    </row>
    <row r="22" spans="1:35">
      <c r="A22" s="10" t="str">
        <f>'Main Meals'!A22</f>
        <v>1904.000.207.304.000.000.000</v>
      </c>
      <c r="B22" s="9">
        <f>'Main Meals'!B22</f>
        <v>1900</v>
      </c>
      <c r="C22" s="9">
        <f>'Main Meals'!C22</f>
        <v>1904</v>
      </c>
      <c r="D22" s="10" t="str">
        <f>'Main Meals'!D22</f>
        <v>Grilled Kebabs  (Beef)</v>
      </c>
      <c r="E22" s="9">
        <f>VLOOKUP($A22,'Item ID Crosswalk'!$A$2:$J$1048576,9,FALSE)</f>
        <v>0</v>
      </c>
      <c r="F22" s="422">
        <f>VLOOKUP($A22,'Item ID Crosswalk'!$A$2:$J$1048576,10,FALSE)</f>
        <v>0</v>
      </c>
      <c r="G22" s="9" t="str">
        <f>'Main Meals'!I22</f>
        <v>INACTIVE</v>
      </c>
      <c r="H22" s="409">
        <f>'Main Meals'!J22</f>
        <v>44482</v>
      </c>
      <c r="I22" s="9" t="str">
        <f>'Main Meals'!K22</f>
        <v>ENTRÉE</v>
      </c>
      <c r="J22" s="9" t="str">
        <f>VLOOKUP(C22,'Main Meals'!C22:L445,10,FALSE)</f>
        <v>SS</v>
      </c>
      <c r="K22" s="7" t="s">
        <v>2076</v>
      </c>
      <c r="L22" s="392">
        <v>16.989999999999998</v>
      </c>
      <c r="M22" s="401">
        <v>44562</v>
      </c>
      <c r="N22" s="407"/>
      <c r="O22" s="423">
        <f t="shared" si="0"/>
        <v>0</v>
      </c>
      <c r="P22" s="7" t="s">
        <v>2075</v>
      </c>
      <c r="Q22" s="392" t="s">
        <v>2077</v>
      </c>
      <c r="U22" s="7" t="s">
        <v>2075</v>
      </c>
      <c r="V22" s="7" t="s">
        <v>2077</v>
      </c>
      <c r="X22" s="7" t="s">
        <v>2077</v>
      </c>
      <c r="Y22" s="28"/>
      <c r="Z22" s="7" t="s">
        <v>2075</v>
      </c>
      <c r="AA22" s="407">
        <v>16.989999999999998</v>
      </c>
      <c r="AB22" s="424">
        <v>44652</v>
      </c>
      <c r="AC22" s="424"/>
      <c r="AD22" s="28"/>
      <c r="AE22" s="9"/>
      <c r="AF22" s="425">
        <f t="shared" si="1"/>
        <v>1</v>
      </c>
      <c r="AG22" s="7" t="s">
        <v>2077</v>
      </c>
      <c r="AH22" s="28"/>
      <c r="AI22" s="10" t="s">
        <v>1465</v>
      </c>
    </row>
    <row r="23" spans="1:35">
      <c r="A23" s="10" t="str">
        <f>'Main Meals'!A23</f>
        <v>2000.104.203.301.000.000.000</v>
      </c>
      <c r="B23" s="9">
        <f>'Main Meals'!B23</f>
        <v>2000</v>
      </c>
      <c r="C23" s="9">
        <f>'Main Meals'!C23</f>
        <v>2000</v>
      </c>
      <c r="D23" s="10" t="str">
        <f>'Main Meals'!D23</f>
        <v>Grilled Salmon (Sesame Crusted)</v>
      </c>
      <c r="E23" s="9">
        <f>VLOOKUP($A23,'Item ID Crosswalk'!$A$2:$J$1048576,9,FALSE)</f>
        <v>0</v>
      </c>
      <c r="F23" s="422">
        <f>VLOOKUP($A23,'Item ID Crosswalk'!$A$2:$J$1048576,10,FALSE)</f>
        <v>810044432008</v>
      </c>
      <c r="G23" s="9" t="str">
        <f>'Main Meals'!I23</f>
        <v xml:space="preserve">ACTIVE </v>
      </c>
      <c r="H23" s="409">
        <f>'Main Meals'!J23</f>
        <v>44482</v>
      </c>
      <c r="I23" s="9" t="str">
        <f>'Main Meals'!K23</f>
        <v>ENTRÉE</v>
      </c>
      <c r="J23" s="9" t="str">
        <f>VLOOKUP(C23,'Main Meals'!C23:L446,10,FALSE)</f>
        <v>SS</v>
      </c>
      <c r="K23" s="7" t="s">
        <v>2076</v>
      </c>
      <c r="L23" s="392">
        <v>23.794649999999997</v>
      </c>
      <c r="M23" s="401">
        <v>44736</v>
      </c>
      <c r="N23" s="408">
        <v>22.99</v>
      </c>
      <c r="O23" s="423">
        <f t="shared" si="0"/>
        <v>3.4999999999999948E-2</v>
      </c>
      <c r="P23" s="7" t="s">
        <v>2076</v>
      </c>
      <c r="Q23" s="392">
        <v>13.99</v>
      </c>
      <c r="U23" s="7" t="s">
        <v>2075</v>
      </c>
      <c r="V23" s="7" t="s">
        <v>2077</v>
      </c>
      <c r="X23" s="392">
        <v>7.69</v>
      </c>
      <c r="Y23" s="392"/>
      <c r="Z23" s="7" t="s">
        <v>2076</v>
      </c>
      <c r="AA23" s="408">
        <v>22.99</v>
      </c>
      <c r="AB23" s="424">
        <v>44652</v>
      </c>
      <c r="AC23" s="424"/>
      <c r="AD23" s="392">
        <v>14.9435</v>
      </c>
      <c r="AE23" s="409">
        <v>44790</v>
      </c>
      <c r="AF23" s="425">
        <f t="shared" si="1"/>
        <v>0.34999999999999992</v>
      </c>
      <c r="AG23" s="7" t="s">
        <v>137</v>
      </c>
      <c r="AH23" s="7" t="s">
        <v>2104</v>
      </c>
      <c r="AI23" s="10" t="s">
        <v>1465</v>
      </c>
    </row>
    <row r="24" spans="1:35">
      <c r="A24" s="10" t="str">
        <f>'Main Meals'!A24</f>
        <v>2100.102.000.000.402.000.000</v>
      </c>
      <c r="B24" s="9">
        <f>'Main Meals'!B24</f>
        <v>2100</v>
      </c>
      <c r="C24" s="9">
        <f>'Main Meals'!C24</f>
        <v>2100</v>
      </c>
      <c r="D24" s="10" t="str">
        <f>'Main Meals'!D24</f>
        <v xml:space="preserve">Truffled Mac &amp; Cheese (OLD NOT ACTIVE) </v>
      </c>
      <c r="E24" s="9">
        <f>VLOOKUP($A24,'Item ID Crosswalk'!$A$2:$J$1048576,9,FALSE)</f>
        <v>0</v>
      </c>
      <c r="F24" s="422">
        <f>VLOOKUP($A24,'Item ID Crosswalk'!$A$2:$J$1048576,10,FALSE)</f>
        <v>0</v>
      </c>
      <c r="G24" s="9" t="str">
        <f>'Main Meals'!I24</f>
        <v>RETIRED</v>
      </c>
      <c r="H24" s="409">
        <f>'Main Meals'!J24</f>
        <v>44482</v>
      </c>
      <c r="I24" s="9" t="str">
        <f>'Main Meals'!K24</f>
        <v>ENTRÉE</v>
      </c>
      <c r="J24" s="9" t="str">
        <f>VLOOKUP(C24,'Main Meals'!C24:L447,10,FALSE)</f>
        <v>SS</v>
      </c>
      <c r="K24" s="7" t="s">
        <v>1990</v>
      </c>
      <c r="L24" s="392">
        <v>13.99</v>
      </c>
      <c r="M24" s="401">
        <v>44562</v>
      </c>
      <c r="N24" s="407"/>
      <c r="O24" s="423">
        <f t="shared" si="0"/>
        <v>0</v>
      </c>
      <c r="P24" s="7" t="s">
        <v>2075</v>
      </c>
      <c r="Q24" s="392" t="s">
        <v>2077</v>
      </c>
      <c r="U24" s="7" t="s">
        <v>2075</v>
      </c>
      <c r="V24" s="7" t="s">
        <v>2077</v>
      </c>
      <c r="X24" s="7" t="s">
        <v>2077</v>
      </c>
      <c r="Y24" s="28"/>
      <c r="Z24" s="7" t="s">
        <v>2075</v>
      </c>
      <c r="AA24" s="407">
        <v>13.99</v>
      </c>
      <c r="AB24" s="424">
        <v>44652</v>
      </c>
      <c r="AC24" s="424"/>
      <c r="AD24" s="28"/>
      <c r="AE24" s="9"/>
      <c r="AF24" s="425">
        <f t="shared" si="1"/>
        <v>1</v>
      </c>
      <c r="AG24" s="7" t="s">
        <v>2077</v>
      </c>
      <c r="AH24" s="28"/>
      <c r="AI24" s="10" t="s">
        <v>1465</v>
      </c>
    </row>
    <row r="25" spans="1:35">
      <c r="A25" s="10" t="str">
        <f>'Main Meals'!A25</f>
        <v>2200.000.206.000.000.000.000</v>
      </c>
      <c r="B25" s="9">
        <f>'Main Meals'!B25</f>
        <v>2200</v>
      </c>
      <c r="C25" s="9">
        <f>'Main Meals'!C25</f>
        <v>2200</v>
      </c>
      <c r="D25" s="10" t="str">
        <f>'Main Meals'!D25</f>
        <v xml:space="preserve">Ginger Pork  </v>
      </c>
      <c r="E25" s="9">
        <f>VLOOKUP($A25,'Item ID Crosswalk'!$A$2:$J$1048576,9,FALSE)</f>
        <v>0</v>
      </c>
      <c r="F25" s="422">
        <f>VLOOKUP($A25,'Item ID Crosswalk'!$A$2:$J$1048576,10,FALSE)</f>
        <v>0</v>
      </c>
      <c r="G25" s="9" t="str">
        <f>'Main Meals'!I25</f>
        <v>INACTIVE</v>
      </c>
      <c r="H25" s="409">
        <f>'Main Meals'!J25</f>
        <v>44482</v>
      </c>
      <c r="I25" s="9" t="str">
        <f>'Main Meals'!K25</f>
        <v>ENTRÉE</v>
      </c>
      <c r="J25" s="9" t="str">
        <f>VLOOKUP(C25,'Main Meals'!C25:L448,10,FALSE)</f>
        <v>SS</v>
      </c>
      <c r="K25" s="7" t="s">
        <v>2076</v>
      </c>
      <c r="L25" s="392">
        <v>16.989999999999998</v>
      </c>
      <c r="M25" s="401">
        <v>44562</v>
      </c>
      <c r="N25" s="407"/>
      <c r="O25" s="423">
        <f t="shared" si="0"/>
        <v>0</v>
      </c>
      <c r="P25" s="7" t="s">
        <v>2075</v>
      </c>
      <c r="Q25" s="392" t="s">
        <v>2077</v>
      </c>
      <c r="U25" s="7" t="s">
        <v>2075</v>
      </c>
      <c r="V25" s="7" t="s">
        <v>2077</v>
      </c>
      <c r="X25" s="7" t="s">
        <v>2077</v>
      </c>
      <c r="Y25" s="28"/>
      <c r="Z25" s="7" t="s">
        <v>2075</v>
      </c>
      <c r="AA25" s="407">
        <v>16.989999999999998</v>
      </c>
      <c r="AB25" s="424">
        <v>44652</v>
      </c>
      <c r="AC25" s="424"/>
      <c r="AD25" s="28"/>
      <c r="AE25" s="9"/>
      <c r="AF25" s="425">
        <f t="shared" si="1"/>
        <v>1</v>
      </c>
      <c r="AG25" s="7" t="s">
        <v>2077</v>
      </c>
      <c r="AH25" s="28"/>
      <c r="AI25" s="10" t="s">
        <v>1465</v>
      </c>
    </row>
    <row r="26" spans="1:35">
      <c r="A26" s="10" t="str">
        <f>'Main Meals'!A26</f>
        <v>2300.000.202.303.000.000.000</v>
      </c>
      <c r="B26" s="9">
        <f>'Main Meals'!B26</f>
        <v>2300</v>
      </c>
      <c r="C26" s="9">
        <f>'Main Meals'!C26</f>
        <v>2300</v>
      </c>
      <c r="D26" s="10" t="str">
        <f>'Main Meals'!D26</f>
        <v xml:space="preserve">Lemon Rosemary Chicken OLD NOT ACTIVE </v>
      </c>
      <c r="E26" s="9">
        <f>VLOOKUP($A26,'Item ID Crosswalk'!$A$2:$J$1048576,9,FALSE)</f>
        <v>0</v>
      </c>
      <c r="F26" s="422">
        <f>VLOOKUP($A26,'Item ID Crosswalk'!$A$2:$J$1048576,10,FALSE)</f>
        <v>0</v>
      </c>
      <c r="G26" s="9" t="str">
        <f>'Main Meals'!I26</f>
        <v>RETIRED</v>
      </c>
      <c r="H26" s="409">
        <f>'Main Meals'!J26</f>
        <v>44482</v>
      </c>
      <c r="I26" s="9" t="str">
        <f>'Main Meals'!K26</f>
        <v>ENTRÉE</v>
      </c>
      <c r="J26" s="9" t="str">
        <f>VLOOKUP(C26,'Main Meals'!C26:L449,10,FALSE)</f>
        <v>SS</v>
      </c>
      <c r="K26" s="7" t="s">
        <v>1990</v>
      </c>
      <c r="L26" s="392">
        <v>16.989999999999998</v>
      </c>
      <c r="M26" s="401">
        <v>44562</v>
      </c>
      <c r="N26" s="407"/>
      <c r="O26" s="423">
        <f t="shared" si="0"/>
        <v>0</v>
      </c>
      <c r="P26" s="7" t="s">
        <v>2075</v>
      </c>
      <c r="Q26" s="392" t="s">
        <v>2077</v>
      </c>
      <c r="U26" s="7" t="s">
        <v>2075</v>
      </c>
      <c r="V26" s="7" t="s">
        <v>2077</v>
      </c>
      <c r="X26" s="7" t="s">
        <v>2077</v>
      </c>
      <c r="Y26" s="28"/>
      <c r="Z26" s="7" t="s">
        <v>2075</v>
      </c>
      <c r="AA26" s="407">
        <v>16.989999999999998</v>
      </c>
      <c r="AB26" s="424">
        <v>44652</v>
      </c>
      <c r="AC26" s="424"/>
      <c r="AD26" s="28"/>
      <c r="AE26" s="9"/>
      <c r="AF26" s="425">
        <f t="shared" si="1"/>
        <v>1</v>
      </c>
      <c r="AG26" s="7" t="s">
        <v>2077</v>
      </c>
      <c r="AH26" s="28"/>
      <c r="AI26" s="10" t="s">
        <v>1465</v>
      </c>
    </row>
    <row r="27" spans="1:35">
      <c r="A27" s="10" t="str">
        <f>'Main Meals'!A27</f>
        <v>2400.104.000.302.401.000.000</v>
      </c>
      <c r="B27" s="9">
        <f>'Main Meals'!B27</f>
        <v>2400</v>
      </c>
      <c r="C27" s="9">
        <f>'Main Meals'!C27</f>
        <v>2400</v>
      </c>
      <c r="D27" s="10" t="str">
        <f>'Main Meals'!D27</f>
        <v xml:space="preserve">Beef Tataki  </v>
      </c>
      <c r="E27" s="9">
        <f>VLOOKUP($A27,'Item ID Crosswalk'!$A$2:$J$1048576,9,FALSE)</f>
        <v>0</v>
      </c>
      <c r="F27" s="422">
        <f>VLOOKUP($A27,'Item ID Crosswalk'!$A$2:$J$1048576,10,FALSE)</f>
        <v>810044430585</v>
      </c>
      <c r="G27" s="9" t="str">
        <f>'Main Meals'!I27</f>
        <v>INACTIVE</v>
      </c>
      <c r="H27" s="409">
        <f>'Main Meals'!J27</f>
        <v>44482</v>
      </c>
      <c r="I27" s="9" t="str">
        <f>'Main Meals'!K27</f>
        <v>ENTRÉE</v>
      </c>
      <c r="J27" s="9" t="str">
        <f>VLOOKUP(C27,'Main Meals'!C27:L450,10,FALSE)</f>
        <v>SS</v>
      </c>
      <c r="K27" s="7" t="s">
        <v>2076</v>
      </c>
      <c r="L27" s="392">
        <v>16.989999999999998</v>
      </c>
      <c r="M27" s="401">
        <v>44562</v>
      </c>
      <c r="N27" s="407"/>
      <c r="O27" s="423">
        <f t="shared" si="0"/>
        <v>0</v>
      </c>
      <c r="P27" s="7" t="s">
        <v>2075</v>
      </c>
      <c r="Q27" s="392" t="s">
        <v>2077</v>
      </c>
      <c r="U27" s="7" t="s">
        <v>2075</v>
      </c>
      <c r="V27" s="7" t="s">
        <v>2077</v>
      </c>
      <c r="X27" s="7" t="s">
        <v>2077</v>
      </c>
      <c r="Y27" s="28"/>
      <c r="Z27" s="7" t="s">
        <v>2075</v>
      </c>
      <c r="AA27" s="407">
        <v>16.989999999999998</v>
      </c>
      <c r="AB27" s="424">
        <v>44652</v>
      </c>
      <c r="AC27" s="424"/>
      <c r="AD27" s="28"/>
      <c r="AE27" s="9"/>
      <c r="AF27" s="425">
        <f t="shared" si="1"/>
        <v>1</v>
      </c>
      <c r="AG27" s="7" t="s">
        <v>2077</v>
      </c>
      <c r="AH27" s="28"/>
      <c r="AI27" s="10" t="s">
        <v>1465</v>
      </c>
    </row>
    <row r="28" spans="1:35">
      <c r="A28" s="10" t="str">
        <f>'Main Meals'!A28</f>
        <v>2500.000.204.000.000.000.000</v>
      </c>
      <c r="B28" s="9">
        <f>'Main Meals'!B28</f>
        <v>2500</v>
      </c>
      <c r="C28" s="9">
        <f>'Main Meals'!C28</f>
        <v>2500</v>
      </c>
      <c r="D28" s="10" t="str">
        <f>'Main Meals'!D28</f>
        <v>Coconut Laksa (Shrimp)</v>
      </c>
      <c r="E28" s="9" t="str">
        <f>VLOOKUP($A28,'Item ID Crosswalk'!$A$2:$J$1048576,9,FALSE)</f>
        <v>B084DDD9XL</v>
      </c>
      <c r="F28" s="422">
        <f>VLOOKUP($A28,'Item ID Crosswalk'!$A$2:$J$1048576,10,FALSE)</f>
        <v>810044430462</v>
      </c>
      <c r="G28" s="9" t="str">
        <f>'Main Meals'!I28</f>
        <v xml:space="preserve">ACTIVE </v>
      </c>
      <c r="H28" s="409">
        <f>'Main Meals'!J28</f>
        <v>44482</v>
      </c>
      <c r="I28" s="9" t="str">
        <f>'Main Meals'!K28</f>
        <v>ENTRÉE</v>
      </c>
      <c r="J28" s="9" t="str">
        <f>VLOOKUP(C28,'Main Meals'!C28:L451,10,FALSE)</f>
        <v>SS</v>
      </c>
      <c r="K28" s="7" t="s">
        <v>2076</v>
      </c>
      <c r="L28" s="392">
        <v>17.190000000000001</v>
      </c>
      <c r="M28" s="401">
        <v>44736</v>
      </c>
      <c r="N28" s="408">
        <v>16.989999999999998</v>
      </c>
      <c r="O28" s="423">
        <f t="shared" si="0"/>
        <v>1.1771630370806524E-2</v>
      </c>
      <c r="P28" s="7" t="s">
        <v>2076</v>
      </c>
      <c r="Q28" s="7" t="s">
        <v>2077</v>
      </c>
      <c r="U28" s="7" t="s">
        <v>2075</v>
      </c>
      <c r="V28" s="7" t="s">
        <v>2077</v>
      </c>
      <c r="X28" s="392" t="s">
        <v>137</v>
      </c>
      <c r="Y28" s="392"/>
      <c r="Z28" s="7" t="s">
        <v>2076</v>
      </c>
      <c r="AA28" s="408">
        <v>16.989999999999998</v>
      </c>
      <c r="AB28" s="424">
        <v>44652</v>
      </c>
      <c r="AC28" s="424"/>
      <c r="AD28" s="392">
        <v>11.0435</v>
      </c>
      <c r="AE28" s="409">
        <v>44790</v>
      </c>
      <c r="AF28" s="425">
        <f t="shared" si="1"/>
        <v>0.34999999999999992</v>
      </c>
      <c r="AG28" s="7" t="s">
        <v>137</v>
      </c>
      <c r="AH28" s="7" t="s">
        <v>2104</v>
      </c>
      <c r="AI28" s="10" t="s">
        <v>1465</v>
      </c>
    </row>
    <row r="29" spans="1:35">
      <c r="A29" s="10" t="str">
        <f>'Main Meals'!A29</f>
        <v>2601.102.000.000.402.000.000</v>
      </c>
      <c r="B29" s="9">
        <f>'Main Meals'!B29</f>
        <v>2600</v>
      </c>
      <c r="C29" s="9">
        <f>'Main Meals'!C29</f>
        <v>2601</v>
      </c>
      <c r="D29" s="10" t="str">
        <f>'Main Meals'!D29</f>
        <v>Paella Valenciana (OLD NOT ACTIVE) (Veggie)</v>
      </c>
      <c r="E29" s="9">
        <f>VLOOKUP($A29,'Item ID Crosswalk'!$A$2:$J$1048576,9,FALSE)</f>
        <v>0</v>
      </c>
      <c r="F29" s="422">
        <f>VLOOKUP($A29,'Item ID Crosswalk'!$A$2:$J$1048576,10,FALSE)</f>
        <v>0</v>
      </c>
      <c r="G29" s="9" t="str">
        <f>'Main Meals'!I29</f>
        <v>RETIRED</v>
      </c>
      <c r="H29" s="409">
        <f>'Main Meals'!J29</f>
        <v>44482</v>
      </c>
      <c r="I29" s="9" t="str">
        <f>'Main Meals'!K29</f>
        <v>ENTRÉE</v>
      </c>
      <c r="J29" s="9" t="str">
        <f>VLOOKUP(C29,'Main Meals'!C29:L452,10,FALSE)</f>
        <v>SS</v>
      </c>
      <c r="K29" s="7" t="s">
        <v>1990</v>
      </c>
      <c r="L29" s="392">
        <v>14.99</v>
      </c>
      <c r="M29" s="401">
        <v>44562</v>
      </c>
      <c r="N29" s="407"/>
      <c r="O29" s="423">
        <f t="shared" si="0"/>
        <v>0</v>
      </c>
      <c r="P29" s="7" t="s">
        <v>2075</v>
      </c>
      <c r="Q29" s="392" t="s">
        <v>2077</v>
      </c>
      <c r="U29" s="7" t="s">
        <v>2075</v>
      </c>
      <c r="V29" s="7" t="s">
        <v>2077</v>
      </c>
      <c r="X29" s="7" t="s">
        <v>2077</v>
      </c>
      <c r="Y29" s="28"/>
      <c r="Z29" s="7" t="s">
        <v>2075</v>
      </c>
      <c r="AA29" s="407">
        <v>14.99</v>
      </c>
      <c r="AB29" s="424">
        <v>44652</v>
      </c>
      <c r="AC29" s="424"/>
      <c r="AD29" s="28"/>
      <c r="AE29" s="9"/>
      <c r="AF29" s="425">
        <f t="shared" si="1"/>
        <v>1</v>
      </c>
      <c r="AG29" s="7" t="s">
        <v>2077</v>
      </c>
      <c r="AH29" s="28"/>
      <c r="AI29" s="10" t="s">
        <v>1465</v>
      </c>
    </row>
    <row r="30" spans="1:35">
      <c r="A30" s="10" t="str">
        <f>'Main Meals'!A30</f>
        <v>2602.102.000.000.402.000.000</v>
      </c>
      <c r="B30" s="9">
        <f>'Main Meals'!B30</f>
        <v>2600</v>
      </c>
      <c r="C30" s="9">
        <f>'Main Meals'!C30</f>
        <v>2602</v>
      </c>
      <c r="D30" s="10" t="str">
        <f>'Main Meals'!D30</f>
        <v>Paella Valenciana (OLD NOT ACTIVE) (Chicken)</v>
      </c>
      <c r="E30" s="9">
        <f>VLOOKUP($A30,'Item ID Crosswalk'!$A$2:$J$1048576,9,FALSE)</f>
        <v>0</v>
      </c>
      <c r="F30" s="422">
        <f>VLOOKUP($A30,'Item ID Crosswalk'!$A$2:$J$1048576,10,FALSE)</f>
        <v>0</v>
      </c>
      <c r="G30" s="9" t="str">
        <f>'Main Meals'!I30</f>
        <v>RETIRED</v>
      </c>
      <c r="H30" s="409">
        <f>'Main Meals'!J30</f>
        <v>44482</v>
      </c>
      <c r="I30" s="9" t="str">
        <f>'Main Meals'!K30</f>
        <v>ENTRÉE</v>
      </c>
      <c r="J30" s="9" t="str">
        <f>VLOOKUP(C30,'Main Meals'!C30:L453,10,FALSE)</f>
        <v>SS</v>
      </c>
      <c r="K30" s="7" t="s">
        <v>1990</v>
      </c>
      <c r="L30" s="392">
        <v>15.99</v>
      </c>
      <c r="M30" s="401">
        <v>44562</v>
      </c>
      <c r="N30" s="407"/>
      <c r="O30" s="423">
        <f t="shared" si="0"/>
        <v>0</v>
      </c>
      <c r="P30" s="7" t="s">
        <v>2075</v>
      </c>
      <c r="Q30" s="392" t="s">
        <v>2077</v>
      </c>
      <c r="U30" s="7" t="s">
        <v>2075</v>
      </c>
      <c r="V30" s="7" t="s">
        <v>2077</v>
      </c>
      <c r="X30" s="7" t="s">
        <v>2077</v>
      </c>
      <c r="Y30" s="28"/>
      <c r="Z30" s="7" t="s">
        <v>2075</v>
      </c>
      <c r="AA30" s="407">
        <v>15.99</v>
      </c>
      <c r="AB30" s="424">
        <v>44652</v>
      </c>
      <c r="AC30" s="424"/>
      <c r="AD30" s="28"/>
      <c r="AE30" s="9"/>
      <c r="AF30" s="425">
        <f t="shared" si="1"/>
        <v>1</v>
      </c>
      <c r="AG30" s="7" t="s">
        <v>2077</v>
      </c>
      <c r="AH30" s="28"/>
      <c r="AI30" s="10" t="s">
        <v>1465</v>
      </c>
    </row>
    <row r="31" spans="1:35">
      <c r="A31" s="10" t="str">
        <f>'Main Meals'!A31</f>
        <v>2603.102.000.000.402.000.000</v>
      </c>
      <c r="B31" s="9">
        <f>'Main Meals'!B31</f>
        <v>2600</v>
      </c>
      <c r="C31" s="9">
        <f>'Main Meals'!C31</f>
        <v>2603</v>
      </c>
      <c r="D31" s="10" t="str">
        <f>'Main Meals'!D31</f>
        <v>Paella Valenciana (OLD NOT ACTIVE) (Beef)</v>
      </c>
      <c r="E31" s="9">
        <f>VLOOKUP($A31,'Item ID Crosswalk'!$A$2:$J$1048576,9,FALSE)</f>
        <v>0</v>
      </c>
      <c r="F31" s="422">
        <f>VLOOKUP($A31,'Item ID Crosswalk'!$A$2:$J$1048576,10,FALSE)</f>
        <v>0</v>
      </c>
      <c r="G31" s="9" t="str">
        <f>'Main Meals'!I31</f>
        <v>RETIRED</v>
      </c>
      <c r="H31" s="409">
        <f>'Main Meals'!J31</f>
        <v>44482</v>
      </c>
      <c r="I31" s="9" t="str">
        <f>'Main Meals'!K31</f>
        <v>ENTRÉE</v>
      </c>
      <c r="J31" s="9" t="str">
        <f>VLOOKUP(C31,'Main Meals'!C31:L454,10,FALSE)</f>
        <v>SS</v>
      </c>
      <c r="K31" s="7" t="s">
        <v>1990</v>
      </c>
      <c r="L31" s="392" t="s">
        <v>2077</v>
      </c>
      <c r="M31" s="401">
        <v>44562</v>
      </c>
      <c r="N31" s="7"/>
      <c r="O31" s="423">
        <f t="shared" si="0"/>
        <v>0</v>
      </c>
      <c r="P31" s="7" t="s">
        <v>2075</v>
      </c>
      <c r="Q31" s="392" t="s">
        <v>2077</v>
      </c>
      <c r="U31" s="7" t="s">
        <v>2075</v>
      </c>
      <c r="V31" s="7" t="s">
        <v>2077</v>
      </c>
      <c r="X31" s="7" t="s">
        <v>2077</v>
      </c>
      <c r="Y31" s="28"/>
      <c r="Z31" s="7" t="s">
        <v>2075</v>
      </c>
      <c r="AA31" s="7" t="s">
        <v>2077</v>
      </c>
      <c r="AB31" s="424">
        <v>44652</v>
      </c>
      <c r="AC31" s="424"/>
      <c r="AD31" s="28"/>
      <c r="AE31" s="9"/>
      <c r="AF31" s="425">
        <f t="shared" si="1"/>
        <v>0</v>
      </c>
      <c r="AG31" s="7" t="s">
        <v>2077</v>
      </c>
      <c r="AH31" s="28"/>
      <c r="AI31" s="10" t="s">
        <v>1465</v>
      </c>
    </row>
    <row r="32" spans="1:35">
      <c r="A32" s="10" t="str">
        <f>'Main Meals'!A32</f>
        <v>2701.000.201.000.000.000.000</v>
      </c>
      <c r="B32" s="9">
        <f>'Main Meals'!B32</f>
        <v>2700</v>
      </c>
      <c r="C32" s="9">
        <f>'Main Meals'!C32</f>
        <v>2701</v>
      </c>
      <c r="D32" s="10" t="str">
        <f>'Main Meals'!D32</f>
        <v>Moroccan Tajine (Veggie)</v>
      </c>
      <c r="E32" s="9">
        <f>VLOOKUP($A32,'Item ID Crosswalk'!$A$2:$J$1048576,9,FALSE)</f>
        <v>0</v>
      </c>
      <c r="F32" s="422">
        <f>VLOOKUP($A32,'Item ID Crosswalk'!$A$2:$J$1048576,10,FALSE)</f>
        <v>0</v>
      </c>
      <c r="G32" s="9" t="str">
        <f>'Main Meals'!I32</f>
        <v>INACTIVE</v>
      </c>
      <c r="H32" s="409">
        <f>'Main Meals'!J32</f>
        <v>44482</v>
      </c>
      <c r="I32" s="9" t="str">
        <f>'Main Meals'!K32</f>
        <v>ENTRÉE</v>
      </c>
      <c r="J32" s="9" t="str">
        <f>VLOOKUP(C32,'Main Meals'!C32:L455,10,FALSE)</f>
        <v>SS</v>
      </c>
      <c r="K32" s="7" t="s">
        <v>2076</v>
      </c>
      <c r="L32" s="392">
        <v>15.99</v>
      </c>
      <c r="M32" s="401">
        <v>44562</v>
      </c>
      <c r="N32" s="407"/>
      <c r="O32" s="423">
        <f t="shared" si="0"/>
        <v>0</v>
      </c>
      <c r="P32" s="7" t="s">
        <v>2075</v>
      </c>
      <c r="Q32" s="392" t="s">
        <v>2077</v>
      </c>
      <c r="U32" s="7" t="s">
        <v>2075</v>
      </c>
      <c r="V32" s="7" t="s">
        <v>2077</v>
      </c>
      <c r="X32" s="7" t="s">
        <v>2077</v>
      </c>
      <c r="Y32" s="28"/>
      <c r="Z32" s="7" t="s">
        <v>2075</v>
      </c>
      <c r="AA32" s="407">
        <v>15.99</v>
      </c>
      <c r="AB32" s="424">
        <v>44652</v>
      </c>
      <c r="AC32" s="424"/>
      <c r="AD32" s="28"/>
      <c r="AE32" s="9"/>
      <c r="AF32" s="425">
        <f t="shared" si="1"/>
        <v>1</v>
      </c>
      <c r="AG32" s="7" t="s">
        <v>2077</v>
      </c>
      <c r="AH32" s="28"/>
      <c r="AI32" s="10" t="s">
        <v>1465</v>
      </c>
    </row>
    <row r="33" spans="1:35">
      <c r="A33" s="10" t="str">
        <f>'Main Meals'!A33</f>
        <v>2702.000.201.000.000.000.000</v>
      </c>
      <c r="B33" s="9">
        <f>'Main Meals'!B33</f>
        <v>2700</v>
      </c>
      <c r="C33" s="9">
        <f>'Main Meals'!C33</f>
        <v>2702</v>
      </c>
      <c r="D33" s="10" t="str">
        <f>'Main Meals'!D33</f>
        <v>Moroccan Tajine (Chicken)</v>
      </c>
      <c r="E33" s="9">
        <f>VLOOKUP($A33,'Item ID Crosswalk'!$A$2:$J$1048576,9,FALSE)</f>
        <v>0</v>
      </c>
      <c r="F33" s="422">
        <f>VLOOKUP($A33,'Item ID Crosswalk'!$A$2:$J$1048576,10,FALSE)</f>
        <v>0</v>
      </c>
      <c r="G33" s="9" t="str">
        <f>'Main Meals'!I33</f>
        <v>INACTIVE</v>
      </c>
      <c r="H33" s="409">
        <f>'Main Meals'!J33</f>
        <v>44482</v>
      </c>
      <c r="I33" s="9" t="str">
        <f>'Main Meals'!K33</f>
        <v>ENTRÉE</v>
      </c>
      <c r="J33" s="9" t="str">
        <f>VLOOKUP(C33,'Main Meals'!C33:L456,10,FALSE)</f>
        <v>SS</v>
      </c>
      <c r="K33" s="7" t="s">
        <v>2076</v>
      </c>
      <c r="L33" s="392">
        <v>17.989999999999998</v>
      </c>
      <c r="M33" s="401">
        <v>44562</v>
      </c>
      <c r="N33" s="407"/>
      <c r="O33" s="423">
        <f t="shared" si="0"/>
        <v>0</v>
      </c>
      <c r="P33" s="7" t="s">
        <v>2075</v>
      </c>
      <c r="Q33" s="392" t="s">
        <v>2077</v>
      </c>
      <c r="U33" s="7" t="s">
        <v>2075</v>
      </c>
      <c r="V33" s="7" t="s">
        <v>2077</v>
      </c>
      <c r="X33" s="7" t="s">
        <v>2077</v>
      </c>
      <c r="Y33" s="28"/>
      <c r="Z33" s="7" t="s">
        <v>2075</v>
      </c>
      <c r="AA33" s="407">
        <v>17.989999999999998</v>
      </c>
      <c r="AB33" s="424">
        <v>44652</v>
      </c>
      <c r="AC33" s="424"/>
      <c r="AD33" s="427">
        <v>9.85</v>
      </c>
      <c r="AE33" s="9"/>
      <c r="AF33" s="425">
        <f t="shared" si="1"/>
        <v>0.45247359644246798</v>
      </c>
      <c r="AG33" s="7" t="s">
        <v>2077</v>
      </c>
      <c r="AH33" s="28"/>
      <c r="AI33" s="10" t="s">
        <v>1465</v>
      </c>
    </row>
    <row r="34" spans="1:35">
      <c r="A34" s="10" t="str">
        <f>'Main Meals'!A34</f>
        <v>2703.000.201.000.000.000.000</v>
      </c>
      <c r="B34" s="9">
        <f>'Main Meals'!B34</f>
        <v>2700</v>
      </c>
      <c r="C34" s="9">
        <f>'Main Meals'!C34</f>
        <v>2703</v>
      </c>
      <c r="D34" s="10" t="str">
        <f>'Main Meals'!D34</f>
        <v>Moroccan Tajine (Lamb)</v>
      </c>
      <c r="E34" s="9">
        <f>VLOOKUP($A34,'Item ID Crosswalk'!$A$2:$J$1048576,9,FALSE)</f>
        <v>0</v>
      </c>
      <c r="F34" s="422">
        <f>VLOOKUP($A34,'Item ID Crosswalk'!$A$2:$J$1048576,10,FALSE)</f>
        <v>0</v>
      </c>
      <c r="G34" s="9" t="str">
        <f>'Main Meals'!I34</f>
        <v>INACTIVE</v>
      </c>
      <c r="H34" s="409">
        <f>'Main Meals'!J34</f>
        <v>44482</v>
      </c>
      <c r="I34" s="9" t="str">
        <f>'Main Meals'!K34</f>
        <v>ENTRÉE</v>
      </c>
      <c r="J34" s="9" t="str">
        <f>VLOOKUP(C34,'Main Meals'!C34:L457,10,FALSE)</f>
        <v>SS</v>
      </c>
      <c r="K34" s="7" t="s">
        <v>2076</v>
      </c>
      <c r="L34" s="392">
        <v>20.99</v>
      </c>
      <c r="M34" s="401">
        <v>44562</v>
      </c>
      <c r="N34" s="407"/>
      <c r="O34" s="423">
        <f t="shared" si="0"/>
        <v>0</v>
      </c>
      <c r="P34" s="7" t="s">
        <v>2075</v>
      </c>
      <c r="Q34" s="392" t="s">
        <v>2077</v>
      </c>
      <c r="U34" s="7" t="s">
        <v>2075</v>
      </c>
      <c r="V34" s="7" t="s">
        <v>2077</v>
      </c>
      <c r="X34" s="7" t="s">
        <v>2077</v>
      </c>
      <c r="Y34" s="28"/>
      <c r="Z34" s="7" t="s">
        <v>2075</v>
      </c>
      <c r="AA34" s="407">
        <v>20.99</v>
      </c>
      <c r="AB34" s="424">
        <v>44652</v>
      </c>
      <c r="AC34" s="424"/>
      <c r="AD34" s="28"/>
      <c r="AE34" s="9"/>
      <c r="AF34" s="425">
        <f t="shared" si="1"/>
        <v>1</v>
      </c>
      <c r="AG34" s="7" t="s">
        <v>2077</v>
      </c>
      <c r="AH34" s="28"/>
      <c r="AI34" s="10" t="s">
        <v>1465</v>
      </c>
    </row>
    <row r="35" spans="1:35">
      <c r="A35" s="10" t="str">
        <f>'Main Meals'!A35</f>
        <v>2800.102.000.000.402.000.000</v>
      </c>
      <c r="B35" s="9">
        <f>'Main Meals'!B35</f>
        <v>2800</v>
      </c>
      <c r="C35" s="9">
        <f>'Main Meals'!C35</f>
        <v>2800</v>
      </c>
      <c r="D35" s="10" t="str">
        <f>'Main Meals'!D35</f>
        <v xml:space="preserve">Summer Vegetable Lasagna (OLD NOT ACTIVE) </v>
      </c>
      <c r="E35" s="9">
        <f>VLOOKUP($A35,'Item ID Crosswalk'!$A$2:$J$1048576,9,FALSE)</f>
        <v>0</v>
      </c>
      <c r="F35" s="422">
        <f>VLOOKUP($A35,'Item ID Crosswalk'!$A$2:$J$1048576,10,FALSE)</f>
        <v>0</v>
      </c>
      <c r="G35" s="9" t="str">
        <f>'Main Meals'!I35</f>
        <v>RETIRED</v>
      </c>
      <c r="H35" s="409">
        <f>'Main Meals'!J35</f>
        <v>44482</v>
      </c>
      <c r="I35" s="9" t="str">
        <f>'Main Meals'!K35</f>
        <v>ENTRÉE</v>
      </c>
      <c r="J35" s="9" t="str">
        <f>VLOOKUP(C35,'Main Meals'!C35:L458,10,FALSE)</f>
        <v>SS</v>
      </c>
      <c r="K35" s="7" t="s">
        <v>1990</v>
      </c>
      <c r="L35" s="392">
        <v>14.99</v>
      </c>
      <c r="M35" s="401">
        <v>44562</v>
      </c>
      <c r="N35" s="407"/>
      <c r="O35" s="423">
        <f t="shared" si="0"/>
        <v>0</v>
      </c>
      <c r="P35" s="7" t="s">
        <v>2075</v>
      </c>
      <c r="Q35" s="392" t="s">
        <v>2077</v>
      </c>
      <c r="U35" s="7" t="s">
        <v>2075</v>
      </c>
      <c r="V35" s="7" t="s">
        <v>2077</v>
      </c>
      <c r="X35" s="7" t="s">
        <v>2077</v>
      </c>
      <c r="Y35" s="28"/>
      <c r="Z35" s="7" t="s">
        <v>2075</v>
      </c>
      <c r="AA35" s="407">
        <v>14.99</v>
      </c>
      <c r="AB35" s="424">
        <v>44652</v>
      </c>
      <c r="AC35" s="424"/>
      <c r="AD35" s="28"/>
      <c r="AE35" s="9"/>
      <c r="AF35" s="425">
        <f t="shared" si="1"/>
        <v>1</v>
      </c>
      <c r="AG35" s="7" t="s">
        <v>2077</v>
      </c>
      <c r="AH35" s="28"/>
      <c r="AI35" s="10" t="s">
        <v>1465</v>
      </c>
    </row>
    <row r="36" spans="1:35">
      <c r="A36" s="10" t="str">
        <f>'Main Meals'!A36</f>
        <v>2900.103.000.000.000.000.000</v>
      </c>
      <c r="B36" s="9">
        <f>'Main Meals'!B36</f>
        <v>2900</v>
      </c>
      <c r="C36" s="9">
        <f>'Main Meals'!C36</f>
        <v>2900</v>
      </c>
      <c r="D36" s="10" t="str">
        <f>'Main Meals'!D36</f>
        <v>Pesto Spaghetti Squash Salad (Veggie)</v>
      </c>
      <c r="E36" s="9">
        <f>VLOOKUP($A36,'Item ID Crosswalk'!$A$2:$J$1048576,9,FALSE)</f>
        <v>0</v>
      </c>
      <c r="F36" s="422">
        <f>VLOOKUP($A36,'Item ID Crosswalk'!$A$2:$J$1048576,10,FALSE)</f>
        <v>0</v>
      </c>
      <c r="G36" s="9" t="str">
        <f>'Main Meals'!I36</f>
        <v xml:space="preserve">ACTIVE </v>
      </c>
      <c r="H36" s="409">
        <f>'Main Meals'!J36</f>
        <v>44482</v>
      </c>
      <c r="I36" s="9" t="str">
        <f>'Main Meals'!K36</f>
        <v>SALAD</v>
      </c>
      <c r="J36" s="9" t="str">
        <f>VLOOKUP(C36,'Main Meals'!C36:L459,10,FALSE)</f>
        <v>SS</v>
      </c>
      <c r="K36" s="7" t="s">
        <v>2076</v>
      </c>
      <c r="L36" s="392">
        <v>13.39</v>
      </c>
      <c r="M36" s="401">
        <v>44736</v>
      </c>
      <c r="N36" s="407">
        <v>12.99</v>
      </c>
      <c r="O36" s="423">
        <f t="shared" si="0"/>
        <v>3.0792917628945371E-2</v>
      </c>
      <c r="P36" s="7" t="s">
        <v>2075</v>
      </c>
      <c r="Q36" s="392" t="s">
        <v>2077</v>
      </c>
      <c r="U36" s="7" t="s">
        <v>2075</v>
      </c>
      <c r="V36" s="7" t="s">
        <v>2077</v>
      </c>
      <c r="X36" s="7" t="s">
        <v>2077</v>
      </c>
      <c r="Y36" s="28"/>
      <c r="Z36" s="7" t="s">
        <v>2075</v>
      </c>
      <c r="AA36" s="407">
        <v>12.99</v>
      </c>
      <c r="AB36" s="424">
        <v>44652</v>
      </c>
      <c r="AC36" s="424"/>
      <c r="AD36" s="28"/>
      <c r="AE36" s="9"/>
      <c r="AF36" s="425">
        <f t="shared" si="1"/>
        <v>1</v>
      </c>
      <c r="AG36" s="7" t="s">
        <v>2077</v>
      </c>
      <c r="AH36" s="28"/>
      <c r="AI36" s="10" t="s">
        <v>1465</v>
      </c>
    </row>
    <row r="37" spans="1:35">
      <c r="A37" s="10" t="str">
        <f>'Main Meals'!A37</f>
        <v>3000.000.209.000.000.000.000</v>
      </c>
      <c r="B37" s="9">
        <f>'Main Meals'!B37</f>
        <v>3000</v>
      </c>
      <c r="C37" s="9">
        <f>'Main Meals'!C37</f>
        <v>3000</v>
      </c>
      <c r="D37" s="10" t="str">
        <f>'Main Meals'!D37</f>
        <v xml:space="preserve">Beef Goulash </v>
      </c>
      <c r="E37" s="9">
        <f>VLOOKUP($A37,'Item ID Crosswalk'!$A$2:$J$1048576,9,FALSE)</f>
        <v>0</v>
      </c>
      <c r="F37" s="422">
        <f>VLOOKUP($A37,'Item ID Crosswalk'!$A$2:$J$1048576,10,FALSE)</f>
        <v>0</v>
      </c>
      <c r="G37" s="9" t="str">
        <f>'Main Meals'!I37</f>
        <v>RETIRED</v>
      </c>
      <c r="H37" s="409">
        <f>'Main Meals'!J37</f>
        <v>44482</v>
      </c>
      <c r="I37" s="9" t="str">
        <f>'Main Meals'!K37</f>
        <v>ENTRÉE</v>
      </c>
      <c r="J37" s="9" t="str">
        <f>VLOOKUP(C37,'Main Meals'!C37:L460,10,FALSE)</f>
        <v>SS</v>
      </c>
      <c r="K37" s="7" t="s">
        <v>1990</v>
      </c>
      <c r="L37" s="392">
        <v>16.989999999999998</v>
      </c>
      <c r="M37" s="401">
        <v>44562</v>
      </c>
      <c r="N37" s="407"/>
      <c r="O37" s="423">
        <f t="shared" si="0"/>
        <v>0</v>
      </c>
      <c r="P37" s="7" t="s">
        <v>2075</v>
      </c>
      <c r="Q37" s="392" t="s">
        <v>2077</v>
      </c>
      <c r="U37" s="7" t="s">
        <v>2075</v>
      </c>
      <c r="V37" s="7" t="s">
        <v>2077</v>
      </c>
      <c r="X37" s="7" t="s">
        <v>2077</v>
      </c>
      <c r="Y37" s="28"/>
      <c r="Z37" s="7" t="s">
        <v>2075</v>
      </c>
      <c r="AA37" s="407">
        <v>16.989999999999998</v>
      </c>
      <c r="AB37" s="424">
        <v>44652</v>
      </c>
      <c r="AC37" s="424"/>
      <c r="AD37" s="28"/>
      <c r="AE37" s="9"/>
      <c r="AF37" s="425">
        <f t="shared" si="1"/>
        <v>1</v>
      </c>
      <c r="AG37" s="7" t="s">
        <v>2077</v>
      </c>
      <c r="AH37" s="28"/>
      <c r="AI37" s="10" t="s">
        <v>1465</v>
      </c>
    </row>
    <row r="38" spans="1:35">
      <c r="A38" s="10" t="str">
        <f>'Main Meals'!A38</f>
        <v>3100.121.000.000.000.000.000</v>
      </c>
      <c r="B38" s="9">
        <f>'Main Meals'!B38</f>
        <v>3100</v>
      </c>
      <c r="C38" s="9">
        <f>'Main Meals'!C38</f>
        <v>3100</v>
      </c>
      <c r="D38" s="10" t="str">
        <f>'Main Meals'!D38</f>
        <v xml:space="preserve">Harvest Salad (OLD NOT ACTIVE) </v>
      </c>
      <c r="E38" s="9">
        <f>VLOOKUP($A38,'Item ID Crosswalk'!$A$2:$J$1048576,9,FALSE)</f>
        <v>0</v>
      </c>
      <c r="F38" s="422">
        <f>VLOOKUP($A38,'Item ID Crosswalk'!$A$2:$J$1048576,10,FALSE)</f>
        <v>0</v>
      </c>
      <c r="G38" s="9" t="str">
        <f>'Main Meals'!I38</f>
        <v>RETIRED</v>
      </c>
      <c r="H38" s="409">
        <f>'Main Meals'!J38</f>
        <v>44482</v>
      </c>
      <c r="I38" s="9" t="str">
        <f>'Main Meals'!K38</f>
        <v>SALAD</v>
      </c>
      <c r="J38" s="9" t="str">
        <f>VLOOKUP(C38,'Main Meals'!C38:L461,10,FALSE)</f>
        <v>SS</v>
      </c>
      <c r="K38" s="7" t="s">
        <v>1990</v>
      </c>
      <c r="L38" s="392">
        <v>14.99</v>
      </c>
      <c r="M38" s="401">
        <v>44562</v>
      </c>
      <c r="N38" s="407"/>
      <c r="O38" s="423">
        <f t="shared" si="0"/>
        <v>0</v>
      </c>
      <c r="P38" s="7" t="s">
        <v>2075</v>
      </c>
      <c r="Q38" s="392" t="s">
        <v>2077</v>
      </c>
      <c r="U38" s="7" t="s">
        <v>2075</v>
      </c>
      <c r="V38" s="7" t="s">
        <v>2077</v>
      </c>
      <c r="X38" s="7" t="s">
        <v>2077</v>
      </c>
      <c r="Y38" s="28"/>
      <c r="Z38" s="7" t="s">
        <v>2075</v>
      </c>
      <c r="AA38" s="407">
        <v>14.99</v>
      </c>
      <c r="AB38" s="424">
        <v>44652</v>
      </c>
      <c r="AC38" s="424"/>
      <c r="AD38" s="28"/>
      <c r="AE38" s="9"/>
      <c r="AF38" s="425">
        <f t="shared" si="1"/>
        <v>1</v>
      </c>
      <c r="AG38" s="7" t="s">
        <v>2077</v>
      </c>
      <c r="AH38" s="28"/>
      <c r="AI38" s="10" t="s">
        <v>1465</v>
      </c>
    </row>
    <row r="39" spans="1:35">
      <c r="A39" s="10" t="str">
        <f>'Main Meals'!A39</f>
        <v>3200.000.000.000.000.000.602</v>
      </c>
      <c r="B39" s="9">
        <f>'Main Meals'!B39</f>
        <v>3200</v>
      </c>
      <c r="C39" s="9">
        <f>'Main Meals'!C39</f>
        <v>3200</v>
      </c>
      <c r="D39" s="10" t="str">
        <f>'Main Meals'!D39</f>
        <v xml:space="preserve">Green Quinoa Bowl </v>
      </c>
      <c r="E39" s="9">
        <f>VLOOKUP($A39,'Item ID Crosswalk'!$A$2:$J$1048576,9,FALSE)</f>
        <v>0</v>
      </c>
      <c r="F39" s="422">
        <f>VLOOKUP($A39,'Item ID Crosswalk'!$A$2:$J$1048576,10,FALSE)</f>
        <v>850001352147</v>
      </c>
      <c r="G39" s="9" t="str">
        <f>'Main Meals'!I39</f>
        <v>RETIRED</v>
      </c>
      <c r="H39" s="409">
        <f>'Main Meals'!J39</f>
        <v>44482</v>
      </c>
      <c r="I39" s="9" t="str">
        <f>'Main Meals'!K39</f>
        <v>BOWL</v>
      </c>
      <c r="J39" s="9" t="str">
        <f>VLOOKUP(C39,'Main Meals'!C39:L462,10,FALSE)</f>
        <v>SS</v>
      </c>
      <c r="K39" s="7" t="s">
        <v>1990</v>
      </c>
      <c r="L39" s="392">
        <v>13.99</v>
      </c>
      <c r="M39" s="401">
        <v>44562</v>
      </c>
      <c r="N39" s="407"/>
      <c r="O39" s="423">
        <f t="shared" si="0"/>
        <v>0</v>
      </c>
      <c r="P39" s="7" t="s">
        <v>2075</v>
      </c>
      <c r="Q39" s="392" t="s">
        <v>2077</v>
      </c>
      <c r="U39" s="7" t="s">
        <v>2075</v>
      </c>
      <c r="V39" s="7" t="s">
        <v>2077</v>
      </c>
      <c r="X39" s="7" t="s">
        <v>2077</v>
      </c>
      <c r="Y39" s="28"/>
      <c r="Z39" s="7" t="s">
        <v>2075</v>
      </c>
      <c r="AA39" s="407">
        <v>13.99</v>
      </c>
      <c r="AB39" s="424">
        <v>44652</v>
      </c>
      <c r="AC39" s="424"/>
      <c r="AD39" s="28"/>
      <c r="AE39" s="9"/>
      <c r="AF39" s="425">
        <f t="shared" si="1"/>
        <v>1</v>
      </c>
      <c r="AG39" s="7" t="s">
        <v>2077</v>
      </c>
      <c r="AH39" s="28"/>
      <c r="AI39" s="10" t="s">
        <v>1465</v>
      </c>
    </row>
    <row r="40" spans="1:35">
      <c r="A40" s="10" t="str">
        <f>'Main Meals'!A40</f>
        <v>3301.000.205.000.000.000.000</v>
      </c>
      <c r="B40" s="9">
        <f>'Main Meals'!B40</f>
        <v>3300</v>
      </c>
      <c r="C40" s="9">
        <f>'Main Meals'!C40</f>
        <v>3301</v>
      </c>
      <c r="D40" s="10" t="str">
        <f>'Main Meals'!D40</f>
        <v>Thai Green Curry (OLD NOT ACTIVE) (Chicken)</v>
      </c>
      <c r="E40" s="9">
        <f>VLOOKUP($A40,'Item ID Crosswalk'!$A$2:$J$1048576,9,FALSE)</f>
        <v>0</v>
      </c>
      <c r="F40" s="422">
        <f>VLOOKUP($A40,'Item ID Crosswalk'!$A$2:$J$1048576,10,FALSE)</f>
        <v>0</v>
      </c>
      <c r="G40" s="9" t="str">
        <f>'Main Meals'!I40</f>
        <v>RETIRED</v>
      </c>
      <c r="H40" s="409">
        <f>'Main Meals'!J40</f>
        <v>44482</v>
      </c>
      <c r="I40" s="9" t="str">
        <f>'Main Meals'!K40</f>
        <v>ENTRÉE</v>
      </c>
      <c r="J40" s="9" t="str">
        <f>VLOOKUP(C40,'Main Meals'!C40:L463,10,FALSE)</f>
        <v>SS</v>
      </c>
      <c r="K40" s="7" t="s">
        <v>1990</v>
      </c>
      <c r="L40" s="392">
        <v>14.99</v>
      </c>
      <c r="M40" s="401">
        <v>44562</v>
      </c>
      <c r="N40" s="407"/>
      <c r="O40" s="423">
        <f t="shared" si="0"/>
        <v>0</v>
      </c>
      <c r="P40" s="7" t="s">
        <v>2075</v>
      </c>
      <c r="Q40" s="392" t="s">
        <v>2077</v>
      </c>
      <c r="U40" s="7" t="s">
        <v>2075</v>
      </c>
      <c r="V40" s="7" t="s">
        <v>2077</v>
      </c>
      <c r="X40" s="7" t="s">
        <v>2077</v>
      </c>
      <c r="Y40" s="28"/>
      <c r="Z40" s="7" t="s">
        <v>2075</v>
      </c>
      <c r="AA40" s="407">
        <v>14.99</v>
      </c>
      <c r="AB40" s="424">
        <v>44652</v>
      </c>
      <c r="AC40" s="424"/>
      <c r="AD40" s="28"/>
      <c r="AE40" s="9"/>
      <c r="AF40" s="425">
        <f t="shared" si="1"/>
        <v>1</v>
      </c>
      <c r="AG40" s="7" t="s">
        <v>2077</v>
      </c>
      <c r="AH40" s="28"/>
      <c r="AI40" s="10" t="s">
        <v>1465</v>
      </c>
    </row>
    <row r="41" spans="1:35">
      <c r="A41" s="10" t="str">
        <f>'Main Meals'!A41</f>
        <v>3302.000.205.000.000.000.000</v>
      </c>
      <c r="B41" s="9">
        <f>'Main Meals'!B41</f>
        <v>3300</v>
      </c>
      <c r="C41" s="9">
        <f>'Main Meals'!C41</f>
        <v>3302</v>
      </c>
      <c r="D41" s="10" t="str">
        <f>'Main Meals'!D41</f>
        <v>Thai Green Curry (OLD NOT ACTIVE) (Veggie)</v>
      </c>
      <c r="E41" s="9">
        <f>VLOOKUP($A41,'Item ID Crosswalk'!$A$2:$J$1048576,9,FALSE)</f>
        <v>0</v>
      </c>
      <c r="F41" s="422">
        <f>VLOOKUP($A41,'Item ID Crosswalk'!$A$2:$J$1048576,10,FALSE)</f>
        <v>0</v>
      </c>
      <c r="G41" s="9" t="str">
        <f>'Main Meals'!I41</f>
        <v>RETIRED</v>
      </c>
      <c r="H41" s="409">
        <f>'Main Meals'!J41</f>
        <v>44482</v>
      </c>
      <c r="I41" s="9" t="str">
        <f>'Main Meals'!K41</f>
        <v>ENTRÉE</v>
      </c>
      <c r="J41" s="9" t="str">
        <f>VLOOKUP(C41,'Main Meals'!C41:L464,10,FALSE)</f>
        <v>SS</v>
      </c>
      <c r="K41" s="7" t="s">
        <v>1990</v>
      </c>
      <c r="L41" s="392">
        <v>13.99</v>
      </c>
      <c r="M41" s="401">
        <v>44562</v>
      </c>
      <c r="N41" s="407"/>
      <c r="O41" s="423">
        <f t="shared" si="0"/>
        <v>0</v>
      </c>
      <c r="P41" s="7" t="s">
        <v>2075</v>
      </c>
      <c r="Q41" s="392" t="s">
        <v>2077</v>
      </c>
      <c r="U41" s="7" t="s">
        <v>2075</v>
      </c>
      <c r="V41" s="7" t="s">
        <v>2077</v>
      </c>
      <c r="X41" s="7" t="s">
        <v>2077</v>
      </c>
      <c r="Y41" s="28"/>
      <c r="Z41" s="7" t="s">
        <v>2075</v>
      </c>
      <c r="AA41" s="407">
        <v>13.99</v>
      </c>
      <c r="AB41" s="424">
        <v>44652</v>
      </c>
      <c r="AC41" s="424"/>
      <c r="AD41" s="28"/>
      <c r="AE41" s="9"/>
      <c r="AF41" s="425">
        <f t="shared" si="1"/>
        <v>1</v>
      </c>
      <c r="AG41" s="7" t="s">
        <v>2077</v>
      </c>
      <c r="AH41" s="28"/>
      <c r="AI41" s="10" t="s">
        <v>1465</v>
      </c>
    </row>
    <row r="42" spans="1:35">
      <c r="A42" s="10" t="str">
        <f>'Main Meals'!A42</f>
        <v>3303.000.205.000.000.000.000</v>
      </c>
      <c r="B42" s="9">
        <f>'Main Meals'!B42</f>
        <v>3300</v>
      </c>
      <c r="C42" s="9">
        <f>'Main Meals'!C42</f>
        <v>3303</v>
      </c>
      <c r="D42" s="10" t="str">
        <f>'Main Meals'!D42</f>
        <v>Thai Green Curry (OLD NOT ACTIVE) (Tofu)</v>
      </c>
      <c r="E42" s="9">
        <f>VLOOKUP($A42,'Item ID Crosswalk'!$A$2:$J$1048576,9,FALSE)</f>
        <v>0</v>
      </c>
      <c r="F42" s="422">
        <f>VLOOKUP($A42,'Item ID Crosswalk'!$A$2:$J$1048576,10,FALSE)</f>
        <v>0</v>
      </c>
      <c r="G42" s="9" t="str">
        <f>'Main Meals'!I42</f>
        <v>RETIRED</v>
      </c>
      <c r="H42" s="409">
        <f>'Main Meals'!J42</f>
        <v>44482</v>
      </c>
      <c r="I42" s="9" t="str">
        <f>'Main Meals'!K42</f>
        <v>ENTRÉE</v>
      </c>
      <c r="J42" s="9" t="str">
        <f>VLOOKUP(C42,'Main Meals'!C42:L465,10,FALSE)</f>
        <v>SS</v>
      </c>
      <c r="K42" s="7" t="s">
        <v>1990</v>
      </c>
      <c r="L42" s="392">
        <v>15.99</v>
      </c>
      <c r="M42" s="401">
        <v>44562</v>
      </c>
      <c r="N42" s="407"/>
      <c r="O42" s="423">
        <f t="shared" si="0"/>
        <v>0</v>
      </c>
      <c r="P42" s="7" t="s">
        <v>2075</v>
      </c>
      <c r="Q42" s="392" t="s">
        <v>2077</v>
      </c>
      <c r="U42" s="7" t="s">
        <v>2075</v>
      </c>
      <c r="V42" s="7" t="s">
        <v>2077</v>
      </c>
      <c r="X42" s="7" t="s">
        <v>2077</v>
      </c>
      <c r="Y42" s="28"/>
      <c r="Z42" s="7" t="s">
        <v>2075</v>
      </c>
      <c r="AA42" s="407">
        <v>15.99</v>
      </c>
      <c r="AB42" s="424">
        <v>44652</v>
      </c>
      <c r="AC42" s="424"/>
      <c r="AD42" s="28"/>
      <c r="AE42" s="9"/>
      <c r="AF42" s="425">
        <f t="shared" si="1"/>
        <v>1</v>
      </c>
      <c r="AG42" s="7" t="s">
        <v>2077</v>
      </c>
      <c r="AH42" s="28"/>
      <c r="AI42" s="10" t="s">
        <v>1465</v>
      </c>
    </row>
    <row r="43" spans="1:35">
      <c r="A43" s="10" t="str">
        <f>'Main Meals'!A43</f>
        <v>3304.000.205.000.000.000.000</v>
      </c>
      <c r="B43" s="9">
        <f>'Main Meals'!B43</f>
        <v>3300</v>
      </c>
      <c r="C43" s="9">
        <f>'Main Meals'!C43</f>
        <v>3304</v>
      </c>
      <c r="D43" s="10" t="str">
        <f>'Main Meals'!D43</f>
        <v>Thai Green Curry (OLD NOT ACTIVE) (Shrimp)</v>
      </c>
      <c r="E43" s="9">
        <f>VLOOKUP($A43,'Item ID Crosswalk'!$A$2:$J$1048576,9,FALSE)</f>
        <v>0</v>
      </c>
      <c r="F43" s="422">
        <f>VLOOKUP($A43,'Item ID Crosswalk'!$A$2:$J$1048576,10,FALSE)</f>
        <v>0</v>
      </c>
      <c r="G43" s="9" t="str">
        <f>'Main Meals'!I43</f>
        <v>RETIRED</v>
      </c>
      <c r="H43" s="409">
        <f>'Main Meals'!J43</f>
        <v>44482</v>
      </c>
      <c r="I43" s="9" t="str">
        <f>'Main Meals'!K43</f>
        <v>ENTRÉE</v>
      </c>
      <c r="J43" s="9" t="str">
        <f>VLOOKUP(C43,'Main Meals'!C43:L466,10,FALSE)</f>
        <v>SS</v>
      </c>
      <c r="K43" s="7" t="s">
        <v>1990</v>
      </c>
      <c r="L43" s="392">
        <v>16.989999999999998</v>
      </c>
      <c r="M43" s="401">
        <v>44562</v>
      </c>
      <c r="N43" s="407"/>
      <c r="O43" s="423">
        <f t="shared" si="0"/>
        <v>0</v>
      </c>
      <c r="P43" s="7" t="s">
        <v>2075</v>
      </c>
      <c r="Q43" s="392" t="s">
        <v>2077</v>
      </c>
      <c r="U43" s="7" t="s">
        <v>2075</v>
      </c>
      <c r="V43" s="7" t="s">
        <v>2077</v>
      </c>
      <c r="X43" s="7" t="s">
        <v>2077</v>
      </c>
      <c r="Y43" s="28"/>
      <c r="Z43" s="7" t="s">
        <v>2075</v>
      </c>
      <c r="AA43" s="407">
        <v>16.989999999999998</v>
      </c>
      <c r="AB43" s="424">
        <v>44652</v>
      </c>
      <c r="AC43" s="424"/>
      <c r="AD43" s="28"/>
      <c r="AE43" s="9"/>
      <c r="AF43" s="425">
        <f t="shared" si="1"/>
        <v>1</v>
      </c>
      <c r="AG43" s="7" t="s">
        <v>2077</v>
      </c>
      <c r="AH43" s="28"/>
      <c r="AI43" s="10" t="s">
        <v>1465</v>
      </c>
    </row>
    <row r="44" spans="1:35">
      <c r="A44" s="10" t="str">
        <f>'Main Meals'!A44</f>
        <v>3400.000.210.000.404.000.000</v>
      </c>
      <c r="B44" s="9">
        <f>'Main Meals'!B44</f>
        <v>3400</v>
      </c>
      <c r="C44" s="9">
        <f>'Main Meals'!C44</f>
        <v>3400</v>
      </c>
      <c r="D44" s="10" t="str">
        <f>'Main Meals'!D44</f>
        <v xml:space="preserve">Pulled BBQ Chicken Sandwich (OLD NOT ACTIVE) </v>
      </c>
      <c r="E44" s="9">
        <f>VLOOKUP($A44,'Item ID Crosswalk'!$A$2:$J$1048576,9,FALSE)</f>
        <v>0</v>
      </c>
      <c r="F44" s="422">
        <f>VLOOKUP($A44,'Item ID Crosswalk'!$A$2:$J$1048576,10,FALSE)</f>
        <v>0</v>
      </c>
      <c r="G44" s="9" t="str">
        <f>'Main Meals'!I44</f>
        <v>RETIRED</v>
      </c>
      <c r="H44" s="409">
        <f>'Main Meals'!J44</f>
        <v>44482</v>
      </c>
      <c r="I44" s="9" t="str">
        <f>'Main Meals'!K44</f>
        <v>ENTRÉE</v>
      </c>
      <c r="J44" s="9" t="str">
        <f>VLOOKUP(C44,'Main Meals'!C44:L467,10,FALSE)</f>
        <v>SS</v>
      </c>
      <c r="K44" s="7" t="s">
        <v>1990</v>
      </c>
      <c r="L44" s="392">
        <v>14.99</v>
      </c>
      <c r="M44" s="401">
        <v>44562</v>
      </c>
      <c r="N44" s="407"/>
      <c r="O44" s="423">
        <f t="shared" si="0"/>
        <v>0</v>
      </c>
      <c r="P44" s="7" t="s">
        <v>2075</v>
      </c>
      <c r="Q44" s="392" t="s">
        <v>2077</v>
      </c>
      <c r="U44" s="7" t="s">
        <v>2075</v>
      </c>
      <c r="V44" s="7" t="s">
        <v>2077</v>
      </c>
      <c r="X44" s="7" t="s">
        <v>2077</v>
      </c>
      <c r="Y44" s="28"/>
      <c r="Z44" s="7" t="s">
        <v>2075</v>
      </c>
      <c r="AA44" s="407">
        <v>14.99</v>
      </c>
      <c r="AB44" s="424">
        <v>44652</v>
      </c>
      <c r="AC44" s="424"/>
      <c r="AD44" s="28"/>
      <c r="AE44" s="9"/>
      <c r="AF44" s="425">
        <f t="shared" si="1"/>
        <v>1</v>
      </c>
      <c r="AG44" s="7" t="s">
        <v>2077</v>
      </c>
      <c r="AH44" s="28"/>
      <c r="AI44" s="10" t="s">
        <v>1465</v>
      </c>
    </row>
    <row r="45" spans="1:35">
      <c r="A45" s="10" t="str">
        <f>'Main Meals'!A45</f>
        <v>3500.102.000.000.402.000.000</v>
      </c>
      <c r="B45" s="9">
        <f>'Main Meals'!B45</f>
        <v>3500</v>
      </c>
      <c r="C45" s="9">
        <f>'Main Meals'!C45</f>
        <v>3500</v>
      </c>
      <c r="D45" s="10" t="str">
        <f>'Main Meals'!D45</f>
        <v xml:space="preserve">Baked Lasagna Bolognese (OLD NOT ACTIVE) </v>
      </c>
      <c r="E45" s="9">
        <f>VLOOKUP($A45,'Item ID Crosswalk'!$A$2:$J$1048576,9,FALSE)</f>
        <v>0</v>
      </c>
      <c r="F45" s="422">
        <f>VLOOKUP($A45,'Item ID Crosswalk'!$A$2:$J$1048576,10,FALSE)</f>
        <v>0</v>
      </c>
      <c r="G45" s="9" t="str">
        <f>'Main Meals'!I45</f>
        <v>RETIRED</v>
      </c>
      <c r="H45" s="409">
        <f>'Main Meals'!J45</f>
        <v>44482</v>
      </c>
      <c r="I45" s="9" t="str">
        <f>'Main Meals'!K45</f>
        <v>ENTRÉE</v>
      </c>
      <c r="J45" s="9" t="str">
        <f>VLOOKUP(C45,'Main Meals'!C45:L468,10,FALSE)</f>
        <v>SS</v>
      </c>
      <c r="K45" s="7" t="s">
        <v>1990</v>
      </c>
      <c r="L45" s="392">
        <v>15.99</v>
      </c>
      <c r="M45" s="401">
        <v>44562</v>
      </c>
      <c r="N45" s="407"/>
      <c r="O45" s="423">
        <f t="shared" si="0"/>
        <v>0</v>
      </c>
      <c r="P45" s="7" t="s">
        <v>2075</v>
      </c>
      <c r="Q45" s="392" t="s">
        <v>2077</v>
      </c>
      <c r="U45" s="7" t="s">
        <v>2075</v>
      </c>
      <c r="V45" s="7" t="s">
        <v>2077</v>
      </c>
      <c r="X45" s="7" t="s">
        <v>2077</v>
      </c>
      <c r="Y45" s="28"/>
      <c r="Z45" s="7" t="s">
        <v>2075</v>
      </c>
      <c r="AA45" s="407">
        <v>15.99</v>
      </c>
      <c r="AB45" s="424">
        <v>44652</v>
      </c>
      <c r="AC45" s="424"/>
      <c r="AD45" s="28"/>
      <c r="AE45" s="9"/>
      <c r="AF45" s="425">
        <f t="shared" si="1"/>
        <v>1</v>
      </c>
      <c r="AG45" s="7" t="s">
        <v>2077</v>
      </c>
      <c r="AH45" s="28"/>
      <c r="AI45" s="10" t="s">
        <v>1465</v>
      </c>
    </row>
    <row r="46" spans="1:35">
      <c r="A46" s="10" t="str">
        <f>'Main Meals'!A46</f>
        <v>3600.102.000.000.402.502.000</v>
      </c>
      <c r="B46" s="9">
        <f>'Main Meals'!B46</f>
        <v>3600</v>
      </c>
      <c r="C46" s="9">
        <f>'Main Meals'!C46</f>
        <v>3600</v>
      </c>
      <c r="D46" s="10" t="str">
        <f>'Main Meals'!D46</f>
        <v xml:space="preserve">Creamy Pesto Rigatoni (OLD NOT ACTIVE) </v>
      </c>
      <c r="E46" s="9">
        <f>VLOOKUP($A46,'Item ID Crosswalk'!$A$2:$J$1048576,9,FALSE)</f>
        <v>0</v>
      </c>
      <c r="F46" s="422">
        <f>VLOOKUP($A46,'Item ID Crosswalk'!$A$2:$J$1048576,10,FALSE)</f>
        <v>0</v>
      </c>
      <c r="G46" s="9" t="str">
        <f>'Main Meals'!I46</f>
        <v>RETIRED</v>
      </c>
      <c r="H46" s="409">
        <f>'Main Meals'!J46</f>
        <v>44482</v>
      </c>
      <c r="I46" s="9" t="str">
        <f>'Main Meals'!K46</f>
        <v>ENTRÉE</v>
      </c>
      <c r="J46" s="9" t="str">
        <f>VLOOKUP(C46,'Main Meals'!C46:L469,10,FALSE)</f>
        <v>SS</v>
      </c>
      <c r="K46" s="7" t="s">
        <v>1990</v>
      </c>
      <c r="L46" s="392">
        <v>14</v>
      </c>
      <c r="M46" s="401">
        <v>44562</v>
      </c>
      <c r="N46" s="407"/>
      <c r="O46" s="423">
        <f t="shared" si="0"/>
        <v>0</v>
      </c>
      <c r="P46" s="7" t="s">
        <v>2075</v>
      </c>
      <c r="Q46" s="392" t="s">
        <v>2077</v>
      </c>
      <c r="U46" s="7" t="s">
        <v>2075</v>
      </c>
      <c r="V46" s="7" t="s">
        <v>2077</v>
      </c>
      <c r="X46" s="7" t="s">
        <v>2077</v>
      </c>
      <c r="Y46" s="28"/>
      <c r="Z46" s="7" t="s">
        <v>2075</v>
      </c>
      <c r="AA46" s="407">
        <v>14</v>
      </c>
      <c r="AB46" s="424">
        <v>44652</v>
      </c>
      <c r="AC46" s="424"/>
      <c r="AD46" s="28"/>
      <c r="AE46" s="9"/>
      <c r="AF46" s="425">
        <f t="shared" si="1"/>
        <v>1</v>
      </c>
      <c r="AG46" s="7" t="s">
        <v>2077</v>
      </c>
      <c r="AH46" s="28"/>
      <c r="AI46" s="10" t="s">
        <v>1465</v>
      </c>
    </row>
    <row r="47" spans="1:35">
      <c r="A47" s="10" t="str">
        <f>'Main Meals'!A47</f>
        <v>3700.102.211.000.402.501.000</v>
      </c>
      <c r="B47" s="9">
        <f>'Main Meals'!B47</f>
        <v>3700</v>
      </c>
      <c r="C47" s="9">
        <f>'Main Meals'!C47</f>
        <v>3700</v>
      </c>
      <c r="D47" s="10" t="str">
        <f>'Main Meals'!D47</f>
        <v xml:space="preserve">Three-Spice Turkey Chili (OLD NOT ACTIVE) </v>
      </c>
      <c r="E47" s="9">
        <f>VLOOKUP($A47,'Item ID Crosswalk'!$A$2:$J$1048576,9,FALSE)</f>
        <v>0</v>
      </c>
      <c r="F47" s="422">
        <f>VLOOKUP($A47,'Item ID Crosswalk'!$A$2:$J$1048576,10,FALSE)</f>
        <v>0</v>
      </c>
      <c r="G47" s="9" t="str">
        <f>'Main Meals'!I47</f>
        <v>RETIRED</v>
      </c>
      <c r="H47" s="409">
        <f>'Main Meals'!J47</f>
        <v>44482</v>
      </c>
      <c r="I47" s="9" t="str">
        <f>'Main Meals'!K47</f>
        <v>SOUP</v>
      </c>
      <c r="J47" s="9" t="str">
        <f>VLOOKUP(C47,'Main Meals'!C47:L470,10,FALSE)</f>
        <v>SS</v>
      </c>
      <c r="K47" s="7" t="s">
        <v>1990</v>
      </c>
      <c r="L47" s="392">
        <v>11.99</v>
      </c>
      <c r="M47" s="401">
        <v>44562</v>
      </c>
      <c r="N47" s="407"/>
      <c r="O47" s="423">
        <f t="shared" si="0"/>
        <v>0</v>
      </c>
      <c r="P47" s="7" t="s">
        <v>2075</v>
      </c>
      <c r="Q47" s="392" t="s">
        <v>2077</v>
      </c>
      <c r="U47" s="7" t="s">
        <v>2075</v>
      </c>
      <c r="V47" s="7" t="s">
        <v>2077</v>
      </c>
      <c r="X47" s="7" t="s">
        <v>2077</v>
      </c>
      <c r="Y47" s="28"/>
      <c r="Z47" s="7" t="s">
        <v>2075</v>
      </c>
      <c r="AA47" s="407">
        <v>11.99</v>
      </c>
      <c r="AB47" s="424">
        <v>44652</v>
      </c>
      <c r="AC47" s="424"/>
      <c r="AD47" s="28"/>
      <c r="AE47" s="9"/>
      <c r="AF47" s="425">
        <f t="shared" si="1"/>
        <v>1</v>
      </c>
      <c r="AG47" s="7" t="s">
        <v>2077</v>
      </c>
      <c r="AH47" s="28"/>
      <c r="AI47" s="10" t="s">
        <v>1465</v>
      </c>
    </row>
    <row r="48" spans="1:35">
      <c r="A48" s="10" t="str">
        <f>'Main Meals'!A48</f>
        <v>3800.102.211.000.402.000.000</v>
      </c>
      <c r="B48" s="9">
        <f>'Main Meals'!B48</f>
        <v>3800</v>
      </c>
      <c r="C48" s="9">
        <f>'Main Meals'!C48</f>
        <v>3800</v>
      </c>
      <c r="D48" s="10" t="str">
        <f>'Main Meals'!D48</f>
        <v xml:space="preserve">Chicken &amp; Rice Soup (OLD NOT ACTIVE) </v>
      </c>
      <c r="E48" s="9">
        <f>VLOOKUP($A48,'Item ID Crosswalk'!$A$2:$J$1048576,9,FALSE)</f>
        <v>0</v>
      </c>
      <c r="F48" s="422">
        <f>VLOOKUP($A48,'Item ID Crosswalk'!$A$2:$J$1048576,10,FALSE)</f>
        <v>0</v>
      </c>
      <c r="G48" s="9" t="str">
        <f>'Main Meals'!I48</f>
        <v>RETIRED</v>
      </c>
      <c r="H48" s="409">
        <f>'Main Meals'!J48</f>
        <v>44482</v>
      </c>
      <c r="I48" s="9" t="str">
        <f>'Main Meals'!K48</f>
        <v>SOUP</v>
      </c>
      <c r="J48" s="9" t="str">
        <f>VLOOKUP(C48,'Main Meals'!C48:L471,10,FALSE)</f>
        <v>SS</v>
      </c>
      <c r="K48" s="7" t="s">
        <v>1990</v>
      </c>
      <c r="L48" s="392">
        <v>10.99</v>
      </c>
      <c r="M48" s="401">
        <v>44562</v>
      </c>
      <c r="N48" s="407"/>
      <c r="O48" s="423">
        <f t="shared" si="0"/>
        <v>0</v>
      </c>
      <c r="P48" s="7" t="s">
        <v>2075</v>
      </c>
      <c r="Q48" s="392" t="s">
        <v>2077</v>
      </c>
      <c r="U48" s="7" t="s">
        <v>2075</v>
      </c>
      <c r="V48" s="7" t="s">
        <v>2077</v>
      </c>
      <c r="X48" s="7" t="s">
        <v>2077</v>
      </c>
      <c r="Y48" s="28"/>
      <c r="Z48" s="7" t="s">
        <v>2075</v>
      </c>
      <c r="AA48" s="407">
        <v>10.99</v>
      </c>
      <c r="AB48" s="424">
        <v>44652</v>
      </c>
      <c r="AC48" s="424"/>
      <c r="AD48" s="28"/>
      <c r="AE48" s="9"/>
      <c r="AF48" s="425">
        <f t="shared" si="1"/>
        <v>1</v>
      </c>
      <c r="AG48" s="7" t="s">
        <v>2077</v>
      </c>
      <c r="AH48" s="28"/>
      <c r="AI48" s="10" t="s">
        <v>1465</v>
      </c>
    </row>
    <row r="49" spans="1:35">
      <c r="A49" s="10" t="str">
        <f>'Main Meals'!A49</f>
        <v>3900.102.211.000.402.000.000</v>
      </c>
      <c r="B49" s="9">
        <f>'Main Meals'!B49</f>
        <v>3900</v>
      </c>
      <c r="C49" s="9">
        <f>'Main Meals'!C49</f>
        <v>3900</v>
      </c>
      <c r="D49" s="10" t="str">
        <f>'Main Meals'!D49</f>
        <v xml:space="preserve">New England Cod Chowder (OLD NOT ACTIVE) </v>
      </c>
      <c r="E49" s="9">
        <f>VLOOKUP($A49,'Item ID Crosswalk'!$A$2:$J$1048576,9,FALSE)</f>
        <v>0</v>
      </c>
      <c r="F49" s="422">
        <f>VLOOKUP($A49,'Item ID Crosswalk'!$A$2:$J$1048576,10,FALSE)</f>
        <v>0</v>
      </c>
      <c r="G49" s="9" t="str">
        <f>'Main Meals'!I49</f>
        <v>RETIRED</v>
      </c>
      <c r="H49" s="409">
        <f>'Main Meals'!J49</f>
        <v>44482</v>
      </c>
      <c r="I49" s="9" t="str">
        <f>'Main Meals'!K49</f>
        <v>SOUP</v>
      </c>
      <c r="J49" s="9" t="str">
        <f>VLOOKUP(C49,'Main Meals'!C49:L472,10,FALSE)</f>
        <v>SS</v>
      </c>
      <c r="K49" s="7" t="s">
        <v>1990</v>
      </c>
      <c r="L49" s="392">
        <v>10.99</v>
      </c>
      <c r="M49" s="401">
        <v>44562</v>
      </c>
      <c r="N49" s="407"/>
      <c r="O49" s="423">
        <f t="shared" si="0"/>
        <v>0</v>
      </c>
      <c r="P49" s="7" t="s">
        <v>2075</v>
      </c>
      <c r="Q49" s="392" t="s">
        <v>2077</v>
      </c>
      <c r="U49" s="7" t="s">
        <v>2075</v>
      </c>
      <c r="V49" s="7" t="s">
        <v>2077</v>
      </c>
      <c r="X49" s="7" t="s">
        <v>2077</v>
      </c>
      <c r="Y49" s="28"/>
      <c r="Z49" s="7" t="s">
        <v>2075</v>
      </c>
      <c r="AA49" s="407">
        <v>10.99</v>
      </c>
      <c r="AB49" s="424">
        <v>44652</v>
      </c>
      <c r="AC49" s="424"/>
      <c r="AD49" s="28"/>
      <c r="AE49" s="9"/>
      <c r="AF49" s="425">
        <f t="shared" si="1"/>
        <v>1</v>
      </c>
      <c r="AG49" s="7" t="s">
        <v>2077</v>
      </c>
      <c r="AH49" s="28"/>
      <c r="AI49" s="10" t="s">
        <v>1465</v>
      </c>
    </row>
    <row r="50" spans="1:35">
      <c r="A50" s="10" t="str">
        <f>'Main Meals'!A50</f>
        <v>4000.102.211.000.402.000.000</v>
      </c>
      <c r="B50" s="9">
        <f>'Main Meals'!B50</f>
        <v>4000</v>
      </c>
      <c r="C50" s="9">
        <f>'Main Meals'!C50</f>
        <v>4000</v>
      </c>
      <c r="D50" s="10" t="str">
        <f>'Main Meals'!D50</f>
        <v xml:space="preserve">Carrot Ginger Soup (OLD NOT ACTIVE) </v>
      </c>
      <c r="E50" s="9">
        <f>VLOOKUP($A50,'Item ID Crosswalk'!$A$2:$J$1048576,9,FALSE)</f>
        <v>0</v>
      </c>
      <c r="F50" s="422">
        <f>VLOOKUP($A50,'Item ID Crosswalk'!$A$2:$J$1048576,10,FALSE)</f>
        <v>0</v>
      </c>
      <c r="G50" s="9" t="str">
        <f>'Main Meals'!I50</f>
        <v>RETIRED</v>
      </c>
      <c r="H50" s="409">
        <f>'Main Meals'!J50</f>
        <v>44482</v>
      </c>
      <c r="I50" s="9" t="str">
        <f>'Main Meals'!K50</f>
        <v>SOUP</v>
      </c>
      <c r="J50" s="9" t="str">
        <f>VLOOKUP(C50,'Main Meals'!C50:L473,10,FALSE)</f>
        <v>SS</v>
      </c>
      <c r="K50" s="7" t="s">
        <v>1990</v>
      </c>
      <c r="L50" s="392">
        <v>9.99</v>
      </c>
      <c r="M50" s="401">
        <v>44562</v>
      </c>
      <c r="N50" s="407"/>
      <c r="O50" s="423">
        <f t="shared" si="0"/>
        <v>0</v>
      </c>
      <c r="P50" s="7" t="s">
        <v>2075</v>
      </c>
      <c r="Q50" s="392" t="s">
        <v>2077</v>
      </c>
      <c r="U50" s="7" t="s">
        <v>2075</v>
      </c>
      <c r="V50" s="7" t="s">
        <v>2077</v>
      </c>
      <c r="X50" s="7" t="s">
        <v>2077</v>
      </c>
      <c r="Y50" s="28"/>
      <c r="Z50" s="7" t="s">
        <v>2075</v>
      </c>
      <c r="AA50" s="407">
        <v>9.99</v>
      </c>
      <c r="AB50" s="424">
        <v>44652</v>
      </c>
      <c r="AC50" s="424"/>
      <c r="AD50" s="28"/>
      <c r="AE50" s="9"/>
      <c r="AF50" s="425">
        <f t="shared" si="1"/>
        <v>1</v>
      </c>
      <c r="AG50" s="7" t="s">
        <v>2077</v>
      </c>
      <c r="AH50" s="28"/>
      <c r="AI50" s="10" t="s">
        <v>1465</v>
      </c>
    </row>
    <row r="51" spans="1:35">
      <c r="A51" s="10" t="str">
        <f>'Main Meals'!A51</f>
        <v>4101.000.000.000.000.000.000</v>
      </c>
      <c r="B51" s="9">
        <f>'Main Meals'!B51</f>
        <v>4100</v>
      </c>
      <c r="C51" s="9">
        <f>'Main Meals'!C51</f>
        <v>4101</v>
      </c>
      <c r="D51" s="10" t="str">
        <f>'Main Meals'!D51</f>
        <v>Sesame Ponzu Soba Noodles (Veggie)</v>
      </c>
      <c r="E51" s="9">
        <f>VLOOKUP($A51,'Item ID Crosswalk'!$A$2:$J$1048576,9,FALSE)</f>
        <v>0</v>
      </c>
      <c r="F51" s="422">
        <f>VLOOKUP($A51,'Item ID Crosswalk'!$A$2:$J$1048576,10,FALSE)</f>
        <v>810044430530</v>
      </c>
      <c r="G51" s="9" t="str">
        <f>'Main Meals'!I51</f>
        <v>INACTIVE</v>
      </c>
      <c r="H51" s="409">
        <f>'Main Meals'!J51</f>
        <v>44482</v>
      </c>
      <c r="I51" s="9" t="str">
        <f>'Main Meals'!K51</f>
        <v>ENTRÉE</v>
      </c>
      <c r="J51" s="9" t="str">
        <f>VLOOKUP(C51,'Main Meals'!C51:L474,10,FALSE)</f>
        <v>SS</v>
      </c>
      <c r="K51" s="7" t="s">
        <v>2076</v>
      </c>
      <c r="L51" s="392">
        <v>14.99</v>
      </c>
      <c r="M51" s="401">
        <v>44562</v>
      </c>
      <c r="N51" s="407"/>
      <c r="O51" s="423">
        <f t="shared" si="0"/>
        <v>0</v>
      </c>
      <c r="P51" s="7" t="s">
        <v>2075</v>
      </c>
      <c r="Q51" s="392" t="s">
        <v>2077</v>
      </c>
      <c r="U51" s="7" t="s">
        <v>2075</v>
      </c>
      <c r="V51" s="7" t="s">
        <v>2077</v>
      </c>
      <c r="X51" s="7" t="s">
        <v>2077</v>
      </c>
      <c r="Y51" s="28"/>
      <c r="Z51" s="7" t="s">
        <v>2075</v>
      </c>
      <c r="AA51" s="407">
        <v>14.99</v>
      </c>
      <c r="AB51" s="424">
        <v>44652</v>
      </c>
      <c r="AC51" s="424"/>
      <c r="AD51" s="28"/>
      <c r="AE51" s="9"/>
      <c r="AF51" s="425">
        <f t="shared" si="1"/>
        <v>1</v>
      </c>
      <c r="AG51" s="7" t="s">
        <v>2077</v>
      </c>
      <c r="AH51" s="28"/>
      <c r="AI51" s="10" t="s">
        <v>1465</v>
      </c>
    </row>
    <row r="52" spans="1:35">
      <c r="A52" s="10" t="str">
        <f>'Main Meals'!A52</f>
        <v>4102.000.000.000.000.000.000</v>
      </c>
      <c r="B52" s="9">
        <f>'Main Meals'!B52</f>
        <v>4100</v>
      </c>
      <c r="C52" s="9">
        <f>'Main Meals'!C52</f>
        <v>4102</v>
      </c>
      <c r="D52" s="10" t="str">
        <f>'Main Meals'!D52</f>
        <v>Sesame Ponzu Soba Noodles (Tofu)</v>
      </c>
      <c r="E52" s="9">
        <f>VLOOKUP($A52,'Item ID Crosswalk'!$A$2:$J$1048576,9,FALSE)</f>
        <v>0</v>
      </c>
      <c r="F52" s="422">
        <f>VLOOKUP($A52,'Item ID Crosswalk'!$A$2:$J$1048576,10,FALSE)</f>
        <v>0</v>
      </c>
      <c r="G52" s="9" t="str">
        <f>'Main Meals'!I52</f>
        <v>INACTIVE</v>
      </c>
      <c r="H52" s="409">
        <f>'Main Meals'!J52</f>
        <v>44482</v>
      </c>
      <c r="I52" s="9" t="str">
        <f>'Main Meals'!K52</f>
        <v>ENTRÉE</v>
      </c>
      <c r="J52" s="9" t="str">
        <f>VLOOKUP(C52,'Main Meals'!C52:L475,10,FALSE)</f>
        <v>SS</v>
      </c>
      <c r="K52" s="7" t="s">
        <v>2076</v>
      </c>
      <c r="L52" s="392">
        <v>15.99</v>
      </c>
      <c r="M52" s="401">
        <v>44562</v>
      </c>
      <c r="N52" s="407"/>
      <c r="O52" s="423">
        <f t="shared" si="0"/>
        <v>0</v>
      </c>
      <c r="P52" s="7" t="s">
        <v>2075</v>
      </c>
      <c r="Q52" s="392" t="s">
        <v>2077</v>
      </c>
      <c r="U52" s="7" t="s">
        <v>2075</v>
      </c>
      <c r="V52" s="7" t="s">
        <v>2077</v>
      </c>
      <c r="X52" s="7" t="s">
        <v>2077</v>
      </c>
      <c r="Y52" s="28"/>
      <c r="Z52" s="7" t="s">
        <v>2075</v>
      </c>
      <c r="AA52" s="407">
        <v>15.99</v>
      </c>
      <c r="AB52" s="424">
        <v>44652</v>
      </c>
      <c r="AC52" s="424"/>
      <c r="AD52" s="28"/>
      <c r="AE52" s="9"/>
      <c r="AF52" s="425">
        <f t="shared" si="1"/>
        <v>1</v>
      </c>
      <c r="AG52" s="7" t="s">
        <v>2077</v>
      </c>
      <c r="AH52" s="28"/>
      <c r="AI52" s="10" t="s">
        <v>1465</v>
      </c>
    </row>
    <row r="53" spans="1:35">
      <c r="A53" s="10" t="str">
        <f>'Main Meals'!A53</f>
        <v>4103.000.000.000.000.000.000</v>
      </c>
      <c r="B53" s="9">
        <f>'Main Meals'!B53</f>
        <v>4100</v>
      </c>
      <c r="C53" s="9">
        <f>'Main Meals'!C53</f>
        <v>4103</v>
      </c>
      <c r="D53" s="10" t="str">
        <f>'Main Meals'!D53</f>
        <v>Sesame Ponzu Soba Noodles (Shrimp)</v>
      </c>
      <c r="E53" s="9">
        <f>VLOOKUP($A53,'Item ID Crosswalk'!$A$2:$J$1048576,9,FALSE)</f>
        <v>0</v>
      </c>
      <c r="F53" s="422">
        <f>VLOOKUP($A53,'Item ID Crosswalk'!$A$2:$J$1048576,10,FALSE)</f>
        <v>810044430554</v>
      </c>
      <c r="G53" s="9" t="str">
        <f>'Main Meals'!I53</f>
        <v>INACTIVE</v>
      </c>
      <c r="H53" s="409">
        <f>'Main Meals'!J53</f>
        <v>44482</v>
      </c>
      <c r="I53" s="9" t="str">
        <f>'Main Meals'!K53</f>
        <v>ENTRÉE</v>
      </c>
      <c r="J53" s="9" t="str">
        <f>VLOOKUP(C53,'Main Meals'!C53:L476,10,FALSE)</f>
        <v>SS</v>
      </c>
      <c r="K53" s="7" t="s">
        <v>2076</v>
      </c>
      <c r="L53" s="392">
        <v>17.989999999999998</v>
      </c>
      <c r="M53" s="401">
        <v>44562</v>
      </c>
      <c r="N53" s="408"/>
      <c r="O53" s="423">
        <f t="shared" si="0"/>
        <v>0</v>
      </c>
      <c r="P53" s="7" t="s">
        <v>2075</v>
      </c>
      <c r="Q53" s="7" t="s">
        <v>2077</v>
      </c>
      <c r="U53" s="7" t="s">
        <v>2075</v>
      </c>
      <c r="V53" s="7" t="s">
        <v>2077</v>
      </c>
      <c r="X53" s="392" t="s">
        <v>137</v>
      </c>
      <c r="Y53" s="392"/>
      <c r="Z53" s="7" t="s">
        <v>2076</v>
      </c>
      <c r="AA53" s="408">
        <v>17.989999999999998</v>
      </c>
      <c r="AB53" s="424">
        <v>44652</v>
      </c>
      <c r="AC53" s="424"/>
      <c r="AD53" s="392">
        <v>11.6935</v>
      </c>
      <c r="AE53" s="409">
        <v>44790</v>
      </c>
      <c r="AF53" s="425">
        <f t="shared" si="1"/>
        <v>0.34999999999999992</v>
      </c>
      <c r="AG53" s="7" t="s">
        <v>137</v>
      </c>
      <c r="AH53" s="7" t="s">
        <v>2104</v>
      </c>
      <c r="AI53" s="10" t="s">
        <v>1465</v>
      </c>
    </row>
    <row r="54" spans="1:35">
      <c r="A54" s="10" t="str">
        <f>'Main Meals'!A54</f>
        <v>4104.000.000.000.000.000.000</v>
      </c>
      <c r="B54" s="9">
        <f>'Main Meals'!B54</f>
        <v>4100</v>
      </c>
      <c r="C54" s="9">
        <f>'Main Meals'!C54</f>
        <v>4104</v>
      </c>
      <c r="D54" s="10" t="str">
        <f>'Main Meals'!D54</f>
        <v>Sesame Ponzu Soba Noodles (Beef)</v>
      </c>
      <c r="E54" s="9">
        <f>VLOOKUP($A54,'Item ID Crosswalk'!$A$2:$J$1048576,9,FALSE)</f>
        <v>0</v>
      </c>
      <c r="F54" s="422">
        <f>VLOOKUP($A54,'Item ID Crosswalk'!$A$2:$J$1048576,10,FALSE)</f>
        <v>810044430547</v>
      </c>
      <c r="G54" s="9" t="str">
        <f>'Main Meals'!I54</f>
        <v>INACTIVE</v>
      </c>
      <c r="H54" s="409">
        <f>'Main Meals'!J54</f>
        <v>44482</v>
      </c>
      <c r="I54" s="9" t="str">
        <f>'Main Meals'!K54</f>
        <v>ENTRÉE</v>
      </c>
      <c r="J54" s="9" t="str">
        <f>VLOOKUP(C54,'Main Meals'!C54:L477,10,FALSE)</f>
        <v>SS</v>
      </c>
      <c r="K54" s="7" t="s">
        <v>2076</v>
      </c>
      <c r="L54" s="392">
        <v>16.989999999999998</v>
      </c>
      <c r="M54" s="401">
        <v>44562</v>
      </c>
      <c r="N54" s="407"/>
      <c r="O54" s="423">
        <f t="shared" si="0"/>
        <v>0</v>
      </c>
      <c r="P54" s="7" t="s">
        <v>2075</v>
      </c>
      <c r="Q54" s="392" t="s">
        <v>2077</v>
      </c>
      <c r="U54" s="7" t="s">
        <v>2075</v>
      </c>
      <c r="V54" s="7" t="s">
        <v>2077</v>
      </c>
      <c r="X54" s="7" t="s">
        <v>2077</v>
      </c>
      <c r="Y54" s="28"/>
      <c r="Z54" s="7" t="s">
        <v>2075</v>
      </c>
      <c r="AA54" s="407">
        <v>16.989999999999998</v>
      </c>
      <c r="AB54" s="424">
        <v>44652</v>
      </c>
      <c r="AC54" s="424"/>
      <c r="AD54" s="28"/>
      <c r="AE54" s="9"/>
      <c r="AF54" s="425">
        <f t="shared" si="1"/>
        <v>1</v>
      </c>
      <c r="AG54" s="7" t="s">
        <v>2077</v>
      </c>
      <c r="AH54" s="28"/>
      <c r="AI54" s="10" t="s">
        <v>1465</v>
      </c>
    </row>
    <row r="55" spans="1:35">
      <c r="A55" s="10" t="str">
        <f>'Main Meals'!A55</f>
        <v>4200.112.000.000.000.000.000</v>
      </c>
      <c r="B55" s="9">
        <f>'Main Meals'!B55</f>
        <v>4200</v>
      </c>
      <c r="C55" s="9">
        <f>'Main Meals'!C55</f>
        <v>4200</v>
      </c>
      <c r="D55" s="10" t="str">
        <f>'Main Meals'!D55</f>
        <v>Roasted Lamb (Lamb)</v>
      </c>
      <c r="E55" s="9">
        <f>VLOOKUP($A55,'Item ID Crosswalk'!$A$2:$J$1048576,9,FALSE)</f>
        <v>0</v>
      </c>
      <c r="F55" s="422">
        <f>VLOOKUP($A55,'Item ID Crosswalk'!$A$2:$J$1048576,10,FALSE)</f>
        <v>0</v>
      </c>
      <c r="G55" s="9" t="str">
        <f>'Main Meals'!I55</f>
        <v>INACTIVE</v>
      </c>
      <c r="H55" s="409">
        <f>'Main Meals'!J55</f>
        <v>44482</v>
      </c>
      <c r="I55" s="9" t="str">
        <f>'Main Meals'!K55</f>
        <v>ENTRÉE</v>
      </c>
      <c r="J55" s="9" t="str">
        <f>VLOOKUP(C55,'Main Meals'!C55:L478,10,FALSE)</f>
        <v>SS</v>
      </c>
      <c r="K55" s="7" t="s">
        <v>2076</v>
      </c>
      <c r="L55" s="392">
        <v>20.99</v>
      </c>
      <c r="M55" s="401">
        <v>44562</v>
      </c>
      <c r="N55" s="407"/>
      <c r="O55" s="423">
        <f t="shared" si="0"/>
        <v>0</v>
      </c>
      <c r="P55" s="7" t="s">
        <v>2075</v>
      </c>
      <c r="Q55" s="392" t="s">
        <v>2077</v>
      </c>
      <c r="U55" s="7" t="s">
        <v>2075</v>
      </c>
      <c r="V55" s="7" t="s">
        <v>2077</v>
      </c>
      <c r="X55" s="7" t="s">
        <v>2077</v>
      </c>
      <c r="Y55" s="28"/>
      <c r="Z55" s="7" t="s">
        <v>2075</v>
      </c>
      <c r="AA55" s="407">
        <v>20.99</v>
      </c>
      <c r="AB55" s="424">
        <v>44652</v>
      </c>
      <c r="AC55" s="424"/>
      <c r="AD55" s="28"/>
      <c r="AE55" s="9"/>
      <c r="AF55" s="425">
        <f t="shared" si="1"/>
        <v>1</v>
      </c>
      <c r="AG55" s="7" t="s">
        <v>2077</v>
      </c>
      <c r="AH55" s="28"/>
      <c r="AI55" s="10" t="s">
        <v>1465</v>
      </c>
    </row>
    <row r="56" spans="1:35">
      <c r="A56" s="10" t="str">
        <f>'Main Meals'!A56</f>
        <v>4300.000.000.000.000.503.000</v>
      </c>
      <c r="B56" s="9">
        <f>'Main Meals'!B56</f>
        <v>4300</v>
      </c>
      <c r="C56" s="9">
        <f>'Main Meals'!C56</f>
        <v>4300</v>
      </c>
      <c r="D56" s="10" t="str">
        <f>'Main Meals'!D56</f>
        <v xml:space="preserve">Tierra Salad (OLD NOT ACTIVE) </v>
      </c>
      <c r="E56" s="9">
        <f>VLOOKUP($A56,'Item ID Crosswalk'!$A$2:$J$1048576,9,FALSE)</f>
        <v>0</v>
      </c>
      <c r="F56" s="422">
        <f>VLOOKUP($A56,'Item ID Crosswalk'!$A$2:$J$1048576,10,FALSE)</f>
        <v>0</v>
      </c>
      <c r="G56" s="9" t="str">
        <f>'Main Meals'!I56</f>
        <v>RETIRED</v>
      </c>
      <c r="H56" s="409">
        <f>'Main Meals'!J56</f>
        <v>44482</v>
      </c>
      <c r="I56" s="9" t="str">
        <f>'Main Meals'!K56</f>
        <v>SALAD</v>
      </c>
      <c r="J56" s="9" t="str">
        <f>VLOOKUP(C56,'Main Meals'!C56:L479,10,FALSE)</f>
        <v>SS</v>
      </c>
      <c r="K56" s="7" t="s">
        <v>1990</v>
      </c>
      <c r="L56" s="392">
        <v>14.99</v>
      </c>
      <c r="M56" s="401">
        <v>44562</v>
      </c>
      <c r="N56" s="407"/>
      <c r="O56" s="423">
        <f t="shared" si="0"/>
        <v>0</v>
      </c>
      <c r="P56" s="7" t="s">
        <v>2075</v>
      </c>
      <c r="Q56" s="392" t="s">
        <v>2077</v>
      </c>
      <c r="U56" s="7" t="s">
        <v>2075</v>
      </c>
      <c r="V56" s="7" t="s">
        <v>2077</v>
      </c>
      <c r="X56" s="7" t="s">
        <v>2077</v>
      </c>
      <c r="Y56" s="28"/>
      <c r="Z56" s="7" t="s">
        <v>2075</v>
      </c>
      <c r="AA56" s="407">
        <v>14.99</v>
      </c>
      <c r="AB56" s="424">
        <v>44652</v>
      </c>
      <c r="AC56" s="424"/>
      <c r="AD56" s="28"/>
      <c r="AE56" s="9"/>
      <c r="AF56" s="425">
        <f t="shared" si="1"/>
        <v>1</v>
      </c>
      <c r="AG56" s="7" t="s">
        <v>2077</v>
      </c>
      <c r="AH56" s="28"/>
      <c r="AI56" s="10" t="s">
        <v>1465</v>
      </c>
    </row>
    <row r="57" spans="1:35">
      <c r="A57" s="10" t="str">
        <f>'Main Meals'!A57</f>
        <v>4401.000.208.000.403.000.000</v>
      </c>
      <c r="B57" s="9">
        <f>'Main Meals'!B57</f>
        <v>4400</v>
      </c>
      <c r="C57" s="9">
        <f>'Main Meals'!C57</f>
        <v>4401</v>
      </c>
      <c r="D57" s="10" t="str">
        <f>'Main Meals'!D57</f>
        <v>Alambre (Tofu)</v>
      </c>
      <c r="E57" s="9">
        <f>VLOOKUP($A57,'Item ID Crosswalk'!$A$2:$J$1048576,9,FALSE)</f>
        <v>0</v>
      </c>
      <c r="F57" s="422">
        <f>VLOOKUP($A57,'Item ID Crosswalk'!$A$2:$J$1048576,10,FALSE)</f>
        <v>0</v>
      </c>
      <c r="G57" s="9" t="str">
        <f>'Main Meals'!I57</f>
        <v>INACTIVE</v>
      </c>
      <c r="H57" s="409">
        <f>'Main Meals'!J57</f>
        <v>44482</v>
      </c>
      <c r="I57" s="9" t="str">
        <f>'Main Meals'!K57</f>
        <v>ENTRÉE</v>
      </c>
      <c r="J57" s="9" t="str">
        <f>VLOOKUP(C57,'Main Meals'!C57:L480,10,FALSE)</f>
        <v>SS</v>
      </c>
      <c r="K57" s="7" t="s">
        <v>2076</v>
      </c>
      <c r="L57" s="392">
        <v>12.99</v>
      </c>
      <c r="M57" s="401">
        <v>44562</v>
      </c>
      <c r="N57" s="407"/>
      <c r="O57" s="423">
        <f t="shared" si="0"/>
        <v>0</v>
      </c>
      <c r="P57" s="7" t="s">
        <v>2075</v>
      </c>
      <c r="Q57" s="392" t="s">
        <v>2077</v>
      </c>
      <c r="U57" s="7" t="s">
        <v>2075</v>
      </c>
      <c r="V57" s="7" t="s">
        <v>2077</v>
      </c>
      <c r="X57" s="7" t="s">
        <v>2077</v>
      </c>
      <c r="Y57" s="28"/>
      <c r="Z57" s="7" t="s">
        <v>2075</v>
      </c>
      <c r="AA57" s="407">
        <v>12.99</v>
      </c>
      <c r="AB57" s="424">
        <v>44652</v>
      </c>
      <c r="AC57" s="424"/>
      <c r="AD57" s="28"/>
      <c r="AE57" s="9"/>
      <c r="AF57" s="425">
        <f t="shared" si="1"/>
        <v>1</v>
      </c>
      <c r="AG57" s="7" t="s">
        <v>2077</v>
      </c>
      <c r="AH57" s="28"/>
      <c r="AI57" s="10" t="s">
        <v>1465</v>
      </c>
    </row>
    <row r="58" spans="1:35">
      <c r="A58" s="10" t="str">
        <f>'Main Meals'!A58</f>
        <v>4402.000.208.000.403.000.000</v>
      </c>
      <c r="B58" s="9">
        <f>'Main Meals'!B58</f>
        <v>4400</v>
      </c>
      <c r="C58" s="9">
        <f>'Main Meals'!C58</f>
        <v>4402</v>
      </c>
      <c r="D58" s="10" t="str">
        <f>'Main Meals'!D58</f>
        <v>Alambre (Chicken)</v>
      </c>
      <c r="E58" s="9">
        <f>VLOOKUP($A58,'Item ID Crosswalk'!$A$2:$J$1048576,9,FALSE)</f>
        <v>0</v>
      </c>
      <c r="F58" s="422">
        <f>VLOOKUP($A58,'Item ID Crosswalk'!$A$2:$J$1048576,10,FALSE)</f>
        <v>0</v>
      </c>
      <c r="G58" s="9" t="str">
        <f>'Main Meals'!I58</f>
        <v>INACTIVE</v>
      </c>
      <c r="H58" s="409">
        <f>'Main Meals'!J58</f>
        <v>44482</v>
      </c>
      <c r="I58" s="9" t="str">
        <f>'Main Meals'!K58</f>
        <v>ENTRÉE</v>
      </c>
      <c r="J58" s="9" t="str">
        <f>VLOOKUP(C58,'Main Meals'!C58:L481,10,FALSE)</f>
        <v>SS</v>
      </c>
      <c r="K58" s="7" t="s">
        <v>2076</v>
      </c>
      <c r="L58" s="392">
        <v>13.99</v>
      </c>
      <c r="M58" s="401">
        <v>44562</v>
      </c>
      <c r="N58" s="407"/>
      <c r="O58" s="423">
        <f t="shared" si="0"/>
        <v>0</v>
      </c>
      <c r="P58" s="7" t="s">
        <v>2075</v>
      </c>
      <c r="Q58" s="392" t="s">
        <v>2077</v>
      </c>
      <c r="U58" s="7" t="s">
        <v>2075</v>
      </c>
      <c r="V58" s="7" t="s">
        <v>2077</v>
      </c>
      <c r="X58" s="7" t="s">
        <v>2077</v>
      </c>
      <c r="Y58" s="28"/>
      <c r="Z58" s="7" t="s">
        <v>2075</v>
      </c>
      <c r="AA58" s="407">
        <v>13.99</v>
      </c>
      <c r="AB58" s="424">
        <v>44652</v>
      </c>
      <c r="AC58" s="424"/>
      <c r="AD58" s="28"/>
      <c r="AE58" s="9"/>
      <c r="AF58" s="425">
        <f t="shared" si="1"/>
        <v>1</v>
      </c>
      <c r="AG58" s="7" t="s">
        <v>2077</v>
      </c>
      <c r="AH58" s="28"/>
      <c r="AI58" s="10" t="s">
        <v>1465</v>
      </c>
    </row>
    <row r="59" spans="1:35">
      <c r="A59" s="10" t="str">
        <f>'Main Meals'!A59</f>
        <v>4403.000.208.000.403.000.000</v>
      </c>
      <c r="B59" s="9">
        <f>'Main Meals'!B59</f>
        <v>4400</v>
      </c>
      <c r="C59" s="9">
        <f>'Main Meals'!C59</f>
        <v>4403</v>
      </c>
      <c r="D59" s="10" t="str">
        <f>'Main Meals'!D59</f>
        <v>Alambre (Beef)</v>
      </c>
      <c r="E59" s="9">
        <f>VLOOKUP($A59,'Item ID Crosswalk'!$A$2:$J$1048576,9,FALSE)</f>
        <v>0</v>
      </c>
      <c r="F59" s="422">
        <f>VLOOKUP($A59,'Item ID Crosswalk'!$A$2:$J$1048576,10,FALSE)</f>
        <v>0</v>
      </c>
      <c r="G59" s="9" t="str">
        <f>'Main Meals'!I59</f>
        <v>INACTIVE</v>
      </c>
      <c r="H59" s="409">
        <f>'Main Meals'!J59</f>
        <v>44482</v>
      </c>
      <c r="I59" s="9" t="str">
        <f>'Main Meals'!K59</f>
        <v>ENTRÉE</v>
      </c>
      <c r="J59" s="9" t="str">
        <f>VLOOKUP(C59,'Main Meals'!C59:L482,10,FALSE)</f>
        <v>SS</v>
      </c>
      <c r="K59" s="7" t="s">
        <v>2076</v>
      </c>
      <c r="L59" s="392">
        <v>15.99</v>
      </c>
      <c r="M59" s="401">
        <v>44562</v>
      </c>
      <c r="N59" s="407"/>
      <c r="O59" s="423">
        <f t="shared" si="0"/>
        <v>0</v>
      </c>
      <c r="P59" s="7" t="s">
        <v>2075</v>
      </c>
      <c r="Q59" s="392" t="s">
        <v>2077</v>
      </c>
      <c r="U59" s="7" t="s">
        <v>2075</v>
      </c>
      <c r="V59" s="7" t="s">
        <v>2077</v>
      </c>
      <c r="X59" s="7" t="s">
        <v>2077</v>
      </c>
      <c r="Y59" s="28"/>
      <c r="Z59" s="7" t="s">
        <v>2075</v>
      </c>
      <c r="AA59" s="407">
        <v>15.99</v>
      </c>
      <c r="AB59" s="424">
        <v>44652</v>
      </c>
      <c r="AC59" s="424"/>
      <c r="AD59" s="28"/>
      <c r="AE59" s="9"/>
      <c r="AF59" s="425">
        <f t="shared" si="1"/>
        <v>1</v>
      </c>
      <c r="AG59" s="7" t="s">
        <v>2077</v>
      </c>
      <c r="AH59" s="28"/>
      <c r="AI59" s="10" t="s">
        <v>1465</v>
      </c>
    </row>
    <row r="60" spans="1:35">
      <c r="A60" s="10" t="str">
        <f>'Main Meals'!A60</f>
        <v>4501.000.000.000.000.000.000</v>
      </c>
      <c r="B60" s="9">
        <f>'Main Meals'!B60</f>
        <v>4500</v>
      </c>
      <c r="C60" s="9">
        <f>'Main Meals'!C60</f>
        <v>4501</v>
      </c>
      <c r="D60" s="10" t="str">
        <f>'Main Meals'!D60</f>
        <v>Casablanca Bowl (OLD NOT ACTIVE) (Veggie)</v>
      </c>
      <c r="E60" s="9">
        <f>VLOOKUP($A60,'Item ID Crosswalk'!$A$2:$J$1048576,9,FALSE)</f>
        <v>0</v>
      </c>
      <c r="F60" s="422">
        <f>VLOOKUP($A60,'Item ID Crosswalk'!$A$2:$J$1048576,10,FALSE)</f>
        <v>0</v>
      </c>
      <c r="G60" s="9" t="str">
        <f>'Main Meals'!I60</f>
        <v>RETIRED</v>
      </c>
      <c r="H60" s="409">
        <f>'Main Meals'!J60</f>
        <v>44482</v>
      </c>
      <c r="I60" s="9" t="str">
        <f>'Main Meals'!K60</f>
        <v>SALAD</v>
      </c>
      <c r="J60" s="9" t="str">
        <f>VLOOKUP(C60,'Main Meals'!C60:L483,10,FALSE)</f>
        <v>SS</v>
      </c>
      <c r="K60" s="7" t="s">
        <v>1990</v>
      </c>
      <c r="L60" s="392">
        <v>14.99</v>
      </c>
      <c r="M60" s="401">
        <v>44562</v>
      </c>
      <c r="N60" s="407"/>
      <c r="O60" s="423">
        <f t="shared" si="0"/>
        <v>0</v>
      </c>
      <c r="P60" s="7" t="s">
        <v>2075</v>
      </c>
      <c r="Q60" s="392" t="s">
        <v>2077</v>
      </c>
      <c r="U60" s="7" t="s">
        <v>2075</v>
      </c>
      <c r="V60" s="7" t="s">
        <v>2077</v>
      </c>
      <c r="X60" s="7" t="s">
        <v>2077</v>
      </c>
      <c r="Y60" s="28"/>
      <c r="Z60" s="7" t="s">
        <v>2075</v>
      </c>
      <c r="AA60" s="407">
        <v>14.99</v>
      </c>
      <c r="AB60" s="424">
        <v>44652</v>
      </c>
      <c r="AC60" s="424"/>
      <c r="AD60" s="28"/>
      <c r="AE60" s="9"/>
      <c r="AF60" s="425">
        <f t="shared" si="1"/>
        <v>1</v>
      </c>
      <c r="AG60" s="7" t="s">
        <v>2077</v>
      </c>
      <c r="AH60" s="28"/>
      <c r="AI60" s="10" t="s">
        <v>1465</v>
      </c>
    </row>
    <row r="61" spans="1:35">
      <c r="A61" s="10" t="str">
        <f>'Main Meals'!A61</f>
        <v>4502.000.000.000.000.000.000</v>
      </c>
      <c r="B61" s="9">
        <f>'Main Meals'!B61</f>
        <v>4500</v>
      </c>
      <c r="C61" s="9">
        <f>'Main Meals'!C61</f>
        <v>4502</v>
      </c>
      <c r="D61" s="10" t="str">
        <f>'Main Meals'!D61</f>
        <v>Casablanca Bowl (OLD NOT ACTIVE) (Chicken)</v>
      </c>
      <c r="E61" s="9">
        <f>VLOOKUP($A61,'Item ID Crosswalk'!$A$2:$J$1048576,9,FALSE)</f>
        <v>0</v>
      </c>
      <c r="F61" s="422">
        <f>VLOOKUP($A61,'Item ID Crosswalk'!$A$2:$J$1048576,10,FALSE)</f>
        <v>0</v>
      </c>
      <c r="G61" s="9" t="str">
        <f>'Main Meals'!I61</f>
        <v>RETIRED</v>
      </c>
      <c r="H61" s="409">
        <f>'Main Meals'!J61</f>
        <v>44482</v>
      </c>
      <c r="I61" s="9" t="str">
        <f>'Main Meals'!K61</f>
        <v>SALAD</v>
      </c>
      <c r="J61" s="9" t="str">
        <f>VLOOKUP(C61,'Main Meals'!C61:L484,10,FALSE)</f>
        <v>SS</v>
      </c>
      <c r="K61" s="7" t="s">
        <v>1990</v>
      </c>
      <c r="L61" s="392">
        <v>16.989999999999998</v>
      </c>
      <c r="M61" s="401">
        <v>44562</v>
      </c>
      <c r="N61" s="407"/>
      <c r="O61" s="423">
        <f t="shared" si="0"/>
        <v>0</v>
      </c>
      <c r="P61" s="7" t="s">
        <v>2075</v>
      </c>
      <c r="Q61" s="392" t="s">
        <v>2077</v>
      </c>
      <c r="U61" s="7" t="s">
        <v>2075</v>
      </c>
      <c r="V61" s="7" t="s">
        <v>2077</v>
      </c>
      <c r="X61" s="7" t="s">
        <v>2077</v>
      </c>
      <c r="Y61" s="28"/>
      <c r="Z61" s="7" t="s">
        <v>2075</v>
      </c>
      <c r="AA61" s="407">
        <v>16.989999999999998</v>
      </c>
      <c r="AB61" s="424">
        <v>44652</v>
      </c>
      <c r="AC61" s="424"/>
      <c r="AD61" s="28"/>
      <c r="AE61" s="9"/>
      <c r="AF61" s="425">
        <f t="shared" si="1"/>
        <v>1</v>
      </c>
      <c r="AG61" s="7" t="s">
        <v>2077</v>
      </c>
      <c r="AH61" s="28"/>
      <c r="AI61" s="10" t="s">
        <v>1465</v>
      </c>
    </row>
    <row r="62" spans="1:35">
      <c r="A62" s="10" t="str">
        <f>'Main Meals'!A62</f>
        <v>4601.127.128.000.000.000.000</v>
      </c>
      <c r="B62" s="9">
        <f>'Main Meals'!B62</f>
        <v>4600</v>
      </c>
      <c r="C62" s="9">
        <f>'Main Meals'!C62</f>
        <v>4601</v>
      </c>
      <c r="D62" s="10" t="str">
        <f>'Main Meals'!D62</f>
        <v>Mediterranean Salad (Veggie)</v>
      </c>
      <c r="E62" s="9" t="str">
        <f>VLOOKUP($A62,'Item ID Crosswalk'!$A$2:$J$1048576,9,FALSE)</f>
        <v>B07GQ6XX9C</v>
      </c>
      <c r="F62" s="422">
        <f>VLOOKUP($A62,'Item ID Crosswalk'!$A$2:$J$1048576,10,FALSE)</f>
        <v>850001352222</v>
      </c>
      <c r="G62" s="9" t="str">
        <f>'Main Meals'!I62</f>
        <v xml:space="preserve">ACTIVE </v>
      </c>
      <c r="H62" s="409">
        <f>'Main Meals'!J62</f>
        <v>44482</v>
      </c>
      <c r="I62" s="9" t="str">
        <f>'Main Meals'!K62</f>
        <v>SALAD</v>
      </c>
      <c r="J62" s="9" t="str">
        <f>VLOOKUP(C62,'Main Meals'!C62:L485,10,FALSE)</f>
        <v>SS</v>
      </c>
      <c r="K62" s="7" t="s">
        <v>2076</v>
      </c>
      <c r="L62" s="392">
        <v>11.35</v>
      </c>
      <c r="M62" s="401">
        <v>44736</v>
      </c>
      <c r="N62" s="407">
        <v>10.99</v>
      </c>
      <c r="O62" s="423">
        <f t="shared" si="0"/>
        <v>3.2757051865332065E-2</v>
      </c>
      <c r="P62" s="7" t="s">
        <v>2076</v>
      </c>
      <c r="Q62" s="392" t="s">
        <v>2077</v>
      </c>
      <c r="U62" s="7" t="s">
        <v>2075</v>
      </c>
      <c r="V62" s="7" t="s">
        <v>2077</v>
      </c>
      <c r="X62" s="7" t="s">
        <v>2077</v>
      </c>
      <c r="Y62" s="28"/>
      <c r="Z62" s="7" t="s">
        <v>2075</v>
      </c>
      <c r="AA62" s="407">
        <v>10.99</v>
      </c>
      <c r="AB62" s="424">
        <v>44652</v>
      </c>
      <c r="AC62" s="424"/>
      <c r="AD62" s="28"/>
      <c r="AE62" s="9"/>
      <c r="AF62" s="425">
        <f t="shared" si="1"/>
        <v>1</v>
      </c>
      <c r="AG62" s="7" t="s">
        <v>2077</v>
      </c>
      <c r="AH62" s="28"/>
      <c r="AI62" s="10" t="s">
        <v>1465</v>
      </c>
    </row>
    <row r="63" spans="1:35">
      <c r="A63" s="10" t="str">
        <f>'Main Meals'!A63</f>
        <v>4602.127.128.000.000.000.000</v>
      </c>
      <c r="B63" s="9">
        <f>'Main Meals'!B63</f>
        <v>4600</v>
      </c>
      <c r="C63" s="9">
        <f>'Main Meals'!C63</f>
        <v>4602</v>
      </c>
      <c r="D63" s="10" t="str">
        <f>'Main Meals'!D63</f>
        <v>Mediterranean Salad (Chicken)</v>
      </c>
      <c r="E63" s="9">
        <f>VLOOKUP($A63,'Item ID Crosswalk'!$A$2:$J$1048576,9,FALSE)</f>
        <v>0</v>
      </c>
      <c r="F63" s="422">
        <f>VLOOKUP($A63,'Item ID Crosswalk'!$A$2:$J$1048576,10,FALSE)</f>
        <v>850001352215</v>
      </c>
      <c r="G63" s="9" t="str">
        <f>'Main Meals'!I63</f>
        <v xml:space="preserve">ACTIVE </v>
      </c>
      <c r="H63" s="409">
        <f>'Main Meals'!J63</f>
        <v>44482</v>
      </c>
      <c r="I63" s="9" t="str">
        <f>'Main Meals'!K63</f>
        <v>SALAD</v>
      </c>
      <c r="J63" s="9" t="str">
        <f>VLOOKUP(C63,'Main Meals'!C63:L486,10,FALSE)</f>
        <v>SS</v>
      </c>
      <c r="K63" s="7" t="s">
        <v>2076</v>
      </c>
      <c r="L63" s="392">
        <v>12.589500000000001</v>
      </c>
      <c r="M63" s="401">
        <v>44736</v>
      </c>
      <c r="N63" s="407">
        <v>11.99</v>
      </c>
      <c r="O63" s="423">
        <f t="shared" si="0"/>
        <v>5.0000000000000065E-2</v>
      </c>
      <c r="P63" s="7" t="s">
        <v>2075</v>
      </c>
      <c r="Q63" s="392" t="s">
        <v>2077</v>
      </c>
      <c r="U63" s="7" t="s">
        <v>2075</v>
      </c>
      <c r="V63" s="7" t="s">
        <v>2077</v>
      </c>
      <c r="X63" s="7" t="s">
        <v>2077</v>
      </c>
      <c r="Y63" s="28"/>
      <c r="Z63" s="7" t="s">
        <v>2075</v>
      </c>
      <c r="AA63" s="407">
        <v>11.99</v>
      </c>
      <c r="AB63" s="424">
        <v>44652</v>
      </c>
      <c r="AC63" s="424"/>
      <c r="AD63" s="28"/>
      <c r="AE63" s="9"/>
      <c r="AF63" s="425">
        <f t="shared" si="1"/>
        <v>1</v>
      </c>
      <c r="AG63" s="7" t="s">
        <v>2077</v>
      </c>
      <c r="AH63" s="28"/>
      <c r="AI63" s="10" t="s">
        <v>1465</v>
      </c>
    </row>
    <row r="64" spans="1:35">
      <c r="A64" s="10" t="str">
        <f>'Main Meals'!A64</f>
        <v>4603.127.128.000.000.000.000</v>
      </c>
      <c r="B64" s="9">
        <f>'Main Meals'!B64</f>
        <v>4600</v>
      </c>
      <c r="C64" s="9">
        <f>'Main Meals'!C64</f>
        <v>4603</v>
      </c>
      <c r="D64" s="10" t="str">
        <f>'Main Meals'!D64</f>
        <v>Mediterranean Salad (Beef)</v>
      </c>
      <c r="E64" s="9">
        <f>VLOOKUP($A64,'Item ID Crosswalk'!$A$2:$J$1048576,9,FALSE)</f>
        <v>0</v>
      </c>
      <c r="F64" s="422">
        <f>VLOOKUP($A64,'Item ID Crosswalk'!$A$2:$J$1048576,10,FALSE)</f>
        <v>850001352208</v>
      </c>
      <c r="G64" s="9" t="str">
        <f>'Main Meals'!I64</f>
        <v xml:space="preserve">ACTIVE </v>
      </c>
      <c r="H64" s="409">
        <f>'Main Meals'!J64</f>
        <v>44482</v>
      </c>
      <c r="I64" s="9" t="str">
        <f>'Main Meals'!K64</f>
        <v>SALAD</v>
      </c>
      <c r="J64" s="9" t="str">
        <f>VLOOKUP(C64,'Main Meals'!C64:L487,10,FALSE)</f>
        <v>SS</v>
      </c>
      <c r="K64" s="7" t="s">
        <v>2076</v>
      </c>
      <c r="L64" s="392">
        <v>13.65</v>
      </c>
      <c r="M64" s="401">
        <v>44736</v>
      </c>
      <c r="N64" s="407">
        <v>12.99</v>
      </c>
      <c r="O64" s="423">
        <f t="shared" si="0"/>
        <v>5.0808314087759827E-2</v>
      </c>
      <c r="P64" s="7" t="s">
        <v>2075</v>
      </c>
      <c r="Q64" s="392" t="s">
        <v>2077</v>
      </c>
      <c r="U64" s="7" t="s">
        <v>2075</v>
      </c>
      <c r="V64" s="7" t="s">
        <v>2077</v>
      </c>
      <c r="X64" s="7" t="s">
        <v>2077</v>
      </c>
      <c r="Y64" s="28"/>
      <c r="Z64" s="7" t="s">
        <v>2075</v>
      </c>
      <c r="AA64" s="407">
        <v>12.99</v>
      </c>
      <c r="AB64" s="424">
        <v>44652</v>
      </c>
      <c r="AC64" s="424"/>
      <c r="AD64" s="28"/>
      <c r="AE64" s="9"/>
      <c r="AF64" s="425">
        <f t="shared" si="1"/>
        <v>1</v>
      </c>
      <c r="AG64" s="7" t="s">
        <v>2077</v>
      </c>
      <c r="AH64" s="28"/>
      <c r="AI64" s="10" t="s">
        <v>1465</v>
      </c>
    </row>
    <row r="65" spans="1:35">
      <c r="A65" s="10" t="str">
        <f>'Main Meals'!A65</f>
        <v>4701.000.000.000.000.000.000</v>
      </c>
      <c r="B65" s="9">
        <f>'Main Meals'!B65</f>
        <v>4700</v>
      </c>
      <c r="C65" s="9">
        <f>'Main Meals'!C65</f>
        <v>4701</v>
      </c>
      <c r="D65" s="10" t="str">
        <f>'Main Meals'!D65</f>
        <v>Frittata (Tomato &amp; Herbs)</v>
      </c>
      <c r="E65" s="9" t="str">
        <f>VLOOKUP($A65,'Item ID Crosswalk'!$A$2:$J$1048576,9,FALSE)</f>
        <v>B07GQVCVF7</v>
      </c>
      <c r="F65" s="422">
        <f>VLOOKUP($A65,'Item ID Crosswalk'!$A$2:$J$1048576,10,FALSE)</f>
        <v>850001352130</v>
      </c>
      <c r="G65" s="9" t="str">
        <f>'Main Meals'!I65</f>
        <v xml:space="preserve">ACTIVE </v>
      </c>
      <c r="H65" s="409">
        <f>'Main Meals'!J65</f>
        <v>44482</v>
      </c>
      <c r="I65" s="9" t="str">
        <f>'Main Meals'!K65</f>
        <v>BREAKFAST</v>
      </c>
      <c r="J65" s="9" t="str">
        <f>VLOOKUP(C65,'Main Meals'!C65:L488,10,FALSE)</f>
        <v>SS</v>
      </c>
      <c r="K65" s="7" t="s">
        <v>2076</v>
      </c>
      <c r="L65" s="392">
        <v>9.3000000000000007</v>
      </c>
      <c r="M65" s="401">
        <v>44684</v>
      </c>
      <c r="N65" s="408">
        <v>8.99</v>
      </c>
      <c r="O65" s="423">
        <f t="shared" si="0"/>
        <v>3.448275862068971E-2</v>
      </c>
      <c r="P65" s="7" t="s">
        <v>2076</v>
      </c>
      <c r="Q65" s="392">
        <v>4.99</v>
      </c>
      <c r="U65" s="7" t="s">
        <v>2075</v>
      </c>
      <c r="V65" s="7" t="s">
        <v>2077</v>
      </c>
      <c r="X65" s="392">
        <v>2.5</v>
      </c>
      <c r="Y65" s="392"/>
      <c r="Z65" s="7" t="s">
        <v>2076</v>
      </c>
      <c r="AA65" s="407">
        <v>9.3000000000000007</v>
      </c>
      <c r="AB65" s="424">
        <v>44805</v>
      </c>
      <c r="AC65" s="424"/>
      <c r="AD65" s="392">
        <v>3.7241379310344831</v>
      </c>
      <c r="AE65" s="424">
        <v>44805</v>
      </c>
      <c r="AF65" s="425">
        <f t="shared" si="1"/>
        <v>0.59955506117908786</v>
      </c>
      <c r="AG65" s="7" t="s">
        <v>137</v>
      </c>
      <c r="AH65" s="7" t="s">
        <v>2104</v>
      </c>
      <c r="AI65" s="10" t="s">
        <v>1465</v>
      </c>
    </row>
    <row r="66" spans="1:35">
      <c r="A66" s="10" t="str">
        <f>'Main Meals'!A66</f>
        <v>4702.000.000.000.000.000.000</v>
      </c>
      <c r="B66" s="9">
        <f>'Main Meals'!B66</f>
        <v>4700</v>
      </c>
      <c r="C66" s="9">
        <f>'Main Meals'!C66</f>
        <v>4702</v>
      </c>
      <c r="D66" s="10" t="str">
        <f>'Main Meals'!D66</f>
        <v>Frittata  (Bacon &amp; Cheese)</v>
      </c>
      <c r="E66" s="9" t="str">
        <f>VLOOKUP($A66,'Item ID Crosswalk'!$A$2:$J$1048576,9,FALSE)</f>
        <v>B083R2M2YB</v>
      </c>
      <c r="F66" s="422">
        <f>VLOOKUP($A66,'Item ID Crosswalk'!$A$2:$J$1048576,10,FALSE)</f>
        <v>850001352123</v>
      </c>
      <c r="G66" s="9" t="str">
        <f>'Main Meals'!I66</f>
        <v xml:space="preserve">ACTIVE </v>
      </c>
      <c r="H66" s="409">
        <f>'Main Meals'!J66</f>
        <v>44482</v>
      </c>
      <c r="I66" s="9" t="str">
        <f>'Main Meals'!K66</f>
        <v>BREAKFAST</v>
      </c>
      <c r="J66" s="9" t="str">
        <f>VLOOKUP(C66,'Main Meals'!C66:L489,10,FALSE)</f>
        <v>SS</v>
      </c>
      <c r="K66" s="7" t="s">
        <v>2076</v>
      </c>
      <c r="L66" s="392">
        <v>9.3000000000000007</v>
      </c>
      <c r="M66" s="401">
        <v>44684</v>
      </c>
      <c r="N66" s="408">
        <v>8.99</v>
      </c>
      <c r="O66" s="423">
        <f t="shared" ref="O66:O129" si="2">IFERROR((L66-N66)/N66,0)</f>
        <v>3.448275862068971E-2</v>
      </c>
      <c r="P66" s="7" t="s">
        <v>2076</v>
      </c>
      <c r="Q66" s="392">
        <v>4.99</v>
      </c>
      <c r="U66" s="7" t="s">
        <v>2075</v>
      </c>
      <c r="V66" s="7" t="s">
        <v>2077</v>
      </c>
      <c r="X66" s="392">
        <v>2.5</v>
      </c>
      <c r="Y66" s="392"/>
      <c r="Z66" s="7" t="s">
        <v>2076</v>
      </c>
      <c r="AA66" s="407">
        <v>9.3000000000000007</v>
      </c>
      <c r="AB66" s="424">
        <v>44805</v>
      </c>
      <c r="AC66" s="424"/>
      <c r="AD66" s="392">
        <v>3.7241379310344831</v>
      </c>
      <c r="AE66" s="424">
        <v>44805</v>
      </c>
      <c r="AF66" s="425">
        <f t="shared" ref="AF66:AF129" si="3">IFERROR(((AA66-AD66)/AA66),0)</f>
        <v>0.59955506117908786</v>
      </c>
      <c r="AG66" s="7" t="s">
        <v>137</v>
      </c>
      <c r="AH66" s="7" t="s">
        <v>2104</v>
      </c>
      <c r="AI66" s="10" t="s">
        <v>1465</v>
      </c>
    </row>
    <row r="67" spans="1:35">
      <c r="A67" s="10" t="str">
        <f>'Main Meals'!A67</f>
        <v>4800.000.000.000.000.000.000</v>
      </c>
      <c r="B67" s="9">
        <f>'Main Meals'!B67</f>
        <v>4800</v>
      </c>
      <c r="C67" s="9">
        <f>'Main Meals'!C67</f>
        <v>4800</v>
      </c>
      <c r="D67" s="10" t="str">
        <f>'Main Meals'!D67</f>
        <v xml:space="preserve">Vanilla Coconut Chia Seed Pudding </v>
      </c>
      <c r="E67" s="9" t="str">
        <f>VLOOKUP($A67,'Item ID Crosswalk'!$A$2:$J$1048576,9,FALSE)</f>
        <v>B07GQ61CGJ</v>
      </c>
      <c r="F67" s="422">
        <f>VLOOKUP($A67,'Item ID Crosswalk'!$A$2:$J$1048576,10,FALSE)</f>
        <v>850001352383</v>
      </c>
      <c r="G67" s="9" t="str">
        <f>'Main Meals'!I67</f>
        <v xml:space="preserve">ACTIVE </v>
      </c>
      <c r="H67" s="409">
        <f>'Main Meals'!J67</f>
        <v>44482</v>
      </c>
      <c r="I67" s="9" t="str">
        <f>'Main Meals'!K67</f>
        <v>BREAKFAST</v>
      </c>
      <c r="J67" s="9" t="str">
        <f>VLOOKUP(C67,'Main Meals'!C67:L490,10,FALSE)</f>
        <v>SS</v>
      </c>
      <c r="K67" s="7" t="s">
        <v>2076</v>
      </c>
      <c r="L67" s="392">
        <v>8.25</v>
      </c>
      <c r="M67" s="401">
        <v>44736</v>
      </c>
      <c r="N67" s="408">
        <v>7.99</v>
      </c>
      <c r="O67" s="423">
        <f t="shared" si="2"/>
        <v>3.254067584480598E-2</v>
      </c>
      <c r="P67" s="7" t="s">
        <v>2076</v>
      </c>
      <c r="Q67" s="392">
        <v>4.45</v>
      </c>
      <c r="U67" s="7" t="s">
        <v>2075</v>
      </c>
      <c r="V67" s="7" t="s">
        <v>2077</v>
      </c>
      <c r="X67" s="392">
        <v>2.23</v>
      </c>
      <c r="Y67" s="392"/>
      <c r="Z67" s="7" t="s">
        <v>2076</v>
      </c>
      <c r="AA67" s="408">
        <v>7.99</v>
      </c>
      <c r="AB67" s="424">
        <v>44652</v>
      </c>
      <c r="AC67" s="424"/>
      <c r="AD67" s="392">
        <v>4</v>
      </c>
      <c r="AE67" s="409">
        <v>44790</v>
      </c>
      <c r="AF67" s="425">
        <f t="shared" si="3"/>
        <v>0.4993742177722153</v>
      </c>
      <c r="AG67" s="7" t="s">
        <v>137</v>
      </c>
      <c r="AH67" s="7" t="s">
        <v>2104</v>
      </c>
      <c r="AI67" s="10" t="s">
        <v>1465</v>
      </c>
    </row>
    <row r="68" spans="1:35">
      <c r="A68" s="10" t="str">
        <f>'Main Meals'!A68</f>
        <v>4900.114.000.000.000.000.603</v>
      </c>
      <c r="B68" s="9">
        <f>'Main Meals'!B68</f>
        <v>4900</v>
      </c>
      <c r="C68" s="9">
        <f>'Main Meals'!C68</f>
        <v>4900</v>
      </c>
      <c r="D68" s="10" t="str">
        <f>'Main Meals'!D68</f>
        <v xml:space="preserve">Sunrise Fruit Bowl (OLD NOT ACTIVE) </v>
      </c>
      <c r="E68" s="9">
        <f>VLOOKUP($A68,'Item ID Crosswalk'!$A$2:$J$1048576,9,FALSE)</f>
        <v>0</v>
      </c>
      <c r="F68" s="422">
        <f>VLOOKUP($A68,'Item ID Crosswalk'!$A$2:$J$1048576,10,FALSE)</f>
        <v>0</v>
      </c>
      <c r="G68" s="9" t="str">
        <f>'Main Meals'!I68</f>
        <v>RETIRED</v>
      </c>
      <c r="H68" s="409">
        <f>'Main Meals'!J68</f>
        <v>44482</v>
      </c>
      <c r="I68" s="9" t="str">
        <f>'Main Meals'!K68</f>
        <v>BREAKFAST</v>
      </c>
      <c r="J68" s="9" t="str">
        <f>VLOOKUP(C68,'Main Meals'!C68:L491,10,FALSE)</f>
        <v>SS</v>
      </c>
      <c r="K68" s="7" t="s">
        <v>1990</v>
      </c>
      <c r="L68" s="392">
        <v>13.99</v>
      </c>
      <c r="M68" s="401">
        <v>44562</v>
      </c>
      <c r="N68" s="407"/>
      <c r="O68" s="423">
        <f t="shared" si="2"/>
        <v>0</v>
      </c>
      <c r="P68" s="7" t="s">
        <v>2075</v>
      </c>
      <c r="Q68" s="392" t="s">
        <v>2077</v>
      </c>
      <c r="U68" s="7" t="s">
        <v>2075</v>
      </c>
      <c r="V68" s="7" t="s">
        <v>2077</v>
      </c>
      <c r="X68" s="7" t="s">
        <v>2077</v>
      </c>
      <c r="Y68" s="28"/>
      <c r="Z68" s="7" t="s">
        <v>2075</v>
      </c>
      <c r="AA68" s="407">
        <v>13.99</v>
      </c>
      <c r="AB68" s="424">
        <v>44652</v>
      </c>
      <c r="AC68" s="424"/>
      <c r="AD68" s="28"/>
      <c r="AE68" s="9"/>
      <c r="AF68" s="425">
        <f t="shared" si="3"/>
        <v>1</v>
      </c>
      <c r="AG68" s="7" t="s">
        <v>2077</v>
      </c>
      <c r="AH68" s="28"/>
      <c r="AI68" s="10" t="s">
        <v>1465</v>
      </c>
    </row>
    <row r="69" spans="1:35">
      <c r="A69" s="10" t="str">
        <f>'Main Meals'!A69</f>
        <v>5001.000.000.000.000.000.000</v>
      </c>
      <c r="B69" s="9">
        <f>'Main Meals'!B69</f>
        <v>5000</v>
      </c>
      <c r="C69" s="9">
        <f>'Main Meals'!C69</f>
        <v>5001</v>
      </c>
      <c r="D69" s="10" t="str">
        <f>'Main Meals'!D69</f>
        <v xml:space="preserve">Dragon Fruit  Smoothie (OLD NOT ACTIVE) </v>
      </c>
      <c r="E69" s="9">
        <f>VLOOKUP($A69,'Item ID Crosswalk'!$A$2:$J$1048576,9,FALSE)</f>
        <v>0</v>
      </c>
      <c r="F69" s="422">
        <f>VLOOKUP($A69,'Item ID Crosswalk'!$A$2:$J$1048576,10,FALSE)</f>
        <v>0</v>
      </c>
      <c r="G69" s="9" t="str">
        <f>'Main Meals'!I69</f>
        <v>RETIRED</v>
      </c>
      <c r="H69" s="409">
        <f>'Main Meals'!J69</f>
        <v>44482</v>
      </c>
      <c r="I69" s="9" t="str">
        <f>'Main Meals'!K69</f>
        <v>BEVERAGE</v>
      </c>
      <c r="J69" s="9" t="str">
        <f>VLOOKUP(C69,'Main Meals'!C69:L492,10,FALSE)</f>
        <v>SS</v>
      </c>
      <c r="K69" s="7" t="s">
        <v>1990</v>
      </c>
      <c r="L69" s="392">
        <v>5.99</v>
      </c>
      <c r="M69" s="401">
        <v>44562</v>
      </c>
      <c r="N69" s="407"/>
      <c r="O69" s="423">
        <f t="shared" si="2"/>
        <v>0</v>
      </c>
      <c r="P69" s="7" t="s">
        <v>2075</v>
      </c>
      <c r="Q69" s="392" t="s">
        <v>2077</v>
      </c>
      <c r="U69" s="7" t="s">
        <v>2075</v>
      </c>
      <c r="V69" s="7" t="s">
        <v>2077</v>
      </c>
      <c r="X69" s="7" t="s">
        <v>2077</v>
      </c>
      <c r="Y69" s="28"/>
      <c r="Z69" s="7" t="s">
        <v>2075</v>
      </c>
      <c r="AA69" s="407">
        <v>5.99</v>
      </c>
      <c r="AB69" s="424">
        <v>44652</v>
      </c>
      <c r="AC69" s="424"/>
      <c r="AD69" s="28"/>
      <c r="AE69" s="9"/>
      <c r="AF69" s="425">
        <f t="shared" si="3"/>
        <v>1</v>
      </c>
      <c r="AG69" s="7" t="s">
        <v>2077</v>
      </c>
      <c r="AH69" s="28"/>
      <c r="AI69" s="10" t="s">
        <v>1465</v>
      </c>
    </row>
    <row r="70" spans="1:35">
      <c r="A70" s="10" t="str">
        <f>'Main Meals'!A70</f>
        <v>5002.000.000.000.000.000.000</v>
      </c>
      <c r="B70" s="9">
        <f>'Main Meals'!B70</f>
        <v>5000</v>
      </c>
      <c r="C70" s="9">
        <f>'Main Meals'!C70</f>
        <v>5002</v>
      </c>
      <c r="D70" s="10" t="str">
        <f>'Main Meals'!D70</f>
        <v>Dragon Fruit  Smoothie  (16 oz)</v>
      </c>
      <c r="E70" s="9">
        <f>VLOOKUP($A70,'Item ID Crosswalk'!$A$2:$J$1048576,9,FALSE)</f>
        <v>0</v>
      </c>
      <c r="F70" s="422">
        <f>VLOOKUP($A70,'Item ID Crosswalk'!$A$2:$J$1048576,10,FALSE)</f>
        <v>810044435009</v>
      </c>
      <c r="G70" s="9" t="str">
        <f>'Main Meals'!I70</f>
        <v>ACTIVE ROTATING ON</v>
      </c>
      <c r="H70" s="409">
        <f>'Main Meals'!J70</f>
        <v>44482</v>
      </c>
      <c r="I70" s="9" t="str">
        <f>'Main Meals'!K70</f>
        <v>BEVERAGE</v>
      </c>
      <c r="J70" s="9" t="str">
        <f>VLOOKUP(C70,'Main Meals'!C70:L493,10,FALSE)</f>
        <v>SS</v>
      </c>
      <c r="K70" s="7" t="s">
        <v>1990</v>
      </c>
      <c r="L70" s="392">
        <v>10.99</v>
      </c>
      <c r="M70" s="401">
        <v>44562</v>
      </c>
      <c r="N70" s="407"/>
      <c r="O70" s="423">
        <f t="shared" si="2"/>
        <v>0</v>
      </c>
      <c r="P70" s="7" t="s">
        <v>2075</v>
      </c>
      <c r="Q70" s="392" t="s">
        <v>2077</v>
      </c>
      <c r="U70" s="7" t="s">
        <v>2075</v>
      </c>
      <c r="V70" s="7" t="s">
        <v>2077</v>
      </c>
      <c r="X70" s="7" t="s">
        <v>2077</v>
      </c>
      <c r="Y70" s="28"/>
      <c r="Z70" s="7" t="s">
        <v>2075</v>
      </c>
      <c r="AA70" s="407">
        <v>10.99</v>
      </c>
      <c r="AB70" s="424">
        <v>44652</v>
      </c>
      <c r="AC70" s="424"/>
      <c r="AD70" s="28"/>
      <c r="AE70" s="9"/>
      <c r="AF70" s="425">
        <f t="shared" si="3"/>
        <v>1</v>
      </c>
      <c r="AG70" s="7" t="s">
        <v>2077</v>
      </c>
      <c r="AH70" s="28"/>
      <c r="AI70" s="10" t="s">
        <v>1465</v>
      </c>
    </row>
    <row r="71" spans="1:35">
      <c r="A71" s="10" t="str">
        <f>'Main Meals'!A71</f>
        <v>5101.000.000.000.000.000.000</v>
      </c>
      <c r="B71" s="9">
        <f>'Main Meals'!B71</f>
        <v>5100</v>
      </c>
      <c r="C71" s="9">
        <f>'Main Meals'!C71</f>
        <v>5101</v>
      </c>
      <c r="D71" s="10" t="str">
        <f>'Main Meals'!D71</f>
        <v xml:space="preserve">Vitality Shot: Turmeric </v>
      </c>
      <c r="E71" s="9">
        <f>VLOOKUP($A71,'Item ID Crosswalk'!$A$2:$J$1048576,9,FALSE)</f>
        <v>0</v>
      </c>
      <c r="F71" s="422">
        <f>VLOOKUP($A71,'Item ID Crosswalk'!$A$2:$J$1048576,10,FALSE)</f>
        <v>810044435603</v>
      </c>
      <c r="G71" s="9" t="str">
        <f>'Main Meals'!I71</f>
        <v>RETIRED</v>
      </c>
      <c r="H71" s="409">
        <f>'Main Meals'!J71</f>
        <v>44482</v>
      </c>
      <c r="I71" s="9" t="str">
        <f>'Main Meals'!K71</f>
        <v>BEVERAGE</v>
      </c>
      <c r="J71" s="9" t="str">
        <f>VLOOKUP(C71,'Main Meals'!C71:L494,10,FALSE)</f>
        <v>SS</v>
      </c>
      <c r="K71" s="7" t="s">
        <v>1990</v>
      </c>
      <c r="L71" s="392">
        <v>3.99</v>
      </c>
      <c r="M71" s="401">
        <v>44562</v>
      </c>
      <c r="N71" s="407"/>
      <c r="O71" s="423">
        <f t="shared" si="2"/>
        <v>0</v>
      </c>
      <c r="P71" s="7" t="s">
        <v>2075</v>
      </c>
      <c r="Q71" s="392" t="s">
        <v>2077</v>
      </c>
      <c r="U71" s="7" t="s">
        <v>2075</v>
      </c>
      <c r="V71" s="7" t="s">
        <v>2077</v>
      </c>
      <c r="X71" s="7" t="s">
        <v>2077</v>
      </c>
      <c r="Y71" s="28"/>
      <c r="Z71" s="7" t="s">
        <v>2075</v>
      </c>
      <c r="AA71" s="407">
        <v>3.99</v>
      </c>
      <c r="AB71" s="424">
        <v>44652</v>
      </c>
      <c r="AC71" s="424"/>
      <c r="AD71" s="28"/>
      <c r="AE71" s="9"/>
      <c r="AF71" s="425">
        <f t="shared" si="3"/>
        <v>1</v>
      </c>
      <c r="AG71" s="7" t="s">
        <v>2077</v>
      </c>
      <c r="AH71" s="28"/>
      <c r="AI71" s="10" t="s">
        <v>1465</v>
      </c>
    </row>
    <row r="72" spans="1:35">
      <c r="A72" s="10" t="str">
        <f>'Main Meals'!A72</f>
        <v>5102.000.000.000.000.000.000</v>
      </c>
      <c r="B72" s="9">
        <f>'Main Meals'!B72</f>
        <v>5100</v>
      </c>
      <c r="C72" s="9">
        <f>'Main Meals'!C72</f>
        <v>5102</v>
      </c>
      <c r="D72" s="10" t="str">
        <f>'Main Meals'!D72</f>
        <v xml:space="preserve">Vitality Shot: Turmeric (Pair) </v>
      </c>
      <c r="E72" s="9">
        <f>VLOOKUP($A72,'Item ID Crosswalk'!$A$2:$J$1048576,9,FALSE)</f>
        <v>0</v>
      </c>
      <c r="F72" s="422">
        <f>VLOOKUP($A72,'Item ID Crosswalk'!$A$2:$J$1048576,10,FALSE)</f>
        <v>810044435047</v>
      </c>
      <c r="G72" s="9" t="str">
        <f>'Main Meals'!I72</f>
        <v>RETIRED</v>
      </c>
      <c r="H72" s="409">
        <f>'Main Meals'!J72</f>
        <v>44482</v>
      </c>
      <c r="I72" s="9" t="str">
        <f>'Main Meals'!K72</f>
        <v>BEVERAGE</v>
      </c>
      <c r="J72" s="9" t="str">
        <f>VLOOKUP(C72,'Main Meals'!C72:L495,10,FALSE)</f>
        <v>SS</v>
      </c>
      <c r="K72" s="7" t="s">
        <v>1990</v>
      </c>
      <c r="L72" s="392">
        <v>5.99</v>
      </c>
      <c r="M72" s="401">
        <v>44562</v>
      </c>
      <c r="N72" s="407"/>
      <c r="O72" s="423">
        <f t="shared" si="2"/>
        <v>0</v>
      </c>
      <c r="P72" s="7" t="s">
        <v>2075</v>
      </c>
      <c r="Q72" s="392" t="s">
        <v>2077</v>
      </c>
      <c r="U72" s="7" t="s">
        <v>2075</v>
      </c>
      <c r="V72" s="7" t="s">
        <v>2077</v>
      </c>
      <c r="X72" s="7" t="s">
        <v>2077</v>
      </c>
      <c r="Y72" s="28"/>
      <c r="Z72" s="7" t="s">
        <v>2075</v>
      </c>
      <c r="AA72" s="407">
        <v>5.99</v>
      </c>
      <c r="AB72" s="424">
        <v>44652</v>
      </c>
      <c r="AC72" s="424"/>
      <c r="AD72" s="28"/>
      <c r="AE72" s="9"/>
      <c r="AF72" s="425">
        <f t="shared" si="3"/>
        <v>1</v>
      </c>
      <c r="AG72" s="7" t="s">
        <v>2077</v>
      </c>
      <c r="AH72" s="28"/>
      <c r="AI72" s="10" t="s">
        <v>1465</v>
      </c>
    </row>
    <row r="73" spans="1:35">
      <c r="A73" s="10" t="str">
        <f>'Main Meals'!A73</f>
        <v>5103.000.000.000.000.000.000</v>
      </c>
      <c r="B73" s="9">
        <f>'Main Meals'!B73</f>
        <v>5100</v>
      </c>
      <c r="C73" s="9">
        <f>'Main Meals'!C73</f>
        <v>5103</v>
      </c>
      <c r="D73" s="10" t="str">
        <f>'Main Meals'!D73</f>
        <v xml:space="preserve">Vitality Shot: Turmeric (5-Pack) </v>
      </c>
      <c r="E73" s="9">
        <f>VLOOKUP($A73,'Item ID Crosswalk'!$A$2:$J$1048576,9,FALSE)</f>
        <v>0</v>
      </c>
      <c r="F73" s="422">
        <f>VLOOKUP($A73,'Item ID Crosswalk'!$A$2:$J$1048576,10,FALSE)</f>
        <v>810044435641</v>
      </c>
      <c r="G73" s="9" t="str">
        <f>'Main Meals'!I73</f>
        <v>RETIRED</v>
      </c>
      <c r="H73" s="409">
        <f>'Main Meals'!J73</f>
        <v>44482</v>
      </c>
      <c r="I73" s="9" t="str">
        <f>'Main Meals'!K73</f>
        <v>BEVERAGE</v>
      </c>
      <c r="J73" s="9" t="str">
        <f>VLOOKUP(C73,'Main Meals'!C73:L496,10,FALSE)</f>
        <v>SS</v>
      </c>
      <c r="K73" s="7" t="s">
        <v>1990</v>
      </c>
      <c r="L73" s="392" t="s">
        <v>2077</v>
      </c>
      <c r="M73" s="401">
        <v>44562</v>
      </c>
      <c r="N73" s="7"/>
      <c r="O73" s="423">
        <f t="shared" si="2"/>
        <v>0</v>
      </c>
      <c r="P73" s="7" t="s">
        <v>2075</v>
      </c>
      <c r="Q73" s="392" t="s">
        <v>2077</v>
      </c>
      <c r="U73" s="7" t="s">
        <v>2075</v>
      </c>
      <c r="V73" s="7" t="s">
        <v>2077</v>
      </c>
      <c r="X73" s="7" t="s">
        <v>2077</v>
      </c>
      <c r="Y73" s="28"/>
      <c r="Z73" s="7" t="s">
        <v>2075</v>
      </c>
      <c r="AA73" s="7" t="s">
        <v>2077</v>
      </c>
      <c r="AB73" s="424">
        <v>44652</v>
      </c>
      <c r="AC73" s="424"/>
      <c r="AD73" s="28"/>
      <c r="AE73" s="9"/>
      <c r="AF73" s="425">
        <f t="shared" si="3"/>
        <v>0</v>
      </c>
      <c r="AG73" s="7" t="s">
        <v>2077</v>
      </c>
      <c r="AH73" s="28"/>
      <c r="AI73" s="10" t="s">
        <v>1465</v>
      </c>
    </row>
    <row r="74" spans="1:35">
      <c r="A74" s="10" t="str">
        <f>'Main Meals'!A74</f>
        <v>5200.115.404.000.000.000.000</v>
      </c>
      <c r="B74" s="9">
        <f>'Main Meals'!B74</f>
        <v>5200</v>
      </c>
      <c r="C74" s="9">
        <f>'Main Meals'!C74</f>
        <v>5200</v>
      </c>
      <c r="D74" s="10" t="str">
        <f>'Main Meals'!D74</f>
        <v xml:space="preserve">Montauk Crab Cakes </v>
      </c>
      <c r="E74" s="9">
        <f>VLOOKUP($A74,'Item ID Crosswalk'!$A$2:$J$1048576,9,FALSE)</f>
        <v>0</v>
      </c>
      <c r="F74" s="422">
        <f>VLOOKUP($A74,'Item ID Crosswalk'!$A$2:$J$1048576,10,FALSE)</f>
        <v>810044431322</v>
      </c>
      <c r="G74" s="9" t="str">
        <f>'Main Meals'!I74</f>
        <v>INACTIVE</v>
      </c>
      <c r="H74" s="409">
        <f>'Main Meals'!J74</f>
        <v>44482</v>
      </c>
      <c r="I74" s="9" t="str">
        <f>'Main Meals'!K74</f>
        <v>ENTRÉE</v>
      </c>
      <c r="J74" s="9" t="str">
        <f>VLOOKUP(C74,'Main Meals'!C74:L497,10,FALSE)</f>
        <v>SS</v>
      </c>
      <c r="K74" s="7" t="s">
        <v>2076</v>
      </c>
      <c r="L74" s="392">
        <v>16.989999999999998</v>
      </c>
      <c r="M74" s="401">
        <v>44562</v>
      </c>
      <c r="N74" s="407"/>
      <c r="O74" s="423">
        <f t="shared" si="2"/>
        <v>0</v>
      </c>
      <c r="P74" s="7" t="s">
        <v>2075</v>
      </c>
      <c r="Q74" s="392" t="s">
        <v>2077</v>
      </c>
      <c r="U74" s="7" t="s">
        <v>2075</v>
      </c>
      <c r="V74" s="7" t="s">
        <v>2077</v>
      </c>
      <c r="X74" s="7" t="s">
        <v>2077</v>
      </c>
      <c r="Y74" s="28"/>
      <c r="Z74" s="7" t="s">
        <v>2075</v>
      </c>
      <c r="AA74" s="407">
        <v>16.989999999999998</v>
      </c>
      <c r="AB74" s="424">
        <v>44652</v>
      </c>
      <c r="AC74" s="424"/>
      <c r="AD74" s="28"/>
      <c r="AE74" s="9"/>
      <c r="AF74" s="425">
        <f t="shared" si="3"/>
        <v>1</v>
      </c>
      <c r="AG74" s="7" t="s">
        <v>2077</v>
      </c>
      <c r="AH74" s="28"/>
      <c r="AI74" s="10" t="s">
        <v>1465</v>
      </c>
    </row>
    <row r="75" spans="1:35">
      <c r="A75" s="10" t="str">
        <f>'Main Meals'!A75</f>
        <v>5301.000.000.000.000.000.601</v>
      </c>
      <c r="B75" s="9">
        <f>'Main Meals'!B75</f>
        <v>5300</v>
      </c>
      <c r="C75" s="9">
        <f>'Main Meals'!C75</f>
        <v>5301</v>
      </c>
      <c r="D75" s="10" t="str">
        <f>'Main Meals'!D75</f>
        <v>Hawker Lettuce Wraps (Chicken)</v>
      </c>
      <c r="E75" s="9">
        <f>VLOOKUP($A75,'Item ID Crosswalk'!$A$2:$J$1048576,9,FALSE)</f>
        <v>0</v>
      </c>
      <c r="F75" s="422">
        <f>VLOOKUP($A75,'Item ID Crosswalk'!$A$2:$J$1048576,10,FALSE)</f>
        <v>810044438611</v>
      </c>
      <c r="G75" s="9" t="str">
        <f>'Main Meals'!I75</f>
        <v xml:space="preserve">ACTIVE </v>
      </c>
      <c r="H75" s="409">
        <f>'Main Meals'!J75</f>
        <v>44482</v>
      </c>
      <c r="I75" s="9" t="str">
        <f>'Main Meals'!K75</f>
        <v>ENTRÉE</v>
      </c>
      <c r="J75" s="9" t="str">
        <f>VLOOKUP(C75,'Main Meals'!C75:L498,10,FALSE)</f>
        <v>SS</v>
      </c>
      <c r="K75" s="7" t="s">
        <v>2076</v>
      </c>
      <c r="L75" s="392">
        <v>13.45</v>
      </c>
      <c r="M75" s="401">
        <v>44684</v>
      </c>
      <c r="N75" s="407">
        <v>12.99</v>
      </c>
      <c r="O75" s="423">
        <f t="shared" si="2"/>
        <v>3.5411855273287073E-2</v>
      </c>
      <c r="P75" s="7" t="s">
        <v>2075</v>
      </c>
      <c r="Q75" s="392" t="s">
        <v>2077</v>
      </c>
      <c r="U75" s="7" t="s">
        <v>2075</v>
      </c>
      <c r="V75" s="7" t="s">
        <v>2077</v>
      </c>
      <c r="X75" s="7" t="s">
        <v>2077</v>
      </c>
      <c r="Y75" s="28"/>
      <c r="Z75" s="7" t="s">
        <v>2075</v>
      </c>
      <c r="AA75" s="407">
        <v>12.99</v>
      </c>
      <c r="AB75" s="424">
        <v>44652</v>
      </c>
      <c r="AC75" s="424"/>
      <c r="AD75" s="28"/>
      <c r="AE75" s="9"/>
      <c r="AF75" s="425">
        <f t="shared" si="3"/>
        <v>1</v>
      </c>
      <c r="AG75" s="7" t="s">
        <v>2077</v>
      </c>
      <c r="AH75" s="28"/>
      <c r="AI75" s="10" t="s">
        <v>1465</v>
      </c>
    </row>
    <row r="76" spans="1:35">
      <c r="A76" s="10" t="str">
        <f>'Main Meals'!A76</f>
        <v>5302.000.000.000.000.000.601</v>
      </c>
      <c r="B76" s="9">
        <f>'Main Meals'!B76</f>
        <v>5300</v>
      </c>
      <c r="C76" s="9">
        <f>'Main Meals'!C76</f>
        <v>5302</v>
      </c>
      <c r="D76" s="10" t="str">
        <f>'Main Meals'!D76</f>
        <v>Hawker Lettuce Wraps (Pork)</v>
      </c>
      <c r="E76" s="9">
        <f>VLOOKUP($A76,'Item ID Crosswalk'!$A$2:$J$1048576,9,FALSE)</f>
        <v>0</v>
      </c>
      <c r="F76" s="422">
        <f>VLOOKUP($A76,'Item ID Crosswalk'!$A$2:$J$1048576,10,FALSE)</f>
        <v>810044438628</v>
      </c>
      <c r="G76" s="9" t="str">
        <f>'Main Meals'!I76</f>
        <v>RETIRED</v>
      </c>
      <c r="H76" s="409">
        <f>'Main Meals'!J76</f>
        <v>44482</v>
      </c>
      <c r="I76" s="9" t="str">
        <f>'Main Meals'!K76</f>
        <v>ENTRÉE</v>
      </c>
      <c r="J76" s="9" t="str">
        <f>VLOOKUP(C76,'Main Meals'!C76:L499,10,FALSE)</f>
        <v>SS</v>
      </c>
      <c r="K76" s="7" t="s">
        <v>1990</v>
      </c>
      <c r="L76" s="392">
        <v>13.99</v>
      </c>
      <c r="M76" s="401">
        <v>44562</v>
      </c>
      <c r="N76" s="407"/>
      <c r="O76" s="423">
        <f t="shared" si="2"/>
        <v>0</v>
      </c>
      <c r="P76" s="7" t="s">
        <v>2075</v>
      </c>
      <c r="Q76" s="392" t="s">
        <v>2077</v>
      </c>
      <c r="U76" s="7" t="s">
        <v>2075</v>
      </c>
      <c r="V76" s="7" t="s">
        <v>2077</v>
      </c>
      <c r="X76" s="7" t="s">
        <v>2077</v>
      </c>
      <c r="Y76" s="28"/>
      <c r="Z76" s="7" t="s">
        <v>2075</v>
      </c>
      <c r="AA76" s="407">
        <v>13.99</v>
      </c>
      <c r="AB76" s="424">
        <v>44652</v>
      </c>
      <c r="AC76" s="424"/>
      <c r="AD76" s="28"/>
      <c r="AE76" s="9"/>
      <c r="AF76" s="425">
        <f t="shared" si="3"/>
        <v>1</v>
      </c>
      <c r="AG76" s="7" t="s">
        <v>2077</v>
      </c>
      <c r="AH76" s="28"/>
      <c r="AI76" s="10" t="s">
        <v>1465</v>
      </c>
    </row>
    <row r="77" spans="1:35">
      <c r="A77" s="10" t="str">
        <f>'Main Meals'!A77</f>
        <v>5401.000.000.000.000.000.000</v>
      </c>
      <c r="B77" s="9">
        <f>'Main Meals'!B77</f>
        <v>5400</v>
      </c>
      <c r="C77" s="9">
        <f>'Main Meals'!C77</f>
        <v>5401</v>
      </c>
      <c r="D77" s="10" t="str">
        <f>'Main Meals'!D77</f>
        <v xml:space="preserve">Vitality Shot: Cayenne </v>
      </c>
      <c r="E77" s="9">
        <f>VLOOKUP($A77,'Item ID Crosswalk'!$A$2:$J$1048576,9,FALSE)</f>
        <v>0</v>
      </c>
      <c r="F77" s="422">
        <f>VLOOKUP($A77,'Item ID Crosswalk'!$A$2:$J$1048576,10,FALSE)</f>
        <v>810044438635</v>
      </c>
      <c r="G77" s="9" t="str">
        <f>'Main Meals'!I77</f>
        <v>RETIRED</v>
      </c>
      <c r="H77" s="409">
        <f>'Main Meals'!J77</f>
        <v>44482</v>
      </c>
      <c r="I77" s="9" t="str">
        <f>'Main Meals'!K77</f>
        <v>BEVERAGE</v>
      </c>
      <c r="J77" s="9" t="str">
        <f>VLOOKUP(C77,'Main Meals'!C77:L500,10,FALSE)</f>
        <v>SS</v>
      </c>
      <c r="K77" s="7" t="s">
        <v>1990</v>
      </c>
      <c r="L77" s="392">
        <v>3.99</v>
      </c>
      <c r="M77" s="401">
        <v>44562</v>
      </c>
      <c r="N77" s="407"/>
      <c r="O77" s="423">
        <f t="shared" si="2"/>
        <v>0</v>
      </c>
      <c r="P77" s="7" t="s">
        <v>2075</v>
      </c>
      <c r="Q77" s="392" t="s">
        <v>2077</v>
      </c>
      <c r="U77" s="7" t="s">
        <v>2075</v>
      </c>
      <c r="V77" s="7" t="s">
        <v>2077</v>
      </c>
      <c r="X77" s="7" t="s">
        <v>2077</v>
      </c>
      <c r="Y77" s="28"/>
      <c r="Z77" s="7" t="s">
        <v>2075</v>
      </c>
      <c r="AA77" s="407">
        <v>3.99</v>
      </c>
      <c r="AB77" s="424">
        <v>44652</v>
      </c>
      <c r="AC77" s="424"/>
      <c r="AD77" s="28"/>
      <c r="AE77" s="9"/>
      <c r="AF77" s="425">
        <f t="shared" si="3"/>
        <v>1</v>
      </c>
      <c r="AG77" s="7" t="s">
        <v>2077</v>
      </c>
      <c r="AH77" s="28"/>
      <c r="AI77" s="10" t="s">
        <v>1465</v>
      </c>
    </row>
    <row r="78" spans="1:35">
      <c r="A78" s="10" t="str">
        <f>'Main Meals'!A78</f>
        <v>5402.000.000.000.000.000.000</v>
      </c>
      <c r="B78" s="9">
        <f>'Main Meals'!B78</f>
        <v>5400</v>
      </c>
      <c r="C78" s="9">
        <f>'Main Meals'!C78</f>
        <v>5402</v>
      </c>
      <c r="D78" s="10" t="str">
        <f>'Main Meals'!D78</f>
        <v xml:space="preserve">Vitality Shot: Cayenne (Pair) </v>
      </c>
      <c r="E78" s="9">
        <f>VLOOKUP($A78,'Item ID Crosswalk'!$A$2:$J$1048576,9,FALSE)</f>
        <v>0</v>
      </c>
      <c r="F78" s="422">
        <f>VLOOKUP($A78,'Item ID Crosswalk'!$A$2:$J$1048576,10,FALSE)</f>
        <v>0</v>
      </c>
      <c r="G78" s="9" t="str">
        <f>'Main Meals'!I78</f>
        <v>RETIRED</v>
      </c>
      <c r="H78" s="409">
        <f>'Main Meals'!J78</f>
        <v>44482</v>
      </c>
      <c r="I78" s="9" t="str">
        <f>'Main Meals'!K78</f>
        <v>BEVERAGE</v>
      </c>
      <c r="J78" s="9" t="str">
        <f>VLOOKUP(C78,'Main Meals'!C78:L501,10,FALSE)</f>
        <v>MS</v>
      </c>
      <c r="K78" s="7" t="s">
        <v>1990</v>
      </c>
      <c r="L78" s="392">
        <v>5.99</v>
      </c>
      <c r="M78" s="401">
        <v>44562</v>
      </c>
      <c r="N78" s="407"/>
      <c r="O78" s="423">
        <f t="shared" si="2"/>
        <v>0</v>
      </c>
      <c r="P78" s="7" t="s">
        <v>2075</v>
      </c>
      <c r="Q78" s="392" t="s">
        <v>2077</v>
      </c>
      <c r="U78" s="7" t="s">
        <v>2075</v>
      </c>
      <c r="V78" s="7" t="s">
        <v>2077</v>
      </c>
      <c r="X78" s="7" t="s">
        <v>2077</v>
      </c>
      <c r="Y78" s="28"/>
      <c r="Z78" s="7" t="s">
        <v>2075</v>
      </c>
      <c r="AA78" s="407">
        <v>5.99</v>
      </c>
      <c r="AB78" s="424">
        <v>44652</v>
      </c>
      <c r="AC78" s="424"/>
      <c r="AD78" s="28"/>
      <c r="AE78" s="9"/>
      <c r="AF78" s="425">
        <f t="shared" si="3"/>
        <v>1</v>
      </c>
      <c r="AG78" s="7" t="s">
        <v>2077</v>
      </c>
      <c r="AH78" s="28"/>
      <c r="AI78" s="10" t="s">
        <v>1465</v>
      </c>
    </row>
    <row r="79" spans="1:35">
      <c r="A79" s="10" t="str">
        <f>'Main Meals'!A79</f>
        <v>5403.000.000.000.000.000.000</v>
      </c>
      <c r="B79" s="9">
        <f>'Main Meals'!B79</f>
        <v>5400</v>
      </c>
      <c r="C79" s="9">
        <f>'Main Meals'!C79</f>
        <v>5403</v>
      </c>
      <c r="D79" s="10" t="str">
        <f>'Main Meals'!D79</f>
        <v xml:space="preserve">Vitality Shot: Cayenne (5-Pack) </v>
      </c>
      <c r="E79" s="9">
        <f>VLOOKUP($A79,'Item ID Crosswalk'!$A$2:$J$1048576,9,FALSE)</f>
        <v>0</v>
      </c>
      <c r="F79" s="422">
        <f>VLOOKUP($A79,'Item ID Crosswalk'!$A$2:$J$1048576,10,FALSE)</f>
        <v>0</v>
      </c>
      <c r="G79" s="9" t="str">
        <f>'Main Meals'!I79</f>
        <v>RETIRED</v>
      </c>
      <c r="H79" s="409">
        <f>'Main Meals'!J79</f>
        <v>44482</v>
      </c>
      <c r="I79" s="9" t="str">
        <f>'Main Meals'!K79</f>
        <v>BEVERAGE</v>
      </c>
      <c r="J79" s="9" t="str">
        <f>VLOOKUP(C79,'Main Meals'!C79:L502,10,FALSE)</f>
        <v>MS</v>
      </c>
      <c r="K79" s="7" t="s">
        <v>1990</v>
      </c>
      <c r="L79" s="392" t="s">
        <v>2077</v>
      </c>
      <c r="M79" s="401">
        <v>44562</v>
      </c>
      <c r="N79" s="7"/>
      <c r="O79" s="423">
        <f t="shared" si="2"/>
        <v>0</v>
      </c>
      <c r="P79" s="7" t="s">
        <v>2075</v>
      </c>
      <c r="Q79" s="392" t="s">
        <v>2077</v>
      </c>
      <c r="U79" s="7" t="s">
        <v>2075</v>
      </c>
      <c r="V79" s="7" t="s">
        <v>2077</v>
      </c>
      <c r="X79" s="7" t="s">
        <v>2077</v>
      </c>
      <c r="Y79" s="28"/>
      <c r="Z79" s="7" t="s">
        <v>2075</v>
      </c>
      <c r="AA79" s="7" t="s">
        <v>2077</v>
      </c>
      <c r="AB79" s="424">
        <v>44652</v>
      </c>
      <c r="AC79" s="424"/>
      <c r="AD79" s="28"/>
      <c r="AE79" s="9"/>
      <c r="AF79" s="425">
        <f t="shared" si="3"/>
        <v>0</v>
      </c>
      <c r="AG79" s="7" t="s">
        <v>2077</v>
      </c>
      <c r="AH79" s="28"/>
      <c r="AI79" s="10" t="s">
        <v>1465</v>
      </c>
    </row>
    <row r="80" spans="1:35">
      <c r="A80" s="10" t="str">
        <f>'Main Meals'!A80</f>
        <v>5500.000.000.000.000.000.000</v>
      </c>
      <c r="B80" s="9">
        <f>'Main Meals'!B80</f>
        <v>5500</v>
      </c>
      <c r="C80" s="9">
        <f>'Main Meals'!C80</f>
        <v>5500</v>
      </c>
      <c r="D80" s="10" t="str">
        <f>'Main Meals'!D80</f>
        <v xml:space="preserve">Pulled BBQ Chicken    </v>
      </c>
      <c r="E80" s="9" t="str">
        <f>VLOOKUP($A80,'Item ID Crosswalk'!$A$2:$J$1048576,9,FALSE)</f>
        <v>B07GPTNT7X</v>
      </c>
      <c r="F80" s="422">
        <f>VLOOKUP($A80,'Item ID Crosswalk'!$A$2:$J$1048576,10,FALSE)</f>
        <v>850001352277</v>
      </c>
      <c r="G80" s="9" t="str">
        <f>'Main Meals'!I80</f>
        <v xml:space="preserve">ACTIVE </v>
      </c>
      <c r="H80" s="409">
        <f>'Main Meals'!J80</f>
        <v>44482</v>
      </c>
      <c r="I80" s="9" t="str">
        <f>'Main Meals'!K80</f>
        <v>ENTRÉE</v>
      </c>
      <c r="J80" s="9" t="str">
        <f>VLOOKUP(C80,'Main Meals'!C80:L503,10,FALSE)</f>
        <v>SS</v>
      </c>
      <c r="K80" s="7" t="s">
        <v>2076</v>
      </c>
      <c r="L80" s="392">
        <v>13.41</v>
      </c>
      <c r="M80" s="401">
        <v>44684</v>
      </c>
      <c r="N80" s="408">
        <v>12.99</v>
      </c>
      <c r="O80" s="423">
        <f t="shared" si="2"/>
        <v>3.2332563510392605E-2</v>
      </c>
      <c r="P80" s="7" t="s">
        <v>2076</v>
      </c>
      <c r="Q80" s="392">
        <v>8.49</v>
      </c>
      <c r="U80" s="7" t="s">
        <v>2075</v>
      </c>
      <c r="V80" s="7" t="s">
        <v>2077</v>
      </c>
      <c r="X80" s="392">
        <v>4.67</v>
      </c>
      <c r="Y80" s="392"/>
      <c r="Z80" s="7" t="s">
        <v>2076</v>
      </c>
      <c r="AA80" s="407">
        <v>13.41</v>
      </c>
      <c r="AB80" s="424">
        <v>44805</v>
      </c>
      <c r="AC80" s="424"/>
      <c r="AD80" s="392">
        <v>6.039145496535796</v>
      </c>
      <c r="AE80" s="424">
        <v>44805</v>
      </c>
      <c r="AF80" s="425">
        <f t="shared" si="3"/>
        <v>0.54965357967667439</v>
      </c>
      <c r="AG80" s="7" t="s">
        <v>137</v>
      </c>
      <c r="AH80" s="7" t="s">
        <v>2104</v>
      </c>
      <c r="AI80" s="10" t="s">
        <v>1465</v>
      </c>
    </row>
    <row r="81" spans="1:35">
      <c r="A81" s="10" t="str">
        <f>'Main Meals'!A81</f>
        <v>5603.000.000.000.000.000.000</v>
      </c>
      <c r="B81" s="9">
        <f>'Main Meals'!B81</f>
        <v>5600</v>
      </c>
      <c r="C81" s="9">
        <f>'Main Meals'!C81</f>
        <v>5603</v>
      </c>
      <c r="D81" s="10" t="str">
        <f>'Main Meals'!D81</f>
        <v>Coco Berry Smoothie  ( 8oz)</v>
      </c>
      <c r="E81" s="9">
        <f>VLOOKUP($A81,'Item ID Crosswalk'!$A$2:$J$1048576,9,FALSE)</f>
        <v>0</v>
      </c>
      <c r="F81" s="422">
        <f>VLOOKUP($A81,'Item ID Crosswalk'!$A$2:$J$1048576,10,FALSE)</f>
        <v>850001352420</v>
      </c>
      <c r="G81" s="9" t="str">
        <f>'Main Meals'!I81</f>
        <v xml:space="preserve">ACTIVE </v>
      </c>
      <c r="H81" s="409">
        <f>'Main Meals'!J81</f>
        <v>44482</v>
      </c>
      <c r="I81" s="9" t="str">
        <f>'Main Meals'!K81</f>
        <v>BEVERAGE</v>
      </c>
      <c r="J81" s="9" t="str">
        <f>VLOOKUP(C81,'Main Meals'!C81:L504,10,FALSE)</f>
        <v>SS</v>
      </c>
      <c r="K81" s="7" t="s">
        <v>2076</v>
      </c>
      <c r="L81" s="392">
        <v>6.19</v>
      </c>
      <c r="M81" s="401">
        <v>44736</v>
      </c>
      <c r="N81" s="407">
        <v>5.99</v>
      </c>
      <c r="O81" s="423">
        <f t="shared" si="2"/>
        <v>3.3388981636060126E-2</v>
      </c>
      <c r="P81" s="7" t="s">
        <v>2075</v>
      </c>
      <c r="Q81" s="392" t="s">
        <v>2077</v>
      </c>
      <c r="U81" s="7" t="s">
        <v>2075</v>
      </c>
      <c r="V81" s="7" t="s">
        <v>2077</v>
      </c>
      <c r="X81" s="7" t="s">
        <v>2077</v>
      </c>
      <c r="Y81" s="28"/>
      <c r="Z81" s="7" t="s">
        <v>2076</v>
      </c>
      <c r="AA81" s="407">
        <v>6.19</v>
      </c>
      <c r="AB81" s="424">
        <v>44805</v>
      </c>
      <c r="AC81" s="424"/>
      <c r="AD81" s="392">
        <v>3.2655091819699504</v>
      </c>
      <c r="AE81" s="424">
        <v>44805</v>
      </c>
      <c r="AF81" s="425">
        <f t="shared" si="3"/>
        <v>0.47245409015025036</v>
      </c>
      <c r="AG81" s="7" t="s">
        <v>2077</v>
      </c>
      <c r="AH81" s="28"/>
      <c r="AI81" s="10" t="s">
        <v>1465</v>
      </c>
    </row>
    <row r="82" spans="1:35">
      <c r="A82" s="10" t="str">
        <f>'Main Meals'!A82</f>
        <v>5602.000.000.000.000.000.000</v>
      </c>
      <c r="B82" s="9">
        <f>'Main Meals'!B82</f>
        <v>5600</v>
      </c>
      <c r="C82" s="9">
        <f>'Main Meals'!C82</f>
        <v>5602</v>
      </c>
      <c r="D82" s="10" t="str">
        <f>'Main Meals'!D82</f>
        <v>Coco Berry Smoothie  (16 oz)</v>
      </c>
      <c r="E82" s="9">
        <f>VLOOKUP($A82,'Item ID Crosswalk'!$A$2:$J$1048576,9,FALSE)</f>
        <v>0</v>
      </c>
      <c r="F82" s="422">
        <f>VLOOKUP($A82,'Item ID Crosswalk'!$A$2:$J$1048576,10,FALSE)</f>
        <v>810044435603</v>
      </c>
      <c r="G82" s="9" t="str">
        <f>'Main Meals'!I82</f>
        <v>ACTIVE ROTATING ON</v>
      </c>
      <c r="H82" s="409">
        <f>'Main Meals'!J82</f>
        <v>44482</v>
      </c>
      <c r="I82" s="9" t="str">
        <f>'Main Meals'!K82</f>
        <v>BEVERAGE</v>
      </c>
      <c r="J82" s="9" t="str">
        <f>VLOOKUP(C82,'Main Meals'!C82:L505,10,FALSE)</f>
        <v>SS</v>
      </c>
      <c r="K82" s="7" t="s">
        <v>1990</v>
      </c>
      <c r="L82" s="392">
        <v>10.99</v>
      </c>
      <c r="M82" s="401">
        <v>44562</v>
      </c>
      <c r="N82" s="407"/>
      <c r="O82" s="423">
        <f t="shared" si="2"/>
        <v>0</v>
      </c>
      <c r="P82" s="7" t="s">
        <v>2075</v>
      </c>
      <c r="Q82" s="392" t="s">
        <v>2077</v>
      </c>
      <c r="U82" s="7" t="s">
        <v>2075</v>
      </c>
      <c r="V82" s="7" t="s">
        <v>2077</v>
      </c>
      <c r="X82" s="7" t="s">
        <v>2077</v>
      </c>
      <c r="Y82" s="28"/>
      <c r="Z82" s="7" t="s">
        <v>2075</v>
      </c>
      <c r="AA82" s="407">
        <v>10.99</v>
      </c>
      <c r="AB82" s="424">
        <v>44652</v>
      </c>
      <c r="AC82" s="424"/>
      <c r="AD82" s="28"/>
      <c r="AE82" s="9"/>
      <c r="AF82" s="425">
        <f t="shared" si="3"/>
        <v>1</v>
      </c>
      <c r="AG82" s="7" t="s">
        <v>2077</v>
      </c>
      <c r="AH82" s="28"/>
      <c r="AI82" s="10" t="s">
        <v>1465</v>
      </c>
    </row>
    <row r="83" spans="1:35">
      <c r="A83" s="10" t="str">
        <f>'Main Meals'!A83</f>
        <v>5701.000.000.000.000.000.000</v>
      </c>
      <c r="B83" s="9">
        <f>'Main Meals'!B83</f>
        <v>5700</v>
      </c>
      <c r="C83" s="9">
        <f>'Main Meals'!C83</f>
        <v>5701</v>
      </c>
      <c r="D83" s="10" t="str">
        <f>'Main Meals'!D83</f>
        <v xml:space="preserve">Roasted Turkey with Gravy </v>
      </c>
      <c r="E83" s="9">
        <f>VLOOKUP($A83,'Item ID Crosswalk'!$A$2:$J$1048576,9,FALSE)</f>
        <v>0</v>
      </c>
      <c r="F83" s="422">
        <f>VLOOKUP($A83,'Item ID Crosswalk'!$A$2:$J$1048576,10,FALSE)</f>
        <v>810044435702</v>
      </c>
      <c r="G83" s="9" t="str">
        <f>'Main Meals'!I83</f>
        <v xml:space="preserve">ACTIVE </v>
      </c>
      <c r="H83" s="409">
        <f>'Main Meals'!J83</f>
        <v>44482</v>
      </c>
      <c r="I83" s="9" t="str">
        <f>'Main Meals'!K83</f>
        <v>LARGE SIDE 24oz</v>
      </c>
      <c r="J83" s="9" t="str">
        <f>VLOOKUP(C83,'Main Meals'!C83:L506,10,FALSE)</f>
        <v>MS</v>
      </c>
      <c r="K83" s="7" t="s">
        <v>2076</v>
      </c>
      <c r="L83" s="392">
        <v>17.989999999999998</v>
      </c>
      <c r="M83" s="401">
        <v>44562</v>
      </c>
      <c r="N83" s="407"/>
      <c r="O83" s="423">
        <f t="shared" si="2"/>
        <v>0</v>
      </c>
      <c r="P83" s="7" t="s">
        <v>2075</v>
      </c>
      <c r="Q83" s="392" t="s">
        <v>2077</v>
      </c>
      <c r="U83" s="7" t="s">
        <v>2075</v>
      </c>
      <c r="V83" s="7" t="s">
        <v>2077</v>
      </c>
      <c r="X83" s="7" t="s">
        <v>2077</v>
      </c>
      <c r="Y83" s="28"/>
      <c r="Z83" s="7" t="s">
        <v>2076</v>
      </c>
      <c r="AA83" s="407">
        <v>17.989999999999998</v>
      </c>
      <c r="AB83" s="424">
        <v>44805</v>
      </c>
      <c r="AC83" s="424"/>
      <c r="AD83" s="392">
        <v>8.9949999999999992</v>
      </c>
      <c r="AE83" s="424">
        <v>44805</v>
      </c>
      <c r="AF83" s="425">
        <f t="shared" si="3"/>
        <v>0.5</v>
      </c>
      <c r="AG83" s="7" t="s">
        <v>2077</v>
      </c>
      <c r="AH83" s="28"/>
      <c r="AI83" s="10" t="s">
        <v>1465</v>
      </c>
    </row>
    <row r="84" spans="1:35">
      <c r="A84" s="10" t="str">
        <f>'Main Meals'!A84</f>
        <v>5800.000.000.000.000.000.000</v>
      </c>
      <c r="B84" s="9">
        <f>'Main Meals'!B84</f>
        <v>5800</v>
      </c>
      <c r="C84" s="9">
        <f>'Main Meals'!C84</f>
        <v>5800</v>
      </c>
      <c r="D84" s="10" t="str">
        <f>'Main Meals'!D84</f>
        <v xml:space="preserve">Rosemary Whipped Potatoes </v>
      </c>
      <c r="E84" s="9">
        <f>VLOOKUP($A84,'Item ID Crosswalk'!$A$2:$J$1048576,9,FALSE)</f>
        <v>0</v>
      </c>
      <c r="F84" s="422">
        <f>VLOOKUP($A84,'Item ID Crosswalk'!$A$2:$J$1048576,10,FALSE)</f>
        <v>850001352505</v>
      </c>
      <c r="G84" s="9" t="str">
        <f>'Main Meals'!I84</f>
        <v xml:space="preserve">ACTIVE </v>
      </c>
      <c r="H84" s="409">
        <f>'Main Meals'!J84</f>
        <v>44482</v>
      </c>
      <c r="I84" s="9" t="str">
        <f>'Main Meals'!K84</f>
        <v>SIDE</v>
      </c>
      <c r="J84" s="9" t="str">
        <f>VLOOKUP(C84,'Main Meals'!C84:L507,10,FALSE)</f>
        <v>SS</v>
      </c>
      <c r="K84" s="7" t="s">
        <v>2076</v>
      </c>
      <c r="L84" s="392">
        <v>4.1500000000000004</v>
      </c>
      <c r="M84" s="401">
        <v>44736</v>
      </c>
      <c r="N84" s="408">
        <v>3.99</v>
      </c>
      <c r="O84" s="423">
        <f t="shared" si="2"/>
        <v>4.0100250626566449E-2</v>
      </c>
      <c r="P84" s="7" t="s">
        <v>2075</v>
      </c>
      <c r="Q84" s="7" t="s">
        <v>2077</v>
      </c>
      <c r="U84" s="7" t="s">
        <v>2075</v>
      </c>
      <c r="V84" s="7" t="s">
        <v>2077</v>
      </c>
      <c r="X84" s="392" t="s">
        <v>137</v>
      </c>
      <c r="Y84" s="392"/>
      <c r="Z84" s="7" t="s">
        <v>2076</v>
      </c>
      <c r="AA84" s="407">
        <v>4.1500000000000004</v>
      </c>
      <c r="AB84" s="424">
        <v>44805</v>
      </c>
      <c r="AC84" s="424"/>
      <c r="AD84" s="392">
        <v>2.0802005012531328</v>
      </c>
      <c r="AE84" s="424">
        <v>44805</v>
      </c>
      <c r="AF84" s="425">
        <f t="shared" si="3"/>
        <v>0.49874686716791983</v>
      </c>
      <c r="AG84" s="7" t="s">
        <v>137</v>
      </c>
      <c r="AH84" s="7" t="s">
        <v>2104</v>
      </c>
      <c r="AI84" s="10" t="s">
        <v>1465</v>
      </c>
    </row>
    <row r="85" spans="1:35">
      <c r="A85" s="10" t="str">
        <f>'Main Meals'!A85</f>
        <v>5900.000.000.000.000.000.000</v>
      </c>
      <c r="B85" s="9">
        <f>'Main Meals'!B85</f>
        <v>5900</v>
      </c>
      <c r="C85" s="9">
        <f>'Main Meals'!C85</f>
        <v>5900</v>
      </c>
      <c r="D85" s="10" t="str">
        <f>'Main Meals'!D85</f>
        <v xml:space="preserve">Gravy </v>
      </c>
      <c r="E85" s="9">
        <f>VLOOKUP($A85,'Item ID Crosswalk'!$A$2:$J$1048576,9,FALSE)</f>
        <v>0</v>
      </c>
      <c r="F85" s="422">
        <f>VLOOKUP($A85,'Item ID Crosswalk'!$A$2:$J$1048576,10,FALSE)</f>
        <v>810044435900</v>
      </c>
      <c r="G85" s="9" t="str">
        <f>'Main Meals'!I85</f>
        <v xml:space="preserve">ACTIVE </v>
      </c>
      <c r="H85" s="409">
        <f>'Main Meals'!J85</f>
        <v>44482</v>
      </c>
      <c r="I85" s="9" t="str">
        <f>'Main Meals'!K85</f>
        <v>SIDE 12oz</v>
      </c>
      <c r="J85" s="9" t="str">
        <f>VLOOKUP(C85,'Main Meals'!C85:L508,10,FALSE)</f>
        <v>MS</v>
      </c>
      <c r="K85" s="7" t="s">
        <v>2076</v>
      </c>
      <c r="L85" s="392">
        <v>3.99</v>
      </c>
      <c r="M85" s="401">
        <v>44562</v>
      </c>
      <c r="N85" s="407"/>
      <c r="O85" s="423">
        <f t="shared" si="2"/>
        <v>0</v>
      </c>
      <c r="P85" s="7" t="s">
        <v>2075</v>
      </c>
      <c r="Q85" s="392" t="s">
        <v>2077</v>
      </c>
      <c r="U85" s="7" t="s">
        <v>2075</v>
      </c>
      <c r="V85" s="7" t="s">
        <v>2077</v>
      </c>
      <c r="X85" s="7" t="s">
        <v>2077</v>
      </c>
      <c r="Y85" s="28"/>
      <c r="Z85" s="7" t="s">
        <v>2076</v>
      </c>
      <c r="AA85" s="407">
        <v>3.99</v>
      </c>
      <c r="AB85" s="424">
        <v>44805</v>
      </c>
      <c r="AC85" s="424"/>
      <c r="AD85" s="392">
        <v>1.9950000000000001</v>
      </c>
      <c r="AE85" s="424">
        <v>44805</v>
      </c>
      <c r="AF85" s="425">
        <f t="shared" si="3"/>
        <v>0.5</v>
      </c>
      <c r="AG85" s="7" t="s">
        <v>2077</v>
      </c>
      <c r="AH85" s="28"/>
      <c r="AI85" s="10" t="s">
        <v>1465</v>
      </c>
    </row>
    <row r="86" spans="1:35">
      <c r="A86" s="10" t="str">
        <f>'Main Meals'!A86</f>
        <v>6000.000.000.000.000.000.000</v>
      </c>
      <c r="B86" s="9">
        <f>'Main Meals'!B86</f>
        <v>6000</v>
      </c>
      <c r="C86" s="9">
        <f>'Main Meals'!C86</f>
        <v>6000</v>
      </c>
      <c r="D86" s="10" t="str">
        <f>'Main Meals'!D86</f>
        <v xml:space="preserve">Cranberry-Orange Sauce </v>
      </c>
      <c r="E86" s="9">
        <f>VLOOKUP($A86,'Item ID Crosswalk'!$A$2:$J$1048576,9,FALSE)</f>
        <v>0</v>
      </c>
      <c r="F86" s="422">
        <f>VLOOKUP($A86,'Item ID Crosswalk'!$A$2:$J$1048576,10,FALSE)</f>
        <v>810044436006</v>
      </c>
      <c r="G86" s="9" t="str">
        <f>'Main Meals'!I86</f>
        <v xml:space="preserve">ACTIVE </v>
      </c>
      <c r="H86" s="409">
        <f>'Main Meals'!J86</f>
        <v>44482</v>
      </c>
      <c r="I86" s="9" t="str">
        <f>'Main Meals'!K86</f>
        <v>SIDE 12oz</v>
      </c>
      <c r="J86" s="9" t="str">
        <f>VLOOKUP(C86,'Main Meals'!C86:L509,10,FALSE)</f>
        <v>MS</v>
      </c>
      <c r="K86" s="7" t="s">
        <v>2076</v>
      </c>
      <c r="L86" s="392">
        <v>5.99</v>
      </c>
      <c r="M86" s="401">
        <v>44562</v>
      </c>
      <c r="N86" s="407"/>
      <c r="O86" s="423">
        <f t="shared" si="2"/>
        <v>0</v>
      </c>
      <c r="P86" s="7" t="s">
        <v>2075</v>
      </c>
      <c r="Q86" s="392" t="s">
        <v>2077</v>
      </c>
      <c r="U86" s="7" t="s">
        <v>2075</v>
      </c>
      <c r="V86" s="7" t="s">
        <v>2077</v>
      </c>
      <c r="X86" s="7" t="s">
        <v>2077</v>
      </c>
      <c r="Y86" s="28"/>
      <c r="Z86" s="7" t="s">
        <v>2076</v>
      </c>
      <c r="AA86" s="407">
        <v>5.99</v>
      </c>
      <c r="AB86" s="424">
        <v>44805</v>
      </c>
      <c r="AC86" s="424"/>
      <c r="AD86" s="392">
        <v>2.9950000000000001</v>
      </c>
      <c r="AE86" s="424">
        <v>44805</v>
      </c>
      <c r="AF86" s="425">
        <f t="shared" si="3"/>
        <v>0.5</v>
      </c>
      <c r="AG86" s="7" t="s">
        <v>2077</v>
      </c>
      <c r="AH86" s="28"/>
      <c r="AI86" s="10" t="s">
        <v>1465</v>
      </c>
    </row>
    <row r="87" spans="1:35">
      <c r="A87" s="10" t="str">
        <f>'Main Meals'!A87</f>
        <v>6100.000.000.000.000.000.000</v>
      </c>
      <c r="B87" s="9">
        <f>'Main Meals'!B87</f>
        <v>6100</v>
      </c>
      <c r="C87" s="9">
        <f>'Main Meals'!C87</f>
        <v>6100</v>
      </c>
      <c r="D87" s="10" t="str">
        <f>'Main Meals'!D87</f>
        <v xml:space="preserve">Green Beans with Toasted Almonds </v>
      </c>
      <c r="E87" s="9">
        <f>VLOOKUP($A87,'Item ID Crosswalk'!$A$2:$J$1048576,9,FALSE)</f>
        <v>0</v>
      </c>
      <c r="F87" s="422">
        <f>VLOOKUP($A87,'Item ID Crosswalk'!$A$2:$J$1048576,10,FALSE)</f>
        <v>810044430219</v>
      </c>
      <c r="G87" s="9" t="str">
        <f>'Main Meals'!I87</f>
        <v xml:space="preserve">ACTIVE </v>
      </c>
      <c r="H87" s="409">
        <f>'Main Meals'!J87</f>
        <v>44482</v>
      </c>
      <c r="I87" s="9" t="str">
        <f>'Main Meals'!K87</f>
        <v>SIDE</v>
      </c>
      <c r="J87" s="9" t="str">
        <f>VLOOKUP(C87,'Main Meals'!C87:L510,10,FALSE)</f>
        <v>SS</v>
      </c>
      <c r="K87" s="7" t="s">
        <v>2076</v>
      </c>
      <c r="L87" s="392">
        <v>4.1500000000000004</v>
      </c>
      <c r="M87" s="401">
        <v>44736</v>
      </c>
      <c r="N87" s="408">
        <v>3.99</v>
      </c>
      <c r="O87" s="423">
        <f t="shared" si="2"/>
        <v>4.0100250626566449E-2</v>
      </c>
      <c r="P87" s="7" t="s">
        <v>2075</v>
      </c>
      <c r="Q87" s="7" t="s">
        <v>2077</v>
      </c>
      <c r="U87" s="7" t="s">
        <v>2075</v>
      </c>
      <c r="V87" s="7" t="s">
        <v>2077</v>
      </c>
      <c r="X87" s="392" t="s">
        <v>137</v>
      </c>
      <c r="Y87" s="392"/>
      <c r="Z87" s="7" t="s">
        <v>2076</v>
      </c>
      <c r="AA87" s="407">
        <v>4.1500000000000004</v>
      </c>
      <c r="AB87" s="424">
        <v>44805</v>
      </c>
      <c r="AC87" s="424"/>
      <c r="AD87" s="392">
        <v>2.600250626566416</v>
      </c>
      <c r="AE87" s="424">
        <v>44805</v>
      </c>
      <c r="AF87" s="425">
        <f t="shared" si="3"/>
        <v>0.37343358395989978</v>
      </c>
      <c r="AG87" s="7" t="s">
        <v>137</v>
      </c>
      <c r="AH87" s="7" t="s">
        <v>2104</v>
      </c>
      <c r="AI87" s="10" t="s">
        <v>1465</v>
      </c>
    </row>
    <row r="88" spans="1:35">
      <c r="A88" s="10" t="str">
        <f>'Main Meals'!A88</f>
        <v>6200.000.000.000.000.000.000</v>
      </c>
      <c r="B88" s="9">
        <f>'Main Meals'!B88</f>
        <v>6200</v>
      </c>
      <c r="C88" s="9">
        <f>'Main Meals'!C88</f>
        <v>6200</v>
      </c>
      <c r="D88" s="10" t="str">
        <f>'Main Meals'!D88</f>
        <v xml:space="preserve">Carrot Puree </v>
      </c>
      <c r="E88" s="9">
        <f>VLOOKUP($A88,'Item ID Crosswalk'!$A$2:$J$1048576,9,FALSE)</f>
        <v>0</v>
      </c>
      <c r="F88" s="422">
        <f>VLOOKUP($A88,'Item ID Crosswalk'!$A$2:$J$1048576,10,FALSE)</f>
        <v>0</v>
      </c>
      <c r="G88" s="9" t="str">
        <f>'Main Meals'!I88</f>
        <v>INACTIVE</v>
      </c>
      <c r="H88" s="409">
        <f>'Main Meals'!J88</f>
        <v>44482</v>
      </c>
      <c r="I88" s="9" t="str">
        <f>'Main Meals'!K88</f>
        <v>SIDE</v>
      </c>
      <c r="J88" s="9" t="str">
        <f>VLOOKUP(C88,'Main Meals'!C88:L511,10,FALSE)</f>
        <v>SS</v>
      </c>
      <c r="K88" s="7" t="s">
        <v>2076</v>
      </c>
      <c r="L88" s="392">
        <v>3.99</v>
      </c>
      <c r="M88" s="401">
        <v>44562</v>
      </c>
      <c r="N88" s="407"/>
      <c r="O88" s="423">
        <f t="shared" si="2"/>
        <v>0</v>
      </c>
      <c r="P88" s="7" t="s">
        <v>2075</v>
      </c>
      <c r="Q88" s="392" t="s">
        <v>2077</v>
      </c>
      <c r="U88" s="7" t="s">
        <v>2075</v>
      </c>
      <c r="V88" s="7" t="s">
        <v>2077</v>
      </c>
      <c r="X88" s="7" t="s">
        <v>2077</v>
      </c>
      <c r="Y88" s="28"/>
      <c r="Z88" s="7" t="s">
        <v>2075</v>
      </c>
      <c r="AA88" s="407">
        <v>3.99</v>
      </c>
      <c r="AB88" s="424">
        <v>44652</v>
      </c>
      <c r="AC88" s="424"/>
      <c r="AD88" s="28"/>
      <c r="AE88" s="9"/>
      <c r="AF88" s="425">
        <f t="shared" si="3"/>
        <v>1</v>
      </c>
      <c r="AG88" s="7" t="s">
        <v>2077</v>
      </c>
      <c r="AH88" s="28"/>
      <c r="AI88" s="10" t="s">
        <v>1465</v>
      </c>
    </row>
    <row r="89" spans="1:35">
      <c r="A89" s="10" t="str">
        <f>'Main Meals'!A89</f>
        <v>6300.000.000.000.000.000.000</v>
      </c>
      <c r="B89" s="9">
        <f>'Main Meals'!B89</f>
        <v>6300</v>
      </c>
      <c r="C89" s="9">
        <f>'Main Meals'!C89</f>
        <v>6300</v>
      </c>
      <c r="D89" s="10" t="str">
        <f>'Main Meals'!D89</f>
        <v xml:space="preserve">Wine Braised Brisket </v>
      </c>
      <c r="E89" s="9">
        <f>VLOOKUP($A89,'Item ID Crosswalk'!$A$2:$J$1048576,9,FALSE)</f>
        <v>0</v>
      </c>
      <c r="F89" s="422">
        <f>VLOOKUP($A89,'Item ID Crosswalk'!$A$2:$J$1048576,10,FALSE)</f>
        <v>0</v>
      </c>
      <c r="G89" s="9" t="str">
        <f>'Main Meals'!I89</f>
        <v>RETIRED</v>
      </c>
      <c r="H89" s="409">
        <f>'Main Meals'!J89</f>
        <v>44482</v>
      </c>
      <c r="I89" s="9" t="str">
        <f>'Main Meals'!K89</f>
        <v>ENTRÉE</v>
      </c>
      <c r="J89" s="9" t="str">
        <f>VLOOKUP(C89,'Main Meals'!C89:L512,10,FALSE)</f>
        <v>SS</v>
      </c>
      <c r="K89" s="7" t="s">
        <v>1990</v>
      </c>
      <c r="L89" s="392">
        <v>16.989999999999998</v>
      </c>
      <c r="M89" s="401">
        <v>44562</v>
      </c>
      <c r="N89" s="407"/>
      <c r="O89" s="423">
        <f t="shared" si="2"/>
        <v>0</v>
      </c>
      <c r="P89" s="7" t="s">
        <v>2075</v>
      </c>
      <c r="Q89" s="392" t="s">
        <v>2077</v>
      </c>
      <c r="U89" s="7" t="s">
        <v>2075</v>
      </c>
      <c r="V89" s="7" t="s">
        <v>2077</v>
      </c>
      <c r="X89" s="7" t="s">
        <v>2077</v>
      </c>
      <c r="Y89" s="28"/>
      <c r="Z89" s="7" t="s">
        <v>2075</v>
      </c>
      <c r="AA89" s="407">
        <v>16.989999999999998</v>
      </c>
      <c r="AB89" s="424">
        <v>44652</v>
      </c>
      <c r="AC89" s="424"/>
      <c r="AD89" s="28"/>
      <c r="AE89" s="9"/>
      <c r="AF89" s="425">
        <f t="shared" si="3"/>
        <v>1</v>
      </c>
      <c r="AG89" s="7" t="s">
        <v>2077</v>
      </c>
      <c r="AH89" s="28"/>
      <c r="AI89" s="10" t="s">
        <v>1465</v>
      </c>
    </row>
    <row r="90" spans="1:35">
      <c r="A90" s="10" t="str">
        <f>'Main Meals'!A90</f>
        <v>6400.000.000.000.000.000.000</v>
      </c>
      <c r="B90" s="9">
        <f>'Main Meals'!B90</f>
        <v>6400</v>
      </c>
      <c r="C90" s="9">
        <f>'Main Meals'!C90</f>
        <v>6400</v>
      </c>
      <c r="D90" s="10" t="str">
        <f>'Main Meals'!D90</f>
        <v xml:space="preserve">Maple-Glazed Ham </v>
      </c>
      <c r="E90" s="9">
        <f>VLOOKUP($A90,'Item ID Crosswalk'!$A$2:$J$1048576,9,FALSE)</f>
        <v>0</v>
      </c>
      <c r="F90" s="422">
        <f>VLOOKUP($A90,'Item ID Crosswalk'!$A$2:$J$1048576,10,FALSE)</f>
        <v>0</v>
      </c>
      <c r="G90" s="9" t="str">
        <f>'Main Meals'!I90</f>
        <v>RETIRED</v>
      </c>
      <c r="H90" s="409">
        <f>'Main Meals'!J90</f>
        <v>44482</v>
      </c>
      <c r="I90" s="9" t="str">
        <f>'Main Meals'!K90</f>
        <v>ENTRÉE</v>
      </c>
      <c r="J90" s="9" t="str">
        <f>VLOOKUP(C90,'Main Meals'!C90:L513,10,FALSE)</f>
        <v>SS</v>
      </c>
      <c r="K90" s="7" t="s">
        <v>1990</v>
      </c>
      <c r="L90" s="392">
        <v>16.989999999999998</v>
      </c>
      <c r="M90" s="401">
        <v>44562</v>
      </c>
      <c r="N90" s="407"/>
      <c r="O90" s="423">
        <f t="shared" si="2"/>
        <v>0</v>
      </c>
      <c r="P90" s="7" t="s">
        <v>2075</v>
      </c>
      <c r="Q90" s="392" t="s">
        <v>2077</v>
      </c>
      <c r="U90" s="7" t="s">
        <v>2075</v>
      </c>
      <c r="V90" s="7" t="s">
        <v>2077</v>
      </c>
      <c r="X90" s="7" t="s">
        <v>2077</v>
      </c>
      <c r="Y90" s="28"/>
      <c r="Z90" s="7" t="s">
        <v>2075</v>
      </c>
      <c r="AA90" s="407">
        <v>16.989999999999998</v>
      </c>
      <c r="AB90" s="424">
        <v>44652</v>
      </c>
      <c r="AC90" s="424"/>
      <c r="AD90" s="28"/>
      <c r="AE90" s="9"/>
      <c r="AF90" s="425">
        <f t="shared" si="3"/>
        <v>1</v>
      </c>
      <c r="AG90" s="7" t="s">
        <v>2077</v>
      </c>
      <c r="AH90" s="28"/>
      <c r="AI90" s="10" t="s">
        <v>1465</v>
      </c>
    </row>
    <row r="91" spans="1:35">
      <c r="A91" s="10" t="str">
        <f>'Main Meals'!A91</f>
        <v>6500.000.000.000.000.000.000</v>
      </c>
      <c r="B91" s="9">
        <f>'Main Meals'!B91</f>
        <v>6500</v>
      </c>
      <c r="C91" s="9">
        <f>'Main Meals'!C91</f>
        <v>6500</v>
      </c>
      <c r="D91" s="10" t="str">
        <f>'Main Meals'!D91</f>
        <v xml:space="preserve">Bloody Mary Mix </v>
      </c>
      <c r="E91" s="9">
        <f>VLOOKUP($A91,'Item ID Crosswalk'!$A$2:$J$1048576,9,FALSE)</f>
        <v>0</v>
      </c>
      <c r="F91" s="422">
        <f>VLOOKUP($A91,'Item ID Crosswalk'!$A$2:$J$1048576,10,FALSE)</f>
        <v>0</v>
      </c>
      <c r="G91" s="9" t="str">
        <f>'Main Meals'!I91</f>
        <v>RETIRED</v>
      </c>
      <c r="H91" s="409">
        <f>'Main Meals'!J91</f>
        <v>44482</v>
      </c>
      <c r="I91" s="9" t="str">
        <f>'Main Meals'!K91</f>
        <v>BEVERAGE</v>
      </c>
      <c r="J91" s="9" t="str">
        <f>VLOOKUP(C91,'Main Meals'!C91:L514,10,FALSE)</f>
        <v>SS</v>
      </c>
      <c r="K91" s="7" t="s">
        <v>1990</v>
      </c>
      <c r="L91" s="392">
        <v>9.99</v>
      </c>
      <c r="M91" s="401">
        <v>44562</v>
      </c>
      <c r="N91" s="407"/>
      <c r="O91" s="423">
        <f t="shared" si="2"/>
        <v>0</v>
      </c>
      <c r="P91" s="7" t="s">
        <v>2075</v>
      </c>
      <c r="Q91" s="392" t="s">
        <v>2077</v>
      </c>
      <c r="U91" s="7" t="s">
        <v>2075</v>
      </c>
      <c r="V91" s="7" t="s">
        <v>2077</v>
      </c>
      <c r="X91" s="7" t="s">
        <v>2077</v>
      </c>
      <c r="Y91" s="28"/>
      <c r="Z91" s="7" t="s">
        <v>2075</v>
      </c>
      <c r="AA91" s="407">
        <v>9.99</v>
      </c>
      <c r="AB91" s="424">
        <v>44652</v>
      </c>
      <c r="AC91" s="424"/>
      <c r="AD91" s="28"/>
      <c r="AE91" s="9"/>
      <c r="AF91" s="425">
        <f t="shared" si="3"/>
        <v>1</v>
      </c>
      <c r="AG91" s="7" t="s">
        <v>2077</v>
      </c>
      <c r="AH91" s="28"/>
      <c r="AI91" s="10" t="s">
        <v>1465</v>
      </c>
    </row>
    <row r="92" spans="1:35">
      <c r="A92" s="10" t="str">
        <f>'Main Meals'!A92</f>
        <v>6600.000.000.000.000.000.608</v>
      </c>
      <c r="B92" s="9">
        <f>'Main Meals'!B92</f>
        <v>6600</v>
      </c>
      <c r="C92" s="9">
        <f>'Main Meals'!C92</f>
        <v>6600</v>
      </c>
      <c r="D92" s="10" t="str">
        <f>'Main Meals'!D92</f>
        <v xml:space="preserve">Coconut Yogurt Parfait </v>
      </c>
      <c r="E92" s="9" t="str">
        <f>VLOOKUP($A92,'Item ID Crosswalk'!$A$2:$J$1048576,9,FALSE)</f>
        <v>B07GPTP3GS</v>
      </c>
      <c r="F92" s="422">
        <f>VLOOKUP($A92,'Item ID Crosswalk'!$A$2:$J$1048576,10,FALSE)</f>
        <v>850001352109</v>
      </c>
      <c r="G92" s="9" t="str">
        <f>'Main Meals'!I92</f>
        <v xml:space="preserve">ACTIVE </v>
      </c>
      <c r="H92" s="409">
        <f>'Main Meals'!J92</f>
        <v>44482</v>
      </c>
      <c r="I92" s="9" t="str">
        <f>'Main Meals'!K92</f>
        <v>BREAKFAST</v>
      </c>
      <c r="J92" s="9" t="str">
        <f>VLOOKUP(C92,'Main Meals'!C92:L515,10,FALSE)</f>
        <v>SS</v>
      </c>
      <c r="K92" s="7" t="s">
        <v>2076</v>
      </c>
      <c r="L92" s="392">
        <v>10.2897</v>
      </c>
      <c r="M92" s="401">
        <v>44736</v>
      </c>
      <c r="N92" s="408">
        <v>9.99</v>
      </c>
      <c r="O92" s="423">
        <f t="shared" si="2"/>
        <v>2.9999999999999964E-2</v>
      </c>
      <c r="P92" s="7" t="s">
        <v>2076</v>
      </c>
      <c r="Q92" s="392">
        <v>5.95</v>
      </c>
      <c r="U92" s="7" t="s">
        <v>2075</v>
      </c>
      <c r="V92" s="7" t="s">
        <v>2077</v>
      </c>
      <c r="X92" s="392">
        <v>2.98</v>
      </c>
      <c r="Y92" s="392"/>
      <c r="Z92" s="7" t="s">
        <v>2076</v>
      </c>
      <c r="AA92" s="407">
        <v>6.99</v>
      </c>
      <c r="AB92" s="424">
        <v>44805</v>
      </c>
      <c r="AC92" s="424"/>
      <c r="AD92" s="392">
        <v>3.15</v>
      </c>
      <c r="AE92" s="424">
        <v>44805</v>
      </c>
      <c r="AF92" s="425">
        <f t="shared" si="3"/>
        <v>0.54935622317596566</v>
      </c>
      <c r="AG92" s="7" t="s">
        <v>137</v>
      </c>
      <c r="AH92" s="7" t="s">
        <v>2104</v>
      </c>
      <c r="AI92" s="10" t="s">
        <v>1465</v>
      </c>
    </row>
    <row r="93" spans="1:35">
      <c r="A93" s="10" t="str">
        <f>'Main Meals'!A93</f>
        <v>6701.000.000.000.000.000.000</v>
      </c>
      <c r="B93" s="9">
        <f>'Main Meals'!B93</f>
        <v>6700</v>
      </c>
      <c r="C93" s="9">
        <f>'Main Meals'!C93</f>
        <v>6701</v>
      </c>
      <c r="D93" s="10" t="str">
        <f>'Main Meals'!D93</f>
        <v xml:space="preserve">Original 'Super' Trail Mix (OLD NOT ACTIVE) </v>
      </c>
      <c r="E93" s="9">
        <f>VLOOKUP($A93,'Item ID Crosswalk'!$A$2:$J$1048576,9,FALSE)</f>
        <v>0</v>
      </c>
      <c r="F93" s="422">
        <f>VLOOKUP($A93,'Item ID Crosswalk'!$A$2:$J$1048576,10,FALSE)</f>
        <v>0</v>
      </c>
      <c r="G93" s="9" t="str">
        <f>'Main Meals'!I93</f>
        <v>RETIRED</v>
      </c>
      <c r="H93" s="409">
        <f>'Main Meals'!J93</f>
        <v>44482</v>
      </c>
      <c r="I93" s="9" t="str">
        <f>'Main Meals'!K93</f>
        <v>SNACK</v>
      </c>
      <c r="J93" s="9" t="str">
        <f>VLOOKUP(C93,'Main Meals'!C93:L516,10,FALSE)</f>
        <v>MS</v>
      </c>
      <c r="K93" s="7" t="s">
        <v>1990</v>
      </c>
      <c r="L93" s="392">
        <v>6.99</v>
      </c>
      <c r="M93" s="401">
        <v>44562</v>
      </c>
      <c r="N93" s="407"/>
      <c r="O93" s="423">
        <f t="shared" si="2"/>
        <v>0</v>
      </c>
      <c r="P93" s="7" t="s">
        <v>2075</v>
      </c>
      <c r="Q93" s="392" t="s">
        <v>2077</v>
      </c>
      <c r="U93" s="7" t="s">
        <v>2075</v>
      </c>
      <c r="V93" s="7" t="s">
        <v>2077</v>
      </c>
      <c r="X93" s="7" t="s">
        <v>2077</v>
      </c>
      <c r="Y93" s="28"/>
      <c r="Z93" s="7" t="s">
        <v>2075</v>
      </c>
      <c r="AA93" s="407">
        <v>6.99</v>
      </c>
      <c r="AB93" s="424">
        <v>44652</v>
      </c>
      <c r="AC93" s="424"/>
      <c r="AD93" s="28"/>
      <c r="AE93" s="9"/>
      <c r="AF93" s="425">
        <f t="shared" si="3"/>
        <v>1</v>
      </c>
      <c r="AG93" s="7" t="s">
        <v>2077</v>
      </c>
      <c r="AH93" s="28"/>
      <c r="AI93" s="10" t="s">
        <v>1465</v>
      </c>
    </row>
    <row r="94" spans="1:35">
      <c r="A94" s="10" t="str">
        <f>'Main Meals'!A94</f>
        <v>6702.000.000.000.000.000.000</v>
      </c>
      <c r="B94" s="9">
        <f>'Main Meals'!B94</f>
        <v>6700</v>
      </c>
      <c r="C94" s="9">
        <f>'Main Meals'!C94</f>
        <v>6702</v>
      </c>
      <c r="D94" s="10" t="str">
        <f>'Main Meals'!D94</f>
        <v xml:space="preserve">Original 'Super' Trail Mix (OLD NOT ACTIVE) </v>
      </c>
      <c r="E94" s="9">
        <f>VLOOKUP($A94,'Item ID Crosswalk'!$A$2:$J$1048576,9,FALSE)</f>
        <v>0</v>
      </c>
      <c r="F94" s="422">
        <f>VLOOKUP($A94,'Item ID Crosswalk'!$A$2:$J$1048576,10,FALSE)</f>
        <v>0</v>
      </c>
      <c r="G94" s="9" t="str">
        <f>'Main Meals'!I94</f>
        <v>RETIRED</v>
      </c>
      <c r="H94" s="409">
        <f>'Main Meals'!J94</f>
        <v>44482</v>
      </c>
      <c r="I94" s="9" t="str">
        <f>'Main Meals'!K94</f>
        <v>SNACK</v>
      </c>
      <c r="J94" s="9" t="str">
        <f>VLOOKUP(C94,'Main Meals'!C94:L517,10,FALSE)</f>
        <v>MS</v>
      </c>
      <c r="K94" s="7" t="s">
        <v>1990</v>
      </c>
      <c r="L94" s="392">
        <v>5</v>
      </c>
      <c r="M94" s="401">
        <v>44562</v>
      </c>
      <c r="N94" s="407"/>
      <c r="O94" s="423">
        <f t="shared" si="2"/>
        <v>0</v>
      </c>
      <c r="P94" s="7" t="s">
        <v>2075</v>
      </c>
      <c r="Q94" s="392" t="s">
        <v>2077</v>
      </c>
      <c r="U94" s="7" t="s">
        <v>2075</v>
      </c>
      <c r="V94" s="7" t="s">
        <v>2077</v>
      </c>
      <c r="X94" s="7" t="s">
        <v>2077</v>
      </c>
      <c r="Y94" s="28"/>
      <c r="Z94" s="7" t="s">
        <v>2075</v>
      </c>
      <c r="AA94" s="407">
        <v>5</v>
      </c>
      <c r="AB94" s="424">
        <v>44652</v>
      </c>
      <c r="AC94" s="424"/>
      <c r="AD94" s="28"/>
      <c r="AE94" s="9"/>
      <c r="AF94" s="425">
        <f t="shared" si="3"/>
        <v>1</v>
      </c>
      <c r="AG94" s="7" t="s">
        <v>2077</v>
      </c>
      <c r="AH94" s="28"/>
      <c r="AI94" s="10" t="s">
        <v>1465</v>
      </c>
    </row>
    <row r="95" spans="1:35">
      <c r="A95" s="10" t="str">
        <f>'Main Meals'!A95</f>
        <v>6703.000.000.000.000.000.000</v>
      </c>
      <c r="B95" s="9">
        <f>'Main Meals'!B95</f>
        <v>6700</v>
      </c>
      <c r="C95" s="9">
        <f>'Main Meals'!C95</f>
        <v>6703</v>
      </c>
      <c r="D95" s="10" t="str">
        <f>'Main Meals'!D95</f>
        <v xml:space="preserve">Original 'Super' Trail Mix </v>
      </c>
      <c r="E95" s="9">
        <f>VLOOKUP($A95,'Item ID Crosswalk'!$A$2:$J$1048576,9,FALSE)</f>
        <v>0</v>
      </c>
      <c r="F95" s="422">
        <f>VLOOKUP($A95,'Item ID Crosswalk'!$A$2:$J$1048576,10,FALSE)</f>
        <v>0</v>
      </c>
      <c r="G95" s="9" t="str">
        <f>'Main Meals'!I95</f>
        <v>RETIRED</v>
      </c>
      <c r="H95" s="409">
        <f>'Main Meals'!J95</f>
        <v>44482</v>
      </c>
      <c r="I95" s="9" t="str">
        <f>'Main Meals'!K95</f>
        <v>SNACK</v>
      </c>
      <c r="J95" s="9" t="str">
        <f>VLOOKUP(C95,'Main Meals'!C95:L518,10,FALSE)</f>
        <v>MS</v>
      </c>
      <c r="K95" s="7" t="s">
        <v>1990</v>
      </c>
      <c r="L95" s="392">
        <v>3.99</v>
      </c>
      <c r="M95" s="401">
        <v>44562</v>
      </c>
      <c r="N95" s="407"/>
      <c r="O95" s="423">
        <f t="shared" si="2"/>
        <v>0</v>
      </c>
      <c r="P95" s="7" t="s">
        <v>2075</v>
      </c>
      <c r="Q95" s="392" t="s">
        <v>2077</v>
      </c>
      <c r="U95" s="7" t="s">
        <v>2075</v>
      </c>
      <c r="V95" s="7" t="s">
        <v>2077</v>
      </c>
      <c r="X95" s="7" t="s">
        <v>2077</v>
      </c>
      <c r="Y95" s="28"/>
      <c r="Z95" s="7" t="s">
        <v>2075</v>
      </c>
      <c r="AA95" s="407">
        <v>3.99</v>
      </c>
      <c r="AB95" s="424">
        <v>44652</v>
      </c>
      <c r="AC95" s="424"/>
      <c r="AD95" s="28"/>
      <c r="AE95" s="9"/>
      <c r="AF95" s="425">
        <f t="shared" si="3"/>
        <v>1</v>
      </c>
      <c r="AG95" s="7" t="s">
        <v>2077</v>
      </c>
      <c r="AH95" s="28"/>
      <c r="AI95" s="10" t="s">
        <v>1465</v>
      </c>
    </row>
    <row r="96" spans="1:35">
      <c r="A96" s="10" t="str">
        <f>'Main Meals'!A96</f>
        <v>6801.000.000.000.000.000.000</v>
      </c>
      <c r="B96" s="9">
        <f>'Main Meals'!B96</f>
        <v>6800</v>
      </c>
      <c r="C96" s="9">
        <f>'Main Meals'!C96</f>
        <v>6801</v>
      </c>
      <c r="D96" s="10" t="str">
        <f>'Main Meals'!D96</f>
        <v xml:space="preserve">Original Granola  (OLD NOT ACTIVE) </v>
      </c>
      <c r="E96" s="9">
        <f>VLOOKUP($A96,'Item ID Crosswalk'!$A$2:$J$1048576,9,FALSE)</f>
        <v>0</v>
      </c>
      <c r="F96" s="422">
        <f>VLOOKUP($A96,'Item ID Crosswalk'!$A$2:$J$1048576,10,FALSE)</f>
        <v>0</v>
      </c>
      <c r="G96" s="9" t="str">
        <f>'Main Meals'!I96</f>
        <v>RETIRED</v>
      </c>
      <c r="H96" s="409">
        <f>'Main Meals'!J96</f>
        <v>44482</v>
      </c>
      <c r="I96" s="9" t="str">
        <f>'Main Meals'!K96</f>
        <v>SNACK</v>
      </c>
      <c r="J96" s="9" t="str">
        <f>VLOOKUP(C96,'Main Meals'!C96:L519,10,FALSE)</f>
        <v>MS</v>
      </c>
      <c r="K96" s="7" t="s">
        <v>1990</v>
      </c>
      <c r="L96" s="392">
        <v>6.99</v>
      </c>
      <c r="M96" s="401">
        <v>44562</v>
      </c>
      <c r="N96" s="407"/>
      <c r="O96" s="423">
        <f t="shared" si="2"/>
        <v>0</v>
      </c>
      <c r="P96" s="7" t="s">
        <v>2075</v>
      </c>
      <c r="Q96" s="392" t="s">
        <v>2077</v>
      </c>
      <c r="U96" s="7" t="s">
        <v>2075</v>
      </c>
      <c r="V96" s="7" t="s">
        <v>2077</v>
      </c>
      <c r="X96" s="7" t="s">
        <v>2077</v>
      </c>
      <c r="Y96" s="28"/>
      <c r="Z96" s="7" t="s">
        <v>2075</v>
      </c>
      <c r="AA96" s="407">
        <v>6.99</v>
      </c>
      <c r="AB96" s="424">
        <v>44652</v>
      </c>
      <c r="AC96" s="424"/>
      <c r="AD96" s="28"/>
      <c r="AE96" s="9"/>
      <c r="AF96" s="425">
        <f t="shared" si="3"/>
        <v>1</v>
      </c>
      <c r="AG96" s="7" t="s">
        <v>2077</v>
      </c>
      <c r="AH96" s="28"/>
      <c r="AI96" s="10" t="s">
        <v>1465</v>
      </c>
    </row>
    <row r="97" spans="1:35">
      <c r="A97" s="10" t="str">
        <f>'Main Meals'!A97</f>
        <v>6802.000.000.000.000.000.000</v>
      </c>
      <c r="B97" s="9">
        <f>'Main Meals'!B97</f>
        <v>6800</v>
      </c>
      <c r="C97" s="9">
        <f>'Main Meals'!C97</f>
        <v>6802</v>
      </c>
      <c r="D97" s="10" t="str">
        <f>'Main Meals'!D97</f>
        <v xml:space="preserve">Original Granola (OLD NOT ACTIVE) </v>
      </c>
      <c r="E97" s="9">
        <f>VLOOKUP($A97,'Item ID Crosswalk'!$A$2:$J$1048576,9,FALSE)</f>
        <v>0</v>
      </c>
      <c r="F97" s="422">
        <f>VLOOKUP($A97,'Item ID Crosswalk'!$A$2:$J$1048576,10,FALSE)</f>
        <v>0</v>
      </c>
      <c r="G97" s="9" t="str">
        <f>'Main Meals'!I97</f>
        <v>RETIRED</v>
      </c>
      <c r="H97" s="409">
        <f>'Main Meals'!J97</f>
        <v>44482</v>
      </c>
      <c r="I97" s="9" t="str">
        <f>'Main Meals'!K97</f>
        <v>SNACK</v>
      </c>
      <c r="J97" s="9" t="str">
        <f>VLOOKUP(C97,'Main Meals'!C97:L520,10,FALSE)</f>
        <v>MS</v>
      </c>
      <c r="K97" s="7" t="s">
        <v>1990</v>
      </c>
      <c r="L97" s="392">
        <v>5</v>
      </c>
      <c r="M97" s="401">
        <v>44562</v>
      </c>
      <c r="N97" s="407"/>
      <c r="O97" s="423">
        <f t="shared" si="2"/>
        <v>0</v>
      </c>
      <c r="P97" s="7" t="s">
        <v>2075</v>
      </c>
      <c r="Q97" s="392" t="s">
        <v>2077</v>
      </c>
      <c r="U97" s="7" t="s">
        <v>2075</v>
      </c>
      <c r="V97" s="7" t="s">
        <v>2077</v>
      </c>
      <c r="X97" s="7" t="s">
        <v>2077</v>
      </c>
      <c r="Y97" s="28"/>
      <c r="Z97" s="7" t="s">
        <v>2075</v>
      </c>
      <c r="AA97" s="407">
        <v>5</v>
      </c>
      <c r="AB97" s="424">
        <v>44652</v>
      </c>
      <c r="AC97" s="424"/>
      <c r="AD97" s="28"/>
      <c r="AE97" s="9"/>
      <c r="AF97" s="425">
        <f t="shared" si="3"/>
        <v>1</v>
      </c>
      <c r="AG97" s="7" t="s">
        <v>2077</v>
      </c>
      <c r="AH97" s="28"/>
      <c r="AI97" s="10" t="s">
        <v>1465</v>
      </c>
    </row>
    <row r="98" spans="1:35">
      <c r="A98" s="10" t="str">
        <f>'Main Meals'!A98</f>
        <v>6803.000.000.000.000.000.000</v>
      </c>
      <c r="B98" s="9">
        <f>'Main Meals'!B98</f>
        <v>6800</v>
      </c>
      <c r="C98" s="9">
        <f>'Main Meals'!C98</f>
        <v>6803</v>
      </c>
      <c r="D98" s="10" t="str">
        <f>'Main Meals'!D98</f>
        <v xml:space="preserve">Original Granola </v>
      </c>
      <c r="E98" s="9">
        <f>VLOOKUP($A98,'Item ID Crosswalk'!$A$2:$J$1048576,9,FALSE)</f>
        <v>0</v>
      </c>
      <c r="F98" s="422">
        <f>VLOOKUP($A98,'Item ID Crosswalk'!$A$2:$J$1048576,10,FALSE)</f>
        <v>850001352239</v>
      </c>
      <c r="G98" s="9" t="str">
        <f>'Main Meals'!I98</f>
        <v>INACTIVE</v>
      </c>
      <c r="H98" s="409">
        <f>'Main Meals'!J98</f>
        <v>44482</v>
      </c>
      <c r="I98" s="9" t="str">
        <f>'Main Meals'!K98</f>
        <v>SNACK</v>
      </c>
      <c r="J98" s="9" t="str">
        <f>VLOOKUP(C98,'Main Meals'!C98:L521,10,FALSE)</f>
        <v>MS</v>
      </c>
      <c r="K98" s="7" t="s">
        <v>2076</v>
      </c>
      <c r="L98" s="392">
        <v>6.99</v>
      </c>
      <c r="M98" s="401">
        <v>44562</v>
      </c>
      <c r="N98" s="407"/>
      <c r="O98" s="423">
        <f t="shared" si="2"/>
        <v>0</v>
      </c>
      <c r="P98" s="7" t="s">
        <v>2075</v>
      </c>
      <c r="Q98" s="392" t="s">
        <v>2077</v>
      </c>
      <c r="U98" s="7" t="s">
        <v>2075</v>
      </c>
      <c r="V98" s="7" t="s">
        <v>2077</v>
      </c>
      <c r="X98" s="7" t="s">
        <v>2077</v>
      </c>
      <c r="Y98" s="28"/>
      <c r="Z98" s="7" t="s">
        <v>2075</v>
      </c>
      <c r="AA98" s="407">
        <v>6.99</v>
      </c>
      <c r="AB98" s="424">
        <v>44652</v>
      </c>
      <c r="AC98" s="424"/>
      <c r="AD98" s="28"/>
      <c r="AE98" s="9"/>
      <c r="AF98" s="425">
        <f t="shared" si="3"/>
        <v>1</v>
      </c>
      <c r="AG98" s="7" t="s">
        <v>2077</v>
      </c>
      <c r="AH98" s="28"/>
      <c r="AI98" s="10" t="s">
        <v>1465</v>
      </c>
    </row>
    <row r="99" spans="1:35">
      <c r="A99" s="10" t="str">
        <f>'Main Meals'!A99</f>
        <v>6901.000.000.000.000.000.000</v>
      </c>
      <c r="B99" s="9">
        <f>'Main Meals'!B99</f>
        <v>6900</v>
      </c>
      <c r="C99" s="9">
        <f>'Main Meals'!C99</f>
        <v>6901</v>
      </c>
      <c r="D99" s="10" t="str">
        <f>'Main Meals'!D99</f>
        <v>Brownie Bites (2 bite)</v>
      </c>
      <c r="E99" s="9">
        <f>VLOOKUP($A99,'Item ID Crosswalk'!$A$2:$J$1048576,9,FALSE)</f>
        <v>0</v>
      </c>
      <c r="F99" s="422">
        <f>VLOOKUP($A99,'Item ID Crosswalk'!$A$2:$J$1048576,10,FALSE)</f>
        <v>0</v>
      </c>
      <c r="G99" s="9" t="str">
        <f>'Main Meals'!I99</f>
        <v>ACTIVE</v>
      </c>
      <c r="H99" s="409">
        <f>'Main Meals'!J99</f>
        <v>44851</v>
      </c>
      <c r="I99" s="9" t="str">
        <f>'Main Meals'!K99</f>
        <v>SNACK</v>
      </c>
      <c r="J99" s="9" t="str">
        <f>VLOOKUP(C99,'Main Meals'!C99:L522,10,FALSE)</f>
        <v>MS</v>
      </c>
      <c r="K99" s="7" t="s">
        <v>2076</v>
      </c>
      <c r="L99" s="392">
        <v>2.5</v>
      </c>
      <c r="M99" s="401">
        <v>44851</v>
      </c>
      <c r="N99" s="7"/>
      <c r="O99" s="423">
        <f t="shared" si="2"/>
        <v>0</v>
      </c>
      <c r="P99" s="7" t="s">
        <v>2075</v>
      </c>
      <c r="Q99" s="392" t="s">
        <v>2077</v>
      </c>
      <c r="U99" s="7" t="s">
        <v>2075</v>
      </c>
      <c r="V99" s="7" t="s">
        <v>2077</v>
      </c>
      <c r="X99" s="7" t="s">
        <v>2077</v>
      </c>
      <c r="Y99" s="28"/>
      <c r="Z99" s="7" t="s">
        <v>2075</v>
      </c>
      <c r="AA99" s="7" t="s">
        <v>2077</v>
      </c>
      <c r="AB99" s="424">
        <v>44652</v>
      </c>
      <c r="AC99" s="424"/>
      <c r="AD99" s="431">
        <v>1.85</v>
      </c>
      <c r="AE99" s="9"/>
      <c r="AF99" s="425">
        <f t="shared" si="3"/>
        <v>0</v>
      </c>
      <c r="AG99" s="7" t="s">
        <v>2077</v>
      </c>
      <c r="AH99" s="28"/>
      <c r="AI99" s="10" t="s">
        <v>1465</v>
      </c>
    </row>
    <row r="100" spans="1:35">
      <c r="A100" s="10" t="str">
        <f>'Main Meals'!A100</f>
        <v>7001.000.000.000.000.000.000</v>
      </c>
      <c r="B100" s="9">
        <f>'Main Meals'!B100</f>
        <v>7000</v>
      </c>
      <c r="C100" s="9">
        <f>'Main Meals'!C100</f>
        <v>7001</v>
      </c>
      <c r="D100" s="10" t="str">
        <f>'Main Meals'!D100</f>
        <v xml:space="preserve">Cinnamon-Sugar Coffee Cakes </v>
      </c>
      <c r="E100" s="9">
        <f>VLOOKUP($A100,'Item ID Crosswalk'!$A$2:$J$1048576,9,FALSE)</f>
        <v>0</v>
      </c>
      <c r="F100" s="422">
        <f>VLOOKUP($A100,'Item ID Crosswalk'!$A$2:$J$1048576,10,FALSE)</f>
        <v>0</v>
      </c>
      <c r="G100" s="9" t="str">
        <f>'Main Meals'!I100</f>
        <v>INACTIVE</v>
      </c>
      <c r="H100" s="409">
        <f>'Main Meals'!J100</f>
        <v>44482</v>
      </c>
      <c r="I100" s="9" t="str">
        <f>'Main Meals'!K100</f>
        <v>SNACK</v>
      </c>
      <c r="J100" s="9" t="str">
        <f>VLOOKUP(C100,'Main Meals'!C100:L523,10,FALSE)</f>
        <v>SS</v>
      </c>
      <c r="K100" s="7" t="s">
        <v>2075</v>
      </c>
      <c r="L100" s="392" t="s">
        <v>2077</v>
      </c>
      <c r="M100" s="401">
        <v>44562</v>
      </c>
      <c r="N100" s="7"/>
      <c r="O100" s="423">
        <f t="shared" si="2"/>
        <v>0</v>
      </c>
      <c r="P100" s="7" t="s">
        <v>2075</v>
      </c>
      <c r="Q100" s="392" t="s">
        <v>2077</v>
      </c>
      <c r="U100" s="7" t="s">
        <v>2075</v>
      </c>
      <c r="V100" s="7" t="s">
        <v>2077</v>
      </c>
      <c r="X100" s="7" t="s">
        <v>2077</v>
      </c>
      <c r="Y100" s="28"/>
      <c r="Z100" s="7" t="s">
        <v>2075</v>
      </c>
      <c r="AA100" s="7" t="s">
        <v>2077</v>
      </c>
      <c r="AB100" s="424">
        <v>44652</v>
      </c>
      <c r="AC100" s="424"/>
      <c r="AD100" s="28"/>
      <c r="AE100" s="9"/>
      <c r="AF100" s="425">
        <f t="shared" si="3"/>
        <v>0</v>
      </c>
      <c r="AG100" s="7" t="s">
        <v>2077</v>
      </c>
      <c r="AH100" s="28"/>
      <c r="AI100" s="10" t="s">
        <v>1465</v>
      </c>
    </row>
    <row r="101" spans="1:35">
      <c r="A101" s="10" t="str">
        <f>'Main Meals'!A101</f>
        <v>7002.000.000.000.000.000.000</v>
      </c>
      <c r="B101" s="9">
        <f>'Main Meals'!B101</f>
        <v>7000</v>
      </c>
      <c r="C101" s="9">
        <f>'Main Meals'!C101</f>
        <v>7002</v>
      </c>
      <c r="D101" s="10" t="str">
        <f>'Main Meals'!D101</f>
        <v xml:space="preserve">Cinnamon-Sugar Coffee Cakes </v>
      </c>
      <c r="E101" s="9">
        <f>VLOOKUP($A101,'Item ID Crosswalk'!$A$2:$J$1048576,9,FALSE)</f>
        <v>0</v>
      </c>
      <c r="F101" s="422">
        <f>VLOOKUP($A101,'Item ID Crosswalk'!$A$2:$J$1048576,10,FALSE)</f>
        <v>0</v>
      </c>
      <c r="G101" s="9" t="str">
        <f>'Main Meals'!I101</f>
        <v>INACTIVE</v>
      </c>
      <c r="H101" s="409">
        <f>'Main Meals'!J101</f>
        <v>44482</v>
      </c>
      <c r="I101" s="9" t="str">
        <f>'Main Meals'!K101</f>
        <v>SNACK</v>
      </c>
      <c r="J101" s="9" t="str">
        <f>VLOOKUP(C101,'Main Meals'!C101:L524,10,FALSE)</f>
        <v>SS</v>
      </c>
      <c r="K101" s="7" t="s">
        <v>2075</v>
      </c>
      <c r="L101" s="392" t="s">
        <v>2077</v>
      </c>
      <c r="M101" s="401">
        <v>44562</v>
      </c>
      <c r="N101" s="7"/>
      <c r="O101" s="423">
        <f t="shared" si="2"/>
        <v>0</v>
      </c>
      <c r="P101" s="7" t="s">
        <v>2075</v>
      </c>
      <c r="Q101" s="392" t="s">
        <v>2077</v>
      </c>
      <c r="U101" s="7" t="s">
        <v>2075</v>
      </c>
      <c r="V101" s="7" t="s">
        <v>2077</v>
      </c>
      <c r="X101" s="7" t="s">
        <v>2077</v>
      </c>
      <c r="Y101" s="28"/>
      <c r="Z101" s="7" t="s">
        <v>2075</v>
      </c>
      <c r="AA101" s="7" t="s">
        <v>2077</v>
      </c>
      <c r="AB101" s="424">
        <v>44652</v>
      </c>
      <c r="AC101" s="424"/>
      <c r="AD101" s="28"/>
      <c r="AE101" s="9"/>
      <c r="AF101" s="425">
        <f t="shared" si="3"/>
        <v>0</v>
      </c>
      <c r="AG101" s="7" t="s">
        <v>2077</v>
      </c>
      <c r="AH101" s="28"/>
      <c r="AI101" s="10" t="s">
        <v>1465</v>
      </c>
    </row>
    <row r="102" spans="1:35">
      <c r="A102" s="10" t="str">
        <f>'Main Meals'!A102</f>
        <v>7101.000.000.000.000.000.000</v>
      </c>
      <c r="B102" s="9">
        <f>'Main Meals'!B102</f>
        <v>7100</v>
      </c>
      <c r="C102" s="9">
        <f>'Main Meals'!C102</f>
        <v>7101</v>
      </c>
      <c r="D102" s="10" t="str">
        <f>'Main Meals'!D102</f>
        <v xml:space="preserve">Turkey Meatballs (OLD NOT ACTIVE) </v>
      </c>
      <c r="E102" s="9">
        <f>VLOOKUP($A102,'Item ID Crosswalk'!$A$2:$J$1048576,9,FALSE)</f>
        <v>0</v>
      </c>
      <c r="F102" s="422">
        <f>VLOOKUP($A102,'Item ID Crosswalk'!$A$2:$J$1048576,10,FALSE)</f>
        <v>0</v>
      </c>
      <c r="G102" s="9" t="str">
        <f>'Main Meals'!I102</f>
        <v>RETIRED</v>
      </c>
      <c r="H102" s="409">
        <f>'Main Meals'!J102</f>
        <v>44482</v>
      </c>
      <c r="I102" s="9" t="str">
        <f>'Main Meals'!K102</f>
        <v>SIDE</v>
      </c>
      <c r="J102" s="9" t="str">
        <f>VLOOKUP(C102,'Main Meals'!C102:L525,10,FALSE)</f>
        <v>SS</v>
      </c>
      <c r="K102" s="7" t="s">
        <v>1990</v>
      </c>
      <c r="L102" s="392">
        <v>12.99</v>
      </c>
      <c r="M102" s="401">
        <v>44562</v>
      </c>
      <c r="N102" s="407"/>
      <c r="O102" s="423">
        <f t="shared" si="2"/>
        <v>0</v>
      </c>
      <c r="P102" s="7" t="s">
        <v>2075</v>
      </c>
      <c r="Q102" s="392" t="s">
        <v>2077</v>
      </c>
      <c r="U102" s="7" t="s">
        <v>2075</v>
      </c>
      <c r="V102" s="7" t="s">
        <v>2077</v>
      </c>
      <c r="X102" s="7" t="s">
        <v>2077</v>
      </c>
      <c r="Y102" s="28"/>
      <c r="Z102" s="7" t="s">
        <v>2075</v>
      </c>
      <c r="AA102" s="407">
        <v>12.99</v>
      </c>
      <c r="AB102" s="424">
        <v>44652</v>
      </c>
      <c r="AC102" s="424"/>
      <c r="AD102" s="28"/>
      <c r="AE102" s="9"/>
      <c r="AF102" s="425">
        <f t="shared" si="3"/>
        <v>1</v>
      </c>
      <c r="AG102" s="7" t="s">
        <v>2077</v>
      </c>
      <c r="AH102" s="28"/>
      <c r="AI102" s="10" t="s">
        <v>1465</v>
      </c>
    </row>
    <row r="103" spans="1:35">
      <c r="A103" s="10" t="str">
        <f>'Main Meals'!A103</f>
        <v>7102.000.000.000.000.000.000</v>
      </c>
      <c r="B103" s="9">
        <f>'Main Meals'!B103</f>
        <v>7100</v>
      </c>
      <c r="C103" s="9">
        <f>'Main Meals'!C103</f>
        <v>7102</v>
      </c>
      <c r="D103" s="10" t="str">
        <f>'Main Meals'!D103</f>
        <v xml:space="preserve">Turkey Meatballs  </v>
      </c>
      <c r="E103" s="9" t="str">
        <f>VLOOKUP($A103,'Item ID Crosswalk'!$A$2:$J$1048576,9,FALSE)</f>
        <v>B07GQ49MJ8</v>
      </c>
      <c r="F103" s="422">
        <f>VLOOKUP($A103,'Item ID Crosswalk'!$A$2:$J$1048576,10,FALSE)</f>
        <v>850001352376</v>
      </c>
      <c r="G103" s="9" t="str">
        <f>'Main Meals'!I103</f>
        <v xml:space="preserve">ACTIVE </v>
      </c>
      <c r="H103" s="409">
        <f>'Main Meals'!J103</f>
        <v>44482</v>
      </c>
      <c r="I103" s="9" t="str">
        <f>'Main Meals'!K103</f>
        <v>SIDE</v>
      </c>
      <c r="J103" s="9" t="str">
        <f>VLOOKUP(C103,'Main Meals'!C103:L526,10,FALSE)</f>
        <v>SS</v>
      </c>
      <c r="K103" s="7" t="s">
        <v>2076</v>
      </c>
      <c r="L103" s="392">
        <v>11.39</v>
      </c>
      <c r="M103" s="401">
        <v>44684</v>
      </c>
      <c r="N103" s="407">
        <v>10.99</v>
      </c>
      <c r="O103" s="423">
        <f t="shared" si="2"/>
        <v>3.6396724294813498E-2</v>
      </c>
      <c r="P103" s="7" t="s">
        <v>2076</v>
      </c>
      <c r="Q103" s="392" t="s">
        <v>2077</v>
      </c>
      <c r="U103" s="7" t="s">
        <v>2075</v>
      </c>
      <c r="V103" s="7" t="s">
        <v>2077</v>
      </c>
      <c r="X103" s="7" t="s">
        <v>2077</v>
      </c>
      <c r="Y103" s="28"/>
      <c r="Z103" s="7" t="s">
        <v>2075</v>
      </c>
      <c r="AA103" s="407">
        <v>10.99</v>
      </c>
      <c r="AB103" s="424">
        <v>44652</v>
      </c>
      <c r="AC103" s="424"/>
      <c r="AD103" s="28"/>
      <c r="AE103" s="9"/>
      <c r="AF103" s="425">
        <f t="shared" si="3"/>
        <v>1</v>
      </c>
      <c r="AG103" s="7" t="s">
        <v>2077</v>
      </c>
      <c r="AH103" s="28"/>
      <c r="AI103" s="10" t="s">
        <v>1465</v>
      </c>
    </row>
    <row r="104" spans="1:35">
      <c r="A104" s="10" t="str">
        <f>'Main Meals'!A104</f>
        <v>7202.405.606.501.000.000.000</v>
      </c>
      <c r="B104" s="9">
        <f>'Main Meals'!B104</f>
        <v>7200</v>
      </c>
      <c r="C104" s="9">
        <f>'Main Meals'!C104</f>
        <v>7202</v>
      </c>
      <c r="D104" s="10" t="str">
        <f>'Main Meals'!D104</f>
        <v>Tortilla Soup (OLD NOT ACTIVE) (Chicken)</v>
      </c>
      <c r="E104" s="9">
        <f>VLOOKUP($A104,'Item ID Crosswalk'!$A$2:$J$1048576,9,FALSE)</f>
        <v>0</v>
      </c>
      <c r="F104" s="422">
        <f>VLOOKUP($A104,'Item ID Crosswalk'!$A$2:$J$1048576,10,FALSE)</f>
        <v>0</v>
      </c>
      <c r="G104" s="9" t="str">
        <f>'Main Meals'!I104</f>
        <v>RETIRED</v>
      </c>
      <c r="H104" s="409">
        <f>'Main Meals'!J104</f>
        <v>44482</v>
      </c>
      <c r="I104" s="9" t="str">
        <f>'Main Meals'!K104</f>
        <v>SOUP</v>
      </c>
      <c r="J104" s="9" t="str">
        <f>VLOOKUP(C104,'Main Meals'!C104:L527,10,FALSE)</f>
        <v>SS</v>
      </c>
      <c r="K104" s="7" t="s">
        <v>1990</v>
      </c>
      <c r="L104" s="392">
        <v>11.99</v>
      </c>
      <c r="M104" s="401">
        <v>44562</v>
      </c>
      <c r="N104" s="407"/>
      <c r="O104" s="423">
        <f t="shared" si="2"/>
        <v>0</v>
      </c>
      <c r="P104" s="7" t="s">
        <v>2075</v>
      </c>
      <c r="Q104" s="392" t="s">
        <v>2077</v>
      </c>
      <c r="U104" s="7" t="s">
        <v>2075</v>
      </c>
      <c r="V104" s="7" t="s">
        <v>2077</v>
      </c>
      <c r="X104" s="7" t="s">
        <v>2077</v>
      </c>
      <c r="Y104" s="28"/>
      <c r="Z104" s="7" t="s">
        <v>2075</v>
      </c>
      <c r="AA104" s="407">
        <v>11.99</v>
      </c>
      <c r="AB104" s="424">
        <v>44652</v>
      </c>
      <c r="AC104" s="424"/>
      <c r="AD104" s="28"/>
      <c r="AE104" s="9"/>
      <c r="AF104" s="425">
        <f t="shared" si="3"/>
        <v>1</v>
      </c>
      <c r="AG104" s="7" t="s">
        <v>2077</v>
      </c>
      <c r="AH104" s="28"/>
      <c r="AI104" s="10" t="s">
        <v>1465</v>
      </c>
    </row>
    <row r="105" spans="1:35">
      <c r="A105" s="10" t="str">
        <f>'Main Meals'!A105</f>
        <v>7201.405.606.501.000.000.000</v>
      </c>
      <c r="B105" s="9">
        <f>'Main Meals'!B105</f>
        <v>7200</v>
      </c>
      <c r="C105" s="9">
        <f>'Main Meals'!C105</f>
        <v>7201</v>
      </c>
      <c r="D105" s="10" t="str">
        <f>'Main Meals'!D105</f>
        <v>Tortilla Soup (OLD NOT ACTIVE) (Vegetable)</v>
      </c>
      <c r="E105" s="9">
        <f>VLOOKUP($A105,'Item ID Crosswalk'!$A$2:$J$1048576,9,FALSE)</f>
        <v>0</v>
      </c>
      <c r="F105" s="422">
        <f>VLOOKUP($A105,'Item ID Crosswalk'!$A$2:$J$1048576,10,FALSE)</f>
        <v>0</v>
      </c>
      <c r="G105" s="9" t="str">
        <f>'Main Meals'!I105</f>
        <v>RETIRED</v>
      </c>
      <c r="H105" s="409">
        <f>'Main Meals'!J105</f>
        <v>44482</v>
      </c>
      <c r="I105" s="9" t="str">
        <f>'Main Meals'!K105</f>
        <v>SOUP</v>
      </c>
      <c r="J105" s="9" t="str">
        <f>VLOOKUP(C105,'Main Meals'!C105:L528,10,FALSE)</f>
        <v>SS</v>
      </c>
      <c r="K105" s="7" t="s">
        <v>1990</v>
      </c>
      <c r="L105" s="392">
        <v>10.99</v>
      </c>
      <c r="M105" s="401">
        <v>44562</v>
      </c>
      <c r="N105" s="407"/>
      <c r="O105" s="423">
        <f t="shared" si="2"/>
        <v>0</v>
      </c>
      <c r="P105" s="7" t="s">
        <v>2075</v>
      </c>
      <c r="Q105" s="392" t="s">
        <v>2077</v>
      </c>
      <c r="U105" s="7" t="s">
        <v>2075</v>
      </c>
      <c r="V105" s="7" t="s">
        <v>2077</v>
      </c>
      <c r="X105" s="7" t="s">
        <v>2077</v>
      </c>
      <c r="Y105" s="28"/>
      <c r="Z105" s="7" t="s">
        <v>2075</v>
      </c>
      <c r="AA105" s="407">
        <v>10.99</v>
      </c>
      <c r="AB105" s="424">
        <v>44652</v>
      </c>
      <c r="AC105" s="424"/>
      <c r="AD105" s="28"/>
      <c r="AE105" s="9"/>
      <c r="AF105" s="425">
        <f t="shared" si="3"/>
        <v>1</v>
      </c>
      <c r="AG105" s="7" t="s">
        <v>2077</v>
      </c>
      <c r="AH105" s="28"/>
      <c r="AI105" s="10" t="s">
        <v>1465</v>
      </c>
    </row>
    <row r="106" spans="1:35">
      <c r="A106" s="10" t="str">
        <f>'Main Meals'!A106</f>
        <v>7301.000.000.000.000.000.000</v>
      </c>
      <c r="B106" s="9">
        <f>'Main Meals'!B106</f>
        <v>7300</v>
      </c>
      <c r="C106" s="9">
        <f>'Main Meals'!C106</f>
        <v>7301</v>
      </c>
      <c r="D106" s="10" t="str">
        <f>'Main Meals'!D106</f>
        <v xml:space="preserve">Almond &amp; Cranberry Energy Bites </v>
      </c>
      <c r="E106" s="9" t="str">
        <f>VLOOKUP($A106,'Item ID Crosswalk'!$A$2:$J$1048576,9,FALSE)</f>
        <v>B07GQ83GWQ</v>
      </c>
      <c r="F106" s="422">
        <f>VLOOKUP($A106,'Item ID Crosswalk'!$A$2:$J$1048576,10,FALSE)</f>
        <v>850001352024</v>
      </c>
      <c r="G106" s="9" t="str">
        <f>'Main Meals'!I106</f>
        <v xml:space="preserve">ACTIVE </v>
      </c>
      <c r="H106" s="409">
        <f>'Main Meals'!J106</f>
        <v>44482</v>
      </c>
      <c r="I106" s="9" t="str">
        <f>'Main Meals'!K106</f>
        <v>SNACK</v>
      </c>
      <c r="J106" s="9" t="str">
        <f>VLOOKUP(C106,'Main Meals'!C106:L529,10,FALSE)</f>
        <v>MS</v>
      </c>
      <c r="K106" s="7" t="s">
        <v>2076</v>
      </c>
      <c r="L106" s="392">
        <v>5.99</v>
      </c>
      <c r="M106" s="401">
        <v>44562</v>
      </c>
      <c r="N106" s="408"/>
      <c r="O106" s="423">
        <f t="shared" si="2"/>
        <v>0</v>
      </c>
      <c r="P106" s="7" t="s">
        <v>2076</v>
      </c>
      <c r="Q106" s="392">
        <v>3.99</v>
      </c>
      <c r="U106" s="7" t="s">
        <v>2075</v>
      </c>
      <c r="V106" s="7" t="s">
        <v>2077</v>
      </c>
      <c r="X106" s="392">
        <v>1.6</v>
      </c>
      <c r="Y106" s="392"/>
      <c r="Z106" s="7" t="s">
        <v>2076</v>
      </c>
      <c r="AA106" s="407">
        <v>5.99</v>
      </c>
      <c r="AB106" s="424">
        <v>44805</v>
      </c>
      <c r="AC106" s="424"/>
      <c r="AD106" s="392">
        <v>3</v>
      </c>
      <c r="AE106" s="424">
        <v>44805</v>
      </c>
      <c r="AF106" s="425">
        <f t="shared" si="3"/>
        <v>0.4991652754590985</v>
      </c>
      <c r="AG106" s="7" t="s">
        <v>137</v>
      </c>
      <c r="AH106" s="7" t="s">
        <v>2104</v>
      </c>
      <c r="AI106" s="10" t="s">
        <v>1465</v>
      </c>
    </row>
    <row r="107" spans="1:35">
      <c r="A107" s="10" t="str">
        <f>'Main Meals'!A107</f>
        <v>7401.000.000.000.000.000.000</v>
      </c>
      <c r="B107" s="9">
        <f>'Main Meals'!B107</f>
        <v>7400</v>
      </c>
      <c r="C107" s="9">
        <f>'Main Meals'!C107</f>
        <v>7401</v>
      </c>
      <c r="D107" s="10" t="str">
        <f>'Main Meals'!D107</f>
        <v xml:space="preserve">Peanut Butter &amp; Chocolate Energy Bites </v>
      </c>
      <c r="E107" s="9" t="str">
        <f>VLOOKUP($A107,'Item ID Crosswalk'!$A$2:$J$1048576,9,FALSE)</f>
        <v>B07GQ4JQBY</v>
      </c>
      <c r="F107" s="422">
        <f>VLOOKUP($A107,'Item ID Crosswalk'!$A$2:$J$1048576,10,FALSE)</f>
        <v>850001352260</v>
      </c>
      <c r="G107" s="9" t="str">
        <f>'Main Meals'!I107</f>
        <v xml:space="preserve">ACTIVE </v>
      </c>
      <c r="H107" s="409">
        <f>'Main Meals'!J107</f>
        <v>44482</v>
      </c>
      <c r="I107" s="9" t="str">
        <f>'Main Meals'!K107</f>
        <v>SNACK</v>
      </c>
      <c r="J107" s="9" t="str">
        <f>VLOOKUP(C107,'Main Meals'!C107:L530,10,FALSE)</f>
        <v>MS</v>
      </c>
      <c r="K107" s="7" t="s">
        <v>2076</v>
      </c>
      <c r="L107" s="392">
        <v>5.99</v>
      </c>
      <c r="M107" s="401">
        <v>44562</v>
      </c>
      <c r="N107" s="408"/>
      <c r="O107" s="423">
        <f t="shared" si="2"/>
        <v>0</v>
      </c>
      <c r="P107" s="7" t="s">
        <v>2076</v>
      </c>
      <c r="Q107" s="392">
        <v>3.99</v>
      </c>
      <c r="U107" s="7" t="s">
        <v>2075</v>
      </c>
      <c r="V107" s="7" t="s">
        <v>2077</v>
      </c>
      <c r="X107" s="392">
        <v>1.6</v>
      </c>
      <c r="Y107" s="392"/>
      <c r="Z107" s="7" t="s">
        <v>2076</v>
      </c>
      <c r="AA107" s="407">
        <v>5.99</v>
      </c>
      <c r="AB107" s="424">
        <v>44805</v>
      </c>
      <c r="AC107" s="424"/>
      <c r="AD107" s="392">
        <v>2.7</v>
      </c>
      <c r="AE107" s="424">
        <v>44805</v>
      </c>
      <c r="AF107" s="425">
        <f t="shared" si="3"/>
        <v>0.54924874791318867</v>
      </c>
      <c r="AG107" s="7" t="s">
        <v>137</v>
      </c>
      <c r="AH107" s="7" t="s">
        <v>2104</v>
      </c>
      <c r="AI107" s="10" t="s">
        <v>1465</v>
      </c>
    </row>
    <row r="108" spans="1:35">
      <c r="A108" s="10" t="str">
        <f>'Main Meals'!A108</f>
        <v>7500.607.000.000.000.000.000</v>
      </c>
      <c r="B108" s="9">
        <f>'Main Meals'!B108</f>
        <v>7500</v>
      </c>
      <c r="C108" s="9">
        <f>'Main Meals'!C108</f>
        <v>7500</v>
      </c>
      <c r="D108" s="10" t="str">
        <f>'Main Meals'!D108</f>
        <v>Country Cinnamon Oatmeal  (Pecans)</v>
      </c>
      <c r="E108" s="9" t="str">
        <f>VLOOKUP($A108,'Item ID Crosswalk'!$A$2:$J$1048576,9,FALSE)</f>
        <v>B07GPTNXNH</v>
      </c>
      <c r="F108" s="422">
        <f>VLOOKUP($A108,'Item ID Crosswalk'!$A$2:$J$1048576,10,FALSE)</f>
        <v>850001352116</v>
      </c>
      <c r="G108" s="9" t="str">
        <f>'Main Meals'!I108</f>
        <v xml:space="preserve">ACTIVE </v>
      </c>
      <c r="H108" s="409">
        <f>'Main Meals'!J108</f>
        <v>44482</v>
      </c>
      <c r="I108" s="9" t="str">
        <f>'Main Meals'!K108</f>
        <v>BREAKFAST</v>
      </c>
      <c r="J108" s="9" t="str">
        <f>VLOOKUP(C108,'Main Meals'!C108:L531,10,FALSE)</f>
        <v>SS</v>
      </c>
      <c r="K108" s="7" t="s">
        <v>2076</v>
      </c>
      <c r="L108" s="392">
        <v>7.25</v>
      </c>
      <c r="M108" s="401">
        <v>44736</v>
      </c>
      <c r="N108" s="408">
        <v>6.99</v>
      </c>
      <c r="O108" s="423">
        <f t="shared" si="2"/>
        <v>3.7195994277539307E-2</v>
      </c>
      <c r="P108" s="7" t="s">
        <v>2076</v>
      </c>
      <c r="Q108" s="392">
        <v>4.99</v>
      </c>
      <c r="U108" s="7" t="s">
        <v>2075</v>
      </c>
      <c r="V108" s="7" t="s">
        <v>2077</v>
      </c>
      <c r="X108" s="392">
        <v>2.5</v>
      </c>
      <c r="Y108" s="392"/>
      <c r="Z108" s="7" t="s">
        <v>2076</v>
      </c>
      <c r="AA108" s="407">
        <v>7.25</v>
      </c>
      <c r="AB108" s="424">
        <v>44805</v>
      </c>
      <c r="AC108" s="424"/>
      <c r="AD108" s="392">
        <v>2.8004291845493561</v>
      </c>
      <c r="AE108" s="424">
        <v>44805</v>
      </c>
      <c r="AF108" s="425">
        <f t="shared" si="3"/>
        <v>0.61373390557939911</v>
      </c>
      <c r="AG108" s="7" t="s">
        <v>137</v>
      </c>
      <c r="AH108" s="7" t="s">
        <v>2104</v>
      </c>
      <c r="AI108" s="10" t="s">
        <v>1465</v>
      </c>
    </row>
    <row r="109" spans="1:35">
      <c r="A109" s="10" t="str">
        <f>'Main Meals'!A109</f>
        <v>7600.000.000.000.000.000.000</v>
      </c>
      <c r="B109" s="9">
        <f>'Main Meals'!B109</f>
        <v>7600</v>
      </c>
      <c r="C109" s="9">
        <f>'Main Meals'!C109</f>
        <v>7600</v>
      </c>
      <c r="D109" s="10" t="str">
        <f>'Main Meals'!D109</f>
        <v xml:space="preserve">Baked Lasagna Bolognese </v>
      </c>
      <c r="E109" s="9" t="str">
        <f>VLOOKUP($A109,'Item ID Crosswalk'!$A$2:$J$1048576,9,FALSE)</f>
        <v>B07GQ4JQBB</v>
      </c>
      <c r="F109" s="422">
        <f>VLOOKUP($A109,'Item ID Crosswalk'!$A$2:$J$1048576,10,FALSE)</f>
        <v>850001352031</v>
      </c>
      <c r="G109" s="9" t="str">
        <f>'Main Meals'!I109</f>
        <v xml:space="preserve">ACTIVE </v>
      </c>
      <c r="H109" s="409">
        <f>'Main Meals'!J109</f>
        <v>44482</v>
      </c>
      <c r="I109" s="9" t="str">
        <f>'Main Meals'!K109</f>
        <v>ENTRÉE</v>
      </c>
      <c r="J109" s="9" t="str">
        <f>VLOOKUP(C109,'Main Meals'!C109:L532,10,FALSE)</f>
        <v>SS</v>
      </c>
      <c r="K109" s="7" t="s">
        <v>2076</v>
      </c>
      <c r="L109" s="392">
        <v>14.07</v>
      </c>
      <c r="M109" s="401">
        <v>44684</v>
      </c>
      <c r="N109" s="407">
        <v>13.99</v>
      </c>
      <c r="O109" s="423">
        <f t="shared" si="2"/>
        <v>5.7183702644746301E-3</v>
      </c>
      <c r="P109" s="7" t="s">
        <v>2076</v>
      </c>
      <c r="Q109" s="392" t="s">
        <v>2077</v>
      </c>
      <c r="U109" s="7" t="s">
        <v>2075</v>
      </c>
      <c r="V109" s="7" t="s">
        <v>2077</v>
      </c>
      <c r="X109" s="7" t="s">
        <v>2077</v>
      </c>
      <c r="Y109" s="28"/>
      <c r="Z109" s="7" t="s">
        <v>2076</v>
      </c>
      <c r="AA109" s="407">
        <v>14.07</v>
      </c>
      <c r="AB109" s="424">
        <v>44805</v>
      </c>
      <c r="AC109" s="424"/>
      <c r="AD109" s="392">
        <v>6.9796854896354539</v>
      </c>
      <c r="AE109" s="424">
        <v>44805</v>
      </c>
      <c r="AF109" s="425">
        <f t="shared" si="3"/>
        <v>0.50393137955682632</v>
      </c>
      <c r="AG109" s="7" t="s">
        <v>2077</v>
      </c>
      <c r="AH109" s="28"/>
      <c r="AI109" s="10" t="s">
        <v>1465</v>
      </c>
    </row>
    <row r="110" spans="1:35">
      <c r="A110" s="10" t="str">
        <f>'Main Meals'!A110</f>
        <v>7700.000.000.000.000.000.000</v>
      </c>
      <c r="B110" s="9">
        <f>'Main Meals'!B110</f>
        <v>7700</v>
      </c>
      <c r="C110" s="9">
        <f>'Main Meals'!C110</f>
        <v>7700</v>
      </c>
      <c r="D110" s="10" t="str">
        <f>'Main Meals'!D110</f>
        <v xml:space="preserve">Truffled Mac &amp; Cheese </v>
      </c>
      <c r="E110" s="9">
        <f>VLOOKUP($A110,'Item ID Crosswalk'!$A$2:$J$1048576,9,FALSE)</f>
        <v>0</v>
      </c>
      <c r="F110" s="422">
        <f>VLOOKUP($A110,'Item ID Crosswalk'!$A$2:$J$1048576,10,FALSE)</f>
        <v>850001352369</v>
      </c>
      <c r="G110" s="9" t="str">
        <f>'Main Meals'!I110</f>
        <v>INACTIVE</v>
      </c>
      <c r="H110" s="409">
        <f>'Main Meals'!J110</f>
        <v>44482</v>
      </c>
      <c r="I110" s="9" t="str">
        <f>'Main Meals'!K110</f>
        <v>ENTRÉE</v>
      </c>
      <c r="J110" s="9" t="str">
        <f>VLOOKUP(C110,'Main Meals'!C110:L533,10,FALSE)</f>
        <v>SS</v>
      </c>
      <c r="K110" s="7" t="s">
        <v>2076</v>
      </c>
      <c r="L110" s="392">
        <v>11.99</v>
      </c>
      <c r="M110" s="401">
        <v>44562</v>
      </c>
      <c r="N110" s="408"/>
      <c r="O110" s="423">
        <f t="shared" si="2"/>
        <v>0</v>
      </c>
      <c r="P110" s="7" t="s">
        <v>2076</v>
      </c>
      <c r="Q110" s="392">
        <v>9.99</v>
      </c>
      <c r="U110" s="7" t="s">
        <v>2075</v>
      </c>
      <c r="V110" s="7" t="s">
        <v>2077</v>
      </c>
      <c r="X110" s="392">
        <v>5.49</v>
      </c>
      <c r="Y110" s="392"/>
      <c r="Z110" s="7" t="s">
        <v>2076</v>
      </c>
      <c r="AA110" s="407">
        <v>11.99</v>
      </c>
      <c r="AB110" s="424">
        <v>44805</v>
      </c>
      <c r="AC110" s="424"/>
      <c r="AD110" s="392">
        <v>5.4</v>
      </c>
      <c r="AE110" s="424">
        <v>44805</v>
      </c>
      <c r="AF110" s="425">
        <f t="shared" si="3"/>
        <v>0.54962468723936608</v>
      </c>
      <c r="AG110" s="7" t="s">
        <v>137</v>
      </c>
      <c r="AH110" s="7" t="s">
        <v>2104</v>
      </c>
      <c r="AI110" s="10" t="s">
        <v>1465</v>
      </c>
    </row>
    <row r="111" spans="1:35">
      <c r="A111" s="10" t="str">
        <f>'Main Meals'!A111</f>
        <v>7800.501.000.000.000.000.000</v>
      </c>
      <c r="B111" s="9">
        <f>'Main Meals'!B111</f>
        <v>7800</v>
      </c>
      <c r="C111" s="9">
        <f>'Main Meals'!C111</f>
        <v>7800</v>
      </c>
      <c r="D111" s="10" t="str">
        <f>'Main Meals'!D111</f>
        <v xml:space="preserve">Three-Spice Turkey Chili </v>
      </c>
      <c r="E111" s="9">
        <f>VLOOKUP($A111,'Item ID Crosswalk'!$A$2:$J$1048576,9,FALSE)</f>
        <v>0</v>
      </c>
      <c r="F111" s="422">
        <f>VLOOKUP($A111,'Item ID Crosswalk'!$A$2:$J$1048576,10,FALSE)</f>
        <v>850001352321</v>
      </c>
      <c r="G111" s="9" t="str">
        <f>'Main Meals'!I111</f>
        <v xml:space="preserve">ACTIVE </v>
      </c>
      <c r="H111" s="409">
        <f>'Main Meals'!J111</f>
        <v>44482</v>
      </c>
      <c r="I111" s="9" t="str">
        <f>'Main Meals'!K111</f>
        <v>SOUP</v>
      </c>
      <c r="J111" s="9" t="str">
        <f>VLOOKUP(C111,'Main Meals'!C111:L534,10,FALSE)</f>
        <v>SS</v>
      </c>
      <c r="K111" s="7" t="s">
        <v>2076</v>
      </c>
      <c r="L111" s="392">
        <v>11.32</v>
      </c>
      <c r="M111" s="401">
        <v>44684</v>
      </c>
      <c r="N111" s="408">
        <v>10.99</v>
      </c>
      <c r="O111" s="423">
        <f t="shared" si="2"/>
        <v>3.0027297543221115E-2</v>
      </c>
      <c r="P111" s="7" t="s">
        <v>2076</v>
      </c>
      <c r="Q111" s="392">
        <v>6.99</v>
      </c>
      <c r="U111" s="7" t="s">
        <v>2075</v>
      </c>
      <c r="V111" s="7" t="s">
        <v>2077</v>
      </c>
      <c r="X111" s="392">
        <v>2.8</v>
      </c>
      <c r="Y111" s="392"/>
      <c r="Z111" s="7" t="s">
        <v>2076</v>
      </c>
      <c r="AA111" s="407">
        <v>11.32</v>
      </c>
      <c r="AB111" s="424">
        <v>44805</v>
      </c>
      <c r="AC111" s="424"/>
      <c r="AD111" s="392">
        <v>5.6651501364877168</v>
      </c>
      <c r="AE111" s="424">
        <v>44805</v>
      </c>
      <c r="AF111" s="425">
        <f t="shared" si="3"/>
        <v>0.4995450409463148</v>
      </c>
      <c r="AG111" s="7" t="s">
        <v>137</v>
      </c>
      <c r="AH111" s="7" t="s">
        <v>2104</v>
      </c>
      <c r="AI111" s="10" t="s">
        <v>1465</v>
      </c>
    </row>
    <row r="112" spans="1:35">
      <c r="A112" s="10" t="str">
        <f>'Main Meals'!A112</f>
        <v>7901.000.000.000.000.000.000</v>
      </c>
      <c r="B112" s="9">
        <f>'Main Meals'!B112</f>
        <v>7900</v>
      </c>
      <c r="C112" s="9">
        <f>'Main Meals'!C112</f>
        <v>7901</v>
      </c>
      <c r="D112" s="10" t="str">
        <f>'Main Meals'!D112</f>
        <v xml:space="preserve">Chicken &amp; Rice Soup OLD NOT ACTIVE </v>
      </c>
      <c r="E112" s="9">
        <f>VLOOKUP($A112,'Item ID Crosswalk'!$A$2:$J$1048576,9,FALSE)</f>
        <v>0</v>
      </c>
      <c r="F112" s="422">
        <f>VLOOKUP($A112,'Item ID Crosswalk'!$A$2:$J$1048576,10,FALSE)</f>
        <v>0</v>
      </c>
      <c r="G112" s="9" t="str">
        <f>'Main Meals'!I112</f>
        <v>RETIRED</v>
      </c>
      <c r="H112" s="409">
        <f>'Main Meals'!J112</f>
        <v>44482</v>
      </c>
      <c r="I112" s="9" t="str">
        <f>'Main Meals'!K112</f>
        <v>SOUP</v>
      </c>
      <c r="J112" s="9" t="str">
        <f>VLOOKUP(C112,'Main Meals'!C112:L535,10,FALSE)</f>
        <v>SS</v>
      </c>
      <c r="K112" s="7" t="s">
        <v>1990</v>
      </c>
      <c r="L112" s="392" t="s">
        <v>2077</v>
      </c>
      <c r="M112" s="401">
        <v>44562</v>
      </c>
      <c r="N112" s="7"/>
      <c r="O112" s="423">
        <f t="shared" si="2"/>
        <v>0</v>
      </c>
      <c r="P112" s="7" t="s">
        <v>2075</v>
      </c>
      <c r="Q112" s="392" t="s">
        <v>2077</v>
      </c>
      <c r="U112" s="7" t="s">
        <v>2075</v>
      </c>
      <c r="V112" s="7" t="s">
        <v>2077</v>
      </c>
      <c r="X112" s="7" t="s">
        <v>2077</v>
      </c>
      <c r="Y112" s="28"/>
      <c r="Z112" s="7" t="s">
        <v>2075</v>
      </c>
      <c r="AA112" s="7" t="s">
        <v>2077</v>
      </c>
      <c r="AB112" s="424">
        <v>44652</v>
      </c>
      <c r="AC112" s="424"/>
      <c r="AD112" s="28"/>
      <c r="AE112" s="9"/>
      <c r="AF112" s="425">
        <f t="shared" si="3"/>
        <v>0</v>
      </c>
      <c r="AG112" s="7" t="s">
        <v>2077</v>
      </c>
      <c r="AH112" s="28"/>
      <c r="AI112" s="10" t="s">
        <v>1465</v>
      </c>
    </row>
    <row r="113" spans="1:35">
      <c r="A113" s="10" t="str">
        <f>'Main Meals'!A113</f>
        <v>8000.000.000.000.000.000.000</v>
      </c>
      <c r="B113" s="9">
        <f>'Main Meals'!B113</f>
        <v>8000</v>
      </c>
      <c r="C113" s="9">
        <f>'Main Meals'!C113</f>
        <v>8000</v>
      </c>
      <c r="D113" s="10" t="str">
        <f>'Main Meals'!D113</f>
        <v xml:space="preserve">Carrot Ginger Soup </v>
      </c>
      <c r="E113" s="9">
        <f>VLOOKUP($A113,'Item ID Crosswalk'!$A$2:$J$1048576,9,FALSE)</f>
        <v>0</v>
      </c>
      <c r="F113" s="422">
        <f>VLOOKUP($A113,'Item ID Crosswalk'!$A$2:$J$1048576,10,FALSE)</f>
        <v>850001352062</v>
      </c>
      <c r="G113" s="9" t="str">
        <f>'Main Meals'!I113</f>
        <v xml:space="preserve">ACTIVE </v>
      </c>
      <c r="H113" s="409">
        <f>'Main Meals'!J113</f>
        <v>44482</v>
      </c>
      <c r="I113" s="9" t="str">
        <f>'Main Meals'!K113</f>
        <v>SOUP</v>
      </c>
      <c r="J113" s="9" t="str">
        <f>VLOOKUP(C113,'Main Meals'!C113:L536,10,FALSE)</f>
        <v>SS</v>
      </c>
      <c r="K113" s="7" t="s">
        <v>2076</v>
      </c>
      <c r="L113" s="392">
        <v>7.25</v>
      </c>
      <c r="M113" s="401">
        <v>44736</v>
      </c>
      <c r="N113" s="408">
        <v>6.99</v>
      </c>
      <c r="O113" s="423">
        <f t="shared" si="2"/>
        <v>3.7195994277539307E-2</v>
      </c>
      <c r="P113" s="7" t="s">
        <v>2076</v>
      </c>
      <c r="Q113" s="392">
        <v>4.99</v>
      </c>
      <c r="U113" s="7" t="s">
        <v>2075</v>
      </c>
      <c r="V113" s="7" t="s">
        <v>2077</v>
      </c>
      <c r="X113" s="392">
        <v>2</v>
      </c>
      <c r="Y113" s="392"/>
      <c r="Z113" s="7" t="s">
        <v>2076</v>
      </c>
      <c r="AA113" s="407">
        <v>7.25</v>
      </c>
      <c r="AB113" s="424">
        <v>44805</v>
      </c>
      <c r="AC113" s="424"/>
      <c r="AD113" s="392">
        <v>4.1487839771101571</v>
      </c>
      <c r="AE113" s="424">
        <v>44805</v>
      </c>
      <c r="AF113" s="425">
        <f t="shared" si="3"/>
        <v>0.42775393419170249</v>
      </c>
      <c r="AG113" s="7" t="s">
        <v>137</v>
      </c>
      <c r="AH113" s="7" t="s">
        <v>2104</v>
      </c>
      <c r="AI113" s="10" t="s">
        <v>1465</v>
      </c>
    </row>
    <row r="114" spans="1:35">
      <c r="A114" s="10" t="str">
        <f>'Main Meals'!A114</f>
        <v>8101.000.000.000.000.000.000</v>
      </c>
      <c r="B114" s="9">
        <f>'Main Meals'!B114</f>
        <v>8100</v>
      </c>
      <c r="C114" s="9">
        <f>'Main Meals'!C114</f>
        <v>8101</v>
      </c>
      <c r="D114" s="10" t="str">
        <f>'Main Meals'!D114</f>
        <v xml:space="preserve">Chive Mashed Potatoes </v>
      </c>
      <c r="E114" s="9">
        <f>VLOOKUP($A114,'Item ID Crosswalk'!$A$2:$J$1048576,9,FALSE)</f>
        <v>0</v>
      </c>
      <c r="F114" s="422">
        <f>VLOOKUP($A114,'Item ID Crosswalk'!$A$2:$J$1048576,10,FALSE)</f>
        <v>0</v>
      </c>
      <c r="G114" s="9" t="str">
        <f>'Main Meals'!I114</f>
        <v>RETIRED</v>
      </c>
      <c r="H114" s="409">
        <f>'Main Meals'!J114</f>
        <v>44482</v>
      </c>
      <c r="I114" s="9" t="str">
        <f>'Main Meals'!K114</f>
        <v>SIDE</v>
      </c>
      <c r="J114" s="9" t="str">
        <f>VLOOKUP(C114,'Main Meals'!C114:L537,10,FALSE)</f>
        <v>SS</v>
      </c>
      <c r="K114" s="7" t="s">
        <v>1990</v>
      </c>
      <c r="L114" s="392" t="s">
        <v>2077</v>
      </c>
      <c r="M114" s="401">
        <v>44562</v>
      </c>
      <c r="N114" s="7"/>
      <c r="O114" s="423">
        <f t="shared" si="2"/>
        <v>0</v>
      </c>
      <c r="P114" s="7" t="s">
        <v>2075</v>
      </c>
      <c r="Q114" s="392" t="s">
        <v>2077</v>
      </c>
      <c r="U114" s="7" t="s">
        <v>2075</v>
      </c>
      <c r="V114" s="7" t="s">
        <v>2077</v>
      </c>
      <c r="X114" s="7" t="s">
        <v>2077</v>
      </c>
      <c r="Y114" s="28"/>
      <c r="Z114" s="7" t="s">
        <v>2075</v>
      </c>
      <c r="AA114" s="7" t="s">
        <v>2077</v>
      </c>
      <c r="AB114" s="424">
        <v>44652</v>
      </c>
      <c r="AC114" s="424"/>
      <c r="AD114" s="28"/>
      <c r="AE114" s="9"/>
      <c r="AF114" s="425">
        <f t="shared" si="3"/>
        <v>0</v>
      </c>
      <c r="AG114" s="7" t="s">
        <v>2077</v>
      </c>
      <c r="AH114" s="28"/>
      <c r="AI114" s="10" t="s">
        <v>1465</v>
      </c>
    </row>
    <row r="115" spans="1:35">
      <c r="A115" s="10" t="str">
        <f>'Main Meals'!A115</f>
        <v>8202.000.000.000.000.000.000</v>
      </c>
      <c r="B115" s="9">
        <f>'Main Meals'!B115</f>
        <v>8200</v>
      </c>
      <c r="C115" s="9">
        <f>'Main Meals'!C115</f>
        <v>8202</v>
      </c>
      <c r="D115" s="10" t="str">
        <f>'Main Meals'!D115</f>
        <v xml:space="preserve">Grilled Chicken Breast </v>
      </c>
      <c r="E115" s="9">
        <f>VLOOKUP($A115,'Item ID Crosswalk'!$A$2:$J$1048576,9,FALSE)</f>
        <v>0</v>
      </c>
      <c r="F115" s="422">
        <f>VLOOKUP($A115,'Item ID Crosswalk'!$A$2:$J$1048576,10,FALSE)</f>
        <v>850001352499</v>
      </c>
      <c r="G115" s="9" t="str">
        <f>'Main Meals'!I115</f>
        <v>INACTIVE</v>
      </c>
      <c r="H115" s="409">
        <f>'Main Meals'!J115</f>
        <v>44482</v>
      </c>
      <c r="I115" s="9" t="str">
        <f>'Main Meals'!K115</f>
        <v>SIDE</v>
      </c>
      <c r="J115" s="9" t="str">
        <f>VLOOKUP(C115,'Main Meals'!C115:L538,10,FALSE)</f>
        <v>SS</v>
      </c>
      <c r="K115" s="7" t="s">
        <v>2076</v>
      </c>
      <c r="L115" s="392">
        <v>4.99</v>
      </c>
      <c r="M115" s="401">
        <v>44562</v>
      </c>
      <c r="N115" s="407"/>
      <c r="O115" s="423">
        <f t="shared" si="2"/>
        <v>0</v>
      </c>
      <c r="P115" s="7" t="s">
        <v>2075</v>
      </c>
      <c r="Q115" s="392" t="s">
        <v>2077</v>
      </c>
      <c r="U115" s="7" t="s">
        <v>2075</v>
      </c>
      <c r="V115" s="7" t="s">
        <v>2077</v>
      </c>
      <c r="X115" s="7" t="s">
        <v>2077</v>
      </c>
      <c r="Y115" s="28"/>
      <c r="Z115" s="7" t="s">
        <v>2075</v>
      </c>
      <c r="AA115" s="407">
        <v>4.99</v>
      </c>
      <c r="AB115" s="424">
        <v>44652</v>
      </c>
      <c r="AC115" s="424"/>
      <c r="AD115" s="28"/>
      <c r="AE115" s="9"/>
      <c r="AF115" s="425">
        <f t="shared" si="3"/>
        <v>1</v>
      </c>
      <c r="AG115" s="7" t="s">
        <v>2077</v>
      </c>
      <c r="AH115" s="28"/>
      <c r="AI115" s="10" t="s">
        <v>1465</v>
      </c>
    </row>
    <row r="116" spans="1:35">
      <c r="A116" s="10" t="str">
        <f>'Main Meals'!A116</f>
        <v>8301.000.000.000.000.000.000</v>
      </c>
      <c r="B116" s="9">
        <f>'Main Meals'!B116</f>
        <v>8300</v>
      </c>
      <c r="C116" s="9">
        <f>'Main Meals'!C116</f>
        <v>8301</v>
      </c>
      <c r="D116" s="10" t="str">
        <f>'Main Meals'!D116</f>
        <v xml:space="preserve">Grilled Hanger Steak (OLD NOT ACTIVE) </v>
      </c>
      <c r="E116" s="9">
        <f>VLOOKUP($A116,'Item ID Crosswalk'!$A$2:$J$1048576,9,FALSE)</f>
        <v>0</v>
      </c>
      <c r="F116" s="422">
        <f>VLOOKUP($A116,'Item ID Crosswalk'!$A$2:$J$1048576,10,FALSE)</f>
        <v>0</v>
      </c>
      <c r="G116" s="9" t="str">
        <f>'Main Meals'!I116</f>
        <v>RETIRED</v>
      </c>
      <c r="H116" s="409">
        <f>'Main Meals'!J116</f>
        <v>44482</v>
      </c>
      <c r="I116" s="9" t="str">
        <f>'Main Meals'!K116</f>
        <v>SIDE</v>
      </c>
      <c r="J116" s="9" t="str">
        <f>VLOOKUP(C116,'Main Meals'!C116:L539,10,FALSE)</f>
        <v>SS</v>
      </c>
      <c r="K116" s="7" t="s">
        <v>1990</v>
      </c>
      <c r="L116" s="392" t="s">
        <v>2077</v>
      </c>
      <c r="M116" s="401">
        <v>44562</v>
      </c>
      <c r="N116" s="7"/>
      <c r="O116" s="423">
        <f t="shared" si="2"/>
        <v>0</v>
      </c>
      <c r="P116" s="7" t="s">
        <v>2075</v>
      </c>
      <c r="Q116" s="392" t="s">
        <v>2077</v>
      </c>
      <c r="U116" s="7" t="s">
        <v>2075</v>
      </c>
      <c r="V116" s="7" t="s">
        <v>2077</v>
      </c>
      <c r="X116" s="7" t="s">
        <v>2077</v>
      </c>
      <c r="Y116" s="28"/>
      <c r="Z116" s="7" t="s">
        <v>2075</v>
      </c>
      <c r="AA116" s="7" t="s">
        <v>2077</v>
      </c>
      <c r="AB116" s="424">
        <v>44652</v>
      </c>
      <c r="AC116" s="424"/>
      <c r="AD116" s="28"/>
      <c r="AE116" s="9"/>
      <c r="AF116" s="425">
        <f t="shared" si="3"/>
        <v>0</v>
      </c>
      <c r="AG116" s="7" t="s">
        <v>2077</v>
      </c>
      <c r="AH116" s="28"/>
      <c r="AI116" s="10" t="s">
        <v>1465</v>
      </c>
    </row>
    <row r="117" spans="1:35">
      <c r="A117" s="10" t="str">
        <f>'Main Meals'!A117</f>
        <v>8401.000.000.000.000.000.000</v>
      </c>
      <c r="B117" s="9">
        <f>'Main Meals'!B117</f>
        <v>8400</v>
      </c>
      <c r="C117" s="9">
        <f>'Main Meals'!C117</f>
        <v>8401</v>
      </c>
      <c r="D117" s="10" t="str">
        <f>'Main Meals'!D117</f>
        <v xml:space="preserve">Grilled Jumbo Shrimp (OLD NOT ACTIVE) </v>
      </c>
      <c r="E117" s="9">
        <f>VLOOKUP($A117,'Item ID Crosswalk'!$A$2:$J$1048576,9,FALSE)</f>
        <v>0</v>
      </c>
      <c r="F117" s="422">
        <f>VLOOKUP($A117,'Item ID Crosswalk'!$A$2:$J$1048576,10,FALSE)</f>
        <v>0</v>
      </c>
      <c r="G117" s="9" t="str">
        <f>'Main Meals'!I117</f>
        <v>RETIRED</v>
      </c>
      <c r="H117" s="409">
        <f>'Main Meals'!J117</f>
        <v>44482</v>
      </c>
      <c r="I117" s="9" t="str">
        <f>'Main Meals'!K117</f>
        <v>SIDE</v>
      </c>
      <c r="J117" s="9" t="str">
        <f>VLOOKUP(C117,'Main Meals'!C117:L540,10,FALSE)</f>
        <v>SS</v>
      </c>
      <c r="K117" s="7" t="s">
        <v>1990</v>
      </c>
      <c r="L117" s="392" t="s">
        <v>2077</v>
      </c>
      <c r="M117" s="401">
        <v>44562</v>
      </c>
      <c r="N117" s="7"/>
      <c r="O117" s="423">
        <f t="shared" si="2"/>
        <v>0</v>
      </c>
      <c r="P117" s="7" t="s">
        <v>2075</v>
      </c>
      <c r="Q117" s="392" t="s">
        <v>2077</v>
      </c>
      <c r="U117" s="7" t="s">
        <v>2075</v>
      </c>
      <c r="V117" s="7" t="s">
        <v>2077</v>
      </c>
      <c r="X117" s="7" t="s">
        <v>2077</v>
      </c>
      <c r="Y117" s="28"/>
      <c r="Z117" s="7" t="s">
        <v>2075</v>
      </c>
      <c r="AA117" s="7" t="s">
        <v>2077</v>
      </c>
      <c r="AB117" s="424">
        <v>44652</v>
      </c>
      <c r="AC117" s="424"/>
      <c r="AD117" s="28"/>
      <c r="AE117" s="9"/>
      <c r="AF117" s="425">
        <f t="shared" si="3"/>
        <v>0</v>
      </c>
      <c r="AG117" s="7" t="s">
        <v>2077</v>
      </c>
      <c r="AH117" s="28"/>
      <c r="AI117" s="10" t="s">
        <v>1465</v>
      </c>
    </row>
    <row r="118" spans="1:35">
      <c r="A118" s="10" t="str">
        <f>'Main Meals'!A118</f>
        <v>8501.000.000.000.000.000.000</v>
      </c>
      <c r="B118" s="9">
        <f>'Main Meals'!B118</f>
        <v>8500</v>
      </c>
      <c r="C118" s="9">
        <f>'Main Meals'!C118</f>
        <v>8501</v>
      </c>
      <c r="D118" s="10" t="str">
        <f>'Main Meals'!D118</f>
        <v xml:space="preserve">Jasmine Rice </v>
      </c>
      <c r="E118" s="9">
        <f>VLOOKUP($A118,'Item ID Crosswalk'!$A$2:$J$1048576,9,FALSE)</f>
        <v>0</v>
      </c>
      <c r="F118" s="422">
        <f>VLOOKUP($A118,'Item ID Crosswalk'!$A$2:$J$1048576,10,FALSE)</f>
        <v>0</v>
      </c>
      <c r="G118" s="9" t="str">
        <f>'Main Meals'!I118</f>
        <v>RETIRED</v>
      </c>
      <c r="H118" s="409">
        <f>'Main Meals'!J118</f>
        <v>44482</v>
      </c>
      <c r="I118" s="9" t="str">
        <f>'Main Meals'!K118</f>
        <v>SIDE</v>
      </c>
      <c r="J118" s="9" t="str">
        <f>VLOOKUP(C118,'Main Meals'!C118:L541,10,FALSE)</f>
        <v>SS</v>
      </c>
      <c r="K118" s="7" t="s">
        <v>1990</v>
      </c>
      <c r="L118" s="392" t="s">
        <v>2077</v>
      </c>
      <c r="M118" s="401">
        <v>44562</v>
      </c>
      <c r="N118" s="7"/>
      <c r="O118" s="423">
        <f t="shared" si="2"/>
        <v>0</v>
      </c>
      <c r="P118" s="7" t="s">
        <v>2075</v>
      </c>
      <c r="Q118" s="392" t="s">
        <v>2077</v>
      </c>
      <c r="U118" s="7" t="s">
        <v>2075</v>
      </c>
      <c r="V118" s="7" t="s">
        <v>2077</v>
      </c>
      <c r="X118" s="7" t="s">
        <v>2077</v>
      </c>
      <c r="Y118" s="28"/>
      <c r="Z118" s="7" t="s">
        <v>2075</v>
      </c>
      <c r="AA118" s="7" t="s">
        <v>2077</v>
      </c>
      <c r="AB118" s="424">
        <v>44652</v>
      </c>
      <c r="AC118" s="424"/>
      <c r="AD118" s="28"/>
      <c r="AE118" s="9"/>
      <c r="AF118" s="425">
        <f t="shared" si="3"/>
        <v>0</v>
      </c>
      <c r="AG118" s="7" t="s">
        <v>2077</v>
      </c>
      <c r="AH118" s="28"/>
      <c r="AI118" s="10" t="s">
        <v>1465</v>
      </c>
    </row>
    <row r="119" spans="1:35">
      <c r="A119" s="10" t="str">
        <f>'Main Meals'!A119</f>
        <v>8601.000.000.000.000.000.000</v>
      </c>
      <c r="B119" s="9">
        <f>'Main Meals'!B119</f>
        <v>8600</v>
      </c>
      <c r="C119" s="9">
        <f>'Main Meals'!C119</f>
        <v>8601</v>
      </c>
      <c r="D119" s="10" t="str">
        <f>'Main Meals'!D119</f>
        <v xml:space="preserve">Herbed Quinoa </v>
      </c>
      <c r="E119" s="9">
        <f>VLOOKUP($A119,'Item ID Crosswalk'!$A$2:$J$1048576,9,FALSE)</f>
        <v>0</v>
      </c>
      <c r="F119" s="422">
        <f>VLOOKUP($A119,'Item ID Crosswalk'!$A$2:$J$1048576,10,FALSE)</f>
        <v>850001352178</v>
      </c>
      <c r="G119" s="9" t="str">
        <f>'Main Meals'!I119</f>
        <v xml:space="preserve">ACTIVE </v>
      </c>
      <c r="H119" s="409">
        <f>'Main Meals'!J119</f>
        <v>44482</v>
      </c>
      <c r="I119" s="9" t="str">
        <f>'Main Meals'!K119</f>
        <v>SIDE</v>
      </c>
      <c r="J119" s="9" t="str">
        <f>VLOOKUP(C119,'Main Meals'!C119:L542,10,FALSE)</f>
        <v>SS</v>
      </c>
      <c r="K119" s="7" t="s">
        <v>2076</v>
      </c>
      <c r="L119" s="392">
        <v>4.1500000000000004</v>
      </c>
      <c r="M119" s="401">
        <v>44736</v>
      </c>
      <c r="N119" s="408">
        <v>3.99</v>
      </c>
      <c r="O119" s="423">
        <f t="shared" si="2"/>
        <v>4.0100250626566449E-2</v>
      </c>
      <c r="P119" s="7" t="s">
        <v>2076</v>
      </c>
      <c r="Q119" s="392">
        <v>3.99</v>
      </c>
      <c r="U119" s="7" t="s">
        <v>2075</v>
      </c>
      <c r="V119" s="7" t="s">
        <v>2077</v>
      </c>
      <c r="X119" s="392">
        <v>2.19</v>
      </c>
      <c r="Y119" s="392"/>
      <c r="Z119" s="7" t="s">
        <v>2076</v>
      </c>
      <c r="AA119" s="408">
        <v>3.99</v>
      </c>
      <c r="AB119" s="424">
        <v>44652</v>
      </c>
      <c r="AC119" s="424"/>
      <c r="AD119" s="392">
        <v>2</v>
      </c>
      <c r="AE119" s="409">
        <v>44652</v>
      </c>
      <c r="AF119" s="425">
        <f t="shared" si="3"/>
        <v>0.49874686716791983</v>
      </c>
      <c r="AG119" s="7" t="s">
        <v>137</v>
      </c>
      <c r="AH119" s="7" t="s">
        <v>2104</v>
      </c>
      <c r="AI119" s="10" t="s">
        <v>1465</v>
      </c>
    </row>
    <row r="120" spans="1:35">
      <c r="A120" s="10" t="str">
        <f>'Main Meals'!A120</f>
        <v>8701.000.000.000.000.000.000</v>
      </c>
      <c r="B120" s="9">
        <f>'Main Meals'!B120</f>
        <v>8700</v>
      </c>
      <c r="C120" s="9">
        <f>'Main Meals'!C120</f>
        <v>8701</v>
      </c>
      <c r="D120" s="10" t="str">
        <f>'Main Meals'!D120</f>
        <v xml:space="preserve">Herbed Roasted Potatoes </v>
      </c>
      <c r="E120" s="9">
        <f>VLOOKUP($A120,'Item ID Crosswalk'!$A$2:$J$1048576,9,FALSE)</f>
        <v>0</v>
      </c>
      <c r="F120" s="422">
        <f>VLOOKUP($A120,'Item ID Crosswalk'!$A$2:$J$1048576,10,FALSE)</f>
        <v>0</v>
      </c>
      <c r="G120" s="9" t="str">
        <f>'Main Meals'!I120</f>
        <v>INACTIVE</v>
      </c>
      <c r="H120" s="409">
        <f>'Main Meals'!J120</f>
        <v>44482</v>
      </c>
      <c r="I120" s="9" t="str">
        <f>'Main Meals'!K120</f>
        <v>SIDE</v>
      </c>
      <c r="J120" s="9" t="str">
        <f>VLOOKUP(C120,'Main Meals'!C120:L543,10,FALSE)</f>
        <v>SS</v>
      </c>
      <c r="K120" s="7" t="s">
        <v>2076</v>
      </c>
      <c r="L120" s="392" t="s">
        <v>2077</v>
      </c>
      <c r="M120" s="401">
        <v>44562</v>
      </c>
      <c r="N120" s="7"/>
      <c r="O120" s="423">
        <f t="shared" si="2"/>
        <v>0</v>
      </c>
      <c r="P120" s="7" t="s">
        <v>2075</v>
      </c>
      <c r="Q120" s="392" t="s">
        <v>2077</v>
      </c>
      <c r="U120" s="7" t="s">
        <v>2075</v>
      </c>
      <c r="V120" s="7" t="s">
        <v>2077</v>
      </c>
      <c r="X120" s="7" t="s">
        <v>2077</v>
      </c>
      <c r="Y120" s="28"/>
      <c r="Z120" s="7" t="s">
        <v>2075</v>
      </c>
      <c r="AA120" s="7" t="s">
        <v>2077</v>
      </c>
      <c r="AB120" s="424">
        <v>44652</v>
      </c>
      <c r="AC120" s="424"/>
      <c r="AD120" s="28"/>
      <c r="AE120" s="9"/>
      <c r="AF120" s="425">
        <f t="shared" si="3"/>
        <v>0</v>
      </c>
      <c r="AG120" s="7" t="s">
        <v>2077</v>
      </c>
      <c r="AH120" s="28"/>
      <c r="AI120" s="10" t="s">
        <v>1465</v>
      </c>
    </row>
    <row r="121" spans="1:35">
      <c r="A121" s="10" t="str">
        <f>'Main Meals'!A121</f>
        <v>8801.000.000.000.000.000.000</v>
      </c>
      <c r="B121" s="9">
        <f>'Main Meals'!B121</f>
        <v>8800</v>
      </c>
      <c r="C121" s="9">
        <f>'Main Meals'!C121</f>
        <v>8801</v>
      </c>
      <c r="D121" s="10" t="str">
        <f>'Main Meals'!D121</f>
        <v xml:space="preserve">Chive Mashed Potatoes (OLD NOT ACTIVE) </v>
      </c>
      <c r="E121" s="9">
        <f>VLOOKUP($A121,'Item ID Crosswalk'!$A$2:$J$1048576,9,FALSE)</f>
        <v>0</v>
      </c>
      <c r="F121" s="422">
        <f>VLOOKUP($A121,'Item ID Crosswalk'!$A$2:$J$1048576,10,FALSE)</f>
        <v>0</v>
      </c>
      <c r="G121" s="9" t="str">
        <f>'Main Meals'!I121</f>
        <v>RETIRED</v>
      </c>
      <c r="H121" s="409">
        <f>'Main Meals'!J121</f>
        <v>44482</v>
      </c>
      <c r="I121" s="9" t="str">
        <f>'Main Meals'!K121</f>
        <v>SIDE</v>
      </c>
      <c r="J121" s="9" t="str">
        <f>VLOOKUP(C121,'Main Meals'!C121:L544,10,FALSE)</f>
        <v>SS</v>
      </c>
      <c r="K121" s="7" t="s">
        <v>1990</v>
      </c>
      <c r="L121" s="392" t="s">
        <v>2077</v>
      </c>
      <c r="M121" s="401">
        <v>44562</v>
      </c>
      <c r="N121" s="7"/>
      <c r="O121" s="423">
        <f t="shared" si="2"/>
        <v>0</v>
      </c>
      <c r="P121" s="7" t="s">
        <v>2075</v>
      </c>
      <c r="Q121" s="392" t="s">
        <v>2077</v>
      </c>
      <c r="U121" s="7" t="s">
        <v>2075</v>
      </c>
      <c r="V121" s="7" t="s">
        <v>2077</v>
      </c>
      <c r="X121" s="7" t="s">
        <v>2077</v>
      </c>
      <c r="Y121" s="28"/>
      <c r="Z121" s="7" t="s">
        <v>2075</v>
      </c>
      <c r="AA121" s="7" t="s">
        <v>2077</v>
      </c>
      <c r="AB121" s="424">
        <v>44652</v>
      </c>
      <c r="AC121" s="424"/>
      <c r="AD121" s="28"/>
      <c r="AE121" s="9"/>
      <c r="AF121" s="425">
        <f t="shared" si="3"/>
        <v>0</v>
      </c>
      <c r="AG121" s="7" t="s">
        <v>2077</v>
      </c>
      <c r="AH121" s="28"/>
      <c r="AI121" s="10" t="s">
        <v>1465</v>
      </c>
    </row>
    <row r="122" spans="1:35">
      <c r="A122" s="10" t="str">
        <f>'Main Meals'!A122</f>
        <v>9901.000.000.000.000.000.000</v>
      </c>
      <c r="B122" s="9">
        <f>'Main Meals'!B122</f>
        <v>9900</v>
      </c>
      <c r="C122" s="9">
        <f>'Main Meals'!C122</f>
        <v>9901</v>
      </c>
      <c r="D122" s="10" t="str">
        <f>'Main Meals'!D122</f>
        <v xml:space="preserve">Green Beans with Toasted Almonds (OLD NOT ACTIVE) </v>
      </c>
      <c r="E122" s="9">
        <f>VLOOKUP($A122,'Item ID Crosswalk'!$A$2:$J$1048576,9,FALSE)</f>
        <v>0</v>
      </c>
      <c r="F122" s="422">
        <f>VLOOKUP($A122,'Item ID Crosswalk'!$A$2:$J$1048576,10,FALSE)</f>
        <v>0</v>
      </c>
      <c r="G122" s="9" t="str">
        <f>'Main Meals'!I122</f>
        <v>RETIRED</v>
      </c>
      <c r="H122" s="409">
        <f>'Main Meals'!J122</f>
        <v>44482</v>
      </c>
      <c r="I122" s="9" t="str">
        <f>'Main Meals'!K122</f>
        <v>SIDE</v>
      </c>
      <c r="J122" s="9" t="str">
        <f>VLOOKUP(C122,'Main Meals'!C122:L545,10,FALSE)</f>
        <v>SS</v>
      </c>
      <c r="K122" s="7" t="s">
        <v>1990</v>
      </c>
      <c r="L122" s="392" t="s">
        <v>2077</v>
      </c>
      <c r="M122" s="401">
        <v>44562</v>
      </c>
      <c r="N122" s="7"/>
      <c r="O122" s="423">
        <f t="shared" si="2"/>
        <v>0</v>
      </c>
      <c r="P122" s="7" t="s">
        <v>2075</v>
      </c>
      <c r="Q122" s="392" t="s">
        <v>2077</v>
      </c>
      <c r="U122" s="7" t="s">
        <v>2075</v>
      </c>
      <c r="V122" s="7" t="s">
        <v>2077</v>
      </c>
      <c r="X122" s="7" t="s">
        <v>2077</v>
      </c>
      <c r="Y122" s="28"/>
      <c r="Z122" s="7" t="s">
        <v>2075</v>
      </c>
      <c r="AA122" s="7" t="s">
        <v>2077</v>
      </c>
      <c r="AB122" s="424">
        <v>44652</v>
      </c>
      <c r="AC122" s="424"/>
      <c r="AD122" s="28"/>
      <c r="AE122" s="9"/>
      <c r="AF122" s="425">
        <f t="shared" si="3"/>
        <v>0</v>
      </c>
      <c r="AG122" s="7" t="s">
        <v>2077</v>
      </c>
      <c r="AH122" s="28"/>
      <c r="AI122" s="10" t="s">
        <v>1465</v>
      </c>
    </row>
    <row r="123" spans="1:35">
      <c r="A123" s="10" t="str">
        <f>'Main Meals'!A123</f>
        <v>10001.000.000.000.000.000.000</v>
      </c>
      <c r="B123" s="9">
        <f>'Main Meals'!B123</f>
        <v>10000</v>
      </c>
      <c r="C123" s="9">
        <f>'Main Meals'!C123</f>
        <v>10001</v>
      </c>
      <c r="D123" s="10" t="str">
        <f>'Main Meals'!D123</f>
        <v xml:space="preserve">Roasted Peppers, Eggplant and Zucchini </v>
      </c>
      <c r="E123" s="9" t="str">
        <f>VLOOKUP($A123,'Item ID Crosswalk'!$A$2:$J$1048576,9,FALSE)</f>
        <v>B07GQ24C14</v>
      </c>
      <c r="F123" s="422">
        <f>VLOOKUP($A123,'Item ID Crosswalk'!$A$2:$J$1048576,10,FALSE)</f>
        <v>850001352291</v>
      </c>
      <c r="G123" s="9" t="str">
        <f>'Main Meals'!I123</f>
        <v xml:space="preserve">ACTIVE </v>
      </c>
      <c r="H123" s="409">
        <f>'Main Meals'!J123</f>
        <v>44482</v>
      </c>
      <c r="I123" s="9" t="str">
        <f>'Main Meals'!K123</f>
        <v>SIDE</v>
      </c>
      <c r="J123" s="9" t="str">
        <f>VLOOKUP(C123,'Main Meals'!C123:L546,10,FALSE)</f>
        <v>SS</v>
      </c>
      <c r="K123" s="7" t="s">
        <v>2076</v>
      </c>
      <c r="L123" s="392">
        <v>5.25</v>
      </c>
      <c r="M123" s="401">
        <v>44562</v>
      </c>
      <c r="N123" s="7"/>
      <c r="O123" s="423">
        <f t="shared" si="2"/>
        <v>0</v>
      </c>
      <c r="P123" s="7" t="s">
        <v>2076</v>
      </c>
      <c r="Q123" s="392" t="s">
        <v>2077</v>
      </c>
      <c r="U123" s="7" t="s">
        <v>2075</v>
      </c>
      <c r="V123" s="7" t="s">
        <v>2077</v>
      </c>
      <c r="X123" s="7" t="s">
        <v>2077</v>
      </c>
      <c r="Y123" s="28"/>
      <c r="Z123" s="7" t="s">
        <v>2076</v>
      </c>
      <c r="AA123" s="407">
        <v>5.25</v>
      </c>
      <c r="AB123" s="424">
        <v>44805</v>
      </c>
      <c r="AC123" s="424"/>
      <c r="AD123" s="392">
        <v>2.625</v>
      </c>
      <c r="AE123" s="424">
        <v>44805</v>
      </c>
      <c r="AF123" s="425">
        <f t="shared" si="3"/>
        <v>0.5</v>
      </c>
      <c r="AG123" s="7" t="s">
        <v>2077</v>
      </c>
      <c r="AH123" s="28"/>
      <c r="AI123" s="10" t="s">
        <v>1465</v>
      </c>
    </row>
    <row r="124" spans="1:35">
      <c r="A124" s="10" t="str">
        <f>'Main Meals'!A124</f>
        <v>10101.000.000.000.000.000.000</v>
      </c>
      <c r="B124" s="9">
        <f>'Main Meals'!B124</f>
        <v>10100</v>
      </c>
      <c r="C124" s="9">
        <f>'Main Meals'!C124</f>
        <v>10101</v>
      </c>
      <c r="D124" s="10" t="str">
        <f>'Main Meals'!D124</f>
        <v xml:space="preserve">Roasted Carrots and Parsnips (OLD NOT ACTIVE) </v>
      </c>
      <c r="E124" s="9">
        <f>VLOOKUP($A124,'Item ID Crosswalk'!$A$2:$J$1048576,9,FALSE)</f>
        <v>0</v>
      </c>
      <c r="F124" s="422">
        <f>VLOOKUP($A124,'Item ID Crosswalk'!$A$2:$J$1048576,10,FALSE)</f>
        <v>0</v>
      </c>
      <c r="G124" s="9" t="str">
        <f>'Main Meals'!I124</f>
        <v>RETIRED</v>
      </c>
      <c r="H124" s="409">
        <f>'Main Meals'!J124</f>
        <v>44482</v>
      </c>
      <c r="I124" s="9" t="str">
        <f>'Main Meals'!K124</f>
        <v>SIDE</v>
      </c>
      <c r="J124" s="9" t="str">
        <f>VLOOKUP(C124,'Main Meals'!C124:L547,10,FALSE)</f>
        <v>SS</v>
      </c>
      <c r="K124" s="7" t="s">
        <v>1990</v>
      </c>
      <c r="L124" s="392" t="s">
        <v>2077</v>
      </c>
      <c r="M124" s="401">
        <v>44562</v>
      </c>
      <c r="N124" s="7"/>
      <c r="O124" s="423">
        <f t="shared" si="2"/>
        <v>0</v>
      </c>
      <c r="P124" s="7" t="s">
        <v>2075</v>
      </c>
      <c r="Q124" s="392" t="s">
        <v>2077</v>
      </c>
      <c r="U124" s="7" t="s">
        <v>2075</v>
      </c>
      <c r="V124" s="7" t="s">
        <v>2077</v>
      </c>
      <c r="X124" s="7" t="s">
        <v>2077</v>
      </c>
      <c r="Y124" s="28"/>
      <c r="Z124" s="7" t="s">
        <v>2075</v>
      </c>
      <c r="AA124" s="7" t="s">
        <v>2077</v>
      </c>
      <c r="AB124" s="424">
        <v>44652</v>
      </c>
      <c r="AC124" s="424"/>
      <c r="AD124" s="28"/>
      <c r="AE124" s="9"/>
      <c r="AF124" s="425">
        <f t="shared" si="3"/>
        <v>0</v>
      </c>
      <c r="AG124" s="7" t="s">
        <v>2077</v>
      </c>
      <c r="AH124" s="28"/>
      <c r="AI124" s="10" t="s">
        <v>1465</v>
      </c>
    </row>
    <row r="125" spans="1:35">
      <c r="A125" s="10" t="str">
        <f>'Main Meals'!A125</f>
        <v>10201.000.000.000.000.000.000</v>
      </c>
      <c r="B125" s="9">
        <f>'Main Meals'!B125</f>
        <v>10200</v>
      </c>
      <c r="C125" s="9">
        <f>'Main Meals'!C125</f>
        <v>10201</v>
      </c>
      <c r="D125" s="10" t="str">
        <f>'Main Meals'!D125</f>
        <v xml:space="preserve">Roasted Broccoli, Carrots and Brussel Sprouts </v>
      </c>
      <c r="E125" s="9">
        <f>VLOOKUP($A125,'Item ID Crosswalk'!$A$2:$J$1048576,9,FALSE)</f>
        <v>0</v>
      </c>
      <c r="F125" s="422">
        <f>VLOOKUP($A125,'Item ID Crosswalk'!$A$2:$J$1048576,10,FALSE)</f>
        <v>810044430189</v>
      </c>
      <c r="G125" s="9" t="str">
        <f>'Main Meals'!I125</f>
        <v>INACTIVE</v>
      </c>
      <c r="H125" s="409">
        <f>'Main Meals'!J125</f>
        <v>44482</v>
      </c>
      <c r="I125" s="9" t="str">
        <f>'Main Meals'!K125</f>
        <v>SIDE</v>
      </c>
      <c r="J125" s="9" t="str">
        <f>VLOOKUP(C125,'Main Meals'!C125:L548,10,FALSE)</f>
        <v>MS</v>
      </c>
      <c r="K125" s="7" t="s">
        <v>2076</v>
      </c>
      <c r="L125" s="392">
        <v>4.99</v>
      </c>
      <c r="M125" s="401">
        <v>44562</v>
      </c>
      <c r="N125" s="408"/>
      <c r="O125" s="423">
        <f t="shared" si="2"/>
        <v>0</v>
      </c>
      <c r="P125" s="7" t="s">
        <v>2076</v>
      </c>
      <c r="Q125" s="392">
        <v>3.99</v>
      </c>
      <c r="U125" s="7" t="s">
        <v>2075</v>
      </c>
      <c r="V125" s="7" t="s">
        <v>2077</v>
      </c>
      <c r="X125" s="392">
        <v>2</v>
      </c>
      <c r="Y125" s="392"/>
      <c r="Z125" s="7" t="s">
        <v>2076</v>
      </c>
      <c r="AA125" s="407">
        <v>4.99</v>
      </c>
      <c r="AB125" s="424">
        <v>44805</v>
      </c>
      <c r="AC125" s="424"/>
      <c r="AD125" s="392">
        <v>2.5</v>
      </c>
      <c r="AE125" s="424">
        <v>44805</v>
      </c>
      <c r="AF125" s="425">
        <f t="shared" si="3"/>
        <v>0.49899799599198397</v>
      </c>
      <c r="AG125" s="7" t="s">
        <v>137</v>
      </c>
      <c r="AH125" s="7" t="s">
        <v>2104</v>
      </c>
      <c r="AI125" s="10" t="s">
        <v>1465</v>
      </c>
    </row>
    <row r="126" spans="1:35">
      <c r="A126" s="10" t="str">
        <f>'Main Meals'!A126</f>
        <v>10301.000.000.000.000.000.000</v>
      </c>
      <c r="B126" s="9">
        <f>'Main Meals'!B126</f>
        <v>10300</v>
      </c>
      <c r="C126" s="9">
        <f>'Main Meals'!C126</f>
        <v>10301</v>
      </c>
      <c r="D126" s="10" t="str">
        <f>'Main Meals'!D126</f>
        <v xml:space="preserve">Lamb With Mint Pesto </v>
      </c>
      <c r="E126" s="9">
        <f>VLOOKUP($A126,'Item ID Crosswalk'!$A$2:$J$1048576,9,FALSE)</f>
        <v>0</v>
      </c>
      <c r="F126" s="422">
        <f>VLOOKUP($A126,'Item ID Crosswalk'!$A$2:$J$1048576,10,FALSE)</f>
        <v>850001352185</v>
      </c>
      <c r="G126" s="9" t="str">
        <f>'Main Meals'!I126</f>
        <v>INACTIVE</v>
      </c>
      <c r="H126" s="409">
        <f>'Main Meals'!J126</f>
        <v>44482</v>
      </c>
      <c r="I126" s="9" t="str">
        <f>'Main Meals'!K126</f>
        <v>SIDE</v>
      </c>
      <c r="J126" s="9" t="str">
        <f>VLOOKUP(C126,'Main Meals'!C126:L549,10,FALSE)</f>
        <v>SS</v>
      </c>
      <c r="K126" s="7" t="s">
        <v>2076</v>
      </c>
      <c r="L126" s="392" t="s">
        <v>2077</v>
      </c>
      <c r="M126" s="401">
        <v>44562</v>
      </c>
      <c r="N126" s="7"/>
      <c r="O126" s="423">
        <f t="shared" si="2"/>
        <v>0</v>
      </c>
      <c r="P126" s="7" t="s">
        <v>2075</v>
      </c>
      <c r="Q126" s="392" t="s">
        <v>2077</v>
      </c>
      <c r="U126" s="7" t="s">
        <v>2075</v>
      </c>
      <c r="V126" s="7" t="s">
        <v>2077</v>
      </c>
      <c r="X126" s="7" t="s">
        <v>2077</v>
      </c>
      <c r="Y126" s="28"/>
      <c r="Z126" s="7" t="s">
        <v>2075</v>
      </c>
      <c r="AA126" s="7" t="s">
        <v>2077</v>
      </c>
      <c r="AB126" s="424">
        <v>44652</v>
      </c>
      <c r="AC126" s="424"/>
      <c r="AD126" s="28"/>
      <c r="AE126" s="9"/>
      <c r="AF126" s="425">
        <f t="shared" si="3"/>
        <v>0</v>
      </c>
      <c r="AG126" s="7" t="s">
        <v>2077</v>
      </c>
      <c r="AH126" s="28"/>
      <c r="AI126" s="10" t="s">
        <v>1465</v>
      </c>
    </row>
    <row r="127" spans="1:35">
      <c r="A127" s="10" t="str">
        <f>'Main Meals'!A127</f>
        <v>10400.000.000.000.000.000.000</v>
      </c>
      <c r="B127" s="9">
        <f>'Main Meals'!B127</f>
        <v>10400</v>
      </c>
      <c r="C127" s="9">
        <f>'Main Meals'!C127</f>
        <v>10400</v>
      </c>
      <c r="D127" s="10" t="str">
        <f>'Main Meals'!D127</f>
        <v xml:space="preserve">Cumin Roasted Carrots &amp; Parsnips </v>
      </c>
      <c r="E127" s="9">
        <f>VLOOKUP($A127,'Item ID Crosswalk'!$A$2:$J$1048576,9,FALSE)</f>
        <v>0</v>
      </c>
      <c r="F127" s="422">
        <f>VLOOKUP($A127,'Item ID Crosswalk'!$A$2:$J$1048576,10,FALSE)</f>
        <v>810044430196</v>
      </c>
      <c r="G127" s="9" t="str">
        <f>'Main Meals'!I127</f>
        <v xml:space="preserve">ACTIVE </v>
      </c>
      <c r="H127" s="409">
        <f>'Main Meals'!J127</f>
        <v>44482</v>
      </c>
      <c r="I127" s="9" t="str">
        <f>'Main Meals'!K127</f>
        <v>SIDE</v>
      </c>
      <c r="J127" s="9" t="str">
        <f>VLOOKUP(C127,'Main Meals'!C127:L550,10,FALSE)</f>
        <v>SS</v>
      </c>
      <c r="K127" s="7" t="s">
        <v>2076</v>
      </c>
      <c r="L127" s="392">
        <v>4.1500000000000004</v>
      </c>
      <c r="M127" s="401">
        <v>44736</v>
      </c>
      <c r="N127" s="408">
        <v>3.99</v>
      </c>
      <c r="O127" s="423">
        <f t="shared" si="2"/>
        <v>4.0100250626566449E-2</v>
      </c>
      <c r="P127" s="7" t="s">
        <v>2075</v>
      </c>
      <c r="Q127" s="7" t="s">
        <v>2077</v>
      </c>
      <c r="U127" s="7" t="s">
        <v>2075</v>
      </c>
      <c r="V127" s="7" t="s">
        <v>2077</v>
      </c>
      <c r="X127" s="392" t="s">
        <v>137</v>
      </c>
      <c r="Y127" s="392"/>
      <c r="Z127" s="7" t="s">
        <v>2076</v>
      </c>
      <c r="AA127" s="407">
        <v>4.1500000000000004</v>
      </c>
      <c r="AB127" s="424">
        <v>44805</v>
      </c>
      <c r="AC127" s="424"/>
      <c r="AD127" s="392">
        <v>2.0802005012531328</v>
      </c>
      <c r="AE127" s="424">
        <v>44805</v>
      </c>
      <c r="AF127" s="425">
        <f t="shared" si="3"/>
        <v>0.49874686716791983</v>
      </c>
      <c r="AG127" s="7" t="s">
        <v>137</v>
      </c>
      <c r="AH127" s="7" t="s">
        <v>2104</v>
      </c>
      <c r="AI127" s="10" t="s">
        <v>1465</v>
      </c>
    </row>
    <row r="128" spans="1:35">
      <c r="A128" s="10" t="str">
        <f>'Main Meals'!A128</f>
        <v>10501.000.000.000.000.000.000</v>
      </c>
      <c r="B128" s="9">
        <f>'Main Meals'!B128</f>
        <v>10500</v>
      </c>
      <c r="C128" s="9">
        <f>'Main Meals'!C128</f>
        <v>10501</v>
      </c>
      <c r="D128" s="10" t="str">
        <f>'Main Meals'!D128</f>
        <v xml:space="preserve">Quinoa Tabbouleh </v>
      </c>
      <c r="E128" s="9">
        <f>VLOOKUP($A128,'Item ID Crosswalk'!$A$2:$J$1048576,9,FALSE)</f>
        <v>0</v>
      </c>
      <c r="F128" s="422">
        <f>VLOOKUP($A128,'Item ID Crosswalk'!$A$2:$J$1048576,10,FALSE)</f>
        <v>850001352512</v>
      </c>
      <c r="G128" s="9" t="str">
        <f>'Main Meals'!I128</f>
        <v>INACTIVE</v>
      </c>
      <c r="H128" s="409">
        <f>'Main Meals'!J128</f>
        <v>44482</v>
      </c>
      <c r="I128" s="9" t="str">
        <f>'Main Meals'!K128</f>
        <v>SIDE</v>
      </c>
      <c r="J128" s="9" t="str">
        <f>VLOOKUP(C128,'Main Meals'!C128:L551,10,FALSE)</f>
        <v>SS</v>
      </c>
      <c r="K128" s="7" t="s">
        <v>2076</v>
      </c>
      <c r="L128" s="392" t="s">
        <v>2077</v>
      </c>
      <c r="M128" s="401">
        <v>44562</v>
      </c>
      <c r="N128" s="7"/>
      <c r="O128" s="423">
        <f t="shared" si="2"/>
        <v>0</v>
      </c>
      <c r="P128" s="7" t="s">
        <v>2075</v>
      </c>
      <c r="Q128" s="392" t="s">
        <v>2077</v>
      </c>
      <c r="U128" s="7" t="s">
        <v>2075</v>
      </c>
      <c r="V128" s="7" t="s">
        <v>2077</v>
      </c>
      <c r="X128" s="7" t="s">
        <v>2077</v>
      </c>
      <c r="Y128" s="28"/>
      <c r="Z128" s="7" t="s">
        <v>2075</v>
      </c>
      <c r="AA128" s="7" t="s">
        <v>2077</v>
      </c>
      <c r="AB128" s="424">
        <v>44652</v>
      </c>
      <c r="AC128" s="424"/>
      <c r="AD128" s="28"/>
      <c r="AE128" s="9"/>
      <c r="AF128" s="425">
        <f t="shared" si="3"/>
        <v>0</v>
      </c>
      <c r="AG128" s="7" t="s">
        <v>2077</v>
      </c>
      <c r="AH128" s="28"/>
      <c r="AI128" s="10" t="s">
        <v>1465</v>
      </c>
    </row>
    <row r="129" spans="1:35">
      <c r="A129" s="10" t="str">
        <f>'Main Meals'!A129</f>
        <v>10601.000.000.000.000.000.000</v>
      </c>
      <c r="B129" s="9">
        <f>'Main Meals'!B129</f>
        <v>10600</v>
      </c>
      <c r="C129" s="9">
        <f>'Main Meals'!C129</f>
        <v>10601</v>
      </c>
      <c r="D129" s="10" t="str">
        <f>'Main Meals'!D129</f>
        <v xml:space="preserve">Zaatar Chicken </v>
      </c>
      <c r="E129" s="9">
        <f>VLOOKUP($A129,'Item ID Crosswalk'!$A$2:$J$1048576,9,FALSE)</f>
        <v>0</v>
      </c>
      <c r="F129" s="422">
        <f>VLOOKUP($A129,'Item ID Crosswalk'!$A$2:$J$1048576,10,FALSE)</f>
        <v>0</v>
      </c>
      <c r="G129" s="9" t="str">
        <f>'Main Meals'!I129</f>
        <v>INACTIVE</v>
      </c>
      <c r="H129" s="409">
        <f>'Main Meals'!J129</f>
        <v>44482</v>
      </c>
      <c r="I129" s="9" t="str">
        <f>'Main Meals'!K129</f>
        <v>SIDE</v>
      </c>
      <c r="J129" s="9" t="str">
        <f>VLOOKUP(C129,'Main Meals'!C129:L552,10,FALSE)</f>
        <v>SS</v>
      </c>
      <c r="K129" s="7" t="s">
        <v>2076</v>
      </c>
      <c r="L129" s="392" t="s">
        <v>2077</v>
      </c>
      <c r="M129" s="401">
        <v>44562</v>
      </c>
      <c r="N129" s="7"/>
      <c r="O129" s="423">
        <f t="shared" si="2"/>
        <v>0</v>
      </c>
      <c r="P129" s="7" t="s">
        <v>2075</v>
      </c>
      <c r="Q129" s="392" t="s">
        <v>2077</v>
      </c>
      <c r="U129" s="7" t="s">
        <v>2075</v>
      </c>
      <c r="V129" s="7" t="s">
        <v>2077</v>
      </c>
      <c r="X129" s="7" t="s">
        <v>2077</v>
      </c>
      <c r="Y129" s="28"/>
      <c r="Z129" s="7" t="s">
        <v>2075</v>
      </c>
      <c r="AA129" s="7" t="s">
        <v>2077</v>
      </c>
      <c r="AB129" s="424">
        <v>44652</v>
      </c>
      <c r="AC129" s="424"/>
      <c r="AD129" s="28"/>
      <c r="AE129" s="9"/>
      <c r="AF129" s="425">
        <f t="shared" si="3"/>
        <v>0</v>
      </c>
      <c r="AG129" s="7" t="s">
        <v>2077</v>
      </c>
      <c r="AH129" s="28"/>
      <c r="AI129" s="10" t="s">
        <v>1465</v>
      </c>
    </row>
    <row r="130" spans="1:35">
      <c r="A130" s="10" t="str">
        <f>'Main Meals'!A130</f>
        <v>10701.117.000.000.000.000.000</v>
      </c>
      <c r="B130" s="9">
        <f>'Main Meals'!B130</f>
        <v>10700</v>
      </c>
      <c r="C130" s="9">
        <f>'Main Meals'!C130</f>
        <v>10701</v>
      </c>
      <c r="D130" s="10" t="str">
        <f>'Main Meals'!D130</f>
        <v xml:space="preserve">Buckwheat Bowl </v>
      </c>
      <c r="E130" s="9" t="str">
        <f>VLOOKUP($A130,'Item ID Crosswalk'!$A$2:$J$1048576,9,FALSE)</f>
        <v>B084DDBFVR</v>
      </c>
      <c r="F130" s="422">
        <f>VLOOKUP($A130,'Item ID Crosswalk'!$A$2:$J$1048576,10,FALSE)</f>
        <v>810044430523</v>
      </c>
      <c r="G130" s="9" t="str">
        <f>'Main Meals'!I130</f>
        <v>INACTIVE</v>
      </c>
      <c r="H130" s="409">
        <f>'Main Meals'!J130</f>
        <v>44482</v>
      </c>
      <c r="I130" s="9" t="str">
        <f>'Main Meals'!K130</f>
        <v>BOWL</v>
      </c>
      <c r="J130" s="9" t="str">
        <f>VLOOKUP(C130,'Main Meals'!C130:L553,10,FALSE)</f>
        <v>SS</v>
      </c>
      <c r="K130" s="7" t="s">
        <v>2076</v>
      </c>
      <c r="L130" s="392">
        <v>14.99</v>
      </c>
      <c r="M130" s="401">
        <v>44562</v>
      </c>
      <c r="N130" s="7"/>
      <c r="O130" s="423">
        <f t="shared" ref="O130:O193" si="4">IFERROR((L130-N130)/N130,0)</f>
        <v>0</v>
      </c>
      <c r="P130" s="7" t="s">
        <v>2076</v>
      </c>
      <c r="Q130" s="392" t="s">
        <v>2077</v>
      </c>
      <c r="U130" s="7" t="s">
        <v>2075</v>
      </c>
      <c r="V130" s="7" t="s">
        <v>2077</v>
      </c>
      <c r="X130" s="7" t="s">
        <v>2077</v>
      </c>
      <c r="Y130" s="28"/>
      <c r="Z130" s="7" t="s">
        <v>2075</v>
      </c>
      <c r="AA130" s="7" t="s">
        <v>2077</v>
      </c>
      <c r="AB130" s="424">
        <v>44652</v>
      </c>
      <c r="AC130" s="424"/>
      <c r="AD130" s="28"/>
      <c r="AE130" s="9"/>
      <c r="AF130" s="425">
        <f t="shared" ref="AF130:AF193" si="5">IFERROR(((AA130-AD130)/AA130),0)</f>
        <v>0</v>
      </c>
      <c r="AG130" s="7" t="s">
        <v>2077</v>
      </c>
      <c r="AH130" s="28"/>
      <c r="AI130" s="10" t="s">
        <v>1465</v>
      </c>
    </row>
    <row r="131" spans="1:35">
      <c r="A131" s="10" t="str">
        <f>'Main Meals'!A131</f>
        <v>10801.000.000.000.000.000.000</v>
      </c>
      <c r="B131" s="9">
        <f>'Main Meals'!B131</f>
        <v>10800</v>
      </c>
      <c r="C131" s="9">
        <f>'Main Meals'!C131</f>
        <v>10801</v>
      </c>
      <c r="D131" s="10" t="str">
        <f>'Main Meals'!D131</f>
        <v xml:space="preserve">Zaatar Chicken </v>
      </c>
      <c r="E131" s="9">
        <f>VLOOKUP($A131,'Item ID Crosswalk'!$A$2:$J$1048576,9,FALSE)</f>
        <v>0</v>
      </c>
      <c r="F131" s="422">
        <f>VLOOKUP($A131,'Item ID Crosswalk'!$A$2:$J$1048576,10,FALSE)</f>
        <v>850001352406</v>
      </c>
      <c r="G131" s="9" t="str">
        <f>'Main Meals'!I131</f>
        <v>INACTIVE</v>
      </c>
      <c r="H131" s="409">
        <f>'Main Meals'!J131</f>
        <v>44482</v>
      </c>
      <c r="I131" s="9" t="str">
        <f>'Main Meals'!K131</f>
        <v>ENTRÉE</v>
      </c>
      <c r="J131" s="9" t="str">
        <f>VLOOKUP(C131,'Main Meals'!C131:L554,10,FALSE)</f>
        <v>SS</v>
      </c>
      <c r="K131" s="7" t="s">
        <v>2076</v>
      </c>
      <c r="L131" s="392" t="s">
        <v>2077</v>
      </c>
      <c r="M131" s="401">
        <v>44562</v>
      </c>
      <c r="N131" s="7"/>
      <c r="O131" s="423">
        <f t="shared" si="4"/>
        <v>0</v>
      </c>
      <c r="P131" s="7" t="s">
        <v>2075</v>
      </c>
      <c r="Q131" s="392" t="s">
        <v>2077</v>
      </c>
      <c r="U131" s="7" t="s">
        <v>2075</v>
      </c>
      <c r="V131" s="7" t="s">
        <v>2077</v>
      </c>
      <c r="X131" s="7" t="s">
        <v>2077</v>
      </c>
      <c r="Y131" s="28"/>
      <c r="Z131" s="7" t="s">
        <v>2075</v>
      </c>
      <c r="AA131" s="7" t="s">
        <v>2077</v>
      </c>
      <c r="AB131" s="424">
        <v>44652</v>
      </c>
      <c r="AC131" s="424"/>
      <c r="AD131" s="28"/>
      <c r="AE131" s="9"/>
      <c r="AF131" s="425">
        <f t="shared" si="5"/>
        <v>0</v>
      </c>
      <c r="AG131" s="7" t="s">
        <v>2077</v>
      </c>
      <c r="AH131" s="28"/>
      <c r="AI131" s="10" t="s">
        <v>1465</v>
      </c>
    </row>
    <row r="132" spans="1:35">
      <c r="A132" s="10" t="str">
        <f>'Main Meals'!A132</f>
        <v>10901.000.000.000.000.000.000</v>
      </c>
      <c r="B132" s="9">
        <f>'Main Meals'!B132</f>
        <v>10900</v>
      </c>
      <c r="C132" s="9">
        <f>'Main Meals'!C132</f>
        <v>10901</v>
      </c>
      <c r="D132" s="10" t="str">
        <f>'Main Meals'!D132</f>
        <v xml:space="preserve">Cold Brew with Almond Milk </v>
      </c>
      <c r="E132" s="9">
        <f>VLOOKUP($A132,'Item ID Crosswalk'!$A$2:$J$1048576,9,FALSE)</f>
        <v>0</v>
      </c>
      <c r="F132" s="422">
        <f>VLOOKUP($A132,'Item ID Crosswalk'!$A$2:$J$1048576,10,FALSE)</f>
        <v>0</v>
      </c>
      <c r="G132" s="9" t="str">
        <f>'Main Meals'!I132</f>
        <v>RETIRED</v>
      </c>
      <c r="H132" s="409">
        <f>'Main Meals'!J132</f>
        <v>44482</v>
      </c>
      <c r="I132" s="9" t="str">
        <f>'Main Meals'!K132</f>
        <v>BEVERAGE</v>
      </c>
      <c r="J132" s="9" t="str">
        <f>VLOOKUP(C132,'Main Meals'!C132:L555,10,FALSE)</f>
        <v>SS</v>
      </c>
      <c r="K132" s="7" t="s">
        <v>1990</v>
      </c>
      <c r="L132" s="392" t="s">
        <v>2077</v>
      </c>
      <c r="M132" s="401">
        <v>44562</v>
      </c>
      <c r="N132" s="7"/>
      <c r="O132" s="423">
        <f t="shared" si="4"/>
        <v>0</v>
      </c>
      <c r="P132" s="7" t="s">
        <v>2075</v>
      </c>
      <c r="Q132" s="392" t="s">
        <v>2077</v>
      </c>
      <c r="U132" s="7" t="s">
        <v>2075</v>
      </c>
      <c r="V132" s="7" t="s">
        <v>2077</v>
      </c>
      <c r="X132" s="7" t="s">
        <v>2077</v>
      </c>
      <c r="Y132" s="28"/>
      <c r="Z132" s="7" t="s">
        <v>2075</v>
      </c>
      <c r="AA132" s="7" t="s">
        <v>2077</v>
      </c>
      <c r="AB132" s="424">
        <v>44652</v>
      </c>
      <c r="AC132" s="424"/>
      <c r="AD132" s="28"/>
      <c r="AE132" s="9"/>
      <c r="AF132" s="425">
        <f t="shared" si="5"/>
        <v>0</v>
      </c>
      <c r="AG132" s="7" t="s">
        <v>2077</v>
      </c>
      <c r="AH132" s="28"/>
      <c r="AI132" s="10" t="s">
        <v>1465</v>
      </c>
    </row>
    <row r="133" spans="1:35">
      <c r="A133" s="10" t="str">
        <f>'Main Meals'!A133</f>
        <v>10902.000.000.000.000.000.000</v>
      </c>
      <c r="B133" s="9">
        <f>'Main Meals'!B133</f>
        <v>10900</v>
      </c>
      <c r="C133" s="9">
        <f>'Main Meals'!C133</f>
        <v>10902</v>
      </c>
      <c r="D133" s="10" t="str">
        <f>'Main Meals'!D133</f>
        <v xml:space="preserve">Cold Brew with Almond Milk </v>
      </c>
      <c r="E133" s="9">
        <f>VLOOKUP($A133,'Item ID Crosswalk'!$A$2:$J$1048576,9,FALSE)</f>
        <v>0</v>
      </c>
      <c r="F133" s="422">
        <f>VLOOKUP($A133,'Item ID Crosswalk'!$A$2:$J$1048576,10,FALSE)</f>
        <v>0</v>
      </c>
      <c r="G133" s="9" t="str">
        <f>'Main Meals'!I133</f>
        <v>RETIRED</v>
      </c>
      <c r="H133" s="409">
        <f>'Main Meals'!J133</f>
        <v>44482</v>
      </c>
      <c r="I133" s="9" t="str">
        <f>'Main Meals'!K133</f>
        <v>BEVERAGE</v>
      </c>
      <c r="J133" s="9" t="str">
        <f>VLOOKUP(C133,'Main Meals'!C133:L556,10,FALSE)</f>
        <v>SS</v>
      </c>
      <c r="K133" s="7" t="s">
        <v>1990</v>
      </c>
      <c r="L133" s="392" t="s">
        <v>2077</v>
      </c>
      <c r="M133" s="401">
        <v>44562</v>
      </c>
      <c r="N133" s="7"/>
      <c r="O133" s="423">
        <f t="shared" si="4"/>
        <v>0</v>
      </c>
      <c r="P133" s="7" t="s">
        <v>2075</v>
      </c>
      <c r="Q133" s="392" t="s">
        <v>2077</v>
      </c>
      <c r="U133" s="7" t="s">
        <v>2075</v>
      </c>
      <c r="V133" s="7" t="s">
        <v>2077</v>
      </c>
      <c r="X133" s="7" t="s">
        <v>2077</v>
      </c>
      <c r="Y133" s="28"/>
      <c r="Z133" s="7" t="s">
        <v>2075</v>
      </c>
      <c r="AA133" s="7" t="s">
        <v>2077</v>
      </c>
      <c r="AB133" s="424">
        <v>44652</v>
      </c>
      <c r="AC133" s="424"/>
      <c r="AD133" s="28"/>
      <c r="AE133" s="9"/>
      <c r="AF133" s="425">
        <f t="shared" si="5"/>
        <v>0</v>
      </c>
      <c r="AG133" s="7" t="s">
        <v>2077</v>
      </c>
      <c r="AH133" s="28"/>
      <c r="AI133" s="10" t="s">
        <v>1465</v>
      </c>
    </row>
    <row r="134" spans="1:35">
      <c r="A134" s="10" t="str">
        <f>'Main Meals'!A134</f>
        <v>11001.000.000.000.000.000.000</v>
      </c>
      <c r="B134" s="9">
        <f>'Main Meals'!B134</f>
        <v>11000</v>
      </c>
      <c r="C134" s="9">
        <f>'Main Meals'!C134</f>
        <v>11001</v>
      </c>
      <c r="D134" s="10" t="str">
        <f>'Main Meals'!D134</f>
        <v xml:space="preserve">​Grab &amp; Go Gazpacho </v>
      </c>
      <c r="E134" s="9">
        <f>VLOOKUP($A134,'Item ID Crosswalk'!$A$2:$J$1048576,9,FALSE)</f>
        <v>0</v>
      </c>
      <c r="F134" s="422">
        <f>VLOOKUP($A134,'Item ID Crosswalk'!$A$2:$J$1048576,10,FALSE)</f>
        <v>810044430622</v>
      </c>
      <c r="G134" s="9" t="str">
        <f>'Main Meals'!I134</f>
        <v>INACTIVE</v>
      </c>
      <c r="H134" s="409">
        <f>'Main Meals'!J134</f>
        <v>44482</v>
      </c>
      <c r="I134" s="9" t="str">
        <f>'Main Meals'!K134</f>
        <v>SOUP</v>
      </c>
      <c r="J134" s="9" t="str">
        <f>VLOOKUP(C134,'Main Meals'!C134:L557,10,FALSE)</f>
        <v>SS</v>
      </c>
      <c r="K134" s="7" t="s">
        <v>2076</v>
      </c>
      <c r="L134" s="392">
        <v>5.99</v>
      </c>
      <c r="M134" s="401">
        <v>44562</v>
      </c>
      <c r="N134" s="408"/>
      <c r="O134" s="423">
        <f t="shared" si="4"/>
        <v>0</v>
      </c>
      <c r="P134" s="7" t="s">
        <v>2075</v>
      </c>
      <c r="Q134" s="7" t="s">
        <v>2077</v>
      </c>
      <c r="U134" s="7" t="s">
        <v>2075</v>
      </c>
      <c r="V134" s="7" t="s">
        <v>2077</v>
      </c>
      <c r="X134" s="392" t="s">
        <v>137</v>
      </c>
      <c r="Y134" s="392"/>
      <c r="Z134" s="7" t="s">
        <v>2076</v>
      </c>
      <c r="AA134" s="408">
        <v>5.99</v>
      </c>
      <c r="AB134" s="424">
        <v>44652</v>
      </c>
      <c r="AC134" s="424"/>
      <c r="AD134" s="392">
        <v>3</v>
      </c>
      <c r="AE134" s="409">
        <v>44652</v>
      </c>
      <c r="AF134" s="425">
        <f t="shared" si="5"/>
        <v>0.4991652754590985</v>
      </c>
      <c r="AG134" s="7" t="s">
        <v>137</v>
      </c>
      <c r="AH134" s="7" t="s">
        <v>2104</v>
      </c>
      <c r="AI134" s="10" t="s">
        <v>1465</v>
      </c>
    </row>
    <row r="135" spans="1:35">
      <c r="A135" s="10" t="str">
        <f>'Main Meals'!A135</f>
        <v>11100.000.000.000.000.000.000</v>
      </c>
      <c r="B135" s="9">
        <f>'Main Meals'!B135</f>
        <v>11100</v>
      </c>
      <c r="C135" s="9">
        <f>'Main Meals'!C135</f>
        <v>11100</v>
      </c>
      <c r="D135" s="10" t="str">
        <f>'Main Meals'!D135</f>
        <v xml:space="preserve">Strawberry-Rose Chia Seed Pudding </v>
      </c>
      <c r="E135" s="9" t="str">
        <f>VLOOKUP($A135,'Item ID Crosswalk'!$A$2:$J$1048576,9,FALSE)</f>
        <v>B07GPQQ515</v>
      </c>
      <c r="F135" s="422">
        <f>VLOOKUP($A135,'Item ID Crosswalk'!$A$2:$J$1048576,10,FALSE)</f>
        <v>850001352314</v>
      </c>
      <c r="G135" s="9" t="str">
        <f>'Main Meals'!I135</f>
        <v xml:space="preserve">ACTIVE </v>
      </c>
      <c r="H135" s="409">
        <f>'Main Meals'!J135</f>
        <v>44482</v>
      </c>
      <c r="I135" s="9" t="str">
        <f>'Main Meals'!K135</f>
        <v>BREAKFAST</v>
      </c>
      <c r="J135" s="9" t="str">
        <f>VLOOKUP(C135,'Main Meals'!C135:L558,10,FALSE)</f>
        <v>SS</v>
      </c>
      <c r="K135" s="7" t="s">
        <v>2076</v>
      </c>
      <c r="L135" s="392">
        <v>8.25</v>
      </c>
      <c r="M135" s="401">
        <v>44736</v>
      </c>
      <c r="N135" s="408">
        <v>7.99</v>
      </c>
      <c r="O135" s="423">
        <f t="shared" si="4"/>
        <v>3.254067584480598E-2</v>
      </c>
      <c r="P135" s="7" t="s">
        <v>2076</v>
      </c>
      <c r="Q135" s="392">
        <v>4.45</v>
      </c>
      <c r="U135" s="7" t="s">
        <v>2075</v>
      </c>
      <c r="V135" s="7" t="s">
        <v>2077</v>
      </c>
      <c r="X135" s="392">
        <v>2.23</v>
      </c>
      <c r="Y135" s="392"/>
      <c r="Z135" s="7" t="s">
        <v>2076</v>
      </c>
      <c r="AA135" s="407">
        <v>8.25</v>
      </c>
      <c r="AB135" s="424">
        <v>44805</v>
      </c>
      <c r="AC135" s="424"/>
      <c r="AD135" s="392">
        <v>3.33</v>
      </c>
      <c r="AE135" s="424">
        <v>44805</v>
      </c>
      <c r="AF135" s="425">
        <f t="shared" si="5"/>
        <v>0.59636363636363632</v>
      </c>
      <c r="AG135" s="7" t="s">
        <v>137</v>
      </c>
      <c r="AH135" s="7" t="s">
        <v>2104</v>
      </c>
      <c r="AI135" s="10" t="s">
        <v>1465</v>
      </c>
    </row>
    <row r="136" spans="1:35">
      <c r="A136" s="10" t="str">
        <f>'Main Meals'!A136</f>
        <v>11201.000.000.000.000.000.000</v>
      </c>
      <c r="B136" s="9">
        <f>'Main Meals'!B136</f>
        <v>11200</v>
      </c>
      <c r="C136" s="9">
        <f>'Main Meals'!C136</f>
        <v>11201</v>
      </c>
      <c r="D136" s="10" t="str">
        <f>'Main Meals'!D136</f>
        <v xml:space="preserve">Cacao Almond Smoothie </v>
      </c>
      <c r="E136" s="9">
        <f>VLOOKUP($A136,'Item ID Crosswalk'!$A$2:$J$1048576,9,FALSE)</f>
        <v>0</v>
      </c>
      <c r="F136" s="422">
        <f>VLOOKUP($A136,'Item ID Crosswalk'!$A$2:$J$1048576,10,FALSE)</f>
        <v>0</v>
      </c>
      <c r="G136" s="9" t="str">
        <f>'Main Meals'!I136</f>
        <v>RETIRED</v>
      </c>
      <c r="H136" s="409">
        <f>'Main Meals'!J136</f>
        <v>44482</v>
      </c>
      <c r="I136" s="9" t="str">
        <f>'Main Meals'!K136</f>
        <v>BEVERAGE</v>
      </c>
      <c r="J136" s="9" t="str">
        <f>VLOOKUP(C136,'Main Meals'!C136:L559,10,FALSE)</f>
        <v>SS</v>
      </c>
      <c r="K136" s="7" t="s">
        <v>1990</v>
      </c>
      <c r="L136" s="392">
        <v>4.99</v>
      </c>
      <c r="M136" s="401">
        <v>44562</v>
      </c>
      <c r="N136" s="407"/>
      <c r="O136" s="423">
        <f t="shared" si="4"/>
        <v>0</v>
      </c>
      <c r="P136" s="7" t="s">
        <v>2075</v>
      </c>
      <c r="Q136" s="392" t="s">
        <v>2077</v>
      </c>
      <c r="U136" s="7" t="s">
        <v>2075</v>
      </c>
      <c r="V136" s="7" t="s">
        <v>2077</v>
      </c>
      <c r="X136" s="7" t="s">
        <v>2077</v>
      </c>
      <c r="Y136" s="28"/>
      <c r="Z136" s="7" t="s">
        <v>2075</v>
      </c>
      <c r="AA136" s="407">
        <v>4.99</v>
      </c>
      <c r="AB136" s="424">
        <v>44652</v>
      </c>
      <c r="AC136" s="424"/>
      <c r="AD136" s="28"/>
      <c r="AE136" s="9"/>
      <c r="AF136" s="425">
        <f t="shared" si="5"/>
        <v>1</v>
      </c>
      <c r="AG136" s="7" t="s">
        <v>2077</v>
      </c>
      <c r="AH136" s="28"/>
      <c r="AI136" s="10" t="s">
        <v>1465</v>
      </c>
    </row>
    <row r="137" spans="1:35">
      <c r="A137" s="10" t="str">
        <f>'Main Meals'!A137</f>
        <v>11202.000.000.000.000.000.000</v>
      </c>
      <c r="B137" s="9">
        <f>'Main Meals'!B137</f>
        <v>11200</v>
      </c>
      <c r="C137" s="9">
        <f>'Main Meals'!C137</f>
        <v>11202</v>
      </c>
      <c r="D137" s="10" t="str">
        <f>'Main Meals'!D137</f>
        <v xml:space="preserve">Cacao Almond Smoothie </v>
      </c>
      <c r="E137" s="9">
        <f>VLOOKUP($A137,'Item ID Crosswalk'!$A$2:$J$1048576,9,FALSE)</f>
        <v>0</v>
      </c>
      <c r="F137" s="422">
        <f>VLOOKUP($A137,'Item ID Crosswalk'!$A$2:$J$1048576,10,FALSE)</f>
        <v>0</v>
      </c>
      <c r="G137" s="9" t="str">
        <f>'Main Meals'!I137</f>
        <v>RETIRED</v>
      </c>
      <c r="H137" s="409">
        <f>'Main Meals'!J137</f>
        <v>44482</v>
      </c>
      <c r="I137" s="9" t="str">
        <f>'Main Meals'!K137</f>
        <v>BEVERAGE</v>
      </c>
      <c r="J137" s="9" t="str">
        <f>VLOOKUP(C137,'Main Meals'!C137:L560,10,FALSE)</f>
        <v>SS</v>
      </c>
      <c r="K137" s="7" t="s">
        <v>1990</v>
      </c>
      <c r="L137" s="392">
        <v>9.99</v>
      </c>
      <c r="M137" s="401">
        <v>44562</v>
      </c>
      <c r="N137" s="407"/>
      <c r="O137" s="423">
        <f t="shared" si="4"/>
        <v>0</v>
      </c>
      <c r="P137" s="7" t="s">
        <v>2075</v>
      </c>
      <c r="Q137" s="392" t="s">
        <v>2077</v>
      </c>
      <c r="U137" s="7" t="s">
        <v>2075</v>
      </c>
      <c r="V137" s="7" t="s">
        <v>2077</v>
      </c>
      <c r="X137" s="7" t="s">
        <v>2077</v>
      </c>
      <c r="Y137" s="28"/>
      <c r="Z137" s="7" t="s">
        <v>2075</v>
      </c>
      <c r="AA137" s="407">
        <v>9.99</v>
      </c>
      <c r="AB137" s="424">
        <v>44652</v>
      </c>
      <c r="AC137" s="424"/>
      <c r="AD137" s="28"/>
      <c r="AE137" s="9"/>
      <c r="AF137" s="425">
        <f t="shared" si="5"/>
        <v>1</v>
      </c>
      <c r="AG137" s="7" t="s">
        <v>2077</v>
      </c>
      <c r="AH137" s="28"/>
      <c r="AI137" s="10" t="s">
        <v>1465</v>
      </c>
    </row>
    <row r="138" spans="1:35">
      <c r="A138" s="10" t="str">
        <f>'Main Meals'!A138</f>
        <v>11301.000.000.000.000.000.000</v>
      </c>
      <c r="B138" s="9">
        <f>'Main Meals'!B138</f>
        <v>11300</v>
      </c>
      <c r="C138" s="9">
        <f>'Main Meals'!C138</f>
        <v>11301</v>
      </c>
      <c r="D138" s="10" t="str">
        <f>'Main Meals'!D138</f>
        <v xml:space="preserve">Caprese Pesto Salad Bowl </v>
      </c>
      <c r="E138" s="9">
        <f>VLOOKUP($A138,'Item ID Crosswalk'!$A$2:$J$1048576,9,FALSE)</f>
        <v>0</v>
      </c>
      <c r="F138" s="422">
        <f>VLOOKUP($A138,'Item ID Crosswalk'!$A$2:$J$1048576,10,FALSE)</f>
        <v>0</v>
      </c>
      <c r="G138" s="9" t="str">
        <f>'Main Meals'!I138</f>
        <v xml:space="preserve">ACTIVE </v>
      </c>
      <c r="H138" s="409">
        <f>'Main Meals'!J138</f>
        <v>44482</v>
      </c>
      <c r="I138" s="9" t="str">
        <f>'Main Meals'!K138</f>
        <v>BOWL</v>
      </c>
      <c r="J138" s="9" t="str">
        <f>VLOOKUP(C138,'Main Meals'!C138:L561,10,FALSE)</f>
        <v>SS</v>
      </c>
      <c r="K138" s="7" t="s">
        <v>2076</v>
      </c>
      <c r="L138" s="392">
        <v>14.45</v>
      </c>
      <c r="M138" s="401">
        <v>44736</v>
      </c>
      <c r="N138" s="408">
        <v>13.99</v>
      </c>
      <c r="O138" s="423">
        <f t="shared" si="4"/>
        <v>3.2880629020729024E-2</v>
      </c>
      <c r="P138" s="7" t="s">
        <v>2075</v>
      </c>
      <c r="Q138" s="7" t="s">
        <v>2077</v>
      </c>
      <c r="U138" s="7" t="s">
        <v>2075</v>
      </c>
      <c r="V138" s="7" t="s">
        <v>2077</v>
      </c>
      <c r="X138" s="392" t="s">
        <v>137</v>
      </c>
      <c r="Y138" s="392"/>
      <c r="Z138" s="7" t="s">
        <v>2076</v>
      </c>
      <c r="AA138" s="408">
        <v>13.99</v>
      </c>
      <c r="AB138" s="424">
        <v>44652</v>
      </c>
      <c r="AC138" s="424"/>
      <c r="AD138" s="392">
        <v>5.85</v>
      </c>
      <c r="AE138" s="409">
        <v>44652</v>
      </c>
      <c r="AF138" s="425">
        <f t="shared" si="5"/>
        <v>0.58184417441029312</v>
      </c>
      <c r="AG138" s="7" t="s">
        <v>137</v>
      </c>
      <c r="AH138" s="7" t="s">
        <v>2104</v>
      </c>
      <c r="AI138" s="10" t="s">
        <v>1465</v>
      </c>
    </row>
    <row r="139" spans="1:35">
      <c r="A139" s="10" t="str">
        <f>'Main Meals'!A139</f>
        <v>11400.000.000.000.000.000.000</v>
      </c>
      <c r="B139" s="9">
        <f>'Main Meals'!B139</f>
        <v>11400</v>
      </c>
      <c r="C139" s="9">
        <f>'Main Meals'!C139</f>
        <v>11400</v>
      </c>
      <c r="D139" s="10" t="str">
        <f>'Main Meals'!D139</f>
        <v xml:space="preserve">Grilled Chicken Bruschetta </v>
      </c>
      <c r="E139" s="9">
        <f>VLOOKUP($A139,'Item ID Crosswalk'!$A$2:$J$1048576,9,FALSE)</f>
        <v>0</v>
      </c>
      <c r="F139" s="422">
        <f>VLOOKUP($A139,'Item ID Crosswalk'!$A$2:$J$1048576,10,FALSE)</f>
        <v>810044431140</v>
      </c>
      <c r="G139" s="9" t="str">
        <f>'Main Meals'!I139</f>
        <v xml:space="preserve">ACTIVE </v>
      </c>
      <c r="H139" s="409">
        <f>'Main Meals'!J139</f>
        <v>44482</v>
      </c>
      <c r="I139" s="9" t="str">
        <f>'Main Meals'!K139</f>
        <v>ENTRÉE</v>
      </c>
      <c r="J139" s="9" t="str">
        <f>VLOOKUP(C139,'Main Meals'!C139:L562,10,FALSE)</f>
        <v>SS</v>
      </c>
      <c r="K139" s="7" t="s">
        <v>2076</v>
      </c>
      <c r="L139" s="392">
        <v>16.04</v>
      </c>
      <c r="M139" s="401">
        <v>44684</v>
      </c>
      <c r="N139" s="408">
        <v>15.99</v>
      </c>
      <c r="O139" s="423">
        <f t="shared" si="4"/>
        <v>3.1269543464664748E-3</v>
      </c>
      <c r="P139" s="7" t="s">
        <v>2075</v>
      </c>
      <c r="Q139" s="7" t="s">
        <v>2077</v>
      </c>
      <c r="U139" s="7" t="s">
        <v>2075</v>
      </c>
      <c r="V139" s="7" t="s">
        <v>2077</v>
      </c>
      <c r="X139" s="392" t="s">
        <v>137</v>
      </c>
      <c r="Y139" s="392"/>
      <c r="Z139" s="7" t="s">
        <v>2076</v>
      </c>
      <c r="AA139" s="407">
        <v>16.04</v>
      </c>
      <c r="AB139" s="424">
        <v>44805</v>
      </c>
      <c r="AC139" s="424"/>
      <c r="AD139" s="392">
        <v>7.222514071294559</v>
      </c>
      <c r="AE139" s="424">
        <v>44805</v>
      </c>
      <c r="AF139" s="425">
        <f t="shared" si="5"/>
        <v>0.54971857410881808</v>
      </c>
      <c r="AG139" s="7" t="s">
        <v>137</v>
      </c>
      <c r="AH139" s="7" t="s">
        <v>2104</v>
      </c>
      <c r="AI139" s="10" t="s">
        <v>1465</v>
      </c>
    </row>
    <row r="140" spans="1:35">
      <c r="A140" s="10" t="str">
        <f>'Main Meals'!A140</f>
        <v>11501.000.000.000.000.000.000</v>
      </c>
      <c r="B140" s="9">
        <f>'Main Meals'!B140</f>
        <v>11500</v>
      </c>
      <c r="C140" s="9">
        <f>'Main Meals'!C140</f>
        <v>11501</v>
      </c>
      <c r="D140" s="10" t="str">
        <f>'Main Meals'!D140</f>
        <v xml:space="preserve">Orzo Salad </v>
      </c>
      <c r="E140" s="9">
        <f>VLOOKUP($A140,'Item ID Crosswalk'!$A$2:$J$1048576,9,FALSE)</f>
        <v>0</v>
      </c>
      <c r="F140" s="422">
        <f>VLOOKUP($A140,'Item ID Crosswalk'!$A$2:$J$1048576,10,FALSE)</f>
        <v>0</v>
      </c>
      <c r="G140" s="9" t="str">
        <f>'Main Meals'!I140</f>
        <v>RETIRED</v>
      </c>
      <c r="H140" s="409">
        <f>'Main Meals'!J140</f>
        <v>44482</v>
      </c>
      <c r="I140" s="9" t="str">
        <f>'Main Meals'!K140</f>
        <v>SIDE</v>
      </c>
      <c r="J140" s="9" t="str">
        <f>VLOOKUP(C140,'Main Meals'!C140:L563,10,FALSE)</f>
        <v>SS</v>
      </c>
      <c r="K140" s="7" t="s">
        <v>1990</v>
      </c>
      <c r="L140" s="392" t="s">
        <v>2077</v>
      </c>
      <c r="M140" s="401">
        <v>44562</v>
      </c>
      <c r="N140" s="7"/>
      <c r="O140" s="423">
        <f t="shared" si="4"/>
        <v>0</v>
      </c>
      <c r="P140" s="7" t="s">
        <v>2075</v>
      </c>
      <c r="Q140" s="392" t="s">
        <v>2077</v>
      </c>
      <c r="U140" s="7" t="s">
        <v>2075</v>
      </c>
      <c r="V140" s="7" t="s">
        <v>2077</v>
      </c>
      <c r="X140" s="7" t="s">
        <v>2077</v>
      </c>
      <c r="Y140" s="28"/>
      <c r="Z140" s="7" t="s">
        <v>2075</v>
      </c>
      <c r="AA140" s="7" t="s">
        <v>2077</v>
      </c>
      <c r="AB140" s="424">
        <v>44652</v>
      </c>
      <c r="AC140" s="424"/>
      <c r="AD140" s="28"/>
      <c r="AE140" s="9"/>
      <c r="AF140" s="425">
        <f t="shared" si="5"/>
        <v>0</v>
      </c>
      <c r="AG140" s="7" t="s">
        <v>2077</v>
      </c>
      <c r="AH140" s="28"/>
      <c r="AI140" s="10" t="s">
        <v>1465</v>
      </c>
    </row>
    <row r="141" spans="1:35">
      <c r="A141" s="10" t="str">
        <f>'Main Meals'!A141</f>
        <v>11601.000.000.000.000.502.000</v>
      </c>
      <c r="B141" s="9">
        <f>'Main Meals'!B141</f>
        <v>11600</v>
      </c>
      <c r="C141" s="9">
        <f>'Main Meals'!C141</f>
        <v>11601</v>
      </c>
      <c r="D141" s="10" t="str">
        <f>'Main Meals'!D141</f>
        <v xml:space="preserve">Creamy Pesto Rigatoni </v>
      </c>
      <c r="E141" s="9">
        <f>VLOOKUP($A141,'Item ID Crosswalk'!$A$2:$J$1048576,9,FALSE)</f>
        <v>0</v>
      </c>
      <c r="F141" s="422">
        <f>VLOOKUP($A141,'Item ID Crosswalk'!$A$2:$J$1048576,10,FALSE)</f>
        <v>0</v>
      </c>
      <c r="G141" s="9" t="str">
        <f>'Main Meals'!I141</f>
        <v>RETIRED</v>
      </c>
      <c r="H141" s="409">
        <f>'Main Meals'!J141</f>
        <v>44482</v>
      </c>
      <c r="I141" s="9" t="str">
        <f>'Main Meals'!K141</f>
        <v>ENTRÉE</v>
      </c>
      <c r="J141" s="9" t="str">
        <f>VLOOKUP(C141,'Main Meals'!C141:L564,10,FALSE)</f>
        <v>SS</v>
      </c>
      <c r="K141" s="7" t="s">
        <v>1990</v>
      </c>
      <c r="L141" s="392" t="s">
        <v>2077</v>
      </c>
      <c r="M141" s="401">
        <v>44562</v>
      </c>
      <c r="N141" s="7"/>
      <c r="O141" s="423">
        <f t="shared" si="4"/>
        <v>0</v>
      </c>
      <c r="P141" s="7" t="s">
        <v>2075</v>
      </c>
      <c r="Q141" s="392" t="s">
        <v>2077</v>
      </c>
      <c r="U141" s="7" t="s">
        <v>2075</v>
      </c>
      <c r="V141" s="7" t="s">
        <v>2077</v>
      </c>
      <c r="X141" s="7" t="s">
        <v>2077</v>
      </c>
      <c r="Y141" s="28"/>
      <c r="Z141" s="7" t="s">
        <v>2075</v>
      </c>
      <c r="AA141" s="7" t="s">
        <v>2077</v>
      </c>
      <c r="AB141" s="424">
        <v>44652</v>
      </c>
      <c r="AC141" s="424"/>
      <c r="AD141" s="28"/>
      <c r="AE141" s="9"/>
      <c r="AF141" s="425">
        <f t="shared" si="5"/>
        <v>0</v>
      </c>
      <c r="AG141" s="7" t="s">
        <v>2077</v>
      </c>
      <c r="AH141" s="28"/>
      <c r="AI141" s="10" t="s">
        <v>1465</v>
      </c>
    </row>
    <row r="142" spans="1:35">
      <c r="A142" s="10" t="str">
        <f>'Main Meals'!A142</f>
        <v>11701.000.000.000.000.000.000</v>
      </c>
      <c r="B142" s="9">
        <f>'Main Meals'!B142</f>
        <v>11700</v>
      </c>
      <c r="C142" s="9">
        <f>'Main Meals'!C142</f>
        <v>11701</v>
      </c>
      <c r="D142" s="10" t="str">
        <f>'Main Meals'!D142</f>
        <v>Paella Valenciana (Veggie)</v>
      </c>
      <c r="E142" s="9">
        <f>VLOOKUP($A142,'Item ID Crosswalk'!$A$2:$J$1048576,9,FALSE)</f>
        <v>0</v>
      </c>
      <c r="F142" s="422">
        <f>VLOOKUP($A142,'Item ID Crosswalk'!$A$2:$J$1048576,10,FALSE)</f>
        <v>0</v>
      </c>
      <c r="G142" s="9" t="str">
        <f>'Main Meals'!I142</f>
        <v>RETIRED</v>
      </c>
      <c r="H142" s="409">
        <f>'Main Meals'!J142</f>
        <v>44482</v>
      </c>
      <c r="I142" s="9" t="str">
        <f>'Main Meals'!K142</f>
        <v>ENTRÉE</v>
      </c>
      <c r="J142" s="9" t="str">
        <f>VLOOKUP(C142,'Main Meals'!C142:L565,10,FALSE)</f>
        <v>SS</v>
      </c>
      <c r="K142" s="7" t="s">
        <v>1990</v>
      </c>
      <c r="L142" s="392">
        <v>12.99</v>
      </c>
      <c r="M142" s="401">
        <v>44562</v>
      </c>
      <c r="N142" s="407"/>
      <c r="O142" s="423">
        <f t="shared" si="4"/>
        <v>0</v>
      </c>
      <c r="P142" s="7" t="s">
        <v>2075</v>
      </c>
      <c r="Q142" s="392" t="s">
        <v>2077</v>
      </c>
      <c r="U142" s="7" t="s">
        <v>2075</v>
      </c>
      <c r="V142" s="7" t="s">
        <v>2077</v>
      </c>
      <c r="X142" s="7" t="s">
        <v>2077</v>
      </c>
      <c r="Y142" s="28"/>
      <c r="Z142" s="7" t="s">
        <v>2075</v>
      </c>
      <c r="AA142" s="407">
        <v>12.99</v>
      </c>
      <c r="AB142" s="424">
        <v>44652</v>
      </c>
      <c r="AC142" s="424"/>
      <c r="AD142" s="28"/>
      <c r="AE142" s="9"/>
      <c r="AF142" s="425">
        <f t="shared" si="5"/>
        <v>1</v>
      </c>
      <c r="AG142" s="7" t="s">
        <v>2077</v>
      </c>
      <c r="AH142" s="28"/>
      <c r="AI142" s="10" t="s">
        <v>1465</v>
      </c>
    </row>
    <row r="143" spans="1:35">
      <c r="A143" s="10" t="str">
        <f>'Main Meals'!A143</f>
        <v>11702.000.000.000.000.000.000</v>
      </c>
      <c r="B143" s="9">
        <f>'Main Meals'!B143</f>
        <v>11700</v>
      </c>
      <c r="C143" s="9">
        <f>'Main Meals'!C143</f>
        <v>11702</v>
      </c>
      <c r="D143" s="10" t="str">
        <f>'Main Meals'!D143</f>
        <v>Paella De La Huerta (Chicken)</v>
      </c>
      <c r="E143" s="9">
        <f>VLOOKUP($A143,'Item ID Crosswalk'!$A$2:$J$1048576,9,FALSE)</f>
        <v>0</v>
      </c>
      <c r="F143" s="422">
        <f>VLOOKUP($A143,'Item ID Crosswalk'!$A$2:$J$1048576,10,FALSE)</f>
        <v>810044430479</v>
      </c>
      <c r="G143" s="9" t="str">
        <f>'Main Meals'!I143</f>
        <v>ACTIVE</v>
      </c>
      <c r="H143" s="409">
        <f>'Main Meals'!J143</f>
        <v>44482</v>
      </c>
      <c r="I143" s="9" t="str">
        <f>'Main Meals'!K143</f>
        <v>ENTRÉE</v>
      </c>
      <c r="J143" s="9" t="str">
        <f>VLOOKUP(C143,'Main Meals'!C143:L566,10,FALSE)</f>
        <v>SS</v>
      </c>
      <c r="K143" s="7" t="s">
        <v>2076</v>
      </c>
      <c r="L143" s="392">
        <v>14.99</v>
      </c>
      <c r="M143" s="401">
        <v>44562</v>
      </c>
      <c r="N143" s="407"/>
      <c r="O143" s="423">
        <f t="shared" si="4"/>
        <v>0</v>
      </c>
      <c r="P143" s="7" t="s">
        <v>2075</v>
      </c>
      <c r="Q143" s="392" t="s">
        <v>2077</v>
      </c>
      <c r="U143" s="7" t="s">
        <v>2075</v>
      </c>
      <c r="V143" s="7" t="s">
        <v>2077</v>
      </c>
      <c r="X143" s="7" t="s">
        <v>2077</v>
      </c>
      <c r="Y143" s="28"/>
      <c r="Z143" s="7" t="s">
        <v>2075</v>
      </c>
      <c r="AA143" s="407">
        <v>14.99</v>
      </c>
      <c r="AB143" s="424">
        <v>44652</v>
      </c>
      <c r="AC143" s="424"/>
      <c r="AD143" s="28"/>
      <c r="AE143" s="9"/>
      <c r="AF143" s="425">
        <f t="shared" si="5"/>
        <v>1</v>
      </c>
      <c r="AG143" s="7" t="s">
        <v>2077</v>
      </c>
      <c r="AH143" s="28"/>
      <c r="AI143" s="10" t="s">
        <v>1465</v>
      </c>
    </row>
    <row r="144" spans="1:35">
      <c r="A144" s="10" t="str">
        <f>'Main Meals'!A144</f>
        <v>11801.000.000.000.000.000.000</v>
      </c>
      <c r="B144" s="9">
        <f>'Main Meals'!B144</f>
        <v>11800</v>
      </c>
      <c r="C144" s="9">
        <f>'Main Meals'!C144</f>
        <v>11801</v>
      </c>
      <c r="D144" s="10" t="str">
        <f>'Main Meals'!D144</f>
        <v xml:space="preserve">Garden Vegetable Lasagna  </v>
      </c>
      <c r="E144" s="9">
        <f>VLOOKUP($A144,'Item ID Crosswalk'!$A$2:$J$1048576,9,FALSE)</f>
        <v>0</v>
      </c>
      <c r="F144" s="422">
        <f>VLOOKUP($A144,'Item ID Crosswalk'!$A$2:$J$1048576,10,FALSE)</f>
        <v>810044430608</v>
      </c>
      <c r="G144" s="9" t="str">
        <f>'Main Meals'!I144</f>
        <v>INACTIVE</v>
      </c>
      <c r="H144" s="409">
        <f>'Main Meals'!J144</f>
        <v>44482</v>
      </c>
      <c r="I144" s="9" t="str">
        <f>'Main Meals'!K144</f>
        <v>ENTRÉE</v>
      </c>
      <c r="J144" s="9" t="str">
        <f>VLOOKUP(C144,'Main Meals'!C144:L567,10,FALSE)</f>
        <v>SS</v>
      </c>
      <c r="K144" s="7" t="s">
        <v>2076</v>
      </c>
      <c r="L144" s="392">
        <v>12.99</v>
      </c>
      <c r="M144" s="401">
        <v>44562</v>
      </c>
      <c r="N144" s="407"/>
      <c r="O144" s="423">
        <f t="shared" si="4"/>
        <v>0</v>
      </c>
      <c r="P144" s="7" t="s">
        <v>2075</v>
      </c>
      <c r="Q144" s="392" t="s">
        <v>2077</v>
      </c>
      <c r="U144" s="7" t="s">
        <v>2075</v>
      </c>
      <c r="V144" s="7" t="s">
        <v>2077</v>
      </c>
      <c r="X144" s="7" t="s">
        <v>2077</v>
      </c>
      <c r="Y144" s="28"/>
      <c r="Z144" s="7" t="s">
        <v>2075</v>
      </c>
      <c r="AA144" s="407">
        <v>12.99</v>
      </c>
      <c r="AB144" s="424">
        <v>44652</v>
      </c>
      <c r="AC144" s="424"/>
      <c r="AD144" s="28"/>
      <c r="AE144" s="9"/>
      <c r="AF144" s="425">
        <f t="shared" si="5"/>
        <v>1</v>
      </c>
      <c r="AG144" s="7" t="s">
        <v>2077</v>
      </c>
      <c r="AH144" s="28"/>
      <c r="AI144" s="10" t="s">
        <v>1465</v>
      </c>
    </row>
    <row r="145" spans="1:35">
      <c r="A145" s="10" t="str">
        <f>'Main Meals'!A145</f>
        <v>11901.000.000.000.000.000.000</v>
      </c>
      <c r="B145" s="9">
        <f>'Main Meals'!B145</f>
        <v>11900</v>
      </c>
      <c r="C145" s="9">
        <f>'Main Meals'!C145</f>
        <v>11901</v>
      </c>
      <c r="D145" s="10" t="str">
        <f>'Main Meals'!D145</f>
        <v xml:space="preserve">New England Cod Chowder </v>
      </c>
      <c r="E145" s="9">
        <f>VLOOKUP($A145,'Item ID Crosswalk'!$A$2:$J$1048576,9,FALSE)</f>
        <v>0</v>
      </c>
      <c r="F145" s="422">
        <f>VLOOKUP($A145,'Item ID Crosswalk'!$A$2:$J$1048576,10,FALSE)</f>
        <v>0</v>
      </c>
      <c r="G145" s="9" t="str">
        <f>'Main Meals'!I145</f>
        <v>INACTIVE</v>
      </c>
      <c r="H145" s="409">
        <f>'Main Meals'!J145</f>
        <v>44482</v>
      </c>
      <c r="I145" s="9" t="str">
        <f>'Main Meals'!K145</f>
        <v>SOUP</v>
      </c>
      <c r="J145" s="9" t="str">
        <f>VLOOKUP(C145,'Main Meals'!C145:L568,10,FALSE)</f>
        <v>SS</v>
      </c>
      <c r="K145" s="7" t="s">
        <v>2076</v>
      </c>
      <c r="L145" s="392" t="s">
        <v>2077</v>
      </c>
      <c r="M145" s="401">
        <v>44562</v>
      </c>
      <c r="N145" s="7"/>
      <c r="O145" s="423">
        <f t="shared" si="4"/>
        <v>0</v>
      </c>
      <c r="P145" s="7" t="s">
        <v>2075</v>
      </c>
      <c r="Q145" s="392" t="s">
        <v>2077</v>
      </c>
      <c r="U145" s="7" t="s">
        <v>2075</v>
      </c>
      <c r="V145" s="7" t="s">
        <v>2077</v>
      </c>
      <c r="X145" s="7" t="s">
        <v>2077</v>
      </c>
      <c r="Y145" s="28"/>
      <c r="Z145" s="7" t="s">
        <v>2075</v>
      </c>
      <c r="AA145" s="7" t="s">
        <v>2077</v>
      </c>
      <c r="AB145" s="424">
        <v>44652</v>
      </c>
      <c r="AC145" s="424"/>
      <c r="AD145" s="28"/>
      <c r="AE145" s="9"/>
      <c r="AF145" s="425">
        <f t="shared" si="5"/>
        <v>0</v>
      </c>
      <c r="AG145" s="7" t="s">
        <v>2077</v>
      </c>
      <c r="AH145" s="28"/>
      <c r="AI145" s="10" t="s">
        <v>1465</v>
      </c>
    </row>
    <row r="146" spans="1:35">
      <c r="A146" s="10" t="str">
        <f>'Main Meals'!A146</f>
        <v>12001.000.000.000.000.000.000</v>
      </c>
      <c r="B146" s="9">
        <f>'Main Meals'!B146</f>
        <v>12000</v>
      </c>
      <c r="C146" s="9">
        <f>'Main Meals'!C146</f>
        <v>12001</v>
      </c>
      <c r="D146" s="10" t="str">
        <f>'Main Meals'!D146</f>
        <v xml:space="preserve">Thyme Lemonade </v>
      </c>
      <c r="E146" s="9">
        <f>VLOOKUP($A146,'Item ID Crosswalk'!$A$2:$J$1048576,9,FALSE)</f>
        <v>0</v>
      </c>
      <c r="F146" s="422">
        <f>VLOOKUP($A146,'Item ID Crosswalk'!$A$2:$J$1048576,10,FALSE)</f>
        <v>0</v>
      </c>
      <c r="G146" s="9" t="str">
        <f>'Main Meals'!I146</f>
        <v>RETIRED</v>
      </c>
      <c r="H146" s="409">
        <f>'Main Meals'!J146</f>
        <v>44482</v>
      </c>
      <c r="I146" s="9" t="str">
        <f>'Main Meals'!K146</f>
        <v>BEVERAGE</v>
      </c>
      <c r="J146" s="9" t="str">
        <f>VLOOKUP(C146,'Main Meals'!C146:L569,10,FALSE)</f>
        <v>SS</v>
      </c>
      <c r="K146" s="7" t="s">
        <v>1990</v>
      </c>
      <c r="L146" s="392" t="s">
        <v>2077</v>
      </c>
      <c r="M146" s="401">
        <v>44562</v>
      </c>
      <c r="N146" s="7"/>
      <c r="O146" s="423">
        <f t="shared" si="4"/>
        <v>0</v>
      </c>
      <c r="P146" s="7" t="s">
        <v>2075</v>
      </c>
      <c r="Q146" s="392" t="s">
        <v>2077</v>
      </c>
      <c r="U146" s="7" t="s">
        <v>2075</v>
      </c>
      <c r="V146" s="7" t="s">
        <v>2077</v>
      </c>
      <c r="X146" s="7" t="s">
        <v>2077</v>
      </c>
      <c r="Y146" s="28"/>
      <c r="Z146" s="7" t="s">
        <v>2075</v>
      </c>
      <c r="AA146" s="7" t="s">
        <v>2077</v>
      </c>
      <c r="AB146" s="424">
        <v>44652</v>
      </c>
      <c r="AC146" s="424"/>
      <c r="AD146" s="28"/>
      <c r="AE146" s="9"/>
      <c r="AF146" s="425">
        <f t="shared" si="5"/>
        <v>0</v>
      </c>
      <c r="AG146" s="7" t="s">
        <v>2077</v>
      </c>
      <c r="AH146" s="28"/>
      <c r="AI146" s="10" t="s">
        <v>1465</v>
      </c>
    </row>
    <row r="147" spans="1:35">
      <c r="A147" s="10" t="str">
        <f>'Main Meals'!A147</f>
        <v>12100.000.000.000.000.000.000</v>
      </c>
      <c r="B147" s="9">
        <f>'Main Meals'!B147</f>
        <v>12100</v>
      </c>
      <c r="C147" s="9">
        <f>'Main Meals'!C147</f>
        <v>12100</v>
      </c>
      <c r="D147" s="10" t="str">
        <f>'Main Meals'!D147</f>
        <v xml:space="preserve">Homestyle Lemonade </v>
      </c>
      <c r="E147" s="9">
        <f>VLOOKUP($A147,'Item ID Crosswalk'!$A$2:$J$1048576,9,FALSE)</f>
        <v>0</v>
      </c>
      <c r="F147" s="422">
        <f>VLOOKUP($A147,'Item ID Crosswalk'!$A$2:$J$1048576,10,FALSE)</f>
        <v>0</v>
      </c>
      <c r="G147" s="9" t="str">
        <f>'Main Meals'!I147</f>
        <v>RETIRED</v>
      </c>
      <c r="H147" s="409">
        <f>'Main Meals'!J147</f>
        <v>44482</v>
      </c>
      <c r="I147" s="9" t="str">
        <f>'Main Meals'!K147</f>
        <v>BEVERAGE</v>
      </c>
      <c r="J147" s="9" t="str">
        <f>VLOOKUP(C147,'Main Meals'!C147:L570,10,FALSE)</f>
        <v>SS</v>
      </c>
      <c r="K147" s="7" t="s">
        <v>1990</v>
      </c>
      <c r="L147" s="392">
        <v>3.99</v>
      </c>
      <c r="M147" s="401">
        <v>44562</v>
      </c>
      <c r="N147" s="407"/>
      <c r="O147" s="423">
        <f t="shared" si="4"/>
        <v>0</v>
      </c>
      <c r="P147" s="7" t="s">
        <v>2075</v>
      </c>
      <c r="Q147" s="392" t="s">
        <v>2077</v>
      </c>
      <c r="U147" s="7" t="s">
        <v>2075</v>
      </c>
      <c r="V147" s="7" t="s">
        <v>2077</v>
      </c>
      <c r="X147" s="7" t="s">
        <v>2077</v>
      </c>
      <c r="Y147" s="28"/>
      <c r="Z147" s="7" t="s">
        <v>2075</v>
      </c>
      <c r="AA147" s="407">
        <v>3.99</v>
      </c>
      <c r="AB147" s="424">
        <v>44652</v>
      </c>
      <c r="AC147" s="424"/>
      <c r="AD147" s="28"/>
      <c r="AE147" s="9"/>
      <c r="AF147" s="425">
        <f t="shared" si="5"/>
        <v>1</v>
      </c>
      <c r="AG147" s="7" t="s">
        <v>2077</v>
      </c>
      <c r="AH147" s="28"/>
      <c r="AI147" s="10" t="s">
        <v>1465</v>
      </c>
    </row>
    <row r="148" spans="1:35">
      <c r="A148" s="10" t="str">
        <f>'Main Meals'!A148</f>
        <v>12201.000.000.000.000.000.000</v>
      </c>
      <c r="B148" s="9">
        <f>'Main Meals'!B148</f>
        <v>12200</v>
      </c>
      <c r="C148" s="9">
        <f>'Main Meals'!C148</f>
        <v>12201</v>
      </c>
      <c r="D148" s="10" t="str">
        <f>'Main Meals'!D148</f>
        <v xml:space="preserve">Mint Green Iced Tea </v>
      </c>
      <c r="E148" s="9">
        <f>VLOOKUP($A148,'Item ID Crosswalk'!$A$2:$J$1048576,9,FALSE)</f>
        <v>0</v>
      </c>
      <c r="F148" s="422">
        <f>VLOOKUP($A148,'Item ID Crosswalk'!$A$2:$J$1048576,10,FALSE)</f>
        <v>0</v>
      </c>
      <c r="G148" s="9" t="str">
        <f>'Main Meals'!I148</f>
        <v>RETIRED</v>
      </c>
      <c r="H148" s="409">
        <f>'Main Meals'!J148</f>
        <v>44482</v>
      </c>
      <c r="I148" s="9" t="str">
        <f>'Main Meals'!K148</f>
        <v>BEVERAGE</v>
      </c>
      <c r="J148" s="9" t="str">
        <f>VLOOKUP(C148,'Main Meals'!C148:L571,10,FALSE)</f>
        <v>SS</v>
      </c>
      <c r="K148" s="7" t="s">
        <v>1990</v>
      </c>
      <c r="L148" s="392" t="s">
        <v>2077</v>
      </c>
      <c r="M148" s="401">
        <v>44562</v>
      </c>
      <c r="N148" s="7"/>
      <c r="O148" s="423">
        <f t="shared" si="4"/>
        <v>0</v>
      </c>
      <c r="P148" s="7" t="s">
        <v>2075</v>
      </c>
      <c r="Q148" s="392" t="s">
        <v>2077</v>
      </c>
      <c r="U148" s="7" t="s">
        <v>2075</v>
      </c>
      <c r="V148" s="7" t="s">
        <v>2077</v>
      </c>
      <c r="X148" s="7" t="s">
        <v>2077</v>
      </c>
      <c r="Y148" s="28"/>
      <c r="Z148" s="7" t="s">
        <v>2075</v>
      </c>
      <c r="AA148" s="7" t="s">
        <v>2077</v>
      </c>
      <c r="AB148" s="424">
        <v>44652</v>
      </c>
      <c r="AC148" s="424"/>
      <c r="AD148" s="28"/>
      <c r="AE148" s="9"/>
      <c r="AF148" s="425">
        <f t="shared" si="5"/>
        <v>0</v>
      </c>
      <c r="AG148" s="7" t="s">
        <v>2077</v>
      </c>
      <c r="AH148" s="28"/>
      <c r="AI148" s="10" t="s">
        <v>1465</v>
      </c>
    </row>
    <row r="149" spans="1:35">
      <c r="A149" s="10" t="str">
        <f>'Main Meals'!A149</f>
        <v>12300.000.000.000.000.000.000</v>
      </c>
      <c r="B149" s="9">
        <f>'Main Meals'!B149</f>
        <v>12300</v>
      </c>
      <c r="C149" s="9">
        <f>'Main Meals'!C149</f>
        <v>12300</v>
      </c>
      <c r="D149" s="10" t="str">
        <f>'Main Meals'!D149</f>
        <v xml:space="preserve">Half &amp; Half  </v>
      </c>
      <c r="E149" s="9">
        <f>VLOOKUP($A149,'Item ID Crosswalk'!$A$2:$J$1048576,9,FALSE)</f>
        <v>0</v>
      </c>
      <c r="F149" s="422">
        <f>VLOOKUP($A149,'Item ID Crosswalk'!$A$2:$J$1048576,10,FALSE)</f>
        <v>0</v>
      </c>
      <c r="G149" s="9" t="str">
        <f>'Main Meals'!I149</f>
        <v>RETIRED</v>
      </c>
      <c r="H149" s="409">
        <f>'Main Meals'!J149</f>
        <v>44482</v>
      </c>
      <c r="I149" s="9" t="str">
        <f>'Main Meals'!K149</f>
        <v>BEVERAGE</v>
      </c>
      <c r="J149" s="9" t="str">
        <f>VLOOKUP(C149,'Main Meals'!C149:L572,10,FALSE)</f>
        <v>SS</v>
      </c>
      <c r="K149" s="7" t="s">
        <v>1990</v>
      </c>
      <c r="L149" s="392">
        <v>3.99</v>
      </c>
      <c r="M149" s="401">
        <v>44562</v>
      </c>
      <c r="N149" s="407"/>
      <c r="O149" s="423">
        <f t="shared" si="4"/>
        <v>0</v>
      </c>
      <c r="P149" s="7" t="s">
        <v>2075</v>
      </c>
      <c r="Q149" s="392" t="s">
        <v>2077</v>
      </c>
      <c r="U149" s="7" t="s">
        <v>2075</v>
      </c>
      <c r="V149" s="7" t="s">
        <v>2077</v>
      </c>
      <c r="X149" s="7" t="s">
        <v>2077</v>
      </c>
      <c r="Y149" s="28"/>
      <c r="Z149" s="7" t="s">
        <v>2075</v>
      </c>
      <c r="AA149" s="407">
        <v>3.99</v>
      </c>
      <c r="AB149" s="424">
        <v>44652</v>
      </c>
      <c r="AC149" s="424"/>
      <c r="AD149" s="28"/>
      <c r="AE149" s="9"/>
      <c r="AF149" s="425">
        <f t="shared" si="5"/>
        <v>1</v>
      </c>
      <c r="AG149" s="7" t="s">
        <v>2077</v>
      </c>
      <c r="AH149" s="28"/>
      <c r="AI149" s="10" t="s">
        <v>1465</v>
      </c>
    </row>
    <row r="150" spans="1:35">
      <c r="A150" s="10" t="str">
        <f>'Main Meals'!A150</f>
        <v>12400.000.000.000.000.000.000</v>
      </c>
      <c r="B150" s="9">
        <f>'Main Meals'!B150</f>
        <v>12400</v>
      </c>
      <c r="C150" s="9">
        <f>'Main Meals'!C150</f>
        <v>12400</v>
      </c>
      <c r="D150" s="10" t="str">
        <f>'Main Meals'!D150</f>
        <v xml:space="preserve">Mocha Espresso Energy Bites </v>
      </c>
      <c r="E150" s="9" t="str">
        <f>VLOOKUP($A150,'Item ID Crosswalk'!$A$2:$J$1048576,9,FALSE)</f>
        <v>B09KNXSXJS</v>
      </c>
      <c r="F150" s="422">
        <f>VLOOKUP($A150,'Item ID Crosswalk'!$A$2:$J$1048576,10,FALSE)</f>
        <v>810044430783</v>
      </c>
      <c r="G150" s="9" t="str">
        <f>'Main Meals'!I150</f>
        <v xml:space="preserve">ACTIVE </v>
      </c>
      <c r="H150" s="409">
        <f>'Main Meals'!J150</f>
        <v>44482</v>
      </c>
      <c r="I150" s="9" t="str">
        <f>'Main Meals'!K150</f>
        <v>SNACK</v>
      </c>
      <c r="J150" s="9" t="str">
        <f>VLOOKUP(C150,'Main Meals'!C150:L573,10,FALSE)</f>
        <v>MS</v>
      </c>
      <c r="K150" s="7" t="s">
        <v>2076</v>
      </c>
      <c r="L150" s="392">
        <v>5.99</v>
      </c>
      <c r="M150" s="401">
        <v>44562</v>
      </c>
      <c r="N150" s="408"/>
      <c r="O150" s="423">
        <f t="shared" si="4"/>
        <v>0</v>
      </c>
      <c r="P150" s="7" t="s">
        <v>2076</v>
      </c>
      <c r="Q150" s="392">
        <v>3.99</v>
      </c>
      <c r="U150" s="7" t="s">
        <v>2075</v>
      </c>
      <c r="V150" s="7" t="s">
        <v>2077</v>
      </c>
      <c r="X150" s="392">
        <v>1.6</v>
      </c>
      <c r="Y150" s="392"/>
      <c r="Z150" s="7" t="s">
        <v>2076</v>
      </c>
      <c r="AA150" s="407">
        <v>5.99</v>
      </c>
      <c r="AB150" s="424">
        <v>44805</v>
      </c>
      <c r="AC150" s="424"/>
      <c r="AD150" s="392">
        <v>3</v>
      </c>
      <c r="AE150" s="424">
        <v>44805</v>
      </c>
      <c r="AF150" s="425">
        <f t="shared" si="5"/>
        <v>0.4991652754590985</v>
      </c>
      <c r="AG150" s="7" t="s">
        <v>137</v>
      </c>
      <c r="AH150" s="7" t="s">
        <v>2104</v>
      </c>
      <c r="AI150" s="10" t="s">
        <v>1465</v>
      </c>
    </row>
    <row r="151" spans="1:35">
      <c r="A151" s="10" t="str">
        <f>'Main Meals'!A151</f>
        <v>12500.000.000.000.000.000.000</v>
      </c>
      <c r="B151" s="9">
        <f>'Main Meals'!B151</f>
        <v>12500</v>
      </c>
      <c r="C151" s="9">
        <f>'Main Meals'!C151</f>
        <v>12500</v>
      </c>
      <c r="D151" s="10" t="str">
        <f>'Main Meals'!D151</f>
        <v xml:space="preserve">Hummus &amp; Carrots </v>
      </c>
      <c r="E151" s="9">
        <f>VLOOKUP($A151,'Item ID Crosswalk'!$A$2:$J$1048576,9,FALSE)</f>
        <v>0</v>
      </c>
      <c r="F151" s="422">
        <f>VLOOKUP($A151,'Item ID Crosswalk'!$A$2:$J$1048576,10,FALSE)</f>
        <v>850001352529</v>
      </c>
      <c r="G151" s="9" t="str">
        <f>'Main Meals'!I151</f>
        <v xml:space="preserve">ACTIVE </v>
      </c>
      <c r="H151" s="409">
        <f>'Main Meals'!J151</f>
        <v>44482</v>
      </c>
      <c r="I151" s="9" t="str">
        <f>'Main Meals'!K151</f>
        <v>SIDE</v>
      </c>
      <c r="J151" s="9" t="str">
        <f>VLOOKUP(C151,'Main Meals'!C151:L574,10,FALSE)</f>
        <v>SS</v>
      </c>
      <c r="K151" s="7" t="s">
        <v>2076</v>
      </c>
      <c r="L151" s="392">
        <v>4.1500000000000004</v>
      </c>
      <c r="M151" s="401">
        <v>44736</v>
      </c>
      <c r="N151" s="407">
        <v>3.99</v>
      </c>
      <c r="O151" s="423">
        <f t="shared" si="4"/>
        <v>4.0100250626566449E-2</v>
      </c>
      <c r="P151" s="7" t="s">
        <v>2075</v>
      </c>
      <c r="Q151" s="392" t="s">
        <v>2077</v>
      </c>
      <c r="U151" s="7" t="s">
        <v>2075</v>
      </c>
      <c r="V151" s="7" t="s">
        <v>2077</v>
      </c>
      <c r="X151" s="7" t="s">
        <v>2077</v>
      </c>
      <c r="Y151" s="28"/>
      <c r="Z151" s="7" t="s">
        <v>2075</v>
      </c>
      <c r="AA151" s="407">
        <v>3.99</v>
      </c>
      <c r="AB151" s="424">
        <v>44652</v>
      </c>
      <c r="AC151" s="424"/>
      <c r="AD151" s="28"/>
      <c r="AE151" s="9"/>
      <c r="AF151" s="425">
        <f t="shared" si="5"/>
        <v>1</v>
      </c>
      <c r="AG151" s="7" t="s">
        <v>2077</v>
      </c>
      <c r="AH151" s="28"/>
      <c r="AI151" s="10" t="s">
        <v>1465</v>
      </c>
    </row>
    <row r="152" spans="1:35">
      <c r="A152" s="10" t="str">
        <f>'Main Meals'!A152</f>
        <v>12601.000.000.000.000.000.000</v>
      </c>
      <c r="B152" s="9">
        <f>'Main Meals'!B152</f>
        <v>12600</v>
      </c>
      <c r="C152" s="9">
        <f>'Main Meals'!C152</f>
        <v>12601</v>
      </c>
      <c r="D152" s="10" t="str">
        <f>'Main Meals'!D152</f>
        <v xml:space="preserve">Grilled Steak </v>
      </c>
      <c r="E152" s="9">
        <f>VLOOKUP($A152,'Item ID Crosswalk'!$A$2:$J$1048576,9,FALSE)</f>
        <v>0</v>
      </c>
      <c r="F152" s="422">
        <f>VLOOKUP($A152,'Item ID Crosswalk'!$A$2:$J$1048576,10,FALSE)</f>
        <v>0</v>
      </c>
      <c r="G152" s="9" t="str">
        <f>'Main Meals'!I152</f>
        <v>INACTIVE</v>
      </c>
      <c r="H152" s="409">
        <f>'Main Meals'!J152</f>
        <v>44482</v>
      </c>
      <c r="I152" s="9" t="str">
        <f>'Main Meals'!K152</f>
        <v>SIDE</v>
      </c>
      <c r="J152" s="9" t="str">
        <f>VLOOKUP(C152,'Main Meals'!C152:L575,10,FALSE)</f>
        <v>SS</v>
      </c>
      <c r="K152" s="7" t="s">
        <v>2076</v>
      </c>
      <c r="L152" s="392" t="s">
        <v>2077</v>
      </c>
      <c r="M152" s="401">
        <v>44562</v>
      </c>
      <c r="N152" s="7"/>
      <c r="O152" s="423">
        <f t="shared" si="4"/>
        <v>0</v>
      </c>
      <c r="P152" s="7" t="s">
        <v>2075</v>
      </c>
      <c r="Q152" s="392" t="s">
        <v>2077</v>
      </c>
      <c r="U152" s="7" t="s">
        <v>2075</v>
      </c>
      <c r="V152" s="7" t="s">
        <v>2077</v>
      </c>
      <c r="X152" s="7" t="s">
        <v>2077</v>
      </c>
      <c r="Y152" s="28"/>
      <c r="Z152" s="7" t="s">
        <v>2075</v>
      </c>
      <c r="AA152" s="7" t="s">
        <v>2077</v>
      </c>
      <c r="AB152" s="424">
        <v>44652</v>
      </c>
      <c r="AC152" s="424"/>
      <c r="AD152" s="28"/>
      <c r="AE152" s="9"/>
      <c r="AF152" s="425">
        <f t="shared" si="5"/>
        <v>0</v>
      </c>
      <c r="AG152" s="7" t="s">
        <v>2077</v>
      </c>
      <c r="AH152" s="28"/>
      <c r="AI152" s="10" t="s">
        <v>1465</v>
      </c>
    </row>
    <row r="153" spans="1:35">
      <c r="A153" s="10" t="str">
        <f>'Main Meals'!A153</f>
        <v>12701.000.000.000.000.000.000</v>
      </c>
      <c r="B153" s="9">
        <f>'Main Meals'!B153</f>
        <v>12700</v>
      </c>
      <c r="C153" s="9">
        <f>'Main Meals'!C153</f>
        <v>12701</v>
      </c>
      <c r="D153" s="10" t="str">
        <f>'Main Meals'!D153</f>
        <v xml:space="preserve">Case of water bottles </v>
      </c>
      <c r="E153" s="9">
        <f>VLOOKUP($A153,'Item ID Crosswalk'!$A$2:$J$1048576,9,FALSE)</f>
        <v>0</v>
      </c>
      <c r="F153" s="422">
        <f>VLOOKUP($A153,'Item ID Crosswalk'!$A$2:$J$1048576,10,FALSE)</f>
        <v>0</v>
      </c>
      <c r="G153" s="9" t="str">
        <f>'Main Meals'!I153</f>
        <v>INACTIVE</v>
      </c>
      <c r="H153" s="409">
        <f>'Main Meals'!J153</f>
        <v>44482</v>
      </c>
      <c r="I153" s="9" t="str">
        <f>'Main Meals'!K153</f>
        <v>CATERING</v>
      </c>
      <c r="J153" s="9" t="str">
        <f>VLOOKUP(C153,'Main Meals'!C153:L576,10,FALSE)</f>
        <v>MS</v>
      </c>
      <c r="K153" s="7" t="s">
        <v>2076</v>
      </c>
      <c r="L153" s="392" t="s">
        <v>2077</v>
      </c>
      <c r="M153" s="401">
        <v>44562</v>
      </c>
      <c r="N153" s="7"/>
      <c r="O153" s="423">
        <f t="shared" si="4"/>
        <v>0</v>
      </c>
      <c r="P153" s="7" t="s">
        <v>2075</v>
      </c>
      <c r="Q153" s="392" t="s">
        <v>2077</v>
      </c>
      <c r="U153" s="7" t="s">
        <v>2075</v>
      </c>
      <c r="V153" s="7" t="s">
        <v>2077</v>
      </c>
      <c r="X153" s="7" t="s">
        <v>2077</v>
      </c>
      <c r="Y153" s="28"/>
      <c r="Z153" s="7" t="s">
        <v>2075</v>
      </c>
      <c r="AA153" s="7" t="s">
        <v>2077</v>
      </c>
      <c r="AB153" s="424">
        <v>44652</v>
      </c>
      <c r="AC153" s="424"/>
      <c r="AD153" s="28"/>
      <c r="AE153" s="9"/>
      <c r="AF153" s="425">
        <f t="shared" si="5"/>
        <v>0</v>
      </c>
      <c r="AG153" s="7" t="s">
        <v>2077</v>
      </c>
      <c r="AH153" s="28"/>
      <c r="AI153" s="10" t="s">
        <v>1465</v>
      </c>
    </row>
    <row r="154" spans="1:35">
      <c r="A154" s="10" t="str">
        <f>'Main Meals'!A154</f>
        <v>12800.000.000.000.000.000.000</v>
      </c>
      <c r="B154" s="9">
        <f>'Main Meals'!B154</f>
        <v>12800</v>
      </c>
      <c r="C154" s="9">
        <f>'Main Meals'!C154</f>
        <v>12800</v>
      </c>
      <c r="D154" s="10" t="str">
        <f>'Main Meals'!D154</f>
        <v xml:space="preserve">Classic Mac &amp; Cheese </v>
      </c>
      <c r="E154" s="9">
        <f>VLOOKUP($A154,'Item ID Crosswalk'!$A$2:$J$1048576,9,FALSE)</f>
        <v>0</v>
      </c>
      <c r="F154" s="422">
        <f>VLOOKUP($A154,'Item ID Crosswalk'!$A$2:$J$1048576,10,FALSE)</f>
        <v>0</v>
      </c>
      <c r="G154" s="9" t="str">
        <f>'Main Meals'!I154</f>
        <v xml:space="preserve">ACTIVE </v>
      </c>
      <c r="H154" s="409">
        <f>'Main Meals'!J154</f>
        <v>44482</v>
      </c>
      <c r="I154" s="9" t="str">
        <f>'Main Meals'!K154</f>
        <v>ENTRÉE</v>
      </c>
      <c r="J154" s="9" t="str">
        <f>VLOOKUP(C154,'Main Meals'!C154:L577,10,FALSE)</f>
        <v>SS</v>
      </c>
      <c r="K154" s="7" t="s">
        <v>2076</v>
      </c>
      <c r="L154" s="392">
        <v>10.2897</v>
      </c>
      <c r="M154" s="401">
        <v>44736</v>
      </c>
      <c r="N154" s="407">
        <v>9.99</v>
      </c>
      <c r="O154" s="423">
        <f t="shared" si="4"/>
        <v>2.9999999999999964E-2</v>
      </c>
      <c r="P154" s="7" t="s">
        <v>2075</v>
      </c>
      <c r="Q154" s="392" t="s">
        <v>2077</v>
      </c>
      <c r="U154" s="7" t="s">
        <v>2075</v>
      </c>
      <c r="V154" s="7" t="s">
        <v>2077</v>
      </c>
      <c r="X154" s="7" t="s">
        <v>2077</v>
      </c>
      <c r="Y154" s="28"/>
      <c r="Z154" s="7" t="s">
        <v>2075</v>
      </c>
      <c r="AA154" s="407">
        <v>9.99</v>
      </c>
      <c r="AB154" s="424">
        <v>44652</v>
      </c>
      <c r="AC154" s="424"/>
      <c r="AD154" s="28"/>
      <c r="AE154" s="9"/>
      <c r="AF154" s="425">
        <f t="shared" si="5"/>
        <v>1</v>
      </c>
      <c r="AG154" s="7" t="s">
        <v>2077</v>
      </c>
      <c r="AH154" s="28"/>
      <c r="AI154" s="10" t="s">
        <v>1465</v>
      </c>
    </row>
    <row r="155" spans="1:35">
      <c r="A155" s="10" t="str">
        <f>'Main Meals'!A155</f>
        <v>12900.000.000.000.000.000.000</v>
      </c>
      <c r="B155" s="9">
        <f>'Main Meals'!B155</f>
        <v>12900</v>
      </c>
      <c r="C155" s="9">
        <f>'Main Meals'!C155</f>
        <v>12900</v>
      </c>
      <c r="D155" s="10" t="str">
        <f>'Main Meals'!D155</f>
        <v xml:space="preserve">Basmati Rice </v>
      </c>
      <c r="E155" s="9">
        <f>VLOOKUP($A155,'Item ID Crosswalk'!$A$2:$J$1048576,9,FALSE)</f>
        <v>0</v>
      </c>
      <c r="F155" s="422">
        <f>VLOOKUP($A155,'Item ID Crosswalk'!$A$2:$J$1048576,10,FALSE)</f>
        <v>850001352536</v>
      </c>
      <c r="G155" s="9" t="str">
        <f>'Main Meals'!I155</f>
        <v xml:space="preserve">ACTIVE </v>
      </c>
      <c r="H155" s="409">
        <f>'Main Meals'!J155</f>
        <v>44482</v>
      </c>
      <c r="I155" s="9" t="str">
        <f>'Main Meals'!K155</f>
        <v>SIDE</v>
      </c>
      <c r="J155" s="9" t="str">
        <f>VLOOKUP(C155,'Main Meals'!C155:L578,10,FALSE)</f>
        <v>SS</v>
      </c>
      <c r="K155" s="7" t="s">
        <v>2076</v>
      </c>
      <c r="L155" s="392">
        <v>4.1500000000000004</v>
      </c>
      <c r="M155" s="401">
        <v>44736</v>
      </c>
      <c r="N155" s="407">
        <v>3.99</v>
      </c>
      <c r="O155" s="423">
        <f t="shared" si="4"/>
        <v>4.0100250626566449E-2</v>
      </c>
      <c r="P155" s="7" t="s">
        <v>2075</v>
      </c>
      <c r="Q155" s="392" t="s">
        <v>2077</v>
      </c>
      <c r="U155" s="7" t="s">
        <v>2075</v>
      </c>
      <c r="V155" s="7" t="s">
        <v>2077</v>
      </c>
      <c r="X155" s="7" t="s">
        <v>2077</v>
      </c>
      <c r="Y155" s="28"/>
      <c r="Z155" s="7" t="s">
        <v>2075</v>
      </c>
      <c r="AA155" s="407">
        <v>3.99</v>
      </c>
      <c r="AB155" s="424">
        <v>44652</v>
      </c>
      <c r="AC155" s="424"/>
      <c r="AD155" s="28"/>
      <c r="AE155" s="9"/>
      <c r="AF155" s="425">
        <f t="shared" si="5"/>
        <v>1</v>
      </c>
      <c r="AG155" s="7" t="s">
        <v>2077</v>
      </c>
      <c r="AH155" s="28"/>
      <c r="AI155" s="10" t="s">
        <v>1465</v>
      </c>
    </row>
    <row r="156" spans="1:35">
      <c r="A156" s="10" t="str">
        <f>'Main Meals'!A156</f>
        <v>13000.000.000.000.000.000.000</v>
      </c>
      <c r="B156" s="9">
        <f>'Main Meals'!B156</f>
        <v>13000</v>
      </c>
      <c r="C156" s="9">
        <f>'Main Meals'!C156</f>
        <v>13000</v>
      </c>
      <c r="D156" s="10" t="str">
        <f>'Main Meals'!D156</f>
        <v xml:space="preserve">Pulled BBQ Chicken </v>
      </c>
      <c r="E156" s="9">
        <f>VLOOKUP($A156,'Item ID Crosswalk'!$A$2:$J$1048576,9,FALSE)</f>
        <v>0</v>
      </c>
      <c r="F156" s="422">
        <f>VLOOKUP($A156,'Item ID Crosswalk'!$A$2:$J$1048576,10,FALSE)</f>
        <v>0</v>
      </c>
      <c r="G156" s="9" t="str">
        <f>'Main Meals'!I156</f>
        <v xml:space="preserve">ACTIVE </v>
      </c>
      <c r="H156" s="409">
        <f>'Main Meals'!J156</f>
        <v>44482</v>
      </c>
      <c r="I156" s="9" t="str">
        <f>'Main Meals'!K156</f>
        <v>SIDE</v>
      </c>
      <c r="J156" s="9" t="str">
        <f>VLOOKUP(C156,'Main Meals'!C156:L579,10,FALSE)</f>
        <v>SS</v>
      </c>
      <c r="K156" s="7" t="s">
        <v>2076</v>
      </c>
      <c r="L156" s="392">
        <v>5.41</v>
      </c>
      <c r="M156" s="401">
        <v>44684</v>
      </c>
      <c r="N156" s="407">
        <v>4.99</v>
      </c>
      <c r="O156" s="423">
        <f t="shared" si="4"/>
        <v>8.416833667334668E-2</v>
      </c>
      <c r="P156" s="7" t="s">
        <v>2075</v>
      </c>
      <c r="Q156" s="392" t="s">
        <v>2077</v>
      </c>
      <c r="U156" s="7" t="s">
        <v>2075</v>
      </c>
      <c r="V156" s="7" t="s">
        <v>2077</v>
      </c>
      <c r="X156" s="7" t="s">
        <v>2077</v>
      </c>
      <c r="Y156" s="28"/>
      <c r="Z156" s="7" t="s">
        <v>2075</v>
      </c>
      <c r="AA156" s="407">
        <v>4.99</v>
      </c>
      <c r="AB156" s="424">
        <v>44652</v>
      </c>
      <c r="AC156" s="424"/>
      <c r="AD156" s="28"/>
      <c r="AE156" s="9"/>
      <c r="AF156" s="425">
        <f t="shared" si="5"/>
        <v>1</v>
      </c>
      <c r="AG156" s="7" t="s">
        <v>2077</v>
      </c>
      <c r="AH156" s="28"/>
      <c r="AI156" s="10" t="s">
        <v>1465</v>
      </c>
    </row>
    <row r="157" spans="1:35">
      <c r="A157" s="10" t="str">
        <f>'Main Meals'!A157</f>
        <v>13101.000.000.000.000.000.000</v>
      </c>
      <c r="B157" s="9">
        <f>'Main Meals'!B157</f>
        <v>13100</v>
      </c>
      <c r="C157" s="9">
        <f>'Main Meals'!C157</f>
        <v>13101</v>
      </c>
      <c r="D157" s="10" t="str">
        <f>'Main Meals'!D157</f>
        <v xml:space="preserve">Parsnip Puree </v>
      </c>
      <c r="E157" s="9">
        <f>VLOOKUP($A157,'Item ID Crosswalk'!$A$2:$J$1048576,9,FALSE)</f>
        <v>0</v>
      </c>
      <c r="F157" s="422">
        <f>VLOOKUP($A157,'Item ID Crosswalk'!$A$2:$J$1048576,10,FALSE)</f>
        <v>0</v>
      </c>
      <c r="G157" s="9" t="str">
        <f>'Main Meals'!I157</f>
        <v>INACTIVE</v>
      </c>
      <c r="H157" s="409">
        <f>'Main Meals'!J157</f>
        <v>44482</v>
      </c>
      <c r="I157" s="9" t="str">
        <f>'Main Meals'!K157</f>
        <v>SIDE</v>
      </c>
      <c r="J157" s="9" t="str">
        <f>VLOOKUP(C157,'Main Meals'!C157:L580,10,FALSE)</f>
        <v>SS</v>
      </c>
      <c r="K157" s="7" t="s">
        <v>2076</v>
      </c>
      <c r="L157" s="392" t="s">
        <v>2077</v>
      </c>
      <c r="M157" s="401">
        <v>44562</v>
      </c>
      <c r="N157" s="7"/>
      <c r="O157" s="423">
        <f t="shared" si="4"/>
        <v>0</v>
      </c>
      <c r="P157" s="7" t="s">
        <v>2075</v>
      </c>
      <c r="Q157" s="392" t="s">
        <v>2077</v>
      </c>
      <c r="U157" s="7" t="s">
        <v>2075</v>
      </c>
      <c r="V157" s="7" t="s">
        <v>2077</v>
      </c>
      <c r="X157" s="7" t="s">
        <v>2077</v>
      </c>
      <c r="Y157" s="28"/>
      <c r="Z157" s="7" t="s">
        <v>2075</v>
      </c>
      <c r="AA157" s="7" t="s">
        <v>2077</v>
      </c>
      <c r="AB157" s="424">
        <v>44652</v>
      </c>
      <c r="AC157" s="424"/>
      <c r="AD157" s="28"/>
      <c r="AE157" s="9"/>
      <c r="AF157" s="425">
        <f t="shared" si="5"/>
        <v>0</v>
      </c>
      <c r="AG157" s="7" t="s">
        <v>2077</v>
      </c>
      <c r="AH157" s="28"/>
      <c r="AI157" s="10" t="s">
        <v>1465</v>
      </c>
    </row>
    <row r="158" spans="1:35">
      <c r="A158" s="10" t="str">
        <f>'Main Meals'!A158</f>
        <v>13201.000.000.000.000.000.000</v>
      </c>
      <c r="B158" s="9">
        <f>'Main Meals'!B158</f>
        <v>13200</v>
      </c>
      <c r="C158" s="9">
        <f>'Main Meals'!C158</f>
        <v>13201</v>
      </c>
      <c r="D158" s="10" t="str">
        <f>'Main Meals'!D158</f>
        <v xml:space="preserve">Wild Rice </v>
      </c>
      <c r="E158" s="9">
        <f>VLOOKUP($A158,'Item ID Crosswalk'!$A$2:$J$1048576,9,FALSE)</f>
        <v>0</v>
      </c>
      <c r="F158" s="422">
        <f>VLOOKUP($A158,'Item ID Crosswalk'!$A$2:$J$1048576,10,FALSE)</f>
        <v>850001352543</v>
      </c>
      <c r="G158" s="9" t="str">
        <f>'Main Meals'!I158</f>
        <v>INACTIVE</v>
      </c>
      <c r="H158" s="409">
        <f>'Main Meals'!J158</f>
        <v>44482</v>
      </c>
      <c r="I158" s="9" t="str">
        <f>'Main Meals'!K158</f>
        <v>SIDE</v>
      </c>
      <c r="J158" s="9" t="str">
        <f>VLOOKUP(C158,'Main Meals'!C158:L581,10,FALSE)</f>
        <v>SS</v>
      </c>
      <c r="K158" s="7" t="s">
        <v>2076</v>
      </c>
      <c r="L158" s="392" t="s">
        <v>2077</v>
      </c>
      <c r="M158" s="401">
        <v>44562</v>
      </c>
      <c r="N158" s="7"/>
      <c r="O158" s="423">
        <f t="shared" si="4"/>
        <v>0</v>
      </c>
      <c r="P158" s="7" t="s">
        <v>2075</v>
      </c>
      <c r="Q158" s="392" t="s">
        <v>2077</v>
      </c>
      <c r="U158" s="7" t="s">
        <v>2075</v>
      </c>
      <c r="V158" s="7" t="s">
        <v>2077</v>
      </c>
      <c r="X158" s="7" t="s">
        <v>2077</v>
      </c>
      <c r="Y158" s="28"/>
      <c r="Z158" s="7" t="s">
        <v>2075</v>
      </c>
      <c r="AA158" s="7" t="s">
        <v>2077</v>
      </c>
      <c r="AB158" s="424">
        <v>44652</v>
      </c>
      <c r="AC158" s="424"/>
      <c r="AD158" s="28"/>
      <c r="AE158" s="9"/>
      <c r="AF158" s="425">
        <f t="shared" si="5"/>
        <v>0</v>
      </c>
      <c r="AG158" s="7" t="s">
        <v>2077</v>
      </c>
      <c r="AH158" s="28"/>
      <c r="AI158" s="10" t="s">
        <v>1465</v>
      </c>
    </row>
    <row r="159" spans="1:35">
      <c r="A159" s="10" t="str">
        <f>'Main Meals'!A159</f>
        <v>13300.000.000.000.000.000.000</v>
      </c>
      <c r="B159" s="9">
        <f>'Main Meals'!B159</f>
        <v>13300</v>
      </c>
      <c r="C159" s="9">
        <f>'Main Meals'!C159</f>
        <v>13300</v>
      </c>
      <c r="D159" s="10" t="str">
        <f>'Main Meals'!D159</f>
        <v xml:space="preserve">Hummus   </v>
      </c>
      <c r="E159" s="9">
        <f>VLOOKUP($A159,'Item ID Crosswalk'!$A$2:$J$1048576,9,FALSE)</f>
        <v>0</v>
      </c>
      <c r="F159" s="422">
        <f>VLOOKUP($A159,'Item ID Crosswalk'!$A$2:$J$1048576,10,FALSE)</f>
        <v>810044430455</v>
      </c>
      <c r="G159" s="9" t="str">
        <f>'Main Meals'!I159</f>
        <v xml:space="preserve">ACTIVE </v>
      </c>
      <c r="H159" s="409">
        <f>'Main Meals'!J159</f>
        <v>44482</v>
      </c>
      <c r="I159" s="9" t="str">
        <f>'Main Meals'!K159</f>
        <v>SIDE</v>
      </c>
      <c r="J159" s="9" t="str">
        <f>VLOOKUP(C159,'Main Meals'!C159:L582,10,FALSE)</f>
        <v>MS</v>
      </c>
      <c r="K159" s="7" t="s">
        <v>2076</v>
      </c>
      <c r="L159" s="392">
        <v>6.99</v>
      </c>
      <c r="M159" s="401">
        <v>44562</v>
      </c>
      <c r="N159" s="408"/>
      <c r="O159" s="423">
        <f t="shared" si="4"/>
        <v>0</v>
      </c>
      <c r="P159" s="7" t="s">
        <v>2075</v>
      </c>
      <c r="Q159" s="7" t="s">
        <v>2077</v>
      </c>
      <c r="U159" s="7" t="s">
        <v>2075</v>
      </c>
      <c r="V159" s="7" t="s">
        <v>2077</v>
      </c>
      <c r="X159" s="392" t="s">
        <v>137</v>
      </c>
      <c r="Y159" s="392"/>
      <c r="Z159" s="7" t="s">
        <v>2076</v>
      </c>
      <c r="AA159" s="408">
        <v>6.99</v>
      </c>
      <c r="AB159" s="424">
        <v>44652</v>
      </c>
      <c r="AC159" s="424"/>
      <c r="AD159" s="392">
        <v>3.5</v>
      </c>
      <c r="AE159" s="409">
        <v>44652</v>
      </c>
      <c r="AF159" s="425">
        <f t="shared" si="5"/>
        <v>0.49928469241773965</v>
      </c>
      <c r="AG159" s="7" t="s">
        <v>137</v>
      </c>
      <c r="AH159" s="7" t="s">
        <v>2104</v>
      </c>
      <c r="AI159" s="10" t="s">
        <v>1465</v>
      </c>
    </row>
    <row r="160" spans="1:35">
      <c r="A160" s="10" t="str">
        <f>'Main Meals'!A160</f>
        <v>13401.118.000.000.000.000.000</v>
      </c>
      <c r="B160" s="9">
        <f>'Main Meals'!B160</f>
        <v>13400</v>
      </c>
      <c r="C160" s="9">
        <f>'Main Meals'!C160</f>
        <v>13401</v>
      </c>
      <c r="D160" s="10" t="str">
        <f>'Main Meals'!D160</f>
        <v xml:space="preserve">Grilled Steak </v>
      </c>
      <c r="E160" s="9">
        <f>VLOOKUP($A160,'Item ID Crosswalk'!$A$2:$J$1048576,9,FALSE)</f>
        <v>0</v>
      </c>
      <c r="F160" s="422">
        <f>VLOOKUP($A160,'Item ID Crosswalk'!$A$2:$J$1048576,10,FALSE)</f>
        <v>810044430516</v>
      </c>
      <c r="G160" s="9" t="str">
        <f>'Main Meals'!I160</f>
        <v>INACTIVE</v>
      </c>
      <c r="H160" s="409">
        <f>'Main Meals'!J160</f>
        <v>44482</v>
      </c>
      <c r="I160" s="9" t="str">
        <f>'Main Meals'!K160</f>
        <v>ENTRÉE</v>
      </c>
      <c r="J160" s="9" t="str">
        <f>VLOOKUP(C160,'Main Meals'!C160:L583,10,FALSE)</f>
        <v>SS</v>
      </c>
      <c r="K160" s="7" t="s">
        <v>2076</v>
      </c>
      <c r="L160" s="392">
        <v>17.989999999999998</v>
      </c>
      <c r="M160" s="401">
        <v>44562</v>
      </c>
      <c r="N160" s="408"/>
      <c r="O160" s="423">
        <f t="shared" si="4"/>
        <v>0</v>
      </c>
      <c r="P160" s="7" t="s">
        <v>2075</v>
      </c>
      <c r="Q160" s="7" t="s">
        <v>2077</v>
      </c>
      <c r="U160" s="7" t="s">
        <v>2075</v>
      </c>
      <c r="V160" s="7" t="s">
        <v>2077</v>
      </c>
      <c r="X160" s="392" t="s">
        <v>137</v>
      </c>
      <c r="Y160" s="392"/>
      <c r="Z160" s="7" t="s">
        <v>2076</v>
      </c>
      <c r="AA160" s="408">
        <v>17.989999999999998</v>
      </c>
      <c r="AB160" s="424">
        <v>44652</v>
      </c>
      <c r="AC160" s="424"/>
      <c r="AD160" s="392">
        <v>11.6935</v>
      </c>
      <c r="AE160" s="409">
        <v>44790</v>
      </c>
      <c r="AF160" s="425">
        <f t="shared" si="5"/>
        <v>0.34999999999999992</v>
      </c>
      <c r="AG160" s="7" t="s">
        <v>137</v>
      </c>
      <c r="AH160" s="7" t="s">
        <v>2104</v>
      </c>
      <c r="AI160" s="10" t="s">
        <v>1465</v>
      </c>
    </row>
    <row r="161" spans="1:35">
      <c r="A161" s="10" t="str">
        <f>'Main Meals'!A161</f>
        <v>13501.000.000.000.000.000.000</v>
      </c>
      <c r="B161" s="9">
        <f>'Main Meals'!B161</f>
        <v>13500</v>
      </c>
      <c r="C161" s="9">
        <f>'Main Meals'!C161</f>
        <v>13501</v>
      </c>
      <c r="D161" s="10" t="str">
        <f>'Main Meals'!D161</f>
        <v xml:space="preserve">Sautéed Spinach </v>
      </c>
      <c r="E161" s="9">
        <f>VLOOKUP($A161,'Item ID Crosswalk'!$A$2:$J$1048576,9,FALSE)</f>
        <v>0</v>
      </c>
      <c r="F161" s="422">
        <f>VLOOKUP($A161,'Item ID Crosswalk'!$A$2:$J$1048576,10,FALSE)</f>
        <v>850001352550</v>
      </c>
      <c r="G161" s="9" t="str">
        <f>'Main Meals'!I161</f>
        <v xml:space="preserve">ACTIVE </v>
      </c>
      <c r="H161" s="409">
        <f>'Main Meals'!J161</f>
        <v>44482</v>
      </c>
      <c r="I161" s="9" t="str">
        <f>'Main Meals'!K161</f>
        <v>SIDE</v>
      </c>
      <c r="J161" s="9" t="str">
        <f>VLOOKUP(C161,'Main Meals'!C161:L584,10,FALSE)</f>
        <v>MS</v>
      </c>
      <c r="K161" s="7" t="s">
        <v>2076</v>
      </c>
      <c r="L161" s="392">
        <v>4.99</v>
      </c>
      <c r="M161" s="401">
        <v>44562</v>
      </c>
      <c r="N161" s="407"/>
      <c r="O161" s="423">
        <f t="shared" si="4"/>
        <v>0</v>
      </c>
      <c r="P161" s="7" t="s">
        <v>2075</v>
      </c>
      <c r="Q161" s="392" t="s">
        <v>2077</v>
      </c>
      <c r="U161" s="7" t="s">
        <v>2075</v>
      </c>
      <c r="V161" s="7" t="s">
        <v>2077</v>
      </c>
      <c r="X161" s="7" t="s">
        <v>2077</v>
      </c>
      <c r="Y161" s="28"/>
      <c r="Z161" s="7" t="s">
        <v>2075</v>
      </c>
      <c r="AA161" s="407">
        <v>4.99</v>
      </c>
      <c r="AB161" s="424">
        <v>44652</v>
      </c>
      <c r="AC161" s="424"/>
      <c r="AD161" s="28"/>
      <c r="AE161" s="9"/>
      <c r="AF161" s="425">
        <f t="shared" si="5"/>
        <v>1</v>
      </c>
      <c r="AG161" s="7" t="s">
        <v>2077</v>
      </c>
      <c r="AH161" s="28"/>
      <c r="AI161" s="10" t="s">
        <v>1465</v>
      </c>
    </row>
    <row r="162" spans="1:35">
      <c r="A162" s="10" t="str">
        <f>'Main Meals'!A162</f>
        <v>13601.000.000.000.000.000.000</v>
      </c>
      <c r="B162" s="9">
        <f>'Main Meals'!B162</f>
        <v>13600</v>
      </c>
      <c r="C162" s="9">
        <f>'Main Meals'!C162</f>
        <v>13601</v>
      </c>
      <c r="D162" s="10" t="str">
        <f>'Main Meals'!D162</f>
        <v xml:space="preserve">Roasted Lamb </v>
      </c>
      <c r="E162" s="9">
        <f>VLOOKUP($A162,'Item ID Crosswalk'!$A$2:$J$1048576,9,FALSE)</f>
        <v>0</v>
      </c>
      <c r="F162" s="422">
        <f>VLOOKUP($A162,'Item ID Crosswalk'!$A$2:$J$1048576,10,FALSE)</f>
        <v>0</v>
      </c>
      <c r="G162" s="9" t="str">
        <f>'Main Meals'!I162</f>
        <v>INACTIVE</v>
      </c>
      <c r="H162" s="409">
        <f>'Main Meals'!J162</f>
        <v>44482</v>
      </c>
      <c r="I162" s="9" t="str">
        <f>'Main Meals'!K162</f>
        <v>SIDE</v>
      </c>
      <c r="J162" s="9" t="str">
        <f>VLOOKUP(C162,'Main Meals'!C162:L585,10,FALSE)</f>
        <v>SS</v>
      </c>
      <c r="K162" s="7" t="s">
        <v>2076</v>
      </c>
      <c r="L162" s="392" t="s">
        <v>2077</v>
      </c>
      <c r="M162" s="401">
        <v>44562</v>
      </c>
      <c r="N162" s="7"/>
      <c r="O162" s="423">
        <f t="shared" si="4"/>
        <v>0</v>
      </c>
      <c r="P162" s="7" t="s">
        <v>2075</v>
      </c>
      <c r="Q162" s="392" t="s">
        <v>2077</v>
      </c>
      <c r="U162" s="7" t="s">
        <v>2075</v>
      </c>
      <c r="V162" s="7" t="s">
        <v>2077</v>
      </c>
      <c r="X162" s="7" t="s">
        <v>2077</v>
      </c>
      <c r="Y162" s="28"/>
      <c r="Z162" s="7" t="s">
        <v>2075</v>
      </c>
      <c r="AA162" s="7" t="s">
        <v>2077</v>
      </c>
      <c r="AB162" s="424">
        <v>44652</v>
      </c>
      <c r="AC162" s="424"/>
      <c r="AD162" s="28"/>
      <c r="AE162" s="9"/>
      <c r="AF162" s="425">
        <f t="shared" si="5"/>
        <v>0</v>
      </c>
      <c r="AG162" s="7" t="s">
        <v>2077</v>
      </c>
      <c r="AH162" s="28"/>
      <c r="AI162" s="10" t="s">
        <v>1465</v>
      </c>
    </row>
    <row r="163" spans="1:35">
      <c r="A163" s="10" t="str">
        <f>'Main Meals'!A163</f>
        <v>13701.000.000.000.000.000.000</v>
      </c>
      <c r="B163" s="9">
        <f>'Main Meals'!B163</f>
        <v>13700</v>
      </c>
      <c r="C163" s="9">
        <f>'Main Meals'!C163</f>
        <v>13701</v>
      </c>
      <c r="D163" s="10" t="str">
        <f>'Main Meals'!D163</f>
        <v xml:space="preserve">Ratatouille </v>
      </c>
      <c r="E163" s="9">
        <f>VLOOKUP($A163,'Item ID Crosswalk'!$A$2:$J$1048576,9,FALSE)</f>
        <v>0</v>
      </c>
      <c r="F163" s="422">
        <f>VLOOKUP($A163,'Item ID Crosswalk'!$A$2:$J$1048576,10,FALSE)</f>
        <v>0</v>
      </c>
      <c r="G163" s="9" t="str">
        <f>'Main Meals'!I163</f>
        <v>INACTIVE</v>
      </c>
      <c r="H163" s="409">
        <f>'Main Meals'!J163</f>
        <v>44482</v>
      </c>
      <c r="I163" s="9" t="str">
        <f>'Main Meals'!K163</f>
        <v>SIDE</v>
      </c>
      <c r="J163" s="9" t="str">
        <f>VLOOKUP(C163,'Main Meals'!C163:L586,10,FALSE)</f>
        <v>SS</v>
      </c>
      <c r="K163" s="7" t="s">
        <v>2076</v>
      </c>
      <c r="L163" s="392" t="s">
        <v>2077</v>
      </c>
      <c r="M163" s="401">
        <v>44562</v>
      </c>
      <c r="N163" s="7"/>
      <c r="O163" s="423">
        <f t="shared" si="4"/>
        <v>0</v>
      </c>
      <c r="P163" s="7" t="s">
        <v>2075</v>
      </c>
      <c r="Q163" s="392" t="s">
        <v>2077</v>
      </c>
      <c r="U163" s="7" t="s">
        <v>2075</v>
      </c>
      <c r="V163" s="7" t="s">
        <v>2077</v>
      </c>
      <c r="X163" s="7" t="s">
        <v>2077</v>
      </c>
      <c r="Y163" s="28"/>
      <c r="Z163" s="7" t="s">
        <v>2075</v>
      </c>
      <c r="AA163" s="7" t="s">
        <v>2077</v>
      </c>
      <c r="AB163" s="424">
        <v>44652</v>
      </c>
      <c r="AC163" s="424"/>
      <c r="AD163" s="28"/>
      <c r="AE163" s="9"/>
      <c r="AF163" s="425">
        <f t="shared" si="5"/>
        <v>0</v>
      </c>
      <c r="AG163" s="7" t="s">
        <v>2077</v>
      </c>
      <c r="AH163" s="28"/>
      <c r="AI163" s="10" t="s">
        <v>1465</v>
      </c>
    </row>
    <row r="164" spans="1:35">
      <c r="A164" s="10" t="str">
        <f>'Main Meals'!A164</f>
        <v>13801.000.000.000.000.000.000</v>
      </c>
      <c r="B164" s="9">
        <f>'Main Meals'!B164</f>
        <v>13800</v>
      </c>
      <c r="C164" s="9">
        <f>'Main Meals'!C164</f>
        <v>13801</v>
      </c>
      <c r="D164" s="10" t="str">
        <f>'Main Meals'!D164</f>
        <v xml:space="preserve">Matcha Latte </v>
      </c>
      <c r="E164" s="9">
        <f>VLOOKUP($A164,'Item ID Crosswalk'!$A$2:$J$1048576,9,FALSE)</f>
        <v>0</v>
      </c>
      <c r="F164" s="422">
        <f>VLOOKUP($A164,'Item ID Crosswalk'!$A$2:$J$1048576,10,FALSE)</f>
        <v>850001352437</v>
      </c>
      <c r="G164" s="9" t="str">
        <f>'Main Meals'!I164</f>
        <v>RETIRED</v>
      </c>
      <c r="H164" s="409">
        <f>'Main Meals'!J164</f>
        <v>44482</v>
      </c>
      <c r="I164" s="9" t="str">
        <f>'Main Meals'!K164</f>
        <v>BEVERAGE</v>
      </c>
      <c r="J164" s="9" t="str">
        <f>VLOOKUP(C164,'Main Meals'!C164:L587,10,FALSE)</f>
        <v>SS</v>
      </c>
      <c r="K164" s="7" t="s">
        <v>1990</v>
      </c>
      <c r="L164" s="392">
        <v>4.99</v>
      </c>
      <c r="M164" s="401">
        <v>44562</v>
      </c>
      <c r="N164" s="407"/>
      <c r="O164" s="423">
        <f t="shared" si="4"/>
        <v>0</v>
      </c>
      <c r="P164" s="7" t="s">
        <v>2075</v>
      </c>
      <c r="Q164" s="392" t="s">
        <v>2077</v>
      </c>
      <c r="U164" s="7" t="s">
        <v>2075</v>
      </c>
      <c r="V164" s="7" t="s">
        <v>2077</v>
      </c>
      <c r="X164" s="7" t="s">
        <v>2077</v>
      </c>
      <c r="Y164" s="28"/>
      <c r="Z164" s="7" t="s">
        <v>2075</v>
      </c>
      <c r="AA164" s="407">
        <v>4.99</v>
      </c>
      <c r="AB164" s="424">
        <v>44652</v>
      </c>
      <c r="AC164" s="424"/>
      <c r="AD164" s="28"/>
      <c r="AE164" s="9"/>
      <c r="AF164" s="425">
        <f t="shared" si="5"/>
        <v>1</v>
      </c>
      <c r="AG164" s="7" t="s">
        <v>2077</v>
      </c>
      <c r="AH164" s="28"/>
      <c r="AI164" s="10" t="s">
        <v>1465</v>
      </c>
    </row>
    <row r="165" spans="1:35">
      <c r="A165" s="10" t="str">
        <f>'Main Meals'!A165</f>
        <v>13901.000.000.000.000.000.000</v>
      </c>
      <c r="B165" s="9">
        <f>'Main Meals'!B165</f>
        <v>13900</v>
      </c>
      <c r="C165" s="9">
        <f>'Main Meals'!C165</f>
        <v>13901</v>
      </c>
      <c r="D165" s="10" t="str">
        <f>'Main Meals'!D165</f>
        <v xml:space="preserve">Turmeric Latte </v>
      </c>
      <c r="E165" s="9">
        <f>VLOOKUP($A165,'Item ID Crosswalk'!$A$2:$J$1048576,9,FALSE)</f>
        <v>0</v>
      </c>
      <c r="F165" s="422">
        <f>VLOOKUP($A165,'Item ID Crosswalk'!$A$2:$J$1048576,10,FALSE)</f>
        <v>850001352444</v>
      </c>
      <c r="G165" s="9" t="str">
        <f>'Main Meals'!I165</f>
        <v xml:space="preserve">ACTIVE </v>
      </c>
      <c r="H165" s="409">
        <f>'Main Meals'!J165</f>
        <v>44482</v>
      </c>
      <c r="I165" s="9" t="str">
        <f>'Main Meals'!K165</f>
        <v>BEVERAGE</v>
      </c>
      <c r="J165" s="9" t="str">
        <f>VLOOKUP(C165,'Main Meals'!C165:L588,10,FALSE)</f>
        <v>SS</v>
      </c>
      <c r="K165" s="7" t="s">
        <v>2076</v>
      </c>
      <c r="L165" s="392">
        <v>5.15</v>
      </c>
      <c r="M165" s="401">
        <v>44736</v>
      </c>
      <c r="N165" s="407">
        <v>4.99</v>
      </c>
      <c r="O165" s="423">
        <f t="shared" si="4"/>
        <v>3.2064128256513051E-2</v>
      </c>
      <c r="P165" s="7" t="s">
        <v>2075</v>
      </c>
      <c r="Q165" s="392" t="s">
        <v>2077</v>
      </c>
      <c r="U165" s="7" t="s">
        <v>2075</v>
      </c>
      <c r="V165" s="7" t="s">
        <v>2077</v>
      </c>
      <c r="X165" s="7" t="s">
        <v>2077</v>
      </c>
      <c r="Y165" s="28"/>
      <c r="Z165" s="7" t="s">
        <v>2076</v>
      </c>
      <c r="AA165" s="407">
        <v>5.15</v>
      </c>
      <c r="AB165" s="424">
        <v>44805</v>
      </c>
      <c r="AC165" s="424"/>
      <c r="AD165" s="392">
        <v>3.2613226452905812</v>
      </c>
      <c r="AE165" s="424">
        <v>44805</v>
      </c>
      <c r="AF165" s="425">
        <f t="shared" si="5"/>
        <v>0.36673346693386777</v>
      </c>
      <c r="AG165" s="7" t="s">
        <v>2077</v>
      </c>
      <c r="AH165" s="28"/>
      <c r="AI165" s="10" t="s">
        <v>1465</v>
      </c>
    </row>
    <row r="166" spans="1:35">
      <c r="A166" s="10" t="str">
        <f>'Main Meals'!A166</f>
        <v>14001.000.000.000.000.000.000</v>
      </c>
      <c r="B166" s="9">
        <f>'Main Meals'!B166</f>
        <v>14000</v>
      </c>
      <c r="C166" s="9">
        <f>'Main Meals'!C166</f>
        <v>14001</v>
      </c>
      <c r="D166" s="10" t="str">
        <f>'Main Meals'!D166</f>
        <v xml:space="preserve">Mashed Sweet Potato  </v>
      </c>
      <c r="E166" s="9">
        <f>VLOOKUP($A166,'Item ID Crosswalk'!$A$2:$J$1048576,9,FALSE)</f>
        <v>0</v>
      </c>
      <c r="F166" s="422">
        <f>VLOOKUP($A166,'Item ID Crosswalk'!$A$2:$J$1048576,10,FALSE)</f>
        <v>850001352567</v>
      </c>
      <c r="G166" s="9" t="str">
        <f>'Main Meals'!I166</f>
        <v xml:space="preserve">ACTIVE </v>
      </c>
      <c r="H166" s="409">
        <f>'Main Meals'!J166</f>
        <v>44482</v>
      </c>
      <c r="I166" s="9" t="str">
        <f>'Main Meals'!K166</f>
        <v>SIDE</v>
      </c>
      <c r="J166" s="9" t="str">
        <f>VLOOKUP(C166,'Main Meals'!C166:L589,10,FALSE)</f>
        <v>MS</v>
      </c>
      <c r="K166" s="7" t="s">
        <v>2076</v>
      </c>
      <c r="L166" s="392">
        <v>3.99</v>
      </c>
      <c r="M166" s="401">
        <v>44562</v>
      </c>
      <c r="N166" s="408"/>
      <c r="O166" s="423">
        <f t="shared" si="4"/>
        <v>0</v>
      </c>
      <c r="P166" s="7" t="s">
        <v>2075</v>
      </c>
      <c r="Q166" s="7" t="s">
        <v>2077</v>
      </c>
      <c r="U166" s="7" t="s">
        <v>2075</v>
      </c>
      <c r="V166" s="7" t="s">
        <v>2077</v>
      </c>
      <c r="X166" s="392" t="s">
        <v>137</v>
      </c>
      <c r="Y166" s="392"/>
      <c r="Z166" s="7" t="s">
        <v>2076</v>
      </c>
      <c r="AA166" s="407">
        <v>3.99</v>
      </c>
      <c r="AB166" s="424">
        <v>44805</v>
      </c>
      <c r="AC166" s="424"/>
      <c r="AD166" s="392">
        <v>2.5</v>
      </c>
      <c r="AE166" s="424">
        <v>44805</v>
      </c>
      <c r="AF166" s="425">
        <f t="shared" si="5"/>
        <v>0.37343358395989978</v>
      </c>
      <c r="AG166" s="7" t="s">
        <v>137</v>
      </c>
      <c r="AH166" s="7" t="s">
        <v>2104</v>
      </c>
      <c r="AI166" s="10" t="s">
        <v>1465</v>
      </c>
    </row>
    <row r="167" spans="1:35">
      <c r="A167" s="10" t="str">
        <f>'Main Meals'!A167</f>
        <v>7302.000.000.000.000.000.000</v>
      </c>
      <c r="B167" s="9">
        <f>'Main Meals'!B167</f>
        <v>7300</v>
      </c>
      <c r="C167" s="9">
        <f>'Main Meals'!C167</f>
        <v>7302</v>
      </c>
      <c r="D167" s="10" t="str">
        <f>'Main Meals'!D167</f>
        <v xml:space="preserve">Almond &amp; Cranberry Energy Bites_2 pack </v>
      </c>
      <c r="E167" s="9">
        <f>VLOOKUP($A167,'Item ID Crosswalk'!$A$2:$J$1048576,9,FALSE)</f>
        <v>0</v>
      </c>
      <c r="F167" s="422">
        <f>VLOOKUP($A167,'Item ID Crosswalk'!$A$2:$J$1048576,10,FALSE)</f>
        <v>0</v>
      </c>
      <c r="G167" s="9" t="str">
        <f>'Main Meals'!I167</f>
        <v>INACTIVE</v>
      </c>
      <c r="H167" s="409">
        <f>'Main Meals'!J167</f>
        <v>44482</v>
      </c>
      <c r="I167" s="9" t="str">
        <f>'Main Meals'!K167</f>
        <v>SNACK</v>
      </c>
      <c r="J167" s="9" t="str">
        <f>VLOOKUP(C167,'Main Meals'!C167:L590,10,FALSE)</f>
        <v>SS</v>
      </c>
      <c r="K167" s="7" t="s">
        <v>2076</v>
      </c>
      <c r="L167" s="392" t="s">
        <v>2077</v>
      </c>
      <c r="M167" s="401">
        <v>44562</v>
      </c>
      <c r="N167" s="7"/>
      <c r="O167" s="423">
        <f t="shared" si="4"/>
        <v>0</v>
      </c>
      <c r="P167" s="7" t="s">
        <v>2075</v>
      </c>
      <c r="Q167" s="392" t="s">
        <v>2077</v>
      </c>
      <c r="U167" s="7" t="s">
        <v>2075</v>
      </c>
      <c r="V167" s="7" t="s">
        <v>2077</v>
      </c>
      <c r="X167" s="7" t="s">
        <v>2077</v>
      </c>
      <c r="Y167" s="28"/>
      <c r="Z167" s="7" t="s">
        <v>2075</v>
      </c>
      <c r="AA167" s="7" t="s">
        <v>2077</v>
      </c>
      <c r="AB167" s="424">
        <v>44652</v>
      </c>
      <c r="AC167" s="424"/>
      <c r="AD167" s="28"/>
      <c r="AE167" s="9"/>
      <c r="AF167" s="425">
        <f t="shared" si="5"/>
        <v>0</v>
      </c>
      <c r="AG167" s="7" t="s">
        <v>2077</v>
      </c>
      <c r="AH167" s="28"/>
      <c r="AI167" s="10" t="s">
        <v>1465</v>
      </c>
    </row>
    <row r="168" spans="1:35">
      <c r="A168" s="10" t="str">
        <f>'Main Meals'!A168</f>
        <v>7402.000.000.000.000.000.000</v>
      </c>
      <c r="B168" s="9">
        <f>'Main Meals'!B168</f>
        <v>7400</v>
      </c>
      <c r="C168" s="9">
        <f>'Main Meals'!C168</f>
        <v>7402</v>
      </c>
      <c r="D168" s="10" t="str">
        <f>'Main Meals'!D168</f>
        <v xml:space="preserve">Peanut Butter &amp; Chocolate Energy Bites_2 pack </v>
      </c>
      <c r="E168" s="9">
        <f>VLOOKUP($A168,'Item ID Crosswalk'!$A$2:$J$1048576,9,FALSE)</f>
        <v>0</v>
      </c>
      <c r="F168" s="422">
        <f>VLOOKUP($A168,'Item ID Crosswalk'!$A$2:$J$1048576,10,FALSE)</f>
        <v>0</v>
      </c>
      <c r="G168" s="9" t="str">
        <f>'Main Meals'!I168</f>
        <v>INACTIVE</v>
      </c>
      <c r="H168" s="409">
        <f>'Main Meals'!J168</f>
        <v>44482</v>
      </c>
      <c r="I168" s="9" t="str">
        <f>'Main Meals'!K168</f>
        <v>SNACK</v>
      </c>
      <c r="J168" s="9" t="str">
        <f>VLOOKUP(C168,'Main Meals'!C168:L591,10,FALSE)</f>
        <v>SS</v>
      </c>
      <c r="K168" s="7" t="s">
        <v>2076</v>
      </c>
      <c r="L168" s="392" t="s">
        <v>2077</v>
      </c>
      <c r="M168" s="401">
        <v>44562</v>
      </c>
      <c r="N168" s="7"/>
      <c r="O168" s="423">
        <f t="shared" si="4"/>
        <v>0</v>
      </c>
      <c r="P168" s="7" t="s">
        <v>2075</v>
      </c>
      <c r="Q168" s="392" t="s">
        <v>2077</v>
      </c>
      <c r="U168" s="7" t="s">
        <v>2075</v>
      </c>
      <c r="V168" s="7" t="s">
        <v>2077</v>
      </c>
      <c r="X168" s="7" t="s">
        <v>2077</v>
      </c>
      <c r="Y168" s="28"/>
      <c r="Z168" s="7" t="s">
        <v>2075</v>
      </c>
      <c r="AA168" s="7" t="s">
        <v>2077</v>
      </c>
      <c r="AB168" s="424">
        <v>44652</v>
      </c>
      <c r="AC168" s="424"/>
      <c r="AD168" s="28"/>
      <c r="AE168" s="9"/>
      <c r="AF168" s="425">
        <f t="shared" si="5"/>
        <v>0</v>
      </c>
      <c r="AG168" s="7" t="s">
        <v>2077</v>
      </c>
      <c r="AH168" s="28"/>
      <c r="AI168" s="10" t="s">
        <v>1465</v>
      </c>
    </row>
    <row r="169" spans="1:35">
      <c r="A169" s="10" t="str">
        <f>'Main Meals'!A169</f>
        <v>12402.000.000.000.000.000.000</v>
      </c>
      <c r="B169" s="9">
        <f>'Main Meals'!B169</f>
        <v>12400</v>
      </c>
      <c r="C169" s="9">
        <f>'Main Meals'!C169</f>
        <v>12402</v>
      </c>
      <c r="D169" s="10" t="str">
        <f>'Main Meals'!D169</f>
        <v>Mocha Espresso Energy Bites_2 pack</v>
      </c>
      <c r="E169" s="9">
        <f>VLOOKUP($A169,'Item ID Crosswalk'!$A$2:$J$1048576,9,FALSE)</f>
        <v>0</v>
      </c>
      <c r="F169" s="422">
        <f>VLOOKUP($A169,'Item ID Crosswalk'!$A$2:$J$1048576,10,FALSE)</f>
        <v>0</v>
      </c>
      <c r="G169" s="9" t="str">
        <f>'Main Meals'!I169</f>
        <v xml:space="preserve">ACTIVE </v>
      </c>
      <c r="H169" s="409">
        <f>'Main Meals'!J169</f>
        <v>44482</v>
      </c>
      <c r="I169" s="9" t="str">
        <f>'Main Meals'!K169</f>
        <v>SNACK</v>
      </c>
      <c r="J169" s="9" t="str">
        <f>VLOOKUP(C169,'Main Meals'!C169:L592,10,FALSE)</f>
        <v>SS</v>
      </c>
      <c r="K169" s="7" t="s">
        <v>2076</v>
      </c>
      <c r="L169" s="392"/>
      <c r="M169" s="401"/>
      <c r="N169" s="407"/>
      <c r="O169" s="423">
        <f t="shared" si="4"/>
        <v>0</v>
      </c>
      <c r="P169" s="7" t="s">
        <v>2075</v>
      </c>
      <c r="Q169" s="392" t="s">
        <v>2077</v>
      </c>
      <c r="U169" s="7" t="s">
        <v>2075</v>
      </c>
      <c r="V169" s="7" t="s">
        <v>2077</v>
      </c>
      <c r="X169" s="7" t="s">
        <v>2077</v>
      </c>
      <c r="Y169" s="28"/>
      <c r="Z169" s="7" t="s">
        <v>2075</v>
      </c>
      <c r="AA169" s="407">
        <v>1.5</v>
      </c>
      <c r="AB169" s="424">
        <v>44652</v>
      </c>
      <c r="AC169" s="424"/>
      <c r="AD169" s="28"/>
      <c r="AE169" s="9"/>
      <c r="AF169" s="425">
        <f t="shared" si="5"/>
        <v>1</v>
      </c>
      <c r="AG169" s="7" t="s">
        <v>2077</v>
      </c>
      <c r="AH169" s="28"/>
      <c r="AI169" s="10" t="s">
        <v>1465</v>
      </c>
    </row>
    <row r="170" spans="1:35">
      <c r="A170" s="10" t="str">
        <f>'Main Meals'!A170</f>
        <v>14101.000.000.000.000.000.000</v>
      </c>
      <c r="B170" s="9">
        <f>'Main Meals'!B170</f>
        <v>14100</v>
      </c>
      <c r="C170" s="9">
        <f>'Main Meals'!C170</f>
        <v>14101</v>
      </c>
      <c r="D170" s="10" t="str">
        <f>'Main Meals'!D170</f>
        <v xml:space="preserve">Rotisserie Chicken </v>
      </c>
      <c r="E170" s="9">
        <f>VLOOKUP($A170,'Item ID Crosswalk'!$A$2:$J$1048576,9,FALSE)</f>
        <v>0</v>
      </c>
      <c r="F170" s="422">
        <f>VLOOKUP($A170,'Item ID Crosswalk'!$A$2:$J$1048576,10,FALSE)</f>
        <v>0</v>
      </c>
      <c r="G170" s="9" t="str">
        <f>'Main Meals'!I170</f>
        <v>RETIRED</v>
      </c>
      <c r="H170" s="409">
        <f>'Main Meals'!J170</f>
        <v>44482</v>
      </c>
      <c r="I170" s="9" t="str">
        <f>'Main Meals'!K170</f>
        <v>ENTRÉE</v>
      </c>
      <c r="J170" s="9" t="str">
        <f>VLOOKUP(C170,'Main Meals'!C170:L593,10,FALSE)</f>
        <v>MS</v>
      </c>
      <c r="K170" s="7" t="s">
        <v>1990</v>
      </c>
      <c r="L170" s="392">
        <v>23.99</v>
      </c>
      <c r="M170" s="401">
        <v>44562</v>
      </c>
      <c r="N170" s="407"/>
      <c r="O170" s="423">
        <f t="shared" si="4"/>
        <v>0</v>
      </c>
      <c r="P170" s="7" t="s">
        <v>2075</v>
      </c>
      <c r="Q170" s="392" t="s">
        <v>2077</v>
      </c>
      <c r="U170" s="7" t="s">
        <v>2075</v>
      </c>
      <c r="V170" s="7" t="s">
        <v>2077</v>
      </c>
      <c r="X170" s="7" t="s">
        <v>2077</v>
      </c>
      <c r="Y170" s="28"/>
      <c r="Z170" s="7" t="s">
        <v>2075</v>
      </c>
      <c r="AA170" s="407">
        <v>23.99</v>
      </c>
      <c r="AB170" s="424">
        <v>44652</v>
      </c>
      <c r="AC170" s="424"/>
      <c r="AD170" s="28"/>
      <c r="AE170" s="9"/>
      <c r="AF170" s="425">
        <f t="shared" si="5"/>
        <v>1</v>
      </c>
      <c r="AG170" s="7" t="s">
        <v>2077</v>
      </c>
      <c r="AH170" s="28"/>
      <c r="AI170" s="10" t="s">
        <v>1465</v>
      </c>
    </row>
    <row r="171" spans="1:35">
      <c r="A171" s="10" t="str">
        <f>'Main Meals'!A171</f>
        <v>15101.406.119.000.000.000.000</v>
      </c>
      <c r="B171" s="9">
        <f>'Main Meals'!B171</f>
        <v>15100</v>
      </c>
      <c r="C171" s="9">
        <f>'Main Meals'!C171</f>
        <v>15101</v>
      </c>
      <c r="D171" s="10" t="str">
        <f>'Main Meals'!D171</f>
        <v xml:space="preserve">Bare Turkey Burger </v>
      </c>
      <c r="E171" s="9">
        <f>VLOOKUP($A171,'Item ID Crosswalk'!$A$2:$J$1048576,9,FALSE)</f>
        <v>0</v>
      </c>
      <c r="F171" s="422">
        <f>VLOOKUP($A171,'Item ID Crosswalk'!$A$2:$J$1048576,10,FALSE)</f>
        <v>850001352611</v>
      </c>
      <c r="G171" s="9" t="str">
        <f>'Main Meals'!I171</f>
        <v>INACTIVE</v>
      </c>
      <c r="H171" s="409">
        <f>'Main Meals'!J171</f>
        <v>44482</v>
      </c>
      <c r="I171" s="9" t="str">
        <f>'Main Meals'!K171</f>
        <v>ENTRÉE</v>
      </c>
      <c r="J171" s="9" t="str">
        <f>VLOOKUP(C171,'Main Meals'!C171:L594,10,FALSE)</f>
        <v>SS</v>
      </c>
      <c r="K171" s="7" t="s">
        <v>2076</v>
      </c>
      <c r="L171" s="392">
        <v>13.99</v>
      </c>
      <c r="M171" s="401">
        <v>44562</v>
      </c>
      <c r="N171" s="407"/>
      <c r="O171" s="423">
        <f t="shared" si="4"/>
        <v>0</v>
      </c>
      <c r="P171" s="7" t="s">
        <v>2075</v>
      </c>
      <c r="Q171" s="392" t="s">
        <v>2077</v>
      </c>
      <c r="U171" s="7" t="s">
        <v>2075</v>
      </c>
      <c r="V171" s="7" t="s">
        <v>2077</v>
      </c>
      <c r="X171" s="7" t="s">
        <v>2077</v>
      </c>
      <c r="Y171" s="28"/>
      <c r="Z171" s="7" t="s">
        <v>2075</v>
      </c>
      <c r="AA171" s="407">
        <v>13.99</v>
      </c>
      <c r="AB171" s="424">
        <v>44652</v>
      </c>
      <c r="AC171" s="424"/>
      <c r="AD171" s="28"/>
      <c r="AE171" s="9"/>
      <c r="AF171" s="425">
        <f t="shared" si="5"/>
        <v>1</v>
      </c>
      <c r="AG171" s="7" t="s">
        <v>2077</v>
      </c>
      <c r="AH171" s="28"/>
      <c r="AI171" s="10" t="s">
        <v>1465</v>
      </c>
    </row>
    <row r="172" spans="1:35">
      <c r="A172" s="10" t="str">
        <f>'Main Meals'!A172</f>
        <v>16101.000.000.000.000.000.000</v>
      </c>
      <c r="B172" s="9">
        <f>'Main Meals'!B172</f>
        <v>16100</v>
      </c>
      <c r="C172" s="9">
        <f>'Main Meals'!C172</f>
        <v>16101</v>
      </c>
      <c r="D172" s="10" t="str">
        <f>'Main Meals'!D172</f>
        <v xml:space="preserve">Cucumber Potato Salad </v>
      </c>
      <c r="E172" s="9">
        <f>VLOOKUP($A172,'Item ID Crosswalk'!$A$2:$J$1048576,9,FALSE)</f>
        <v>0</v>
      </c>
      <c r="F172" s="422">
        <f>VLOOKUP($A172,'Item ID Crosswalk'!$A$2:$J$1048576,10,FALSE)</f>
        <v>850001352574</v>
      </c>
      <c r="G172" s="9" t="str">
        <f>'Main Meals'!I172</f>
        <v xml:space="preserve">ACTIVE </v>
      </c>
      <c r="H172" s="409">
        <f>'Main Meals'!J172</f>
        <v>44482</v>
      </c>
      <c r="I172" s="9" t="str">
        <f>'Main Meals'!K172</f>
        <v>SIDE</v>
      </c>
      <c r="J172" s="9" t="str">
        <f>VLOOKUP(C172,'Main Meals'!C172:L595,10,FALSE)</f>
        <v>SS</v>
      </c>
      <c r="K172" s="7" t="s">
        <v>2076</v>
      </c>
      <c r="L172" s="392">
        <v>4.1500000000000004</v>
      </c>
      <c r="M172" s="401">
        <v>44736</v>
      </c>
      <c r="N172" s="407">
        <v>3.99</v>
      </c>
      <c r="O172" s="423">
        <f t="shared" si="4"/>
        <v>4.0100250626566449E-2</v>
      </c>
      <c r="P172" s="7" t="s">
        <v>2075</v>
      </c>
      <c r="Q172" s="392" t="s">
        <v>2077</v>
      </c>
      <c r="U172" s="7" t="s">
        <v>2075</v>
      </c>
      <c r="V172" s="7" t="s">
        <v>2077</v>
      </c>
      <c r="X172" s="7" t="s">
        <v>2077</v>
      </c>
      <c r="Y172" s="28"/>
      <c r="Z172" s="7" t="s">
        <v>2075</v>
      </c>
      <c r="AA172" s="407">
        <v>3.99</v>
      </c>
      <c r="AB172" s="424">
        <v>44652</v>
      </c>
      <c r="AC172" s="424"/>
      <c r="AD172" s="28"/>
      <c r="AE172" s="9"/>
      <c r="AF172" s="425">
        <f t="shared" si="5"/>
        <v>1</v>
      </c>
      <c r="AG172" s="7" t="s">
        <v>2077</v>
      </c>
      <c r="AH172" s="28"/>
      <c r="AI172" s="10" t="s">
        <v>1465</v>
      </c>
    </row>
    <row r="173" spans="1:35">
      <c r="A173" s="10" t="str">
        <f>'Main Meals'!A173</f>
        <v>17101.000.000.000.000.000.000</v>
      </c>
      <c r="B173" s="9">
        <f>'Main Meals'!B173</f>
        <v>17100</v>
      </c>
      <c r="C173" s="9">
        <f>'Main Meals'!C173</f>
        <v>17101</v>
      </c>
      <c r="D173" s="10" t="str">
        <f>'Main Meals'!D173</f>
        <v xml:space="preserve">Orange Cocoa Chia Seed Pudding  </v>
      </c>
      <c r="E173" s="9">
        <f>VLOOKUP($A173,'Item ID Crosswalk'!$A$2:$J$1048576,9,FALSE)</f>
        <v>0</v>
      </c>
      <c r="F173" s="422">
        <f>VLOOKUP($A173,'Item ID Crosswalk'!$A$2:$J$1048576,10,FALSE)</f>
        <v>850001352659</v>
      </c>
      <c r="G173" s="9" t="str">
        <f>'Main Meals'!I173</f>
        <v>INACTIVE</v>
      </c>
      <c r="H173" s="409">
        <f>'Main Meals'!J173</f>
        <v>44482</v>
      </c>
      <c r="I173" s="9" t="str">
        <f>'Main Meals'!K173</f>
        <v>SNACK</v>
      </c>
      <c r="J173" s="9" t="str">
        <f>VLOOKUP(C173,'Main Meals'!C173:L596,10,FALSE)</f>
        <v>SS</v>
      </c>
      <c r="K173" s="7" t="s">
        <v>2076</v>
      </c>
      <c r="L173" s="392">
        <v>7.99</v>
      </c>
      <c r="M173" s="401">
        <v>44562</v>
      </c>
      <c r="N173" s="407"/>
      <c r="O173" s="423">
        <f t="shared" si="4"/>
        <v>0</v>
      </c>
      <c r="P173" s="7" t="s">
        <v>2075</v>
      </c>
      <c r="Q173" s="392" t="s">
        <v>2077</v>
      </c>
      <c r="U173" s="7" t="s">
        <v>2075</v>
      </c>
      <c r="V173" s="7" t="s">
        <v>2077</v>
      </c>
      <c r="X173" s="7" t="s">
        <v>2077</v>
      </c>
      <c r="Y173" s="28"/>
      <c r="Z173" s="7" t="s">
        <v>2075</v>
      </c>
      <c r="AA173" s="407">
        <v>7.99</v>
      </c>
      <c r="AB173" s="424">
        <v>44652</v>
      </c>
      <c r="AC173" s="424"/>
      <c r="AD173" s="28"/>
      <c r="AE173" s="9"/>
      <c r="AF173" s="425">
        <f t="shared" si="5"/>
        <v>1</v>
      </c>
      <c r="AG173" s="7" t="s">
        <v>2077</v>
      </c>
      <c r="AH173" s="28"/>
      <c r="AI173" s="10" t="s">
        <v>1465</v>
      </c>
    </row>
    <row r="174" spans="1:35">
      <c r="A174" s="10" t="str">
        <f>'Main Meals'!A174</f>
        <v>18101.000.000.000.000.000.000</v>
      </c>
      <c r="B174" s="9">
        <f>'Main Meals'!B174</f>
        <v>18100</v>
      </c>
      <c r="C174" s="9">
        <f>'Main Meals'!C174</f>
        <v>18101</v>
      </c>
      <c r="D174" s="10" t="str">
        <f>'Main Meals'!D174</f>
        <v xml:space="preserve">Lemon Coconut Energy Bites </v>
      </c>
      <c r="E174" s="9" t="str">
        <f>VLOOKUP($A174,'Item ID Crosswalk'!$A$2:$J$1048576,9,FALSE)</f>
        <v>B09KNYBT5B</v>
      </c>
      <c r="F174" s="422">
        <f>VLOOKUP($A174,'Item ID Crosswalk'!$A$2:$J$1048576,10,FALSE)</f>
        <v>810044430790</v>
      </c>
      <c r="G174" s="9" t="str">
        <f>'Main Meals'!I174</f>
        <v xml:space="preserve">ACTIVE </v>
      </c>
      <c r="H174" s="409">
        <f>'Main Meals'!J174</f>
        <v>44482</v>
      </c>
      <c r="I174" s="9" t="str">
        <f>'Main Meals'!K174</f>
        <v>SNACK</v>
      </c>
      <c r="J174" s="9" t="str">
        <f>VLOOKUP(C174,'Main Meals'!C174:L597,10,FALSE)</f>
        <v>MS</v>
      </c>
      <c r="K174" s="7" t="s">
        <v>2076</v>
      </c>
      <c r="L174" s="392">
        <v>5.99</v>
      </c>
      <c r="M174" s="401">
        <v>44562</v>
      </c>
      <c r="N174" s="408"/>
      <c r="O174" s="423">
        <f t="shared" si="4"/>
        <v>0</v>
      </c>
      <c r="P174" s="7" t="s">
        <v>2076</v>
      </c>
      <c r="Q174" s="392">
        <v>3.99</v>
      </c>
      <c r="U174" s="7" t="s">
        <v>2075</v>
      </c>
      <c r="V174" s="7" t="s">
        <v>2077</v>
      </c>
      <c r="X174" s="392">
        <v>1.6</v>
      </c>
      <c r="Y174" s="392"/>
      <c r="Z174" s="7" t="s">
        <v>2076</v>
      </c>
      <c r="AA174" s="407">
        <v>5.99</v>
      </c>
      <c r="AB174" s="424">
        <v>44805</v>
      </c>
      <c r="AC174" s="424"/>
      <c r="AD174" s="392">
        <v>3</v>
      </c>
      <c r="AE174" s="424">
        <v>44805</v>
      </c>
      <c r="AF174" s="425">
        <f t="shared" si="5"/>
        <v>0.4991652754590985</v>
      </c>
      <c r="AG174" s="7" t="s">
        <v>137</v>
      </c>
      <c r="AH174" s="7" t="s">
        <v>2104</v>
      </c>
      <c r="AI174" s="10" t="s">
        <v>1465</v>
      </c>
    </row>
    <row r="175" spans="1:35">
      <c r="A175" s="10" t="str">
        <f>'Main Meals'!A175</f>
        <v>19101.120.000.000.000.000.000</v>
      </c>
      <c r="B175" s="9">
        <f>'Main Meals'!B175</f>
        <v>19100</v>
      </c>
      <c r="C175" s="9">
        <f>'Main Meals'!C175</f>
        <v>19101</v>
      </c>
      <c r="D175" s="10" t="str">
        <f>'Main Meals'!D175</f>
        <v xml:space="preserve">Provençal Roast Beef  </v>
      </c>
      <c r="E175" s="9">
        <f>VLOOKUP($A175,'Item ID Crosswalk'!$A$2:$J$1048576,9,FALSE)</f>
        <v>0</v>
      </c>
      <c r="F175" s="422">
        <f>VLOOKUP($A175,'Item ID Crosswalk'!$A$2:$J$1048576,10,FALSE)</f>
        <v>850001352604</v>
      </c>
      <c r="G175" s="9" t="str">
        <f>'Main Meals'!I175</f>
        <v xml:space="preserve">ACTIVE </v>
      </c>
      <c r="H175" s="409">
        <f>'Main Meals'!J175</f>
        <v>44482</v>
      </c>
      <c r="I175" s="9" t="str">
        <f>'Main Meals'!K175</f>
        <v>ENTRÉE</v>
      </c>
      <c r="J175" s="9" t="str">
        <f>VLOOKUP(C175,'Main Meals'!C175:L598,10,FALSE)</f>
        <v>SS</v>
      </c>
      <c r="K175" s="7" t="s">
        <v>2076</v>
      </c>
      <c r="L175" s="392">
        <v>16.7895</v>
      </c>
      <c r="M175" s="401">
        <v>44736</v>
      </c>
      <c r="N175" s="407">
        <v>15.99</v>
      </c>
      <c r="O175" s="423">
        <f t="shared" si="4"/>
        <v>0.05</v>
      </c>
      <c r="P175" s="7" t="s">
        <v>2075</v>
      </c>
      <c r="Q175" s="392" t="s">
        <v>2077</v>
      </c>
      <c r="U175" s="7" t="s">
        <v>2075</v>
      </c>
      <c r="V175" s="7" t="s">
        <v>2077</v>
      </c>
      <c r="X175" s="7" t="s">
        <v>2077</v>
      </c>
      <c r="Y175" s="28"/>
      <c r="Z175" s="7" t="s">
        <v>2075</v>
      </c>
      <c r="AA175" s="407">
        <v>15.99</v>
      </c>
      <c r="AB175" s="424">
        <v>44652</v>
      </c>
      <c r="AC175" s="424"/>
      <c r="AD175" s="28"/>
      <c r="AE175" s="9"/>
      <c r="AF175" s="425">
        <f t="shared" si="5"/>
        <v>1</v>
      </c>
      <c r="AG175" s="7" t="s">
        <v>2077</v>
      </c>
      <c r="AH175" s="28"/>
      <c r="AI175" s="10" t="s">
        <v>1465</v>
      </c>
    </row>
    <row r="176" spans="1:35">
      <c r="A176" s="10" t="str">
        <f>'Main Meals'!A176</f>
        <v>20101.133.214.000.000.000.000</v>
      </c>
      <c r="B176" s="9">
        <f>'Main Meals'!B176</f>
        <v>20100</v>
      </c>
      <c r="C176" s="9">
        <f>'Main Meals'!C176</f>
        <v>20101</v>
      </c>
      <c r="D176" s="10" t="str">
        <f>'Main Meals'!D176</f>
        <v xml:space="preserve">Assorted Cheese Plate </v>
      </c>
      <c r="E176" s="9" t="str">
        <f>VLOOKUP($A176,'Item ID Crosswalk'!$A$2:$J$1048576,9,FALSE)</f>
        <v>B07TBKYNPB</v>
      </c>
      <c r="F176" s="422">
        <f>VLOOKUP($A176,'Item ID Crosswalk'!$A$2:$J$1048576,10,FALSE)</f>
        <v>850001352680</v>
      </c>
      <c r="G176" s="9" t="str">
        <f>'Main Meals'!I176</f>
        <v xml:space="preserve">ACTIVE </v>
      </c>
      <c r="H176" s="409">
        <f>'Main Meals'!J176</f>
        <v>44482</v>
      </c>
      <c r="I176" s="9" t="str">
        <f>'Main Meals'!K176</f>
        <v>SNACK</v>
      </c>
      <c r="J176" s="9" t="str">
        <f>VLOOKUP(C176,'Main Meals'!C176:L599,10,FALSE)</f>
        <v>SS</v>
      </c>
      <c r="K176" s="7" t="s">
        <v>2076</v>
      </c>
      <c r="L176" s="392">
        <v>9.2899999999999991</v>
      </c>
      <c r="M176" s="401">
        <v>44736</v>
      </c>
      <c r="N176" s="408">
        <v>8.99</v>
      </c>
      <c r="O176" s="423">
        <f t="shared" si="4"/>
        <v>3.3370411568409225E-2</v>
      </c>
      <c r="P176" s="7" t="s">
        <v>2076</v>
      </c>
      <c r="Q176" s="7" t="s">
        <v>2077</v>
      </c>
      <c r="U176" s="7" t="s">
        <v>2075</v>
      </c>
      <c r="V176" s="7" t="s">
        <v>2077</v>
      </c>
      <c r="X176" s="392" t="s">
        <v>137</v>
      </c>
      <c r="Y176" s="392"/>
      <c r="Z176" s="7" t="s">
        <v>2076</v>
      </c>
      <c r="AA176" s="407">
        <v>9.2899999999999991</v>
      </c>
      <c r="AB176" s="424">
        <v>44805</v>
      </c>
      <c r="AC176" s="424"/>
      <c r="AD176" s="392">
        <v>4.6501668520578416</v>
      </c>
      <c r="AE176" s="424">
        <v>44805</v>
      </c>
      <c r="AF176" s="425">
        <f t="shared" si="5"/>
        <v>0.49944382647385982</v>
      </c>
      <c r="AG176" s="7" t="s">
        <v>137</v>
      </c>
      <c r="AH176" s="7" t="s">
        <v>2104</v>
      </c>
      <c r="AI176" s="10" t="s">
        <v>1465</v>
      </c>
    </row>
    <row r="177" spans="1:35">
      <c r="A177" s="10" t="str">
        <f>'Main Meals'!A177</f>
        <v>20201.000.000.000.000.000.000</v>
      </c>
      <c r="B177" s="9">
        <f>'Main Meals'!B177</f>
        <v>20200</v>
      </c>
      <c r="C177" s="9">
        <f>'Main Meals'!C177</f>
        <v>20201</v>
      </c>
      <c r="D177" s="10" t="str">
        <f>'Main Meals'!D177</f>
        <v xml:space="preserve">Tortilla Española  </v>
      </c>
      <c r="E177" s="9" t="str">
        <f>VLOOKUP($A177,'Item ID Crosswalk'!$A$2:$J$1048576,9,FALSE)</f>
        <v>B083R2LJ49</v>
      </c>
      <c r="F177" s="422">
        <f>VLOOKUP($A177,'Item ID Crosswalk'!$A$2:$J$1048576,10,FALSE)</f>
        <v>850001352642</v>
      </c>
      <c r="G177" s="9" t="str">
        <f>'Main Meals'!I177</f>
        <v xml:space="preserve">ACTIVE </v>
      </c>
      <c r="H177" s="409">
        <f>'Main Meals'!J177</f>
        <v>44482</v>
      </c>
      <c r="I177" s="9" t="str">
        <f>'Main Meals'!K177</f>
        <v>BREAKFAST</v>
      </c>
      <c r="J177" s="9" t="str">
        <f>VLOOKUP(C177,'Main Meals'!C177:L600,10,FALSE)</f>
        <v>SS</v>
      </c>
      <c r="K177" s="7" t="s">
        <v>2076</v>
      </c>
      <c r="L177" s="392">
        <v>8.25</v>
      </c>
      <c r="M177" s="401">
        <v>44736</v>
      </c>
      <c r="N177" s="408">
        <v>7.99</v>
      </c>
      <c r="O177" s="423">
        <f t="shared" si="4"/>
        <v>3.254067584480598E-2</v>
      </c>
      <c r="P177" s="7" t="s">
        <v>2076</v>
      </c>
      <c r="Q177" s="7" t="s">
        <v>2077</v>
      </c>
      <c r="U177" s="7" t="s">
        <v>2075</v>
      </c>
      <c r="V177" s="7" t="s">
        <v>2077</v>
      </c>
      <c r="X177" s="392" t="s">
        <v>137</v>
      </c>
      <c r="Y177" s="392"/>
      <c r="Z177" s="7" t="s">
        <v>2076</v>
      </c>
      <c r="AA177" s="408">
        <v>7.99</v>
      </c>
      <c r="AB177" s="424">
        <v>44652</v>
      </c>
      <c r="AC177" s="424"/>
      <c r="AD177" s="392">
        <v>2.7</v>
      </c>
      <c r="AE177" s="409">
        <v>44652</v>
      </c>
      <c r="AF177" s="425">
        <f t="shared" si="5"/>
        <v>0.66207759699624524</v>
      </c>
      <c r="AG177" s="7" t="s">
        <v>137</v>
      </c>
      <c r="AH177" s="7" t="s">
        <v>2104</v>
      </c>
      <c r="AI177" s="10" t="s">
        <v>1465</v>
      </c>
    </row>
    <row r="178" spans="1:35">
      <c r="A178" s="10" t="str">
        <f>'Main Meals'!A178</f>
        <v>18102.000.000.000.000.000.000</v>
      </c>
      <c r="B178" s="9">
        <f>'Main Meals'!B178</f>
        <v>18100</v>
      </c>
      <c r="C178" s="9">
        <f>'Main Meals'!C178</f>
        <v>18102</v>
      </c>
      <c r="D178" s="10" t="str">
        <f>'Main Meals'!D178</f>
        <v xml:space="preserve">Lemon Coconut Energy Bites </v>
      </c>
      <c r="E178" s="9">
        <f>VLOOKUP($A178,'Item ID Crosswalk'!$A$2:$J$1048576,9,FALSE)</f>
        <v>0</v>
      </c>
      <c r="F178" s="422">
        <f>VLOOKUP($A178,'Item ID Crosswalk'!$A$2:$J$1048576,10,FALSE)</f>
        <v>0</v>
      </c>
      <c r="G178" s="9" t="str">
        <f>'Main Meals'!I178</f>
        <v xml:space="preserve">ACTIVE </v>
      </c>
      <c r="H178" s="409">
        <f>'Main Meals'!J178</f>
        <v>44482</v>
      </c>
      <c r="I178" s="9" t="str">
        <f>'Main Meals'!K178</f>
        <v>SNACK</v>
      </c>
      <c r="J178" s="9" t="str">
        <f>VLOOKUP(C178,'Main Meals'!C178:L601,10,FALSE)</f>
        <v>MS</v>
      </c>
      <c r="K178" s="7" t="s">
        <v>2076</v>
      </c>
      <c r="L178" s="392">
        <v>1.5</v>
      </c>
      <c r="M178" s="401">
        <v>44562</v>
      </c>
      <c r="N178" s="407"/>
      <c r="O178" s="423">
        <f t="shared" si="4"/>
        <v>0</v>
      </c>
      <c r="P178" s="7" t="s">
        <v>2075</v>
      </c>
      <c r="Q178" s="392" t="s">
        <v>2077</v>
      </c>
      <c r="U178" s="7" t="s">
        <v>2075</v>
      </c>
      <c r="V178" s="7" t="s">
        <v>2077</v>
      </c>
      <c r="X178" s="7" t="s">
        <v>2077</v>
      </c>
      <c r="Y178" s="28"/>
      <c r="Z178" s="7" t="s">
        <v>2075</v>
      </c>
      <c r="AA178" s="407">
        <v>1.5</v>
      </c>
      <c r="AB178" s="424">
        <v>44652</v>
      </c>
      <c r="AC178" s="424"/>
      <c r="AD178" s="28"/>
      <c r="AE178" s="9"/>
      <c r="AF178" s="425">
        <f t="shared" si="5"/>
        <v>1</v>
      </c>
      <c r="AG178" s="7" t="s">
        <v>2077</v>
      </c>
      <c r="AH178" s="28"/>
      <c r="AI178" s="10" t="s">
        <v>1465</v>
      </c>
    </row>
    <row r="179" spans="1:35">
      <c r="A179" s="10" t="str">
        <f>'Main Meals'!A179</f>
        <v>1401.121.000.000.000.000.000</v>
      </c>
      <c r="B179" s="9">
        <f>'Main Meals'!B179</f>
        <v>1400</v>
      </c>
      <c r="C179" s="9">
        <f>'Main Meals'!C179</f>
        <v>1401</v>
      </c>
      <c r="D179" s="10" t="str">
        <f>'Main Meals'!D179</f>
        <v xml:space="preserve">Buddha Bowl with Mint Vinaigrete </v>
      </c>
      <c r="E179" s="9" t="str">
        <f>VLOOKUP($A179,'Item ID Crosswalk'!$A$2:$J$1048576,9,FALSE)</f>
        <v>B07GQ2QF3K</v>
      </c>
      <c r="F179" s="422">
        <f>VLOOKUP($A179,'Item ID Crosswalk'!$A$2:$J$1048576,10,FALSE)</f>
        <v>850001352055</v>
      </c>
      <c r="G179" s="9" t="str">
        <f>'Main Meals'!I179</f>
        <v xml:space="preserve">ACTIVE </v>
      </c>
      <c r="H179" s="409">
        <f>'Main Meals'!J179</f>
        <v>44482</v>
      </c>
      <c r="I179" s="9" t="str">
        <f>'Main Meals'!K179</f>
        <v>BOWL</v>
      </c>
      <c r="J179" s="9" t="str">
        <f>VLOOKUP(C179,'Main Meals'!C179:L602,10,FALSE)</f>
        <v>SS</v>
      </c>
      <c r="K179" s="7" t="s">
        <v>2076</v>
      </c>
      <c r="L179" s="392">
        <v>15.45</v>
      </c>
      <c r="M179" s="401">
        <v>44736</v>
      </c>
      <c r="N179" s="407">
        <v>14.99</v>
      </c>
      <c r="O179" s="423">
        <f t="shared" si="4"/>
        <v>3.068712474983316E-2</v>
      </c>
      <c r="P179" s="7" t="s">
        <v>2076</v>
      </c>
      <c r="Q179" s="392" t="s">
        <v>2077</v>
      </c>
      <c r="U179" s="7" t="s">
        <v>2075</v>
      </c>
      <c r="V179" s="7" t="s">
        <v>2077</v>
      </c>
      <c r="X179" s="7" t="s">
        <v>2077</v>
      </c>
      <c r="Y179" s="28"/>
      <c r="Z179" s="7" t="s">
        <v>2075</v>
      </c>
      <c r="AA179" s="407">
        <v>14.99</v>
      </c>
      <c r="AB179" s="424">
        <v>44652</v>
      </c>
      <c r="AC179" s="424"/>
      <c r="AD179" s="28"/>
      <c r="AE179" s="9"/>
      <c r="AF179" s="425">
        <f t="shared" si="5"/>
        <v>1</v>
      </c>
      <c r="AG179" s="7" t="s">
        <v>2077</v>
      </c>
      <c r="AH179" s="28"/>
      <c r="AI179" s="10" t="s">
        <v>1465</v>
      </c>
    </row>
    <row r="180" spans="1:35">
      <c r="A180" s="10" t="str">
        <f>'Main Meals'!A180</f>
        <v>4503.000.000.000.000.000.000</v>
      </c>
      <c r="B180" s="9">
        <f>'Main Meals'!B180</f>
        <v>4500</v>
      </c>
      <c r="C180" s="9">
        <f>'Main Meals'!C180</f>
        <v>4503</v>
      </c>
      <c r="D180" s="10" t="str">
        <f>'Main Meals'!D180</f>
        <v>Casablanca Bowl (Veggie)</v>
      </c>
      <c r="E180" s="9">
        <f>VLOOKUP($A180,'Item ID Crosswalk'!$A$2:$J$1048576,9,FALSE)</f>
        <v>0</v>
      </c>
      <c r="F180" s="422">
        <f>VLOOKUP($A180,'Item ID Crosswalk'!$A$2:$J$1048576,10,FALSE)</f>
        <v>850001352086</v>
      </c>
      <c r="G180" s="9" t="str">
        <f>'Main Meals'!I180</f>
        <v xml:space="preserve">ACTIVE </v>
      </c>
      <c r="H180" s="409">
        <f>'Main Meals'!J180</f>
        <v>44482</v>
      </c>
      <c r="I180" s="9" t="str">
        <f>'Main Meals'!K180</f>
        <v>SALAD</v>
      </c>
      <c r="J180" s="9" t="str">
        <f>VLOOKUP(C180,'Main Meals'!C180:L603,10,FALSE)</f>
        <v>SS</v>
      </c>
      <c r="K180" s="7" t="s">
        <v>2076</v>
      </c>
      <c r="L180" s="392">
        <v>13.39</v>
      </c>
      <c r="M180" s="401">
        <v>44736</v>
      </c>
      <c r="N180" s="407">
        <v>12.99</v>
      </c>
      <c r="O180" s="423">
        <f t="shared" si="4"/>
        <v>3.0792917628945371E-2</v>
      </c>
      <c r="P180" s="7" t="s">
        <v>2075</v>
      </c>
      <c r="Q180" s="392" t="s">
        <v>2077</v>
      </c>
      <c r="U180" s="7" t="s">
        <v>2075</v>
      </c>
      <c r="V180" s="7" t="s">
        <v>2077</v>
      </c>
      <c r="X180" s="7" t="s">
        <v>2077</v>
      </c>
      <c r="Y180" s="28"/>
      <c r="Z180" s="7" t="s">
        <v>2075</v>
      </c>
      <c r="AA180" s="407">
        <v>12.99</v>
      </c>
      <c r="AB180" s="424">
        <v>44652</v>
      </c>
      <c r="AC180" s="424"/>
      <c r="AD180" s="28"/>
      <c r="AE180" s="9"/>
      <c r="AF180" s="425">
        <f t="shared" si="5"/>
        <v>1</v>
      </c>
      <c r="AG180" s="7" t="s">
        <v>2077</v>
      </c>
      <c r="AH180" s="28"/>
      <c r="AI180" s="10" t="s">
        <v>1465</v>
      </c>
    </row>
    <row r="181" spans="1:35">
      <c r="A181" s="10" t="str">
        <f>'Main Meals'!A181</f>
        <v>4504.000.000.000.000.000.000</v>
      </c>
      <c r="B181" s="9">
        <f>'Main Meals'!B181</f>
        <v>4500</v>
      </c>
      <c r="C181" s="9">
        <f>'Main Meals'!C181</f>
        <v>4504</v>
      </c>
      <c r="D181" s="10" t="str">
        <f>'Main Meals'!D181</f>
        <v>Casablanca Bowl (Chicken)</v>
      </c>
      <c r="E181" s="9">
        <f>VLOOKUP($A181,'Item ID Crosswalk'!$A$2:$J$1048576,9,FALSE)</f>
        <v>0</v>
      </c>
      <c r="F181" s="422">
        <f>VLOOKUP($A181,'Item ID Crosswalk'!$A$2:$J$1048576,10,FALSE)</f>
        <v>850001352079</v>
      </c>
      <c r="G181" s="9" t="str">
        <f>'Main Meals'!I181</f>
        <v xml:space="preserve">ACTIVE </v>
      </c>
      <c r="H181" s="409">
        <f>'Main Meals'!J181</f>
        <v>44482</v>
      </c>
      <c r="I181" s="9" t="str">
        <f>'Main Meals'!K181</f>
        <v>SALAD</v>
      </c>
      <c r="J181" s="9" t="str">
        <f>VLOOKUP(C181,'Main Meals'!C181:L604,10,FALSE)</f>
        <v>SS</v>
      </c>
      <c r="K181" s="7" t="s">
        <v>2076</v>
      </c>
      <c r="L181" s="392">
        <v>14.03</v>
      </c>
      <c r="M181" s="401">
        <v>44684</v>
      </c>
      <c r="N181" s="408">
        <v>13.99</v>
      </c>
      <c r="O181" s="423">
        <f t="shared" si="4"/>
        <v>2.8591851322372513E-3</v>
      </c>
      <c r="P181" s="7" t="s">
        <v>2076</v>
      </c>
      <c r="Q181" s="392">
        <v>11.35</v>
      </c>
      <c r="U181" s="7" t="s">
        <v>2075</v>
      </c>
      <c r="V181" s="7" t="s">
        <v>2077</v>
      </c>
      <c r="X181" s="392">
        <v>5.66</v>
      </c>
      <c r="Y181" s="392"/>
      <c r="Z181" s="7" t="s">
        <v>2076</v>
      </c>
      <c r="AA181" s="408">
        <v>13.99</v>
      </c>
      <c r="AB181" s="424">
        <v>44652</v>
      </c>
      <c r="AC181" s="424"/>
      <c r="AD181" s="392">
        <v>6.3</v>
      </c>
      <c r="AE181" s="409">
        <v>44652</v>
      </c>
      <c r="AF181" s="425">
        <f t="shared" si="5"/>
        <v>0.54967834167262331</v>
      </c>
      <c r="AG181" s="7" t="s">
        <v>137</v>
      </c>
      <c r="AH181" s="7" t="s">
        <v>2104</v>
      </c>
      <c r="AI181" s="10" t="s">
        <v>1465</v>
      </c>
    </row>
    <row r="182" spans="1:35">
      <c r="A182" s="10" t="str">
        <f>'Main Meals'!A182</f>
        <v>20301.000.000.000.000.000.000</v>
      </c>
      <c r="B182" s="9">
        <f>'Main Meals'!B182</f>
        <v>20300</v>
      </c>
      <c r="C182" s="9">
        <f>'Main Meals'!C182</f>
        <v>20301</v>
      </c>
      <c r="D182" s="10" t="str">
        <f>'Main Meals'!D182</f>
        <v>Chocolate Fudge Brownie Whole Brown (4 bites)</v>
      </c>
      <c r="E182" s="9">
        <f>VLOOKUP($A182,'Item ID Crosswalk'!$A$2:$J$1048576,9,FALSE)</f>
        <v>0</v>
      </c>
      <c r="F182" s="422">
        <f>VLOOKUP($A182,'Item ID Crosswalk'!$A$2:$J$1048576,10,FALSE)</f>
        <v>850001352482</v>
      </c>
      <c r="G182" s="9" t="str">
        <f>'Main Meals'!I182</f>
        <v xml:space="preserve">ACTIVE </v>
      </c>
      <c r="H182" s="409">
        <f>'Main Meals'!J182</f>
        <v>44482</v>
      </c>
      <c r="I182" s="9" t="str">
        <f>'Main Meals'!K182</f>
        <v>SNACK</v>
      </c>
      <c r="J182" s="9" t="str">
        <f>VLOOKUP(C182,'Main Meals'!C182:L605,10,FALSE)</f>
        <v>MS</v>
      </c>
      <c r="K182" s="7" t="s">
        <v>2076</v>
      </c>
      <c r="L182" s="392">
        <v>0</v>
      </c>
      <c r="M182" s="401">
        <v>44562</v>
      </c>
      <c r="N182" s="408"/>
      <c r="O182" s="423">
        <f t="shared" si="4"/>
        <v>0</v>
      </c>
      <c r="P182" s="7" t="s">
        <v>2075</v>
      </c>
      <c r="Q182" s="392">
        <v>0</v>
      </c>
      <c r="U182" s="7" t="s">
        <v>2075</v>
      </c>
      <c r="V182" s="7" t="s">
        <v>2077</v>
      </c>
      <c r="X182" s="392">
        <v>2.9</v>
      </c>
      <c r="Y182" s="392"/>
      <c r="Z182" s="7" t="s">
        <v>2076</v>
      </c>
      <c r="AA182" s="408">
        <v>0</v>
      </c>
      <c r="AB182" s="424">
        <v>44652</v>
      </c>
      <c r="AC182" s="424"/>
      <c r="AD182" s="392">
        <v>2.5935000000000001</v>
      </c>
      <c r="AE182" s="409">
        <v>44790</v>
      </c>
      <c r="AF182" s="425">
        <f t="shared" si="5"/>
        <v>0</v>
      </c>
      <c r="AG182" s="7" t="s">
        <v>137</v>
      </c>
      <c r="AH182" s="7" t="s">
        <v>2104</v>
      </c>
      <c r="AI182" s="10" t="s">
        <v>1465</v>
      </c>
    </row>
    <row r="183" spans="1:35">
      <c r="A183" s="10" t="str">
        <f>'Main Meals'!A183</f>
        <v>20401.000.000.000.000.000.000</v>
      </c>
      <c r="B183" s="9">
        <f>'Main Meals'!B183</f>
        <v>20400</v>
      </c>
      <c r="C183" s="9">
        <f>'Main Meals'!C183</f>
        <v>20401</v>
      </c>
      <c r="D183" s="10" t="str">
        <f>'Main Meals'!D183</f>
        <v xml:space="preserve">Ginger Snaps (Large) </v>
      </c>
      <c r="E183" s="9">
        <f>VLOOKUP($A183,'Item ID Crosswalk'!$A$2:$J$1048576,9,FALSE)</f>
        <v>0</v>
      </c>
      <c r="F183" s="422">
        <f>VLOOKUP($A183,'Item ID Crosswalk'!$A$2:$J$1048576,10,FALSE)</f>
        <v>810044432046</v>
      </c>
      <c r="G183" s="9" t="str">
        <f>'Main Meals'!I183</f>
        <v>INACTIVE</v>
      </c>
      <c r="H183" s="409">
        <f>'Main Meals'!J183</f>
        <v>44482</v>
      </c>
      <c r="I183" s="9" t="str">
        <f>'Main Meals'!K183</f>
        <v>SNACK</v>
      </c>
      <c r="J183" s="9" t="str">
        <f>VLOOKUP(C183,'Main Meals'!C183:L606,10,FALSE)</f>
        <v>MS</v>
      </c>
      <c r="K183" s="7" t="s">
        <v>2075</v>
      </c>
      <c r="L183" s="392">
        <v>12.99</v>
      </c>
      <c r="M183" s="401">
        <v>44562</v>
      </c>
      <c r="N183" s="7"/>
      <c r="O183" s="423">
        <f t="shared" si="4"/>
        <v>0</v>
      </c>
      <c r="P183" s="7" t="s">
        <v>2075</v>
      </c>
      <c r="Q183" s="392">
        <v>0</v>
      </c>
      <c r="U183" s="7" t="s">
        <v>2075</v>
      </c>
      <c r="V183" s="7" t="s">
        <v>2077</v>
      </c>
      <c r="X183" s="392">
        <v>0</v>
      </c>
      <c r="Y183" s="392"/>
      <c r="Z183" s="7" t="s">
        <v>2076</v>
      </c>
      <c r="AA183" s="407">
        <v>12.99</v>
      </c>
      <c r="AB183" s="424">
        <v>44805</v>
      </c>
      <c r="AC183" s="424"/>
      <c r="AD183" s="392">
        <v>7.79</v>
      </c>
      <c r="AE183" s="424">
        <v>44805</v>
      </c>
      <c r="AF183" s="425">
        <f t="shared" si="5"/>
        <v>0.40030792917628943</v>
      </c>
      <c r="AG183" s="7" t="s">
        <v>137</v>
      </c>
      <c r="AH183" s="7" t="s">
        <v>2104</v>
      </c>
      <c r="AI183" s="10" t="s">
        <v>1465</v>
      </c>
    </row>
    <row r="184" spans="1:35">
      <c r="A184" s="10" t="str">
        <f>'Main Meals'!A184</f>
        <v>20402.000.000.000.000.000.000</v>
      </c>
      <c r="B184" s="9">
        <f>'Main Meals'!B184</f>
        <v>20400</v>
      </c>
      <c r="C184" s="9">
        <f>'Main Meals'!C184</f>
        <v>20402</v>
      </c>
      <c r="D184" s="10" t="str">
        <f>'Main Meals'!D184</f>
        <v xml:space="preserve">Ginger Snaps (Small) </v>
      </c>
      <c r="E184" s="9">
        <f>VLOOKUP($A184,'Item ID Crosswalk'!$A$2:$J$1048576,9,FALSE)</f>
        <v>0</v>
      </c>
      <c r="F184" s="422">
        <f>VLOOKUP($A184,'Item ID Crosswalk'!$A$2:$J$1048576,10,FALSE)</f>
        <v>850001352451</v>
      </c>
      <c r="G184" s="9" t="str">
        <f>'Main Meals'!I184</f>
        <v>INACTIVE</v>
      </c>
      <c r="H184" s="409">
        <f>'Main Meals'!J184</f>
        <v>44482</v>
      </c>
      <c r="I184" s="9" t="str">
        <f>'Main Meals'!K184</f>
        <v>SNACK</v>
      </c>
      <c r="J184" s="9" t="str">
        <f>VLOOKUP(C184,'Main Meals'!C184:L607,10,FALSE)</f>
        <v>SS</v>
      </c>
      <c r="K184" s="7" t="s">
        <v>2075</v>
      </c>
      <c r="L184" s="392" t="s">
        <v>2077</v>
      </c>
      <c r="M184" s="401">
        <v>44562</v>
      </c>
      <c r="N184" s="7"/>
      <c r="O184" s="423">
        <f t="shared" si="4"/>
        <v>0</v>
      </c>
      <c r="P184" s="7" t="s">
        <v>2075</v>
      </c>
      <c r="Q184" s="392">
        <v>0</v>
      </c>
      <c r="U184" s="7" t="s">
        <v>2075</v>
      </c>
      <c r="V184" s="7" t="s">
        <v>2077</v>
      </c>
      <c r="X184" s="392">
        <v>0</v>
      </c>
      <c r="Y184" s="392"/>
      <c r="Z184" s="7" t="s">
        <v>2076</v>
      </c>
      <c r="AA184" s="7" t="s">
        <v>2077</v>
      </c>
      <c r="AB184" s="424">
        <v>44652</v>
      </c>
      <c r="AC184" s="424"/>
      <c r="AD184" s="392">
        <v>2.79</v>
      </c>
      <c r="AE184" s="409">
        <v>44790</v>
      </c>
      <c r="AF184" s="425">
        <f t="shared" si="5"/>
        <v>0</v>
      </c>
      <c r="AG184" s="7" t="s">
        <v>137</v>
      </c>
      <c r="AH184" s="7" t="s">
        <v>2104</v>
      </c>
      <c r="AI184" s="10" t="s">
        <v>1465</v>
      </c>
    </row>
    <row r="185" spans="1:35">
      <c r="A185" s="10" t="str">
        <f>'Main Meals'!A185</f>
        <v>20501.000.000.000.000.000.000</v>
      </c>
      <c r="B185" s="9">
        <f>'Main Meals'!B185</f>
        <v>20500</v>
      </c>
      <c r="C185" s="9">
        <f>'Main Meals'!C185</f>
        <v>20501</v>
      </c>
      <c r="D185" s="10" t="str">
        <f>'Main Meals'!D185</f>
        <v xml:space="preserve">Banana Bread </v>
      </c>
      <c r="E185" s="9">
        <f>VLOOKUP($A185,'Item ID Crosswalk'!$A$2:$J$1048576,9,FALSE)</f>
        <v>0</v>
      </c>
      <c r="F185" s="422">
        <f>VLOOKUP($A185,'Item ID Crosswalk'!$A$2:$J$1048576,10,FALSE)</f>
        <v>0</v>
      </c>
      <c r="G185" s="9" t="str">
        <f>'Main Meals'!I185</f>
        <v>INACTIVE</v>
      </c>
      <c r="H185" s="409">
        <f>'Main Meals'!J185</f>
        <v>44482</v>
      </c>
      <c r="I185" s="9" t="str">
        <f>'Main Meals'!K185</f>
        <v>SNACK</v>
      </c>
      <c r="J185" s="9" t="str">
        <f>VLOOKUP(C185,'Main Meals'!C185:L608,10,FALSE)</f>
        <v>MS</v>
      </c>
      <c r="K185" s="7" t="s">
        <v>2075</v>
      </c>
      <c r="L185" s="392" t="s">
        <v>2077</v>
      </c>
      <c r="M185" s="401">
        <v>44562</v>
      </c>
      <c r="N185" s="7"/>
      <c r="O185" s="423">
        <f t="shared" si="4"/>
        <v>0</v>
      </c>
      <c r="P185" s="7" t="s">
        <v>2075</v>
      </c>
      <c r="Q185" s="392" t="s">
        <v>2077</v>
      </c>
      <c r="U185" s="7" t="s">
        <v>2075</v>
      </c>
      <c r="V185" s="7" t="s">
        <v>2077</v>
      </c>
      <c r="X185" s="7" t="s">
        <v>2077</v>
      </c>
      <c r="Y185" s="28"/>
      <c r="Z185" s="7" t="s">
        <v>2075</v>
      </c>
      <c r="AA185" s="7" t="s">
        <v>2077</v>
      </c>
      <c r="AB185" s="424">
        <v>44652</v>
      </c>
      <c r="AC185" s="424"/>
      <c r="AD185" s="28"/>
      <c r="AE185" s="9"/>
      <c r="AF185" s="425">
        <f t="shared" si="5"/>
        <v>0</v>
      </c>
      <c r="AG185" s="7" t="s">
        <v>2077</v>
      </c>
      <c r="AH185" s="28"/>
      <c r="AI185" s="10" t="s">
        <v>1465</v>
      </c>
    </row>
    <row r="186" spans="1:35">
      <c r="A186" s="10" t="str">
        <f>'Main Meals'!A186</f>
        <v>20502.000.000.000.000.000.000</v>
      </c>
      <c r="B186" s="9">
        <f>'Main Meals'!B186</f>
        <v>20500</v>
      </c>
      <c r="C186" s="9">
        <f>'Main Meals'!C186</f>
        <v>20502</v>
      </c>
      <c r="D186" s="10" t="str">
        <f>'Main Meals'!D186</f>
        <v xml:space="preserve">Banana Bread </v>
      </c>
      <c r="E186" s="9">
        <f>VLOOKUP($A186,'Item ID Crosswalk'!$A$2:$J$1048576,9,FALSE)</f>
        <v>0</v>
      </c>
      <c r="F186" s="422">
        <f>VLOOKUP($A186,'Item ID Crosswalk'!$A$2:$J$1048576,10,FALSE)</f>
        <v>0</v>
      </c>
      <c r="G186" s="9" t="str">
        <f>'Main Meals'!I186</f>
        <v>INACTIVE</v>
      </c>
      <c r="H186" s="409">
        <f>'Main Meals'!J186</f>
        <v>44482</v>
      </c>
      <c r="I186" s="9" t="str">
        <f>'Main Meals'!K186</f>
        <v>SNACK</v>
      </c>
      <c r="J186" s="9" t="str">
        <f>VLOOKUP(C186,'Main Meals'!C186:L609,10,FALSE)</f>
        <v>MS</v>
      </c>
      <c r="K186" s="7" t="s">
        <v>2075</v>
      </c>
      <c r="L186" s="392" t="s">
        <v>2077</v>
      </c>
      <c r="M186" s="401">
        <v>44562</v>
      </c>
      <c r="N186" s="7"/>
      <c r="O186" s="423">
        <f t="shared" si="4"/>
        <v>0</v>
      </c>
      <c r="P186" s="7" t="s">
        <v>2075</v>
      </c>
      <c r="Q186" s="392" t="s">
        <v>2077</v>
      </c>
      <c r="U186" s="7" t="s">
        <v>2075</v>
      </c>
      <c r="V186" s="7" t="s">
        <v>2077</v>
      </c>
      <c r="X186" s="7" t="s">
        <v>2077</v>
      </c>
      <c r="Y186" s="28"/>
      <c r="Z186" s="7" t="s">
        <v>2075</v>
      </c>
      <c r="AA186" s="7" t="s">
        <v>2077</v>
      </c>
      <c r="AB186" s="424">
        <v>44652</v>
      </c>
      <c r="AC186" s="424"/>
      <c r="AD186" s="28"/>
      <c r="AE186" s="9"/>
      <c r="AF186" s="425">
        <f t="shared" si="5"/>
        <v>0</v>
      </c>
      <c r="AG186" s="7" t="s">
        <v>2077</v>
      </c>
      <c r="AH186" s="28"/>
      <c r="AI186" s="10" t="s">
        <v>1465</v>
      </c>
    </row>
    <row r="187" spans="1:35">
      <c r="A187" s="10" t="str">
        <f>'Main Meals'!A187</f>
        <v>20601.000.000.000.000.000.000</v>
      </c>
      <c r="B187" s="9">
        <f>'Main Meals'!B187</f>
        <v>20600</v>
      </c>
      <c r="C187" s="9">
        <f>'Main Meals'!C187</f>
        <v>20601</v>
      </c>
      <c r="D187" s="10" t="str">
        <f>'Main Meals'!D187</f>
        <v xml:space="preserve">Cinnamon-Sugar Coffee Cakes (Snack Size) </v>
      </c>
      <c r="E187" s="9">
        <f>VLOOKUP($A187,'Item ID Crosswalk'!$A$2:$J$1048576,9,FALSE)</f>
        <v>0</v>
      </c>
      <c r="F187" s="422">
        <f>VLOOKUP($A187,'Item ID Crosswalk'!$A$2:$J$1048576,10,FALSE)</f>
        <v>850001352468</v>
      </c>
      <c r="G187" s="9" t="str">
        <f>'Main Meals'!I187</f>
        <v xml:space="preserve">ACTIVE </v>
      </c>
      <c r="H187" s="409">
        <f>'Main Meals'!J187</f>
        <v>44482</v>
      </c>
      <c r="I187" s="9" t="str">
        <f>'Main Meals'!K187</f>
        <v>SNACK</v>
      </c>
      <c r="J187" s="9" t="str">
        <f>VLOOKUP(C187,'Main Meals'!C187:L610,10,FALSE)</f>
        <v>SS</v>
      </c>
      <c r="K187" s="7" t="s">
        <v>2075</v>
      </c>
      <c r="L187" s="392">
        <v>5.49</v>
      </c>
      <c r="M187" s="401">
        <v>44799</v>
      </c>
      <c r="N187" s="7"/>
      <c r="O187" s="423">
        <f t="shared" si="4"/>
        <v>0</v>
      </c>
      <c r="P187" s="7" t="s">
        <v>2075</v>
      </c>
      <c r="Q187" s="392">
        <v>0</v>
      </c>
      <c r="U187" s="7" t="s">
        <v>2075</v>
      </c>
      <c r="V187" s="7" t="s">
        <v>2077</v>
      </c>
      <c r="X187" s="392">
        <v>3.1</v>
      </c>
      <c r="Y187" s="392"/>
      <c r="Z187" s="7" t="s">
        <v>2076</v>
      </c>
      <c r="AA187" s="407">
        <v>5.49</v>
      </c>
      <c r="AB187" s="424">
        <v>44805</v>
      </c>
      <c r="AC187" s="424"/>
      <c r="AD187" s="392">
        <v>3.3</v>
      </c>
      <c r="AE187" s="424">
        <v>44805</v>
      </c>
      <c r="AF187" s="425">
        <f t="shared" si="5"/>
        <v>0.39890710382513667</v>
      </c>
      <c r="AG187" s="7" t="s">
        <v>137</v>
      </c>
      <c r="AH187" s="7" t="s">
        <v>2104</v>
      </c>
      <c r="AI187" s="10" t="s">
        <v>1465</v>
      </c>
    </row>
    <row r="188" spans="1:35">
      <c r="A188" s="10" t="str">
        <f>'Main Meals'!A188</f>
        <v>20602.000.000.000.000.000.000</v>
      </c>
      <c r="B188" s="9">
        <f>'Main Meals'!B188</f>
        <v>20600</v>
      </c>
      <c r="C188" s="9">
        <f>'Main Meals'!C188</f>
        <v>20602</v>
      </c>
      <c r="D188" s="10" t="str">
        <f>'Main Meals'!D188</f>
        <v xml:space="preserve">Cinnamon-Sugar Coffee Cakes (Bite Size) </v>
      </c>
      <c r="E188" s="9">
        <f>VLOOKUP($A188,'Item ID Crosswalk'!$A$2:$J$1048576,9,FALSE)</f>
        <v>0</v>
      </c>
      <c r="F188" s="422">
        <f>VLOOKUP($A188,'Item ID Crosswalk'!$A$2:$J$1048576,10,FALSE)</f>
        <v>0</v>
      </c>
      <c r="G188" s="9" t="str">
        <f>'Main Meals'!I188</f>
        <v>INACTIVE</v>
      </c>
      <c r="H188" s="409">
        <f>'Main Meals'!J188</f>
        <v>44482</v>
      </c>
      <c r="I188" s="9" t="str">
        <f>'Main Meals'!K188</f>
        <v>SNACK</v>
      </c>
      <c r="J188" s="9" t="str">
        <f>VLOOKUP(C188,'Main Meals'!C188:L611,10,FALSE)</f>
        <v>SS</v>
      </c>
      <c r="K188" s="7" t="s">
        <v>2075</v>
      </c>
      <c r="L188" s="392" t="s">
        <v>2077</v>
      </c>
      <c r="M188" s="401">
        <v>44562</v>
      </c>
      <c r="N188" s="7"/>
      <c r="O188" s="423">
        <f t="shared" si="4"/>
        <v>0</v>
      </c>
      <c r="P188" s="7" t="s">
        <v>2075</v>
      </c>
      <c r="Q188" s="392" t="s">
        <v>2077</v>
      </c>
      <c r="U188" s="7" t="s">
        <v>2075</v>
      </c>
      <c r="V188" s="7" t="s">
        <v>2077</v>
      </c>
      <c r="X188" s="7" t="s">
        <v>2077</v>
      </c>
      <c r="Y188" s="28"/>
      <c r="Z188" s="7" t="s">
        <v>2075</v>
      </c>
      <c r="AA188" s="7" t="s">
        <v>2077</v>
      </c>
      <c r="AB188" s="424">
        <v>44652</v>
      </c>
      <c r="AC188" s="424"/>
      <c r="AD188" s="28"/>
      <c r="AE188" s="9"/>
      <c r="AF188" s="425">
        <f t="shared" si="5"/>
        <v>0</v>
      </c>
      <c r="AG188" s="7" t="s">
        <v>2077</v>
      </c>
      <c r="AH188" s="28"/>
      <c r="AI188" s="10" t="s">
        <v>1465</v>
      </c>
    </row>
    <row r="189" spans="1:35">
      <c r="A189" s="10" t="str">
        <f>'Main Meals'!A189</f>
        <v>20603.000.000.000.000.000.000</v>
      </c>
      <c r="B189" s="9">
        <f>'Main Meals'!B189</f>
        <v>20600</v>
      </c>
      <c r="C189" s="9">
        <f>'Main Meals'!C189</f>
        <v>20603</v>
      </c>
      <c r="D189" s="10" t="str">
        <f>'Main Meals'!D189</f>
        <v xml:space="preserve">Cinnamon-Sugar Coffee Cakes (4 pack) </v>
      </c>
      <c r="E189" s="9">
        <f>VLOOKUP($A189,'Item ID Crosswalk'!$A$2:$J$1048576,9,FALSE)</f>
        <v>0</v>
      </c>
      <c r="F189" s="422">
        <f>VLOOKUP($A189,'Item ID Crosswalk'!$A$2:$J$1048576,10,FALSE)</f>
        <v>0</v>
      </c>
      <c r="G189" s="9" t="str">
        <f>'Main Meals'!I189</f>
        <v>INACTIVE</v>
      </c>
      <c r="H189" s="409">
        <f>'Main Meals'!J189</f>
        <v>44482</v>
      </c>
      <c r="I189" s="9" t="str">
        <f>'Main Meals'!K189</f>
        <v>SNACK</v>
      </c>
      <c r="J189" s="9" t="str">
        <f>VLOOKUP(C189,'Main Meals'!C189:L612,10,FALSE)</f>
        <v>MS</v>
      </c>
      <c r="K189" s="7" t="s">
        <v>2075</v>
      </c>
      <c r="L189" s="392" t="s">
        <v>2077</v>
      </c>
      <c r="M189" s="401">
        <v>44562</v>
      </c>
      <c r="N189" s="7"/>
      <c r="O189" s="423">
        <f t="shared" si="4"/>
        <v>0</v>
      </c>
      <c r="P189" s="7" t="s">
        <v>2075</v>
      </c>
      <c r="Q189" s="392" t="s">
        <v>2077</v>
      </c>
      <c r="U189" s="7" t="s">
        <v>2075</v>
      </c>
      <c r="V189" s="7" t="s">
        <v>2077</v>
      </c>
      <c r="X189" s="7" t="s">
        <v>2077</v>
      </c>
      <c r="Y189" s="28"/>
      <c r="Z189" s="7" t="s">
        <v>2075</v>
      </c>
      <c r="AA189" s="7" t="s">
        <v>2077</v>
      </c>
      <c r="AB189" s="424">
        <v>44652</v>
      </c>
      <c r="AC189" s="424"/>
      <c r="AD189" s="28"/>
      <c r="AE189" s="9"/>
      <c r="AF189" s="425">
        <f t="shared" si="5"/>
        <v>0</v>
      </c>
      <c r="AG189" s="7" t="s">
        <v>2077</v>
      </c>
      <c r="AH189" s="28"/>
      <c r="AI189" s="10" t="s">
        <v>1465</v>
      </c>
    </row>
    <row r="190" spans="1:35">
      <c r="A190" s="10" t="str">
        <f>'Main Meals'!A190</f>
        <v>20701.000.000.000.000.000.000</v>
      </c>
      <c r="B190" s="9">
        <f>'Main Meals'!B190</f>
        <v>20700</v>
      </c>
      <c r="C190" s="9">
        <f>'Main Meals'!C190</f>
        <v>20701</v>
      </c>
      <c r="D190" s="10" t="str">
        <f>'Main Meals'!D190</f>
        <v xml:space="preserve">Coffee Cake Bakers Box  </v>
      </c>
      <c r="E190" s="9">
        <f>VLOOKUP($A190,'Item ID Crosswalk'!$A$2:$J$1048576,9,FALSE)</f>
        <v>0</v>
      </c>
      <c r="F190" s="422">
        <f>VLOOKUP($A190,'Item ID Crosswalk'!$A$2:$J$1048576,10,FALSE)</f>
        <v>0</v>
      </c>
      <c r="G190" s="9" t="str">
        <f>'Main Meals'!I190</f>
        <v xml:space="preserve">ACTIVE </v>
      </c>
      <c r="H190" s="409">
        <f>'Main Meals'!J190</f>
        <v>44482</v>
      </c>
      <c r="I190" s="9" t="str">
        <f>'Main Meals'!K190</f>
        <v>SNACK</v>
      </c>
      <c r="J190" s="9" t="str">
        <f>VLOOKUP(C190,'Main Meals'!C190:L613,10,FALSE)</f>
        <v>MS</v>
      </c>
      <c r="K190" s="7" t="s">
        <v>2076</v>
      </c>
      <c r="L190" s="392">
        <v>19.989999999999998</v>
      </c>
      <c r="M190" s="401">
        <v>44562</v>
      </c>
      <c r="N190" s="407"/>
      <c r="O190" s="423">
        <f t="shared" si="4"/>
        <v>0</v>
      </c>
      <c r="P190" s="7" t="s">
        <v>2075</v>
      </c>
      <c r="Q190" s="392" t="s">
        <v>2077</v>
      </c>
      <c r="U190" s="7" t="s">
        <v>2075</v>
      </c>
      <c r="V190" s="7" t="s">
        <v>2077</v>
      </c>
      <c r="X190" s="7" t="s">
        <v>2077</v>
      </c>
      <c r="Y190" s="28"/>
      <c r="Z190" s="7" t="s">
        <v>2075</v>
      </c>
      <c r="AA190" s="407">
        <v>19.989999999999998</v>
      </c>
      <c r="AB190" s="424">
        <v>44652</v>
      </c>
      <c r="AC190" s="424"/>
      <c r="AD190" s="28"/>
      <c r="AE190" s="9"/>
      <c r="AF190" s="425">
        <f t="shared" si="5"/>
        <v>1</v>
      </c>
      <c r="AG190" s="7" t="s">
        <v>2077</v>
      </c>
      <c r="AH190" s="28"/>
      <c r="AI190" s="10" t="s">
        <v>1465</v>
      </c>
    </row>
    <row r="191" spans="1:35">
      <c r="A191" s="10" t="str">
        <f>'Main Meals'!A191</f>
        <v>20702.000.000.000.000.000.000</v>
      </c>
      <c r="B191" s="9">
        <f>'Main Meals'!B191</f>
        <v>20700</v>
      </c>
      <c r="C191" s="9">
        <f>'Main Meals'!C191</f>
        <v>20702</v>
      </c>
      <c r="D191" s="10" t="str">
        <f>'Main Meals'!D191</f>
        <v xml:space="preserve">Ginger Snaps Bakers Box </v>
      </c>
      <c r="E191" s="9">
        <f>VLOOKUP($A191,'Item ID Crosswalk'!$A$2:$J$1048576,9,FALSE)</f>
        <v>0</v>
      </c>
      <c r="F191" s="422">
        <f>VLOOKUP($A191,'Item ID Crosswalk'!$A$2:$J$1048576,10,FALSE)</f>
        <v>0</v>
      </c>
      <c r="G191" s="9" t="str">
        <f>'Main Meals'!I191</f>
        <v xml:space="preserve">ACTIVE </v>
      </c>
      <c r="H191" s="409">
        <f>'Main Meals'!J191</f>
        <v>44482</v>
      </c>
      <c r="I191" s="9" t="str">
        <f>'Main Meals'!K191</f>
        <v>SNACK</v>
      </c>
      <c r="J191" s="9" t="str">
        <f>VLOOKUP(C191,'Main Meals'!C191:L614,10,FALSE)</f>
        <v>MS</v>
      </c>
      <c r="K191" s="7" t="s">
        <v>2076</v>
      </c>
      <c r="L191" s="392">
        <v>17.989999999999998</v>
      </c>
      <c r="M191" s="401">
        <v>44562</v>
      </c>
      <c r="N191" s="407"/>
      <c r="O191" s="423">
        <f t="shared" si="4"/>
        <v>0</v>
      </c>
      <c r="P191" s="7" t="s">
        <v>2075</v>
      </c>
      <c r="Q191" s="392" t="s">
        <v>2077</v>
      </c>
      <c r="U191" s="7" t="s">
        <v>2075</v>
      </c>
      <c r="V191" s="7" t="s">
        <v>2077</v>
      </c>
      <c r="X191" s="7" t="s">
        <v>2077</v>
      </c>
      <c r="Y191" s="28"/>
      <c r="Z191" s="7" t="s">
        <v>2075</v>
      </c>
      <c r="AA191" s="407">
        <v>17.989999999999998</v>
      </c>
      <c r="AB191" s="424">
        <v>44652</v>
      </c>
      <c r="AC191" s="424"/>
      <c r="AD191" s="28"/>
      <c r="AE191" s="9"/>
      <c r="AF191" s="425">
        <f t="shared" si="5"/>
        <v>1</v>
      </c>
      <c r="AG191" s="7" t="s">
        <v>2077</v>
      </c>
      <c r="AH191" s="28"/>
      <c r="AI191" s="10" t="s">
        <v>1465</v>
      </c>
    </row>
    <row r="192" spans="1:35">
      <c r="A192" s="10" t="str">
        <f>'Main Meals'!A192</f>
        <v>20901.000.000.000.000.000.000</v>
      </c>
      <c r="B192" s="9">
        <f>'Main Meals'!B192</f>
        <v>20900</v>
      </c>
      <c r="C192" s="9">
        <f>'Main Meals'!C192</f>
        <v>20901</v>
      </c>
      <c r="D192" s="10" t="str">
        <f>'Main Meals'!D192</f>
        <v>Signature Bone Broth Chicken and Beef</v>
      </c>
      <c r="E192" s="9">
        <f>VLOOKUP($A192,'Item ID Crosswalk'!$A$2:$J$1048576,9,FALSE)</f>
        <v>0</v>
      </c>
      <c r="F192" s="422">
        <f>VLOOKUP($A192,'Item ID Crosswalk'!$A$2:$J$1048576,10,FALSE)</f>
        <v>0</v>
      </c>
      <c r="G192" s="9" t="str">
        <f>'Main Meals'!I192</f>
        <v>INACTIVE</v>
      </c>
      <c r="H192" s="409">
        <f>'Main Meals'!J192</f>
        <v>44482</v>
      </c>
      <c r="I192" s="9" t="str">
        <f>'Main Meals'!K192</f>
        <v>SOUP</v>
      </c>
      <c r="J192" s="9" t="str">
        <f>VLOOKUP(C192,'Main Meals'!C192:L615,10,FALSE)</f>
        <v>SS</v>
      </c>
      <c r="K192" s="7" t="s">
        <v>2076</v>
      </c>
      <c r="L192" s="392">
        <v>6.99</v>
      </c>
      <c r="M192" s="401">
        <v>44562</v>
      </c>
      <c r="N192" s="407"/>
      <c r="O192" s="423">
        <f t="shared" si="4"/>
        <v>0</v>
      </c>
      <c r="P192" s="7" t="s">
        <v>2075</v>
      </c>
      <c r="Q192" s="392" t="s">
        <v>2077</v>
      </c>
      <c r="U192" s="7" t="s">
        <v>2075</v>
      </c>
      <c r="V192" s="7" t="s">
        <v>2077</v>
      </c>
      <c r="X192" s="7" t="s">
        <v>2077</v>
      </c>
      <c r="Y192" s="28"/>
      <c r="Z192" s="7" t="s">
        <v>2075</v>
      </c>
      <c r="AA192" s="407">
        <v>6.99</v>
      </c>
      <c r="AB192" s="424">
        <v>44652</v>
      </c>
      <c r="AC192" s="424"/>
      <c r="AD192" s="28"/>
      <c r="AE192" s="9"/>
      <c r="AF192" s="425">
        <f t="shared" si="5"/>
        <v>1</v>
      </c>
      <c r="AG192" s="7" t="s">
        <v>2077</v>
      </c>
      <c r="AH192" s="28"/>
      <c r="AI192" s="10" t="s">
        <v>1465</v>
      </c>
    </row>
    <row r="193" spans="1:35">
      <c r="A193" s="10" t="str">
        <f>'Main Meals'!A193</f>
        <v>20902.000.000.000.000.000.000</v>
      </c>
      <c r="B193" s="9">
        <f>'Main Meals'!B193</f>
        <v>20900</v>
      </c>
      <c r="C193" s="9">
        <f>'Main Meals'!C193</f>
        <v>20902</v>
      </c>
      <c r="D193" s="10" t="str">
        <f>'Main Meals'!D193</f>
        <v>Signature Bone Broth Chicken</v>
      </c>
      <c r="E193" s="9">
        <f>VLOOKUP($A193,'Item ID Crosswalk'!$A$2:$J$1048576,9,FALSE)</f>
        <v>0</v>
      </c>
      <c r="F193" s="422">
        <f>VLOOKUP($A193,'Item ID Crosswalk'!$A$2:$J$1048576,10,FALSE)</f>
        <v>0</v>
      </c>
      <c r="G193" s="9" t="str">
        <f>'Main Meals'!I193</f>
        <v>INACTIVE</v>
      </c>
      <c r="H193" s="409">
        <f>'Main Meals'!J193</f>
        <v>44482</v>
      </c>
      <c r="I193" s="9" t="str">
        <f>'Main Meals'!K193</f>
        <v>SOUP</v>
      </c>
      <c r="J193" s="9" t="str">
        <f>VLOOKUP(C193,'Main Meals'!C193:L616,10,FALSE)</f>
        <v>SS</v>
      </c>
      <c r="K193" s="7" t="s">
        <v>2076</v>
      </c>
      <c r="L193" s="392">
        <v>6.99</v>
      </c>
      <c r="M193" s="401">
        <v>44562</v>
      </c>
      <c r="N193" s="407"/>
      <c r="O193" s="423">
        <f t="shared" si="4"/>
        <v>0</v>
      </c>
      <c r="P193" s="7" t="s">
        <v>2075</v>
      </c>
      <c r="Q193" s="392" t="s">
        <v>2077</v>
      </c>
      <c r="U193" s="7" t="s">
        <v>2075</v>
      </c>
      <c r="V193" s="7" t="s">
        <v>2077</v>
      </c>
      <c r="X193" s="7" t="s">
        <v>2077</v>
      </c>
      <c r="Y193" s="28"/>
      <c r="Z193" s="7" t="s">
        <v>2075</v>
      </c>
      <c r="AA193" s="407">
        <v>6.99</v>
      </c>
      <c r="AB193" s="424">
        <v>44652</v>
      </c>
      <c r="AC193" s="424"/>
      <c r="AD193" s="28"/>
      <c r="AE193" s="9"/>
      <c r="AF193" s="425">
        <f t="shared" si="5"/>
        <v>1</v>
      </c>
      <c r="AG193" s="7" t="s">
        <v>2077</v>
      </c>
      <c r="AH193" s="28"/>
      <c r="AI193" s="10" t="s">
        <v>1465</v>
      </c>
    </row>
    <row r="194" spans="1:35">
      <c r="A194" s="10" t="str">
        <f>'Main Meals'!A194</f>
        <v>30101.604.000.000.000.000.000</v>
      </c>
      <c r="B194" s="9">
        <f>'Main Meals'!B194</f>
        <v>30100</v>
      </c>
      <c r="C194" s="9">
        <f>'Main Meals'!C194</f>
        <v>30101</v>
      </c>
      <c r="D194" s="10" t="str">
        <f>'Main Meals'!D194</f>
        <v xml:space="preserve">Chicken Paillard  </v>
      </c>
      <c r="E194" s="9">
        <f>VLOOKUP($A194,'Item ID Crosswalk'!$A$2:$J$1048576,9,FALSE)</f>
        <v>0</v>
      </c>
      <c r="F194" s="422">
        <f>VLOOKUP($A194,'Item ID Crosswalk'!$A$2:$J$1048576,10,FALSE)</f>
        <v>810044430493</v>
      </c>
      <c r="G194" s="9" t="str">
        <f>'Main Meals'!I194</f>
        <v xml:space="preserve">ACTIVE </v>
      </c>
      <c r="H194" s="409">
        <f>'Main Meals'!J194</f>
        <v>44482</v>
      </c>
      <c r="I194" s="9" t="str">
        <f>'Main Meals'!K194</f>
        <v>ENTRÉE</v>
      </c>
      <c r="J194" s="9" t="str">
        <f>VLOOKUP(C194,'Main Meals'!C194:L617,10,FALSE)</f>
        <v>SS</v>
      </c>
      <c r="K194" s="7" t="s">
        <v>2076</v>
      </c>
      <c r="L194" s="392">
        <v>16.55</v>
      </c>
      <c r="M194" s="401">
        <v>44684</v>
      </c>
      <c r="N194" s="408">
        <v>15.99</v>
      </c>
      <c r="O194" s="423">
        <f t="shared" ref="O194:O257" si="6">IFERROR((L194-N194)/N194,0)</f>
        <v>3.5021888680425294E-2</v>
      </c>
      <c r="P194" s="7" t="s">
        <v>2075</v>
      </c>
      <c r="Q194" s="7" t="s">
        <v>2077</v>
      </c>
      <c r="U194" s="7" t="s">
        <v>2075</v>
      </c>
      <c r="V194" s="7" t="s">
        <v>2077</v>
      </c>
      <c r="X194" s="392" t="s">
        <v>137</v>
      </c>
      <c r="Y194" s="392"/>
      <c r="Z194" s="7" t="s">
        <v>2076</v>
      </c>
      <c r="AA194" s="408">
        <v>15.99</v>
      </c>
      <c r="AB194" s="424">
        <v>44652</v>
      </c>
      <c r="AC194" s="424"/>
      <c r="AD194" s="392">
        <v>10.393500000000001</v>
      </c>
      <c r="AE194" s="409">
        <v>44790</v>
      </c>
      <c r="AF194" s="425">
        <f t="shared" ref="AF194:AF257" si="7">IFERROR(((AA194-AD194)/AA194),0)</f>
        <v>0.34999999999999992</v>
      </c>
      <c r="AG194" s="7" t="s">
        <v>137</v>
      </c>
      <c r="AH194" s="7" t="s">
        <v>2104</v>
      </c>
      <c r="AI194" s="10" t="s">
        <v>1465</v>
      </c>
    </row>
    <row r="195" spans="1:35">
      <c r="A195" s="10" t="str">
        <f>'Main Meals'!A195</f>
        <v>30201.000.000.000.000.000.000</v>
      </c>
      <c r="B195" s="9">
        <f>'Main Meals'!B195</f>
        <v>30200</v>
      </c>
      <c r="C195" s="9">
        <f>'Main Meals'!C195</f>
        <v>30201</v>
      </c>
      <c r="D195" s="10" t="str">
        <f>'Main Meals'!D195</f>
        <v xml:space="preserve">Chicken &amp; Rice Soup </v>
      </c>
      <c r="E195" s="9">
        <f>VLOOKUP($A195,'Item ID Crosswalk'!$A$2:$J$1048576,9,FALSE)</f>
        <v>0</v>
      </c>
      <c r="F195" s="422">
        <f>VLOOKUP($A195,'Item ID Crosswalk'!$A$2:$J$1048576,10,FALSE)</f>
        <v>850001352093</v>
      </c>
      <c r="G195" s="9" t="str">
        <f>'Main Meals'!I195</f>
        <v xml:space="preserve">ACTIVE </v>
      </c>
      <c r="H195" s="409">
        <f>'Main Meals'!J195</f>
        <v>44482</v>
      </c>
      <c r="I195" s="9" t="str">
        <f>'Main Meals'!K195</f>
        <v>SOUP</v>
      </c>
      <c r="J195" s="9" t="str">
        <f>VLOOKUP(C195,'Main Meals'!C195:L618,10,FALSE)</f>
        <v>SS</v>
      </c>
      <c r="K195" s="7" t="s">
        <v>2076</v>
      </c>
      <c r="L195" s="392">
        <v>8.16</v>
      </c>
      <c r="M195" s="401">
        <v>44684</v>
      </c>
      <c r="N195" s="408">
        <v>7.99</v>
      </c>
      <c r="O195" s="423">
        <f t="shared" si="6"/>
        <v>2.127659574468084E-2</v>
      </c>
      <c r="P195" s="7" t="s">
        <v>2076</v>
      </c>
      <c r="Q195" s="392">
        <v>5.99</v>
      </c>
      <c r="U195" s="7" t="s">
        <v>2075</v>
      </c>
      <c r="V195" s="7" t="s">
        <v>2077</v>
      </c>
      <c r="X195" s="392">
        <v>2.4</v>
      </c>
      <c r="Y195" s="392"/>
      <c r="Z195" s="7" t="s">
        <v>2076</v>
      </c>
      <c r="AA195" s="407">
        <v>8.16</v>
      </c>
      <c r="AB195" s="424">
        <v>44805</v>
      </c>
      <c r="AC195" s="424"/>
      <c r="AD195" s="392">
        <v>3.676595744680851</v>
      </c>
      <c r="AE195" s="424">
        <v>44805</v>
      </c>
      <c r="AF195" s="425">
        <f t="shared" si="7"/>
        <v>0.54943679599499373</v>
      </c>
      <c r="AG195" s="7" t="s">
        <v>137</v>
      </c>
      <c r="AH195" s="7" t="s">
        <v>2104</v>
      </c>
      <c r="AI195" s="10" t="s">
        <v>1465</v>
      </c>
    </row>
    <row r="196" spans="1:35">
      <c r="A196" s="10" t="str">
        <f>'Main Meals'!A196</f>
        <v>30301.000.000.000.000.000.000</v>
      </c>
      <c r="B196" s="9">
        <f>'Main Meals'!B196</f>
        <v>30300</v>
      </c>
      <c r="C196" s="9">
        <f>'Main Meals'!C196</f>
        <v>30301</v>
      </c>
      <c r="D196" s="10" t="str">
        <f>'Main Meals'!D196</f>
        <v xml:space="preserve">Vitality Shot: Energize </v>
      </c>
      <c r="E196" s="9">
        <f>VLOOKUP($A196,'Item ID Crosswalk'!$A$2:$J$1048576,9,FALSE)</f>
        <v>0</v>
      </c>
      <c r="F196" s="422">
        <f>VLOOKUP($A196,'Item ID Crosswalk'!$A$2:$J$1048576,10,FALSE)</f>
        <v>0</v>
      </c>
      <c r="G196" s="9" t="str">
        <f>'Main Meals'!I196</f>
        <v>RETIRED</v>
      </c>
      <c r="H196" s="409">
        <f>'Main Meals'!J196</f>
        <v>44482</v>
      </c>
      <c r="I196" s="9" t="str">
        <f>'Main Meals'!K196</f>
        <v>BEVERAGE</v>
      </c>
      <c r="J196" s="9" t="str">
        <f>VLOOKUP(C196,'Main Meals'!C196:L619,10,FALSE)</f>
        <v>SS</v>
      </c>
      <c r="K196" s="7" t="s">
        <v>1990</v>
      </c>
      <c r="L196" s="392">
        <v>3.99</v>
      </c>
      <c r="M196" s="401">
        <v>44562</v>
      </c>
      <c r="N196" s="407"/>
      <c r="O196" s="423">
        <f t="shared" si="6"/>
        <v>0</v>
      </c>
      <c r="P196" s="7" t="s">
        <v>2075</v>
      </c>
      <c r="Q196" s="392" t="s">
        <v>2077</v>
      </c>
      <c r="U196" s="7" t="s">
        <v>2075</v>
      </c>
      <c r="V196" s="7" t="s">
        <v>2077</v>
      </c>
      <c r="X196" s="7" t="s">
        <v>2077</v>
      </c>
      <c r="Y196" s="28"/>
      <c r="Z196" s="7" t="s">
        <v>2075</v>
      </c>
      <c r="AA196" s="407">
        <v>3.99</v>
      </c>
      <c r="AB196" s="424">
        <v>44652</v>
      </c>
      <c r="AC196" s="424"/>
      <c r="AD196" s="28"/>
      <c r="AE196" s="9"/>
      <c r="AF196" s="425">
        <f t="shared" si="7"/>
        <v>1</v>
      </c>
      <c r="AG196" s="7" t="s">
        <v>2077</v>
      </c>
      <c r="AH196" s="28"/>
      <c r="AI196" s="10" t="s">
        <v>1465</v>
      </c>
    </row>
    <row r="197" spans="1:35">
      <c r="A197" s="10" t="str">
        <f>'Main Meals'!A197</f>
        <v>30302.000.000.000.000.000.000</v>
      </c>
      <c r="B197" s="9">
        <f>'Main Meals'!B197</f>
        <v>30300</v>
      </c>
      <c r="C197" s="9">
        <f>'Main Meals'!C197</f>
        <v>30302</v>
      </c>
      <c r="D197" s="10" t="str">
        <f>'Main Meals'!D197</f>
        <v xml:space="preserve">Vitality Shot: Energize (Pair) </v>
      </c>
      <c r="E197" s="9">
        <f>VLOOKUP($A197,'Item ID Crosswalk'!$A$2:$J$1048576,9,FALSE)</f>
        <v>0</v>
      </c>
      <c r="F197" s="422">
        <f>VLOOKUP($A197,'Item ID Crosswalk'!$A$2:$J$1048576,10,FALSE)</f>
        <v>0</v>
      </c>
      <c r="G197" s="9" t="str">
        <f>'Main Meals'!I197</f>
        <v>RETIRED</v>
      </c>
      <c r="H197" s="409">
        <f>'Main Meals'!J197</f>
        <v>44482</v>
      </c>
      <c r="I197" s="9" t="str">
        <f>'Main Meals'!K197</f>
        <v>BEVERAGE</v>
      </c>
      <c r="J197" s="9" t="str">
        <f>VLOOKUP(C197,'Main Meals'!C197:L620,10,FALSE)</f>
        <v>MS</v>
      </c>
      <c r="K197" s="7" t="s">
        <v>1990</v>
      </c>
      <c r="L197" s="392">
        <v>5.99</v>
      </c>
      <c r="M197" s="401">
        <v>44562</v>
      </c>
      <c r="N197" s="407"/>
      <c r="O197" s="423">
        <f t="shared" si="6"/>
        <v>0</v>
      </c>
      <c r="P197" s="7" t="s">
        <v>2075</v>
      </c>
      <c r="Q197" s="392" t="s">
        <v>2077</v>
      </c>
      <c r="U197" s="7" t="s">
        <v>2075</v>
      </c>
      <c r="V197" s="7" t="s">
        <v>2077</v>
      </c>
      <c r="X197" s="7" t="s">
        <v>2077</v>
      </c>
      <c r="Y197" s="28"/>
      <c r="Z197" s="7" t="s">
        <v>2075</v>
      </c>
      <c r="AA197" s="407">
        <v>5.99</v>
      </c>
      <c r="AB197" s="424">
        <v>44652</v>
      </c>
      <c r="AC197" s="424"/>
      <c r="AD197" s="28"/>
      <c r="AE197" s="9"/>
      <c r="AF197" s="425">
        <f t="shared" si="7"/>
        <v>1</v>
      </c>
      <c r="AG197" s="7" t="s">
        <v>2077</v>
      </c>
      <c r="AH197" s="28"/>
      <c r="AI197" s="10" t="s">
        <v>1465</v>
      </c>
    </row>
    <row r="198" spans="1:35">
      <c r="A198" s="10" t="str">
        <f>'Main Meals'!A198</f>
        <v>30401.000.000.000.000.000.000</v>
      </c>
      <c r="B198" s="9">
        <f>'Main Meals'!B198</f>
        <v>30400</v>
      </c>
      <c r="C198" s="9">
        <f>'Main Meals'!C198</f>
        <v>30401</v>
      </c>
      <c r="D198" s="10" t="str">
        <f>'Main Meals'!D198</f>
        <v xml:space="preserve">Pumpkin Soup </v>
      </c>
      <c r="E198" s="9">
        <f>VLOOKUP($A198,'Item ID Crosswalk'!$A$2:$J$1048576,9,FALSE)</f>
        <v>0</v>
      </c>
      <c r="F198" s="422">
        <f>VLOOKUP($A198,'Item ID Crosswalk'!$A$2:$J$1048576,10,FALSE)</f>
        <v>810044433043</v>
      </c>
      <c r="G198" s="9" t="str">
        <f>'Main Meals'!I198</f>
        <v>ACTIVE</v>
      </c>
      <c r="H198" s="409">
        <f>'Main Meals'!J198</f>
        <v>44482</v>
      </c>
      <c r="I198" s="9" t="str">
        <f>'Main Meals'!K198</f>
        <v>SOUP</v>
      </c>
      <c r="J198" s="9" t="str">
        <f>VLOOKUP(C198,'Main Meals'!C198:L621,10,FALSE)</f>
        <v>SS</v>
      </c>
      <c r="K198" s="7" t="s">
        <v>2076</v>
      </c>
      <c r="L198" s="392">
        <v>7.25</v>
      </c>
      <c r="M198" s="401">
        <v>44736</v>
      </c>
      <c r="N198" s="407">
        <v>6.99</v>
      </c>
      <c r="O198" s="423">
        <f t="shared" si="6"/>
        <v>3.7195994277539307E-2</v>
      </c>
      <c r="P198" s="7" t="s">
        <v>2075</v>
      </c>
      <c r="Q198" s="392" t="s">
        <v>2077</v>
      </c>
      <c r="U198" s="7" t="s">
        <v>2075</v>
      </c>
      <c r="V198" s="7" t="s">
        <v>2077</v>
      </c>
      <c r="X198" s="7" t="s">
        <v>2077</v>
      </c>
      <c r="Y198" s="28"/>
      <c r="Z198" s="7" t="s">
        <v>2076</v>
      </c>
      <c r="AA198" s="407">
        <v>7.25</v>
      </c>
      <c r="AB198" s="424">
        <v>44805</v>
      </c>
      <c r="AC198" s="424" t="s">
        <v>137</v>
      </c>
      <c r="AD198" s="392">
        <v>4.3499999999999996</v>
      </c>
      <c r="AE198" s="424">
        <v>44805</v>
      </c>
      <c r="AF198" s="425">
        <f t="shared" si="7"/>
        <v>0.4</v>
      </c>
      <c r="AG198" s="7" t="s">
        <v>2077</v>
      </c>
      <c r="AH198" s="28"/>
      <c r="AI198" s="10" t="s">
        <v>1465</v>
      </c>
    </row>
    <row r="199" spans="1:35">
      <c r="A199" s="10" t="str">
        <f>'Main Meals'!A199</f>
        <v>30501.604.116.000.000.000.000</v>
      </c>
      <c r="B199" s="9">
        <f>'Main Meals'!B199</f>
        <v>30500</v>
      </c>
      <c r="C199" s="9">
        <f>'Main Meals'!C199</f>
        <v>30501</v>
      </c>
      <c r="D199" s="10" t="str">
        <f>'Main Meals'!D199</f>
        <v xml:space="preserve">Thanksgiving Special </v>
      </c>
      <c r="E199" s="9">
        <f>VLOOKUP($A199,'Item ID Crosswalk'!$A$2:$J$1048576,9,FALSE)</f>
        <v>0</v>
      </c>
      <c r="F199" s="422">
        <f>VLOOKUP($A199,'Item ID Crosswalk'!$A$2:$J$1048576,10,FALSE)</f>
        <v>810044430509</v>
      </c>
      <c r="G199" s="9" t="str">
        <f>'Main Meals'!I199</f>
        <v>ACTIVE</v>
      </c>
      <c r="H199" s="409">
        <f>'Main Meals'!J199</f>
        <v>44482</v>
      </c>
      <c r="I199" s="9" t="str">
        <f>'Main Meals'!K199</f>
        <v>ENTRÉE</v>
      </c>
      <c r="J199" s="9" t="str">
        <f>VLOOKUP(C199,'Main Meals'!C199:L622,10,FALSE)</f>
        <v>SS</v>
      </c>
      <c r="K199" s="7" t="s">
        <v>2076</v>
      </c>
      <c r="L199" s="392">
        <v>17.55</v>
      </c>
      <c r="M199" s="401">
        <v>44736</v>
      </c>
      <c r="N199" s="407">
        <v>16.989999999999998</v>
      </c>
      <c r="O199" s="423">
        <f t="shared" si="6"/>
        <v>3.2960565038257936E-2</v>
      </c>
      <c r="P199" s="7" t="s">
        <v>2075</v>
      </c>
      <c r="Q199" s="392" t="s">
        <v>2077</v>
      </c>
      <c r="U199" s="7" t="s">
        <v>2075</v>
      </c>
      <c r="V199" s="7" t="s">
        <v>2077</v>
      </c>
      <c r="X199" s="7" t="s">
        <v>2077</v>
      </c>
      <c r="Y199" s="28"/>
      <c r="Z199" s="7" t="s">
        <v>2076</v>
      </c>
      <c r="AA199" s="407">
        <v>17.55</v>
      </c>
      <c r="AB199" s="424">
        <v>44805</v>
      </c>
      <c r="AC199" s="424"/>
      <c r="AD199" s="392">
        <v>11.407500000000001</v>
      </c>
      <c r="AE199" s="424">
        <v>44805</v>
      </c>
      <c r="AF199" s="425">
        <f t="shared" si="7"/>
        <v>0.35</v>
      </c>
      <c r="AG199" s="7" t="s">
        <v>2077</v>
      </c>
      <c r="AH199" s="28"/>
      <c r="AI199" s="10" t="s">
        <v>1465</v>
      </c>
    </row>
    <row r="200" spans="1:35">
      <c r="A200" s="10" t="str">
        <f>'Main Meals'!A200</f>
        <v>30601.501.606.000.000.000.000</v>
      </c>
      <c r="B200" s="9">
        <f>'Main Meals'!B200</f>
        <v>30600</v>
      </c>
      <c r="C200" s="9">
        <f>'Main Meals'!C200</f>
        <v>30601</v>
      </c>
      <c r="D200" s="10" t="str">
        <f>'Main Meals'!D200</f>
        <v>Tortilla Soup (Chicken)</v>
      </c>
      <c r="E200" s="9">
        <f>VLOOKUP($A200,'Item ID Crosswalk'!$A$2:$J$1048576,9,FALSE)</f>
        <v>0</v>
      </c>
      <c r="F200" s="422">
        <f>VLOOKUP($A200,'Item ID Crosswalk'!$A$2:$J$1048576,10,FALSE)</f>
        <v>810044433067</v>
      </c>
      <c r="G200" s="9" t="str">
        <f>'Main Meals'!I200</f>
        <v>ACTIVE</v>
      </c>
      <c r="H200" s="409">
        <f>'Main Meals'!J200</f>
        <v>44482</v>
      </c>
      <c r="I200" s="9" t="str">
        <f>'Main Meals'!K200</f>
        <v>SOUP</v>
      </c>
      <c r="J200" s="9" t="str">
        <f>VLOOKUP(C200,'Main Meals'!C200:L623,10,FALSE)</f>
        <v>SS</v>
      </c>
      <c r="K200" s="7" t="s">
        <v>2076</v>
      </c>
      <c r="L200" s="392">
        <v>8.18</v>
      </c>
      <c r="M200" s="401">
        <v>44684</v>
      </c>
      <c r="N200" s="407">
        <v>7.99</v>
      </c>
      <c r="O200" s="423">
        <f t="shared" si="6"/>
        <v>2.3779724655819713E-2</v>
      </c>
      <c r="P200" s="7" t="s">
        <v>2075</v>
      </c>
      <c r="Q200" s="7" t="s">
        <v>2077</v>
      </c>
      <c r="U200" s="7" t="s">
        <v>2075</v>
      </c>
      <c r="V200" s="7" t="s">
        <v>2077</v>
      </c>
      <c r="X200" s="392" t="s">
        <v>137</v>
      </c>
      <c r="Y200" s="392"/>
      <c r="Z200" s="7" t="s">
        <v>2076</v>
      </c>
      <c r="AA200" s="407">
        <v>7.99</v>
      </c>
      <c r="AB200" s="424">
        <v>44652</v>
      </c>
      <c r="AC200" s="424"/>
      <c r="AD200" s="392">
        <v>4</v>
      </c>
      <c r="AE200" s="409">
        <v>44652</v>
      </c>
      <c r="AF200" s="425">
        <f t="shared" si="7"/>
        <v>0.4993742177722153</v>
      </c>
      <c r="AG200" s="7" t="s">
        <v>137</v>
      </c>
      <c r="AH200" s="7" t="s">
        <v>2104</v>
      </c>
      <c r="AI200" s="10" t="s">
        <v>1465</v>
      </c>
    </row>
    <row r="201" spans="1:35">
      <c r="A201" s="10" t="str">
        <f>'Main Meals'!A201</f>
        <v>30602.501.606.000.000.000.000</v>
      </c>
      <c r="B201" s="9">
        <f>'Main Meals'!B201</f>
        <v>30600</v>
      </c>
      <c r="C201" s="9">
        <f>'Main Meals'!C201</f>
        <v>30602</v>
      </c>
      <c r="D201" s="10" t="str">
        <f>'Main Meals'!D201</f>
        <v>Tortilla Soup (Vegetable)</v>
      </c>
      <c r="E201" s="9">
        <f>VLOOKUP($A201,'Item ID Crosswalk'!$A$2:$J$1048576,9,FALSE)</f>
        <v>0</v>
      </c>
      <c r="F201" s="422">
        <f>VLOOKUP($A201,'Item ID Crosswalk'!$A$2:$J$1048576,10,FALSE)</f>
        <v>810044433074</v>
      </c>
      <c r="G201" s="9" t="str">
        <f>'Main Meals'!I201</f>
        <v>ACTIVE</v>
      </c>
      <c r="H201" s="409">
        <f>'Main Meals'!J201</f>
        <v>44482</v>
      </c>
      <c r="I201" s="9" t="str">
        <f>'Main Meals'!K201</f>
        <v>SOUP</v>
      </c>
      <c r="J201" s="9" t="str">
        <f>VLOOKUP(C201,'Main Meals'!C201:L624,10,FALSE)</f>
        <v>SS</v>
      </c>
      <c r="K201" s="7" t="s">
        <v>2076</v>
      </c>
      <c r="L201" s="392">
        <v>7.25</v>
      </c>
      <c r="M201" s="401">
        <v>44736</v>
      </c>
      <c r="N201" s="407">
        <v>6.99</v>
      </c>
      <c r="O201" s="423">
        <f t="shared" si="6"/>
        <v>3.7195994277539307E-2</v>
      </c>
      <c r="P201" s="7" t="s">
        <v>2075</v>
      </c>
      <c r="Q201" s="7" t="s">
        <v>2077</v>
      </c>
      <c r="U201" s="7" t="s">
        <v>2075</v>
      </c>
      <c r="V201" s="7" t="s">
        <v>2077</v>
      </c>
      <c r="X201" s="392" t="s">
        <v>137</v>
      </c>
      <c r="Y201" s="392"/>
      <c r="Z201" s="7" t="s">
        <v>2076</v>
      </c>
      <c r="AA201" s="407">
        <v>6.99</v>
      </c>
      <c r="AB201" s="424">
        <v>44652</v>
      </c>
      <c r="AC201" s="424"/>
      <c r="AD201" s="392">
        <v>4</v>
      </c>
      <c r="AE201" s="409">
        <v>44652</v>
      </c>
      <c r="AF201" s="425">
        <f t="shared" si="7"/>
        <v>0.42775393419170243</v>
      </c>
      <c r="AG201" s="7" t="s">
        <v>137</v>
      </c>
      <c r="AH201" s="7" t="s">
        <v>2104</v>
      </c>
      <c r="AI201" s="10" t="s">
        <v>1465</v>
      </c>
    </row>
    <row r="202" spans="1:35">
      <c r="A202" s="10" t="str">
        <f>'Main Meals'!A202</f>
        <v>30701.000.000.000.000.000.000</v>
      </c>
      <c r="B202" s="9">
        <f>'Main Meals'!B202</f>
        <v>30700</v>
      </c>
      <c r="C202" s="9">
        <f>'Main Meals'!C202</f>
        <v>30701</v>
      </c>
      <c r="D202" s="10" t="str">
        <f>'Main Meals'!D202</f>
        <v>Grilled Chicken Penne (Chicken)</v>
      </c>
      <c r="E202" s="9">
        <f>VLOOKUP($A202,'Item ID Crosswalk'!$A$2:$J$1048576,9,FALSE)</f>
        <v>0</v>
      </c>
      <c r="F202" s="422">
        <f>VLOOKUP($A202,'Item ID Crosswalk'!$A$2:$J$1048576,10,FALSE)</f>
        <v>0</v>
      </c>
      <c r="G202" s="9" t="str">
        <f>'Main Meals'!I202</f>
        <v>INACTIVE</v>
      </c>
      <c r="H202" s="409">
        <f>'Main Meals'!J202</f>
        <v>44482</v>
      </c>
      <c r="I202" s="9" t="str">
        <f>'Main Meals'!K202</f>
        <v>ENTRÉE</v>
      </c>
      <c r="J202" s="9" t="str">
        <f>VLOOKUP(C202,'Main Meals'!C202:L625,10,FALSE)</f>
        <v>SS</v>
      </c>
      <c r="K202" s="7" t="s">
        <v>2076</v>
      </c>
      <c r="L202" s="392">
        <v>15.99</v>
      </c>
      <c r="M202" s="401">
        <v>44562</v>
      </c>
      <c r="N202" s="407"/>
      <c r="O202" s="423">
        <f t="shared" si="6"/>
        <v>0</v>
      </c>
      <c r="P202" s="7" t="s">
        <v>2075</v>
      </c>
      <c r="Q202" s="392" t="s">
        <v>2077</v>
      </c>
      <c r="U202" s="7" t="s">
        <v>2075</v>
      </c>
      <c r="V202" s="7" t="s">
        <v>2077</v>
      </c>
      <c r="X202" s="7" t="s">
        <v>2077</v>
      </c>
      <c r="Y202" s="28"/>
      <c r="Z202" s="7" t="s">
        <v>2075</v>
      </c>
      <c r="AA202" s="407">
        <v>15.99</v>
      </c>
      <c r="AB202" s="424">
        <v>44652</v>
      </c>
      <c r="AC202" s="424"/>
      <c r="AD202" s="28"/>
      <c r="AE202" s="9"/>
      <c r="AF202" s="425">
        <f t="shared" si="7"/>
        <v>1</v>
      </c>
      <c r="AG202" s="7" t="s">
        <v>2077</v>
      </c>
      <c r="AH202" s="28"/>
      <c r="AI202" s="10" t="s">
        <v>1465</v>
      </c>
    </row>
    <row r="203" spans="1:35">
      <c r="A203" s="10" t="str">
        <f>'Main Meals'!A203</f>
        <v>30801.000.000.000.000.504.000</v>
      </c>
      <c r="B203" s="9">
        <f>'Main Meals'!B203</f>
        <v>30800</v>
      </c>
      <c r="C203" s="9">
        <f>'Main Meals'!C203</f>
        <v>30801</v>
      </c>
      <c r="D203" s="10" t="str">
        <f>'Main Meals'!D203</f>
        <v xml:space="preserve">Turkey Meatballs with Penne, Broccoli and Basil Pomodoro Sauce </v>
      </c>
      <c r="E203" s="9">
        <f>VLOOKUP($A203,'Item ID Crosswalk'!$A$2:$J$1048576,9,FALSE)</f>
        <v>0</v>
      </c>
      <c r="F203" s="422">
        <f>VLOOKUP($A203,'Item ID Crosswalk'!$A$2:$J$1048576,10,FALSE)</f>
        <v>810044430486</v>
      </c>
      <c r="G203" s="9" t="str">
        <f>'Main Meals'!I203</f>
        <v xml:space="preserve">ACTIVE </v>
      </c>
      <c r="H203" s="409">
        <f>'Main Meals'!J203</f>
        <v>44482</v>
      </c>
      <c r="I203" s="9" t="str">
        <f>'Main Meals'!K203</f>
        <v>ENTRÉE</v>
      </c>
      <c r="J203" s="9" t="str">
        <f>VLOOKUP(C203,'Main Meals'!C203:L626,10,FALSE)</f>
        <v>SS</v>
      </c>
      <c r="K203" s="7" t="s">
        <v>2076</v>
      </c>
      <c r="L203" s="392">
        <v>16.39</v>
      </c>
      <c r="M203" s="401">
        <v>44684</v>
      </c>
      <c r="N203" s="407">
        <v>15.99</v>
      </c>
      <c r="O203" s="423">
        <f t="shared" si="6"/>
        <v>2.5015634771732354E-2</v>
      </c>
      <c r="P203" s="7" t="s">
        <v>2075</v>
      </c>
      <c r="Q203" s="392" t="s">
        <v>2077</v>
      </c>
      <c r="U203" s="7" t="s">
        <v>2075</v>
      </c>
      <c r="V203" s="7" t="s">
        <v>2077</v>
      </c>
      <c r="X203" s="7" t="s">
        <v>2077</v>
      </c>
      <c r="Y203" s="28"/>
      <c r="Z203" s="7" t="s">
        <v>2076</v>
      </c>
      <c r="AA203" s="407">
        <v>16.39</v>
      </c>
      <c r="AB203" s="424">
        <v>44805</v>
      </c>
      <c r="AC203" s="424"/>
      <c r="AD203" s="392">
        <v>8.1950000000000003</v>
      </c>
      <c r="AE203" s="424">
        <v>44805</v>
      </c>
      <c r="AF203" s="425">
        <f t="shared" si="7"/>
        <v>0.5</v>
      </c>
      <c r="AG203" s="7" t="s">
        <v>2077</v>
      </c>
      <c r="AH203" s="28"/>
      <c r="AI203" s="10" t="s">
        <v>1465</v>
      </c>
    </row>
    <row r="204" spans="1:35">
      <c r="A204" s="10" t="str">
        <f>'Main Meals'!A204</f>
        <v>30901.000.000.000.000.000.000</v>
      </c>
      <c r="B204" s="9">
        <f>'Main Meals'!B204</f>
        <v>30900</v>
      </c>
      <c r="C204" s="9">
        <f>'Main Meals'!C204</f>
        <v>30901</v>
      </c>
      <c r="D204" s="10" t="str">
        <f>'Main Meals'!D204</f>
        <v xml:space="preserve">Salmon with Dill </v>
      </c>
      <c r="E204" s="9">
        <f>VLOOKUP($A204,'Item ID Crosswalk'!$A$2:$J$1048576,9,FALSE)</f>
        <v>0</v>
      </c>
      <c r="F204" s="422">
        <f>VLOOKUP($A204,'Item ID Crosswalk'!$A$2:$J$1048576,10,FALSE)</f>
        <v>810044433098</v>
      </c>
      <c r="G204" s="9" t="str">
        <f>'Main Meals'!I204</f>
        <v xml:space="preserve">ACTIVE </v>
      </c>
      <c r="H204" s="409">
        <f>'Main Meals'!J204</f>
        <v>44482</v>
      </c>
      <c r="I204" s="9" t="str">
        <f>'Main Meals'!K204</f>
        <v>SIDE</v>
      </c>
      <c r="J204" s="9" t="str">
        <f>VLOOKUP(C204,'Main Meals'!C204:L627,10,FALSE)</f>
        <v>SS</v>
      </c>
      <c r="K204" s="7" t="s">
        <v>2076</v>
      </c>
      <c r="L204" s="392">
        <v>8.2899999999999991</v>
      </c>
      <c r="M204" s="401">
        <v>44736</v>
      </c>
      <c r="N204" s="407">
        <v>7.99</v>
      </c>
      <c r="O204" s="423">
        <f t="shared" si="6"/>
        <v>3.7546933667083719E-2</v>
      </c>
      <c r="P204" s="7" t="s">
        <v>2075</v>
      </c>
      <c r="Q204" s="7" t="s">
        <v>2077</v>
      </c>
      <c r="U204" s="7" t="s">
        <v>2075</v>
      </c>
      <c r="V204" s="7" t="s">
        <v>2077</v>
      </c>
      <c r="X204" s="392" t="s">
        <v>137</v>
      </c>
      <c r="Y204" s="392"/>
      <c r="Z204" s="7" t="s">
        <v>2076</v>
      </c>
      <c r="AA204" s="407">
        <v>8.2899999999999991</v>
      </c>
      <c r="AB204" s="424">
        <v>44805</v>
      </c>
      <c r="AC204" s="424"/>
      <c r="AD204" s="392">
        <v>5.3884999999999996</v>
      </c>
      <c r="AE204" s="424">
        <v>44805</v>
      </c>
      <c r="AF204" s="425">
        <f t="shared" si="7"/>
        <v>0.35</v>
      </c>
      <c r="AG204" s="7" t="s">
        <v>137</v>
      </c>
      <c r="AH204" s="7" t="s">
        <v>2104</v>
      </c>
      <c r="AI204" s="10" t="s">
        <v>1465</v>
      </c>
    </row>
    <row r="205" spans="1:35">
      <c r="A205" s="10" t="str">
        <f>'Main Meals'!A205</f>
        <v>40001.122.000.000.000.000.000</v>
      </c>
      <c r="B205" s="9">
        <f>'Main Meals'!B205</f>
        <v>40000</v>
      </c>
      <c r="C205" s="9">
        <f>'Main Meals'!C205</f>
        <v>40001</v>
      </c>
      <c r="D205" s="10" t="str">
        <f>'Main Meals'!D205</f>
        <v xml:space="preserve">Soba Noodle Salad </v>
      </c>
      <c r="E205" s="9">
        <f>VLOOKUP($A205,'Item ID Crosswalk'!$A$2:$J$1048576,9,FALSE)</f>
        <v>0</v>
      </c>
      <c r="F205" s="422">
        <f>VLOOKUP($A205,'Item ID Crosswalk'!$A$2:$J$1048576,10,FALSE)</f>
        <v>0</v>
      </c>
      <c r="G205" s="9" t="str">
        <f>'Main Meals'!I205</f>
        <v>INACTIVE</v>
      </c>
      <c r="H205" s="409">
        <f>'Main Meals'!J205</f>
        <v>44482</v>
      </c>
      <c r="I205" s="9" t="str">
        <f>'Main Meals'!K205</f>
        <v>SALAD</v>
      </c>
      <c r="J205" s="9" t="str">
        <f>VLOOKUP(C205,'Main Meals'!C205:L628,10,FALSE)</f>
        <v>SS</v>
      </c>
      <c r="K205" s="7" t="s">
        <v>2076</v>
      </c>
      <c r="L205" s="392">
        <v>13.99</v>
      </c>
      <c r="M205" s="401">
        <v>44562</v>
      </c>
      <c r="N205" s="407"/>
      <c r="O205" s="423">
        <f t="shared" si="6"/>
        <v>0</v>
      </c>
      <c r="P205" s="7" t="s">
        <v>2075</v>
      </c>
      <c r="Q205" s="392" t="s">
        <v>2077</v>
      </c>
      <c r="U205" s="7" t="s">
        <v>2075</v>
      </c>
      <c r="V205" s="7" t="s">
        <v>2077</v>
      </c>
      <c r="X205" s="7" t="s">
        <v>2077</v>
      </c>
      <c r="Y205" s="28"/>
      <c r="Z205" s="7" t="s">
        <v>2075</v>
      </c>
      <c r="AA205" s="407">
        <v>13.99</v>
      </c>
      <c r="AB205" s="424">
        <v>44652</v>
      </c>
      <c r="AC205" s="424"/>
      <c r="AD205" s="28"/>
      <c r="AE205" s="9"/>
      <c r="AF205" s="425">
        <f t="shared" si="7"/>
        <v>1</v>
      </c>
      <c r="AG205" s="7" t="s">
        <v>2077</v>
      </c>
      <c r="AH205" s="28"/>
      <c r="AI205" s="10" t="s">
        <v>1465</v>
      </c>
    </row>
    <row r="206" spans="1:35">
      <c r="A206" s="10" t="str">
        <f>'Main Meals'!A206</f>
        <v>40101.109.000.000.000.000.000</v>
      </c>
      <c r="B206" s="9">
        <f>'Main Meals'!B206</f>
        <v>40100</v>
      </c>
      <c r="C206" s="9">
        <f>'Main Meals'!C206</f>
        <v>40101</v>
      </c>
      <c r="D206" s="10" t="str">
        <f>'Main Meals'!D206</f>
        <v xml:space="preserve">Atlantic Cod with Teriyaki Sauce, Baby Bok Choy &amp; Rice </v>
      </c>
      <c r="E206" s="9">
        <f>VLOOKUP($A206,'Item ID Crosswalk'!$A$2:$J$1048576,9,FALSE)</f>
        <v>0</v>
      </c>
      <c r="F206" s="422">
        <f>VLOOKUP($A206,'Item ID Crosswalk'!$A$2:$J$1048576,10,FALSE)</f>
        <v>0</v>
      </c>
      <c r="G206" s="9" t="str">
        <f>'Main Meals'!I206</f>
        <v>ACTIVE</v>
      </c>
      <c r="H206" s="409">
        <f>'Main Meals'!J206</f>
        <v>44482</v>
      </c>
      <c r="I206" s="9" t="str">
        <f>'Main Meals'!K206</f>
        <v>ENTRÉE</v>
      </c>
      <c r="J206" s="9" t="str">
        <f>VLOOKUP(C206,'Main Meals'!C206:L629,10,FALSE)</f>
        <v>SS</v>
      </c>
      <c r="K206" s="7" t="s">
        <v>2076</v>
      </c>
      <c r="L206" s="392">
        <v>18.388500000000001</v>
      </c>
      <c r="M206" s="401">
        <v>44736</v>
      </c>
      <c r="N206" s="407">
        <v>15.99</v>
      </c>
      <c r="O206" s="423">
        <f t="shared" si="6"/>
        <v>0.15000000000000002</v>
      </c>
      <c r="P206" s="7" t="s">
        <v>2075</v>
      </c>
      <c r="Q206" s="392" t="s">
        <v>2077</v>
      </c>
      <c r="U206" s="7" t="s">
        <v>2075</v>
      </c>
      <c r="V206" s="7" t="s">
        <v>2077</v>
      </c>
      <c r="X206" s="7" t="s">
        <v>2077</v>
      </c>
      <c r="Y206" s="28"/>
      <c r="Z206" s="7" t="s">
        <v>2075</v>
      </c>
      <c r="AA206" s="407">
        <v>15.99</v>
      </c>
      <c r="AB206" s="424">
        <v>44652</v>
      </c>
      <c r="AC206" s="424"/>
      <c r="AD206" s="28"/>
      <c r="AE206" s="9"/>
      <c r="AF206" s="425">
        <f t="shared" si="7"/>
        <v>1</v>
      </c>
      <c r="AG206" s="7" t="s">
        <v>2077</v>
      </c>
      <c r="AH206" s="28"/>
      <c r="AI206" s="10" t="s">
        <v>1465</v>
      </c>
    </row>
    <row r="207" spans="1:35">
      <c r="A207" s="10" t="str">
        <f>'Main Meals'!A207</f>
        <v>40201.000.000.000.000.000.000</v>
      </c>
      <c r="B207" s="9">
        <f>'Main Meals'!B207</f>
        <v>40200</v>
      </c>
      <c r="C207" s="9">
        <f>'Main Meals'!C207</f>
        <v>40201</v>
      </c>
      <c r="D207" s="10" t="str">
        <f>'Main Meals'!D207</f>
        <v xml:space="preserve">Roasted Shrimp </v>
      </c>
      <c r="E207" s="9">
        <f>VLOOKUP($A207,'Item ID Crosswalk'!$A$2:$J$1048576,9,FALSE)</f>
        <v>0</v>
      </c>
      <c r="F207" s="422">
        <f>VLOOKUP($A207,'Item ID Crosswalk'!$A$2:$J$1048576,10,FALSE)</f>
        <v>810044434026</v>
      </c>
      <c r="G207" s="9" t="str">
        <f>'Main Meals'!I207</f>
        <v xml:space="preserve">ACTIVE </v>
      </c>
      <c r="H207" s="409">
        <f>'Main Meals'!J207</f>
        <v>44482</v>
      </c>
      <c r="I207" s="9" t="str">
        <f>'Main Meals'!K207</f>
        <v>SIDE</v>
      </c>
      <c r="J207" s="9" t="str">
        <f>VLOOKUP(C207,'Main Meals'!C207:L630,10,FALSE)</f>
        <v>SS</v>
      </c>
      <c r="K207" s="7" t="s">
        <v>2076</v>
      </c>
      <c r="L207" s="392">
        <v>7.09</v>
      </c>
      <c r="M207" s="401">
        <v>44736</v>
      </c>
      <c r="N207" s="407">
        <v>6.99</v>
      </c>
      <c r="O207" s="423">
        <f t="shared" si="6"/>
        <v>1.4306151645207387E-2</v>
      </c>
      <c r="P207" s="7" t="s">
        <v>2075</v>
      </c>
      <c r="Q207" s="7" t="s">
        <v>2077</v>
      </c>
      <c r="U207" s="7" t="s">
        <v>2075</v>
      </c>
      <c r="V207" s="7" t="s">
        <v>2077</v>
      </c>
      <c r="X207" s="392" t="s">
        <v>137</v>
      </c>
      <c r="Y207" s="392"/>
      <c r="Z207" s="7" t="s">
        <v>2076</v>
      </c>
      <c r="AA207" s="407">
        <v>7.09</v>
      </c>
      <c r="AB207" s="424">
        <v>44805</v>
      </c>
      <c r="AC207" s="424"/>
      <c r="AD207" s="392">
        <v>4.6085000000000003</v>
      </c>
      <c r="AE207" s="424">
        <v>44805</v>
      </c>
      <c r="AF207" s="425">
        <f t="shared" si="7"/>
        <v>0.34999999999999992</v>
      </c>
      <c r="AG207" s="7" t="s">
        <v>137</v>
      </c>
      <c r="AH207" s="7" t="s">
        <v>2104</v>
      </c>
      <c r="AI207" s="10" t="s">
        <v>1465</v>
      </c>
    </row>
    <row r="208" spans="1:35">
      <c r="A208" s="10" t="str">
        <f>'Main Meals'!A208</f>
        <v>40301.000.000.000.000.000.000</v>
      </c>
      <c r="B208" s="9">
        <f>'Main Meals'!B208</f>
        <v>40300</v>
      </c>
      <c r="C208" s="9">
        <f>'Main Meals'!C208</f>
        <v>40301</v>
      </c>
      <c r="D208" s="10" t="str">
        <f>'Main Meals'!D208</f>
        <v xml:space="preserve">Minestrone Soup </v>
      </c>
      <c r="E208" s="9">
        <f>VLOOKUP($A208,'Item ID Crosswalk'!$A$2:$J$1048576,9,FALSE)</f>
        <v>0</v>
      </c>
      <c r="F208" s="422">
        <f>VLOOKUP($A208,'Item ID Crosswalk'!$A$2:$J$1048576,10,FALSE)</f>
        <v>810044434033</v>
      </c>
      <c r="G208" s="9" t="str">
        <f>'Main Meals'!I208</f>
        <v>ACTIVE</v>
      </c>
      <c r="H208" s="409">
        <f>'Main Meals'!J208</f>
        <v>44482</v>
      </c>
      <c r="I208" s="9" t="str">
        <f>'Main Meals'!K208</f>
        <v>SOUP</v>
      </c>
      <c r="J208" s="9" t="str">
        <f>VLOOKUP(C208,'Main Meals'!C208:L631,10,FALSE)</f>
        <v>SS</v>
      </c>
      <c r="K208" s="7" t="s">
        <v>2076</v>
      </c>
      <c r="L208" s="392">
        <v>8.25</v>
      </c>
      <c r="M208" s="401">
        <v>44736</v>
      </c>
      <c r="N208" s="407">
        <v>7.99</v>
      </c>
      <c r="O208" s="423">
        <f t="shared" si="6"/>
        <v>3.254067584480598E-2</v>
      </c>
      <c r="P208" s="7" t="s">
        <v>2075</v>
      </c>
      <c r="Q208" s="392" t="s">
        <v>2077</v>
      </c>
      <c r="U208" s="7" t="s">
        <v>2075</v>
      </c>
      <c r="V208" s="7" t="s">
        <v>2077</v>
      </c>
      <c r="X208" s="7" t="s">
        <v>2077</v>
      </c>
      <c r="Y208" s="28"/>
      <c r="Z208" s="7" t="s">
        <v>2076</v>
      </c>
      <c r="AA208" s="407">
        <v>8.25</v>
      </c>
      <c r="AB208" s="424">
        <v>44805</v>
      </c>
      <c r="AC208" s="424"/>
      <c r="AD208" s="392">
        <v>4.5375000000000005</v>
      </c>
      <c r="AE208" s="424">
        <v>44805</v>
      </c>
      <c r="AF208" s="425">
        <f t="shared" si="7"/>
        <v>0.44999999999999996</v>
      </c>
      <c r="AG208" s="7" t="s">
        <v>2077</v>
      </c>
      <c r="AH208" s="28"/>
      <c r="AI208" s="10" t="s">
        <v>1465</v>
      </c>
    </row>
    <row r="209" spans="1:35">
      <c r="A209" s="10" t="str">
        <f>'Main Meals'!A209</f>
        <v>3305.000.204.000.000.000.000</v>
      </c>
      <c r="B209" s="9">
        <f>'Main Meals'!B209</f>
        <v>3300</v>
      </c>
      <c r="C209" s="9">
        <f>'Main Meals'!C209</f>
        <v>3305</v>
      </c>
      <c r="D209" s="10" t="str">
        <f>'Main Meals'!D209</f>
        <v>Thai Green Curry  (Chicken)</v>
      </c>
      <c r="E209" s="9">
        <f>VLOOKUP($A209,'Item ID Crosswalk'!$A$2:$J$1048576,9,FALSE)</f>
        <v>0</v>
      </c>
      <c r="F209" s="422">
        <f>VLOOKUP($A209,'Item ID Crosswalk'!$A$2:$J$1048576,10,FALSE)</f>
        <v>0</v>
      </c>
      <c r="G209" s="9" t="str">
        <f>'Main Meals'!I209</f>
        <v xml:space="preserve">ACTIVE </v>
      </c>
      <c r="H209" s="409">
        <f>'Main Meals'!J209</f>
        <v>44482</v>
      </c>
      <c r="I209" s="9" t="str">
        <f>'Main Meals'!K209</f>
        <v>ENTRÉE</v>
      </c>
      <c r="J209" s="9" t="str">
        <f>VLOOKUP(C209,'Main Meals'!C209:L632,10,FALSE)</f>
        <v>SS</v>
      </c>
      <c r="K209" s="7" t="s">
        <v>2076</v>
      </c>
      <c r="L209" s="392">
        <v>15.04</v>
      </c>
      <c r="M209" s="401">
        <v>44684</v>
      </c>
      <c r="N209" s="407">
        <v>14.99</v>
      </c>
      <c r="O209" s="423">
        <f t="shared" si="6"/>
        <v>3.335557038025279E-3</v>
      </c>
      <c r="P209" s="7" t="s">
        <v>2075</v>
      </c>
      <c r="Q209" s="392" t="s">
        <v>2077</v>
      </c>
      <c r="U209" s="7" t="s">
        <v>2075</v>
      </c>
      <c r="V209" s="7" t="s">
        <v>2077</v>
      </c>
      <c r="X209" s="7" t="s">
        <v>2077</v>
      </c>
      <c r="Y209" s="28"/>
      <c r="Z209" s="7" t="s">
        <v>2075</v>
      </c>
      <c r="AA209" s="407">
        <v>14.99</v>
      </c>
      <c r="AB209" s="424">
        <v>44652</v>
      </c>
      <c r="AC209" s="424"/>
      <c r="AD209" s="28"/>
      <c r="AE209" s="9"/>
      <c r="AF209" s="425">
        <f t="shared" si="7"/>
        <v>1</v>
      </c>
      <c r="AG209" s="7" t="s">
        <v>2077</v>
      </c>
      <c r="AH209" s="28"/>
      <c r="AI209" s="10" t="s">
        <v>1465</v>
      </c>
    </row>
    <row r="210" spans="1:35">
      <c r="A210" s="10" t="str">
        <f>'Main Meals'!A210</f>
        <v>3306.000.204.000.000.000.000</v>
      </c>
      <c r="B210" s="9">
        <f>'Main Meals'!B210</f>
        <v>3300</v>
      </c>
      <c r="C210" s="9">
        <f>'Main Meals'!C210</f>
        <v>3306</v>
      </c>
      <c r="D210" s="10" t="str">
        <f>'Main Meals'!D210</f>
        <v>Thai Green Curry  (Shrimp)</v>
      </c>
      <c r="E210" s="9">
        <f>VLOOKUP($A210,'Item ID Crosswalk'!$A$2:$J$1048576,9,FALSE)</f>
        <v>0</v>
      </c>
      <c r="F210" s="422">
        <f>VLOOKUP($A210,'Item ID Crosswalk'!$A$2:$J$1048576,10,FALSE)</f>
        <v>810044433364</v>
      </c>
      <c r="G210" s="9" t="str">
        <f>'Main Meals'!I210</f>
        <v xml:space="preserve">ACTIVE </v>
      </c>
      <c r="H210" s="409">
        <f>'Main Meals'!J210</f>
        <v>44482</v>
      </c>
      <c r="I210" s="9" t="str">
        <f>'Main Meals'!K210</f>
        <v>ENTRÉE</v>
      </c>
      <c r="J210" s="9" t="str">
        <f>VLOOKUP(C210,'Main Meals'!C210:L633,10,FALSE)</f>
        <v>SS</v>
      </c>
      <c r="K210" s="7" t="s">
        <v>2076</v>
      </c>
      <c r="L210" s="392">
        <v>16.149899999999999</v>
      </c>
      <c r="M210" s="401">
        <v>44736</v>
      </c>
      <c r="N210" s="407">
        <v>15.99</v>
      </c>
      <c r="O210" s="423">
        <f t="shared" si="6"/>
        <v>9.9999999999999117E-3</v>
      </c>
      <c r="P210" s="7" t="s">
        <v>2075</v>
      </c>
      <c r="Q210" s="392" t="s">
        <v>2077</v>
      </c>
      <c r="U210" s="7" t="s">
        <v>2075</v>
      </c>
      <c r="V210" s="7" t="s">
        <v>2077</v>
      </c>
      <c r="X210" s="7" t="s">
        <v>2077</v>
      </c>
      <c r="Y210" s="28"/>
      <c r="Z210" s="7" t="s">
        <v>2076</v>
      </c>
      <c r="AA210" s="407">
        <v>16.149899999999999</v>
      </c>
      <c r="AB210" s="424">
        <v>44805</v>
      </c>
      <c r="AC210" s="424" t="s">
        <v>137</v>
      </c>
      <c r="AD210" s="392">
        <v>9.2054429999999989</v>
      </c>
      <c r="AE210" s="424">
        <v>44805</v>
      </c>
      <c r="AF210" s="425">
        <f t="shared" si="7"/>
        <v>0.43000000000000005</v>
      </c>
      <c r="AG210" s="7" t="s">
        <v>2077</v>
      </c>
      <c r="AH210" s="28"/>
      <c r="AI210" s="10" t="s">
        <v>1465</v>
      </c>
    </row>
    <row r="211" spans="1:35">
      <c r="A211" s="10" t="str">
        <f>'Main Meals'!A211</f>
        <v>3307.000.204.000.000.000.000</v>
      </c>
      <c r="B211" s="9">
        <f>'Main Meals'!B211</f>
        <v>3300</v>
      </c>
      <c r="C211" s="9">
        <f>'Main Meals'!C211</f>
        <v>3307</v>
      </c>
      <c r="D211" s="10" t="str">
        <f>'Main Meals'!D211</f>
        <v>Thai Green Curry  (Tofu)</v>
      </c>
      <c r="E211" s="9">
        <f>VLOOKUP($A211,'Item ID Crosswalk'!$A$2:$J$1048576,9,FALSE)</f>
        <v>0</v>
      </c>
      <c r="F211" s="422">
        <f>VLOOKUP($A211,'Item ID Crosswalk'!$A$2:$J$1048576,10,FALSE)</f>
        <v>0</v>
      </c>
      <c r="G211" s="9" t="str">
        <f>'Main Meals'!I211</f>
        <v xml:space="preserve">ACTIVE </v>
      </c>
      <c r="H211" s="409">
        <f>'Main Meals'!J211</f>
        <v>44482</v>
      </c>
      <c r="I211" s="9" t="str">
        <f>'Main Meals'!K211</f>
        <v>ENTRÉE</v>
      </c>
      <c r="J211" s="9" t="str">
        <f>VLOOKUP(C211,'Main Meals'!C211:L634,10,FALSE)</f>
        <v>SS</v>
      </c>
      <c r="K211" s="7" t="s">
        <v>2076</v>
      </c>
      <c r="L211" s="392">
        <v>14.15</v>
      </c>
      <c r="M211" s="401">
        <v>44736</v>
      </c>
      <c r="N211" s="407">
        <v>13.99</v>
      </c>
      <c r="O211" s="423">
        <f t="shared" si="6"/>
        <v>1.143674052894926E-2</v>
      </c>
      <c r="P211" s="7" t="s">
        <v>2075</v>
      </c>
      <c r="Q211" s="392" t="s">
        <v>2077</v>
      </c>
      <c r="U211" s="7" t="s">
        <v>2075</v>
      </c>
      <c r="V211" s="7" t="s">
        <v>2077</v>
      </c>
      <c r="X211" s="7" t="s">
        <v>2077</v>
      </c>
      <c r="Y211" s="28"/>
      <c r="Z211" s="7" t="s">
        <v>2075</v>
      </c>
      <c r="AA211" s="407">
        <v>13.99</v>
      </c>
      <c r="AB211" s="424">
        <v>44652</v>
      </c>
      <c r="AC211" s="424"/>
      <c r="AD211" s="28"/>
      <c r="AE211" s="9"/>
      <c r="AF211" s="425">
        <f t="shared" si="7"/>
        <v>1</v>
      </c>
      <c r="AG211" s="7" t="s">
        <v>2077</v>
      </c>
      <c r="AH211" s="28"/>
      <c r="AI211" s="10" t="s">
        <v>1465</v>
      </c>
    </row>
    <row r="212" spans="1:35">
      <c r="A212" s="10" t="str">
        <f>'Main Meals'!A212</f>
        <v>2704.000.000.000.000.000.000</v>
      </c>
      <c r="B212" s="9">
        <f>'Main Meals'!B212</f>
        <v>2700</v>
      </c>
      <c r="C212" s="9">
        <f>'Main Meals'!C212</f>
        <v>2704</v>
      </c>
      <c r="D212" s="10" t="str">
        <f>'Main Meals'!D212</f>
        <v>Moroccan Tajine (Chicken)</v>
      </c>
      <c r="E212" s="9">
        <f>VLOOKUP($A212,'Item ID Crosswalk'!$A$2:$J$1048576,9,FALSE)</f>
        <v>0</v>
      </c>
      <c r="F212" s="422">
        <f>VLOOKUP($A212,'Item ID Crosswalk'!$A$2:$J$1048576,10,FALSE)</f>
        <v>810044430578</v>
      </c>
      <c r="G212" s="9" t="str">
        <f>'Main Meals'!I212</f>
        <v>ACTIVE</v>
      </c>
      <c r="H212" s="409">
        <f>'Main Meals'!J212</f>
        <v>44482</v>
      </c>
      <c r="I212" s="9" t="str">
        <f>'Main Meals'!K212</f>
        <v>ENTRÉE</v>
      </c>
      <c r="J212" s="9" t="str">
        <f>VLOOKUP(C212,'Main Meals'!C212:L635,10,FALSE)</f>
        <v>SS</v>
      </c>
      <c r="K212" s="7" t="s">
        <v>2076</v>
      </c>
      <c r="L212" s="392">
        <v>16.059999999999999</v>
      </c>
      <c r="M212" s="401">
        <v>44684</v>
      </c>
      <c r="N212" s="407">
        <v>15.99</v>
      </c>
      <c r="O212" s="423">
        <f t="shared" si="6"/>
        <v>4.3777360850530645E-3</v>
      </c>
      <c r="P212" s="7" t="s">
        <v>2075</v>
      </c>
      <c r="Q212" s="392" t="s">
        <v>2077</v>
      </c>
      <c r="U212" s="7" t="s">
        <v>2075</v>
      </c>
      <c r="V212" s="7" t="s">
        <v>2077</v>
      </c>
      <c r="X212" s="7" t="s">
        <v>2077</v>
      </c>
      <c r="Y212" s="28"/>
      <c r="Z212" s="7" t="s">
        <v>2076</v>
      </c>
      <c r="AA212" s="407">
        <v>16.059999999999999</v>
      </c>
      <c r="AB212" s="424">
        <v>44805</v>
      </c>
      <c r="AC212" s="424"/>
      <c r="AD212" s="392">
        <v>9.5415884928080033</v>
      </c>
      <c r="AE212" s="424">
        <v>44805</v>
      </c>
      <c r="AF212" s="425">
        <f t="shared" si="7"/>
        <v>0.40587867417135715</v>
      </c>
      <c r="AG212" s="7" t="s">
        <v>2077</v>
      </c>
      <c r="AH212" s="28"/>
      <c r="AI212" s="10" t="s">
        <v>1465</v>
      </c>
    </row>
    <row r="213" spans="1:35">
      <c r="A213" s="10" t="str">
        <f>'Main Meals'!A213</f>
        <v>2705.000.000.000.000.000.000</v>
      </c>
      <c r="B213" s="9">
        <f>'Main Meals'!B213</f>
        <v>2700</v>
      </c>
      <c r="C213" s="9">
        <f>'Main Meals'!C213</f>
        <v>2705</v>
      </c>
      <c r="D213" s="10" t="str">
        <f>'Main Meals'!D213</f>
        <v>Moroccan Tajine (Lamb)</v>
      </c>
      <c r="E213" s="9">
        <f>VLOOKUP($A213,'Item ID Crosswalk'!$A$2:$J$1048576,9,FALSE)</f>
        <v>0</v>
      </c>
      <c r="F213" s="422">
        <f>VLOOKUP($A213,'Item ID Crosswalk'!$A$2:$J$1048576,10,FALSE)</f>
        <v>0</v>
      </c>
      <c r="G213" s="9" t="str">
        <f>'Main Meals'!I213</f>
        <v>ACTIVE</v>
      </c>
      <c r="H213" s="409">
        <f>'Main Meals'!J213</f>
        <v>44482</v>
      </c>
      <c r="I213" s="9" t="str">
        <f>'Main Meals'!K213</f>
        <v>ENTRÉE</v>
      </c>
      <c r="J213" s="9" t="str">
        <f>VLOOKUP(C213,'Main Meals'!C213:L635,10,FALSE)</f>
        <v>SS</v>
      </c>
      <c r="K213" s="7" t="s">
        <v>2076</v>
      </c>
      <c r="L213" s="392">
        <v>18.889499999999998</v>
      </c>
      <c r="M213" s="401">
        <v>44736</v>
      </c>
      <c r="N213" s="407">
        <v>17.989999999999998</v>
      </c>
      <c r="O213" s="423">
        <f t="shared" si="6"/>
        <v>4.9999999999999989E-2</v>
      </c>
      <c r="P213" s="7" t="s">
        <v>2075</v>
      </c>
      <c r="Q213" s="392" t="s">
        <v>2077</v>
      </c>
      <c r="U213" s="7" t="s">
        <v>2075</v>
      </c>
      <c r="V213" s="7" t="s">
        <v>2077</v>
      </c>
      <c r="X213" s="7" t="s">
        <v>2077</v>
      </c>
      <c r="Y213" s="28"/>
      <c r="Z213" s="7" t="s">
        <v>2075</v>
      </c>
      <c r="AA213" s="407">
        <v>17.989999999999998</v>
      </c>
      <c r="AB213" s="424">
        <v>44652</v>
      </c>
      <c r="AC213" s="424"/>
      <c r="AD213" s="28"/>
      <c r="AE213" s="9"/>
      <c r="AF213" s="425">
        <f t="shared" si="7"/>
        <v>1</v>
      </c>
      <c r="AG213" s="7" t="s">
        <v>2077</v>
      </c>
      <c r="AH213" s="28"/>
      <c r="AI213" s="10" t="s">
        <v>1465</v>
      </c>
    </row>
    <row r="214" spans="1:35">
      <c r="A214" s="10" t="str">
        <f>'Main Meals'!A214</f>
        <v>2706.000.000.000.000.000.000</v>
      </c>
      <c r="B214" s="9">
        <f>'Main Meals'!B214</f>
        <v>2700</v>
      </c>
      <c r="C214" s="9">
        <f>'Main Meals'!C214</f>
        <v>2706</v>
      </c>
      <c r="D214" s="10" t="str">
        <f>'Main Meals'!D214</f>
        <v>Moroccan Tajine (Tofu)</v>
      </c>
      <c r="E214" s="9">
        <f>VLOOKUP($A214,'Item ID Crosswalk'!$A$2:$J$1048576,9,FALSE)</f>
        <v>0</v>
      </c>
      <c r="F214" s="422">
        <f>VLOOKUP($A214,'Item ID Crosswalk'!$A$2:$J$1048576,10,FALSE)</f>
        <v>0</v>
      </c>
      <c r="G214" s="9" t="str">
        <f>'Main Meals'!I214</f>
        <v>ACTIVE</v>
      </c>
      <c r="H214" s="409">
        <f>'Main Meals'!J214</f>
        <v>44482</v>
      </c>
      <c r="I214" s="9" t="str">
        <f>'Main Meals'!K214</f>
        <v>ENTRÉE</v>
      </c>
      <c r="J214" s="9" t="str">
        <f>VLOOKUP(C214,'Main Meals'!C214:L635,10,FALSE)</f>
        <v>SS</v>
      </c>
      <c r="K214" s="7" t="s">
        <v>2076</v>
      </c>
      <c r="L214" s="392">
        <v>15.15</v>
      </c>
      <c r="M214" s="401">
        <v>44736</v>
      </c>
      <c r="N214" s="407">
        <v>14.99</v>
      </c>
      <c r="O214" s="423">
        <f t="shared" si="6"/>
        <v>1.067378252168113E-2</v>
      </c>
      <c r="P214" s="7" t="s">
        <v>2075</v>
      </c>
      <c r="Q214" s="392" t="s">
        <v>2077</v>
      </c>
      <c r="U214" s="7" t="s">
        <v>2075</v>
      </c>
      <c r="V214" s="7" t="s">
        <v>2077</v>
      </c>
      <c r="X214" s="7" t="s">
        <v>2077</v>
      </c>
      <c r="Y214" s="28"/>
      <c r="Z214" s="7" t="s">
        <v>2075</v>
      </c>
      <c r="AA214" s="407">
        <v>14.99</v>
      </c>
      <c r="AB214" s="424">
        <v>44652</v>
      </c>
      <c r="AC214" s="424"/>
      <c r="AD214" s="28"/>
      <c r="AE214" s="9"/>
      <c r="AF214" s="425">
        <f t="shared" si="7"/>
        <v>1</v>
      </c>
      <c r="AG214" s="7" t="s">
        <v>2077</v>
      </c>
      <c r="AH214" s="28"/>
      <c r="AI214" s="10" t="s">
        <v>1465</v>
      </c>
    </row>
    <row r="215" spans="1:35">
      <c r="A215" s="10" t="str">
        <f>'Main Meals'!A215</f>
        <v>40401.000.000.000.000.000.000</v>
      </c>
      <c r="B215" s="9">
        <f>'Main Meals'!B215</f>
        <v>40400</v>
      </c>
      <c r="C215" s="9">
        <f>'Main Meals'!C215</f>
        <v>40401</v>
      </c>
      <c r="D215" s="10" t="str">
        <f>'Main Meals'!D215</f>
        <v xml:space="preserve">Spinach &amp; Kale Soup </v>
      </c>
      <c r="E215" s="9">
        <f>VLOOKUP($A215,'Item ID Crosswalk'!$A$2:$J$1048576,9,FALSE)</f>
        <v>0</v>
      </c>
      <c r="F215" s="422">
        <f>VLOOKUP($A215,'Item ID Crosswalk'!$A$2:$J$1048576,10,FALSE)</f>
        <v>0</v>
      </c>
      <c r="G215" s="9" t="str">
        <f>'Main Meals'!I215</f>
        <v>ACTIVE</v>
      </c>
      <c r="H215" s="409">
        <f>'Main Meals'!J215</f>
        <v>44482</v>
      </c>
      <c r="I215" s="9" t="str">
        <f>'Main Meals'!K215</f>
        <v>SOUP</v>
      </c>
      <c r="J215" s="9" t="str">
        <f>VLOOKUP(C215,'Main Meals'!C215:L635,10,FALSE)</f>
        <v>SS</v>
      </c>
      <c r="K215" s="7" t="s">
        <v>2076</v>
      </c>
      <c r="L215" s="392">
        <v>6.19</v>
      </c>
      <c r="M215" s="401">
        <v>44736</v>
      </c>
      <c r="N215" s="407">
        <v>5.99</v>
      </c>
      <c r="O215" s="423">
        <f t="shared" si="6"/>
        <v>3.3388981636060126E-2</v>
      </c>
      <c r="P215" s="7" t="s">
        <v>2075</v>
      </c>
      <c r="Q215" s="392" t="s">
        <v>2077</v>
      </c>
      <c r="U215" s="7" t="s">
        <v>2075</v>
      </c>
      <c r="V215" s="7" t="s">
        <v>2077</v>
      </c>
      <c r="X215" s="7" t="s">
        <v>2077</v>
      </c>
      <c r="Y215" s="28"/>
      <c r="Z215" s="7" t="s">
        <v>2075</v>
      </c>
      <c r="AA215" s="407">
        <v>5.99</v>
      </c>
      <c r="AB215" s="424">
        <v>44652</v>
      </c>
      <c r="AC215" s="424"/>
      <c r="AD215" s="28"/>
      <c r="AE215" s="9"/>
      <c r="AF215" s="425">
        <f t="shared" si="7"/>
        <v>1</v>
      </c>
      <c r="AG215" s="7" t="s">
        <v>2077</v>
      </c>
      <c r="AH215" s="28"/>
      <c r="AI215" s="10" t="s">
        <v>1465</v>
      </c>
    </row>
    <row r="216" spans="1:35">
      <c r="A216" s="10" t="str">
        <f>'Main Meals'!A216</f>
        <v>40501.604.000.000.000.000.000</v>
      </c>
      <c r="B216" s="9">
        <f>'Main Meals'!B216</f>
        <v>40500</v>
      </c>
      <c r="C216" s="9">
        <f>'Main Meals'!C216</f>
        <v>40501</v>
      </c>
      <c r="D216" s="10" t="str">
        <f>'Main Meals'!D216</f>
        <v>Roasted Turkey Dinner (Turkey)</v>
      </c>
      <c r="E216" s="9">
        <f>VLOOKUP($A216,'Item ID Crosswalk'!$A$2:$J$1048576,9,FALSE)</f>
        <v>0</v>
      </c>
      <c r="F216" s="422">
        <f>VLOOKUP($A216,'Item ID Crosswalk'!$A$2:$J$1048576,10,FALSE)</f>
        <v>810044434057</v>
      </c>
      <c r="G216" s="9" t="str">
        <f>'Main Meals'!I216</f>
        <v>ACTIVE</v>
      </c>
      <c r="H216" s="409">
        <f>'Main Meals'!J216</f>
        <v>44482</v>
      </c>
      <c r="I216" s="9" t="str">
        <f>'Main Meals'!K216</f>
        <v>ENTRÉE</v>
      </c>
      <c r="J216" s="9" t="str">
        <f>VLOOKUP(C216,'Main Meals'!C216:L635,10,FALSE)</f>
        <v>SS</v>
      </c>
      <c r="K216" s="7" t="s">
        <v>2076</v>
      </c>
      <c r="L216" s="392">
        <v>15.68</v>
      </c>
      <c r="M216" s="401">
        <v>44684</v>
      </c>
      <c r="N216" s="407">
        <v>14.99</v>
      </c>
      <c r="O216" s="423">
        <f t="shared" si="6"/>
        <v>4.6030687124749801E-2</v>
      </c>
      <c r="P216" s="7" t="s">
        <v>2075</v>
      </c>
      <c r="Q216" s="7" t="s">
        <v>2077</v>
      </c>
      <c r="U216" s="7" t="s">
        <v>2075</v>
      </c>
      <c r="V216" s="7" t="s">
        <v>2077</v>
      </c>
      <c r="X216" s="392" t="s">
        <v>137</v>
      </c>
      <c r="Y216" s="392"/>
      <c r="Z216" s="7" t="s">
        <v>2076</v>
      </c>
      <c r="AA216" s="407">
        <v>14.99</v>
      </c>
      <c r="AB216" s="424">
        <v>44652</v>
      </c>
      <c r="AC216" s="424"/>
      <c r="AD216" s="392">
        <v>9.7435000000000009</v>
      </c>
      <c r="AE216" s="409">
        <v>44790</v>
      </c>
      <c r="AF216" s="425">
        <f t="shared" si="7"/>
        <v>0.34999999999999992</v>
      </c>
      <c r="AG216" s="7" t="s">
        <v>137</v>
      </c>
      <c r="AH216" s="7" t="s">
        <v>2104</v>
      </c>
      <c r="AI216" s="10" t="s">
        <v>1465</v>
      </c>
    </row>
    <row r="217" spans="1:35">
      <c r="A217" s="10" t="str">
        <f>'Main Meals'!A217</f>
        <v>40601.124.000.000.000.501.000</v>
      </c>
      <c r="B217" s="9">
        <f>'Main Meals'!B217</f>
        <v>40600</v>
      </c>
      <c r="C217" s="9">
        <f>'Main Meals'!C217</f>
        <v>40601</v>
      </c>
      <c r="D217" s="10" t="str">
        <f>'Main Meals'!D217</f>
        <v>Burrito Bowl (Chicken)</v>
      </c>
      <c r="E217" s="9">
        <f>VLOOKUP($A217,'Item ID Crosswalk'!$A$2:$J$1048576,9,FALSE)</f>
        <v>0</v>
      </c>
      <c r="F217" s="422">
        <f>VLOOKUP($A217,'Item ID Crosswalk'!$A$2:$J$1048576,10,FALSE)</f>
        <v>0</v>
      </c>
      <c r="G217" s="9" t="str">
        <f>'Main Meals'!I217</f>
        <v>INACTIVE</v>
      </c>
      <c r="H217" s="409">
        <f>'Main Meals'!J217</f>
        <v>44482</v>
      </c>
      <c r="I217" s="9" t="str">
        <f>'Main Meals'!K217</f>
        <v>BOWL</v>
      </c>
      <c r="J217" s="9" t="str">
        <f>VLOOKUP(C217,'Main Meals'!C217:L635,10,FALSE)</f>
        <v>SS</v>
      </c>
      <c r="K217" s="7" t="s">
        <v>2076</v>
      </c>
      <c r="L217" s="392">
        <v>13.99</v>
      </c>
      <c r="M217" s="401">
        <v>44562</v>
      </c>
      <c r="N217" s="407"/>
      <c r="O217" s="423">
        <f t="shared" si="6"/>
        <v>0</v>
      </c>
      <c r="P217" s="7" t="s">
        <v>2075</v>
      </c>
      <c r="Q217" s="392" t="s">
        <v>2077</v>
      </c>
      <c r="U217" s="7" t="s">
        <v>2075</v>
      </c>
      <c r="V217" s="7" t="s">
        <v>2077</v>
      </c>
      <c r="X217" s="7" t="s">
        <v>2077</v>
      </c>
      <c r="Y217" s="28"/>
      <c r="Z217" s="7" t="s">
        <v>2075</v>
      </c>
      <c r="AA217" s="407">
        <v>13.99</v>
      </c>
      <c r="AB217" s="424">
        <v>44652</v>
      </c>
      <c r="AC217" s="424"/>
      <c r="AD217" s="28"/>
      <c r="AE217" s="9"/>
      <c r="AF217" s="425">
        <f t="shared" si="7"/>
        <v>1</v>
      </c>
      <c r="AG217" s="7" t="s">
        <v>2077</v>
      </c>
      <c r="AH217" s="28"/>
      <c r="AI217" s="10" t="s">
        <v>1465</v>
      </c>
    </row>
    <row r="218" spans="1:35">
      <c r="A218" s="10" t="str">
        <f>'Main Meals'!A218</f>
        <v>40602.124.000.000.000.501.000</v>
      </c>
      <c r="B218" s="9">
        <f>'Main Meals'!B218</f>
        <v>40600</v>
      </c>
      <c r="C218" s="9">
        <f>'Main Meals'!C218</f>
        <v>40602</v>
      </c>
      <c r="D218" s="10" t="str">
        <f>'Main Meals'!D218</f>
        <v>Burrito Bowl (Steak)</v>
      </c>
      <c r="E218" s="9">
        <f>VLOOKUP($A218,'Item ID Crosswalk'!$A$2:$J$1048576,9,FALSE)</f>
        <v>0</v>
      </c>
      <c r="F218" s="422">
        <f>VLOOKUP($A218,'Item ID Crosswalk'!$A$2:$J$1048576,10,FALSE)</f>
        <v>0</v>
      </c>
      <c r="G218" s="9" t="str">
        <f>'Main Meals'!I218</f>
        <v>INACTIVE</v>
      </c>
      <c r="H218" s="409">
        <f>'Main Meals'!J218</f>
        <v>44482</v>
      </c>
      <c r="I218" s="9" t="str">
        <f>'Main Meals'!K218</f>
        <v>BOWL</v>
      </c>
      <c r="J218" s="9" t="str">
        <f>VLOOKUP(C218,'Main Meals'!C218:L635,10,FALSE)</f>
        <v>SS</v>
      </c>
      <c r="K218" s="7" t="s">
        <v>2076</v>
      </c>
      <c r="L218" s="392">
        <v>14.99</v>
      </c>
      <c r="M218" s="401">
        <v>44562</v>
      </c>
      <c r="N218" s="407"/>
      <c r="O218" s="423">
        <f t="shared" si="6"/>
        <v>0</v>
      </c>
      <c r="P218" s="7" t="s">
        <v>2075</v>
      </c>
      <c r="Q218" s="392" t="s">
        <v>2077</v>
      </c>
      <c r="U218" s="7" t="s">
        <v>2075</v>
      </c>
      <c r="V218" s="7" t="s">
        <v>2077</v>
      </c>
      <c r="X218" s="7" t="s">
        <v>2077</v>
      </c>
      <c r="Y218" s="28"/>
      <c r="Z218" s="7" t="s">
        <v>2075</v>
      </c>
      <c r="AA218" s="407">
        <v>14.99</v>
      </c>
      <c r="AB218" s="424">
        <v>44652</v>
      </c>
      <c r="AC218" s="424"/>
      <c r="AD218" s="28"/>
      <c r="AE218" s="9"/>
      <c r="AF218" s="425">
        <f t="shared" si="7"/>
        <v>1</v>
      </c>
      <c r="AG218" s="7" t="s">
        <v>2077</v>
      </c>
      <c r="AH218" s="28"/>
      <c r="AI218" s="10" t="s">
        <v>1465</v>
      </c>
    </row>
    <row r="219" spans="1:35">
      <c r="A219" s="10" t="str">
        <f>'Main Meals'!A219</f>
        <v>40603.124.000.000.000.501.000</v>
      </c>
      <c r="B219" s="9">
        <f>'Main Meals'!B219</f>
        <v>40600</v>
      </c>
      <c r="C219" s="9">
        <f>'Main Meals'!C219</f>
        <v>40603</v>
      </c>
      <c r="D219" s="10" t="str">
        <f>'Main Meals'!D219</f>
        <v>Burrito Bowl (Vegetarian)</v>
      </c>
      <c r="E219" s="9">
        <f>VLOOKUP($A219,'Item ID Crosswalk'!$A$2:$J$1048576,9,FALSE)</f>
        <v>0</v>
      </c>
      <c r="F219" s="422">
        <f>VLOOKUP($A219,'Item ID Crosswalk'!$A$2:$J$1048576,10,FALSE)</f>
        <v>0</v>
      </c>
      <c r="G219" s="9" t="str">
        <f>'Main Meals'!I219</f>
        <v>INACTIVE</v>
      </c>
      <c r="H219" s="409">
        <f>'Main Meals'!J219</f>
        <v>44482</v>
      </c>
      <c r="I219" s="9" t="str">
        <f>'Main Meals'!K219</f>
        <v>BOWL</v>
      </c>
      <c r="J219" s="9" t="str">
        <f>VLOOKUP(C219,'Main Meals'!C219:L635,10,FALSE)</f>
        <v>SS</v>
      </c>
      <c r="K219" s="7" t="s">
        <v>2076</v>
      </c>
      <c r="L219" s="392">
        <v>12.99</v>
      </c>
      <c r="M219" s="401">
        <v>44562</v>
      </c>
      <c r="N219" s="407"/>
      <c r="O219" s="423">
        <f t="shared" si="6"/>
        <v>0</v>
      </c>
      <c r="P219" s="7" t="s">
        <v>2075</v>
      </c>
      <c r="Q219" s="392" t="s">
        <v>2077</v>
      </c>
      <c r="U219" s="7" t="s">
        <v>2075</v>
      </c>
      <c r="V219" s="7" t="s">
        <v>2077</v>
      </c>
      <c r="X219" s="7" t="s">
        <v>2077</v>
      </c>
      <c r="Y219" s="28"/>
      <c r="Z219" s="7" t="s">
        <v>2075</v>
      </c>
      <c r="AA219" s="407">
        <v>12.99</v>
      </c>
      <c r="AB219" s="424">
        <v>44652</v>
      </c>
      <c r="AC219" s="424"/>
      <c r="AD219" s="28"/>
      <c r="AE219" s="9"/>
      <c r="AF219" s="425">
        <f t="shared" si="7"/>
        <v>1</v>
      </c>
      <c r="AG219" s="7" t="s">
        <v>2077</v>
      </c>
      <c r="AH219" s="28"/>
      <c r="AI219" s="10" t="s">
        <v>1465</v>
      </c>
    </row>
    <row r="220" spans="1:35">
      <c r="A220" s="10" t="str">
        <f>'Main Meals'!A220</f>
        <v>40701.123.000.000.000.000.000</v>
      </c>
      <c r="B220" s="9">
        <f>'Main Meals'!B220</f>
        <v>40700</v>
      </c>
      <c r="C220" s="9">
        <f>'Main Meals'!C220</f>
        <v>40701</v>
      </c>
      <c r="D220" s="10" t="str">
        <f>'Main Meals'!D220</f>
        <v>Stir fry (Chicken)</v>
      </c>
      <c r="E220" s="9">
        <f>VLOOKUP($A220,'Item ID Crosswalk'!$A$2:$J$1048576,9,FALSE)</f>
        <v>0</v>
      </c>
      <c r="F220" s="422">
        <f>VLOOKUP($A220,'Item ID Crosswalk'!$A$2:$J$1048576,10,FALSE)</f>
        <v>0</v>
      </c>
      <c r="G220" s="9" t="str">
        <f>'Main Meals'!I220</f>
        <v>INACTIVE</v>
      </c>
      <c r="H220" s="409">
        <f>'Main Meals'!J220</f>
        <v>44482</v>
      </c>
      <c r="I220" s="9" t="str">
        <f>'Main Meals'!K220</f>
        <v>ENTRÉE</v>
      </c>
      <c r="J220" s="9" t="str">
        <f>VLOOKUP(C220,'Main Meals'!C220:L635,10,FALSE)</f>
        <v>SS</v>
      </c>
      <c r="K220" s="7" t="s">
        <v>2076</v>
      </c>
      <c r="L220" s="392">
        <v>13.99</v>
      </c>
      <c r="M220" s="401">
        <v>44562</v>
      </c>
      <c r="N220" s="407"/>
      <c r="O220" s="423">
        <f t="shared" si="6"/>
        <v>0</v>
      </c>
      <c r="P220" s="7" t="s">
        <v>2075</v>
      </c>
      <c r="Q220" s="392" t="s">
        <v>2077</v>
      </c>
      <c r="U220" s="7" t="s">
        <v>2075</v>
      </c>
      <c r="V220" s="7" t="s">
        <v>2077</v>
      </c>
      <c r="X220" s="7" t="s">
        <v>2077</v>
      </c>
      <c r="Y220" s="28"/>
      <c r="Z220" s="7" t="s">
        <v>2075</v>
      </c>
      <c r="AA220" s="407">
        <v>13.99</v>
      </c>
      <c r="AB220" s="424">
        <v>44652</v>
      </c>
      <c r="AC220" s="424"/>
      <c r="AD220" s="28"/>
      <c r="AE220" s="9"/>
      <c r="AF220" s="425">
        <f t="shared" si="7"/>
        <v>1</v>
      </c>
      <c r="AG220" s="7" t="s">
        <v>2077</v>
      </c>
      <c r="AH220" s="28"/>
      <c r="AI220" s="10" t="s">
        <v>1465</v>
      </c>
    </row>
    <row r="221" spans="1:35">
      <c r="A221" s="10" t="str">
        <f>'Main Meals'!A221</f>
        <v>40702.123.000.000.000.000.000</v>
      </c>
      <c r="B221" s="9">
        <f>'Main Meals'!B221</f>
        <v>40700</v>
      </c>
      <c r="C221" s="9">
        <f>'Main Meals'!C221</f>
        <v>40702</v>
      </c>
      <c r="D221" s="10" t="str">
        <f>'Main Meals'!D221</f>
        <v>Stir fry (Shrimp)</v>
      </c>
      <c r="E221" s="9">
        <f>VLOOKUP($A221,'Item ID Crosswalk'!$A$2:$J$1048576,9,FALSE)</f>
        <v>0</v>
      </c>
      <c r="F221" s="422">
        <f>VLOOKUP($A221,'Item ID Crosswalk'!$A$2:$J$1048576,10,FALSE)</f>
        <v>0</v>
      </c>
      <c r="G221" s="9" t="str">
        <f>'Main Meals'!I221</f>
        <v>INACTIVE</v>
      </c>
      <c r="H221" s="409">
        <f>'Main Meals'!J221</f>
        <v>44482</v>
      </c>
      <c r="I221" s="9" t="str">
        <f>'Main Meals'!K221</f>
        <v>ENTRÉE</v>
      </c>
      <c r="J221" s="9" t="str">
        <f>VLOOKUP(C221,'Main Meals'!C221:L635,10,FALSE)</f>
        <v>SS</v>
      </c>
      <c r="K221" s="7" t="s">
        <v>2076</v>
      </c>
      <c r="L221" s="392">
        <v>14.99</v>
      </c>
      <c r="M221" s="401">
        <v>44562</v>
      </c>
      <c r="N221" s="407"/>
      <c r="O221" s="423">
        <f t="shared" si="6"/>
        <v>0</v>
      </c>
      <c r="P221" s="7" t="s">
        <v>2075</v>
      </c>
      <c r="Q221" s="392" t="s">
        <v>2077</v>
      </c>
      <c r="U221" s="7" t="s">
        <v>2075</v>
      </c>
      <c r="V221" s="7" t="s">
        <v>2077</v>
      </c>
      <c r="X221" s="7" t="s">
        <v>2077</v>
      </c>
      <c r="Y221" s="28"/>
      <c r="Z221" s="7" t="s">
        <v>2075</v>
      </c>
      <c r="AA221" s="407">
        <v>14.99</v>
      </c>
      <c r="AB221" s="424">
        <v>44652</v>
      </c>
      <c r="AC221" s="424"/>
      <c r="AD221" s="28"/>
      <c r="AE221" s="9"/>
      <c r="AF221" s="425">
        <f t="shared" si="7"/>
        <v>1</v>
      </c>
      <c r="AG221" s="7" t="s">
        <v>2077</v>
      </c>
      <c r="AH221" s="28"/>
      <c r="AI221" s="10" t="s">
        <v>1465</v>
      </c>
    </row>
    <row r="222" spans="1:35">
      <c r="A222" s="10" t="str">
        <f>'Main Meals'!A222</f>
        <v>40703.123.000.000.000.000.000</v>
      </c>
      <c r="B222" s="9">
        <f>'Main Meals'!B222</f>
        <v>40700</v>
      </c>
      <c r="C222" s="9">
        <f>'Main Meals'!C222</f>
        <v>40703</v>
      </c>
      <c r="D222" s="10" t="str">
        <f>'Main Meals'!D222</f>
        <v>Stir fry (veggie)</v>
      </c>
      <c r="E222" s="9">
        <f>VLOOKUP($A222,'Item ID Crosswalk'!$A$2:$J$1048576,9,FALSE)</f>
        <v>0</v>
      </c>
      <c r="F222" s="422">
        <f>VLOOKUP($A222,'Item ID Crosswalk'!$A$2:$J$1048576,10,FALSE)</f>
        <v>0</v>
      </c>
      <c r="G222" s="9" t="str">
        <f>'Main Meals'!I222</f>
        <v>INACTIVE</v>
      </c>
      <c r="H222" s="409">
        <f>'Main Meals'!J222</f>
        <v>44482</v>
      </c>
      <c r="I222" s="9" t="str">
        <f>'Main Meals'!K222</f>
        <v>ENTRÉE</v>
      </c>
      <c r="J222" s="9" t="str">
        <f>VLOOKUP(C222,'Main Meals'!C222:L635,10,FALSE)</f>
        <v>SS</v>
      </c>
      <c r="K222" s="7" t="s">
        <v>2076</v>
      </c>
      <c r="L222" s="392">
        <v>12.99</v>
      </c>
      <c r="M222" s="401">
        <v>44562</v>
      </c>
      <c r="N222" s="407"/>
      <c r="O222" s="423">
        <f t="shared" si="6"/>
        <v>0</v>
      </c>
      <c r="P222" s="7" t="s">
        <v>2075</v>
      </c>
      <c r="Q222" s="392" t="s">
        <v>2077</v>
      </c>
      <c r="U222" s="7" t="s">
        <v>2075</v>
      </c>
      <c r="V222" s="7" t="s">
        <v>2077</v>
      </c>
      <c r="X222" s="7" t="s">
        <v>2077</v>
      </c>
      <c r="Y222" s="28"/>
      <c r="Z222" s="7" t="s">
        <v>2075</v>
      </c>
      <c r="AA222" s="407">
        <v>12.99</v>
      </c>
      <c r="AB222" s="424">
        <v>44652</v>
      </c>
      <c r="AC222" s="424"/>
      <c r="AD222" s="28"/>
      <c r="AE222" s="9"/>
      <c r="AF222" s="425">
        <f t="shared" si="7"/>
        <v>1</v>
      </c>
      <c r="AG222" s="7" t="s">
        <v>2077</v>
      </c>
      <c r="AH222" s="28"/>
      <c r="AI222" s="10" t="s">
        <v>1465</v>
      </c>
    </row>
    <row r="223" spans="1:35">
      <c r="A223" s="10" t="str">
        <f>'Main Meals'!A223</f>
        <v>40801.7601.3305.7102.5800.7801.30201</v>
      </c>
      <c r="B223" s="9">
        <f>'Main Meals'!B223</f>
        <v>40800</v>
      </c>
      <c r="C223" s="9">
        <f>'Main Meals'!C223</f>
        <v>40801</v>
      </c>
      <c r="D223" s="10" t="str">
        <f>'Main Meals'!D223</f>
        <v xml:space="preserve">Freezer-Friendly Favorites Bundle </v>
      </c>
      <c r="E223" s="9">
        <f>VLOOKUP($A223,'Item ID Crosswalk'!$A$2:$J$1048576,9,FALSE)</f>
        <v>0</v>
      </c>
      <c r="F223" s="422">
        <f>VLOOKUP($A223,'Item ID Crosswalk'!$A$2:$J$1048576,10,FALSE)</f>
        <v>0</v>
      </c>
      <c r="G223" s="9" t="str">
        <f>'Main Meals'!I223</f>
        <v xml:space="preserve">ACTIVE </v>
      </c>
      <c r="H223" s="409">
        <f>'Main Meals'!J223</f>
        <v>44482</v>
      </c>
      <c r="I223" s="9" t="str">
        <f>'Main Meals'!K223</f>
        <v>BUNDLE</v>
      </c>
      <c r="J223" s="9" t="str">
        <f>VLOOKUP(C223,'Main Meals'!C223:L635,10,FALSE)</f>
        <v>BUNDLE</v>
      </c>
      <c r="K223" s="7" t="s">
        <v>2076</v>
      </c>
      <c r="L223" s="392">
        <v>94.12</v>
      </c>
      <c r="M223" s="401">
        <v>44743</v>
      </c>
      <c r="N223" s="407">
        <v>93.99</v>
      </c>
      <c r="O223" s="423">
        <f t="shared" si="6"/>
        <v>1.3831258644537681E-3</v>
      </c>
      <c r="P223" s="7" t="s">
        <v>2075</v>
      </c>
      <c r="Q223" s="392" t="s">
        <v>2077</v>
      </c>
      <c r="U223" s="7" t="s">
        <v>2075</v>
      </c>
      <c r="V223" s="7" t="s">
        <v>2077</v>
      </c>
      <c r="X223" s="7" t="s">
        <v>2077</v>
      </c>
      <c r="Y223" s="28"/>
      <c r="Z223" s="7" t="s">
        <v>2075</v>
      </c>
      <c r="AA223" s="407">
        <v>87.3</v>
      </c>
      <c r="AB223" s="424">
        <v>44652</v>
      </c>
      <c r="AC223" s="424"/>
      <c r="AD223" s="28"/>
      <c r="AE223" s="9"/>
      <c r="AF223" s="425">
        <f t="shared" si="7"/>
        <v>1</v>
      </c>
      <c r="AG223" s="7" t="s">
        <v>2077</v>
      </c>
      <c r="AH223" s="28"/>
      <c r="AI223" s="10" t="s">
        <v>1465</v>
      </c>
    </row>
    <row r="224" spans="1:35">
      <c r="A224" s="10" t="str">
        <f>'Main Meals'!A224</f>
        <v>40802.1601.3307.12801.13501.30602.14001</v>
      </c>
      <c r="B224" s="9">
        <f>'Main Meals'!B224</f>
        <v>40800</v>
      </c>
      <c r="C224" s="9">
        <f>'Main Meals'!C224</f>
        <v>40802</v>
      </c>
      <c r="D224" s="10" t="str">
        <f>'Main Meals'!D224</f>
        <v xml:space="preserve">Vegetarian Bundle </v>
      </c>
      <c r="E224" s="9">
        <f>VLOOKUP($A224,'Item ID Crosswalk'!$A$2:$J$1048576,9,FALSE)</f>
        <v>0</v>
      </c>
      <c r="F224" s="422">
        <f>VLOOKUP($A224,'Item ID Crosswalk'!$A$2:$J$1048576,10,FALSE)</f>
        <v>0</v>
      </c>
      <c r="G224" s="9" t="str">
        <f>'Main Meals'!I224</f>
        <v xml:space="preserve">ACTIVE </v>
      </c>
      <c r="H224" s="409">
        <f>'Main Meals'!J224</f>
        <v>44482</v>
      </c>
      <c r="I224" s="9" t="str">
        <f>'Main Meals'!K224</f>
        <v>BUNDLE</v>
      </c>
      <c r="J224" s="9" t="str">
        <f>VLOOKUP(C224,'Main Meals'!C224:L635,10,FALSE)</f>
        <v>BUNDLE</v>
      </c>
      <c r="K224" s="7" t="s">
        <v>2076</v>
      </c>
      <c r="L224" s="392">
        <v>74.97</v>
      </c>
      <c r="M224" s="401">
        <v>44743</v>
      </c>
      <c r="N224" s="407">
        <v>111.99</v>
      </c>
      <c r="O224" s="423">
        <f t="shared" si="6"/>
        <v>-0.33056522903830698</v>
      </c>
      <c r="P224" s="7" t="s">
        <v>2075</v>
      </c>
      <c r="Q224" s="392" t="s">
        <v>2077</v>
      </c>
      <c r="U224" s="7" t="s">
        <v>2075</v>
      </c>
      <c r="V224" s="7" t="s">
        <v>2077</v>
      </c>
      <c r="X224" s="7" t="s">
        <v>2077</v>
      </c>
      <c r="Y224" s="28"/>
      <c r="Z224" s="7" t="s">
        <v>2075</v>
      </c>
      <c r="AA224" s="407">
        <v>111.99</v>
      </c>
      <c r="AB224" s="424">
        <v>44652</v>
      </c>
      <c r="AC224" s="424"/>
      <c r="AD224" s="28"/>
      <c r="AE224" s="9"/>
      <c r="AF224" s="425">
        <f t="shared" si="7"/>
        <v>1</v>
      </c>
      <c r="AG224" s="7" t="s">
        <v>2077</v>
      </c>
      <c r="AH224" s="28"/>
      <c r="AI224" s="10" t="s">
        <v>1465</v>
      </c>
    </row>
    <row r="225" spans="1:35">
      <c r="A225" s="10" t="str">
        <f>'Main Meals'!A225</f>
        <v>40803.3307.1101.3100.4303.11001.8601</v>
      </c>
      <c r="B225" s="9">
        <f>'Main Meals'!B225</f>
        <v>40800</v>
      </c>
      <c r="C225" s="9">
        <f>'Main Meals'!C225</f>
        <v>40803</v>
      </c>
      <c r="D225" s="10" t="str">
        <f>'Main Meals'!D225</f>
        <v xml:space="preserve">Plant-Based Vegan Bundle </v>
      </c>
      <c r="E225" s="9">
        <f>VLOOKUP($A225,'Item ID Crosswalk'!$A$2:$J$1048576,9,FALSE)</f>
        <v>0</v>
      </c>
      <c r="F225" s="422">
        <f>VLOOKUP($A225,'Item ID Crosswalk'!$A$2:$J$1048576,10,FALSE)</f>
        <v>0</v>
      </c>
      <c r="G225" s="9" t="str">
        <f>'Main Meals'!I225</f>
        <v xml:space="preserve">ACTIVE </v>
      </c>
      <c r="H225" s="409">
        <f>'Main Meals'!J225</f>
        <v>44482</v>
      </c>
      <c r="I225" s="9" t="str">
        <f>'Main Meals'!K225</f>
        <v>BUNDLE</v>
      </c>
      <c r="J225" s="9" t="str">
        <f>VLOOKUP(C225,'Main Meals'!C225:L635,10,FALSE)</f>
        <v>BUNDLE</v>
      </c>
      <c r="K225" s="7" t="s">
        <v>2076</v>
      </c>
      <c r="L225" s="392">
        <v>115.29</v>
      </c>
      <c r="M225" s="401">
        <v>44743</v>
      </c>
      <c r="N225" s="407">
        <v>113.99</v>
      </c>
      <c r="O225" s="423">
        <f t="shared" si="6"/>
        <v>1.1404509167470931E-2</v>
      </c>
      <c r="P225" s="7" t="s">
        <v>2075</v>
      </c>
      <c r="Q225" s="392" t="s">
        <v>2077</v>
      </c>
      <c r="U225" s="7" t="s">
        <v>2075</v>
      </c>
      <c r="V225" s="7" t="s">
        <v>2077</v>
      </c>
      <c r="X225" s="7" t="s">
        <v>2077</v>
      </c>
      <c r="Y225" s="28"/>
      <c r="Z225" s="7" t="s">
        <v>2075</v>
      </c>
      <c r="AA225" s="407">
        <v>113.99</v>
      </c>
      <c r="AB225" s="424">
        <v>44652</v>
      </c>
      <c r="AC225" s="424"/>
      <c r="AD225" s="28"/>
      <c r="AE225" s="9"/>
      <c r="AF225" s="425">
        <f t="shared" si="7"/>
        <v>1</v>
      </c>
      <c r="AG225" s="7" t="s">
        <v>2077</v>
      </c>
      <c r="AH225" s="28"/>
      <c r="AI225" s="10" t="s">
        <v>1465</v>
      </c>
    </row>
    <row r="226" spans="1:35">
      <c r="A226" s="10" t="str">
        <f>'Main Meals'!A226</f>
        <v>40804.30602.8001.8001.30201.13901.13901</v>
      </c>
      <c r="B226" s="9">
        <f>'Main Meals'!B226</f>
        <v>40800</v>
      </c>
      <c r="C226" s="9">
        <f>'Main Meals'!C226</f>
        <v>40804</v>
      </c>
      <c r="D226" s="10" t="str">
        <f>'Main Meals'!D226</f>
        <v xml:space="preserve">Freezer-Friendly "Better Belly” Bundle </v>
      </c>
      <c r="E226" s="9">
        <f>VLOOKUP($A226,'Item ID Crosswalk'!$A$2:$J$1048576,9,FALSE)</f>
        <v>0</v>
      </c>
      <c r="F226" s="422">
        <f>VLOOKUP($A226,'Item ID Crosswalk'!$A$2:$J$1048576,10,FALSE)</f>
        <v>0</v>
      </c>
      <c r="G226" s="9" t="str">
        <f>'Main Meals'!I226</f>
        <v xml:space="preserve">ACTIVE </v>
      </c>
      <c r="H226" s="409">
        <f>'Main Meals'!J226</f>
        <v>44482</v>
      </c>
      <c r="I226" s="9" t="str">
        <f>'Main Meals'!K226</f>
        <v>BUNDLE</v>
      </c>
      <c r="J226" s="9" t="str">
        <f>VLOOKUP(C226,'Main Meals'!C226:L635,10,FALSE)</f>
        <v>BUNDLE</v>
      </c>
      <c r="K226" s="7" t="s">
        <v>2076</v>
      </c>
      <c r="L226" s="392">
        <v>90.12</v>
      </c>
      <c r="M226" s="401">
        <v>44743</v>
      </c>
      <c r="N226" s="407">
        <v>89.99</v>
      </c>
      <c r="O226" s="423">
        <f t="shared" si="6"/>
        <v>1.4446049561063414E-3</v>
      </c>
      <c r="P226" s="7" t="s">
        <v>2075</v>
      </c>
      <c r="Q226" s="392" t="s">
        <v>2077</v>
      </c>
      <c r="U226" s="7" t="s">
        <v>2075</v>
      </c>
      <c r="V226" s="7" t="s">
        <v>2077</v>
      </c>
      <c r="X226" s="7" t="s">
        <v>2077</v>
      </c>
      <c r="Y226" s="28"/>
      <c r="Z226" s="7" t="s">
        <v>2075</v>
      </c>
      <c r="AA226" s="407">
        <v>88.99</v>
      </c>
      <c r="AB226" s="424">
        <v>44652</v>
      </c>
      <c r="AC226" s="424"/>
      <c r="AD226" s="28"/>
      <c r="AE226" s="9"/>
      <c r="AF226" s="425">
        <f t="shared" si="7"/>
        <v>1</v>
      </c>
      <c r="AG226" s="7" t="s">
        <v>2077</v>
      </c>
      <c r="AH226" s="28"/>
      <c r="AI226" s="10" t="s">
        <v>1465</v>
      </c>
    </row>
    <row r="227" spans="1:35">
      <c r="A227" s="10" t="str">
        <f>'Main Meals'!A227</f>
        <v>7602.000.000.000.000.000.000</v>
      </c>
      <c r="B227" s="9">
        <f>'Main Meals'!B227</f>
        <v>7600</v>
      </c>
      <c r="C227" s="9">
        <f>'Main Meals'!C227</f>
        <v>7602</v>
      </c>
      <c r="D227" s="10" t="str">
        <f>'Main Meals'!D227</f>
        <v xml:space="preserve">Freezer-Friendly Baked Lasagna Bolognese (family style) </v>
      </c>
      <c r="E227" s="9">
        <f>VLOOKUP($A227,'Item ID Crosswalk'!$A$2:$J$1048576,9,FALSE)</f>
        <v>0</v>
      </c>
      <c r="F227" s="422">
        <f>VLOOKUP($A227,'Item ID Crosswalk'!$A$2:$J$1048576,10,FALSE)</f>
        <v>0</v>
      </c>
      <c r="G227" s="9" t="str">
        <f>'Main Meals'!I227</f>
        <v>INACTIVE</v>
      </c>
      <c r="H227" s="409">
        <f>'Main Meals'!J227</f>
        <v>44482</v>
      </c>
      <c r="I227" s="9" t="str">
        <f>'Main Meals'!K227</f>
        <v>ENTRÉE</v>
      </c>
      <c r="J227" s="9" t="str">
        <f>VLOOKUP(C227,'Main Meals'!C227:L635,10,FALSE)</f>
        <v>MS</v>
      </c>
      <c r="K227" s="7" t="s">
        <v>2076</v>
      </c>
      <c r="L227" s="392" t="s">
        <v>2077</v>
      </c>
      <c r="M227" s="401">
        <v>44562</v>
      </c>
      <c r="N227" s="7"/>
      <c r="O227" s="423">
        <f t="shared" si="6"/>
        <v>0</v>
      </c>
      <c r="P227" s="7" t="s">
        <v>2075</v>
      </c>
      <c r="Q227" s="392" t="s">
        <v>2077</v>
      </c>
      <c r="U227" s="7" t="s">
        <v>2075</v>
      </c>
      <c r="V227" s="7" t="s">
        <v>2077</v>
      </c>
      <c r="X227" s="7" t="s">
        <v>2077</v>
      </c>
      <c r="Y227" s="28"/>
      <c r="Z227" s="7" t="s">
        <v>2075</v>
      </c>
      <c r="AA227" s="7" t="s">
        <v>2077</v>
      </c>
      <c r="AB227" s="424">
        <v>44652</v>
      </c>
      <c r="AC227" s="424"/>
      <c r="AD227" s="28"/>
      <c r="AE227" s="9"/>
      <c r="AF227" s="425">
        <f t="shared" si="7"/>
        <v>0</v>
      </c>
      <c r="AG227" s="7" t="s">
        <v>2077</v>
      </c>
      <c r="AH227" s="28"/>
      <c r="AI227" s="10" t="s">
        <v>1465</v>
      </c>
    </row>
    <row r="228" spans="1:35">
      <c r="A228" s="10" t="str">
        <f>'Main Meals'!A228</f>
        <v>40901.125.000.000.000.000.000</v>
      </c>
      <c r="B228" s="9">
        <f>'Main Meals'!B228</f>
        <v>40900</v>
      </c>
      <c r="C228" s="9">
        <f>'Main Meals'!C228</f>
        <v>40901</v>
      </c>
      <c r="D228" s="10" t="str">
        <f>'Main Meals'!D228</f>
        <v xml:space="preserve">Power Breakfast Quinoa Bowl </v>
      </c>
      <c r="E228" s="9" t="str">
        <f>VLOOKUP($A228,'Item ID Crosswalk'!$A$2:$J$1048576,9,FALSE)</f>
        <v>B084DD33JW</v>
      </c>
      <c r="F228" s="422">
        <f>VLOOKUP($A228,'Item ID Crosswalk'!$A$2:$J$1048576,10,FALSE)</f>
        <v>810044430677</v>
      </c>
      <c r="G228" s="9" t="str">
        <f>'Main Meals'!I228</f>
        <v xml:space="preserve">ACTIVE </v>
      </c>
      <c r="H228" s="409">
        <f>'Main Meals'!J228</f>
        <v>44482</v>
      </c>
      <c r="I228" s="9" t="str">
        <f>'Main Meals'!K228</f>
        <v>BREAKFAST</v>
      </c>
      <c r="J228" s="9" t="str">
        <f>VLOOKUP(C228,'Main Meals'!C228:L635,10,FALSE)</f>
        <v>SS</v>
      </c>
      <c r="K228" s="7" t="s">
        <v>2076</v>
      </c>
      <c r="L228" s="392">
        <v>9.15</v>
      </c>
      <c r="M228" s="401">
        <v>44684</v>
      </c>
      <c r="N228" s="407">
        <v>8.99</v>
      </c>
      <c r="O228" s="423">
        <f t="shared" si="6"/>
        <v>1.7797552836484997E-2</v>
      </c>
      <c r="P228" s="7" t="s">
        <v>2076</v>
      </c>
      <c r="Q228" s="7" t="s">
        <v>2077</v>
      </c>
      <c r="U228" s="7" t="s">
        <v>2075</v>
      </c>
      <c r="V228" s="7" t="s">
        <v>2077</v>
      </c>
      <c r="X228" s="392">
        <v>3.8</v>
      </c>
      <c r="Y228" s="392"/>
      <c r="Z228" s="7" t="s">
        <v>2076</v>
      </c>
      <c r="AA228" s="407">
        <v>9.15</v>
      </c>
      <c r="AB228" s="424">
        <v>44805</v>
      </c>
      <c r="AC228" s="424"/>
      <c r="AD228" s="392">
        <v>4.1220800889877642</v>
      </c>
      <c r="AE228" s="424">
        <v>44805</v>
      </c>
      <c r="AF228" s="425">
        <f t="shared" si="7"/>
        <v>0.54949944382647387</v>
      </c>
      <c r="AG228" s="7" t="s">
        <v>137</v>
      </c>
      <c r="AH228" s="7" t="s">
        <v>2104</v>
      </c>
      <c r="AI228" s="10" t="s">
        <v>1465</v>
      </c>
    </row>
    <row r="229" spans="1:35">
      <c r="A229" s="10" t="str">
        <f>'Main Meals'!A229</f>
        <v>50001.000.000.000.000.000.000</v>
      </c>
      <c r="B229" s="9">
        <f>'Main Meals'!B229</f>
        <v>50000</v>
      </c>
      <c r="C229" s="9">
        <f>'Main Meals'!C229</f>
        <v>50001</v>
      </c>
      <c r="D229" s="10" t="str">
        <f>'Main Meals'!D229</f>
        <v xml:space="preserve">Rice Pudding  </v>
      </c>
      <c r="E229" s="9" t="str">
        <f>VLOOKUP($A229,'Item ID Crosswalk'!$A$2:$J$1048576,9,FALSE)</f>
        <v>B084DCVYN9</v>
      </c>
      <c r="F229" s="422">
        <f>VLOOKUP($A229,'Item ID Crosswalk'!$A$2:$J$1048576,10,FALSE)</f>
        <v>810044430592</v>
      </c>
      <c r="G229" s="9" t="str">
        <f>'Main Meals'!I229</f>
        <v>INACTIVE</v>
      </c>
      <c r="H229" s="409">
        <f>'Main Meals'!J229</f>
        <v>44482</v>
      </c>
      <c r="I229" s="9" t="str">
        <f>'Main Meals'!K229</f>
        <v>SNACK</v>
      </c>
      <c r="J229" s="9" t="str">
        <f>VLOOKUP(C229,'Main Meals'!C229:L635,10,FALSE)</f>
        <v>SS</v>
      </c>
      <c r="K229" s="7" t="s">
        <v>2075</v>
      </c>
      <c r="L229" s="392">
        <v>5.25</v>
      </c>
      <c r="M229" s="401">
        <v>44562</v>
      </c>
      <c r="N229" s="7"/>
      <c r="O229" s="423">
        <f t="shared" si="6"/>
        <v>0</v>
      </c>
      <c r="P229" s="7" t="s">
        <v>2076</v>
      </c>
      <c r="Q229" s="392" t="s">
        <v>2077</v>
      </c>
      <c r="U229" s="7" t="s">
        <v>2075</v>
      </c>
      <c r="V229" s="7" t="s">
        <v>2077</v>
      </c>
      <c r="X229" s="7" t="s">
        <v>2077</v>
      </c>
      <c r="Y229" s="28"/>
      <c r="Z229" s="7" t="s">
        <v>2076</v>
      </c>
      <c r="AA229" s="407">
        <v>5.25</v>
      </c>
      <c r="AB229" s="424">
        <v>44805</v>
      </c>
      <c r="AC229" s="424"/>
      <c r="AD229" s="392">
        <v>2.625</v>
      </c>
      <c r="AE229" s="424">
        <v>44805</v>
      </c>
      <c r="AF229" s="425">
        <f t="shared" si="7"/>
        <v>0.5</v>
      </c>
      <c r="AG229" s="7" t="s">
        <v>2077</v>
      </c>
      <c r="AH229" s="28"/>
      <c r="AI229" s="10" t="s">
        <v>1465</v>
      </c>
    </row>
    <row r="230" spans="1:35">
      <c r="A230" s="10" t="str">
        <f>'Main Meals'!A230</f>
        <v>50101.000.000.000.000.000.000</v>
      </c>
      <c r="B230" s="9">
        <f>'Main Meals'!B230</f>
        <v>50100</v>
      </c>
      <c r="C230" s="9">
        <f>'Main Meals'!C230</f>
        <v>50101</v>
      </c>
      <c r="D230" s="10" t="str">
        <f>'Main Meals'!D230</f>
        <v xml:space="preserve">Oatmeal Raisin Breakfast Bar </v>
      </c>
      <c r="E230" s="9">
        <f>VLOOKUP($A230,'Item ID Crosswalk'!$A$2:$J$1048576,9,FALSE)</f>
        <v>0</v>
      </c>
      <c r="F230" s="422">
        <f>VLOOKUP($A230,'Item ID Crosswalk'!$A$2:$J$1048576,10,FALSE)</f>
        <v>0</v>
      </c>
      <c r="G230" s="9" t="str">
        <f>'Main Meals'!I230</f>
        <v>RETIRED</v>
      </c>
      <c r="H230" s="409">
        <f>'Main Meals'!J230</f>
        <v>44482</v>
      </c>
      <c r="I230" s="9" t="str">
        <f>'Main Meals'!K230</f>
        <v>BREAKFAST</v>
      </c>
      <c r="J230" s="9" t="str">
        <f>VLOOKUP(C230,'Main Meals'!C230:L635,10,FALSE)</f>
        <v>SS</v>
      </c>
      <c r="K230" s="7" t="s">
        <v>1990</v>
      </c>
      <c r="L230" s="392">
        <v>4.99</v>
      </c>
      <c r="M230" s="401">
        <v>44562</v>
      </c>
      <c r="N230" s="407"/>
      <c r="O230" s="423">
        <f t="shared" si="6"/>
        <v>0</v>
      </c>
      <c r="P230" s="7" t="s">
        <v>2075</v>
      </c>
      <c r="Q230" s="392" t="s">
        <v>2077</v>
      </c>
      <c r="U230" s="7" t="s">
        <v>2075</v>
      </c>
      <c r="V230" s="7" t="s">
        <v>2077</v>
      </c>
      <c r="X230" s="7" t="s">
        <v>2077</v>
      </c>
      <c r="Y230" s="28"/>
      <c r="Z230" s="7" t="s">
        <v>2075</v>
      </c>
      <c r="AA230" s="407">
        <v>4.99</v>
      </c>
      <c r="AB230" s="424">
        <v>44652</v>
      </c>
      <c r="AC230" s="424"/>
      <c r="AD230" s="28"/>
      <c r="AE230" s="9"/>
      <c r="AF230" s="425">
        <f t="shared" si="7"/>
        <v>1</v>
      </c>
      <c r="AG230" s="7" t="s">
        <v>2077</v>
      </c>
      <c r="AH230" s="28"/>
      <c r="AI230" s="10" t="s">
        <v>1465</v>
      </c>
    </row>
    <row r="231" spans="1:35">
      <c r="A231" s="10" t="str">
        <f>'Main Meals'!A231</f>
        <v>50201.000.000.000.000.000.000</v>
      </c>
      <c r="B231" s="9">
        <f>'Main Meals'!B231</f>
        <v>50200</v>
      </c>
      <c r="C231" s="9">
        <f>'Main Meals'!C231</f>
        <v>50201</v>
      </c>
      <c r="D231" s="10" t="str">
        <f>'Main Meals'!D231</f>
        <v xml:space="preserve">Vitality Shot: Blood Orange </v>
      </c>
      <c r="E231" s="9">
        <f>VLOOKUP($A231,'Item ID Crosswalk'!$A$2:$J$1048576,9,FALSE)</f>
        <v>0</v>
      </c>
      <c r="F231" s="422">
        <f>VLOOKUP($A231,'Item ID Crosswalk'!$A$2:$J$1048576,10,FALSE)</f>
        <v>0</v>
      </c>
      <c r="G231" s="9" t="str">
        <f>'Main Meals'!I231</f>
        <v>RETIRED</v>
      </c>
      <c r="H231" s="409">
        <f>'Main Meals'!J231</f>
        <v>44482</v>
      </c>
      <c r="I231" s="9" t="str">
        <f>'Main Meals'!K231</f>
        <v>BEVERAGE</v>
      </c>
      <c r="J231" s="9" t="str">
        <f>VLOOKUP(C231,'Main Meals'!C231:L635,10,FALSE)</f>
        <v>SS</v>
      </c>
      <c r="K231" s="7" t="s">
        <v>1990</v>
      </c>
      <c r="L231" s="392">
        <v>3.99</v>
      </c>
      <c r="M231" s="401">
        <v>44562</v>
      </c>
      <c r="N231" s="407"/>
      <c r="O231" s="423">
        <f t="shared" si="6"/>
        <v>0</v>
      </c>
      <c r="P231" s="7" t="s">
        <v>2075</v>
      </c>
      <c r="Q231" s="392" t="s">
        <v>2077</v>
      </c>
      <c r="U231" s="7" t="s">
        <v>2075</v>
      </c>
      <c r="V231" s="7" t="s">
        <v>2077</v>
      </c>
      <c r="X231" s="7" t="s">
        <v>2077</v>
      </c>
      <c r="Y231" s="28"/>
      <c r="Z231" s="7" t="s">
        <v>2075</v>
      </c>
      <c r="AA231" s="407">
        <v>3.99</v>
      </c>
      <c r="AB231" s="424">
        <v>44652</v>
      </c>
      <c r="AC231" s="424"/>
      <c r="AD231" s="28"/>
      <c r="AE231" s="9"/>
      <c r="AF231" s="425">
        <f t="shared" si="7"/>
        <v>1</v>
      </c>
      <c r="AG231" s="7" t="s">
        <v>2077</v>
      </c>
      <c r="AH231" s="28"/>
      <c r="AI231" s="10" t="s">
        <v>1465</v>
      </c>
    </row>
    <row r="232" spans="1:35">
      <c r="A232" s="10" t="str">
        <f>'Main Meals'!A232</f>
        <v>50202.000.000.000.000.000.000</v>
      </c>
      <c r="B232" s="9">
        <f>'Main Meals'!B232</f>
        <v>50200</v>
      </c>
      <c r="C232" s="9">
        <f>'Main Meals'!C232</f>
        <v>50202</v>
      </c>
      <c r="D232" s="10" t="str">
        <f>'Main Meals'!D232</f>
        <v xml:space="preserve">Vitality Shot: Blood Orange (Pair) </v>
      </c>
      <c r="E232" s="9">
        <f>VLOOKUP($A232,'Item ID Crosswalk'!$A$2:$J$1048576,9,FALSE)</f>
        <v>0</v>
      </c>
      <c r="F232" s="422">
        <f>VLOOKUP($A232,'Item ID Crosswalk'!$A$2:$J$1048576,10,FALSE)</f>
        <v>0</v>
      </c>
      <c r="G232" s="9" t="str">
        <f>'Main Meals'!I232</f>
        <v>RETIRED</v>
      </c>
      <c r="H232" s="409">
        <f>'Main Meals'!J232</f>
        <v>44482</v>
      </c>
      <c r="I232" s="9" t="str">
        <f>'Main Meals'!K232</f>
        <v>BEVERAGE</v>
      </c>
      <c r="J232" s="9" t="str">
        <f>VLOOKUP(C232,'Main Meals'!C232:L635,10,FALSE)</f>
        <v>MS</v>
      </c>
      <c r="K232" s="7" t="s">
        <v>1990</v>
      </c>
      <c r="L232" s="392">
        <v>5.99</v>
      </c>
      <c r="M232" s="401">
        <v>44562</v>
      </c>
      <c r="N232" s="407"/>
      <c r="O232" s="423">
        <f t="shared" si="6"/>
        <v>0</v>
      </c>
      <c r="P232" s="7" t="s">
        <v>2075</v>
      </c>
      <c r="Q232" s="392" t="s">
        <v>2077</v>
      </c>
      <c r="U232" s="7" t="s">
        <v>2075</v>
      </c>
      <c r="V232" s="7" t="s">
        <v>2077</v>
      </c>
      <c r="X232" s="7" t="s">
        <v>2077</v>
      </c>
      <c r="Y232" s="28"/>
      <c r="Z232" s="7" t="s">
        <v>2075</v>
      </c>
      <c r="AA232" s="407">
        <v>5.99</v>
      </c>
      <c r="AB232" s="424">
        <v>44652</v>
      </c>
      <c r="AC232" s="424"/>
      <c r="AD232" s="28"/>
      <c r="AE232" s="9"/>
      <c r="AF232" s="425">
        <f t="shared" si="7"/>
        <v>1</v>
      </c>
      <c r="AG232" s="7" t="s">
        <v>2077</v>
      </c>
      <c r="AH232" s="28"/>
      <c r="AI232" s="10" t="s">
        <v>1465</v>
      </c>
    </row>
    <row r="233" spans="1:35">
      <c r="A233" s="10" t="str">
        <f>'Main Meals'!A233</f>
        <v>50301.000.000.000.000.000.000</v>
      </c>
      <c r="B233" s="9">
        <f>'Main Meals'!B233</f>
        <v>50300</v>
      </c>
      <c r="C233" s="9">
        <f>'Main Meals'!C233</f>
        <v>50301</v>
      </c>
      <c r="D233" s="10" t="str">
        <f>'Main Meals'!D233</f>
        <v xml:space="preserve">Crackers </v>
      </c>
      <c r="E233" s="9">
        <f>VLOOKUP($A233,'Item ID Crosswalk'!$A$2:$J$1048576,9,FALSE)</f>
        <v>0</v>
      </c>
      <c r="F233" s="422">
        <f>VLOOKUP($A233,'Item ID Crosswalk'!$A$2:$J$1048576,10,FALSE)</f>
        <v>0</v>
      </c>
      <c r="G233" s="9" t="str">
        <f>'Main Meals'!I233</f>
        <v>INACTIVE</v>
      </c>
      <c r="H233" s="409">
        <f>'Main Meals'!J233</f>
        <v>44482</v>
      </c>
      <c r="I233" s="9" t="str">
        <f>'Main Meals'!K233</f>
        <v>SNACK</v>
      </c>
      <c r="J233" s="9" t="str">
        <f>VLOOKUP(C233,'Main Meals'!C233:L635,10,FALSE)</f>
        <v>MS</v>
      </c>
      <c r="K233" s="7" t="s">
        <v>2075</v>
      </c>
      <c r="L233" s="392" t="s">
        <v>2077</v>
      </c>
      <c r="M233" s="401">
        <v>44562</v>
      </c>
      <c r="N233" s="7"/>
      <c r="O233" s="423">
        <f t="shared" si="6"/>
        <v>0</v>
      </c>
      <c r="P233" s="7" t="s">
        <v>2075</v>
      </c>
      <c r="Q233" s="392" t="s">
        <v>2077</v>
      </c>
      <c r="U233" s="7" t="s">
        <v>2075</v>
      </c>
      <c r="V233" s="7" t="s">
        <v>2077</v>
      </c>
      <c r="X233" s="7" t="s">
        <v>2077</v>
      </c>
      <c r="Y233" s="28"/>
      <c r="Z233" s="7" t="s">
        <v>2075</v>
      </c>
      <c r="AA233" s="7" t="s">
        <v>2077</v>
      </c>
      <c r="AB233" s="424">
        <v>44652</v>
      </c>
      <c r="AC233" s="424"/>
      <c r="AD233" s="28"/>
      <c r="AE233" s="9"/>
      <c r="AF233" s="425">
        <f t="shared" si="7"/>
        <v>0</v>
      </c>
      <c r="AG233" s="7" t="s">
        <v>2077</v>
      </c>
      <c r="AH233" s="28"/>
      <c r="AI233" s="10" t="s">
        <v>1465</v>
      </c>
    </row>
    <row r="234" spans="1:35">
      <c r="A234" s="10" t="str">
        <f>'Main Meals'!A234</f>
        <v>40805.7601.3305.1602.12801.7102.7801</v>
      </c>
      <c r="B234" s="9">
        <f>'Main Meals'!B234</f>
        <v>40800</v>
      </c>
      <c r="C234" s="9">
        <f>'Main Meals'!C234</f>
        <v>40805</v>
      </c>
      <c r="D234" s="10" t="str">
        <f>'Main Meals'!D234</f>
        <v>Freezer-Filler Bundle</v>
      </c>
      <c r="E234" s="9">
        <f>VLOOKUP($A234,'Item ID Crosswalk'!$A$2:$J$1048576,9,FALSE)</f>
        <v>0</v>
      </c>
      <c r="F234" s="422">
        <f>VLOOKUP($A234,'Item ID Crosswalk'!$A$2:$J$1048576,10,FALSE)</f>
        <v>0</v>
      </c>
      <c r="G234" s="9" t="str">
        <f>'Main Meals'!I234</f>
        <v>ACTIVE</v>
      </c>
      <c r="H234" s="409">
        <f>'Main Meals'!J234</f>
        <v>44482</v>
      </c>
      <c r="I234" s="9" t="str">
        <f>'Main Meals'!K234</f>
        <v>BUNDLE</v>
      </c>
      <c r="J234" s="9" t="str">
        <f>VLOOKUP(C234,'Main Meals'!C234:L635,10,FALSE)</f>
        <v>BUNDLE</v>
      </c>
      <c r="K234" s="7" t="s">
        <v>2076</v>
      </c>
      <c r="L234" s="392">
        <v>121.4</v>
      </c>
      <c r="M234" s="401">
        <v>44700</v>
      </c>
      <c r="N234" s="407">
        <v>120.59</v>
      </c>
      <c r="O234" s="423">
        <f t="shared" si="6"/>
        <v>6.7169748735384548E-3</v>
      </c>
      <c r="P234" s="7" t="s">
        <v>2075</v>
      </c>
      <c r="Q234" s="392" t="s">
        <v>2077</v>
      </c>
      <c r="U234" s="7" t="s">
        <v>2075</v>
      </c>
      <c r="V234" s="7" t="s">
        <v>2077</v>
      </c>
      <c r="X234" s="7" t="s">
        <v>2077</v>
      </c>
      <c r="Y234" s="28"/>
      <c r="Z234" s="7" t="s">
        <v>2075</v>
      </c>
      <c r="AA234" s="407">
        <v>120.52</v>
      </c>
      <c r="AB234" s="424">
        <v>44652</v>
      </c>
      <c r="AC234" s="424"/>
      <c r="AD234" s="28"/>
      <c r="AE234" s="9"/>
      <c r="AF234" s="425">
        <f t="shared" si="7"/>
        <v>1</v>
      </c>
      <c r="AG234" s="7" t="s">
        <v>2077</v>
      </c>
      <c r="AH234" s="28"/>
      <c r="AI234" s="10" t="s">
        <v>1465</v>
      </c>
    </row>
    <row r="235" spans="1:35">
      <c r="A235" s="10" t="str">
        <f>'Main Meals'!A235</f>
        <v>40806.6600.20201.4702.1002.5500.3100</v>
      </c>
      <c r="B235" s="9">
        <f>'Main Meals'!B235</f>
        <v>40800</v>
      </c>
      <c r="C235" s="9">
        <f>'Main Meals'!C235</f>
        <v>40806</v>
      </c>
      <c r="D235" s="10" t="str">
        <f>'Main Meals'!D235</f>
        <v>3-Day Bundle</v>
      </c>
      <c r="E235" s="9">
        <f>VLOOKUP($A235,'Item ID Crosswalk'!$A$2:$J$1048576,9,FALSE)</f>
        <v>0</v>
      </c>
      <c r="F235" s="422">
        <f>VLOOKUP($A235,'Item ID Crosswalk'!$A$2:$J$1048576,10,FALSE)</f>
        <v>0</v>
      </c>
      <c r="G235" s="9" t="str">
        <f>'Main Meals'!I235</f>
        <v xml:space="preserve">ACTIVE </v>
      </c>
      <c r="H235" s="409">
        <f>'Main Meals'!J235</f>
        <v>44482</v>
      </c>
      <c r="I235" s="9" t="str">
        <f>'Main Meals'!K235</f>
        <v>BUNDLE</v>
      </c>
      <c r="J235" s="9" t="str">
        <f>VLOOKUP(C235,'Main Meals'!C235:L635,10,FALSE)</f>
        <v>BUNDLE</v>
      </c>
      <c r="K235" s="7" t="s">
        <v>2076</v>
      </c>
      <c r="L235" s="392">
        <v>148.46</v>
      </c>
      <c r="M235" s="401">
        <v>44743</v>
      </c>
      <c r="N235" s="407">
        <v>145.99</v>
      </c>
      <c r="O235" s="423">
        <f t="shared" si="6"/>
        <v>1.6918967052537835E-2</v>
      </c>
      <c r="P235" s="7" t="s">
        <v>2075</v>
      </c>
      <c r="Q235" s="392" t="s">
        <v>2077</v>
      </c>
      <c r="U235" s="7" t="s">
        <v>2075</v>
      </c>
      <c r="V235" s="7" t="s">
        <v>2077</v>
      </c>
      <c r="X235" s="7" t="s">
        <v>2077</v>
      </c>
      <c r="Y235" s="28"/>
      <c r="Z235" s="7" t="s">
        <v>2075</v>
      </c>
      <c r="AA235" s="407">
        <v>142.99</v>
      </c>
      <c r="AB235" s="424">
        <v>44652</v>
      </c>
      <c r="AC235" s="424"/>
      <c r="AD235" s="28"/>
      <c r="AE235" s="9"/>
      <c r="AF235" s="425">
        <f t="shared" si="7"/>
        <v>1</v>
      </c>
      <c r="AG235" s="7" t="s">
        <v>2077</v>
      </c>
      <c r="AH235" s="28"/>
      <c r="AI235" s="10" t="s">
        <v>1465</v>
      </c>
    </row>
    <row r="236" spans="1:35">
      <c r="A236" s="10" t="str">
        <f>'Main Meals'!A236</f>
        <v>40807.70401.4701.4901.7501.7800.3100</v>
      </c>
      <c r="B236" s="9">
        <f>'Main Meals'!B236</f>
        <v>40800</v>
      </c>
      <c r="C236" s="9">
        <f>'Main Meals'!C236</f>
        <v>40807</v>
      </c>
      <c r="D236" s="10" t="str">
        <f>'Main Meals'!D236</f>
        <v>4-Day Bundle</v>
      </c>
      <c r="E236" s="9">
        <f>VLOOKUP($A236,'Item ID Crosswalk'!$A$2:$J$1048576,9,FALSE)</f>
        <v>0</v>
      </c>
      <c r="F236" s="422">
        <f>VLOOKUP($A236,'Item ID Crosswalk'!$A$2:$J$1048576,10,FALSE)</f>
        <v>0</v>
      </c>
      <c r="G236" s="9" t="str">
        <f>'Main Meals'!I236</f>
        <v xml:space="preserve">ACTIVE </v>
      </c>
      <c r="H236" s="409">
        <f>'Main Meals'!J236</f>
        <v>44482</v>
      </c>
      <c r="I236" s="9" t="str">
        <f>'Main Meals'!K236</f>
        <v>BUNDLE</v>
      </c>
      <c r="J236" s="9" t="str">
        <f>VLOOKUP(C236,'Main Meals'!C236:L635,10,FALSE)</f>
        <v>BUNDLE</v>
      </c>
      <c r="K236" s="7" t="s">
        <v>2076</v>
      </c>
      <c r="L236" s="392">
        <v>208.51</v>
      </c>
      <c r="M236" s="401">
        <v>44743</v>
      </c>
      <c r="N236" s="407">
        <v>206.99</v>
      </c>
      <c r="O236" s="423">
        <f t="shared" si="6"/>
        <v>7.3433499202859159E-3</v>
      </c>
      <c r="P236" s="7" t="s">
        <v>2075</v>
      </c>
      <c r="Q236" s="392" t="s">
        <v>2077</v>
      </c>
      <c r="U236" s="7" t="s">
        <v>2075</v>
      </c>
      <c r="V236" s="7" t="s">
        <v>2077</v>
      </c>
      <c r="X236" s="7" t="s">
        <v>2077</v>
      </c>
      <c r="Y236" s="28"/>
      <c r="Z236" s="7" t="s">
        <v>2075</v>
      </c>
      <c r="AA236" s="407">
        <v>201.99</v>
      </c>
      <c r="AB236" s="424">
        <v>44652</v>
      </c>
      <c r="AC236" s="424"/>
      <c r="AD236" s="28"/>
      <c r="AE236" s="9"/>
      <c r="AF236" s="425">
        <f t="shared" si="7"/>
        <v>1</v>
      </c>
      <c r="AG236" s="7" t="s">
        <v>2077</v>
      </c>
      <c r="AH236" s="28"/>
      <c r="AI236" s="10" t="s">
        <v>1465</v>
      </c>
    </row>
    <row r="237" spans="1:35">
      <c r="A237" s="10" t="str">
        <f>'Main Meals'!A237</f>
        <v>40808.4701.4702.4703.20701.4901.93001</v>
      </c>
      <c r="B237" s="9">
        <f>'Main Meals'!B237</f>
        <v>40800</v>
      </c>
      <c r="C237" s="9">
        <f>'Main Meals'!C237</f>
        <v>40808</v>
      </c>
      <c r="D237" s="10" t="str">
        <f>'Main Meals'!D237</f>
        <v>Brunch Bundle</v>
      </c>
      <c r="E237" s="9">
        <f>VLOOKUP($A237,'Item ID Crosswalk'!$A$2:$J$1048576,9,FALSE)</f>
        <v>0</v>
      </c>
      <c r="F237" s="422">
        <f>VLOOKUP($A237,'Item ID Crosswalk'!$A$2:$J$1048576,10,FALSE)</f>
        <v>0</v>
      </c>
      <c r="G237" s="9" t="str">
        <f>'Main Meals'!I237</f>
        <v xml:space="preserve">ACTIVE </v>
      </c>
      <c r="H237" s="409">
        <f>'Main Meals'!J237</f>
        <v>44482</v>
      </c>
      <c r="I237" s="9" t="str">
        <f>'Main Meals'!K237</f>
        <v>BUNDLE</v>
      </c>
      <c r="J237" s="9" t="str">
        <f>VLOOKUP(C237,'Main Meals'!C237:L635,10,FALSE)</f>
        <v>BUNDLE</v>
      </c>
      <c r="K237" s="7" t="s">
        <v>2076</v>
      </c>
      <c r="L237" s="392">
        <v>143.21</v>
      </c>
      <c r="M237" s="401">
        <v>44743</v>
      </c>
      <c r="N237" s="407">
        <v>142.99</v>
      </c>
      <c r="O237" s="423">
        <f t="shared" si="6"/>
        <v>1.5385691307084331E-3</v>
      </c>
      <c r="P237" s="7" t="s">
        <v>2075</v>
      </c>
      <c r="Q237" s="392" t="s">
        <v>2077</v>
      </c>
      <c r="U237" s="7" t="s">
        <v>2075</v>
      </c>
      <c r="V237" s="7" t="s">
        <v>2077</v>
      </c>
      <c r="X237" s="7" t="s">
        <v>2077</v>
      </c>
      <c r="Y237" s="28"/>
      <c r="Z237" s="7" t="s">
        <v>2075</v>
      </c>
      <c r="AA237" s="407">
        <v>110.99</v>
      </c>
      <c r="AB237" s="424">
        <v>44652</v>
      </c>
      <c r="AC237" s="424"/>
      <c r="AD237" s="28"/>
      <c r="AE237" s="9"/>
      <c r="AF237" s="425">
        <f t="shared" si="7"/>
        <v>1</v>
      </c>
      <c r="AG237" s="7" t="s">
        <v>2077</v>
      </c>
      <c r="AH237" s="28"/>
      <c r="AI237" s="10" t="s">
        <v>1465</v>
      </c>
    </row>
    <row r="238" spans="1:35">
      <c r="A238" s="10" t="str">
        <f>'Main Meals'!A238</f>
        <v>5502.000.000.000.000.000.000</v>
      </c>
      <c r="B238" s="9">
        <f>'Main Meals'!B238</f>
        <v>5500</v>
      </c>
      <c r="C238" s="9">
        <f>'Main Meals'!C238</f>
        <v>5502</v>
      </c>
      <c r="D238" s="10" t="str">
        <f>'Main Meals'!D238</f>
        <v>Pulled BBQ Chicken (family style)</v>
      </c>
      <c r="E238" s="9">
        <f>VLOOKUP($A238,'Item ID Crosswalk'!$A$2:$J$1048576,9,FALSE)</f>
        <v>0</v>
      </c>
      <c r="F238" s="422">
        <f>VLOOKUP($A238,'Item ID Crosswalk'!$A$2:$J$1048576,10,FALSE)</f>
        <v>0</v>
      </c>
      <c r="G238" s="9" t="str">
        <f>'Main Meals'!I238</f>
        <v xml:space="preserve">ACTIVE </v>
      </c>
      <c r="H238" s="409">
        <f>'Main Meals'!J238</f>
        <v>44482</v>
      </c>
      <c r="I238" s="9" t="str">
        <f>'Main Meals'!K238</f>
        <v>HALF TRAY</v>
      </c>
      <c r="J238" s="9" t="str">
        <f>VLOOKUP(C238,'Main Meals'!C238:L635,10,FALSE)</f>
        <v>MS</v>
      </c>
      <c r="K238" s="7" t="s">
        <v>2076</v>
      </c>
      <c r="L238" s="392">
        <v>58.99</v>
      </c>
      <c r="M238" s="401">
        <v>44562</v>
      </c>
      <c r="N238" s="407"/>
      <c r="O238" s="423">
        <f t="shared" si="6"/>
        <v>0</v>
      </c>
      <c r="P238" s="7" t="s">
        <v>2075</v>
      </c>
      <c r="Q238" s="392" t="s">
        <v>2077</v>
      </c>
      <c r="U238" s="7" t="s">
        <v>2075</v>
      </c>
      <c r="V238" s="7" t="s">
        <v>2077</v>
      </c>
      <c r="X238" s="7" t="s">
        <v>2077</v>
      </c>
      <c r="Y238" s="28"/>
      <c r="Z238" s="7" t="s">
        <v>2075</v>
      </c>
      <c r="AA238" s="407">
        <v>58.99</v>
      </c>
      <c r="AB238" s="424">
        <v>44652</v>
      </c>
      <c r="AC238" s="424"/>
      <c r="AD238" s="28"/>
      <c r="AE238" s="9"/>
      <c r="AF238" s="425">
        <f t="shared" si="7"/>
        <v>1</v>
      </c>
      <c r="AG238" s="7" t="s">
        <v>2077</v>
      </c>
      <c r="AH238" s="28"/>
      <c r="AI238" s="10" t="s">
        <v>1465</v>
      </c>
    </row>
    <row r="239" spans="1:35">
      <c r="A239" s="10" t="str">
        <f>'Main Meals'!A239</f>
        <v>7702.000.000.000.000.000.000</v>
      </c>
      <c r="B239" s="9">
        <f>'Main Meals'!B239</f>
        <v>7700</v>
      </c>
      <c r="C239" s="9">
        <f>'Main Meals'!C239</f>
        <v>7702</v>
      </c>
      <c r="D239" s="10" t="str">
        <f>'Main Meals'!D239</f>
        <v xml:space="preserve">Truffled Mac &amp; Cheese (family style)  </v>
      </c>
      <c r="E239" s="9">
        <f>VLOOKUP($A239,'Item ID Crosswalk'!$A$2:$J$1048576,9,FALSE)</f>
        <v>0</v>
      </c>
      <c r="F239" s="422">
        <f>VLOOKUP($A239,'Item ID Crosswalk'!$A$2:$J$1048576,10,FALSE)</f>
        <v>0</v>
      </c>
      <c r="G239" s="9" t="str">
        <f>'Main Meals'!I239</f>
        <v>INACTIVE</v>
      </c>
      <c r="H239" s="409">
        <f>'Main Meals'!J239</f>
        <v>44482</v>
      </c>
      <c r="I239" s="9" t="str">
        <f>'Main Meals'!K239</f>
        <v>HALF TRAY</v>
      </c>
      <c r="J239" s="9" t="str">
        <f>VLOOKUP(C239,'Main Meals'!C239:L635,10,FALSE)</f>
        <v>MS</v>
      </c>
      <c r="K239" s="7" t="s">
        <v>2076</v>
      </c>
      <c r="L239" s="392" t="s">
        <v>2077</v>
      </c>
      <c r="M239" s="401">
        <v>44562</v>
      </c>
      <c r="N239" s="7"/>
      <c r="O239" s="423">
        <f t="shared" si="6"/>
        <v>0</v>
      </c>
      <c r="P239" s="7" t="s">
        <v>2075</v>
      </c>
      <c r="Q239" s="392" t="s">
        <v>2077</v>
      </c>
      <c r="U239" s="7" t="s">
        <v>2075</v>
      </c>
      <c r="V239" s="7" t="s">
        <v>2077</v>
      </c>
      <c r="X239" s="7" t="s">
        <v>2077</v>
      </c>
      <c r="Y239" s="28"/>
      <c r="Z239" s="7" t="s">
        <v>2075</v>
      </c>
      <c r="AA239" s="7" t="s">
        <v>2077</v>
      </c>
      <c r="AB239" s="424">
        <v>44652</v>
      </c>
      <c r="AC239" s="424"/>
      <c r="AD239" s="28"/>
      <c r="AE239" s="9"/>
      <c r="AF239" s="425">
        <f t="shared" si="7"/>
        <v>0</v>
      </c>
      <c r="AG239" s="7" t="s">
        <v>2077</v>
      </c>
      <c r="AH239" s="28"/>
      <c r="AI239" s="10" t="s">
        <v>1465</v>
      </c>
    </row>
    <row r="240" spans="1:35">
      <c r="A240" s="10" t="str">
        <f>'Main Meals'!A240</f>
        <v>12802.000.000.000.000.000.000</v>
      </c>
      <c r="B240" s="9">
        <f>'Main Meals'!B240</f>
        <v>12800</v>
      </c>
      <c r="C240" s="9">
        <f>'Main Meals'!C240</f>
        <v>12802</v>
      </c>
      <c r="D240" s="10" t="str">
        <f>'Main Meals'!D240</f>
        <v xml:space="preserve">Classic Mac &amp; Cheese (family style)  </v>
      </c>
      <c r="E240" s="9">
        <f>VLOOKUP($A240,'Item ID Crosswalk'!$A$2:$J$1048576,9,FALSE)</f>
        <v>0</v>
      </c>
      <c r="F240" s="422">
        <f>VLOOKUP($A240,'Item ID Crosswalk'!$A$2:$J$1048576,10,FALSE)</f>
        <v>0</v>
      </c>
      <c r="G240" s="9" t="str">
        <f>'Main Meals'!I240</f>
        <v xml:space="preserve">ACTIVE </v>
      </c>
      <c r="H240" s="409">
        <f>'Main Meals'!J240</f>
        <v>44482</v>
      </c>
      <c r="I240" s="9" t="str">
        <f>'Main Meals'!K240</f>
        <v>HALF TRAY</v>
      </c>
      <c r="J240" s="9" t="str">
        <f>VLOOKUP(C240,'Main Meals'!C240:L635,10,FALSE)</f>
        <v>MS</v>
      </c>
      <c r="K240" s="7" t="s">
        <v>2076</v>
      </c>
      <c r="L240" s="392" t="s">
        <v>2077</v>
      </c>
      <c r="M240" s="401">
        <v>44562</v>
      </c>
      <c r="N240" s="7"/>
      <c r="O240" s="423">
        <f t="shared" si="6"/>
        <v>0</v>
      </c>
      <c r="P240" s="7" t="s">
        <v>2075</v>
      </c>
      <c r="Q240" s="392" t="s">
        <v>2077</v>
      </c>
      <c r="U240" s="7" t="s">
        <v>2075</v>
      </c>
      <c r="V240" s="7" t="s">
        <v>2077</v>
      </c>
      <c r="X240" s="7" t="s">
        <v>2077</v>
      </c>
      <c r="Y240" s="28"/>
      <c r="Z240" s="7" t="s">
        <v>2075</v>
      </c>
      <c r="AA240" s="7" t="s">
        <v>2077</v>
      </c>
      <c r="AB240" s="424">
        <v>44652</v>
      </c>
      <c r="AC240" s="424"/>
      <c r="AD240" s="28"/>
      <c r="AE240" s="9"/>
      <c r="AF240" s="425">
        <f t="shared" si="7"/>
        <v>0</v>
      </c>
      <c r="AG240" s="7" t="s">
        <v>2077</v>
      </c>
      <c r="AH240" s="28"/>
      <c r="AI240" s="10" t="s">
        <v>1465</v>
      </c>
    </row>
    <row r="241" spans="1:35">
      <c r="A241" s="10" t="str">
        <f>'Main Meals'!A241</f>
        <v>5202.115.000.000.000.000.000</v>
      </c>
      <c r="B241" s="9">
        <f>'Main Meals'!B241</f>
        <v>5200</v>
      </c>
      <c r="C241" s="9">
        <f>'Main Meals'!C241</f>
        <v>5202</v>
      </c>
      <c r="D241" s="10" t="str">
        <f>'Main Meals'!D241</f>
        <v xml:space="preserve">Jumbo Lump Crab Cakes (family style)  </v>
      </c>
      <c r="E241" s="9">
        <f>VLOOKUP($A241,'Item ID Crosswalk'!$A$2:$J$1048576,9,FALSE)</f>
        <v>0</v>
      </c>
      <c r="F241" s="422">
        <f>VLOOKUP($A241,'Item ID Crosswalk'!$A$2:$J$1048576,10,FALSE)</f>
        <v>0</v>
      </c>
      <c r="G241" s="9" t="str">
        <f>'Main Meals'!I241</f>
        <v>INACTIVE</v>
      </c>
      <c r="H241" s="409">
        <f>'Main Meals'!J241</f>
        <v>44482</v>
      </c>
      <c r="I241" s="9" t="str">
        <f>'Main Meals'!K241</f>
        <v>HALF TRAY</v>
      </c>
      <c r="J241" s="9" t="str">
        <f>VLOOKUP(C241,'Main Meals'!C241:L635,10,FALSE)</f>
        <v>MS</v>
      </c>
      <c r="K241" s="7" t="s">
        <v>2076</v>
      </c>
      <c r="L241" s="392" t="s">
        <v>2077</v>
      </c>
      <c r="M241" s="401">
        <v>44562</v>
      </c>
      <c r="N241" s="7"/>
      <c r="O241" s="423">
        <f t="shared" si="6"/>
        <v>0</v>
      </c>
      <c r="P241" s="7" t="s">
        <v>2075</v>
      </c>
      <c r="Q241" s="392" t="s">
        <v>2077</v>
      </c>
      <c r="U241" s="7" t="s">
        <v>2075</v>
      </c>
      <c r="V241" s="7" t="s">
        <v>2077</v>
      </c>
      <c r="X241" s="7" t="s">
        <v>2077</v>
      </c>
      <c r="Y241" s="28"/>
      <c r="Z241" s="7" t="s">
        <v>2075</v>
      </c>
      <c r="AA241" s="7" t="s">
        <v>2077</v>
      </c>
      <c r="AB241" s="424">
        <v>44652</v>
      </c>
      <c r="AC241" s="424"/>
      <c r="AD241" s="28"/>
      <c r="AE241" s="9"/>
      <c r="AF241" s="425">
        <f t="shared" si="7"/>
        <v>0</v>
      </c>
      <c r="AG241" s="7" t="s">
        <v>2077</v>
      </c>
      <c r="AH241" s="28"/>
      <c r="AI241" s="10" t="s">
        <v>1465</v>
      </c>
    </row>
    <row r="242" spans="1:35">
      <c r="A242" s="10" t="str">
        <f>'Main Meals'!A242</f>
        <v>19102.120.000.000.000.000.000</v>
      </c>
      <c r="B242" s="9">
        <f>'Main Meals'!B242</f>
        <v>19100</v>
      </c>
      <c r="C242" s="9">
        <f>'Main Meals'!C242</f>
        <v>19102</v>
      </c>
      <c r="D242" s="10" t="str">
        <f>'Main Meals'!D242</f>
        <v xml:space="preserve">Provençal Roast Beef (family style) </v>
      </c>
      <c r="E242" s="9">
        <f>VLOOKUP($A242,'Item ID Crosswalk'!$A$2:$J$1048576,9,FALSE)</f>
        <v>0</v>
      </c>
      <c r="F242" s="422">
        <f>VLOOKUP($A242,'Item ID Crosswalk'!$A$2:$J$1048576,10,FALSE)</f>
        <v>0</v>
      </c>
      <c r="G242" s="9" t="str">
        <f>'Main Meals'!I242</f>
        <v>INACTIVE</v>
      </c>
      <c r="H242" s="409">
        <f>'Main Meals'!J242</f>
        <v>44482</v>
      </c>
      <c r="I242" s="9" t="str">
        <f>'Main Meals'!K242</f>
        <v>HALF TRAY</v>
      </c>
      <c r="J242" s="9" t="str">
        <f>VLOOKUP(C242,'Main Meals'!C242:L635,10,FALSE)</f>
        <v>MS</v>
      </c>
      <c r="K242" s="7" t="s">
        <v>2076</v>
      </c>
      <c r="L242" s="392" t="s">
        <v>2077</v>
      </c>
      <c r="M242" s="401">
        <v>44562</v>
      </c>
      <c r="N242" s="7"/>
      <c r="O242" s="423">
        <f t="shared" si="6"/>
        <v>0</v>
      </c>
      <c r="P242" s="7" t="s">
        <v>2075</v>
      </c>
      <c r="Q242" s="392" t="s">
        <v>2077</v>
      </c>
      <c r="U242" s="7" t="s">
        <v>2075</v>
      </c>
      <c r="V242" s="7" t="s">
        <v>2077</v>
      </c>
      <c r="X242" s="7" t="s">
        <v>2077</v>
      </c>
      <c r="Y242" s="28"/>
      <c r="Z242" s="7" t="s">
        <v>2075</v>
      </c>
      <c r="AA242" s="7" t="s">
        <v>2077</v>
      </c>
      <c r="AB242" s="424">
        <v>44652</v>
      </c>
      <c r="AC242" s="424"/>
      <c r="AD242" s="28"/>
      <c r="AE242" s="9"/>
      <c r="AF242" s="425">
        <f t="shared" si="7"/>
        <v>0</v>
      </c>
      <c r="AG242" s="7" t="s">
        <v>2077</v>
      </c>
      <c r="AH242" s="28"/>
      <c r="AI242" s="10" t="s">
        <v>1465</v>
      </c>
    </row>
    <row r="243" spans="1:35">
      <c r="A243" s="10" t="str">
        <f>'Main Meals'!A243</f>
        <v>6102.000.000.000.000.000.000</v>
      </c>
      <c r="B243" s="9">
        <f>'Main Meals'!B243</f>
        <v>6100</v>
      </c>
      <c r="C243" s="9">
        <f>'Main Meals'!C243</f>
        <v>6102</v>
      </c>
      <c r="D243" s="10" t="str">
        <f>'Main Meals'!D243</f>
        <v xml:space="preserve">Green Beans with Toasted Almonds (family style) </v>
      </c>
      <c r="E243" s="9">
        <f>VLOOKUP($A243,'Item ID Crosswalk'!$A$2:$J$1048576,9,FALSE)</f>
        <v>0</v>
      </c>
      <c r="F243" s="422">
        <f>VLOOKUP($A243,'Item ID Crosswalk'!$A$2:$J$1048576,10,FALSE)</f>
        <v>0</v>
      </c>
      <c r="G243" s="9" t="str">
        <f>'Main Meals'!I243</f>
        <v xml:space="preserve">ACTIVE </v>
      </c>
      <c r="H243" s="409">
        <f>'Main Meals'!J243</f>
        <v>44482</v>
      </c>
      <c r="I243" s="9" t="str">
        <f>'Main Meals'!K243</f>
        <v>LARGE SIDE 24oz</v>
      </c>
      <c r="J243" s="9" t="str">
        <f>VLOOKUP(C243,'Main Meals'!C243:L635,10,FALSE)</f>
        <v>MS</v>
      </c>
      <c r="K243" s="7" t="s">
        <v>2076</v>
      </c>
      <c r="L243" s="392">
        <v>12.99</v>
      </c>
      <c r="M243" s="401">
        <v>44562</v>
      </c>
      <c r="N243" s="407"/>
      <c r="O243" s="423">
        <f t="shared" si="6"/>
        <v>0</v>
      </c>
      <c r="P243" s="7" t="s">
        <v>2075</v>
      </c>
      <c r="Q243" s="392" t="s">
        <v>2077</v>
      </c>
      <c r="U243" s="7" t="s">
        <v>2075</v>
      </c>
      <c r="V243" s="7" t="s">
        <v>2077</v>
      </c>
      <c r="X243" s="7" t="s">
        <v>2077</v>
      </c>
      <c r="Y243" s="28"/>
      <c r="Z243" s="7" t="s">
        <v>2075</v>
      </c>
      <c r="AA243" s="407">
        <v>12.99</v>
      </c>
      <c r="AB243" s="424">
        <v>44652</v>
      </c>
      <c r="AC243" s="424"/>
      <c r="AD243" s="28"/>
      <c r="AE243" s="9"/>
      <c r="AF243" s="425">
        <f t="shared" si="7"/>
        <v>1</v>
      </c>
      <c r="AG243" s="7" t="s">
        <v>2077</v>
      </c>
      <c r="AH243" s="28"/>
      <c r="AI243" s="10" t="s">
        <v>1465</v>
      </c>
    </row>
    <row r="244" spans="1:35">
      <c r="A244" s="10" t="str">
        <f>'Main Meals'!A244</f>
        <v>50402.000.000.000.000.000.000</v>
      </c>
      <c r="B244" s="9">
        <f>'Main Meals'!B244</f>
        <v>50400</v>
      </c>
      <c r="C244" s="9">
        <f>'Main Meals'!C244</f>
        <v>50402</v>
      </c>
      <c r="D244" s="10" t="str">
        <f>'Main Meals'!D244</f>
        <v xml:space="preserve">Cole Slaw (family style)  </v>
      </c>
      <c r="E244" s="9">
        <f>VLOOKUP($A244,'Item ID Crosswalk'!$A$2:$J$1048576,9,FALSE)</f>
        <v>0</v>
      </c>
      <c r="F244" s="422">
        <f>VLOOKUP($A244,'Item ID Crosswalk'!$A$2:$J$1048576,10,FALSE)</f>
        <v>0</v>
      </c>
      <c r="G244" s="9" t="str">
        <f>'Main Meals'!I244</f>
        <v>INACTIVE</v>
      </c>
      <c r="H244" s="409">
        <f>'Main Meals'!J244</f>
        <v>44482</v>
      </c>
      <c r="I244" s="9" t="str">
        <f>'Main Meals'!K244</f>
        <v>LARGE SIDE 24oz</v>
      </c>
      <c r="J244" s="9" t="str">
        <f>VLOOKUP(C244,'Main Meals'!C244:L635,10,FALSE)</f>
        <v>MS</v>
      </c>
      <c r="K244" s="7" t="s">
        <v>2076</v>
      </c>
      <c r="L244" s="392">
        <v>15.99</v>
      </c>
      <c r="M244" s="401">
        <v>44562</v>
      </c>
      <c r="N244" s="407"/>
      <c r="O244" s="423">
        <f t="shared" si="6"/>
        <v>0</v>
      </c>
      <c r="P244" s="7" t="s">
        <v>2075</v>
      </c>
      <c r="Q244" s="392" t="s">
        <v>2077</v>
      </c>
      <c r="U244" s="7" t="s">
        <v>2075</v>
      </c>
      <c r="V244" s="7" t="s">
        <v>2077</v>
      </c>
      <c r="X244" s="7" t="s">
        <v>2077</v>
      </c>
      <c r="Y244" s="28"/>
      <c r="Z244" s="7" t="s">
        <v>2075</v>
      </c>
      <c r="AA244" s="407">
        <v>15.99</v>
      </c>
      <c r="AB244" s="424">
        <v>44652</v>
      </c>
      <c r="AC244" s="424"/>
      <c r="AD244" s="28"/>
      <c r="AE244" s="9"/>
      <c r="AF244" s="425">
        <f t="shared" si="7"/>
        <v>1</v>
      </c>
      <c r="AG244" s="7" t="s">
        <v>2077</v>
      </c>
      <c r="AH244" s="28"/>
      <c r="AI244" s="10" t="s">
        <v>1465</v>
      </c>
    </row>
    <row r="245" spans="1:35">
      <c r="A245" s="10" t="str">
        <f>'Main Meals'!A245</f>
        <v>50502.000.000.000.000.000.000</v>
      </c>
      <c r="B245" s="9">
        <f>'Main Meals'!B245</f>
        <v>50500</v>
      </c>
      <c r="C245" s="9">
        <f>'Main Meals'!C245</f>
        <v>50502</v>
      </c>
      <c r="D245" s="10" t="str">
        <f>'Main Meals'!D245</f>
        <v xml:space="preserve">Herb &amp; Olive Macaroni Salad (family style) </v>
      </c>
      <c r="E245" s="9">
        <f>VLOOKUP($A245,'Item ID Crosswalk'!$A$2:$J$1048576,9,FALSE)</f>
        <v>0</v>
      </c>
      <c r="F245" s="422">
        <f>VLOOKUP($A245,'Item ID Crosswalk'!$A$2:$J$1048576,10,FALSE)</f>
        <v>0</v>
      </c>
      <c r="G245" s="9" t="str">
        <f>'Main Meals'!I245</f>
        <v>INACTIVE</v>
      </c>
      <c r="H245" s="409">
        <f>'Main Meals'!J245</f>
        <v>44482</v>
      </c>
      <c r="I245" s="9" t="str">
        <f>'Main Meals'!K245</f>
        <v>LARGE SIDE 24oz</v>
      </c>
      <c r="J245" s="9" t="str">
        <f>VLOOKUP(C245,'Main Meals'!C245:L635,10,FALSE)</f>
        <v>MS</v>
      </c>
      <c r="K245" s="7" t="s">
        <v>2076</v>
      </c>
      <c r="L245" s="392">
        <v>15.99</v>
      </c>
      <c r="M245" s="401">
        <v>44562</v>
      </c>
      <c r="N245" s="407"/>
      <c r="O245" s="423">
        <f t="shared" si="6"/>
        <v>0</v>
      </c>
      <c r="P245" s="7" t="s">
        <v>2075</v>
      </c>
      <c r="Q245" s="392" t="s">
        <v>2077</v>
      </c>
      <c r="U245" s="7" t="s">
        <v>2075</v>
      </c>
      <c r="V245" s="7" t="s">
        <v>2077</v>
      </c>
      <c r="X245" s="7" t="s">
        <v>2077</v>
      </c>
      <c r="Y245" s="28"/>
      <c r="Z245" s="7" t="s">
        <v>2075</v>
      </c>
      <c r="AA245" s="407">
        <v>15.99</v>
      </c>
      <c r="AB245" s="424">
        <v>44652</v>
      </c>
      <c r="AC245" s="424"/>
      <c r="AD245" s="28"/>
      <c r="AE245" s="9"/>
      <c r="AF245" s="425">
        <f t="shared" si="7"/>
        <v>1</v>
      </c>
      <c r="AG245" s="7" t="s">
        <v>2077</v>
      </c>
      <c r="AH245" s="28"/>
      <c r="AI245" s="10" t="s">
        <v>1465</v>
      </c>
    </row>
    <row r="246" spans="1:35">
      <c r="A246" s="10" t="str">
        <f>'Main Meals'!A246</f>
        <v>50601.000.000.000.000.000.000</v>
      </c>
      <c r="B246" s="9">
        <f>'Main Meals'!B246</f>
        <v>50600</v>
      </c>
      <c r="C246" s="9">
        <f>'Main Meals'!C246</f>
        <v>50601</v>
      </c>
      <c r="D246" s="10" t="str">
        <f>'Main Meals'!D246</f>
        <v xml:space="preserve">Chicken-Pomodoro Lasagna (family style) </v>
      </c>
      <c r="E246" s="9">
        <f>VLOOKUP($A246,'Item ID Crosswalk'!$A$2:$J$1048576,9,FALSE)</f>
        <v>0</v>
      </c>
      <c r="F246" s="422">
        <f>VLOOKUP($A246,'Item ID Crosswalk'!$A$2:$J$1048576,10,FALSE)</f>
        <v>0</v>
      </c>
      <c r="G246" s="9" t="str">
        <f>'Main Meals'!I246</f>
        <v xml:space="preserve">ACTIVE </v>
      </c>
      <c r="H246" s="409">
        <f>'Main Meals'!J246</f>
        <v>44482</v>
      </c>
      <c r="I246" s="9" t="str">
        <f>'Main Meals'!K246</f>
        <v>HALF TRAY</v>
      </c>
      <c r="J246" s="9" t="str">
        <f>VLOOKUP(C246,'Main Meals'!C246:L635,10,FALSE)</f>
        <v>MS</v>
      </c>
      <c r="K246" s="7" t="s">
        <v>2076</v>
      </c>
      <c r="L246" s="392">
        <v>13.99</v>
      </c>
      <c r="M246" s="401">
        <v>44684</v>
      </c>
      <c r="N246" s="407"/>
      <c r="O246" s="423">
        <f t="shared" si="6"/>
        <v>0</v>
      </c>
      <c r="P246" s="7" t="s">
        <v>2075</v>
      </c>
      <c r="Q246" s="392" t="s">
        <v>2077</v>
      </c>
      <c r="U246" s="7" t="s">
        <v>2075</v>
      </c>
      <c r="V246" s="7" t="s">
        <v>2077</v>
      </c>
      <c r="X246" s="7" t="s">
        <v>2077</v>
      </c>
      <c r="Y246" s="28"/>
      <c r="Z246" s="7" t="s">
        <v>2075</v>
      </c>
      <c r="AA246" s="407">
        <v>13.99</v>
      </c>
      <c r="AB246" s="424">
        <v>44652</v>
      </c>
      <c r="AC246" s="424"/>
      <c r="AD246" s="28"/>
      <c r="AE246" s="9"/>
      <c r="AF246" s="425">
        <f t="shared" si="7"/>
        <v>1</v>
      </c>
      <c r="AG246" s="7" t="s">
        <v>2077</v>
      </c>
      <c r="AH246" s="28"/>
      <c r="AI246" s="10" t="s">
        <v>1465</v>
      </c>
    </row>
    <row r="247" spans="1:35">
      <c r="A247" s="10" t="str">
        <f>'Main Meals'!A247</f>
        <v>11802.000.000.000.000.000.000</v>
      </c>
      <c r="B247" s="9">
        <f>'Main Meals'!B247</f>
        <v>11800</v>
      </c>
      <c r="C247" s="9">
        <f>'Main Meals'!C247</f>
        <v>11802</v>
      </c>
      <c r="D247" s="10" t="str">
        <f>'Main Meals'!D247</f>
        <v xml:space="preserve">Garden Vegetable Lasagna (family style) </v>
      </c>
      <c r="E247" s="9">
        <f>VLOOKUP($A247,'Item ID Crosswalk'!$A$2:$J$1048576,9,FALSE)</f>
        <v>0</v>
      </c>
      <c r="F247" s="422">
        <f>VLOOKUP($A247,'Item ID Crosswalk'!$A$2:$J$1048576,10,FALSE)</f>
        <v>0</v>
      </c>
      <c r="G247" s="9" t="str">
        <f>'Main Meals'!I247</f>
        <v>INACTIVE</v>
      </c>
      <c r="H247" s="409">
        <f>'Main Meals'!J247</f>
        <v>44482</v>
      </c>
      <c r="I247" s="9" t="str">
        <f>'Main Meals'!K247</f>
        <v>HALF TRAY</v>
      </c>
      <c r="J247" s="9" t="str">
        <f>VLOOKUP(C247,'Main Meals'!C247:L635,10,FALSE)</f>
        <v>MS</v>
      </c>
      <c r="K247" s="7" t="s">
        <v>2076</v>
      </c>
      <c r="L247" s="392" t="s">
        <v>2077</v>
      </c>
      <c r="M247" s="401">
        <v>44562</v>
      </c>
      <c r="N247" s="7"/>
      <c r="O247" s="423">
        <f t="shared" si="6"/>
        <v>0</v>
      </c>
      <c r="P247" s="7" t="s">
        <v>2075</v>
      </c>
      <c r="Q247" s="392" t="s">
        <v>2077</v>
      </c>
      <c r="U247" s="7" t="s">
        <v>2075</v>
      </c>
      <c r="V247" s="7" t="s">
        <v>2077</v>
      </c>
      <c r="X247" s="7" t="s">
        <v>2077</v>
      </c>
      <c r="Y247" s="28"/>
      <c r="Z247" s="7" t="s">
        <v>2075</v>
      </c>
      <c r="AA247" s="7" t="s">
        <v>2077</v>
      </c>
      <c r="AB247" s="424">
        <v>44652</v>
      </c>
      <c r="AC247" s="424"/>
      <c r="AD247" s="28"/>
      <c r="AE247" s="9"/>
      <c r="AF247" s="425">
        <f t="shared" si="7"/>
        <v>0</v>
      </c>
      <c r="AG247" s="7" t="s">
        <v>2077</v>
      </c>
      <c r="AH247" s="28"/>
      <c r="AI247" s="10" t="s">
        <v>1465</v>
      </c>
    </row>
    <row r="248" spans="1:35">
      <c r="A248" s="10" t="str">
        <f>'Main Meals'!A248</f>
        <v>50701.000.000.000.000.000.000</v>
      </c>
      <c r="B248" s="9">
        <f>'Main Meals'!B248</f>
        <v>50700</v>
      </c>
      <c r="C248" s="9">
        <f>'Main Meals'!C248</f>
        <v>50701</v>
      </c>
      <c r="D248" s="10" t="str">
        <f>'Main Meals'!D248</f>
        <v>Asian Chicken Salad</v>
      </c>
      <c r="E248" s="9">
        <f>VLOOKUP($A248,'Item ID Crosswalk'!$A$2:$J$1048576,9,FALSE)</f>
        <v>0</v>
      </c>
      <c r="F248" s="422">
        <f>VLOOKUP($A248,'Item ID Crosswalk'!$A$2:$J$1048576,10,FALSE)</f>
        <v>810044430615</v>
      </c>
      <c r="G248" s="9" t="str">
        <f>'Main Meals'!I248</f>
        <v>INACTIVE</v>
      </c>
      <c r="H248" s="409">
        <f>'Main Meals'!J248</f>
        <v>44482</v>
      </c>
      <c r="I248" s="9" t="str">
        <f>'Main Meals'!K248</f>
        <v>SALAD</v>
      </c>
      <c r="J248" s="9" t="str">
        <f>VLOOKUP(C248,'Main Meals'!C248:L635,10,FALSE)</f>
        <v>SS</v>
      </c>
      <c r="K248" s="7" t="s">
        <v>2076</v>
      </c>
      <c r="L248" s="392">
        <v>14.99</v>
      </c>
      <c r="M248" s="401">
        <v>44562</v>
      </c>
      <c r="N248" s="407"/>
      <c r="O248" s="423">
        <f t="shared" si="6"/>
        <v>0</v>
      </c>
      <c r="P248" s="7" t="s">
        <v>2075</v>
      </c>
      <c r="Q248" s="7" t="s">
        <v>2077</v>
      </c>
      <c r="U248" s="7" t="s">
        <v>2075</v>
      </c>
      <c r="V248" s="7" t="s">
        <v>2077</v>
      </c>
      <c r="X248" s="392" t="s">
        <v>137</v>
      </c>
      <c r="Y248" s="392"/>
      <c r="Z248" s="7" t="s">
        <v>2076</v>
      </c>
      <c r="AA248" s="407">
        <v>14.99</v>
      </c>
      <c r="AB248" s="424">
        <v>44652</v>
      </c>
      <c r="AC248" s="424"/>
      <c r="AD248" s="392">
        <v>6.3</v>
      </c>
      <c r="AE248" s="409">
        <v>44652</v>
      </c>
      <c r="AF248" s="425">
        <f t="shared" si="7"/>
        <v>0.57971981320880595</v>
      </c>
      <c r="AG248" s="7" t="s">
        <v>137</v>
      </c>
      <c r="AH248" s="7" t="s">
        <v>2104</v>
      </c>
      <c r="AI248" s="10" t="s">
        <v>1465</v>
      </c>
    </row>
    <row r="249" spans="1:35">
      <c r="A249" s="10" t="str">
        <f>'Main Meals'!A249</f>
        <v>10903.000.000.000.000.000.000</v>
      </c>
      <c r="B249" s="9">
        <f>'Main Meals'!B249</f>
        <v>10900</v>
      </c>
      <c r="C249" s="9">
        <f>'Main Meals'!C249</f>
        <v>10903</v>
      </c>
      <c r="D249" s="10" t="str">
        <f>'Main Meals'!D249</f>
        <v xml:space="preserve">Cold Brew  </v>
      </c>
      <c r="E249" s="9">
        <f>VLOOKUP($A249,'Item ID Crosswalk'!$A$2:$J$1048576,9,FALSE)</f>
        <v>0</v>
      </c>
      <c r="F249" s="422">
        <f>VLOOKUP($A249,'Item ID Crosswalk'!$A$2:$J$1048576,10,FALSE)</f>
        <v>0</v>
      </c>
      <c r="G249" s="9" t="str">
        <f>'Main Meals'!I249</f>
        <v>RETIRED</v>
      </c>
      <c r="H249" s="409">
        <f>'Main Meals'!J249</f>
        <v>44482</v>
      </c>
      <c r="I249" s="9" t="str">
        <f>'Main Meals'!K249</f>
        <v>BEVERAGE</v>
      </c>
      <c r="J249" s="9" t="str">
        <f>VLOOKUP(C249,'Main Meals'!C249:L635,10,FALSE)</f>
        <v>SS</v>
      </c>
      <c r="K249" s="7" t="s">
        <v>1990</v>
      </c>
      <c r="L249" s="392" t="s">
        <v>2077</v>
      </c>
      <c r="M249" s="401">
        <v>44562</v>
      </c>
      <c r="N249" s="7"/>
      <c r="O249" s="423">
        <f t="shared" si="6"/>
        <v>0</v>
      </c>
      <c r="P249" s="7" t="s">
        <v>2075</v>
      </c>
      <c r="Q249" s="392" t="s">
        <v>2077</v>
      </c>
      <c r="U249" s="7" t="s">
        <v>2075</v>
      </c>
      <c r="V249" s="7" t="s">
        <v>2077</v>
      </c>
      <c r="X249" s="7" t="s">
        <v>2077</v>
      </c>
      <c r="Y249" s="28"/>
      <c r="Z249" s="7" t="s">
        <v>2075</v>
      </c>
      <c r="AA249" s="7" t="s">
        <v>2077</v>
      </c>
      <c r="AB249" s="424">
        <v>44652</v>
      </c>
      <c r="AC249" s="424"/>
      <c r="AD249" s="28"/>
      <c r="AE249" s="9"/>
      <c r="AF249" s="425">
        <f t="shared" si="7"/>
        <v>0</v>
      </c>
      <c r="AG249" s="7" t="s">
        <v>2077</v>
      </c>
      <c r="AH249" s="28"/>
      <c r="AI249" s="10" t="s">
        <v>1465</v>
      </c>
    </row>
    <row r="250" spans="1:35">
      <c r="A250" s="10" t="str">
        <f>'Main Meals'!A250</f>
        <v>50602.000.000.000.000.000.000</v>
      </c>
      <c r="B250" s="9">
        <f>'Main Meals'!B250</f>
        <v>50600</v>
      </c>
      <c r="C250" s="9">
        <f>'Main Meals'!C250</f>
        <v>50602</v>
      </c>
      <c r="D250" s="10" t="str">
        <f>'Main Meals'!D250</f>
        <v xml:space="preserve">Chicken-Pomodoro Lasagna  </v>
      </c>
      <c r="E250" s="9">
        <f>VLOOKUP($A250,'Item ID Crosswalk'!$A$2:$J$1048576,9,FALSE)</f>
        <v>0</v>
      </c>
      <c r="F250" s="422">
        <f>VLOOKUP($A250,'Item ID Crosswalk'!$A$2:$J$1048576,10,FALSE)</f>
        <v>0</v>
      </c>
      <c r="G250" s="9" t="str">
        <f>'Main Meals'!I250</f>
        <v>INACTIVE</v>
      </c>
      <c r="H250" s="409">
        <f>'Main Meals'!J250</f>
        <v>44482</v>
      </c>
      <c r="I250" s="9" t="str">
        <f>'Main Meals'!K250</f>
        <v>ENTRÉE</v>
      </c>
      <c r="J250" s="9" t="str">
        <f>VLOOKUP(C250,'Main Meals'!C250:L635,10,FALSE)</f>
        <v>SS</v>
      </c>
      <c r="K250" s="7" t="s">
        <v>2076</v>
      </c>
      <c r="L250" s="392">
        <v>14.18</v>
      </c>
      <c r="M250" s="401">
        <v>44562</v>
      </c>
      <c r="N250" s="407">
        <v>13.99</v>
      </c>
      <c r="O250" s="423">
        <f t="shared" si="6"/>
        <v>1.3581129378127199E-2</v>
      </c>
      <c r="P250" s="7" t="s">
        <v>2075</v>
      </c>
      <c r="Q250" s="392" t="s">
        <v>2077</v>
      </c>
      <c r="U250" s="7" t="s">
        <v>2075</v>
      </c>
      <c r="V250" s="7" t="s">
        <v>2077</v>
      </c>
      <c r="X250" s="7" t="s">
        <v>2077</v>
      </c>
      <c r="Y250" s="28"/>
      <c r="Z250" s="7" t="s">
        <v>2075</v>
      </c>
      <c r="AA250" s="407">
        <v>42.99</v>
      </c>
      <c r="AB250" s="424">
        <v>44652</v>
      </c>
      <c r="AC250" s="424"/>
      <c r="AD250" s="28"/>
      <c r="AE250" s="9"/>
      <c r="AF250" s="425">
        <f t="shared" si="7"/>
        <v>1</v>
      </c>
      <c r="AG250" s="7" t="s">
        <v>2077</v>
      </c>
      <c r="AH250" s="28"/>
      <c r="AI250" s="10" t="s">
        <v>1465</v>
      </c>
    </row>
    <row r="251" spans="1:35">
      <c r="A251" s="10" t="str">
        <f>'Main Meals'!A251</f>
        <v>50801.000.000.000.000.000.000</v>
      </c>
      <c r="B251" s="9">
        <f>'Main Meals'!B251</f>
        <v>50800</v>
      </c>
      <c r="C251" s="9">
        <f>'Main Meals'!C251</f>
        <v>50801</v>
      </c>
      <c r="D251" s="10" t="str">
        <f>'Main Meals'!D251</f>
        <v xml:space="preserve">Limeade </v>
      </c>
      <c r="E251" s="9">
        <f>VLOOKUP($A251,'Item ID Crosswalk'!$A$2:$J$1048576,9,FALSE)</f>
        <v>0</v>
      </c>
      <c r="F251" s="422">
        <f>VLOOKUP($A251,'Item ID Crosswalk'!$A$2:$J$1048576,10,FALSE)</f>
        <v>0</v>
      </c>
      <c r="G251" s="9" t="str">
        <f>'Main Meals'!I251</f>
        <v>RETIRED</v>
      </c>
      <c r="H251" s="409">
        <f>'Main Meals'!J251</f>
        <v>44482</v>
      </c>
      <c r="I251" s="9" t="str">
        <f>'Main Meals'!K251</f>
        <v>BEVERAGE</v>
      </c>
      <c r="J251" s="9" t="str">
        <f>VLOOKUP(C251,'Main Meals'!C251:L635,10,FALSE)</f>
        <v>SS</v>
      </c>
      <c r="K251" s="7" t="s">
        <v>1990</v>
      </c>
      <c r="L251" s="392">
        <v>4.99</v>
      </c>
      <c r="M251" s="401">
        <v>44562</v>
      </c>
      <c r="N251" s="407"/>
      <c r="O251" s="423">
        <f t="shared" si="6"/>
        <v>0</v>
      </c>
      <c r="P251" s="7" t="s">
        <v>2075</v>
      </c>
      <c r="Q251" s="392" t="s">
        <v>2077</v>
      </c>
      <c r="U251" s="7" t="s">
        <v>2075</v>
      </c>
      <c r="V251" s="7" t="s">
        <v>2077</v>
      </c>
      <c r="X251" s="7" t="s">
        <v>2077</v>
      </c>
      <c r="Y251" s="28"/>
      <c r="Z251" s="7" t="s">
        <v>2075</v>
      </c>
      <c r="AA251" s="407">
        <v>4.99</v>
      </c>
      <c r="AB251" s="424">
        <v>44652</v>
      </c>
      <c r="AC251" s="424"/>
      <c r="AD251" s="28"/>
      <c r="AE251" s="9"/>
      <c r="AF251" s="425">
        <f t="shared" si="7"/>
        <v>1</v>
      </c>
      <c r="AG251" s="7" t="s">
        <v>2077</v>
      </c>
      <c r="AH251" s="28"/>
      <c r="AI251" s="10" t="s">
        <v>1465</v>
      </c>
    </row>
    <row r="252" spans="1:35">
      <c r="A252" s="10" t="str">
        <f>'Main Meals'!A252</f>
        <v>50901.000.000.000.000.000.000</v>
      </c>
      <c r="B252" s="9">
        <f>'Main Meals'!B252</f>
        <v>50900</v>
      </c>
      <c r="C252" s="9">
        <f>'Main Meals'!C252</f>
        <v>50901</v>
      </c>
      <c r="D252" s="10" t="str">
        <f>'Main Meals'!D252</f>
        <v xml:space="preserve">Pulled BBQ Chicken Sliders </v>
      </c>
      <c r="E252" s="9">
        <f>VLOOKUP($A252,'Item ID Crosswalk'!$A$2:$J$1048576,9,FALSE)</f>
        <v>0</v>
      </c>
      <c r="F252" s="422">
        <f>VLOOKUP($A252,'Item ID Crosswalk'!$A$2:$J$1048576,10,FALSE)</f>
        <v>0</v>
      </c>
      <c r="G252" s="9" t="str">
        <f>'Main Meals'!I252</f>
        <v>INACTIVE</v>
      </c>
      <c r="H252" s="409">
        <f>'Main Meals'!J252</f>
        <v>44482</v>
      </c>
      <c r="I252" s="9" t="str">
        <f>'Main Meals'!K252</f>
        <v>HALF TRAY</v>
      </c>
      <c r="J252" s="9" t="str">
        <f>VLOOKUP(C252,'Main Meals'!C252:L635,10,FALSE)</f>
        <v>MS</v>
      </c>
      <c r="K252" s="7" t="s">
        <v>2076</v>
      </c>
      <c r="L252" s="392">
        <v>21.99</v>
      </c>
      <c r="M252" s="401">
        <v>44562</v>
      </c>
      <c r="N252" s="407"/>
      <c r="O252" s="423">
        <f t="shared" si="6"/>
        <v>0</v>
      </c>
      <c r="P252" s="7" t="s">
        <v>2075</v>
      </c>
      <c r="Q252" s="392" t="s">
        <v>2077</v>
      </c>
      <c r="U252" s="7" t="s">
        <v>2075</v>
      </c>
      <c r="V252" s="7" t="s">
        <v>2077</v>
      </c>
      <c r="X252" s="7" t="s">
        <v>2077</v>
      </c>
      <c r="Y252" s="28"/>
      <c r="Z252" s="7" t="s">
        <v>2075</v>
      </c>
      <c r="AA252" s="407">
        <v>21.99</v>
      </c>
      <c r="AB252" s="424">
        <v>44652</v>
      </c>
      <c r="AC252" s="424"/>
      <c r="AD252" s="28"/>
      <c r="AE252" s="9"/>
      <c r="AF252" s="425">
        <f t="shared" si="7"/>
        <v>1</v>
      </c>
      <c r="AG252" s="7" t="s">
        <v>2077</v>
      </c>
      <c r="AH252" s="28"/>
      <c r="AI252" s="10" t="s">
        <v>1465</v>
      </c>
    </row>
    <row r="253" spans="1:35">
      <c r="A253" s="10" t="str">
        <f>'Main Meals'!A253</f>
        <v>60001.000.000.000.000.000.000</v>
      </c>
      <c r="B253" s="9">
        <f>'Main Meals'!B253</f>
        <v>60000</v>
      </c>
      <c r="C253" s="9">
        <f>'Main Meals'!C253</f>
        <v>60001</v>
      </c>
      <c r="D253" s="10" t="str">
        <f>'Main Meals'!D253</f>
        <v xml:space="preserve">Chocolate Chip Cookies </v>
      </c>
      <c r="E253" s="9">
        <f>VLOOKUP($A253,'Item ID Crosswalk'!$A$2:$J$1048576,9,FALSE)</f>
        <v>0</v>
      </c>
      <c r="F253" s="422">
        <f>VLOOKUP($A253,'Item ID Crosswalk'!$A$2:$J$1048576,10,FALSE)</f>
        <v>0</v>
      </c>
      <c r="G253" s="9" t="str">
        <f>'Main Meals'!I253</f>
        <v xml:space="preserve">ACTIVE </v>
      </c>
      <c r="H253" s="409">
        <f>'Main Meals'!J253</f>
        <v>44482</v>
      </c>
      <c r="I253" s="9" t="str">
        <f>'Main Meals'!K253</f>
        <v>LARGE SIDE 24oz</v>
      </c>
      <c r="J253" s="9" t="str">
        <f>VLOOKUP(C253,'Main Meals'!C253:L635,10,FALSE)</f>
        <v>MS</v>
      </c>
      <c r="K253" s="7" t="s">
        <v>2076</v>
      </c>
      <c r="L253" s="392">
        <v>9.0399999999999991</v>
      </c>
      <c r="M253" s="401">
        <v>44684</v>
      </c>
      <c r="N253" s="407">
        <v>8.99</v>
      </c>
      <c r="O253" s="423">
        <f t="shared" si="6"/>
        <v>5.5617352614014386E-3</v>
      </c>
      <c r="P253" s="7" t="s">
        <v>2075</v>
      </c>
      <c r="Q253" s="392" t="s">
        <v>2077</v>
      </c>
      <c r="U253" s="7" t="s">
        <v>2075</v>
      </c>
      <c r="V253" s="7" t="s">
        <v>2077</v>
      </c>
      <c r="X253" s="7" t="s">
        <v>2077</v>
      </c>
      <c r="Y253" s="28"/>
      <c r="Z253" s="7" t="s">
        <v>2075</v>
      </c>
      <c r="AA253" s="407">
        <v>8.99</v>
      </c>
      <c r="AB253" s="424">
        <v>44652</v>
      </c>
      <c r="AC253" s="424"/>
      <c r="AD253" s="28"/>
      <c r="AE253" s="9"/>
      <c r="AF253" s="425">
        <f t="shared" si="7"/>
        <v>1</v>
      </c>
      <c r="AG253" s="7" t="s">
        <v>2077</v>
      </c>
      <c r="AH253" s="28"/>
      <c r="AI253" s="10" t="s">
        <v>1465</v>
      </c>
    </row>
    <row r="254" spans="1:35">
      <c r="A254" s="10" t="str">
        <f>'Main Meals'!A254</f>
        <v>11302.000.000.000.000.000.000</v>
      </c>
      <c r="B254" s="9">
        <f>'Main Meals'!B254</f>
        <v>11300</v>
      </c>
      <c r="C254" s="9">
        <f>'Main Meals'!C254</f>
        <v>11302</v>
      </c>
      <c r="D254" s="10" t="str">
        <f>'Main Meals'!D254</f>
        <v xml:space="preserve">Caprese Pesto Salad Bowl with Chicken </v>
      </c>
      <c r="E254" s="9">
        <f>VLOOKUP($A254,'Item ID Crosswalk'!$A$2:$J$1048576,9,FALSE)</f>
        <v>0</v>
      </c>
      <c r="F254" s="422">
        <f>VLOOKUP($A254,'Item ID Crosswalk'!$A$2:$J$1048576,10,FALSE)</f>
        <v>0</v>
      </c>
      <c r="G254" s="9" t="str">
        <f>'Main Meals'!I254</f>
        <v xml:space="preserve">ACTIVE </v>
      </c>
      <c r="H254" s="409">
        <f>'Main Meals'!J254</f>
        <v>44482</v>
      </c>
      <c r="I254" s="9" t="str">
        <f>'Main Meals'!K254</f>
        <v>BOWL</v>
      </c>
      <c r="J254" s="9" t="str">
        <f>VLOOKUP(C254,'Main Meals'!C254:L635,10,FALSE)</f>
        <v>SS</v>
      </c>
      <c r="K254" s="7" t="s">
        <v>2076</v>
      </c>
      <c r="L254" s="392" t="s">
        <v>2077</v>
      </c>
      <c r="M254" s="401">
        <v>44562</v>
      </c>
      <c r="N254" s="7"/>
      <c r="O254" s="423">
        <f t="shared" si="6"/>
        <v>0</v>
      </c>
      <c r="P254" s="7" t="s">
        <v>2075</v>
      </c>
      <c r="Q254" s="7" t="s">
        <v>2077</v>
      </c>
      <c r="U254" s="7" t="s">
        <v>2075</v>
      </c>
      <c r="V254" s="7" t="s">
        <v>2077</v>
      </c>
      <c r="X254" s="392" t="s">
        <v>137</v>
      </c>
      <c r="Y254" s="392"/>
      <c r="Z254" s="7" t="s">
        <v>2076</v>
      </c>
      <c r="AA254" s="7" t="s">
        <v>2077</v>
      </c>
      <c r="AB254" s="424">
        <v>44652</v>
      </c>
      <c r="AC254" s="424"/>
      <c r="AD254" s="392">
        <v>6.3</v>
      </c>
      <c r="AE254" s="409">
        <v>44652</v>
      </c>
      <c r="AF254" s="425">
        <f t="shared" si="7"/>
        <v>0</v>
      </c>
      <c r="AG254" s="7" t="s">
        <v>137</v>
      </c>
      <c r="AH254" s="7" t="s">
        <v>2104</v>
      </c>
      <c r="AI254" s="10" t="s">
        <v>1465</v>
      </c>
    </row>
    <row r="255" spans="1:35">
      <c r="A255" s="10" t="str">
        <f>'Main Meals'!A255</f>
        <v>11303.000.000.000.000.000.000</v>
      </c>
      <c r="B255" s="9">
        <f>'Main Meals'!B255</f>
        <v>11300</v>
      </c>
      <c r="C255" s="9">
        <f>'Main Meals'!C255</f>
        <v>11303</v>
      </c>
      <c r="D255" s="10" t="str">
        <f>'Main Meals'!D255</f>
        <v xml:space="preserve">Caprese Pesto Salad Bowl (family style) </v>
      </c>
      <c r="E255" s="9">
        <f>VLOOKUP($A255,'Item ID Crosswalk'!$A$2:$J$1048576,9,FALSE)</f>
        <v>0</v>
      </c>
      <c r="F255" s="422">
        <f>VLOOKUP($A255,'Item ID Crosswalk'!$A$2:$J$1048576,10,FALSE)</f>
        <v>0</v>
      </c>
      <c r="G255" s="9" t="str">
        <f>'Main Meals'!I255</f>
        <v xml:space="preserve">ACTIVE </v>
      </c>
      <c r="H255" s="409">
        <f>'Main Meals'!J255</f>
        <v>44482</v>
      </c>
      <c r="I255" s="9" t="str">
        <f>'Main Meals'!K255</f>
        <v>BOWL</v>
      </c>
      <c r="J255" s="9" t="str">
        <f>VLOOKUP(C255,'Main Meals'!C255:L635,10,FALSE)</f>
        <v>SS</v>
      </c>
      <c r="K255" s="7" t="s">
        <v>2076</v>
      </c>
      <c r="L255" s="392" t="s">
        <v>2077</v>
      </c>
      <c r="M255" s="401">
        <v>44562</v>
      </c>
      <c r="N255" s="7"/>
      <c r="O255" s="423">
        <f t="shared" si="6"/>
        <v>0</v>
      </c>
      <c r="P255" s="7" t="s">
        <v>2075</v>
      </c>
      <c r="Q255" s="392" t="s">
        <v>2077</v>
      </c>
      <c r="U255" s="7" t="s">
        <v>2075</v>
      </c>
      <c r="V255" s="7" t="s">
        <v>2077</v>
      </c>
      <c r="X255" s="7" t="s">
        <v>2077</v>
      </c>
      <c r="Y255" s="28"/>
      <c r="Z255" s="7" t="s">
        <v>2075</v>
      </c>
      <c r="AA255" s="7" t="s">
        <v>2077</v>
      </c>
      <c r="AB255" s="424">
        <v>44652</v>
      </c>
      <c r="AC255" s="424"/>
      <c r="AD255" s="28"/>
      <c r="AE255" s="9"/>
      <c r="AF255" s="425">
        <f t="shared" si="7"/>
        <v>0</v>
      </c>
      <c r="AG255" s="7" t="s">
        <v>2077</v>
      </c>
      <c r="AH255" s="28"/>
      <c r="AI255" s="10" t="s">
        <v>1465</v>
      </c>
    </row>
    <row r="256" spans="1:35">
      <c r="A256" s="10" t="str">
        <f>'Main Meals'!A256</f>
        <v>60101.000.000.000.000.000.000</v>
      </c>
      <c r="B256" s="9">
        <f>'Main Meals'!B256</f>
        <v>60100</v>
      </c>
      <c r="C256" s="9">
        <f>'Main Meals'!C256</f>
        <v>60101</v>
      </c>
      <c r="D256" s="10" t="str">
        <f>'Main Meals'!D256</f>
        <v>Vietnamese Rice Noodles (Beef)</v>
      </c>
      <c r="E256" s="9">
        <f>VLOOKUP($A256,'Item ID Crosswalk'!$A$2:$J$1048576,9,FALSE)</f>
        <v>0</v>
      </c>
      <c r="F256" s="422">
        <f>VLOOKUP($A256,'Item ID Crosswalk'!$A$2:$J$1048576,10,FALSE)</f>
        <v>810044430639</v>
      </c>
      <c r="G256" s="9" t="str">
        <f>'Main Meals'!I256</f>
        <v>ACTIVE</v>
      </c>
      <c r="H256" s="409">
        <f>'Main Meals'!J256</f>
        <v>44482</v>
      </c>
      <c r="I256" s="9" t="str">
        <f>'Main Meals'!K256</f>
        <v>ENTRÉE</v>
      </c>
      <c r="J256" s="9" t="str">
        <f>VLOOKUP(C256,'Main Meals'!C256:L635,10,FALSE)</f>
        <v>SS</v>
      </c>
      <c r="K256" s="7" t="s">
        <v>2076</v>
      </c>
      <c r="L256" s="392">
        <v>17.850000000000001</v>
      </c>
      <c r="M256" s="401">
        <v>44736</v>
      </c>
      <c r="N256" s="407">
        <v>16.989999999999998</v>
      </c>
      <c r="O256" s="423">
        <f t="shared" si="6"/>
        <v>5.0618010594467515E-2</v>
      </c>
      <c r="P256" s="7" t="s">
        <v>2075</v>
      </c>
      <c r="Q256" s="392" t="s">
        <v>2077</v>
      </c>
      <c r="U256" s="7" t="s">
        <v>2075</v>
      </c>
      <c r="V256" s="7" t="s">
        <v>2077</v>
      </c>
      <c r="X256" s="7" t="s">
        <v>2077</v>
      </c>
      <c r="Y256" s="28"/>
      <c r="Z256" s="7" t="s">
        <v>2076</v>
      </c>
      <c r="AA256" s="407">
        <v>17.850000000000001</v>
      </c>
      <c r="AB256" s="424">
        <v>44805</v>
      </c>
      <c r="AC256" s="424"/>
      <c r="AD256" s="392">
        <v>9.8175000000000026</v>
      </c>
      <c r="AE256" s="424">
        <v>44805</v>
      </c>
      <c r="AF256" s="425">
        <f t="shared" si="7"/>
        <v>0.4499999999999999</v>
      </c>
      <c r="AG256" s="7" t="s">
        <v>2077</v>
      </c>
      <c r="AH256" s="28"/>
      <c r="AI256" s="10" t="s">
        <v>1465</v>
      </c>
    </row>
    <row r="257" spans="1:35">
      <c r="A257" s="10" t="str">
        <f>'Main Meals'!A257</f>
        <v>60102.000.000.000.000.000.000</v>
      </c>
      <c r="B257" s="9">
        <f>'Main Meals'!B257</f>
        <v>60100</v>
      </c>
      <c r="C257" s="9">
        <f>'Main Meals'!C257</f>
        <v>60102</v>
      </c>
      <c r="D257" s="10" t="str">
        <f>'Main Meals'!D257</f>
        <v>Vietnamese Rice Noodles (Shrimp)</v>
      </c>
      <c r="E257" s="9">
        <f>VLOOKUP($A257,'Item ID Crosswalk'!$A$2:$J$1048576,9,FALSE)</f>
        <v>0</v>
      </c>
      <c r="F257" s="422">
        <f>VLOOKUP($A257,'Item ID Crosswalk'!$A$2:$J$1048576,10,FALSE)</f>
        <v>810044430646</v>
      </c>
      <c r="G257" s="9" t="str">
        <f>'Main Meals'!I257</f>
        <v>ACTIVE</v>
      </c>
      <c r="H257" s="409">
        <f>'Main Meals'!J257</f>
        <v>44482</v>
      </c>
      <c r="I257" s="9" t="str">
        <f>'Main Meals'!K257</f>
        <v>ENTRÉE</v>
      </c>
      <c r="J257" s="9" t="str">
        <f>VLOOKUP(C257,'Main Meals'!C257:L635,10,FALSE)</f>
        <v>SS</v>
      </c>
      <c r="K257" s="7" t="s">
        <v>2076</v>
      </c>
      <c r="L257" s="392">
        <v>18.190000000000001</v>
      </c>
      <c r="M257" s="401">
        <v>44736</v>
      </c>
      <c r="N257" s="407">
        <v>17.989999999999998</v>
      </c>
      <c r="O257" s="423">
        <f t="shared" si="6"/>
        <v>1.111728738187898E-2</v>
      </c>
      <c r="P257" s="7" t="s">
        <v>2075</v>
      </c>
      <c r="Q257" s="392" t="s">
        <v>2077</v>
      </c>
      <c r="U257" s="7" t="s">
        <v>2075</v>
      </c>
      <c r="V257" s="7" t="s">
        <v>2077</v>
      </c>
      <c r="X257" s="7" t="s">
        <v>2077</v>
      </c>
      <c r="Y257" s="28"/>
      <c r="Z257" s="7" t="s">
        <v>2075</v>
      </c>
      <c r="AA257" s="407">
        <v>17.989999999999998</v>
      </c>
      <c r="AB257" s="424">
        <v>44652</v>
      </c>
      <c r="AC257" s="424"/>
      <c r="AD257" s="28"/>
      <c r="AE257" s="9"/>
      <c r="AF257" s="425">
        <f t="shared" si="7"/>
        <v>1</v>
      </c>
      <c r="AG257" s="7" t="s">
        <v>2077</v>
      </c>
      <c r="AH257" s="28"/>
      <c r="AI257" s="10" t="s">
        <v>1465</v>
      </c>
    </row>
    <row r="258" spans="1:35">
      <c r="A258" s="10" t="str">
        <f>'Main Meals'!A258</f>
        <v>60103.000.000.000.000.000.000</v>
      </c>
      <c r="B258" s="9">
        <f>'Main Meals'!B258</f>
        <v>60100</v>
      </c>
      <c r="C258" s="9">
        <f>'Main Meals'!C258</f>
        <v>60103</v>
      </c>
      <c r="D258" s="10" t="str">
        <f>'Main Meals'!D258</f>
        <v>Vietnamese Rice Noodles (Veggie)</v>
      </c>
      <c r="E258" s="9">
        <f>VLOOKUP($A258,'Item ID Crosswalk'!$A$2:$J$1048576,9,FALSE)</f>
        <v>0</v>
      </c>
      <c r="F258" s="422">
        <f>VLOOKUP($A258,'Item ID Crosswalk'!$A$2:$J$1048576,10,FALSE)</f>
        <v>810044430653</v>
      </c>
      <c r="G258" s="9" t="str">
        <f>'Main Meals'!I258</f>
        <v>ACTIVE</v>
      </c>
      <c r="H258" s="409">
        <f>'Main Meals'!J258</f>
        <v>44482</v>
      </c>
      <c r="I258" s="9" t="str">
        <f>'Main Meals'!K258</f>
        <v>ENTRÉE</v>
      </c>
      <c r="J258" s="9" t="str">
        <f>VLOOKUP(C258,'Main Meals'!C258:L635,10,FALSE)</f>
        <v>SS</v>
      </c>
      <c r="K258" s="7" t="s">
        <v>2076</v>
      </c>
      <c r="L258" s="392">
        <v>15.45</v>
      </c>
      <c r="M258" s="401">
        <v>44736</v>
      </c>
      <c r="N258" s="407">
        <v>14.99</v>
      </c>
      <c r="O258" s="423">
        <f t="shared" ref="O258:O321" si="8">IFERROR((L258-N258)/N258,0)</f>
        <v>3.068712474983316E-2</v>
      </c>
      <c r="P258" s="7" t="s">
        <v>2075</v>
      </c>
      <c r="Q258" s="392" t="s">
        <v>2077</v>
      </c>
      <c r="U258" s="7" t="s">
        <v>2075</v>
      </c>
      <c r="V258" s="7" t="s">
        <v>2077</v>
      </c>
      <c r="X258" s="7" t="s">
        <v>2077</v>
      </c>
      <c r="Y258" s="28"/>
      <c r="Z258" s="7" t="s">
        <v>2075</v>
      </c>
      <c r="AA258" s="407">
        <v>14.99</v>
      </c>
      <c r="AB258" s="424">
        <v>44652</v>
      </c>
      <c r="AC258" s="424"/>
      <c r="AD258" s="28"/>
      <c r="AE258" s="9"/>
      <c r="AF258" s="425">
        <f t="shared" ref="AF258:AF321" si="9">IFERROR(((AA258-AD258)/AA258),0)</f>
        <v>1</v>
      </c>
      <c r="AG258" s="7" t="s">
        <v>2077</v>
      </c>
      <c r="AH258" s="28"/>
      <c r="AI258" s="10" t="s">
        <v>1465</v>
      </c>
    </row>
    <row r="259" spans="1:35">
      <c r="A259" s="10" t="str">
        <f>'Main Meals'!A259</f>
        <v>4901.000.000.000.000.000.000</v>
      </c>
      <c r="B259" s="9">
        <f>'Main Meals'!B259</f>
        <v>4900</v>
      </c>
      <c r="C259" s="9">
        <f>'Main Meals'!C259</f>
        <v>4901</v>
      </c>
      <c r="D259" s="10" t="str">
        <f>'Main Meals'!D259</f>
        <v xml:space="preserve">Sunrise Fruit Bowl </v>
      </c>
      <c r="E259" s="9">
        <f>VLOOKUP($A259,'Item ID Crosswalk'!$A$2:$J$1048576,9,FALSE)</f>
        <v>0</v>
      </c>
      <c r="F259" s="422">
        <f>VLOOKUP($A259,'Item ID Crosswalk'!$A$2:$J$1048576,10,FALSE)</f>
        <v>810044434903</v>
      </c>
      <c r="G259" s="9" t="str">
        <f>'Main Meals'!I259</f>
        <v xml:space="preserve">ACTIVE </v>
      </c>
      <c r="H259" s="409">
        <f>'Main Meals'!J259</f>
        <v>44482</v>
      </c>
      <c r="I259" s="9" t="str">
        <f>'Main Meals'!K259</f>
        <v>BREAKFAST</v>
      </c>
      <c r="J259" s="9" t="str">
        <f>VLOOKUP(C259,'Main Meals'!C259:L635,10,FALSE)</f>
        <v>SS</v>
      </c>
      <c r="K259" s="7" t="s">
        <v>2076</v>
      </c>
      <c r="L259" s="392">
        <v>14.45</v>
      </c>
      <c r="M259" s="401">
        <v>44736</v>
      </c>
      <c r="N259" s="407">
        <v>13.99</v>
      </c>
      <c r="O259" s="423">
        <f t="shared" si="8"/>
        <v>3.2880629020729024E-2</v>
      </c>
      <c r="P259" s="7" t="s">
        <v>2075</v>
      </c>
      <c r="Q259" s="392" t="s">
        <v>2077</v>
      </c>
      <c r="U259" s="7" t="s">
        <v>2075</v>
      </c>
      <c r="V259" s="7" t="s">
        <v>2077</v>
      </c>
      <c r="X259" s="7" t="s">
        <v>2077</v>
      </c>
      <c r="Y259" s="28"/>
      <c r="Z259" s="7" t="s">
        <v>2076</v>
      </c>
      <c r="AA259" s="407">
        <v>14.45</v>
      </c>
      <c r="AB259" s="424">
        <v>44805</v>
      </c>
      <c r="AC259" s="424"/>
      <c r="AD259" s="392">
        <v>7.2249999999999996</v>
      </c>
      <c r="AE259" s="424">
        <v>44805</v>
      </c>
      <c r="AF259" s="425">
        <f t="shared" si="9"/>
        <v>0.5</v>
      </c>
      <c r="AG259" s="7" t="s">
        <v>2077</v>
      </c>
      <c r="AH259" s="28"/>
      <c r="AI259" s="10" t="s">
        <v>1465</v>
      </c>
    </row>
    <row r="260" spans="1:35">
      <c r="A260" s="10" t="str">
        <f>'Main Meals'!A260</f>
        <v>60201.000.000.000.000.000.000</v>
      </c>
      <c r="B260" s="9">
        <f>'Main Meals'!B260</f>
        <v>60200</v>
      </c>
      <c r="C260" s="9">
        <f>'Main Meals'!C260</f>
        <v>60201</v>
      </c>
      <c r="D260" s="10" t="str">
        <f>'Main Meals'!D260</f>
        <v xml:space="preserve">Chicken Cacciatore </v>
      </c>
      <c r="E260" s="9">
        <f>VLOOKUP($A260,'Item ID Crosswalk'!$A$2:$J$1048576,9,FALSE)</f>
        <v>0</v>
      </c>
      <c r="F260" s="422">
        <f>VLOOKUP($A260,'Item ID Crosswalk'!$A$2:$J$1048576,10,FALSE)</f>
        <v>810044436020</v>
      </c>
      <c r="G260" s="9" t="str">
        <f>'Main Meals'!I260</f>
        <v xml:space="preserve">ACTIVE </v>
      </c>
      <c r="H260" s="409">
        <f>'Main Meals'!J260</f>
        <v>44482</v>
      </c>
      <c r="I260" s="9" t="str">
        <f>'Main Meals'!K260</f>
        <v>ENTRÉE</v>
      </c>
      <c r="J260" s="9" t="str">
        <f>VLOOKUP(C260,'Main Meals'!C260:L635,10,FALSE)</f>
        <v>SS</v>
      </c>
      <c r="K260" s="7" t="s">
        <v>2076</v>
      </c>
      <c r="L260" s="392">
        <v>15.09</v>
      </c>
      <c r="M260" s="401">
        <v>44684</v>
      </c>
      <c r="N260" s="407">
        <v>14.99</v>
      </c>
      <c r="O260" s="423">
        <f t="shared" si="8"/>
        <v>6.6711140760506767E-3</v>
      </c>
      <c r="P260" s="7" t="s">
        <v>2075</v>
      </c>
      <c r="Q260" s="7" t="s">
        <v>2077</v>
      </c>
      <c r="U260" s="7" t="s">
        <v>2075</v>
      </c>
      <c r="V260" s="7" t="s">
        <v>2077</v>
      </c>
      <c r="X260" s="392" t="s">
        <v>137</v>
      </c>
      <c r="Y260" s="392"/>
      <c r="Z260" s="7" t="s">
        <v>2076</v>
      </c>
      <c r="AA260" s="407">
        <v>15.09</v>
      </c>
      <c r="AB260" s="424">
        <v>44805</v>
      </c>
      <c r="AC260" s="424"/>
      <c r="AD260" s="392">
        <v>6.7950300200133427</v>
      </c>
      <c r="AE260" s="424">
        <v>44805</v>
      </c>
      <c r="AF260" s="425">
        <f t="shared" si="9"/>
        <v>0.54969979986657769</v>
      </c>
      <c r="AG260" s="7" t="s">
        <v>137</v>
      </c>
      <c r="AH260" s="7" t="s">
        <v>2104</v>
      </c>
      <c r="AI260" s="10" t="s">
        <v>1465</v>
      </c>
    </row>
    <row r="261" spans="1:35">
      <c r="A261" s="10" t="str">
        <f>'Main Meals'!A261</f>
        <v>60301.000.000.000.000.000.000</v>
      </c>
      <c r="B261" s="9">
        <f>'Main Meals'!B261</f>
        <v>60300</v>
      </c>
      <c r="C261" s="9">
        <f>'Main Meals'!C261</f>
        <v>60301</v>
      </c>
      <c r="D261" s="10" t="str">
        <f>'Main Meals'!D261</f>
        <v xml:space="preserve">Teriyaki Meatballs </v>
      </c>
      <c r="E261" s="9">
        <f>VLOOKUP($A261,'Item ID Crosswalk'!$A$2:$J$1048576,9,FALSE)</f>
        <v>0</v>
      </c>
      <c r="F261" s="422">
        <f>VLOOKUP($A261,'Item ID Crosswalk'!$A$2:$J$1048576,10,FALSE)</f>
        <v>0</v>
      </c>
      <c r="G261" s="9" t="str">
        <f>'Main Meals'!I261</f>
        <v xml:space="preserve">ACTIVE </v>
      </c>
      <c r="H261" s="409">
        <f>'Main Meals'!J261</f>
        <v>44482</v>
      </c>
      <c r="I261" s="9" t="str">
        <f>'Main Meals'!K261</f>
        <v>SIDE</v>
      </c>
      <c r="J261" s="9" t="str">
        <f>VLOOKUP(C261,'Main Meals'!C261:L635,10,FALSE)</f>
        <v>SS</v>
      </c>
      <c r="K261" s="7" t="s">
        <v>2076</v>
      </c>
      <c r="L261" s="392">
        <v>10.39</v>
      </c>
      <c r="M261" s="401">
        <v>44684</v>
      </c>
      <c r="N261" s="407">
        <v>9.99</v>
      </c>
      <c r="O261" s="423">
        <f t="shared" si="8"/>
        <v>4.0040040040040074E-2</v>
      </c>
      <c r="P261" s="7" t="s">
        <v>2075</v>
      </c>
      <c r="Q261" s="392" t="s">
        <v>2077</v>
      </c>
      <c r="U261" s="7" t="s">
        <v>2075</v>
      </c>
      <c r="V261" s="7" t="s">
        <v>2077</v>
      </c>
      <c r="X261" s="7" t="s">
        <v>2077</v>
      </c>
      <c r="Y261" s="28"/>
      <c r="Z261" s="7" t="s">
        <v>2075</v>
      </c>
      <c r="AA261" s="407">
        <v>9.99</v>
      </c>
      <c r="AB261" s="424">
        <v>44652</v>
      </c>
      <c r="AC261" s="424"/>
      <c r="AD261" s="28"/>
      <c r="AE261" s="9"/>
      <c r="AF261" s="425">
        <f t="shared" si="9"/>
        <v>1</v>
      </c>
      <c r="AG261" s="7" t="s">
        <v>2077</v>
      </c>
      <c r="AH261" s="28"/>
      <c r="AI261" s="10" t="s">
        <v>1465</v>
      </c>
    </row>
    <row r="262" spans="1:35">
      <c r="A262" s="10" t="str">
        <f>'Main Meals'!A262</f>
        <v>2501.000.204.000.000.000.000</v>
      </c>
      <c r="B262" s="9">
        <f>'Main Meals'!B262</f>
        <v>2500</v>
      </c>
      <c r="C262" s="9">
        <f>'Main Meals'!C262</f>
        <v>2501</v>
      </c>
      <c r="D262" s="10" t="str">
        <f>'Main Meals'!D262</f>
        <v>Coconut Laksa (Cod)</v>
      </c>
      <c r="E262" s="9">
        <f>VLOOKUP($A262,'Item ID Crosswalk'!$A$2:$J$1048576,9,FALSE)</f>
        <v>0</v>
      </c>
      <c r="F262" s="422">
        <f>VLOOKUP($A262,'Item ID Crosswalk'!$A$2:$J$1048576,10,FALSE)</f>
        <v>0</v>
      </c>
      <c r="G262" s="9" t="str">
        <f>'Main Meals'!I262</f>
        <v xml:space="preserve">ACTIVE </v>
      </c>
      <c r="H262" s="409">
        <f>'Main Meals'!J262</f>
        <v>44482</v>
      </c>
      <c r="I262" s="9" t="str">
        <f>'Main Meals'!K262</f>
        <v>ENTRÉE</v>
      </c>
      <c r="J262" s="9" t="str">
        <f>VLOOKUP(C262,'Main Meals'!C262:L635,10,FALSE)</f>
        <v>SS</v>
      </c>
      <c r="K262" s="7" t="s">
        <v>2076</v>
      </c>
      <c r="L262" s="392">
        <v>17.739999999999998</v>
      </c>
      <c r="M262" s="401">
        <v>44684</v>
      </c>
      <c r="N262" s="407">
        <v>16.989999999999998</v>
      </c>
      <c r="O262" s="423">
        <f t="shared" si="8"/>
        <v>4.414361389052384E-2</v>
      </c>
      <c r="P262" s="7" t="s">
        <v>2075</v>
      </c>
      <c r="Q262" s="392" t="s">
        <v>2077</v>
      </c>
      <c r="U262" s="7" t="s">
        <v>2075</v>
      </c>
      <c r="V262" s="7" t="s">
        <v>2077</v>
      </c>
      <c r="X262" s="7" t="s">
        <v>2077</v>
      </c>
      <c r="Y262" s="28"/>
      <c r="Z262" s="7" t="s">
        <v>2075</v>
      </c>
      <c r="AA262" s="407">
        <v>16.989999999999998</v>
      </c>
      <c r="AB262" s="424">
        <v>44652</v>
      </c>
      <c r="AC262" s="424"/>
      <c r="AD262" s="28"/>
      <c r="AE262" s="9"/>
      <c r="AF262" s="425">
        <f t="shared" si="9"/>
        <v>1</v>
      </c>
      <c r="AG262" s="7" t="s">
        <v>2077</v>
      </c>
      <c r="AH262" s="28"/>
      <c r="AI262" s="10" t="s">
        <v>1465</v>
      </c>
    </row>
    <row r="263" spans="1:35">
      <c r="A263" s="10" t="str">
        <f>'Main Meals'!A263</f>
        <v>1104.000.000.000.000.000.000</v>
      </c>
      <c r="B263" s="9">
        <f>'Main Meals'!B263</f>
        <v>1100</v>
      </c>
      <c r="C263" s="9">
        <f>'Main Meals'!C263</f>
        <v>1104</v>
      </c>
      <c r="D263" s="10" t="str">
        <f>'Main Meals'!D263</f>
        <v>Teriyaki Don Buri (Turkey Meatballs)</v>
      </c>
      <c r="E263" s="9">
        <f>VLOOKUP($A263,'Item ID Crosswalk'!$A$2:$J$1048576,9,FALSE)</f>
        <v>0</v>
      </c>
      <c r="F263" s="422">
        <f>VLOOKUP($A263,'Item ID Crosswalk'!$A$2:$J$1048576,10,FALSE)</f>
        <v>810044431100</v>
      </c>
      <c r="G263" s="9" t="str">
        <f>'Main Meals'!I263</f>
        <v xml:space="preserve">ACTIVE </v>
      </c>
      <c r="H263" s="409">
        <f>'Main Meals'!J263</f>
        <v>44482</v>
      </c>
      <c r="I263" s="9" t="str">
        <f>'Main Meals'!K263</f>
        <v>ENTRÉE</v>
      </c>
      <c r="J263" s="9" t="str">
        <f>VLOOKUP(C263,'Main Meals'!C263:L635,10,FALSE)</f>
        <v>SS</v>
      </c>
      <c r="K263" s="7" t="s">
        <v>2076</v>
      </c>
      <c r="L263" s="392">
        <v>15.39</v>
      </c>
      <c r="M263" s="401">
        <v>44684</v>
      </c>
      <c r="N263" s="407">
        <v>14.99</v>
      </c>
      <c r="O263" s="423">
        <f t="shared" si="8"/>
        <v>2.6684456304202825E-2</v>
      </c>
      <c r="P263" s="7" t="s">
        <v>2075</v>
      </c>
      <c r="Q263" s="392" t="s">
        <v>2077</v>
      </c>
      <c r="U263" s="7" t="s">
        <v>2075</v>
      </c>
      <c r="V263" s="7" t="s">
        <v>2077</v>
      </c>
      <c r="X263" s="7" t="s">
        <v>2077</v>
      </c>
      <c r="Y263" s="28"/>
      <c r="Z263" s="7" t="s">
        <v>2076</v>
      </c>
      <c r="AA263" s="407">
        <v>15.39</v>
      </c>
      <c r="AB263" s="424">
        <v>44805</v>
      </c>
      <c r="AC263" s="424"/>
      <c r="AD263" s="392">
        <v>8.4600000000000009</v>
      </c>
      <c r="AE263" s="424">
        <v>44805</v>
      </c>
      <c r="AF263" s="425">
        <f t="shared" si="9"/>
        <v>0.45029239766081869</v>
      </c>
      <c r="AG263" s="7" t="s">
        <v>2077</v>
      </c>
      <c r="AH263" s="28"/>
      <c r="AI263" s="10" t="s">
        <v>1465</v>
      </c>
    </row>
    <row r="264" spans="1:35">
      <c r="A264" s="10" t="str">
        <f>'Main Meals'!A264</f>
        <v>40809.1104.1104.2501.2501.000.000</v>
      </c>
      <c r="B264" s="9">
        <f>'Main Meals'!B264</f>
        <v>40800</v>
      </c>
      <c r="C264" s="9">
        <f>'Main Meals'!C264</f>
        <v>40809</v>
      </c>
      <c r="D264" s="10" t="str">
        <f>'Main Meals'!D264</f>
        <v xml:space="preserve">September Menu Bundle </v>
      </c>
      <c r="E264" s="9">
        <f>VLOOKUP($A264,'Item ID Crosswalk'!$A$2:$J$1048576,9,FALSE)</f>
        <v>0</v>
      </c>
      <c r="F264" s="422">
        <f>VLOOKUP($A264,'Item ID Crosswalk'!$A$2:$J$1048576,10,FALSE)</f>
        <v>0</v>
      </c>
      <c r="G264" s="9" t="str">
        <f>'Main Meals'!I264</f>
        <v>INACTIVE</v>
      </c>
      <c r="H264" s="409">
        <f>'Main Meals'!J264</f>
        <v>44482</v>
      </c>
      <c r="I264" s="9" t="str">
        <f>'Main Meals'!K264</f>
        <v>BUNDLE</v>
      </c>
      <c r="J264" s="9" t="str">
        <f>VLOOKUP(C264,'Main Meals'!C264:L635,10,FALSE)</f>
        <v>BUNDLE</v>
      </c>
      <c r="K264" s="7" t="s">
        <v>2076</v>
      </c>
      <c r="L264" s="392" t="s">
        <v>2077</v>
      </c>
      <c r="M264" s="401">
        <v>44562</v>
      </c>
      <c r="N264" s="7"/>
      <c r="O264" s="423">
        <f t="shared" si="8"/>
        <v>0</v>
      </c>
      <c r="P264" s="7" t="s">
        <v>2075</v>
      </c>
      <c r="Q264" s="392" t="s">
        <v>2077</v>
      </c>
      <c r="U264" s="7" t="s">
        <v>2075</v>
      </c>
      <c r="V264" s="7" t="s">
        <v>2077</v>
      </c>
      <c r="X264" s="7" t="s">
        <v>2077</v>
      </c>
      <c r="Y264" s="28"/>
      <c r="Z264" s="7" t="s">
        <v>2075</v>
      </c>
      <c r="AA264" s="7" t="s">
        <v>2077</v>
      </c>
      <c r="AB264" s="424">
        <v>44652</v>
      </c>
      <c r="AC264" s="424"/>
      <c r="AD264" s="28"/>
      <c r="AE264" s="9"/>
      <c r="AF264" s="425">
        <f t="shared" si="9"/>
        <v>0</v>
      </c>
      <c r="AG264" s="7" t="s">
        <v>2077</v>
      </c>
      <c r="AH264" s="28"/>
      <c r="AI264" s="10" t="s">
        <v>1465</v>
      </c>
    </row>
    <row r="265" spans="1:35">
      <c r="A265" s="10" t="str">
        <f>'Main Meals'!A265</f>
        <v>40810.4701.4702.1803.30801.7602.7401</v>
      </c>
      <c r="B265" s="9">
        <f>'Main Meals'!B265</f>
        <v>40800</v>
      </c>
      <c r="C265" s="9">
        <f>'Main Meals'!C265</f>
        <v>40810</v>
      </c>
      <c r="D265" s="10" t="str">
        <f>'Main Meals'!D265</f>
        <v xml:space="preserve">The Weekender Bundle </v>
      </c>
      <c r="E265" s="9">
        <f>VLOOKUP($A265,'Item ID Crosswalk'!$A$2:$J$1048576,9,FALSE)</f>
        <v>0</v>
      </c>
      <c r="F265" s="422">
        <f>VLOOKUP($A265,'Item ID Crosswalk'!$A$2:$J$1048576,10,FALSE)</f>
        <v>0</v>
      </c>
      <c r="G265" s="9" t="str">
        <f>'Main Meals'!I265</f>
        <v>INACTIVE</v>
      </c>
      <c r="H265" s="409">
        <f>'Main Meals'!J265</f>
        <v>44482</v>
      </c>
      <c r="I265" s="9" t="str">
        <f>'Main Meals'!K265</f>
        <v>BUNDLE</v>
      </c>
      <c r="J265" s="9" t="str">
        <f>VLOOKUP(C265,'Main Meals'!C265:L635,10,FALSE)</f>
        <v>BUNDLE</v>
      </c>
      <c r="K265" s="7" t="s">
        <v>2076</v>
      </c>
      <c r="L265" s="392" t="s">
        <v>2077</v>
      </c>
      <c r="M265" s="401">
        <v>44562</v>
      </c>
      <c r="N265" s="7"/>
      <c r="O265" s="423">
        <f t="shared" si="8"/>
        <v>0</v>
      </c>
      <c r="P265" s="7" t="s">
        <v>2075</v>
      </c>
      <c r="Q265" s="392" t="s">
        <v>2077</v>
      </c>
      <c r="U265" s="7" t="s">
        <v>2075</v>
      </c>
      <c r="V265" s="7" t="s">
        <v>2077</v>
      </c>
      <c r="X265" s="7" t="s">
        <v>2077</v>
      </c>
      <c r="Y265" s="28"/>
      <c r="Z265" s="7" t="s">
        <v>2075</v>
      </c>
      <c r="AA265" s="7" t="s">
        <v>2077</v>
      </c>
      <c r="AB265" s="424">
        <v>44652</v>
      </c>
      <c r="AC265" s="424"/>
      <c r="AD265" s="28"/>
      <c r="AE265" s="9"/>
      <c r="AF265" s="425">
        <f t="shared" si="9"/>
        <v>0</v>
      </c>
      <c r="AG265" s="7" t="s">
        <v>2077</v>
      </c>
      <c r="AH265" s="28"/>
      <c r="AI265" s="10" t="s">
        <v>1465</v>
      </c>
    </row>
    <row r="266" spans="1:35">
      <c r="A266" s="10" t="str">
        <f>'Main Meals'!A266</f>
        <v>40811.7602.5501.12802.000.000.000</v>
      </c>
      <c r="B266" s="9">
        <f>'Main Meals'!B266</f>
        <v>40800</v>
      </c>
      <c r="C266" s="9">
        <f>'Main Meals'!C266</f>
        <v>40811</v>
      </c>
      <c r="D266" s="10" t="str">
        <f>'Main Meals'!D266</f>
        <v xml:space="preserve">Family  Bundle </v>
      </c>
      <c r="E266" s="9">
        <f>VLOOKUP($A266,'Item ID Crosswalk'!$A$2:$J$1048576,9,FALSE)</f>
        <v>0</v>
      </c>
      <c r="F266" s="422">
        <f>VLOOKUP($A266,'Item ID Crosswalk'!$A$2:$J$1048576,10,FALSE)</f>
        <v>0</v>
      </c>
      <c r="G266" s="9" t="str">
        <f>'Main Meals'!I266</f>
        <v>INACTIVE</v>
      </c>
      <c r="H266" s="409">
        <f>'Main Meals'!J266</f>
        <v>44482</v>
      </c>
      <c r="I266" s="9" t="str">
        <f>'Main Meals'!K266</f>
        <v>BUNDLE</v>
      </c>
      <c r="J266" s="9" t="str">
        <f>VLOOKUP(C266,'Main Meals'!C266:L635,10,FALSE)</f>
        <v>BUNDLE</v>
      </c>
      <c r="K266" s="7" t="s">
        <v>2076</v>
      </c>
      <c r="L266" s="392" t="s">
        <v>2077</v>
      </c>
      <c r="M266" s="401">
        <v>44562</v>
      </c>
      <c r="N266" s="7"/>
      <c r="O266" s="423">
        <f t="shared" si="8"/>
        <v>0</v>
      </c>
      <c r="P266" s="7" t="s">
        <v>2075</v>
      </c>
      <c r="Q266" s="392" t="s">
        <v>2077</v>
      </c>
      <c r="U266" s="7" t="s">
        <v>2075</v>
      </c>
      <c r="V266" s="7" t="s">
        <v>2077</v>
      </c>
      <c r="X266" s="7" t="s">
        <v>2077</v>
      </c>
      <c r="Y266" s="28"/>
      <c r="Z266" s="7" t="s">
        <v>2075</v>
      </c>
      <c r="AA266" s="7" t="s">
        <v>2077</v>
      </c>
      <c r="AB266" s="424">
        <v>44652</v>
      </c>
      <c r="AC266" s="424"/>
      <c r="AD266" s="28"/>
      <c r="AE266" s="9"/>
      <c r="AF266" s="425">
        <f t="shared" si="9"/>
        <v>0</v>
      </c>
      <c r="AG266" s="7" t="s">
        <v>2077</v>
      </c>
      <c r="AH266" s="28"/>
      <c r="AI266" s="10" t="s">
        <v>1465</v>
      </c>
    </row>
    <row r="267" spans="1:35">
      <c r="A267" s="10" t="str">
        <f>'Main Meals'!A267</f>
        <v>1003.101.000.000.000.000.000</v>
      </c>
      <c r="B267" s="9">
        <f>'Main Meals'!B267</f>
        <v>1000</v>
      </c>
      <c r="C267" s="9">
        <f>'Main Meals'!C267</f>
        <v>1003</v>
      </c>
      <c r="D267" s="10" t="str">
        <f>'Main Meals'!D267</f>
        <v>Pad Thai (Chicken)</v>
      </c>
      <c r="E267" s="9">
        <f>VLOOKUP($A267,'Item ID Crosswalk'!$A$2:$J$1048576,9,FALSE)</f>
        <v>0</v>
      </c>
      <c r="F267" s="422">
        <f>VLOOKUP($A267,'Item ID Crosswalk'!$A$2:$J$1048576,10,FALSE)</f>
        <v>0</v>
      </c>
      <c r="G267" s="9" t="str">
        <f>'Main Meals'!I267</f>
        <v xml:space="preserve">ACTIVE </v>
      </c>
      <c r="H267" s="409">
        <f>'Main Meals'!J267</f>
        <v>44482</v>
      </c>
      <c r="I267" s="9" t="str">
        <f>'Main Meals'!K267</f>
        <v>ENTRÉE</v>
      </c>
      <c r="J267" s="9" t="str">
        <f>VLOOKUP(C267,'Main Meals'!C267:L635,10,FALSE)</f>
        <v>SS</v>
      </c>
      <c r="K267" s="7" t="s">
        <v>2076</v>
      </c>
      <c r="L267" s="392">
        <v>15.06</v>
      </c>
      <c r="M267" s="401">
        <v>44684</v>
      </c>
      <c r="N267" s="407">
        <v>14.99</v>
      </c>
      <c r="O267" s="423">
        <f t="shared" si="8"/>
        <v>4.6697798532355089E-3</v>
      </c>
      <c r="P267" s="7" t="s">
        <v>2075</v>
      </c>
      <c r="Q267" s="392" t="s">
        <v>2077</v>
      </c>
      <c r="U267" s="7" t="s">
        <v>2075</v>
      </c>
      <c r="V267" s="7" t="s">
        <v>2077</v>
      </c>
      <c r="X267" s="7" t="s">
        <v>2077</v>
      </c>
      <c r="Y267" s="28"/>
      <c r="Z267" s="7" t="s">
        <v>2075</v>
      </c>
      <c r="AA267" s="407">
        <v>14.99</v>
      </c>
      <c r="AB267" s="424">
        <v>44652</v>
      </c>
      <c r="AC267" s="424"/>
      <c r="AD267" s="28"/>
      <c r="AE267" s="9"/>
      <c r="AF267" s="425">
        <f t="shared" si="9"/>
        <v>1</v>
      </c>
      <c r="AG267" s="7" t="s">
        <v>2077</v>
      </c>
      <c r="AH267" s="28"/>
      <c r="AI267" s="10" t="s">
        <v>1465</v>
      </c>
    </row>
    <row r="268" spans="1:35">
      <c r="A268" s="10" t="str">
        <f>'Main Meals'!A268</f>
        <v>1603.000.204.000.000.000.000</v>
      </c>
      <c r="B268" s="9">
        <f>'Main Meals'!B268</f>
        <v>1600</v>
      </c>
      <c r="C268" s="9">
        <f>'Main Meals'!C268</f>
        <v>1603</v>
      </c>
      <c r="D268" s="10" t="str">
        <f>'Main Meals'!D268</f>
        <v>Tikka Masala  (Lamb)</v>
      </c>
      <c r="E268" s="9">
        <f>VLOOKUP($A268,'Item ID Crosswalk'!$A$2:$J$1048576,9,FALSE)</f>
        <v>0</v>
      </c>
      <c r="F268" s="422">
        <f>VLOOKUP($A268,'Item ID Crosswalk'!$A$2:$J$1048576,10,FALSE)</f>
        <v>0</v>
      </c>
      <c r="G268" s="9" t="str">
        <f>'Main Meals'!I268</f>
        <v xml:space="preserve">ACTIVE </v>
      </c>
      <c r="H268" s="409">
        <f>'Main Meals'!J268</f>
        <v>44482</v>
      </c>
      <c r="I268" s="9" t="str">
        <f>'Main Meals'!K268</f>
        <v>ENTRÉE</v>
      </c>
      <c r="J268" s="9" t="str">
        <f>VLOOKUP(C268,'Main Meals'!C268:L635,10,FALSE)</f>
        <v>SS</v>
      </c>
      <c r="K268" s="7" t="s">
        <v>2076</v>
      </c>
      <c r="L268" s="392">
        <v>18.889499999999998</v>
      </c>
      <c r="M268" s="401">
        <v>44736</v>
      </c>
      <c r="N268" s="407">
        <v>17.989999999999998</v>
      </c>
      <c r="O268" s="423">
        <f t="shared" si="8"/>
        <v>4.9999999999999989E-2</v>
      </c>
      <c r="P268" s="7" t="s">
        <v>2075</v>
      </c>
      <c r="Q268" s="392" t="s">
        <v>2077</v>
      </c>
      <c r="U268" s="7" t="s">
        <v>2075</v>
      </c>
      <c r="V268" s="7" t="s">
        <v>2077</v>
      </c>
      <c r="X268" s="7" t="s">
        <v>2077</v>
      </c>
      <c r="Y268" s="28"/>
      <c r="Z268" s="7" t="s">
        <v>2075</v>
      </c>
      <c r="AA268" s="407">
        <v>17.989999999999998</v>
      </c>
      <c r="AB268" s="424">
        <v>44652</v>
      </c>
      <c r="AC268" s="424"/>
      <c r="AD268" s="28"/>
      <c r="AE268" s="9"/>
      <c r="AF268" s="425">
        <f t="shared" si="9"/>
        <v>1</v>
      </c>
      <c r="AG268" s="7" t="s">
        <v>2077</v>
      </c>
      <c r="AH268" s="28"/>
      <c r="AI268" s="10" t="s">
        <v>1465</v>
      </c>
    </row>
    <row r="269" spans="1:35">
      <c r="A269" s="10" t="str">
        <f>'Main Meals'!A269</f>
        <v>3308.000.204.000.000.000.000</v>
      </c>
      <c r="B269" s="9">
        <f>'Main Meals'!B269</f>
        <v>3300</v>
      </c>
      <c r="C269" s="9">
        <f>'Main Meals'!C269</f>
        <v>3308</v>
      </c>
      <c r="D269" s="10" t="str">
        <f>'Main Meals'!D269</f>
        <v>Thai Green Curry  (Cod)</v>
      </c>
      <c r="E269" s="9">
        <f>VLOOKUP($A269,'Item ID Crosswalk'!$A$2:$J$1048576,9,FALSE)</f>
        <v>0</v>
      </c>
      <c r="F269" s="422">
        <f>VLOOKUP($A269,'Item ID Crosswalk'!$A$2:$J$1048576,10,FALSE)</f>
        <v>0</v>
      </c>
      <c r="G269" s="9" t="str">
        <f>'Main Meals'!I269</f>
        <v xml:space="preserve">ACTIVE </v>
      </c>
      <c r="H269" s="409">
        <f>'Main Meals'!J269</f>
        <v>44482</v>
      </c>
      <c r="I269" s="9" t="str">
        <f>'Main Meals'!K269</f>
        <v>ENTRÉE</v>
      </c>
      <c r="J269" s="9" t="str">
        <f>VLOOKUP(C269,'Main Meals'!C269:L635,10,FALSE)</f>
        <v>SS</v>
      </c>
      <c r="K269" s="7" t="s">
        <v>2076</v>
      </c>
      <c r="L269" s="392">
        <v>16.739999999999998</v>
      </c>
      <c r="M269" s="401">
        <v>44684</v>
      </c>
      <c r="N269" s="407">
        <v>15.99</v>
      </c>
      <c r="O269" s="423">
        <f t="shared" si="8"/>
        <v>4.690431519699801E-2</v>
      </c>
      <c r="P269" s="7" t="s">
        <v>2075</v>
      </c>
      <c r="Q269" s="392" t="s">
        <v>2077</v>
      </c>
      <c r="U269" s="7" t="s">
        <v>2075</v>
      </c>
      <c r="V269" s="7" t="s">
        <v>2077</v>
      </c>
      <c r="X269" s="7" t="s">
        <v>2077</v>
      </c>
      <c r="Y269" s="28"/>
      <c r="Z269" s="7" t="s">
        <v>2075</v>
      </c>
      <c r="AA269" s="407">
        <v>15.99</v>
      </c>
      <c r="AB269" s="424">
        <v>44652</v>
      </c>
      <c r="AC269" s="424"/>
      <c r="AD269" s="28"/>
      <c r="AE269" s="9"/>
      <c r="AF269" s="425">
        <f t="shared" si="9"/>
        <v>1</v>
      </c>
      <c r="AG269" s="7" t="s">
        <v>2077</v>
      </c>
      <c r="AH269" s="28"/>
      <c r="AI269" s="10" t="s">
        <v>1465</v>
      </c>
    </row>
    <row r="270" spans="1:35">
      <c r="A270" s="10" t="str">
        <f>'Main Meals'!A270</f>
        <v>40812.1003.1603.3308.000.000.000</v>
      </c>
      <c r="B270" s="9">
        <f>'Main Meals'!B270</f>
        <v>40800</v>
      </c>
      <c r="C270" s="9">
        <f>'Main Meals'!C270</f>
        <v>40812</v>
      </c>
      <c r="D270" s="10" t="str">
        <f>'Main Meals'!D270</f>
        <v xml:space="preserve">October Bundle </v>
      </c>
      <c r="E270" s="9">
        <f>VLOOKUP($A270,'Item ID Crosswalk'!$A$2:$J$1048576,9,FALSE)</f>
        <v>0</v>
      </c>
      <c r="F270" s="422">
        <f>VLOOKUP($A270,'Item ID Crosswalk'!$A$2:$J$1048576,10,FALSE)</f>
        <v>0</v>
      </c>
      <c r="G270" s="9" t="str">
        <f>'Main Meals'!I270</f>
        <v>INACTIVE</v>
      </c>
      <c r="H270" s="409">
        <f>'Main Meals'!J270</f>
        <v>44482</v>
      </c>
      <c r="I270" s="9" t="str">
        <f>'Main Meals'!K270</f>
        <v>BUNDLE</v>
      </c>
      <c r="J270" s="9" t="str">
        <f>VLOOKUP(C270,'Main Meals'!C270:L635,10,FALSE)</f>
        <v>BUNDLE</v>
      </c>
      <c r="K270" s="7" t="s">
        <v>2076</v>
      </c>
      <c r="L270" s="392" t="s">
        <v>2077</v>
      </c>
      <c r="M270" s="401">
        <v>44562</v>
      </c>
      <c r="N270" s="7"/>
      <c r="O270" s="423">
        <f t="shared" si="8"/>
        <v>0</v>
      </c>
      <c r="P270" s="7" t="s">
        <v>2075</v>
      </c>
      <c r="Q270" s="392" t="s">
        <v>2077</v>
      </c>
      <c r="U270" s="7" t="s">
        <v>2075</v>
      </c>
      <c r="V270" s="7" t="s">
        <v>2077</v>
      </c>
      <c r="X270" s="7" t="s">
        <v>2077</v>
      </c>
      <c r="Y270" s="28"/>
      <c r="Z270" s="7" t="s">
        <v>2075</v>
      </c>
      <c r="AA270" s="7" t="s">
        <v>2077</v>
      </c>
      <c r="AB270" s="424">
        <v>44652</v>
      </c>
      <c r="AC270" s="424"/>
      <c r="AD270" s="28"/>
      <c r="AE270" s="9"/>
      <c r="AF270" s="425">
        <f t="shared" si="9"/>
        <v>0</v>
      </c>
      <c r="AG270" s="7" t="s">
        <v>2077</v>
      </c>
      <c r="AH270" s="28"/>
      <c r="AI270" s="10" t="s">
        <v>1465</v>
      </c>
    </row>
    <row r="271" spans="1:35">
      <c r="A271" s="10" t="str">
        <f>'Main Meals'!A271</f>
        <v>40813.50801.6500.50201.12500.20101.000</v>
      </c>
      <c r="B271" s="9">
        <f>'Main Meals'!B271</f>
        <v>40800</v>
      </c>
      <c r="C271" s="9">
        <f>'Main Meals'!C271</f>
        <v>40813</v>
      </c>
      <c r="D271" s="10" t="str">
        <f>'Main Meals'!D271</f>
        <v xml:space="preserve">Cocktail Party Bundle </v>
      </c>
      <c r="E271" s="9">
        <f>VLOOKUP($A271,'Item ID Crosswalk'!$A$2:$J$1048576,9,FALSE)</f>
        <v>0</v>
      </c>
      <c r="F271" s="422">
        <f>VLOOKUP($A271,'Item ID Crosswalk'!$A$2:$J$1048576,10,FALSE)</f>
        <v>0</v>
      </c>
      <c r="G271" s="9" t="str">
        <f>'Main Meals'!I271</f>
        <v>INACTIVE</v>
      </c>
      <c r="H271" s="409">
        <f>'Main Meals'!J271</f>
        <v>44482</v>
      </c>
      <c r="I271" s="9" t="str">
        <f>'Main Meals'!K271</f>
        <v>BUNDLE</v>
      </c>
      <c r="J271" s="9" t="str">
        <f>VLOOKUP(C271,'Main Meals'!C271:L635,10,FALSE)</f>
        <v>BUNDLE</v>
      </c>
      <c r="K271" s="7" t="s">
        <v>2076</v>
      </c>
      <c r="L271" s="392" t="s">
        <v>2077</v>
      </c>
      <c r="M271" s="401">
        <v>44562</v>
      </c>
      <c r="N271" s="7"/>
      <c r="O271" s="423">
        <f t="shared" si="8"/>
        <v>0</v>
      </c>
      <c r="P271" s="7" t="s">
        <v>2075</v>
      </c>
      <c r="Q271" s="392" t="s">
        <v>2077</v>
      </c>
      <c r="U271" s="7" t="s">
        <v>2075</v>
      </c>
      <c r="V271" s="7" t="s">
        <v>2077</v>
      </c>
      <c r="X271" s="7" t="s">
        <v>2077</v>
      </c>
      <c r="Y271" s="28"/>
      <c r="Z271" s="7" t="s">
        <v>2075</v>
      </c>
      <c r="AA271" s="7" t="s">
        <v>2077</v>
      </c>
      <c r="AB271" s="424">
        <v>44652</v>
      </c>
      <c r="AC271" s="424"/>
      <c r="AD271" s="28"/>
      <c r="AE271" s="9"/>
      <c r="AF271" s="425">
        <f t="shared" si="9"/>
        <v>0</v>
      </c>
      <c r="AG271" s="7" t="s">
        <v>2077</v>
      </c>
      <c r="AH271" s="28"/>
      <c r="AI271" s="10" t="s">
        <v>1465</v>
      </c>
    </row>
    <row r="272" spans="1:35">
      <c r="A272" s="10" t="str">
        <f>'Main Meals'!A272</f>
        <v>40814.7500.2705.11302.6703.10400.2900</v>
      </c>
      <c r="B272" s="9">
        <f>'Main Meals'!B272</f>
        <v>40800</v>
      </c>
      <c r="C272" s="9">
        <f>'Main Meals'!C272</f>
        <v>40814</v>
      </c>
      <c r="D272" s="10" t="str">
        <f>'Main Meals'!D272</f>
        <v xml:space="preserve">Beth Israel Omivore Bundle Tuesday OLD NOT ACTIVE </v>
      </c>
      <c r="E272" s="9">
        <f>VLOOKUP($A272,'Item ID Crosswalk'!$A$2:$J$1048576,9,FALSE)</f>
        <v>0</v>
      </c>
      <c r="F272" s="422">
        <f>VLOOKUP($A272,'Item ID Crosswalk'!$A$2:$J$1048576,10,FALSE)</f>
        <v>0</v>
      </c>
      <c r="G272" s="9" t="str">
        <f>'Main Meals'!I272</f>
        <v>RETIRED</v>
      </c>
      <c r="H272" s="409">
        <f>'Main Meals'!J272</f>
        <v>44482</v>
      </c>
      <c r="I272" s="9" t="str">
        <f>'Main Meals'!K272</f>
        <v>BUNDLE</v>
      </c>
      <c r="J272" s="9" t="str">
        <f>VLOOKUP(C272,'Main Meals'!C272:L635,10,FALSE)</f>
        <v>BUNDLE</v>
      </c>
      <c r="K272" s="7" t="s">
        <v>1990</v>
      </c>
      <c r="L272" s="392" t="s">
        <v>2077</v>
      </c>
      <c r="M272" s="401">
        <v>44562</v>
      </c>
      <c r="N272" s="7"/>
      <c r="O272" s="423">
        <f t="shared" si="8"/>
        <v>0</v>
      </c>
      <c r="P272" s="7" t="s">
        <v>2075</v>
      </c>
      <c r="Q272" s="392" t="s">
        <v>2077</v>
      </c>
      <c r="U272" s="7" t="s">
        <v>2075</v>
      </c>
      <c r="V272" s="7" t="s">
        <v>2077</v>
      </c>
      <c r="X272" s="7" t="s">
        <v>2077</v>
      </c>
      <c r="Y272" s="28"/>
      <c r="Z272" s="7" t="s">
        <v>2075</v>
      </c>
      <c r="AA272" s="7" t="s">
        <v>2077</v>
      </c>
      <c r="AB272" s="424">
        <v>44652</v>
      </c>
      <c r="AC272" s="424"/>
      <c r="AD272" s="28"/>
      <c r="AE272" s="9"/>
      <c r="AF272" s="425">
        <f t="shared" si="9"/>
        <v>0</v>
      </c>
      <c r="AG272" s="7" t="s">
        <v>2077</v>
      </c>
      <c r="AH272" s="28"/>
      <c r="AI272" s="10" t="s">
        <v>1465</v>
      </c>
    </row>
    <row r="273" spans="1:35">
      <c r="A273" s="10" t="str">
        <f>'Main Meals'!A273</f>
        <v>40815.11801.30201.12800.3307.8000.5800</v>
      </c>
      <c r="B273" s="9">
        <f>'Main Meals'!B273</f>
        <v>40800</v>
      </c>
      <c r="C273" s="9">
        <f>'Main Meals'!C273</f>
        <v>40815</v>
      </c>
      <c r="D273" s="10" t="str">
        <f>'Main Meals'!D273</f>
        <v xml:space="preserve">Beth Isreal Omnivore One Time Intro Bundle OLD NOT ACTIVE </v>
      </c>
      <c r="E273" s="9">
        <f>VLOOKUP($A273,'Item ID Crosswalk'!$A$2:$J$1048576,9,FALSE)</f>
        <v>0</v>
      </c>
      <c r="F273" s="422">
        <f>VLOOKUP($A273,'Item ID Crosswalk'!$A$2:$J$1048576,10,FALSE)</f>
        <v>0</v>
      </c>
      <c r="G273" s="9" t="str">
        <f>'Main Meals'!I273</f>
        <v>RETIRED</v>
      </c>
      <c r="H273" s="409">
        <f>'Main Meals'!J273</f>
        <v>44482</v>
      </c>
      <c r="I273" s="9" t="str">
        <f>'Main Meals'!K273</f>
        <v>BUNDLE</v>
      </c>
      <c r="J273" s="9" t="str">
        <f>VLOOKUP(C273,'Main Meals'!C273:L635,10,FALSE)</f>
        <v>BUNDLE</v>
      </c>
      <c r="K273" s="7" t="s">
        <v>1990</v>
      </c>
      <c r="L273" s="392" t="s">
        <v>2077</v>
      </c>
      <c r="M273" s="401">
        <v>44562</v>
      </c>
      <c r="N273" s="7"/>
      <c r="O273" s="423">
        <f t="shared" si="8"/>
        <v>0</v>
      </c>
      <c r="P273" s="7" t="s">
        <v>2075</v>
      </c>
      <c r="Q273" s="392" t="s">
        <v>2077</v>
      </c>
      <c r="U273" s="7" t="s">
        <v>2075</v>
      </c>
      <c r="V273" s="7" t="s">
        <v>2077</v>
      </c>
      <c r="X273" s="7" t="s">
        <v>2077</v>
      </c>
      <c r="Y273" s="28"/>
      <c r="Z273" s="7" t="s">
        <v>2075</v>
      </c>
      <c r="AA273" s="7" t="s">
        <v>2077</v>
      </c>
      <c r="AB273" s="424">
        <v>44652</v>
      </c>
      <c r="AC273" s="424"/>
      <c r="AD273" s="28"/>
      <c r="AE273" s="9"/>
      <c r="AF273" s="425">
        <f t="shared" si="9"/>
        <v>0</v>
      </c>
      <c r="AG273" s="7" t="s">
        <v>2077</v>
      </c>
      <c r="AH273" s="28"/>
      <c r="AI273" s="10" t="s">
        <v>1465</v>
      </c>
    </row>
    <row r="274" spans="1:35">
      <c r="A274" s="10" t="str">
        <f>'Main Meals'!A274</f>
        <v>40816.6600.30101.7600.6100.13901.1002</v>
      </c>
      <c r="B274" s="9">
        <f>'Main Meals'!B274</f>
        <v>40800</v>
      </c>
      <c r="C274" s="9">
        <f>'Main Meals'!C274</f>
        <v>40816</v>
      </c>
      <c r="D274" s="10" t="str">
        <f>'Main Meals'!D274</f>
        <v xml:space="preserve">Beth Israel Omivore Bundle Wednesday OLD NOT ACTIVE </v>
      </c>
      <c r="E274" s="9">
        <f>VLOOKUP($A274,'Item ID Crosswalk'!$A$2:$J$1048576,9,FALSE)</f>
        <v>0</v>
      </c>
      <c r="F274" s="422">
        <f>VLOOKUP($A274,'Item ID Crosswalk'!$A$2:$J$1048576,10,FALSE)</f>
        <v>0</v>
      </c>
      <c r="G274" s="9" t="str">
        <f>'Main Meals'!I274</f>
        <v>RETIRED</v>
      </c>
      <c r="H274" s="409">
        <f>'Main Meals'!J274</f>
        <v>44482</v>
      </c>
      <c r="I274" s="9" t="str">
        <f>'Main Meals'!K274</f>
        <v>BUNDLE</v>
      </c>
      <c r="J274" s="9" t="str">
        <f>VLOOKUP(C274,'Main Meals'!C274:L635,10,FALSE)</f>
        <v>BUNDLE</v>
      </c>
      <c r="K274" s="7" t="s">
        <v>1990</v>
      </c>
      <c r="L274" s="392" t="s">
        <v>2077</v>
      </c>
      <c r="M274" s="401">
        <v>44562</v>
      </c>
      <c r="N274" s="7"/>
      <c r="O274" s="423">
        <f t="shared" si="8"/>
        <v>0</v>
      </c>
      <c r="P274" s="7" t="s">
        <v>2075</v>
      </c>
      <c r="Q274" s="392" t="s">
        <v>2077</v>
      </c>
      <c r="U274" s="7" t="s">
        <v>2075</v>
      </c>
      <c r="V274" s="7" t="s">
        <v>2077</v>
      </c>
      <c r="X274" s="7" t="s">
        <v>2077</v>
      </c>
      <c r="Y274" s="28"/>
      <c r="Z274" s="7" t="s">
        <v>2075</v>
      </c>
      <c r="AA274" s="7" t="s">
        <v>2077</v>
      </c>
      <c r="AB274" s="424">
        <v>44652</v>
      </c>
      <c r="AC274" s="424"/>
      <c r="AD274" s="28"/>
      <c r="AE274" s="9"/>
      <c r="AF274" s="425">
        <f t="shared" si="9"/>
        <v>0</v>
      </c>
      <c r="AG274" s="7" t="s">
        <v>2077</v>
      </c>
      <c r="AH274" s="28"/>
      <c r="AI274" s="10" t="s">
        <v>1465</v>
      </c>
    </row>
    <row r="275" spans="1:35">
      <c r="A275" s="10" t="str">
        <f>'Main Meals'!A275</f>
        <v>40817.7500.7800.5301.30201.5603.11301</v>
      </c>
      <c r="B275" s="9">
        <f>'Main Meals'!B275</f>
        <v>40800</v>
      </c>
      <c r="C275" s="9">
        <f>'Main Meals'!C275</f>
        <v>40817</v>
      </c>
      <c r="D275" s="10" t="str">
        <f>'Main Meals'!D275</f>
        <v xml:space="preserve">Beth Israel Omivore Bundle Friday OLD NOT ACTIVE </v>
      </c>
      <c r="E275" s="9">
        <f>VLOOKUP($A275,'Item ID Crosswalk'!$A$2:$J$1048576,9,FALSE)</f>
        <v>0</v>
      </c>
      <c r="F275" s="422">
        <f>VLOOKUP($A275,'Item ID Crosswalk'!$A$2:$J$1048576,10,FALSE)</f>
        <v>0</v>
      </c>
      <c r="G275" s="9" t="str">
        <f>'Main Meals'!I275</f>
        <v>RETIRED</v>
      </c>
      <c r="H275" s="409">
        <f>'Main Meals'!J275</f>
        <v>44482</v>
      </c>
      <c r="I275" s="9" t="str">
        <f>'Main Meals'!K275</f>
        <v>BUNDLE</v>
      </c>
      <c r="J275" s="9" t="str">
        <f>VLOOKUP(C275,'Main Meals'!C275:L635,10,FALSE)</f>
        <v>BUNDLE</v>
      </c>
      <c r="K275" s="7" t="s">
        <v>1990</v>
      </c>
      <c r="L275" s="392" t="s">
        <v>2077</v>
      </c>
      <c r="M275" s="401">
        <v>44562</v>
      </c>
      <c r="N275" s="7"/>
      <c r="O275" s="423">
        <f t="shared" si="8"/>
        <v>0</v>
      </c>
      <c r="P275" s="7" t="s">
        <v>2075</v>
      </c>
      <c r="Q275" s="392" t="s">
        <v>2077</v>
      </c>
      <c r="U275" s="7" t="s">
        <v>2075</v>
      </c>
      <c r="V275" s="7" t="s">
        <v>2077</v>
      </c>
      <c r="X275" s="7" t="s">
        <v>2077</v>
      </c>
      <c r="Y275" s="28"/>
      <c r="Z275" s="7" t="s">
        <v>2075</v>
      </c>
      <c r="AA275" s="7" t="s">
        <v>2077</v>
      </c>
      <c r="AB275" s="424">
        <v>44652</v>
      </c>
      <c r="AC275" s="424"/>
      <c r="AD275" s="28"/>
      <c r="AE275" s="9"/>
      <c r="AF275" s="425">
        <f t="shared" si="9"/>
        <v>0</v>
      </c>
      <c r="AG275" s="7" t="s">
        <v>2077</v>
      </c>
      <c r="AH275" s="28"/>
      <c r="AI275" s="10" t="s">
        <v>1465</v>
      </c>
    </row>
    <row r="276" spans="1:35">
      <c r="A276" s="10" t="str">
        <f>'Main Meals'!A276</f>
        <v>40818.7500.11301.1601.18101.6703.8601</v>
      </c>
      <c r="B276" s="9">
        <f>'Main Meals'!B276</f>
        <v>40800</v>
      </c>
      <c r="C276" s="9">
        <f>'Main Meals'!C276</f>
        <v>40818</v>
      </c>
      <c r="D276" s="10" t="str">
        <f>'Main Meals'!D276</f>
        <v xml:space="preserve">Beth Israel Vegetarian Bundle Tuesday OLD NOT ACTIVE </v>
      </c>
      <c r="E276" s="9">
        <f>VLOOKUP($A276,'Item ID Crosswalk'!$A$2:$J$1048576,9,FALSE)</f>
        <v>0</v>
      </c>
      <c r="F276" s="422">
        <f>VLOOKUP($A276,'Item ID Crosswalk'!$A$2:$J$1048576,10,FALSE)</f>
        <v>0</v>
      </c>
      <c r="G276" s="9" t="str">
        <f>'Main Meals'!I276</f>
        <v>RETIRED</v>
      </c>
      <c r="H276" s="409">
        <f>'Main Meals'!J276</f>
        <v>44482</v>
      </c>
      <c r="I276" s="9" t="str">
        <f>'Main Meals'!K276</f>
        <v>BUNDLE</v>
      </c>
      <c r="J276" s="9" t="str">
        <f>VLOOKUP(C276,'Main Meals'!C276:L635,10,FALSE)</f>
        <v>BUNDLE</v>
      </c>
      <c r="K276" s="7" t="s">
        <v>1990</v>
      </c>
      <c r="L276" s="392" t="s">
        <v>2077</v>
      </c>
      <c r="M276" s="401">
        <v>44562</v>
      </c>
      <c r="N276" s="7"/>
      <c r="O276" s="423">
        <f t="shared" si="8"/>
        <v>0</v>
      </c>
      <c r="P276" s="7" t="s">
        <v>2075</v>
      </c>
      <c r="Q276" s="392" t="s">
        <v>2077</v>
      </c>
      <c r="U276" s="7" t="s">
        <v>2075</v>
      </c>
      <c r="V276" s="7" t="s">
        <v>2077</v>
      </c>
      <c r="X276" s="7" t="s">
        <v>2077</v>
      </c>
      <c r="Y276" s="28"/>
      <c r="Z276" s="7" t="s">
        <v>2075</v>
      </c>
      <c r="AA276" s="7" t="s">
        <v>2077</v>
      </c>
      <c r="AB276" s="424">
        <v>44652</v>
      </c>
      <c r="AC276" s="424"/>
      <c r="AD276" s="28"/>
      <c r="AE276" s="9"/>
      <c r="AF276" s="425">
        <f t="shared" si="9"/>
        <v>0</v>
      </c>
      <c r="AG276" s="7" t="s">
        <v>2077</v>
      </c>
      <c r="AH276" s="28"/>
      <c r="AI276" s="10" t="s">
        <v>1465</v>
      </c>
    </row>
    <row r="277" spans="1:35">
      <c r="A277" s="10" t="str">
        <f>'Main Meals'!A277</f>
        <v>40819.11801.11001.12800.3307.8000.5800</v>
      </c>
      <c r="B277" s="9">
        <f>'Main Meals'!B277</f>
        <v>40800</v>
      </c>
      <c r="C277" s="9">
        <f>'Main Meals'!C277</f>
        <v>40819</v>
      </c>
      <c r="D277" s="10" t="str">
        <f>'Main Meals'!D277</f>
        <v xml:space="preserve">Beth Isreal Vegetarian One-Time Intro Bundle OLD NOT ACTIVE </v>
      </c>
      <c r="E277" s="9">
        <f>VLOOKUP($A277,'Item ID Crosswalk'!$A$2:$J$1048576,9,FALSE)</f>
        <v>0</v>
      </c>
      <c r="F277" s="422">
        <f>VLOOKUP($A277,'Item ID Crosswalk'!$A$2:$J$1048576,10,FALSE)</f>
        <v>0</v>
      </c>
      <c r="G277" s="9" t="str">
        <f>'Main Meals'!I277</f>
        <v>RETIRED</v>
      </c>
      <c r="H277" s="409">
        <f>'Main Meals'!J277</f>
        <v>44482</v>
      </c>
      <c r="I277" s="9" t="str">
        <f>'Main Meals'!K277</f>
        <v>BUNDLE</v>
      </c>
      <c r="J277" s="9" t="str">
        <f>VLOOKUP(C277,'Main Meals'!C277:L635,10,FALSE)</f>
        <v>BUNDLE</v>
      </c>
      <c r="K277" s="7" t="s">
        <v>1990</v>
      </c>
      <c r="L277" s="392" t="s">
        <v>2077</v>
      </c>
      <c r="M277" s="401">
        <v>44562</v>
      </c>
      <c r="N277" s="7"/>
      <c r="O277" s="423">
        <f t="shared" si="8"/>
        <v>0</v>
      </c>
      <c r="P277" s="7" t="s">
        <v>2075</v>
      </c>
      <c r="Q277" s="392" t="s">
        <v>2077</v>
      </c>
      <c r="U277" s="7" t="s">
        <v>2075</v>
      </c>
      <c r="V277" s="7" t="s">
        <v>2077</v>
      </c>
      <c r="X277" s="7" t="s">
        <v>2077</v>
      </c>
      <c r="Y277" s="28"/>
      <c r="Z277" s="7" t="s">
        <v>2075</v>
      </c>
      <c r="AA277" s="7" t="s">
        <v>2077</v>
      </c>
      <c r="AB277" s="424">
        <v>44652</v>
      </c>
      <c r="AC277" s="424"/>
      <c r="AD277" s="28"/>
      <c r="AE277" s="9"/>
      <c r="AF277" s="425">
        <f t="shared" si="9"/>
        <v>0</v>
      </c>
      <c r="AG277" s="7" t="s">
        <v>2077</v>
      </c>
      <c r="AH277" s="28"/>
      <c r="AI277" s="10" t="s">
        <v>1465</v>
      </c>
    </row>
    <row r="278" spans="1:35">
      <c r="A278" s="10" t="str">
        <f>'Main Meals'!A278</f>
        <v>40820.7500.10201.11301.12500.3307.4701</v>
      </c>
      <c r="B278" s="9">
        <f>'Main Meals'!B278</f>
        <v>40800</v>
      </c>
      <c r="C278" s="9">
        <f>'Main Meals'!C278</f>
        <v>40820</v>
      </c>
      <c r="D278" s="10" t="str">
        <f>'Main Meals'!D278</f>
        <v xml:space="preserve">Beth Israel Vegetarian Bundle Wednesday OLD NOT ACTIVE </v>
      </c>
      <c r="E278" s="9">
        <f>VLOOKUP($A278,'Item ID Crosswalk'!$A$2:$J$1048576,9,FALSE)</f>
        <v>0</v>
      </c>
      <c r="F278" s="422">
        <f>VLOOKUP($A278,'Item ID Crosswalk'!$A$2:$J$1048576,10,FALSE)</f>
        <v>0</v>
      </c>
      <c r="G278" s="9" t="str">
        <f>'Main Meals'!I278</f>
        <v>RETIRED</v>
      </c>
      <c r="H278" s="409">
        <f>'Main Meals'!J278</f>
        <v>44482</v>
      </c>
      <c r="I278" s="9" t="str">
        <f>'Main Meals'!K278</f>
        <v>BUNDLE</v>
      </c>
      <c r="J278" s="9" t="str">
        <f>VLOOKUP(C278,'Main Meals'!C278:L635,10,FALSE)</f>
        <v>BUNDLE</v>
      </c>
      <c r="K278" s="7" t="s">
        <v>1990</v>
      </c>
      <c r="L278" s="392" t="s">
        <v>2077</v>
      </c>
      <c r="M278" s="401">
        <v>44562</v>
      </c>
      <c r="N278" s="7"/>
      <c r="O278" s="423">
        <f t="shared" si="8"/>
        <v>0</v>
      </c>
      <c r="P278" s="7" t="s">
        <v>2075</v>
      </c>
      <c r="Q278" s="392" t="s">
        <v>2077</v>
      </c>
      <c r="U278" s="7" t="s">
        <v>2075</v>
      </c>
      <c r="V278" s="7" t="s">
        <v>2077</v>
      </c>
      <c r="X278" s="7" t="s">
        <v>2077</v>
      </c>
      <c r="Y278" s="28"/>
      <c r="Z278" s="7" t="s">
        <v>2075</v>
      </c>
      <c r="AA278" s="7" t="s">
        <v>2077</v>
      </c>
      <c r="AB278" s="424">
        <v>44652</v>
      </c>
      <c r="AC278" s="424"/>
      <c r="AD278" s="28"/>
      <c r="AE278" s="9"/>
      <c r="AF278" s="425">
        <f t="shared" si="9"/>
        <v>0</v>
      </c>
      <c r="AG278" s="7" t="s">
        <v>2077</v>
      </c>
      <c r="AH278" s="28"/>
      <c r="AI278" s="10" t="s">
        <v>1465</v>
      </c>
    </row>
    <row r="279" spans="1:35">
      <c r="A279" s="10" t="str">
        <f>'Main Meals'!A279</f>
        <v>40821.6600.2900.1801.3101.5800.12800</v>
      </c>
      <c r="B279" s="9">
        <f>'Main Meals'!B279</f>
        <v>40800</v>
      </c>
      <c r="C279" s="9">
        <f>'Main Meals'!C279</f>
        <v>40821</v>
      </c>
      <c r="D279" s="10" t="str">
        <f>'Main Meals'!D279</f>
        <v xml:space="preserve">Beth Israel Vegetarian Bundle Friday OLD NOT ACTIVE </v>
      </c>
      <c r="E279" s="9">
        <f>VLOOKUP($A279,'Item ID Crosswalk'!$A$2:$J$1048576,9,FALSE)</f>
        <v>0</v>
      </c>
      <c r="F279" s="422">
        <f>VLOOKUP($A279,'Item ID Crosswalk'!$A$2:$J$1048576,10,FALSE)</f>
        <v>0</v>
      </c>
      <c r="G279" s="9" t="str">
        <f>'Main Meals'!I279</f>
        <v>RETIRED</v>
      </c>
      <c r="H279" s="409">
        <f>'Main Meals'!J279</f>
        <v>44482</v>
      </c>
      <c r="I279" s="9" t="str">
        <f>'Main Meals'!K279</f>
        <v>BUNDLE</v>
      </c>
      <c r="J279" s="9" t="str">
        <f>VLOOKUP(C279,'Main Meals'!C279:L635,10,FALSE)</f>
        <v>BUNDLE</v>
      </c>
      <c r="K279" s="7" t="s">
        <v>1990</v>
      </c>
      <c r="L279" s="392" t="s">
        <v>2077</v>
      </c>
      <c r="M279" s="401">
        <v>44562</v>
      </c>
      <c r="N279" s="7"/>
      <c r="O279" s="423">
        <f t="shared" si="8"/>
        <v>0</v>
      </c>
      <c r="P279" s="7" t="s">
        <v>2075</v>
      </c>
      <c r="Q279" s="392" t="s">
        <v>2077</v>
      </c>
      <c r="U279" s="7" t="s">
        <v>2075</v>
      </c>
      <c r="V279" s="7" t="s">
        <v>2077</v>
      </c>
      <c r="X279" s="7" t="s">
        <v>2077</v>
      </c>
      <c r="Y279" s="28"/>
      <c r="Z279" s="7" t="s">
        <v>2075</v>
      </c>
      <c r="AA279" s="7" t="s">
        <v>2077</v>
      </c>
      <c r="AB279" s="424">
        <v>44652</v>
      </c>
      <c r="AC279" s="424"/>
      <c r="AD279" s="28"/>
      <c r="AE279" s="9"/>
      <c r="AF279" s="425">
        <f t="shared" si="9"/>
        <v>0</v>
      </c>
      <c r="AG279" s="7" t="s">
        <v>2077</v>
      </c>
      <c r="AH279" s="28"/>
      <c r="AI279" s="10" t="s">
        <v>1465</v>
      </c>
    </row>
    <row r="280" spans="1:35">
      <c r="A280" s="10" t="str">
        <f>'Main Meals'!A280</f>
        <v>40822.12800.1202.2706.12500.5003.7301</v>
      </c>
      <c r="B280" s="9">
        <f>'Main Meals'!B280</f>
        <v>40800</v>
      </c>
      <c r="C280" s="9">
        <f>'Main Meals'!C280</f>
        <v>40822</v>
      </c>
      <c r="D280" s="10" t="str">
        <f>'Main Meals'!D280</f>
        <v xml:space="preserve">PIH Vegetarian </v>
      </c>
      <c r="E280" s="9">
        <f>VLOOKUP($A280,'Item ID Crosswalk'!$A$2:$J$1048576,9,FALSE)</f>
        <v>0</v>
      </c>
      <c r="F280" s="422">
        <f>VLOOKUP($A280,'Item ID Crosswalk'!$A$2:$J$1048576,10,FALSE)</f>
        <v>0</v>
      </c>
      <c r="G280" s="9" t="str">
        <f>'Main Meals'!I280</f>
        <v xml:space="preserve">ACTIVE </v>
      </c>
      <c r="H280" s="409">
        <f>'Main Meals'!J280</f>
        <v>44482</v>
      </c>
      <c r="I280" s="9" t="str">
        <f>'Main Meals'!K280</f>
        <v>BUNDLE</v>
      </c>
      <c r="J280" s="9" t="str">
        <f>VLOOKUP(C280,'Main Meals'!C280:L635,10,FALSE)</f>
        <v>BUNDLE</v>
      </c>
      <c r="K280" s="7" t="s">
        <v>2076</v>
      </c>
      <c r="L280" s="392" t="s">
        <v>2077</v>
      </c>
      <c r="M280" s="401">
        <v>44562</v>
      </c>
      <c r="N280" s="7"/>
      <c r="O280" s="423">
        <f t="shared" si="8"/>
        <v>0</v>
      </c>
      <c r="P280" s="7" t="s">
        <v>2075</v>
      </c>
      <c r="Q280" s="392" t="s">
        <v>2077</v>
      </c>
      <c r="U280" s="7" t="s">
        <v>2075</v>
      </c>
      <c r="V280" s="7" t="s">
        <v>2077</v>
      </c>
      <c r="X280" s="7" t="s">
        <v>2077</v>
      </c>
      <c r="Y280" s="28"/>
      <c r="Z280" s="7" t="s">
        <v>2075</v>
      </c>
      <c r="AA280" s="7" t="s">
        <v>2077</v>
      </c>
      <c r="AB280" s="424">
        <v>44652</v>
      </c>
      <c r="AC280" s="424"/>
      <c r="AD280" s="28"/>
      <c r="AE280" s="9"/>
      <c r="AF280" s="425">
        <f t="shared" si="9"/>
        <v>0</v>
      </c>
      <c r="AG280" s="7" t="s">
        <v>2077</v>
      </c>
      <c r="AH280" s="28"/>
      <c r="AI280" s="10" t="s">
        <v>1465</v>
      </c>
    </row>
    <row r="281" spans="1:35">
      <c r="A281" s="10" t="str">
        <f>'Main Meals'!A281</f>
        <v>40823.2706.3101.1101.12500.8000.4800</v>
      </c>
      <c r="B281" s="9">
        <f>'Main Meals'!B281</f>
        <v>40800</v>
      </c>
      <c r="C281" s="9">
        <f>'Main Meals'!C281</f>
        <v>40823</v>
      </c>
      <c r="D281" s="10" t="str">
        <f>'Main Meals'!D281</f>
        <v xml:space="preserve">PIH Vegan </v>
      </c>
      <c r="E281" s="9">
        <f>VLOOKUP($A281,'Item ID Crosswalk'!$A$2:$J$1048576,9,FALSE)</f>
        <v>0</v>
      </c>
      <c r="F281" s="422">
        <f>VLOOKUP($A281,'Item ID Crosswalk'!$A$2:$J$1048576,10,FALSE)</f>
        <v>0</v>
      </c>
      <c r="G281" s="9" t="str">
        <f>'Main Meals'!I281</f>
        <v xml:space="preserve">ACTIVE </v>
      </c>
      <c r="H281" s="409">
        <f>'Main Meals'!J281</f>
        <v>44482</v>
      </c>
      <c r="I281" s="9" t="str">
        <f>'Main Meals'!K281</f>
        <v>BUNDLE</v>
      </c>
      <c r="J281" s="9" t="str">
        <f>VLOOKUP(C281,'Main Meals'!C281:L635,10,FALSE)</f>
        <v>BUNDLE</v>
      </c>
      <c r="K281" s="7" t="s">
        <v>2076</v>
      </c>
      <c r="L281" s="392" t="s">
        <v>2077</v>
      </c>
      <c r="M281" s="401">
        <v>44562</v>
      </c>
      <c r="N281" s="7"/>
      <c r="O281" s="423">
        <f t="shared" si="8"/>
        <v>0</v>
      </c>
      <c r="P281" s="7" t="s">
        <v>2075</v>
      </c>
      <c r="Q281" s="392" t="s">
        <v>2077</v>
      </c>
      <c r="U281" s="7" t="s">
        <v>2075</v>
      </c>
      <c r="V281" s="7" t="s">
        <v>2077</v>
      </c>
      <c r="X281" s="7" t="s">
        <v>2077</v>
      </c>
      <c r="Y281" s="28"/>
      <c r="Z281" s="7" t="s">
        <v>2075</v>
      </c>
      <c r="AA281" s="7" t="s">
        <v>2077</v>
      </c>
      <c r="AB281" s="424">
        <v>44652</v>
      </c>
      <c r="AC281" s="424"/>
      <c r="AD281" s="28"/>
      <c r="AE281" s="9"/>
      <c r="AF281" s="425">
        <f t="shared" si="9"/>
        <v>0</v>
      </c>
      <c r="AG281" s="7" t="s">
        <v>2077</v>
      </c>
      <c r="AH281" s="28"/>
      <c r="AI281" s="10" t="s">
        <v>1465</v>
      </c>
    </row>
    <row r="282" spans="1:35">
      <c r="A282" s="10" t="str">
        <f>'Main Meals'!A282</f>
        <v>40824.5301.30801.1002.7800.3101.4800</v>
      </c>
      <c r="B282" s="9">
        <f>'Main Meals'!B282</f>
        <v>40800</v>
      </c>
      <c r="C282" s="9">
        <f>'Main Meals'!C282</f>
        <v>40824</v>
      </c>
      <c r="D282" s="10" t="str">
        <f>'Main Meals'!D282</f>
        <v xml:space="preserve">PIH Omnivore </v>
      </c>
      <c r="E282" s="9">
        <f>VLOOKUP($A282,'Item ID Crosswalk'!$A$2:$J$1048576,9,FALSE)</f>
        <v>0</v>
      </c>
      <c r="F282" s="422">
        <f>VLOOKUP($A282,'Item ID Crosswalk'!$A$2:$J$1048576,10,FALSE)</f>
        <v>0</v>
      </c>
      <c r="G282" s="9" t="str">
        <f>'Main Meals'!I282</f>
        <v xml:space="preserve">ACTIVE </v>
      </c>
      <c r="H282" s="409">
        <f>'Main Meals'!J282</f>
        <v>44482</v>
      </c>
      <c r="I282" s="9" t="str">
        <f>'Main Meals'!K282</f>
        <v>BUNDLE</v>
      </c>
      <c r="J282" s="9" t="str">
        <f>VLOOKUP(C282,'Main Meals'!C282:L635,10,FALSE)</f>
        <v>BUNDLE</v>
      </c>
      <c r="K282" s="7" t="s">
        <v>2076</v>
      </c>
      <c r="L282" s="392" t="s">
        <v>2077</v>
      </c>
      <c r="M282" s="401">
        <v>44562</v>
      </c>
      <c r="N282" s="7"/>
      <c r="O282" s="423">
        <f t="shared" si="8"/>
        <v>0</v>
      </c>
      <c r="P282" s="7" t="s">
        <v>2075</v>
      </c>
      <c r="Q282" s="392" t="s">
        <v>2077</v>
      </c>
      <c r="U282" s="7" t="s">
        <v>2075</v>
      </c>
      <c r="V282" s="7" t="s">
        <v>2077</v>
      </c>
      <c r="X282" s="7" t="s">
        <v>2077</v>
      </c>
      <c r="Y282" s="28"/>
      <c r="Z282" s="7" t="s">
        <v>2075</v>
      </c>
      <c r="AA282" s="7" t="s">
        <v>2077</v>
      </c>
      <c r="AB282" s="424">
        <v>44652</v>
      </c>
      <c r="AC282" s="424"/>
      <c r="AD282" s="28"/>
      <c r="AE282" s="9"/>
      <c r="AF282" s="425">
        <f t="shared" si="9"/>
        <v>0</v>
      </c>
      <c r="AG282" s="7" t="s">
        <v>2077</v>
      </c>
      <c r="AH282" s="28"/>
      <c r="AI282" s="10" t="s">
        <v>1465</v>
      </c>
    </row>
    <row r="283" spans="1:35">
      <c r="A283" s="10" t="str">
        <f>'Main Meals'!A283</f>
        <v>40825.40101.3101.1002.2900.12500.5003</v>
      </c>
      <c r="B283" s="9">
        <f>'Main Meals'!B283</f>
        <v>40800</v>
      </c>
      <c r="C283" s="9">
        <f>'Main Meals'!C283</f>
        <v>40825</v>
      </c>
      <c r="D283" s="10" t="str">
        <f>'Main Meals'!D283</f>
        <v xml:space="preserve">PIH Pescatarian </v>
      </c>
      <c r="E283" s="9">
        <f>VLOOKUP($A283,'Item ID Crosswalk'!$A$2:$J$1048576,9,FALSE)</f>
        <v>0</v>
      </c>
      <c r="F283" s="422">
        <f>VLOOKUP($A283,'Item ID Crosswalk'!$A$2:$J$1048576,10,FALSE)</f>
        <v>0</v>
      </c>
      <c r="G283" s="9" t="str">
        <f>'Main Meals'!I283</f>
        <v xml:space="preserve">ACTIVE </v>
      </c>
      <c r="H283" s="409">
        <f>'Main Meals'!J283</f>
        <v>44482</v>
      </c>
      <c r="I283" s="9" t="str">
        <f>'Main Meals'!K283</f>
        <v>BUNDLE</v>
      </c>
      <c r="J283" s="9" t="str">
        <f>VLOOKUP(C283,'Main Meals'!C283:L635,10,FALSE)</f>
        <v>BUNDLE</v>
      </c>
      <c r="K283" s="7" t="s">
        <v>2076</v>
      </c>
      <c r="L283" s="392" t="s">
        <v>2077</v>
      </c>
      <c r="M283" s="401">
        <v>44562</v>
      </c>
      <c r="N283" s="7"/>
      <c r="O283" s="423">
        <f t="shared" si="8"/>
        <v>0</v>
      </c>
      <c r="P283" s="7" t="s">
        <v>2075</v>
      </c>
      <c r="Q283" s="392" t="s">
        <v>2077</v>
      </c>
      <c r="U283" s="7" t="s">
        <v>2075</v>
      </c>
      <c r="V283" s="7" t="s">
        <v>2077</v>
      </c>
      <c r="X283" s="7" t="s">
        <v>2077</v>
      </c>
      <c r="Y283" s="28"/>
      <c r="Z283" s="7" t="s">
        <v>2075</v>
      </c>
      <c r="AA283" s="7" t="s">
        <v>2077</v>
      </c>
      <c r="AB283" s="424">
        <v>44652</v>
      </c>
      <c r="AC283" s="424"/>
      <c r="AD283" s="28"/>
      <c r="AE283" s="9"/>
      <c r="AF283" s="425">
        <f t="shared" si="9"/>
        <v>0</v>
      </c>
      <c r="AG283" s="7" t="s">
        <v>2077</v>
      </c>
      <c r="AH283" s="28"/>
      <c r="AI283" s="10" t="s">
        <v>1465</v>
      </c>
    </row>
    <row r="284" spans="1:35">
      <c r="A284" s="10" t="str">
        <f>'Main Meals'!A284</f>
        <v>40826.6803.7401.12400.18102.000.000</v>
      </c>
      <c r="B284" s="9">
        <f>'Main Meals'!B284</f>
        <v>40800</v>
      </c>
      <c r="C284" s="9">
        <f>'Main Meals'!C284</f>
        <v>40826</v>
      </c>
      <c r="D284" s="10" t="str">
        <f>'Main Meals'!D284</f>
        <v xml:space="preserve">Snacks Bundle </v>
      </c>
      <c r="E284" s="9">
        <f>VLOOKUP($A284,'Item ID Crosswalk'!$A$2:$J$1048576,9,FALSE)</f>
        <v>0</v>
      </c>
      <c r="F284" s="422">
        <f>VLOOKUP($A284,'Item ID Crosswalk'!$A$2:$J$1048576,10,FALSE)</f>
        <v>0</v>
      </c>
      <c r="G284" s="9" t="str">
        <f>'Main Meals'!I284</f>
        <v>INACTIVE</v>
      </c>
      <c r="H284" s="409">
        <f>'Main Meals'!J284</f>
        <v>44482</v>
      </c>
      <c r="I284" s="9" t="str">
        <f>'Main Meals'!K284</f>
        <v>BUNDLE</v>
      </c>
      <c r="J284" s="9" t="str">
        <f>VLOOKUP(C284,'Main Meals'!C284:L635,10,FALSE)</f>
        <v>BUNDLE</v>
      </c>
      <c r="K284" s="7" t="s">
        <v>2076</v>
      </c>
      <c r="L284" s="392" t="s">
        <v>2077</v>
      </c>
      <c r="M284" s="401">
        <v>44562</v>
      </c>
      <c r="N284" s="7"/>
      <c r="O284" s="423">
        <f t="shared" si="8"/>
        <v>0</v>
      </c>
      <c r="P284" s="7" t="s">
        <v>2075</v>
      </c>
      <c r="Q284" s="392" t="s">
        <v>2077</v>
      </c>
      <c r="U284" s="7" t="s">
        <v>2075</v>
      </c>
      <c r="V284" s="7" t="s">
        <v>2077</v>
      </c>
      <c r="X284" s="7" t="s">
        <v>2077</v>
      </c>
      <c r="Y284" s="28"/>
      <c r="Z284" s="7" t="s">
        <v>2075</v>
      </c>
      <c r="AA284" s="7" t="s">
        <v>2077</v>
      </c>
      <c r="AB284" s="424">
        <v>44652</v>
      </c>
      <c r="AC284" s="424"/>
      <c r="AD284" s="28"/>
      <c r="AE284" s="9"/>
      <c r="AF284" s="425">
        <f t="shared" si="9"/>
        <v>0</v>
      </c>
      <c r="AG284" s="7" t="s">
        <v>2077</v>
      </c>
      <c r="AH284" s="28"/>
      <c r="AI284" s="10" t="s">
        <v>1465</v>
      </c>
    </row>
    <row r="285" spans="1:35">
      <c r="A285" s="10" t="str">
        <f>'Main Meals'!A285</f>
        <v>40827.000.000.000.000.000.000</v>
      </c>
      <c r="B285" s="9">
        <f>'Main Meals'!B285</f>
        <v>40800</v>
      </c>
      <c r="C285" s="9">
        <f>'Main Meals'!C285</f>
        <v>40827</v>
      </c>
      <c r="D285" s="10" t="str">
        <f>'Main Meals'!D285</f>
        <v xml:space="preserve">Soups Bundle </v>
      </c>
      <c r="E285" s="9">
        <f>VLOOKUP($A285,'Item ID Crosswalk'!$A$2:$J$1048576,9,FALSE)</f>
        <v>0</v>
      </c>
      <c r="F285" s="422">
        <f>VLOOKUP($A285,'Item ID Crosswalk'!$A$2:$J$1048576,10,FALSE)</f>
        <v>0</v>
      </c>
      <c r="G285" s="9" t="str">
        <f>'Main Meals'!I285</f>
        <v>INACTIVE</v>
      </c>
      <c r="H285" s="409">
        <f>'Main Meals'!J285</f>
        <v>44482</v>
      </c>
      <c r="I285" s="9" t="str">
        <f>'Main Meals'!K285</f>
        <v>BUNDLE</v>
      </c>
      <c r="J285" s="9" t="str">
        <f>VLOOKUP(C285,'Main Meals'!C285:L635,10,FALSE)</f>
        <v>BUNDLE</v>
      </c>
      <c r="K285" s="7" t="s">
        <v>2076</v>
      </c>
      <c r="L285" s="392" t="s">
        <v>2077</v>
      </c>
      <c r="M285" s="401">
        <v>44562</v>
      </c>
      <c r="N285" s="7"/>
      <c r="O285" s="423">
        <f t="shared" si="8"/>
        <v>0</v>
      </c>
      <c r="P285" s="7" t="s">
        <v>2075</v>
      </c>
      <c r="Q285" s="392" t="s">
        <v>2077</v>
      </c>
      <c r="U285" s="7" t="s">
        <v>2075</v>
      </c>
      <c r="V285" s="7" t="s">
        <v>2077</v>
      </c>
      <c r="X285" s="7" t="s">
        <v>2077</v>
      </c>
      <c r="Y285" s="28"/>
      <c r="Z285" s="7" t="s">
        <v>2075</v>
      </c>
      <c r="AA285" s="7" t="s">
        <v>2077</v>
      </c>
      <c r="AB285" s="424">
        <v>44652</v>
      </c>
      <c r="AC285" s="424"/>
      <c r="AD285" s="28"/>
      <c r="AE285" s="9"/>
      <c r="AF285" s="425">
        <f t="shared" si="9"/>
        <v>0</v>
      </c>
      <c r="AG285" s="7" t="s">
        <v>2077</v>
      </c>
      <c r="AH285" s="28"/>
      <c r="AI285" s="10" t="s">
        <v>1465</v>
      </c>
    </row>
    <row r="286" spans="1:35">
      <c r="A286" s="10" t="str">
        <f>'Main Meals'!A286</f>
        <v>60401.000.000.000.000.000.000</v>
      </c>
      <c r="B286" s="9">
        <f>'Main Meals'!B286</f>
        <v>60400</v>
      </c>
      <c r="C286" s="9">
        <f>'Main Meals'!C286</f>
        <v>60401</v>
      </c>
      <c r="D286" s="10" t="str">
        <f>'Main Meals'!D286</f>
        <v>Roasted Kabocha Salad (veggie)</v>
      </c>
      <c r="E286" s="9">
        <f>VLOOKUP($A286,'Item ID Crosswalk'!$A$2:$J$1048576,9,FALSE)</f>
        <v>0</v>
      </c>
      <c r="F286" s="422">
        <f>VLOOKUP($A286,'Item ID Crosswalk'!$A$2:$J$1048576,10,FALSE)</f>
        <v>0</v>
      </c>
      <c r="G286" s="9" t="str">
        <f>'Main Meals'!I286</f>
        <v xml:space="preserve">ACTIVE </v>
      </c>
      <c r="H286" s="409">
        <f>'Main Meals'!J286</f>
        <v>44482</v>
      </c>
      <c r="I286" s="9" t="str">
        <f>'Main Meals'!K286</f>
        <v>SALAD</v>
      </c>
      <c r="J286" s="9" t="str">
        <f>VLOOKUP(C286,'Main Meals'!C286:L635,10,FALSE)</f>
        <v>SS</v>
      </c>
      <c r="K286" s="7" t="s">
        <v>2076</v>
      </c>
      <c r="L286" s="392">
        <v>14.45</v>
      </c>
      <c r="M286" s="401">
        <v>44736</v>
      </c>
      <c r="N286" s="407">
        <v>13.99</v>
      </c>
      <c r="O286" s="423">
        <f t="shared" si="8"/>
        <v>3.2880629020729024E-2</v>
      </c>
      <c r="P286" s="7" t="s">
        <v>2075</v>
      </c>
      <c r="Q286" s="392" t="s">
        <v>2077</v>
      </c>
      <c r="U286" s="7" t="s">
        <v>2075</v>
      </c>
      <c r="V286" s="7" t="s">
        <v>2077</v>
      </c>
      <c r="X286" s="7" t="s">
        <v>2077</v>
      </c>
      <c r="Y286" s="28"/>
      <c r="Z286" s="7" t="s">
        <v>2075</v>
      </c>
      <c r="AA286" s="407">
        <v>13.99</v>
      </c>
      <c r="AB286" s="424">
        <v>44652</v>
      </c>
      <c r="AC286" s="424"/>
      <c r="AD286" s="28"/>
      <c r="AE286" s="9"/>
      <c r="AF286" s="425">
        <f t="shared" si="9"/>
        <v>1</v>
      </c>
      <c r="AG286" s="7" t="s">
        <v>2077</v>
      </c>
      <c r="AH286" s="28"/>
      <c r="AI286" s="10" t="s">
        <v>1465</v>
      </c>
    </row>
    <row r="287" spans="1:35">
      <c r="A287" s="10" t="str">
        <f>'Main Meals'!A287</f>
        <v>60402.000.000.000.000.000.000</v>
      </c>
      <c r="B287" s="9">
        <f>'Main Meals'!B287</f>
        <v>60400</v>
      </c>
      <c r="C287" s="9">
        <f>'Main Meals'!C287</f>
        <v>60402</v>
      </c>
      <c r="D287" s="10" t="str">
        <f>'Main Meals'!D287</f>
        <v>Roasted Kabocha Salad (Chicken)</v>
      </c>
      <c r="E287" s="9">
        <f>VLOOKUP($A287,'Item ID Crosswalk'!$A$2:$J$1048576,9,FALSE)</f>
        <v>0</v>
      </c>
      <c r="F287" s="422">
        <f>VLOOKUP($A287,'Item ID Crosswalk'!$A$2:$J$1048576,10,FALSE)</f>
        <v>810044436426</v>
      </c>
      <c r="G287" s="9" t="str">
        <f>'Main Meals'!I287</f>
        <v xml:space="preserve">ACTIVE </v>
      </c>
      <c r="H287" s="409">
        <f>'Main Meals'!J287</f>
        <v>44482</v>
      </c>
      <c r="I287" s="9" t="str">
        <f>'Main Meals'!K287</f>
        <v>SALAD</v>
      </c>
      <c r="J287" s="9" t="str">
        <f>VLOOKUP(C287,'Main Meals'!C287:L635,10,FALSE)</f>
        <v>SS</v>
      </c>
      <c r="K287" s="7" t="s">
        <v>2076</v>
      </c>
      <c r="L287" s="392">
        <v>15.75</v>
      </c>
      <c r="M287" s="401">
        <v>44736</v>
      </c>
      <c r="N287" s="407">
        <v>14.99</v>
      </c>
      <c r="O287" s="423">
        <f t="shared" si="8"/>
        <v>5.070046697798531E-2</v>
      </c>
      <c r="P287" s="7" t="s">
        <v>2075</v>
      </c>
      <c r="Q287" s="392" t="s">
        <v>2077</v>
      </c>
      <c r="U287" s="7" t="s">
        <v>2075</v>
      </c>
      <c r="V287" s="7" t="s">
        <v>2077</v>
      </c>
      <c r="X287" s="7" t="s">
        <v>2077</v>
      </c>
      <c r="Y287" s="28"/>
      <c r="Z287" s="7" t="s">
        <v>2076</v>
      </c>
      <c r="AA287" s="407">
        <v>15.75</v>
      </c>
      <c r="AB287" s="424">
        <v>44805</v>
      </c>
      <c r="AC287" s="424"/>
      <c r="AD287" s="392">
        <v>9.4499999999999993</v>
      </c>
      <c r="AE287" s="424">
        <v>44805</v>
      </c>
      <c r="AF287" s="425">
        <f t="shared" si="9"/>
        <v>0.4</v>
      </c>
      <c r="AG287" s="7" t="s">
        <v>2077</v>
      </c>
      <c r="AH287" s="28"/>
      <c r="AI287" s="10" t="s">
        <v>1465</v>
      </c>
    </row>
    <row r="288" spans="1:35">
      <c r="A288" s="10" t="str">
        <f>'Main Meals'!A288</f>
        <v>60501.000.000.000.000.000.000</v>
      </c>
      <c r="B288" s="9">
        <f>'Main Meals'!B288</f>
        <v>60500</v>
      </c>
      <c r="C288" s="9">
        <f>'Main Meals'!C288</f>
        <v>60501</v>
      </c>
      <c r="D288" s="10" t="str">
        <f>'Main Meals'!D288</f>
        <v xml:space="preserve">Stuffing </v>
      </c>
      <c r="E288" s="9">
        <f>VLOOKUP($A288,'Item ID Crosswalk'!$A$2:$J$1048576,9,FALSE)</f>
        <v>0</v>
      </c>
      <c r="F288" s="422">
        <f>VLOOKUP($A288,'Item ID Crosswalk'!$A$2:$J$1048576,10,FALSE)</f>
        <v>810044436051</v>
      </c>
      <c r="G288" s="9" t="str">
        <f>'Main Meals'!I288</f>
        <v>INACTIVE</v>
      </c>
      <c r="H288" s="409">
        <f>'Main Meals'!J288</f>
        <v>44482</v>
      </c>
      <c r="I288" s="9" t="str">
        <f>'Main Meals'!K288</f>
        <v>LARGE SIDE 24oz</v>
      </c>
      <c r="J288" s="9" t="str">
        <f>VLOOKUP(C288,'Main Meals'!C288:L635,10,FALSE)</f>
        <v>MS</v>
      </c>
      <c r="K288" s="7" t="s">
        <v>2076</v>
      </c>
      <c r="L288" s="392">
        <v>18.989999999999998</v>
      </c>
      <c r="M288" s="401">
        <v>44562</v>
      </c>
      <c r="N288" s="407">
        <v>17.989999999999998</v>
      </c>
      <c r="O288" s="423">
        <f t="shared" si="8"/>
        <v>5.5586436909394112E-2</v>
      </c>
      <c r="P288" s="7" t="s">
        <v>2075</v>
      </c>
      <c r="Q288" s="392" t="s">
        <v>2077</v>
      </c>
      <c r="U288" s="7" t="s">
        <v>2075</v>
      </c>
      <c r="V288" s="7" t="s">
        <v>2077</v>
      </c>
      <c r="X288" s="7" t="s">
        <v>2077</v>
      </c>
      <c r="Y288" s="28"/>
      <c r="Z288" s="7" t="s">
        <v>2076</v>
      </c>
      <c r="AA288" s="407">
        <v>18.989999999999998</v>
      </c>
      <c r="AB288" s="424">
        <v>44805</v>
      </c>
      <c r="AC288" s="424"/>
      <c r="AD288" s="392">
        <v>11.393999999999998</v>
      </c>
      <c r="AE288" s="424">
        <v>44805</v>
      </c>
      <c r="AF288" s="425">
        <f t="shared" si="9"/>
        <v>0.4</v>
      </c>
      <c r="AG288" s="7" t="s">
        <v>2077</v>
      </c>
      <c r="AH288" s="28"/>
      <c r="AI288" s="10" t="s">
        <v>1465</v>
      </c>
    </row>
    <row r="289" spans="1:35">
      <c r="A289" s="10" t="str">
        <f>'Main Meals'!A289</f>
        <v>5801.000.000.000.000.000.000</v>
      </c>
      <c r="B289" s="9">
        <f>'Main Meals'!B289</f>
        <v>5800</v>
      </c>
      <c r="C289" s="9">
        <f>'Main Meals'!C289</f>
        <v>5801</v>
      </c>
      <c r="D289" s="10" t="str">
        <f>'Main Meals'!D289</f>
        <v xml:space="preserve">Rosemary Whipped Potatoes </v>
      </c>
      <c r="E289" s="9">
        <f>VLOOKUP($A289,'Item ID Crosswalk'!$A$2:$J$1048576,9,FALSE)</f>
        <v>0</v>
      </c>
      <c r="F289" s="422">
        <f>VLOOKUP($A289,'Item ID Crosswalk'!$A$2:$J$1048576,10,FALSE)</f>
        <v>0</v>
      </c>
      <c r="G289" s="9" t="str">
        <f>'Main Meals'!I289</f>
        <v xml:space="preserve">ACTIVE </v>
      </c>
      <c r="H289" s="409">
        <f>'Main Meals'!J289</f>
        <v>44482</v>
      </c>
      <c r="I289" s="9" t="str">
        <f>'Main Meals'!K289</f>
        <v>LARGE SIDE 24oz</v>
      </c>
      <c r="J289" s="9" t="str">
        <f>VLOOKUP(C289,'Main Meals'!C289:L635,10,FALSE)</f>
        <v>MS</v>
      </c>
      <c r="K289" s="7" t="s">
        <v>2076</v>
      </c>
      <c r="L289" s="392">
        <v>9.99</v>
      </c>
      <c r="M289" s="401">
        <v>44562</v>
      </c>
      <c r="N289" s="407"/>
      <c r="O289" s="423">
        <f t="shared" si="8"/>
        <v>0</v>
      </c>
      <c r="P289" s="7" t="s">
        <v>2075</v>
      </c>
      <c r="Q289" s="392" t="s">
        <v>2077</v>
      </c>
      <c r="U289" s="7" t="s">
        <v>2075</v>
      </c>
      <c r="V289" s="7" t="s">
        <v>2077</v>
      </c>
      <c r="X289" s="7" t="s">
        <v>2077</v>
      </c>
      <c r="Y289" s="28"/>
      <c r="Z289" s="7" t="s">
        <v>2075</v>
      </c>
      <c r="AA289" s="407">
        <v>9.99</v>
      </c>
      <c r="AB289" s="424">
        <v>44652</v>
      </c>
      <c r="AC289" s="424"/>
      <c r="AD289" s="28"/>
      <c r="AE289" s="9"/>
      <c r="AF289" s="425">
        <f t="shared" si="9"/>
        <v>1</v>
      </c>
      <c r="AG289" s="7" t="s">
        <v>2077</v>
      </c>
      <c r="AH289" s="28"/>
      <c r="AI289" s="10" t="s">
        <v>1465</v>
      </c>
    </row>
    <row r="290" spans="1:35">
      <c r="A290" s="10" t="str">
        <f>'Main Meals'!A290</f>
        <v>40502.000.000.000.000.000.000</v>
      </c>
      <c r="B290" s="9">
        <f>'Main Meals'!B290</f>
        <v>40500</v>
      </c>
      <c r="C290" s="9">
        <f>'Main Meals'!C290</f>
        <v>40502</v>
      </c>
      <c r="D290" s="10" t="str">
        <f>'Main Meals'!D290</f>
        <v>Roasted Turkey Dinner (holiday)</v>
      </c>
      <c r="E290" s="9">
        <f>VLOOKUP($A290,'Item ID Crosswalk'!$A$2:$J$1048576,9,FALSE)</f>
        <v>0</v>
      </c>
      <c r="F290" s="422">
        <f>VLOOKUP($A290,'Item ID Crosswalk'!$A$2:$J$1048576,10,FALSE)</f>
        <v>0</v>
      </c>
      <c r="G290" s="9" t="str">
        <f>'Main Meals'!I290</f>
        <v>INACTIVE</v>
      </c>
      <c r="H290" s="409">
        <f>'Main Meals'!J290</f>
        <v>44482</v>
      </c>
      <c r="I290" s="9" t="str">
        <f>'Main Meals'!K290</f>
        <v>ENTRÉE</v>
      </c>
      <c r="J290" s="9" t="str">
        <f>VLOOKUP(C290,'Main Meals'!C290:L635,10,FALSE)</f>
        <v>SS</v>
      </c>
      <c r="K290" s="7" t="s">
        <v>2076</v>
      </c>
      <c r="L290" s="392" t="s">
        <v>2077</v>
      </c>
      <c r="M290" s="401">
        <v>44562</v>
      </c>
      <c r="N290" s="7"/>
      <c r="O290" s="423">
        <f t="shared" si="8"/>
        <v>0</v>
      </c>
      <c r="P290" s="7" t="s">
        <v>2075</v>
      </c>
      <c r="Q290" s="392" t="s">
        <v>2077</v>
      </c>
      <c r="U290" s="7" t="s">
        <v>2075</v>
      </c>
      <c r="V290" s="7" t="s">
        <v>2077</v>
      </c>
      <c r="X290" s="7" t="s">
        <v>2077</v>
      </c>
      <c r="Y290" s="28"/>
      <c r="Z290" s="7" t="s">
        <v>2075</v>
      </c>
      <c r="AA290" s="7" t="s">
        <v>2077</v>
      </c>
      <c r="AB290" s="424">
        <v>44652</v>
      </c>
      <c r="AC290" s="424"/>
      <c r="AD290" s="28"/>
      <c r="AE290" s="9"/>
      <c r="AF290" s="425">
        <f t="shared" si="9"/>
        <v>0</v>
      </c>
      <c r="AG290" s="7" t="s">
        <v>2077</v>
      </c>
      <c r="AH290" s="28"/>
      <c r="AI290" s="10" t="s">
        <v>1465</v>
      </c>
    </row>
    <row r="291" spans="1:35">
      <c r="A291" s="10" t="str">
        <f>'Main Meals'!A291</f>
        <v>40828.60501.60501.5801.5801.6102.5900</v>
      </c>
      <c r="B291" s="9">
        <f>'Main Meals'!B291</f>
        <v>40800</v>
      </c>
      <c r="C291" s="9">
        <f>'Main Meals'!C291</f>
        <v>40828</v>
      </c>
      <c r="D291" s="10" t="str">
        <f>'Main Meals'!D291</f>
        <v xml:space="preserve">Thanksgiving Sides </v>
      </c>
      <c r="E291" s="9">
        <f>VLOOKUP($A291,'Item ID Crosswalk'!$A$2:$J$1048576,9,FALSE)</f>
        <v>0</v>
      </c>
      <c r="F291" s="422">
        <f>VLOOKUP($A291,'Item ID Crosswalk'!$A$2:$J$1048576,10,FALSE)</f>
        <v>0</v>
      </c>
      <c r="G291" s="9" t="str">
        <f>'Main Meals'!I291</f>
        <v>INACTIVE</v>
      </c>
      <c r="H291" s="409">
        <f>'Main Meals'!J291</f>
        <v>44482</v>
      </c>
      <c r="I291" s="9" t="str">
        <f>'Main Meals'!K291</f>
        <v>BUNDLE</v>
      </c>
      <c r="J291" s="9" t="str">
        <f>VLOOKUP(C291,'Main Meals'!C291:L635,10,FALSE)</f>
        <v>BUNDLE</v>
      </c>
      <c r="K291" s="7" t="s">
        <v>2076</v>
      </c>
      <c r="L291" s="392" t="s">
        <v>2077</v>
      </c>
      <c r="M291" s="401">
        <v>44562</v>
      </c>
      <c r="N291" s="7"/>
      <c r="O291" s="423">
        <f t="shared" si="8"/>
        <v>0</v>
      </c>
      <c r="P291" s="7" t="s">
        <v>2075</v>
      </c>
      <c r="Q291" s="392" t="s">
        <v>2077</v>
      </c>
      <c r="U291" s="7" t="s">
        <v>2075</v>
      </c>
      <c r="V291" s="7" t="s">
        <v>2077</v>
      </c>
      <c r="X291" s="7" t="s">
        <v>2077</v>
      </c>
      <c r="Y291" s="28"/>
      <c r="Z291" s="7" t="s">
        <v>2075</v>
      </c>
      <c r="AA291" s="7" t="s">
        <v>2077</v>
      </c>
      <c r="AB291" s="424">
        <v>44652</v>
      </c>
      <c r="AC291" s="424"/>
      <c r="AD291" s="28"/>
      <c r="AE291" s="9"/>
      <c r="AF291" s="425">
        <f t="shared" si="9"/>
        <v>0</v>
      </c>
      <c r="AG291" s="7" t="s">
        <v>2077</v>
      </c>
      <c r="AH291" s="28"/>
      <c r="AI291" s="10" t="s">
        <v>1465</v>
      </c>
    </row>
    <row r="292" spans="1:35">
      <c r="A292" s="10" t="str">
        <f>'Main Meals'!A292</f>
        <v>40829.5700.5700.60501.60501.5801.6102</v>
      </c>
      <c r="B292" s="9">
        <f>'Main Meals'!B292</f>
        <v>40800</v>
      </c>
      <c r="C292" s="9">
        <f>'Main Meals'!C292</f>
        <v>40829</v>
      </c>
      <c r="D292" s="10" t="str">
        <f>'Main Meals'!D292</f>
        <v xml:space="preserve">Thanksgiving Dinner  </v>
      </c>
      <c r="E292" s="9">
        <f>VLOOKUP($A292,'Item ID Crosswalk'!$A$2:$J$1048576,9,FALSE)</f>
        <v>0</v>
      </c>
      <c r="F292" s="422">
        <f>VLOOKUP($A292,'Item ID Crosswalk'!$A$2:$J$1048576,10,FALSE)</f>
        <v>0</v>
      </c>
      <c r="G292" s="9" t="str">
        <f>'Main Meals'!I292</f>
        <v>INACTIVE</v>
      </c>
      <c r="H292" s="409">
        <f>'Main Meals'!J292</f>
        <v>44482</v>
      </c>
      <c r="I292" s="9" t="str">
        <f>'Main Meals'!K292</f>
        <v>BUNDLE</v>
      </c>
      <c r="J292" s="9" t="str">
        <f>VLOOKUP(C292,'Main Meals'!C292:L635,10,FALSE)</f>
        <v>BUNDLE</v>
      </c>
      <c r="K292" s="7" t="s">
        <v>2076</v>
      </c>
      <c r="L292" s="392" t="s">
        <v>2077</v>
      </c>
      <c r="M292" s="401">
        <v>44562</v>
      </c>
      <c r="N292" s="7"/>
      <c r="O292" s="423">
        <f t="shared" si="8"/>
        <v>0</v>
      </c>
      <c r="P292" s="7" t="s">
        <v>2075</v>
      </c>
      <c r="Q292" s="392" t="s">
        <v>2077</v>
      </c>
      <c r="U292" s="7" t="s">
        <v>2075</v>
      </c>
      <c r="V292" s="7" t="s">
        <v>2077</v>
      </c>
      <c r="X292" s="7" t="s">
        <v>2077</v>
      </c>
      <c r="Y292" s="28"/>
      <c r="Z292" s="7" t="s">
        <v>2075</v>
      </c>
      <c r="AA292" s="7" t="s">
        <v>2077</v>
      </c>
      <c r="AB292" s="424">
        <v>44652</v>
      </c>
      <c r="AC292" s="424"/>
      <c r="AD292" s="28"/>
      <c r="AE292" s="9"/>
      <c r="AF292" s="425">
        <f t="shared" si="9"/>
        <v>0</v>
      </c>
      <c r="AG292" s="7" t="s">
        <v>2077</v>
      </c>
      <c r="AH292" s="28"/>
      <c r="AI292" s="10" t="s">
        <v>1465</v>
      </c>
    </row>
    <row r="293" spans="1:35">
      <c r="A293" s="10" t="str">
        <f>'Main Meals'!A293</f>
        <v>40830.5701.60402.60401.30401.40401.000</v>
      </c>
      <c r="B293" s="9">
        <f>'Main Meals'!B293</f>
        <v>40800</v>
      </c>
      <c r="C293" s="9">
        <f>'Main Meals'!C293</f>
        <v>40830</v>
      </c>
      <c r="D293" s="10" t="str">
        <f>'Main Meals'!D293</f>
        <v xml:space="preserve">New This Month: November Bundle </v>
      </c>
      <c r="E293" s="9">
        <f>VLOOKUP($A293,'Item ID Crosswalk'!$A$2:$J$1048576,9,FALSE)</f>
        <v>0</v>
      </c>
      <c r="F293" s="422">
        <f>VLOOKUP($A293,'Item ID Crosswalk'!$A$2:$J$1048576,10,FALSE)</f>
        <v>0</v>
      </c>
      <c r="G293" s="9" t="str">
        <f>'Main Meals'!I293</f>
        <v>INACTIVE</v>
      </c>
      <c r="H293" s="409">
        <f>'Main Meals'!J293</f>
        <v>44482</v>
      </c>
      <c r="I293" s="9" t="str">
        <f>'Main Meals'!K293</f>
        <v>BUNDLE</v>
      </c>
      <c r="J293" s="9" t="str">
        <f>VLOOKUP(C293,'Main Meals'!C293:L635,10,FALSE)</f>
        <v>BUNDLE</v>
      </c>
      <c r="K293" s="7" t="s">
        <v>2076</v>
      </c>
      <c r="L293" s="392" t="s">
        <v>2077</v>
      </c>
      <c r="M293" s="401">
        <v>44562</v>
      </c>
      <c r="N293" s="7"/>
      <c r="O293" s="423">
        <f t="shared" si="8"/>
        <v>0</v>
      </c>
      <c r="P293" s="7" t="s">
        <v>2075</v>
      </c>
      <c r="Q293" s="392" t="s">
        <v>2077</v>
      </c>
      <c r="U293" s="7" t="s">
        <v>2075</v>
      </c>
      <c r="V293" s="7" t="s">
        <v>2077</v>
      </c>
      <c r="X293" s="7" t="s">
        <v>2077</v>
      </c>
      <c r="Y293" s="28"/>
      <c r="Z293" s="7" t="s">
        <v>2075</v>
      </c>
      <c r="AA293" s="7" t="s">
        <v>2077</v>
      </c>
      <c r="AB293" s="424">
        <v>44652</v>
      </c>
      <c r="AC293" s="424"/>
      <c r="AD293" s="28"/>
      <c r="AE293" s="9"/>
      <c r="AF293" s="425">
        <f t="shared" si="9"/>
        <v>0</v>
      </c>
      <c r="AG293" s="7" t="s">
        <v>2077</v>
      </c>
      <c r="AH293" s="28"/>
      <c r="AI293" s="10" t="s">
        <v>1465</v>
      </c>
    </row>
    <row r="294" spans="1:35">
      <c r="A294" s="10" t="str">
        <f>'Main Meals'!A294</f>
        <v>4301.121.000.000.000.000.000</v>
      </c>
      <c r="B294" s="9">
        <f>'Main Meals'!B294</f>
        <v>4300</v>
      </c>
      <c r="C294" s="9">
        <f>'Main Meals'!C294</f>
        <v>4301</v>
      </c>
      <c r="D294" s="10" t="str">
        <f>'Main Meals'!D294</f>
        <v>Tierra Salad (Chicken)</v>
      </c>
      <c r="E294" s="9">
        <f>VLOOKUP($A294,'Item ID Crosswalk'!$A$2:$J$1048576,9,FALSE)</f>
        <v>0</v>
      </c>
      <c r="F294" s="422">
        <f>VLOOKUP($A294,'Item ID Crosswalk'!$A$2:$J$1048576,10,FALSE)</f>
        <v>0</v>
      </c>
      <c r="G294" s="9" t="str">
        <f>'Main Meals'!I294</f>
        <v>ACTIVE</v>
      </c>
      <c r="H294" s="409">
        <f>'Main Meals'!J294</f>
        <v>44482</v>
      </c>
      <c r="I294" s="9" t="str">
        <f>'Main Meals'!K294</f>
        <v>SALAD</v>
      </c>
      <c r="J294" s="9" t="str">
        <f>VLOOKUP(C294,'Main Meals'!C294:L635,10,FALSE)</f>
        <v>SS</v>
      </c>
      <c r="K294" s="7" t="s">
        <v>2076</v>
      </c>
      <c r="L294" s="392">
        <v>15.75</v>
      </c>
      <c r="M294" s="401">
        <v>44736</v>
      </c>
      <c r="N294" s="407">
        <v>14.99</v>
      </c>
      <c r="O294" s="423">
        <f t="shared" si="8"/>
        <v>5.070046697798531E-2</v>
      </c>
      <c r="P294" s="7" t="s">
        <v>2075</v>
      </c>
      <c r="Q294" s="392" t="s">
        <v>2077</v>
      </c>
      <c r="U294" s="7" t="s">
        <v>2075</v>
      </c>
      <c r="V294" s="7" t="s">
        <v>2077</v>
      </c>
      <c r="X294" s="7" t="s">
        <v>2077</v>
      </c>
      <c r="Y294" s="28"/>
      <c r="Z294" s="7" t="s">
        <v>2075</v>
      </c>
      <c r="AA294" s="7" t="s">
        <v>2077</v>
      </c>
      <c r="AB294" s="424">
        <v>44652</v>
      </c>
      <c r="AC294" s="424"/>
      <c r="AD294" s="28"/>
      <c r="AE294" s="9"/>
      <c r="AF294" s="425">
        <f t="shared" si="9"/>
        <v>0</v>
      </c>
      <c r="AG294" s="7" t="s">
        <v>2077</v>
      </c>
      <c r="AH294" s="28"/>
      <c r="AI294" s="10" t="s">
        <v>1465</v>
      </c>
    </row>
    <row r="295" spans="1:35">
      <c r="A295" s="10" t="str">
        <f>'Main Meals'!A295</f>
        <v>4302.121.000.000.000.000.000</v>
      </c>
      <c r="B295" s="9">
        <f>'Main Meals'!B295</f>
        <v>4300</v>
      </c>
      <c r="C295" s="9">
        <f>'Main Meals'!C295</f>
        <v>4302</v>
      </c>
      <c r="D295" s="10" t="str">
        <f>'Main Meals'!D295</f>
        <v>Tierra Salad (Steak)</v>
      </c>
      <c r="E295" s="9">
        <f>VLOOKUP($A295,'Item ID Crosswalk'!$A$2:$J$1048576,9,FALSE)</f>
        <v>0</v>
      </c>
      <c r="F295" s="422">
        <f>VLOOKUP($A295,'Item ID Crosswalk'!$A$2:$J$1048576,10,FALSE)</f>
        <v>0</v>
      </c>
      <c r="G295" s="9" t="str">
        <f>'Main Meals'!I295</f>
        <v>ACTIVE</v>
      </c>
      <c r="H295" s="409">
        <f>'Main Meals'!J295</f>
        <v>44482</v>
      </c>
      <c r="I295" s="9" t="str">
        <f>'Main Meals'!K295</f>
        <v>SALAD</v>
      </c>
      <c r="J295" s="9" t="str">
        <f>VLOOKUP(C295,'Main Meals'!C295:L635,10,FALSE)</f>
        <v>SS</v>
      </c>
      <c r="K295" s="7" t="s">
        <v>2076</v>
      </c>
      <c r="L295" s="392">
        <v>17.55</v>
      </c>
      <c r="M295" s="401">
        <v>44736</v>
      </c>
      <c r="N295" s="407">
        <v>16.989999999999998</v>
      </c>
      <c r="O295" s="423">
        <f t="shared" si="8"/>
        <v>3.2960565038257936E-2</v>
      </c>
      <c r="P295" s="7" t="s">
        <v>2075</v>
      </c>
      <c r="Q295" s="392" t="s">
        <v>2077</v>
      </c>
      <c r="U295" s="7" t="s">
        <v>2075</v>
      </c>
      <c r="V295" s="7" t="s">
        <v>2077</v>
      </c>
      <c r="X295" s="7" t="s">
        <v>2077</v>
      </c>
      <c r="Y295" s="28"/>
      <c r="Z295" s="7" t="s">
        <v>2075</v>
      </c>
      <c r="AA295" s="7" t="s">
        <v>2077</v>
      </c>
      <c r="AB295" s="424">
        <v>44652</v>
      </c>
      <c r="AC295" s="424"/>
      <c r="AD295" s="28"/>
      <c r="AE295" s="9"/>
      <c r="AF295" s="425">
        <f t="shared" si="9"/>
        <v>0</v>
      </c>
      <c r="AG295" s="7" t="s">
        <v>2077</v>
      </c>
      <c r="AH295" s="28"/>
      <c r="AI295" s="10" t="s">
        <v>1465</v>
      </c>
    </row>
    <row r="296" spans="1:35">
      <c r="A296" s="10" t="str">
        <f>'Main Meals'!A296</f>
        <v>4303.121.000.000.000.000.000</v>
      </c>
      <c r="B296" s="9">
        <f>'Main Meals'!B296</f>
        <v>4300</v>
      </c>
      <c r="C296" s="9">
        <f>'Main Meals'!C296</f>
        <v>4303</v>
      </c>
      <c r="D296" s="10" t="str">
        <f>'Main Meals'!D296</f>
        <v>Tierra Salad (Tofu)</v>
      </c>
      <c r="E296" s="9">
        <f>VLOOKUP($A296,'Item ID Crosswalk'!$A$2:$J$1048576,9,FALSE)</f>
        <v>0</v>
      </c>
      <c r="F296" s="422">
        <f>VLOOKUP($A296,'Item ID Crosswalk'!$A$2:$J$1048576,10,FALSE)</f>
        <v>0</v>
      </c>
      <c r="G296" s="9" t="str">
        <f>'Main Meals'!I296</f>
        <v>ACTIVE</v>
      </c>
      <c r="H296" s="409">
        <f>'Main Meals'!J296</f>
        <v>44482</v>
      </c>
      <c r="I296" s="9" t="str">
        <f>'Main Meals'!K296</f>
        <v>SALAD</v>
      </c>
      <c r="J296" s="9" t="str">
        <f>VLOOKUP(C296,'Main Meals'!C296:L635,10,FALSE)</f>
        <v>SS</v>
      </c>
      <c r="K296" s="7" t="s">
        <v>2076</v>
      </c>
      <c r="L296" s="392">
        <v>14.15</v>
      </c>
      <c r="M296" s="401">
        <v>44736</v>
      </c>
      <c r="N296" s="407">
        <v>13.99</v>
      </c>
      <c r="O296" s="423">
        <f t="shared" si="8"/>
        <v>1.143674052894926E-2</v>
      </c>
      <c r="P296" s="7" t="s">
        <v>2075</v>
      </c>
      <c r="Q296" s="392" t="s">
        <v>2077</v>
      </c>
      <c r="U296" s="7" t="s">
        <v>2075</v>
      </c>
      <c r="V296" s="7" t="s">
        <v>2077</v>
      </c>
      <c r="X296" s="7" t="s">
        <v>2077</v>
      </c>
      <c r="Y296" s="28"/>
      <c r="Z296" s="7" t="s">
        <v>2075</v>
      </c>
      <c r="AA296" s="7" t="s">
        <v>2077</v>
      </c>
      <c r="AB296" s="424">
        <v>44652</v>
      </c>
      <c r="AC296" s="424"/>
      <c r="AD296" s="28"/>
      <c r="AE296" s="9"/>
      <c r="AF296" s="425">
        <f t="shared" si="9"/>
        <v>0</v>
      </c>
      <c r="AG296" s="7" t="s">
        <v>2077</v>
      </c>
      <c r="AH296" s="28"/>
      <c r="AI296" s="10" t="s">
        <v>1465</v>
      </c>
    </row>
    <row r="297" spans="1:35">
      <c r="A297" s="10" t="str">
        <f>'Main Meals'!A297</f>
        <v>60601.000.000.000.000.000.000</v>
      </c>
      <c r="B297" s="9">
        <f>'Main Meals'!B297</f>
        <v>60600</v>
      </c>
      <c r="C297" s="9">
        <f>'Main Meals'!C297</f>
        <v>60601</v>
      </c>
      <c r="D297" s="10" t="str">
        <f>'Main Meals'!D297</f>
        <v xml:space="preserve">Beef Stew  </v>
      </c>
      <c r="E297" s="9">
        <f>VLOOKUP($A297,'Item ID Crosswalk'!$A$2:$J$1048576,9,FALSE)</f>
        <v>0</v>
      </c>
      <c r="F297" s="422">
        <f>VLOOKUP($A297,'Item ID Crosswalk'!$A$2:$J$1048576,10,FALSE)</f>
        <v>0</v>
      </c>
      <c r="G297" s="9" t="str">
        <f>'Main Meals'!I297</f>
        <v xml:space="preserve">ACTIVE </v>
      </c>
      <c r="H297" s="409">
        <f>'Main Meals'!J297</f>
        <v>44482</v>
      </c>
      <c r="I297" s="9" t="str">
        <f>'Main Meals'!K297</f>
        <v>ENTRÉE</v>
      </c>
      <c r="J297" s="9" t="str">
        <f>VLOOKUP(C297,'Main Meals'!C297:L635,10,FALSE)</f>
        <v>SS</v>
      </c>
      <c r="K297" s="7" t="s">
        <v>2076</v>
      </c>
      <c r="L297" s="392">
        <v>15.75</v>
      </c>
      <c r="M297" s="401">
        <v>44736</v>
      </c>
      <c r="N297" s="407">
        <v>14.99</v>
      </c>
      <c r="O297" s="423">
        <f t="shared" si="8"/>
        <v>5.070046697798531E-2</v>
      </c>
      <c r="P297" s="7" t="s">
        <v>2075</v>
      </c>
      <c r="Q297" s="392" t="s">
        <v>2077</v>
      </c>
      <c r="U297" s="7" t="s">
        <v>2075</v>
      </c>
      <c r="V297" s="7" t="s">
        <v>2077</v>
      </c>
      <c r="X297" s="7" t="s">
        <v>2077</v>
      </c>
      <c r="Y297" s="28"/>
      <c r="Z297" s="7" t="s">
        <v>2075</v>
      </c>
      <c r="AA297" s="407">
        <v>14.99</v>
      </c>
      <c r="AB297" s="424">
        <v>44652</v>
      </c>
      <c r="AC297" s="424"/>
      <c r="AD297" s="28"/>
      <c r="AE297" s="9"/>
      <c r="AF297" s="425">
        <f t="shared" si="9"/>
        <v>1</v>
      </c>
      <c r="AG297" s="7" t="s">
        <v>2077</v>
      </c>
      <c r="AH297" s="28"/>
      <c r="AI297" s="10" t="s">
        <v>1465</v>
      </c>
    </row>
    <row r="298" spans="1:35">
      <c r="A298" s="10" t="str">
        <f>'Main Meals'!A298</f>
        <v>60701.000.000.000.000.000.000</v>
      </c>
      <c r="B298" s="9">
        <f>'Main Meals'!B298</f>
        <v>60700</v>
      </c>
      <c r="C298" s="9">
        <f>'Main Meals'!C298</f>
        <v>60701</v>
      </c>
      <c r="D298" s="10" t="str">
        <f>'Main Meals'!D298</f>
        <v>Sunrise Fruit Smoothie (8 oz)</v>
      </c>
      <c r="E298" s="9">
        <f>VLOOKUP($A298,'Item ID Crosswalk'!$A$2:$J$1048576,9,FALSE)</f>
        <v>0</v>
      </c>
      <c r="F298" s="422">
        <f>VLOOKUP($A298,'Item ID Crosswalk'!$A$2:$J$1048576,10,FALSE)</f>
        <v>0</v>
      </c>
      <c r="G298" s="9" t="str">
        <f>'Main Meals'!I298</f>
        <v>INACTIVE</v>
      </c>
      <c r="H298" s="409">
        <f>'Main Meals'!J298</f>
        <v>44482</v>
      </c>
      <c r="I298" s="9" t="str">
        <f>'Main Meals'!K298</f>
        <v>BREAKFAST</v>
      </c>
      <c r="J298" s="9" t="str">
        <f>VLOOKUP(C298,'Main Meals'!C298:L635,10,FALSE)</f>
        <v>SS</v>
      </c>
      <c r="K298" s="7" t="s">
        <v>2076</v>
      </c>
      <c r="L298" s="392">
        <v>4.99</v>
      </c>
      <c r="M298" s="401">
        <v>44562</v>
      </c>
      <c r="N298" s="407"/>
      <c r="O298" s="423">
        <f t="shared" si="8"/>
        <v>0</v>
      </c>
      <c r="P298" s="7" t="s">
        <v>2075</v>
      </c>
      <c r="Q298" s="392" t="s">
        <v>2077</v>
      </c>
      <c r="U298" s="7" t="s">
        <v>2075</v>
      </c>
      <c r="V298" s="7" t="s">
        <v>2077</v>
      </c>
      <c r="X298" s="7" t="s">
        <v>2077</v>
      </c>
      <c r="Y298" s="28"/>
      <c r="Z298" s="7" t="s">
        <v>2075</v>
      </c>
      <c r="AA298" s="407">
        <v>4.99</v>
      </c>
      <c r="AB298" s="424">
        <v>44652</v>
      </c>
      <c r="AC298" s="424"/>
      <c r="AD298" s="28"/>
      <c r="AE298" s="9"/>
      <c r="AF298" s="425">
        <f t="shared" si="9"/>
        <v>1</v>
      </c>
      <c r="AG298" s="7" t="s">
        <v>2077</v>
      </c>
      <c r="AH298" s="28"/>
      <c r="AI298" s="10" t="s">
        <v>1465</v>
      </c>
    </row>
    <row r="299" spans="1:35">
      <c r="A299" s="10" t="str">
        <f>'Main Meals'!A299</f>
        <v>60801.000.000.000.000.000.000</v>
      </c>
      <c r="B299" s="9">
        <f>'Main Meals'!B299</f>
        <v>60800</v>
      </c>
      <c r="C299" s="9">
        <f>'Main Meals'!C299</f>
        <v>60801</v>
      </c>
      <c r="D299" s="10" t="str">
        <f>'Main Meals'!D299</f>
        <v xml:space="preserve">Braised Beef Brisket </v>
      </c>
      <c r="E299" s="9">
        <f>VLOOKUP($A299,'Item ID Crosswalk'!$A$2:$J$1048576,9,FALSE)</f>
        <v>0</v>
      </c>
      <c r="F299" s="422">
        <f>VLOOKUP($A299,'Item ID Crosswalk'!$A$2:$J$1048576,10,FALSE)</f>
        <v>810044436082</v>
      </c>
      <c r="G299" s="9" t="str">
        <f>'Main Meals'!I299</f>
        <v>ACTIVE</v>
      </c>
      <c r="H299" s="409">
        <f>'Main Meals'!J299</f>
        <v>44482</v>
      </c>
      <c r="I299" s="9" t="str">
        <f>'Main Meals'!K299</f>
        <v>LARGE SIDE 24oz</v>
      </c>
      <c r="J299" s="9" t="str">
        <f>VLOOKUP(C299,'Main Meals'!C299:L635,10,FALSE)</f>
        <v>MS</v>
      </c>
      <c r="K299" s="7" t="s">
        <v>2076</v>
      </c>
      <c r="L299" s="392">
        <v>19.989999999999998</v>
      </c>
      <c r="M299" s="401">
        <v>44562</v>
      </c>
      <c r="N299" s="407"/>
      <c r="O299" s="423">
        <f t="shared" si="8"/>
        <v>0</v>
      </c>
      <c r="P299" s="7" t="s">
        <v>2075</v>
      </c>
      <c r="Q299" s="7" t="s">
        <v>2077</v>
      </c>
      <c r="U299" s="7" t="s">
        <v>2075</v>
      </c>
      <c r="V299" s="7" t="s">
        <v>2077</v>
      </c>
      <c r="X299" s="392" t="s">
        <v>137</v>
      </c>
      <c r="Y299" s="392"/>
      <c r="Z299" s="7" t="s">
        <v>2076</v>
      </c>
      <c r="AA299" s="407">
        <v>19.989999999999998</v>
      </c>
      <c r="AB299" s="424">
        <v>44652</v>
      </c>
      <c r="AC299" s="424"/>
      <c r="AD299" s="392">
        <v>7.65</v>
      </c>
      <c r="AE299" s="409">
        <v>44652</v>
      </c>
      <c r="AF299" s="425">
        <f t="shared" si="9"/>
        <v>0.61730865432716353</v>
      </c>
      <c r="AG299" s="7" t="s">
        <v>137</v>
      </c>
      <c r="AH299" s="7" t="s">
        <v>2104</v>
      </c>
      <c r="AI299" s="10" t="s">
        <v>1465</v>
      </c>
    </row>
    <row r="300" spans="1:35">
      <c r="A300" s="10" t="str">
        <f>'Main Meals'!A300</f>
        <v>60901.000.000.000.000.000.000</v>
      </c>
      <c r="B300" s="9">
        <f>'Main Meals'!B300</f>
        <v>60900</v>
      </c>
      <c r="C300" s="9">
        <f>'Main Meals'!C300</f>
        <v>60901</v>
      </c>
      <c r="D300" s="10" t="str">
        <f>'Main Meals'!D300</f>
        <v xml:space="preserve">Potato Latkes </v>
      </c>
      <c r="E300" s="9">
        <f>VLOOKUP($A300,'Item ID Crosswalk'!$A$2:$J$1048576,9,FALSE)</f>
        <v>0</v>
      </c>
      <c r="F300" s="422">
        <f>VLOOKUP($A300,'Item ID Crosswalk'!$A$2:$J$1048576,10,FALSE)</f>
        <v>0</v>
      </c>
      <c r="G300" s="9" t="str">
        <f>'Main Meals'!I300</f>
        <v xml:space="preserve">ACTIVE </v>
      </c>
      <c r="H300" s="409">
        <f>'Main Meals'!J300</f>
        <v>44482</v>
      </c>
      <c r="I300" s="9" t="str">
        <f>'Main Meals'!K300</f>
        <v>LARGE SIDE 24oz</v>
      </c>
      <c r="J300" s="9" t="str">
        <f>VLOOKUP(C300,'Main Meals'!C300:L635,10,FALSE)</f>
        <v>MS</v>
      </c>
      <c r="K300" s="7" t="s">
        <v>2076</v>
      </c>
      <c r="L300" s="392">
        <v>4.99</v>
      </c>
      <c r="M300" s="401">
        <v>44562</v>
      </c>
      <c r="N300" s="407"/>
      <c r="O300" s="423">
        <f t="shared" si="8"/>
        <v>0</v>
      </c>
      <c r="P300" s="7" t="s">
        <v>2075</v>
      </c>
      <c r="Q300" s="392" t="s">
        <v>2077</v>
      </c>
      <c r="U300" s="7" t="s">
        <v>2075</v>
      </c>
      <c r="V300" s="7" t="s">
        <v>2077</v>
      </c>
      <c r="X300" s="7" t="s">
        <v>2077</v>
      </c>
      <c r="Y300" s="28"/>
      <c r="Z300" s="7" t="s">
        <v>2075</v>
      </c>
      <c r="AA300" s="407">
        <v>4.99</v>
      </c>
      <c r="AB300" s="424">
        <v>44652</v>
      </c>
      <c r="AC300" s="424"/>
      <c r="AD300" s="28"/>
      <c r="AE300" s="9"/>
      <c r="AF300" s="425">
        <f t="shared" si="9"/>
        <v>1</v>
      </c>
      <c r="AG300" s="7" t="s">
        <v>2077</v>
      </c>
      <c r="AH300" s="28"/>
      <c r="AI300" s="10" t="s">
        <v>1465</v>
      </c>
    </row>
    <row r="301" spans="1:35">
      <c r="A301" s="10" t="str">
        <f>'Main Meals'!A301</f>
        <v>70001.000.000.000.000.000.000</v>
      </c>
      <c r="B301" s="9">
        <f>'Main Meals'!B301</f>
        <v>70000</v>
      </c>
      <c r="C301" s="9">
        <f>'Main Meals'!C301</f>
        <v>70001</v>
      </c>
      <c r="D301" s="10" t="str">
        <f>'Main Meals'!D301</f>
        <v xml:space="preserve">Roasted Baby Carrots  </v>
      </c>
      <c r="E301" s="9">
        <f>VLOOKUP($A301,'Item ID Crosswalk'!$A$2:$J$1048576,9,FALSE)</f>
        <v>0</v>
      </c>
      <c r="F301" s="422">
        <f>VLOOKUP($A301,'Item ID Crosswalk'!$A$2:$J$1048576,10,FALSE)</f>
        <v>810044437003</v>
      </c>
      <c r="G301" s="9" t="str">
        <f>'Main Meals'!I301</f>
        <v xml:space="preserve">ACTIVE </v>
      </c>
      <c r="H301" s="409">
        <f>'Main Meals'!J301</f>
        <v>44482</v>
      </c>
      <c r="I301" s="9" t="str">
        <f>'Main Meals'!K301</f>
        <v>LARGE SIDE 24oz</v>
      </c>
      <c r="J301" s="9" t="str">
        <f>VLOOKUP(C301,'Main Meals'!C301:L635,10,FALSE)</f>
        <v>MS</v>
      </c>
      <c r="K301" s="7" t="s">
        <v>2076</v>
      </c>
      <c r="L301" s="392">
        <v>4.99</v>
      </c>
      <c r="M301" s="401">
        <v>44562</v>
      </c>
      <c r="N301" s="407"/>
      <c r="O301" s="423">
        <f t="shared" si="8"/>
        <v>0</v>
      </c>
      <c r="P301" s="7" t="s">
        <v>2075</v>
      </c>
      <c r="Q301" s="392" t="s">
        <v>2077</v>
      </c>
      <c r="U301" s="7" t="s">
        <v>2075</v>
      </c>
      <c r="V301" s="7" t="s">
        <v>2077</v>
      </c>
      <c r="X301" s="7" t="s">
        <v>2077</v>
      </c>
      <c r="Y301" s="28"/>
      <c r="Z301" s="7" t="s">
        <v>2076</v>
      </c>
      <c r="AA301" s="407">
        <v>4.99</v>
      </c>
      <c r="AB301" s="424">
        <v>44805</v>
      </c>
      <c r="AC301" s="424"/>
      <c r="AD301" s="392">
        <v>2.4950000000000001</v>
      </c>
      <c r="AE301" s="424">
        <v>44805</v>
      </c>
      <c r="AF301" s="425">
        <f t="shared" si="9"/>
        <v>0.5</v>
      </c>
      <c r="AG301" s="7" t="s">
        <v>2077</v>
      </c>
      <c r="AH301" s="28"/>
      <c r="AI301" s="10" t="s">
        <v>1465</v>
      </c>
    </row>
    <row r="302" spans="1:35">
      <c r="A302" s="10" t="str">
        <f>'Main Meals'!A302</f>
        <v>70101.000.000.000.000.000.000</v>
      </c>
      <c r="B302" s="9">
        <f>'Main Meals'!B302</f>
        <v>70100</v>
      </c>
      <c r="C302" s="9">
        <f>'Main Meals'!C302</f>
        <v>70101</v>
      </c>
      <c r="D302" s="10" t="str">
        <f>'Main Meals'!D302</f>
        <v xml:space="preserve">Lactose-Free Chive Sour Cream </v>
      </c>
      <c r="E302" s="9">
        <f>VLOOKUP($A302,'Item ID Crosswalk'!$A$2:$J$1048576,9,FALSE)</f>
        <v>0</v>
      </c>
      <c r="F302" s="422">
        <f>VLOOKUP($A302,'Item ID Crosswalk'!$A$2:$J$1048576,10,FALSE)</f>
        <v>0</v>
      </c>
      <c r="G302" s="9" t="str">
        <f>'Main Meals'!I302</f>
        <v>ACTIVE</v>
      </c>
      <c r="H302" s="409">
        <f>'Main Meals'!J302</f>
        <v>44482</v>
      </c>
      <c r="I302" s="9" t="str">
        <f>'Main Meals'!K302</f>
        <v>SIDE 12oz</v>
      </c>
      <c r="J302" s="9" t="str">
        <f>VLOOKUP(C302,'Main Meals'!C302:L635,10,FALSE)</f>
        <v>MS</v>
      </c>
      <c r="K302" s="7" t="s">
        <v>2076</v>
      </c>
      <c r="L302" s="392">
        <v>6.99</v>
      </c>
      <c r="M302" s="401">
        <v>44562</v>
      </c>
      <c r="N302" s="407"/>
      <c r="O302" s="423">
        <f t="shared" si="8"/>
        <v>0</v>
      </c>
      <c r="P302" s="7" t="s">
        <v>2075</v>
      </c>
      <c r="Q302" s="392" t="s">
        <v>2077</v>
      </c>
      <c r="U302" s="7" t="s">
        <v>2075</v>
      </c>
      <c r="V302" s="7" t="s">
        <v>2077</v>
      </c>
      <c r="X302" s="7" t="s">
        <v>2077</v>
      </c>
      <c r="Y302" s="28"/>
      <c r="Z302" s="7" t="s">
        <v>2075</v>
      </c>
      <c r="AA302" s="407">
        <v>6.99</v>
      </c>
      <c r="AB302" s="424">
        <v>44652</v>
      </c>
      <c r="AC302" s="424"/>
      <c r="AD302" s="28"/>
      <c r="AE302" s="9"/>
      <c r="AF302" s="425">
        <f t="shared" si="9"/>
        <v>1</v>
      </c>
      <c r="AG302" s="7" t="s">
        <v>2077</v>
      </c>
      <c r="AH302" s="28"/>
      <c r="AI302" s="10" t="s">
        <v>1465</v>
      </c>
    </row>
    <row r="303" spans="1:35">
      <c r="A303" s="10" t="str">
        <f>'Main Meals'!A303</f>
        <v>13502.000.000.000.000.000.000</v>
      </c>
      <c r="B303" s="9">
        <f>'Main Meals'!B303</f>
        <v>13500</v>
      </c>
      <c r="C303" s="9">
        <f>'Main Meals'!C303</f>
        <v>13502</v>
      </c>
      <c r="D303" s="10" t="str">
        <f>'Main Meals'!D303</f>
        <v xml:space="preserve">Sautéed Spinach </v>
      </c>
      <c r="E303" s="9">
        <f>VLOOKUP($A303,'Item ID Crosswalk'!$A$2:$J$1048576,9,FALSE)</f>
        <v>0</v>
      </c>
      <c r="F303" s="422">
        <f>VLOOKUP($A303,'Item ID Crosswalk'!$A$2:$J$1048576,10,FALSE)</f>
        <v>0</v>
      </c>
      <c r="G303" s="9" t="str">
        <f>'Main Meals'!I303</f>
        <v xml:space="preserve">ACTIVE </v>
      </c>
      <c r="H303" s="409">
        <f>'Main Meals'!J303</f>
        <v>44482</v>
      </c>
      <c r="I303" s="9" t="str">
        <f>'Main Meals'!K303</f>
        <v>LARGE SIDE 24oz</v>
      </c>
      <c r="J303" s="9" t="str">
        <f>VLOOKUP(C303,'Main Meals'!C303:L635,10,FALSE)</f>
        <v>MS</v>
      </c>
      <c r="K303" s="7" t="s">
        <v>2076</v>
      </c>
      <c r="L303" s="392">
        <v>7.99</v>
      </c>
      <c r="M303" s="401">
        <v>44562</v>
      </c>
      <c r="N303" s="407"/>
      <c r="O303" s="423">
        <f t="shared" si="8"/>
        <v>0</v>
      </c>
      <c r="P303" s="7" t="s">
        <v>2075</v>
      </c>
      <c r="Q303" s="392" t="s">
        <v>2077</v>
      </c>
      <c r="U303" s="7" t="s">
        <v>2075</v>
      </c>
      <c r="V303" s="7" t="s">
        <v>2077</v>
      </c>
      <c r="X303" s="7" t="s">
        <v>2077</v>
      </c>
      <c r="Y303" s="28"/>
      <c r="Z303" s="7" t="s">
        <v>2075</v>
      </c>
      <c r="AA303" s="407">
        <v>7.99</v>
      </c>
      <c r="AB303" s="424">
        <v>44652</v>
      </c>
      <c r="AC303" s="424"/>
      <c r="AD303" s="28"/>
      <c r="AE303" s="9"/>
      <c r="AF303" s="425">
        <f t="shared" si="9"/>
        <v>1</v>
      </c>
      <c r="AG303" s="7" t="s">
        <v>2077</v>
      </c>
      <c r="AH303" s="28"/>
      <c r="AI303" s="10" t="s">
        <v>1465</v>
      </c>
    </row>
    <row r="304" spans="1:35">
      <c r="A304" s="10" t="str">
        <f>'Main Meals'!A304</f>
        <v>40832.60801.60801.60901.70001.70101.13301</v>
      </c>
      <c r="B304" s="9">
        <f>'Main Meals'!B304</f>
        <v>40800</v>
      </c>
      <c r="C304" s="9">
        <f>'Main Meals'!C304</f>
        <v>40832</v>
      </c>
      <c r="D304" s="10" t="str">
        <f>'Main Meals'!D304</f>
        <v xml:space="preserve">Hanukkah Bundle with Sour Cream </v>
      </c>
      <c r="E304" s="9">
        <f>VLOOKUP($A304,'Item ID Crosswalk'!$A$2:$J$1048576,9,FALSE)</f>
        <v>0</v>
      </c>
      <c r="F304" s="422">
        <f>VLOOKUP($A304,'Item ID Crosswalk'!$A$2:$J$1048576,10,FALSE)</f>
        <v>0</v>
      </c>
      <c r="G304" s="9" t="str">
        <f>'Main Meals'!I304</f>
        <v>INACTIVE</v>
      </c>
      <c r="H304" s="409">
        <f>'Main Meals'!J304</f>
        <v>44482</v>
      </c>
      <c r="I304" s="9" t="str">
        <f>'Main Meals'!K304</f>
        <v>BUNDLE</v>
      </c>
      <c r="J304" s="9" t="str">
        <f>VLOOKUP(C304,'Main Meals'!C304:L635,10,FALSE)</f>
        <v>BUNDLE</v>
      </c>
      <c r="K304" s="7" t="s">
        <v>2076</v>
      </c>
      <c r="L304" s="392" t="s">
        <v>2077</v>
      </c>
      <c r="M304" s="401">
        <v>44562</v>
      </c>
      <c r="N304" s="7"/>
      <c r="O304" s="423">
        <f t="shared" si="8"/>
        <v>0</v>
      </c>
      <c r="P304" s="7" t="s">
        <v>2075</v>
      </c>
      <c r="Q304" s="392" t="s">
        <v>2077</v>
      </c>
      <c r="U304" s="7" t="s">
        <v>2075</v>
      </c>
      <c r="V304" s="7" t="s">
        <v>2077</v>
      </c>
      <c r="X304" s="7" t="s">
        <v>2077</v>
      </c>
      <c r="Y304" s="28"/>
      <c r="Z304" s="7" t="s">
        <v>2075</v>
      </c>
      <c r="AA304" s="7" t="s">
        <v>2077</v>
      </c>
      <c r="AB304" s="424">
        <v>44652</v>
      </c>
      <c r="AC304" s="424"/>
      <c r="AD304" s="28"/>
      <c r="AE304" s="9"/>
      <c r="AF304" s="425">
        <f t="shared" si="9"/>
        <v>0</v>
      </c>
      <c r="AG304" s="7" t="s">
        <v>2077</v>
      </c>
      <c r="AH304" s="28"/>
      <c r="AI304" s="10" t="s">
        <v>1465</v>
      </c>
    </row>
    <row r="305" spans="1:35">
      <c r="A305" s="10" t="str">
        <f>'Main Meals'!A305</f>
        <v>40831.60801.60801.60901.70001.70201.13301</v>
      </c>
      <c r="B305" s="9">
        <f>'Main Meals'!B305</f>
        <v>40800</v>
      </c>
      <c r="C305" s="9">
        <f>'Main Meals'!C305</f>
        <v>40831</v>
      </c>
      <c r="D305" s="10" t="str">
        <f>'Main Meals'!D305</f>
        <v xml:space="preserve">Hanukkah Bundle with Strawberry Preserves </v>
      </c>
      <c r="E305" s="9">
        <f>VLOOKUP($A305,'Item ID Crosswalk'!$A$2:$J$1048576,9,FALSE)</f>
        <v>0</v>
      </c>
      <c r="F305" s="422">
        <f>VLOOKUP($A305,'Item ID Crosswalk'!$A$2:$J$1048576,10,FALSE)</f>
        <v>0</v>
      </c>
      <c r="G305" s="9" t="str">
        <f>'Main Meals'!I305</f>
        <v>INACTIVE</v>
      </c>
      <c r="H305" s="409">
        <f>'Main Meals'!J305</f>
        <v>44482</v>
      </c>
      <c r="I305" s="9" t="str">
        <f>'Main Meals'!K305</f>
        <v>BUNDLE</v>
      </c>
      <c r="J305" s="9" t="str">
        <f>VLOOKUP(C305,'Main Meals'!C305:L635,10,FALSE)</f>
        <v>BUNDLE</v>
      </c>
      <c r="K305" s="7" t="s">
        <v>2076</v>
      </c>
      <c r="L305" s="392" t="s">
        <v>2077</v>
      </c>
      <c r="M305" s="401">
        <v>44562</v>
      </c>
      <c r="N305" s="7"/>
      <c r="O305" s="423">
        <f t="shared" si="8"/>
        <v>0</v>
      </c>
      <c r="P305" s="7" t="s">
        <v>2075</v>
      </c>
      <c r="Q305" s="392" t="s">
        <v>2077</v>
      </c>
      <c r="U305" s="7" t="s">
        <v>2075</v>
      </c>
      <c r="V305" s="7" t="s">
        <v>2077</v>
      </c>
      <c r="X305" s="7" t="s">
        <v>2077</v>
      </c>
      <c r="Y305" s="28"/>
      <c r="Z305" s="7" t="s">
        <v>2075</v>
      </c>
      <c r="AA305" s="7" t="s">
        <v>2077</v>
      </c>
      <c r="AB305" s="424">
        <v>44652</v>
      </c>
      <c r="AC305" s="424"/>
      <c r="AD305" s="28"/>
      <c r="AE305" s="9"/>
      <c r="AF305" s="425">
        <f t="shared" si="9"/>
        <v>0</v>
      </c>
      <c r="AG305" s="7" t="s">
        <v>2077</v>
      </c>
      <c r="AH305" s="28"/>
      <c r="AI305" s="10" t="s">
        <v>1465</v>
      </c>
    </row>
    <row r="306" spans="1:35">
      <c r="A306" s="10" t="str">
        <f>'Main Meals'!A306</f>
        <v>40833.60601.60601.40401.40401.30201.8000</v>
      </c>
      <c r="B306" s="9">
        <f>'Main Meals'!B306</f>
        <v>40800</v>
      </c>
      <c r="C306" s="9">
        <f>'Main Meals'!C306</f>
        <v>40833</v>
      </c>
      <c r="D306" s="10" t="str">
        <f>'Main Meals'!D306</f>
        <v>Fall Favorites: Soups Bundle</v>
      </c>
      <c r="E306" s="9">
        <f>VLOOKUP($A306,'Item ID Crosswalk'!$A$2:$J$1048576,9,FALSE)</f>
        <v>0</v>
      </c>
      <c r="F306" s="422">
        <f>VLOOKUP($A306,'Item ID Crosswalk'!$A$2:$J$1048576,10,FALSE)</f>
        <v>0</v>
      </c>
      <c r="G306" s="9" t="str">
        <f>'Main Meals'!I306</f>
        <v>INACTIVE</v>
      </c>
      <c r="H306" s="409">
        <f>'Main Meals'!J306</f>
        <v>44482</v>
      </c>
      <c r="I306" s="9" t="str">
        <f>'Main Meals'!K306</f>
        <v>BUNDLE</v>
      </c>
      <c r="J306" s="9" t="str">
        <f>VLOOKUP(C306,'Main Meals'!C306:L635,10,FALSE)</f>
        <v>BUNDLE</v>
      </c>
      <c r="K306" s="7" t="s">
        <v>2076</v>
      </c>
      <c r="L306" s="392" t="s">
        <v>2077</v>
      </c>
      <c r="M306" s="401">
        <v>44562</v>
      </c>
      <c r="N306" s="7"/>
      <c r="O306" s="423">
        <f t="shared" si="8"/>
        <v>0</v>
      </c>
      <c r="P306" s="7" t="s">
        <v>2075</v>
      </c>
      <c r="Q306" s="392" t="s">
        <v>2077</v>
      </c>
      <c r="U306" s="7" t="s">
        <v>2075</v>
      </c>
      <c r="V306" s="7" t="s">
        <v>2077</v>
      </c>
      <c r="X306" s="7" t="s">
        <v>2077</v>
      </c>
      <c r="Y306" s="28"/>
      <c r="Z306" s="7" t="s">
        <v>2075</v>
      </c>
      <c r="AA306" s="7" t="s">
        <v>2077</v>
      </c>
      <c r="AB306" s="424">
        <v>44652</v>
      </c>
      <c r="AC306" s="424"/>
      <c r="AD306" s="28"/>
      <c r="AE306" s="9"/>
      <c r="AF306" s="425">
        <f t="shared" si="9"/>
        <v>0</v>
      </c>
      <c r="AG306" s="7" t="s">
        <v>2077</v>
      </c>
      <c r="AH306" s="28"/>
      <c r="AI306" s="10" t="s">
        <v>1465</v>
      </c>
    </row>
    <row r="307" spans="1:35">
      <c r="A307" s="10" t="str">
        <f>'Main Meals'!A307</f>
        <v>70201.000.000.000.000.000.000</v>
      </c>
      <c r="B307" s="9">
        <f>'Main Meals'!B307</f>
        <v>70200</v>
      </c>
      <c r="C307" s="9">
        <f>'Main Meals'!C307</f>
        <v>70201</v>
      </c>
      <c r="D307" s="10" t="str">
        <f>'Main Meals'!D307</f>
        <v xml:space="preserve">Strawberry Preserves </v>
      </c>
      <c r="E307" s="9">
        <f>VLOOKUP($A307,'Item ID Crosswalk'!$A$2:$J$1048576,9,FALSE)</f>
        <v>0</v>
      </c>
      <c r="F307" s="422">
        <f>VLOOKUP($A307,'Item ID Crosswalk'!$A$2:$J$1048576,10,FALSE)</f>
        <v>0</v>
      </c>
      <c r="G307" s="9" t="str">
        <f>'Main Meals'!I307</f>
        <v xml:space="preserve">ACTIVE </v>
      </c>
      <c r="H307" s="409">
        <f>'Main Meals'!J307</f>
        <v>44482</v>
      </c>
      <c r="I307" s="9" t="str">
        <f>'Main Meals'!K307</f>
        <v>SIDE 12oz</v>
      </c>
      <c r="J307" s="9" t="str">
        <f>VLOOKUP(C307,'Main Meals'!C307:L635,10,FALSE)</f>
        <v>MS</v>
      </c>
      <c r="K307" s="7" t="s">
        <v>2076</v>
      </c>
      <c r="L307" s="392">
        <v>5.99</v>
      </c>
      <c r="M307" s="401">
        <v>44562</v>
      </c>
      <c r="N307" s="407"/>
      <c r="O307" s="423">
        <f t="shared" si="8"/>
        <v>0</v>
      </c>
      <c r="P307" s="7" t="s">
        <v>2075</v>
      </c>
      <c r="Q307" s="392" t="s">
        <v>2077</v>
      </c>
      <c r="U307" s="7" t="s">
        <v>2075</v>
      </c>
      <c r="V307" s="7" t="s">
        <v>2077</v>
      </c>
      <c r="X307" s="7" t="s">
        <v>2077</v>
      </c>
      <c r="Y307" s="28"/>
      <c r="Z307" s="7" t="s">
        <v>2075</v>
      </c>
      <c r="AA307" s="407">
        <v>5.99</v>
      </c>
      <c r="AB307" s="424">
        <v>44652</v>
      </c>
      <c r="AC307" s="424"/>
      <c r="AD307" s="28"/>
      <c r="AE307" s="9"/>
      <c r="AF307" s="425">
        <f t="shared" si="9"/>
        <v>1</v>
      </c>
      <c r="AG307" s="7" t="s">
        <v>2077</v>
      </c>
      <c r="AH307" s="28"/>
      <c r="AI307" s="10" t="s">
        <v>1465</v>
      </c>
    </row>
    <row r="308" spans="1:35">
      <c r="A308" s="10" t="str">
        <f>'Main Meals'!A308</f>
        <v>40834.20702.20101.20101.000.000.000</v>
      </c>
      <c r="B308" s="9">
        <f>'Main Meals'!B308</f>
        <v>40800</v>
      </c>
      <c r="C308" s="9">
        <f>'Main Meals'!C308</f>
        <v>40834</v>
      </c>
      <c r="D308" s="10" t="str">
        <f>'Main Meals'!D308</f>
        <v>Holiday Platter</v>
      </c>
      <c r="E308" s="9">
        <f>VLOOKUP($A308,'Item ID Crosswalk'!$A$2:$J$1048576,9,FALSE)</f>
        <v>0</v>
      </c>
      <c r="F308" s="422">
        <f>VLOOKUP($A308,'Item ID Crosswalk'!$A$2:$J$1048576,10,FALSE)</f>
        <v>0</v>
      </c>
      <c r="G308" s="9" t="str">
        <f>'Main Meals'!I308</f>
        <v>INACTIVE</v>
      </c>
      <c r="H308" s="409">
        <f>'Main Meals'!J308</f>
        <v>44482</v>
      </c>
      <c r="I308" s="9" t="str">
        <f>'Main Meals'!K308</f>
        <v>BUNDLE</v>
      </c>
      <c r="J308" s="9" t="str">
        <f>VLOOKUP(C308,'Main Meals'!C308:L635,10,FALSE)</f>
        <v>BUNDLE</v>
      </c>
      <c r="K308" s="7" t="s">
        <v>2076</v>
      </c>
      <c r="L308" s="392" t="s">
        <v>2077</v>
      </c>
      <c r="M308" s="401">
        <v>44562</v>
      </c>
      <c r="N308" s="7"/>
      <c r="O308" s="423">
        <f t="shared" si="8"/>
        <v>0</v>
      </c>
      <c r="P308" s="7" t="s">
        <v>2075</v>
      </c>
      <c r="Q308" s="392" t="s">
        <v>2077</v>
      </c>
      <c r="U308" s="7" t="s">
        <v>2075</v>
      </c>
      <c r="V308" s="7" t="s">
        <v>2077</v>
      </c>
      <c r="X308" s="7" t="s">
        <v>2077</v>
      </c>
      <c r="Y308" s="28"/>
      <c r="Z308" s="7" t="s">
        <v>2075</v>
      </c>
      <c r="AA308" s="7" t="s">
        <v>2077</v>
      </c>
      <c r="AB308" s="424">
        <v>44652</v>
      </c>
      <c r="AC308" s="424"/>
      <c r="AD308" s="28"/>
      <c r="AE308" s="9"/>
      <c r="AF308" s="425">
        <f t="shared" si="9"/>
        <v>0</v>
      </c>
      <c r="AG308" s="7" t="s">
        <v>2077</v>
      </c>
      <c r="AH308" s="28"/>
      <c r="AI308" s="10" t="s">
        <v>1465</v>
      </c>
    </row>
    <row r="309" spans="1:35">
      <c r="A309" s="10" t="str">
        <f>'Main Meals'!A309</f>
        <v>70301.000.000.000.000.000.000</v>
      </c>
      <c r="B309" s="9">
        <f>'Main Meals'!B309</f>
        <v>70300</v>
      </c>
      <c r="C309" s="9">
        <f>'Main Meals'!C309</f>
        <v>70301</v>
      </c>
      <c r="D309" s="10" t="str">
        <f>'Main Meals'!D309</f>
        <v xml:space="preserve">Chicken Tenders </v>
      </c>
      <c r="E309" s="9">
        <f>VLOOKUP($A309,'Item ID Crosswalk'!$A$2:$J$1048576,9,FALSE)</f>
        <v>0</v>
      </c>
      <c r="F309" s="422">
        <f>VLOOKUP($A309,'Item ID Crosswalk'!$A$2:$J$1048576,10,FALSE)</f>
        <v>0</v>
      </c>
      <c r="G309" s="9" t="str">
        <f>'Main Meals'!I309</f>
        <v>RETIRED</v>
      </c>
      <c r="H309" s="409">
        <f>'Main Meals'!J309</f>
        <v>44482</v>
      </c>
      <c r="I309" s="9" t="str">
        <f>'Main Meals'!K309</f>
        <v>ENTRÉE</v>
      </c>
      <c r="J309" s="9" t="str">
        <f>VLOOKUP(C309,'Main Meals'!C309:L635,10,FALSE)</f>
        <v>SS</v>
      </c>
      <c r="K309" s="7" t="s">
        <v>1990</v>
      </c>
      <c r="L309" s="392">
        <v>9.99</v>
      </c>
      <c r="M309" s="401">
        <v>44562</v>
      </c>
      <c r="N309" s="407"/>
      <c r="O309" s="423">
        <f t="shared" si="8"/>
        <v>0</v>
      </c>
      <c r="P309" s="7" t="s">
        <v>2075</v>
      </c>
      <c r="Q309" s="392" t="s">
        <v>2077</v>
      </c>
      <c r="U309" s="7" t="s">
        <v>2075</v>
      </c>
      <c r="V309" s="7" t="s">
        <v>2077</v>
      </c>
      <c r="X309" s="7" t="s">
        <v>2077</v>
      </c>
      <c r="Y309" s="28"/>
      <c r="Z309" s="7" t="s">
        <v>2075</v>
      </c>
      <c r="AA309" s="407">
        <v>9.99</v>
      </c>
      <c r="AB309" s="424">
        <v>44652</v>
      </c>
      <c r="AC309" s="424"/>
      <c r="AD309" s="28"/>
      <c r="AE309" s="9"/>
      <c r="AF309" s="425">
        <f t="shared" si="9"/>
        <v>1</v>
      </c>
      <c r="AG309" s="7" t="s">
        <v>2077</v>
      </c>
      <c r="AH309" s="28"/>
      <c r="AI309" s="10" t="s">
        <v>1465</v>
      </c>
    </row>
    <row r="310" spans="1:35">
      <c r="A310" s="10" t="str">
        <f>'Main Meals'!A310</f>
        <v>70401.000.000.000.000.000.000</v>
      </c>
      <c r="B310" s="9">
        <f>'Main Meals'!B310</f>
        <v>70400</v>
      </c>
      <c r="C310" s="9">
        <f>'Main Meals'!C310</f>
        <v>70401</v>
      </c>
      <c r="D310" s="10" t="str">
        <f>'Main Meals'!D310</f>
        <v xml:space="preserve">Homestyle Breakfast </v>
      </c>
      <c r="E310" s="9">
        <f>VLOOKUP($A310,'Item ID Crosswalk'!$A$2:$J$1048576,9,FALSE)</f>
        <v>0</v>
      </c>
      <c r="F310" s="422">
        <f>VLOOKUP($A310,'Item ID Crosswalk'!$A$2:$J$1048576,10,FALSE)</f>
        <v>0</v>
      </c>
      <c r="G310" s="9" t="str">
        <f>'Main Meals'!I310</f>
        <v xml:space="preserve">ACTIVE </v>
      </c>
      <c r="H310" s="409">
        <f>'Main Meals'!J310</f>
        <v>44482</v>
      </c>
      <c r="I310" s="9" t="str">
        <f>'Main Meals'!K310</f>
        <v>BREAKFAST</v>
      </c>
      <c r="J310" s="9" t="str">
        <f>VLOOKUP(C310,'Main Meals'!C310:L635,10,FALSE)</f>
        <v>SS</v>
      </c>
      <c r="K310" s="7" t="s">
        <v>2076</v>
      </c>
      <c r="L310" s="392">
        <v>7.28</v>
      </c>
      <c r="M310" s="401">
        <v>44684</v>
      </c>
      <c r="N310" s="407">
        <v>6.99</v>
      </c>
      <c r="O310" s="423">
        <f t="shared" si="8"/>
        <v>4.1487839771101577E-2</v>
      </c>
      <c r="P310" s="7" t="s">
        <v>2075</v>
      </c>
      <c r="Q310" s="392" t="s">
        <v>2077</v>
      </c>
      <c r="U310" s="7" t="s">
        <v>2075</v>
      </c>
      <c r="V310" s="7" t="s">
        <v>2077</v>
      </c>
      <c r="X310" s="7" t="s">
        <v>2077</v>
      </c>
      <c r="Y310" s="28"/>
      <c r="Z310" s="7" t="s">
        <v>2075</v>
      </c>
      <c r="AA310" s="407">
        <v>6.99</v>
      </c>
      <c r="AB310" s="424">
        <v>44652</v>
      </c>
      <c r="AC310" s="424"/>
      <c r="AD310" s="28"/>
      <c r="AE310" s="9"/>
      <c r="AF310" s="425">
        <f t="shared" si="9"/>
        <v>1</v>
      </c>
      <c r="AG310" s="7" t="s">
        <v>2077</v>
      </c>
      <c r="AH310" s="28"/>
      <c r="AI310" s="10" t="s">
        <v>1465</v>
      </c>
    </row>
    <row r="311" spans="1:35">
      <c r="A311" s="10" t="str">
        <f>'Main Meals'!A311</f>
        <v>7501.000.000.000.000.000.000</v>
      </c>
      <c r="B311" s="9">
        <f>'Main Meals'!B311</f>
        <v>7500</v>
      </c>
      <c r="C311" s="9">
        <f>'Main Meals'!C311</f>
        <v>7501</v>
      </c>
      <c r="D311" s="10" t="str">
        <f>'Main Meals'!D311</f>
        <v>Country Cinnamon Oatmeal  (Blueberry)</v>
      </c>
      <c r="E311" s="9">
        <f>VLOOKUP($A311,'Item ID Crosswalk'!$A$2:$J$1048576,9,FALSE)</f>
        <v>0</v>
      </c>
      <c r="F311" s="422">
        <f>VLOOKUP($A311,'Item ID Crosswalk'!$A$2:$J$1048576,10,FALSE)</f>
        <v>0</v>
      </c>
      <c r="G311" s="9" t="str">
        <f>'Main Meals'!I311</f>
        <v xml:space="preserve">ACTIVE </v>
      </c>
      <c r="H311" s="409">
        <f>'Main Meals'!J311</f>
        <v>44482</v>
      </c>
      <c r="I311" s="9" t="str">
        <f>'Main Meals'!K311</f>
        <v>BREAKFAST</v>
      </c>
      <c r="J311" s="9" t="str">
        <f>VLOOKUP(C311,'Main Meals'!C311:L635,10,FALSE)</f>
        <v>SS</v>
      </c>
      <c r="K311" s="7" t="s">
        <v>2076</v>
      </c>
      <c r="L311" s="392">
        <v>7.25</v>
      </c>
      <c r="M311" s="401">
        <v>44736</v>
      </c>
      <c r="N311" s="407">
        <v>6.99</v>
      </c>
      <c r="O311" s="423">
        <f t="shared" si="8"/>
        <v>3.7195994277539307E-2</v>
      </c>
      <c r="P311" s="7" t="s">
        <v>2075</v>
      </c>
      <c r="Q311" s="392" t="s">
        <v>2077</v>
      </c>
      <c r="U311" s="7" t="s">
        <v>2075</v>
      </c>
      <c r="V311" s="7" t="s">
        <v>2077</v>
      </c>
      <c r="X311" s="7" t="s">
        <v>2077</v>
      </c>
      <c r="Y311" s="28"/>
      <c r="Z311" s="7" t="s">
        <v>2075</v>
      </c>
      <c r="AA311" s="407">
        <v>6.99</v>
      </c>
      <c r="AB311" s="424">
        <v>44652</v>
      </c>
      <c r="AC311" s="424"/>
      <c r="AD311" s="28"/>
      <c r="AE311" s="9"/>
      <c r="AF311" s="425">
        <f t="shared" si="9"/>
        <v>1</v>
      </c>
      <c r="AG311" s="7" t="s">
        <v>2077</v>
      </c>
      <c r="AH311" s="28"/>
      <c r="AI311" s="10" t="s">
        <v>1465</v>
      </c>
    </row>
    <row r="312" spans="1:35">
      <c r="A312" s="10" t="str">
        <f>'Main Meals'!A312</f>
        <v>40835.30601.30602.70301.70301.70401.7501</v>
      </c>
      <c r="B312" s="9">
        <f>'Main Meals'!B312</f>
        <v>40800</v>
      </c>
      <c r="C312" s="9">
        <f>'Main Meals'!C312</f>
        <v>40835</v>
      </c>
      <c r="D312" s="10" t="str">
        <f>'Main Meals'!D312</f>
        <v xml:space="preserve">New This Month January Bundle </v>
      </c>
      <c r="E312" s="9">
        <f>VLOOKUP($A312,'Item ID Crosswalk'!$A$2:$J$1048576,9,FALSE)</f>
        <v>0</v>
      </c>
      <c r="F312" s="422">
        <f>VLOOKUP($A312,'Item ID Crosswalk'!$A$2:$J$1048576,10,FALSE)</f>
        <v>0</v>
      </c>
      <c r="G312" s="9" t="str">
        <f>'Main Meals'!I312</f>
        <v>INACTIVE</v>
      </c>
      <c r="H312" s="409">
        <f>'Main Meals'!J312</f>
        <v>44482</v>
      </c>
      <c r="I312" s="9" t="str">
        <f>'Main Meals'!K312</f>
        <v>BUNDLE</v>
      </c>
      <c r="J312" s="9" t="str">
        <f>VLOOKUP(C312,'Main Meals'!C312:L635,10,FALSE)</f>
        <v>BUNDLE</v>
      </c>
      <c r="K312" s="7" t="s">
        <v>2076</v>
      </c>
      <c r="L312" s="392" t="s">
        <v>2077</v>
      </c>
      <c r="M312" s="401">
        <v>44562</v>
      </c>
      <c r="N312" s="7"/>
      <c r="O312" s="423">
        <f t="shared" si="8"/>
        <v>0</v>
      </c>
      <c r="P312" s="7" t="s">
        <v>2075</v>
      </c>
      <c r="Q312" s="392" t="s">
        <v>2077</v>
      </c>
      <c r="U312" s="7" t="s">
        <v>2075</v>
      </c>
      <c r="V312" s="7" t="s">
        <v>2077</v>
      </c>
      <c r="X312" s="7" t="s">
        <v>2077</v>
      </c>
      <c r="Y312" s="28"/>
      <c r="Z312" s="7" t="s">
        <v>2075</v>
      </c>
      <c r="AA312" s="7" t="s">
        <v>2077</v>
      </c>
      <c r="AB312" s="424">
        <v>44652</v>
      </c>
      <c r="AC312" s="424"/>
      <c r="AD312" s="28"/>
      <c r="AE312" s="9"/>
      <c r="AF312" s="425">
        <f t="shared" si="9"/>
        <v>0</v>
      </c>
      <c r="AG312" s="7" t="s">
        <v>2077</v>
      </c>
      <c r="AH312" s="28"/>
      <c r="AI312" s="10" t="s">
        <v>1465</v>
      </c>
    </row>
    <row r="313" spans="1:35">
      <c r="A313" s="10" t="str">
        <f>'Main Meals'!A313</f>
        <v>70501.000.000.000.000.000.000</v>
      </c>
      <c r="B313" s="9">
        <f>'Main Meals'!B313</f>
        <v>70500</v>
      </c>
      <c r="C313" s="9">
        <f>'Main Meals'!C313</f>
        <v>70501</v>
      </c>
      <c r="D313" s="10" t="str">
        <f>'Main Meals'!D313</f>
        <v xml:space="preserve">Popcorn Chicken Tray </v>
      </c>
      <c r="E313" s="9">
        <f>VLOOKUP($A313,'Item ID Crosswalk'!$A$2:$J$1048576,9,FALSE)</f>
        <v>0</v>
      </c>
      <c r="F313" s="422">
        <f>VLOOKUP($A313,'Item ID Crosswalk'!$A$2:$J$1048576,10,FALSE)</f>
        <v>0</v>
      </c>
      <c r="G313" s="9" t="str">
        <f>'Main Meals'!I313</f>
        <v>INACTIVE</v>
      </c>
      <c r="H313" s="409">
        <f>'Main Meals'!J313</f>
        <v>44482</v>
      </c>
      <c r="I313" s="9" t="str">
        <f>'Main Meals'!K313</f>
        <v>HALF TRAY</v>
      </c>
      <c r="J313" s="9" t="str">
        <f>VLOOKUP(C313,'Main Meals'!C313:L635,10,FALSE)</f>
        <v>MS</v>
      </c>
      <c r="K313" s="7" t="s">
        <v>2076</v>
      </c>
      <c r="L313" s="392" t="s">
        <v>2077</v>
      </c>
      <c r="M313" s="401">
        <v>44562</v>
      </c>
      <c r="N313" s="7"/>
      <c r="O313" s="423">
        <f t="shared" si="8"/>
        <v>0</v>
      </c>
      <c r="P313" s="7" t="s">
        <v>2075</v>
      </c>
      <c r="Q313" s="392" t="s">
        <v>2077</v>
      </c>
      <c r="U313" s="7" t="s">
        <v>2075</v>
      </c>
      <c r="V313" s="7" t="s">
        <v>2077</v>
      </c>
      <c r="X313" s="7" t="s">
        <v>2077</v>
      </c>
      <c r="Y313" s="28"/>
      <c r="Z313" s="7" t="s">
        <v>2075</v>
      </c>
      <c r="AA313" s="7" t="s">
        <v>2077</v>
      </c>
      <c r="AB313" s="424">
        <v>44652</v>
      </c>
      <c r="AC313" s="424"/>
      <c r="AD313" s="28"/>
      <c r="AE313" s="9"/>
      <c r="AF313" s="425">
        <f t="shared" si="9"/>
        <v>0</v>
      </c>
      <c r="AG313" s="7" t="s">
        <v>2077</v>
      </c>
      <c r="AH313" s="28"/>
      <c r="AI313" s="10" t="s">
        <v>1465</v>
      </c>
    </row>
    <row r="314" spans="1:35">
      <c r="A314" s="10" t="str">
        <f>'Main Meals'!A314</f>
        <v>70601.000.000.000.000.000.000</v>
      </c>
      <c r="B314" s="9">
        <f>'Main Meals'!B314</f>
        <v>70600</v>
      </c>
      <c r="C314" s="9">
        <f>'Main Meals'!C314</f>
        <v>70601</v>
      </c>
      <c r="D314" s="10" t="str">
        <f>'Main Meals'!D314</f>
        <v xml:space="preserve">Nachos Tray </v>
      </c>
      <c r="E314" s="9">
        <f>VLOOKUP($A314,'Item ID Crosswalk'!$A$2:$J$1048576,9,FALSE)</f>
        <v>0</v>
      </c>
      <c r="F314" s="422">
        <f>VLOOKUP($A314,'Item ID Crosswalk'!$A$2:$J$1048576,10,FALSE)</f>
        <v>0</v>
      </c>
      <c r="G314" s="9" t="str">
        <f>'Main Meals'!I314</f>
        <v>INACTIVE</v>
      </c>
      <c r="H314" s="409">
        <f>'Main Meals'!J314</f>
        <v>44482</v>
      </c>
      <c r="I314" s="9" t="str">
        <f>'Main Meals'!K314</f>
        <v>HALF TRAY</v>
      </c>
      <c r="J314" s="9" t="str">
        <f>VLOOKUP(C314,'Main Meals'!C314:L635,10,FALSE)</f>
        <v>MS</v>
      </c>
      <c r="K314" s="7" t="s">
        <v>2076</v>
      </c>
      <c r="L314" s="392" t="s">
        <v>2077</v>
      </c>
      <c r="M314" s="401">
        <v>44562</v>
      </c>
      <c r="N314" s="7"/>
      <c r="O314" s="423">
        <f t="shared" si="8"/>
        <v>0</v>
      </c>
      <c r="P314" s="7" t="s">
        <v>2075</v>
      </c>
      <c r="Q314" s="392" t="s">
        <v>2077</v>
      </c>
      <c r="U314" s="7" t="s">
        <v>2075</v>
      </c>
      <c r="V314" s="7" t="s">
        <v>2077</v>
      </c>
      <c r="X314" s="7" t="s">
        <v>2077</v>
      </c>
      <c r="Y314" s="28"/>
      <c r="Z314" s="7" t="s">
        <v>2075</v>
      </c>
      <c r="AA314" s="7" t="s">
        <v>2077</v>
      </c>
      <c r="AB314" s="424">
        <v>44652</v>
      </c>
      <c r="AC314" s="424"/>
      <c r="AD314" s="28"/>
      <c r="AE314" s="9"/>
      <c r="AF314" s="425">
        <f t="shared" si="9"/>
        <v>0</v>
      </c>
      <c r="AG314" s="7" t="s">
        <v>2077</v>
      </c>
      <c r="AH314" s="28"/>
      <c r="AI314" s="10" t="s">
        <v>1465</v>
      </c>
    </row>
    <row r="315" spans="1:35">
      <c r="A315" s="10" t="str">
        <f>'Main Meals'!A315</f>
        <v>40836.70501.70502.70601.70602.000.000</v>
      </c>
      <c r="B315" s="9">
        <f>'Main Meals'!B315</f>
        <v>40800</v>
      </c>
      <c r="C315" s="9">
        <f>'Main Meals'!C315</f>
        <v>40836</v>
      </c>
      <c r="D315" s="10" t="str">
        <f>'Main Meals'!D315</f>
        <v xml:space="preserve">Game Day Bundle  </v>
      </c>
      <c r="E315" s="9">
        <f>VLOOKUP($A315,'Item ID Crosswalk'!$A$2:$J$1048576,9,FALSE)</f>
        <v>0</v>
      </c>
      <c r="F315" s="422">
        <f>VLOOKUP($A315,'Item ID Crosswalk'!$A$2:$J$1048576,10,FALSE)</f>
        <v>0</v>
      </c>
      <c r="G315" s="9" t="str">
        <f>'Main Meals'!I315</f>
        <v>INACTIVE</v>
      </c>
      <c r="H315" s="409">
        <f>'Main Meals'!J315</f>
        <v>44482</v>
      </c>
      <c r="I315" s="9" t="str">
        <f>'Main Meals'!K315</f>
        <v>BUNDLE</v>
      </c>
      <c r="J315" s="9" t="str">
        <f>VLOOKUP(C315,'Main Meals'!C315:L635,10,FALSE)</f>
        <v>BUNDLE</v>
      </c>
      <c r="K315" s="7" t="s">
        <v>2076</v>
      </c>
      <c r="L315" s="392">
        <v>89.99</v>
      </c>
      <c r="M315" s="401">
        <v>44562</v>
      </c>
      <c r="N315" s="407"/>
      <c r="O315" s="423">
        <f t="shared" si="8"/>
        <v>0</v>
      </c>
      <c r="P315" s="7" t="s">
        <v>2075</v>
      </c>
      <c r="Q315" s="392" t="s">
        <v>2077</v>
      </c>
      <c r="U315" s="7" t="s">
        <v>2075</v>
      </c>
      <c r="V315" s="7" t="s">
        <v>2077</v>
      </c>
      <c r="X315" s="7" t="s">
        <v>2077</v>
      </c>
      <c r="Y315" s="28"/>
      <c r="Z315" s="7" t="s">
        <v>2075</v>
      </c>
      <c r="AA315" s="407">
        <v>89.99</v>
      </c>
      <c r="AB315" s="424">
        <v>44652</v>
      </c>
      <c r="AC315" s="424"/>
      <c r="AD315" s="28"/>
      <c r="AE315" s="9"/>
      <c r="AF315" s="425">
        <f t="shared" si="9"/>
        <v>1</v>
      </c>
      <c r="AG315" s="7" t="s">
        <v>2077</v>
      </c>
      <c r="AH315" s="28"/>
      <c r="AI315" s="10" t="s">
        <v>1465</v>
      </c>
    </row>
    <row r="316" spans="1:35">
      <c r="A316" s="10" t="str">
        <f>'Main Meals'!A316</f>
        <v>40837.1401.1601.3101.3101.000.6600</v>
      </c>
      <c r="B316" s="9">
        <f>'Main Meals'!B316</f>
        <v>40800</v>
      </c>
      <c r="C316" s="9">
        <f>'Main Meals'!C316</f>
        <v>40837</v>
      </c>
      <c r="D316" s="10" t="str">
        <f>'Main Meals'!D316</f>
        <v xml:space="preserve">Fiber Fueled Bundle </v>
      </c>
      <c r="E316" s="9">
        <f>VLOOKUP($A316,'Item ID Crosswalk'!$A$2:$J$1048576,9,FALSE)</f>
        <v>0</v>
      </c>
      <c r="F316" s="422">
        <f>VLOOKUP($A316,'Item ID Crosswalk'!$A$2:$J$1048576,10,FALSE)</f>
        <v>0</v>
      </c>
      <c r="G316" s="9" t="str">
        <f>'Main Meals'!I316</f>
        <v xml:space="preserve">ACTIVE </v>
      </c>
      <c r="H316" s="409">
        <f>'Main Meals'!J316</f>
        <v>44482</v>
      </c>
      <c r="I316" s="9" t="str">
        <f>'Main Meals'!K316</f>
        <v>BUNDLE</v>
      </c>
      <c r="J316" s="9" t="str">
        <f>VLOOKUP(C316,'Main Meals'!C316:L635,10,FALSE)</f>
        <v>BUNDLE</v>
      </c>
      <c r="K316" s="7" t="s">
        <v>2076</v>
      </c>
      <c r="L316" s="392">
        <v>131.13999999999999</v>
      </c>
      <c r="M316" s="401">
        <v>44562</v>
      </c>
      <c r="N316" s="407">
        <v>125.99</v>
      </c>
      <c r="O316" s="423">
        <f t="shared" si="8"/>
        <v>4.087626002063649E-2</v>
      </c>
      <c r="P316" s="7" t="s">
        <v>2075</v>
      </c>
      <c r="Q316" s="392" t="s">
        <v>2077</v>
      </c>
      <c r="U316" s="7" t="s">
        <v>2075</v>
      </c>
      <c r="V316" s="7" t="s">
        <v>2077</v>
      </c>
      <c r="X316" s="7" t="s">
        <v>2077</v>
      </c>
      <c r="Y316" s="28"/>
      <c r="Z316" s="7" t="s">
        <v>2075</v>
      </c>
      <c r="AA316" s="407">
        <v>125.99</v>
      </c>
      <c r="AB316" s="424">
        <v>44652</v>
      </c>
      <c r="AC316" s="424"/>
      <c r="AD316" s="28"/>
      <c r="AE316" s="9"/>
      <c r="AF316" s="425">
        <f t="shared" si="9"/>
        <v>1</v>
      </c>
      <c r="AG316" s="7" t="s">
        <v>2077</v>
      </c>
      <c r="AH316" s="28"/>
      <c r="AI316" s="10" t="s">
        <v>1465</v>
      </c>
    </row>
    <row r="317" spans="1:35">
      <c r="A317" s="10" t="str">
        <f>'Main Meals'!A317</f>
        <v>40838.95001.95201.11002.11002.82002.4703</v>
      </c>
      <c r="B317" s="9">
        <f>'Main Meals'!B317</f>
        <v>40800</v>
      </c>
      <c r="C317" s="9">
        <f>'Main Meals'!C317</f>
        <v>40838</v>
      </c>
      <c r="D317" s="10" t="str">
        <f>'Main Meals'!D317</f>
        <v xml:space="preserve">Chef's Favorites Bundle </v>
      </c>
      <c r="E317" s="9">
        <f>VLOOKUP($A317,'Item ID Crosswalk'!$A$2:$J$1048576,9,FALSE)</f>
        <v>0</v>
      </c>
      <c r="F317" s="422">
        <f>VLOOKUP($A317,'Item ID Crosswalk'!$A$2:$J$1048576,10,FALSE)</f>
        <v>0</v>
      </c>
      <c r="G317" s="9" t="str">
        <f>'Main Meals'!I317</f>
        <v>ACTIVE</v>
      </c>
      <c r="H317" s="409">
        <f>'Main Meals'!J317</f>
        <v>44482</v>
      </c>
      <c r="I317" s="9" t="str">
        <f>'Main Meals'!K317</f>
        <v>BUNDLE</v>
      </c>
      <c r="J317" s="9" t="str">
        <f>VLOOKUP(C317,'Main Meals'!C317:L635,10,FALSE)</f>
        <v>BUNDLE</v>
      </c>
      <c r="K317" s="7" t="s">
        <v>2076</v>
      </c>
      <c r="L317" s="392">
        <v>110.21</v>
      </c>
      <c r="M317" s="401">
        <v>44743</v>
      </c>
      <c r="N317" s="407">
        <v>105.99</v>
      </c>
      <c r="O317" s="423">
        <f t="shared" si="8"/>
        <v>3.9815076894046598E-2</v>
      </c>
      <c r="P317" s="7" t="s">
        <v>2075</v>
      </c>
      <c r="Q317" s="392" t="s">
        <v>2077</v>
      </c>
      <c r="U317" s="7" t="s">
        <v>2075</v>
      </c>
      <c r="V317" s="7" t="s">
        <v>2077</v>
      </c>
      <c r="X317" s="7" t="s">
        <v>2077</v>
      </c>
      <c r="Y317" s="28"/>
      <c r="Z317" s="7" t="s">
        <v>2075</v>
      </c>
      <c r="AA317" s="407">
        <v>104.41</v>
      </c>
      <c r="AB317" s="424">
        <v>44652</v>
      </c>
      <c r="AC317" s="424"/>
      <c r="AD317" s="28"/>
      <c r="AE317" s="9"/>
      <c r="AF317" s="425">
        <f t="shared" si="9"/>
        <v>1</v>
      </c>
      <c r="AG317" s="7" t="s">
        <v>2077</v>
      </c>
      <c r="AH317" s="28"/>
      <c r="AI317" s="10" t="s">
        <v>1465</v>
      </c>
    </row>
    <row r="318" spans="1:35">
      <c r="A318" s="10" t="str">
        <f>'Main Meals'!A318</f>
        <v>70502.134.135.136.412.000.000</v>
      </c>
      <c r="B318" s="9">
        <f>'Main Meals'!B318</f>
        <v>70500</v>
      </c>
      <c r="C318" s="9">
        <f>'Main Meals'!C318</f>
        <v>70502</v>
      </c>
      <c r="D318" s="10" t="str">
        <f>'Main Meals'!D318</f>
        <v xml:space="preserve">Popcorn Chicken Components  </v>
      </c>
      <c r="E318" s="9">
        <f>VLOOKUP($A318,'Item ID Crosswalk'!$A$2:$J$1048576,9,FALSE)</f>
        <v>0</v>
      </c>
      <c r="F318" s="422">
        <f>VLOOKUP($A318,'Item ID Crosswalk'!$A$2:$J$1048576,10,FALSE)</f>
        <v>0</v>
      </c>
      <c r="G318" s="9" t="str">
        <f>'Main Meals'!I318</f>
        <v>INACTIVE</v>
      </c>
      <c r="H318" s="409">
        <f>'Main Meals'!J318</f>
        <v>44482</v>
      </c>
      <c r="I318" s="9" t="str">
        <f>'Main Meals'!K318</f>
        <v>HALF TRAY</v>
      </c>
      <c r="J318" s="9" t="str">
        <f>VLOOKUP(C318,'Main Meals'!C318:L635,10,FALSE)</f>
        <v>MS</v>
      </c>
      <c r="K318" s="7" t="s">
        <v>2076</v>
      </c>
      <c r="L318" s="392" t="s">
        <v>2077</v>
      </c>
      <c r="M318" s="401">
        <v>44562</v>
      </c>
      <c r="N318" s="7"/>
      <c r="O318" s="423">
        <f t="shared" si="8"/>
        <v>0</v>
      </c>
      <c r="P318" s="7" t="s">
        <v>2075</v>
      </c>
      <c r="Q318" s="392" t="s">
        <v>2077</v>
      </c>
      <c r="U318" s="7" t="s">
        <v>2075</v>
      </c>
      <c r="V318" s="7" t="s">
        <v>2077</v>
      </c>
      <c r="X318" s="7" t="s">
        <v>2077</v>
      </c>
      <c r="Y318" s="28"/>
      <c r="Z318" s="7" t="s">
        <v>2075</v>
      </c>
      <c r="AA318" s="7" t="s">
        <v>2077</v>
      </c>
      <c r="AB318" s="424">
        <v>44652</v>
      </c>
      <c r="AC318" s="424"/>
      <c r="AD318" s="28"/>
      <c r="AE318" s="9"/>
      <c r="AF318" s="425">
        <f t="shared" si="9"/>
        <v>0</v>
      </c>
      <c r="AG318" s="7" t="s">
        <v>2077</v>
      </c>
      <c r="AH318" s="28"/>
      <c r="AI318" s="10" t="s">
        <v>1465</v>
      </c>
    </row>
    <row r="319" spans="1:35">
      <c r="A319" s="10" t="str">
        <f>'Main Meals'!A319</f>
        <v>70602.7800.7800.506.813.411.414</v>
      </c>
      <c r="B319" s="9">
        <f>'Main Meals'!B319</f>
        <v>70600</v>
      </c>
      <c r="C319" s="9">
        <f>'Main Meals'!C319</f>
        <v>70602</v>
      </c>
      <c r="D319" s="10" t="str">
        <f>'Main Meals'!D319</f>
        <v xml:space="preserve">Nachos Components </v>
      </c>
      <c r="E319" s="9">
        <f>VLOOKUP($A319,'Item ID Crosswalk'!$A$2:$J$1048576,9,FALSE)</f>
        <v>0</v>
      </c>
      <c r="F319" s="422">
        <f>VLOOKUP($A319,'Item ID Crosswalk'!$A$2:$J$1048576,10,FALSE)</f>
        <v>0</v>
      </c>
      <c r="G319" s="9" t="str">
        <f>'Main Meals'!I319</f>
        <v>INACTIVE</v>
      </c>
      <c r="H319" s="409">
        <f>'Main Meals'!J319</f>
        <v>44482</v>
      </c>
      <c r="I319" s="9" t="str">
        <f>'Main Meals'!K319</f>
        <v>HALF TRAY</v>
      </c>
      <c r="J319" s="9" t="str">
        <f>VLOOKUP(C319,'Main Meals'!C319:L635,10,FALSE)</f>
        <v>MS</v>
      </c>
      <c r="K319" s="7" t="s">
        <v>2076</v>
      </c>
      <c r="L319" s="392" t="s">
        <v>2077</v>
      </c>
      <c r="M319" s="401">
        <v>44562</v>
      </c>
      <c r="N319" s="7"/>
      <c r="O319" s="423">
        <f t="shared" si="8"/>
        <v>0</v>
      </c>
      <c r="P319" s="7" t="s">
        <v>2075</v>
      </c>
      <c r="Q319" s="392" t="s">
        <v>2077</v>
      </c>
      <c r="U319" s="7" t="s">
        <v>2075</v>
      </c>
      <c r="V319" s="7" t="s">
        <v>2077</v>
      </c>
      <c r="X319" s="7" t="s">
        <v>2077</v>
      </c>
      <c r="Y319" s="28"/>
      <c r="Z319" s="7" t="s">
        <v>2075</v>
      </c>
      <c r="AA319" s="7" t="s">
        <v>2077</v>
      </c>
      <c r="AB319" s="424">
        <v>44652</v>
      </c>
      <c r="AC319" s="424"/>
      <c r="AD319" s="28"/>
      <c r="AE319" s="9"/>
      <c r="AF319" s="425">
        <f t="shared" si="9"/>
        <v>0</v>
      </c>
      <c r="AG319" s="7" t="s">
        <v>2077</v>
      </c>
      <c r="AH319" s="28"/>
      <c r="AI319" s="10" t="s">
        <v>1465</v>
      </c>
    </row>
    <row r="320" spans="1:35">
      <c r="A320" s="10" t="str">
        <f>'Main Meals'!A320</f>
        <v>70701.000.000.000.000.000.000</v>
      </c>
      <c r="B320" s="9">
        <f>'Main Meals'!B320</f>
        <v>70700</v>
      </c>
      <c r="C320" s="9">
        <f>'Main Meals'!C320</f>
        <v>70701</v>
      </c>
      <c r="D320" s="10" t="str">
        <f>'Main Meals'!D320</f>
        <v xml:space="preserve">Italian Wedding Soup </v>
      </c>
      <c r="E320" s="9">
        <f>VLOOKUP($A320,'Item ID Crosswalk'!$A$2:$J$1048576,9,FALSE)</f>
        <v>0</v>
      </c>
      <c r="F320" s="422">
        <f>VLOOKUP($A320,'Item ID Crosswalk'!$A$2:$J$1048576,10,FALSE)</f>
        <v>810044437072</v>
      </c>
      <c r="G320" s="9" t="str">
        <f>'Main Meals'!I320</f>
        <v>INACTIVE</v>
      </c>
      <c r="H320" s="409">
        <f>'Main Meals'!J320</f>
        <v>44482</v>
      </c>
      <c r="I320" s="9" t="str">
        <f>'Main Meals'!K320</f>
        <v>SOUP</v>
      </c>
      <c r="J320" s="9" t="str">
        <f>VLOOKUP(C320,'Main Meals'!C320:L635,10,FALSE)</f>
        <v>SS</v>
      </c>
      <c r="K320" s="7" t="s">
        <v>2076</v>
      </c>
      <c r="L320" s="392">
        <v>6.25</v>
      </c>
      <c r="M320" s="401">
        <v>44562</v>
      </c>
      <c r="N320" s="407">
        <v>5.99</v>
      </c>
      <c r="O320" s="423">
        <f t="shared" si="8"/>
        <v>4.3405676126878096E-2</v>
      </c>
      <c r="P320" s="7" t="s">
        <v>2075</v>
      </c>
      <c r="Q320" s="392" t="s">
        <v>2077</v>
      </c>
      <c r="U320" s="7" t="s">
        <v>2075</v>
      </c>
      <c r="V320" s="7" t="s">
        <v>2077</v>
      </c>
      <c r="X320" s="7" t="s">
        <v>2077</v>
      </c>
      <c r="Y320" s="28"/>
      <c r="Z320" s="7" t="s">
        <v>2076</v>
      </c>
      <c r="AA320" s="407">
        <v>6.25</v>
      </c>
      <c r="AB320" s="424">
        <v>44805</v>
      </c>
      <c r="AC320" s="424"/>
      <c r="AD320" s="392">
        <v>3.125</v>
      </c>
      <c r="AE320" s="424">
        <v>44805</v>
      </c>
      <c r="AF320" s="425">
        <f t="shared" si="9"/>
        <v>0.5</v>
      </c>
      <c r="AG320" s="7" t="s">
        <v>2077</v>
      </c>
      <c r="AH320" s="28"/>
      <c r="AI320" s="10" t="s">
        <v>1465</v>
      </c>
    </row>
    <row r="321" spans="1:35">
      <c r="A321" s="10" t="str">
        <f>'Main Meals'!A321</f>
        <v>70801.407.000.000.000.000.000</v>
      </c>
      <c r="B321" s="9">
        <f>'Main Meals'!B321</f>
        <v>70800</v>
      </c>
      <c r="C321" s="9">
        <f>'Main Meals'!C321</f>
        <v>70801</v>
      </c>
      <c r="D321" s="10" t="str">
        <f>'Main Meals'!D321</f>
        <v xml:space="preserve">Chicken &amp; Eggplant Parmesan </v>
      </c>
      <c r="E321" s="9">
        <f>VLOOKUP($A321,'Item ID Crosswalk'!$A$2:$J$1048576,9,FALSE)</f>
        <v>0</v>
      </c>
      <c r="F321" s="422">
        <f>VLOOKUP($A321,'Item ID Crosswalk'!$A$2:$J$1048576,10,FALSE)</f>
        <v>810044437089</v>
      </c>
      <c r="G321" s="9" t="str">
        <f>'Main Meals'!I321</f>
        <v xml:space="preserve">ACTIVE </v>
      </c>
      <c r="H321" s="409">
        <f>'Main Meals'!J321</f>
        <v>44482</v>
      </c>
      <c r="I321" s="9" t="str">
        <f>'Main Meals'!K321</f>
        <v>ENTRÉE</v>
      </c>
      <c r="J321" s="9" t="str">
        <f>VLOOKUP(C321,'Main Meals'!C321:L635,10,FALSE)</f>
        <v>SS</v>
      </c>
      <c r="K321" s="7" t="s">
        <v>2076</v>
      </c>
      <c r="L321" s="392">
        <v>13.5</v>
      </c>
      <c r="M321" s="401">
        <v>44684</v>
      </c>
      <c r="N321" s="407">
        <v>12.99</v>
      </c>
      <c r="O321" s="423">
        <f t="shared" si="8"/>
        <v>3.9260969976905293E-2</v>
      </c>
      <c r="P321" s="7" t="s">
        <v>2075</v>
      </c>
      <c r="Q321" s="392" t="s">
        <v>2077</v>
      </c>
      <c r="U321" s="7" t="s">
        <v>2075</v>
      </c>
      <c r="V321" s="7" t="s">
        <v>2077</v>
      </c>
      <c r="X321" s="7" t="s">
        <v>2077</v>
      </c>
      <c r="Y321" s="28"/>
      <c r="Z321" s="7" t="s">
        <v>2076</v>
      </c>
      <c r="AA321" s="407">
        <v>13.5</v>
      </c>
      <c r="AB321" s="424">
        <v>44805</v>
      </c>
      <c r="AC321" s="428">
        <v>12.99</v>
      </c>
      <c r="AD321" s="392">
        <v>6.75</v>
      </c>
      <c r="AE321" s="424">
        <v>44805</v>
      </c>
      <c r="AF321" s="425">
        <f t="shared" si="9"/>
        <v>0.5</v>
      </c>
      <c r="AG321" s="7" t="s">
        <v>2077</v>
      </c>
      <c r="AH321" s="28"/>
      <c r="AI321" s="10" t="s">
        <v>1465</v>
      </c>
    </row>
    <row r="322" spans="1:35">
      <c r="A322" s="10" t="str">
        <f>'Main Meals'!A322</f>
        <v>70901.126.000.000.000.000.000</v>
      </c>
      <c r="B322" s="9">
        <f>'Main Meals'!B322</f>
        <v>70900</v>
      </c>
      <c r="C322" s="9">
        <f>'Main Meals'!C322</f>
        <v>70901</v>
      </c>
      <c r="D322" s="10" t="str">
        <f>'Main Meals'!D322</f>
        <v>Spring Salad (Chicken)</v>
      </c>
      <c r="E322" s="9">
        <f>VLOOKUP($A322,'Item ID Crosswalk'!$A$2:$J$1048576,9,FALSE)</f>
        <v>0</v>
      </c>
      <c r="F322" s="422">
        <f>VLOOKUP($A322,'Item ID Crosswalk'!$A$2:$J$1048576,10,FALSE)</f>
        <v>0</v>
      </c>
      <c r="G322" s="9" t="str">
        <f>'Main Meals'!I322</f>
        <v>ACTIVE</v>
      </c>
      <c r="H322" s="409">
        <f>'Main Meals'!J322</f>
        <v>44482</v>
      </c>
      <c r="I322" s="9" t="str">
        <f>'Main Meals'!K322</f>
        <v>SALAD</v>
      </c>
      <c r="J322" s="9" t="str">
        <f>VLOOKUP(C322,'Main Meals'!C322:L635,10,FALSE)</f>
        <v>SS</v>
      </c>
      <c r="K322" s="7" t="s">
        <v>2076</v>
      </c>
      <c r="L322" s="392">
        <v>12.33</v>
      </c>
      <c r="M322" s="401">
        <v>44684</v>
      </c>
      <c r="N322" s="407">
        <v>11.99</v>
      </c>
      <c r="O322" s="423">
        <f t="shared" ref="O322:O385" si="10">IFERROR((L322-N322)/N322,0)</f>
        <v>2.8356964136780637E-2</v>
      </c>
      <c r="P322" s="7" t="s">
        <v>2075</v>
      </c>
      <c r="Q322" s="392" t="s">
        <v>2077</v>
      </c>
      <c r="U322" s="7" t="s">
        <v>2075</v>
      </c>
      <c r="V322" s="7" t="s">
        <v>2077</v>
      </c>
      <c r="X322" s="7" t="s">
        <v>2077</v>
      </c>
      <c r="Y322" s="28"/>
      <c r="Z322" s="7" t="s">
        <v>2075</v>
      </c>
      <c r="AA322" s="407">
        <v>11.99</v>
      </c>
      <c r="AB322" s="424">
        <v>44652</v>
      </c>
      <c r="AC322" s="424"/>
      <c r="AD322" s="28"/>
      <c r="AE322" s="9"/>
      <c r="AF322" s="425">
        <f t="shared" ref="AF322:AF385" si="11">IFERROR(((AA322-AD322)/AA322),0)</f>
        <v>1</v>
      </c>
      <c r="AG322" s="7" t="s">
        <v>2077</v>
      </c>
      <c r="AH322" s="28"/>
      <c r="AI322" s="10" t="s">
        <v>1465</v>
      </c>
    </row>
    <row r="323" spans="1:35">
      <c r="A323" s="10" t="str">
        <f>'Main Meals'!A323</f>
        <v>70903.126.000.000.000.000.000</v>
      </c>
      <c r="B323" s="9">
        <f>'Main Meals'!B323</f>
        <v>70900</v>
      </c>
      <c r="C323" s="9">
        <f>'Main Meals'!C323</f>
        <v>70903</v>
      </c>
      <c r="D323" s="10" t="str">
        <f>'Main Meals'!D323</f>
        <v>Spring Salad (Shrimp)</v>
      </c>
      <c r="E323" s="9">
        <f>VLOOKUP($A323,'Item ID Crosswalk'!$A$2:$J$1048576,9,FALSE)</f>
        <v>0</v>
      </c>
      <c r="F323" s="422">
        <f>VLOOKUP($A323,'Item ID Crosswalk'!$A$2:$J$1048576,10,FALSE)</f>
        <v>0</v>
      </c>
      <c r="G323" s="9" t="str">
        <f>'Main Meals'!I323</f>
        <v>ACTIVE</v>
      </c>
      <c r="H323" s="409">
        <f>'Main Meals'!J323</f>
        <v>44482</v>
      </c>
      <c r="I323" s="9" t="str">
        <f>'Main Meals'!K323</f>
        <v>SALAD</v>
      </c>
      <c r="J323" s="9" t="str">
        <f>VLOOKUP(C323,'Main Meals'!C323:L635,10,FALSE)</f>
        <v>SS</v>
      </c>
      <c r="K323" s="7" t="s">
        <v>2076</v>
      </c>
      <c r="L323" s="392">
        <v>14.15</v>
      </c>
      <c r="M323" s="401">
        <v>44736</v>
      </c>
      <c r="N323" s="407">
        <v>13.99</v>
      </c>
      <c r="O323" s="423">
        <f t="shared" si="10"/>
        <v>1.143674052894926E-2</v>
      </c>
      <c r="P323" s="7" t="s">
        <v>2075</v>
      </c>
      <c r="Q323" s="392" t="s">
        <v>2077</v>
      </c>
      <c r="U323" s="7" t="s">
        <v>2075</v>
      </c>
      <c r="V323" s="7" t="s">
        <v>2077</v>
      </c>
      <c r="X323" s="7" t="s">
        <v>2077</v>
      </c>
      <c r="Y323" s="28"/>
      <c r="Z323" s="7" t="s">
        <v>2075</v>
      </c>
      <c r="AA323" s="407">
        <v>13.99</v>
      </c>
      <c r="AB323" s="424">
        <v>44652</v>
      </c>
      <c r="AC323" s="424"/>
      <c r="AD323" s="28"/>
      <c r="AE323" s="9"/>
      <c r="AF323" s="425">
        <f t="shared" si="11"/>
        <v>1</v>
      </c>
      <c r="AG323" s="7" t="s">
        <v>2077</v>
      </c>
      <c r="AH323" s="28"/>
      <c r="AI323" s="10" t="s">
        <v>1465</v>
      </c>
    </row>
    <row r="324" spans="1:35">
      <c r="A324" s="10" t="str">
        <f>'Main Meals'!A324</f>
        <v>70902.126.000.000.000.000.000</v>
      </c>
      <c r="B324" s="9">
        <f>'Main Meals'!B324</f>
        <v>70900</v>
      </c>
      <c r="C324" s="9">
        <f>'Main Meals'!C324</f>
        <v>70902</v>
      </c>
      <c r="D324" s="10" t="str">
        <f>'Main Meals'!D324</f>
        <v>Spring Salad (Tempeh)</v>
      </c>
      <c r="E324" s="9">
        <f>VLOOKUP($A324,'Item ID Crosswalk'!$A$2:$J$1048576,9,FALSE)</f>
        <v>0</v>
      </c>
      <c r="F324" s="422">
        <f>VLOOKUP($A324,'Item ID Crosswalk'!$A$2:$J$1048576,10,FALSE)</f>
        <v>0</v>
      </c>
      <c r="G324" s="9" t="str">
        <f>'Main Meals'!I324</f>
        <v>ACTIVE</v>
      </c>
      <c r="H324" s="409">
        <f>'Main Meals'!J324</f>
        <v>44482</v>
      </c>
      <c r="I324" s="9" t="str">
        <f>'Main Meals'!K324</f>
        <v>SALAD</v>
      </c>
      <c r="J324" s="9" t="str">
        <f>VLOOKUP(C324,'Main Meals'!C324:L635,10,FALSE)</f>
        <v>SS</v>
      </c>
      <c r="K324" s="7" t="s">
        <v>2076</v>
      </c>
      <c r="L324" s="392">
        <v>13.39</v>
      </c>
      <c r="M324" s="401">
        <v>44736</v>
      </c>
      <c r="N324" s="407">
        <v>12.99</v>
      </c>
      <c r="O324" s="423">
        <f t="shared" si="10"/>
        <v>3.0792917628945371E-2</v>
      </c>
      <c r="P324" s="7" t="s">
        <v>2075</v>
      </c>
      <c r="Q324" s="392" t="s">
        <v>2077</v>
      </c>
      <c r="U324" s="7" t="s">
        <v>2075</v>
      </c>
      <c r="V324" s="7" t="s">
        <v>2077</v>
      </c>
      <c r="X324" s="7" t="s">
        <v>2077</v>
      </c>
      <c r="Y324" s="28"/>
      <c r="Z324" s="7" t="s">
        <v>2075</v>
      </c>
      <c r="AA324" s="407">
        <v>12.99</v>
      </c>
      <c r="AB324" s="424">
        <v>44652</v>
      </c>
      <c r="AC324" s="424"/>
      <c r="AD324" s="28"/>
      <c r="AE324" s="9"/>
      <c r="AF324" s="425">
        <f t="shared" si="11"/>
        <v>1</v>
      </c>
      <c r="AG324" s="7" t="s">
        <v>2077</v>
      </c>
      <c r="AH324" s="28"/>
      <c r="AI324" s="10" t="s">
        <v>1465</v>
      </c>
    </row>
    <row r="325" spans="1:35">
      <c r="A325" s="10" t="str">
        <f>'Main Meals'!A325</f>
        <v>40839.70701.70801.70901.70902.11801.70401</v>
      </c>
      <c r="B325" s="9">
        <f>'Main Meals'!B325</f>
        <v>40800</v>
      </c>
      <c r="C325" s="9">
        <f>'Main Meals'!C325</f>
        <v>40839</v>
      </c>
      <c r="D325" s="10" t="str">
        <f>'Main Meals'!D325</f>
        <v xml:space="preserve">New This Month February Bundle </v>
      </c>
      <c r="E325" s="9">
        <f>VLOOKUP($A325,'Item ID Crosswalk'!$A$2:$J$1048576,9,FALSE)</f>
        <v>0</v>
      </c>
      <c r="F325" s="422">
        <f>VLOOKUP($A325,'Item ID Crosswalk'!$A$2:$J$1048576,10,FALSE)</f>
        <v>0</v>
      </c>
      <c r="G325" s="9" t="str">
        <f>'Main Meals'!I325</f>
        <v>INACTIVE</v>
      </c>
      <c r="H325" s="409">
        <f>'Main Meals'!J325</f>
        <v>44482</v>
      </c>
      <c r="I325" s="9" t="str">
        <f>'Main Meals'!K325</f>
        <v>BUNDLE</v>
      </c>
      <c r="J325" s="9" t="str">
        <f>VLOOKUP(C325,'Main Meals'!C325:L635,10,FALSE)</f>
        <v>BUNDLE</v>
      </c>
      <c r="K325" s="7" t="s">
        <v>2076</v>
      </c>
      <c r="L325" s="392" t="s">
        <v>2077</v>
      </c>
      <c r="M325" s="401">
        <v>44562</v>
      </c>
      <c r="N325" s="7"/>
      <c r="O325" s="423">
        <f t="shared" si="10"/>
        <v>0</v>
      </c>
      <c r="P325" s="7" t="s">
        <v>2075</v>
      </c>
      <c r="Q325" s="392" t="s">
        <v>2077</v>
      </c>
      <c r="U325" s="7" t="s">
        <v>2075</v>
      </c>
      <c r="V325" s="7" t="s">
        <v>2077</v>
      </c>
      <c r="X325" s="7" t="s">
        <v>2077</v>
      </c>
      <c r="Y325" s="28"/>
      <c r="Z325" s="7" t="s">
        <v>2075</v>
      </c>
      <c r="AA325" s="7" t="s">
        <v>2077</v>
      </c>
      <c r="AB325" s="424">
        <v>44652</v>
      </c>
      <c r="AC325" s="424"/>
      <c r="AD325" s="28"/>
      <c r="AE325" s="9"/>
      <c r="AF325" s="425">
        <f t="shared" si="11"/>
        <v>0</v>
      </c>
      <c r="AG325" s="7" t="s">
        <v>2077</v>
      </c>
      <c r="AH325" s="28"/>
      <c r="AI325" s="10" t="s">
        <v>1465</v>
      </c>
    </row>
    <row r="326" spans="1:35">
      <c r="A326" s="10" t="str">
        <f>'Main Meals'!A326</f>
        <v>20604.000.000.000.000.000.000</v>
      </c>
      <c r="B326" s="9">
        <f>'Main Meals'!B326</f>
        <v>20600</v>
      </c>
      <c r="C326" s="9">
        <f>'Main Meals'!C326</f>
        <v>20604</v>
      </c>
      <c r="D326" s="10" t="str">
        <f>'Main Meals'!D326</f>
        <v xml:space="preserve">Cinnamon-Sugar Coffee Cakes (6 pack) </v>
      </c>
      <c r="E326" s="9" t="str">
        <f>VLOOKUP($A326,'Item ID Crosswalk'!$A$2:$J$1048576,9,FALSE)</f>
        <v>B07T8FN4M1</v>
      </c>
      <c r="F326" s="422">
        <f>VLOOKUP($A326,'Item ID Crosswalk'!$A$2:$J$1048576,10,FALSE)</f>
        <v>850001352468</v>
      </c>
      <c r="G326" s="9" t="str">
        <f>'Main Meals'!I326</f>
        <v>INACTIVE</v>
      </c>
      <c r="H326" s="409">
        <f>'Main Meals'!J326</f>
        <v>44482</v>
      </c>
      <c r="I326" s="9" t="str">
        <f>'Main Meals'!K326</f>
        <v>SNACK</v>
      </c>
      <c r="J326" s="9" t="str">
        <f>VLOOKUP(C326,'Main Meals'!C326:L635,10,FALSE)</f>
        <v>MS</v>
      </c>
      <c r="K326" s="7" t="s">
        <v>2075</v>
      </c>
      <c r="L326" s="392" t="s">
        <v>2077</v>
      </c>
      <c r="M326" s="401">
        <v>44562</v>
      </c>
      <c r="N326" s="7"/>
      <c r="O326" s="423">
        <f t="shared" si="10"/>
        <v>0</v>
      </c>
      <c r="P326" s="7" t="s">
        <v>2076</v>
      </c>
      <c r="Q326" s="392">
        <v>43.99</v>
      </c>
      <c r="U326" s="7" t="s">
        <v>2075</v>
      </c>
      <c r="V326" s="7" t="s">
        <v>2077</v>
      </c>
      <c r="X326" s="392">
        <v>0</v>
      </c>
      <c r="Y326" s="392"/>
      <c r="Z326" s="7" t="s">
        <v>2076</v>
      </c>
      <c r="AA326" s="7" t="s">
        <v>2077</v>
      </c>
      <c r="AB326" s="424">
        <v>44652</v>
      </c>
      <c r="AC326" s="424"/>
      <c r="AF326" s="425">
        <f t="shared" si="11"/>
        <v>0</v>
      </c>
      <c r="AG326" s="7" t="s">
        <v>137</v>
      </c>
      <c r="AH326" s="7" t="s">
        <v>2104</v>
      </c>
      <c r="AI326" s="10" t="s">
        <v>1465</v>
      </c>
    </row>
    <row r="327" spans="1:35">
      <c r="A327" s="10" t="str">
        <f>'Main Meals'!A327</f>
        <v>20302.000.000.000.000.000.000</v>
      </c>
      <c r="B327" s="9">
        <f>'Main Meals'!B327</f>
        <v>20300</v>
      </c>
      <c r="C327" s="9">
        <f>'Main Meals'!C327</f>
        <v>20302</v>
      </c>
      <c r="D327" s="10" t="str">
        <f>'Main Meals'!D327</f>
        <v xml:space="preserve">Chocolate Fudge Brownie (6 pack) </v>
      </c>
      <c r="E327" s="9">
        <f>VLOOKUP($A327,'Item ID Crosswalk'!$A$2:$J$1048576,9,FALSE)</f>
        <v>0</v>
      </c>
      <c r="F327" s="422">
        <f>VLOOKUP($A327,'Item ID Crosswalk'!$A$2:$J$1048576,10,FALSE)</f>
        <v>0</v>
      </c>
      <c r="G327" s="9" t="str">
        <f>'Main Meals'!I327</f>
        <v>INACTIVE</v>
      </c>
      <c r="H327" s="409">
        <f>'Main Meals'!J327</f>
        <v>44482</v>
      </c>
      <c r="I327" s="9" t="str">
        <f>'Main Meals'!K327</f>
        <v>SNACK</v>
      </c>
      <c r="J327" s="9" t="str">
        <f>VLOOKUP(C327,'Main Meals'!C327:L635,10,FALSE)</f>
        <v>MS</v>
      </c>
      <c r="K327" s="7" t="s">
        <v>2075</v>
      </c>
      <c r="L327" s="392" t="s">
        <v>2077</v>
      </c>
      <c r="M327" s="401">
        <v>44562</v>
      </c>
      <c r="N327" s="7"/>
      <c r="O327" s="423">
        <f t="shared" si="10"/>
        <v>0</v>
      </c>
      <c r="P327" s="7" t="s">
        <v>2075</v>
      </c>
      <c r="Q327" s="392" t="s">
        <v>2077</v>
      </c>
      <c r="U327" s="7" t="s">
        <v>2075</v>
      </c>
      <c r="V327" s="7" t="s">
        <v>2077</v>
      </c>
      <c r="X327" s="7" t="s">
        <v>2077</v>
      </c>
      <c r="Y327" s="28"/>
      <c r="Z327" s="7" t="s">
        <v>2075</v>
      </c>
      <c r="AA327" s="7" t="s">
        <v>2077</v>
      </c>
      <c r="AB327" s="424">
        <v>44652</v>
      </c>
      <c r="AC327" s="424"/>
      <c r="AD327" s="28"/>
      <c r="AE327" s="9"/>
      <c r="AF327" s="425">
        <f t="shared" si="11"/>
        <v>0</v>
      </c>
      <c r="AG327" s="7" t="s">
        <v>2077</v>
      </c>
      <c r="AH327" s="28"/>
      <c r="AI327" s="10" t="s">
        <v>1465</v>
      </c>
    </row>
    <row r="328" spans="1:35">
      <c r="A328" s="10" t="str">
        <f>'Main Meals'!A328</f>
        <v>80001.000.000.000.000.000.000</v>
      </c>
      <c r="B328" s="9">
        <f>'Main Meals'!B328</f>
        <v>80000</v>
      </c>
      <c r="C328" s="9">
        <f>'Main Meals'!C328</f>
        <v>80001</v>
      </c>
      <c r="D328" s="10" t="str">
        <f>'Main Meals'!D328</f>
        <v>Vegan Chili (Tempeh)</v>
      </c>
      <c r="E328" s="9">
        <f>VLOOKUP($A328,'Item ID Crosswalk'!$A$2:$J$1048576,9,FALSE)</f>
        <v>0</v>
      </c>
      <c r="F328" s="422">
        <f>VLOOKUP($A328,'Item ID Crosswalk'!$A$2:$J$1048576,10,FALSE)</f>
        <v>0</v>
      </c>
      <c r="G328" s="9" t="str">
        <f>'Main Meals'!I328</f>
        <v xml:space="preserve">ACTIVE </v>
      </c>
      <c r="H328" s="409">
        <f>'Main Meals'!J328</f>
        <v>44482</v>
      </c>
      <c r="I328" s="9" t="str">
        <f>'Main Meals'!K328</f>
        <v>SOUP</v>
      </c>
      <c r="J328" s="9" t="str">
        <f>VLOOKUP(C328,'Main Meals'!C328:L635,10,FALSE)</f>
        <v>SS</v>
      </c>
      <c r="K328" s="7" t="s">
        <v>2076</v>
      </c>
      <c r="L328" s="392">
        <v>11.35</v>
      </c>
      <c r="M328" s="401">
        <v>44736</v>
      </c>
      <c r="N328" s="407">
        <v>10.99</v>
      </c>
      <c r="O328" s="423">
        <f t="shared" si="10"/>
        <v>3.2757051865332065E-2</v>
      </c>
      <c r="P328" s="7" t="s">
        <v>2075</v>
      </c>
      <c r="Q328" s="392" t="s">
        <v>2077</v>
      </c>
      <c r="U328" s="7" t="s">
        <v>2075</v>
      </c>
      <c r="V328" s="7" t="s">
        <v>2077</v>
      </c>
      <c r="X328" s="7" t="s">
        <v>2077</v>
      </c>
      <c r="Y328" s="28"/>
      <c r="Z328" s="7" t="s">
        <v>2075</v>
      </c>
      <c r="AA328" s="407">
        <v>10.99</v>
      </c>
      <c r="AB328" s="424">
        <v>44652</v>
      </c>
      <c r="AC328" s="424"/>
      <c r="AD328" s="28"/>
      <c r="AE328" s="9"/>
      <c r="AF328" s="425">
        <f t="shared" si="11"/>
        <v>1</v>
      </c>
      <c r="AG328" s="7" t="s">
        <v>2077</v>
      </c>
      <c r="AH328" s="28"/>
      <c r="AI328" s="10" t="s">
        <v>1465</v>
      </c>
    </row>
    <row r="329" spans="1:35">
      <c r="A329" s="10" t="str">
        <f>'Main Meals'!A329</f>
        <v>80002.000.000.000.000.000.000</v>
      </c>
      <c r="B329" s="9">
        <f>'Main Meals'!B329</f>
        <v>80000</v>
      </c>
      <c r="C329" s="9">
        <f>'Main Meals'!C329</f>
        <v>80002</v>
      </c>
      <c r="D329" s="10" t="str">
        <f>'Main Meals'!D329</f>
        <v>Vegan Chili (Quinoa)</v>
      </c>
      <c r="E329" s="9">
        <f>VLOOKUP($A329,'Item ID Crosswalk'!$A$2:$J$1048576,9,FALSE)</f>
        <v>0</v>
      </c>
      <c r="F329" s="422">
        <f>VLOOKUP($A329,'Item ID Crosswalk'!$A$2:$J$1048576,10,FALSE)</f>
        <v>0</v>
      </c>
      <c r="G329" s="9" t="str">
        <f>'Main Meals'!I329</f>
        <v xml:space="preserve">ACTIVE </v>
      </c>
      <c r="H329" s="409">
        <f>'Main Meals'!J329</f>
        <v>44482</v>
      </c>
      <c r="I329" s="9" t="str">
        <f>'Main Meals'!K329</f>
        <v>SOUP</v>
      </c>
      <c r="J329" s="9" t="str">
        <f>VLOOKUP(C329,'Main Meals'!C329:L635,10,FALSE)</f>
        <v>SS</v>
      </c>
      <c r="K329" s="7" t="s">
        <v>2076</v>
      </c>
      <c r="L329" s="392">
        <v>11.35</v>
      </c>
      <c r="M329" s="401">
        <v>44736</v>
      </c>
      <c r="N329" s="407">
        <v>10.99</v>
      </c>
      <c r="O329" s="423">
        <f t="shared" si="10"/>
        <v>3.2757051865332065E-2</v>
      </c>
      <c r="P329" s="7" t="s">
        <v>2075</v>
      </c>
      <c r="Q329" s="392" t="s">
        <v>2077</v>
      </c>
      <c r="U329" s="7" t="s">
        <v>2075</v>
      </c>
      <c r="V329" s="7" t="s">
        <v>2077</v>
      </c>
      <c r="X329" s="7" t="s">
        <v>2077</v>
      </c>
      <c r="Y329" s="28"/>
      <c r="Z329" s="7" t="s">
        <v>2075</v>
      </c>
      <c r="AA329" s="407">
        <v>10.99</v>
      </c>
      <c r="AB329" s="424">
        <v>44652</v>
      </c>
      <c r="AC329" s="424"/>
      <c r="AD329" s="28"/>
      <c r="AE329" s="9"/>
      <c r="AF329" s="425">
        <f t="shared" si="11"/>
        <v>1</v>
      </c>
      <c r="AG329" s="7" t="s">
        <v>2077</v>
      </c>
      <c r="AH329" s="28"/>
      <c r="AI329" s="10" t="s">
        <v>1465</v>
      </c>
    </row>
    <row r="330" spans="1:35">
      <c r="A330" s="10" t="str">
        <f>'Main Meals'!A330</f>
        <v>80101.610.409.115.000.000.000</v>
      </c>
      <c r="B330" s="9">
        <f>'Main Meals'!B330</f>
        <v>80100</v>
      </c>
      <c r="C330" s="9">
        <f>'Main Meals'!C330</f>
        <v>80101</v>
      </c>
      <c r="D330" s="10" t="str">
        <f>'Main Meals'!D330</f>
        <v xml:space="preserve">Fish Tacos with Red Cabbage Slaw  </v>
      </c>
      <c r="E330" s="9">
        <f>VLOOKUP($A330,'Item ID Crosswalk'!$A$2:$J$1048576,9,FALSE)</f>
        <v>0</v>
      </c>
      <c r="F330" s="422">
        <f>VLOOKUP($A330,'Item ID Crosswalk'!$A$2:$J$1048576,10,FALSE)</f>
        <v>0</v>
      </c>
      <c r="G330" s="9" t="str">
        <f>'Main Meals'!I330</f>
        <v xml:space="preserve">ACTIVE </v>
      </c>
      <c r="H330" s="409">
        <f>'Main Meals'!J330</f>
        <v>44482</v>
      </c>
      <c r="I330" s="9" t="str">
        <f>'Main Meals'!K330</f>
        <v>ENTRÉE</v>
      </c>
      <c r="J330" s="9" t="str">
        <f>VLOOKUP(C330,'Main Meals'!C330:L635,10,FALSE)</f>
        <v>SS</v>
      </c>
      <c r="K330" s="7" t="s">
        <v>2076</v>
      </c>
      <c r="L330" s="392">
        <v>16</v>
      </c>
      <c r="M330" s="401">
        <v>44684</v>
      </c>
      <c r="N330" s="407">
        <v>14.99</v>
      </c>
      <c r="O330" s="423">
        <f t="shared" si="10"/>
        <v>6.7378252168112066E-2</v>
      </c>
      <c r="P330" s="7" t="s">
        <v>2075</v>
      </c>
      <c r="Q330" s="392" t="s">
        <v>2077</v>
      </c>
      <c r="U330" s="7" t="s">
        <v>2075</v>
      </c>
      <c r="V330" s="7" t="s">
        <v>2077</v>
      </c>
      <c r="X330" s="7" t="s">
        <v>2077</v>
      </c>
      <c r="Y330" s="28"/>
      <c r="Z330" s="7" t="s">
        <v>2075</v>
      </c>
      <c r="AA330" s="407">
        <v>14.99</v>
      </c>
      <c r="AB330" s="424">
        <v>44652</v>
      </c>
      <c r="AC330" s="424"/>
      <c r="AD330" s="28"/>
      <c r="AE330" s="9"/>
      <c r="AF330" s="425">
        <f t="shared" si="11"/>
        <v>1</v>
      </c>
      <c r="AG330" s="7" t="s">
        <v>2077</v>
      </c>
      <c r="AH330" s="28"/>
      <c r="AI330" s="10" t="s">
        <v>1465</v>
      </c>
    </row>
    <row r="331" spans="1:35">
      <c r="A331" s="10" t="str">
        <f>'Main Meals'!A331</f>
        <v>40840.80901.95201.70401.93001.12800.7600</v>
      </c>
      <c r="B331" s="9">
        <f>'Main Meals'!B331</f>
        <v>40800</v>
      </c>
      <c r="C331" s="9">
        <f>'Main Meals'!C331</f>
        <v>40840</v>
      </c>
      <c r="D331" s="10" t="str">
        <f>'Main Meals'!D331</f>
        <v xml:space="preserve">Comfort Bundle </v>
      </c>
      <c r="E331" s="9">
        <f>VLOOKUP($A331,'Item ID Crosswalk'!$A$2:$J$1048576,9,FALSE)</f>
        <v>0</v>
      </c>
      <c r="F331" s="422">
        <f>VLOOKUP($A331,'Item ID Crosswalk'!$A$2:$J$1048576,10,FALSE)</f>
        <v>0</v>
      </c>
      <c r="G331" s="9" t="str">
        <f>'Main Meals'!I331</f>
        <v xml:space="preserve">ACTIVE </v>
      </c>
      <c r="H331" s="409">
        <f>'Main Meals'!J331</f>
        <v>44482</v>
      </c>
      <c r="I331" s="9" t="str">
        <f>'Main Meals'!K331</f>
        <v>BUNDLE</v>
      </c>
      <c r="J331" s="9" t="str">
        <f>VLOOKUP(C331,'Main Meals'!C331:L635,10,FALSE)</f>
        <v>BUNDLE</v>
      </c>
      <c r="K331" s="7" t="s">
        <v>2076</v>
      </c>
      <c r="L331" s="392">
        <v>132.28</v>
      </c>
      <c r="M331" s="401">
        <v>44743</v>
      </c>
      <c r="N331" s="407">
        <v>132.99</v>
      </c>
      <c r="O331" s="423">
        <f t="shared" si="10"/>
        <v>-5.338747274231205E-3</v>
      </c>
      <c r="P331" s="7" t="s">
        <v>2075</v>
      </c>
      <c r="Q331" s="392" t="s">
        <v>2077</v>
      </c>
      <c r="U331" s="7" t="s">
        <v>2075</v>
      </c>
      <c r="V331" s="7" t="s">
        <v>2077</v>
      </c>
      <c r="X331" s="7" t="s">
        <v>2077</v>
      </c>
      <c r="Y331" s="28"/>
      <c r="Z331" s="7" t="s">
        <v>2075</v>
      </c>
      <c r="AA331" s="407">
        <v>129.99</v>
      </c>
      <c r="AB331" s="424">
        <v>44652</v>
      </c>
      <c r="AC331" s="424"/>
      <c r="AD331" s="28"/>
      <c r="AE331" s="9"/>
      <c r="AF331" s="425">
        <f t="shared" si="11"/>
        <v>1</v>
      </c>
      <c r="AG331" s="7" t="s">
        <v>2077</v>
      </c>
      <c r="AH331" s="28"/>
      <c r="AI331" s="10" t="s">
        <v>1465</v>
      </c>
    </row>
    <row r="332" spans="1:35">
      <c r="A332" s="10" t="str">
        <f>'Main Meals'!A332</f>
        <v>80201.000.000.000.000.000.000</v>
      </c>
      <c r="B332" s="9">
        <f>'Main Meals'!B332</f>
        <v>80200</v>
      </c>
      <c r="C332" s="9">
        <f>'Main Meals'!C332</f>
        <v>80201</v>
      </c>
      <c r="D332" s="10" t="str">
        <f>'Main Meals'!D332</f>
        <v xml:space="preserve">Braised Brisket with Potato Kugel and Sauteed Spinach </v>
      </c>
      <c r="E332" s="9">
        <f>VLOOKUP($A332,'Item ID Crosswalk'!$A$2:$J$1048576,9,FALSE)</f>
        <v>0</v>
      </c>
      <c r="F332" s="422">
        <f>VLOOKUP($A332,'Item ID Crosswalk'!$A$2:$J$1048576,10,FALSE)</f>
        <v>810044438024</v>
      </c>
      <c r="G332" s="9" t="str">
        <f>'Main Meals'!I332</f>
        <v>INACTIVE</v>
      </c>
      <c r="H332" s="409">
        <f>'Main Meals'!J332</f>
        <v>44482</v>
      </c>
      <c r="I332" s="9" t="str">
        <f>'Main Meals'!K332</f>
        <v>ENTRÉE</v>
      </c>
      <c r="J332" s="9" t="str">
        <f>VLOOKUP(C332,'Main Meals'!C332:L635,10,FALSE)</f>
        <v>SS</v>
      </c>
      <c r="K332" s="7" t="s">
        <v>2076</v>
      </c>
      <c r="L332" s="392">
        <v>17.989999999999998</v>
      </c>
      <c r="M332" s="401">
        <v>44562</v>
      </c>
      <c r="N332" s="407">
        <v>16.989999999999998</v>
      </c>
      <c r="O332" s="423">
        <f t="shared" si="10"/>
        <v>5.8858151854031787E-2</v>
      </c>
      <c r="P332" s="7" t="s">
        <v>2075</v>
      </c>
      <c r="Q332" s="392" t="s">
        <v>2077</v>
      </c>
      <c r="U332" s="7" t="s">
        <v>2075</v>
      </c>
      <c r="V332" s="7" t="s">
        <v>2077</v>
      </c>
      <c r="X332" s="7" t="s">
        <v>2077</v>
      </c>
      <c r="Y332" s="28"/>
      <c r="Z332" s="7" t="s">
        <v>2076</v>
      </c>
      <c r="AA332" s="407">
        <v>17.989999999999998</v>
      </c>
      <c r="AB332" s="424">
        <v>44805</v>
      </c>
      <c r="AC332" s="424"/>
      <c r="AD332" s="392">
        <v>8.9949999999999992</v>
      </c>
      <c r="AE332" s="424">
        <v>44805</v>
      </c>
      <c r="AF332" s="425">
        <f t="shared" si="11"/>
        <v>0.5</v>
      </c>
      <c r="AG332" s="7" t="s">
        <v>2077</v>
      </c>
      <c r="AH332" s="28"/>
      <c r="AI332" s="10" t="s">
        <v>1465</v>
      </c>
    </row>
    <row r="333" spans="1:35">
      <c r="A333" s="10" t="str">
        <f>'Main Meals'!A333</f>
        <v>80301.000.000.000.000.000.000</v>
      </c>
      <c r="B333" s="9">
        <f>'Main Meals'!B333</f>
        <v>80300</v>
      </c>
      <c r="C333" s="9">
        <f>'Main Meals'!C333</f>
        <v>80301</v>
      </c>
      <c r="D333" s="10" t="str">
        <f>'Main Meals'!D333</f>
        <v xml:space="preserve">Matzoh Ball Soup </v>
      </c>
      <c r="E333" s="9">
        <f>VLOOKUP($A333,'Item ID Crosswalk'!$A$2:$J$1048576,9,FALSE)</f>
        <v>0</v>
      </c>
      <c r="F333" s="422">
        <f>VLOOKUP($A333,'Item ID Crosswalk'!$A$2:$J$1048576,10,FALSE)</f>
        <v>0</v>
      </c>
      <c r="G333" s="9" t="str">
        <f>'Main Meals'!I333</f>
        <v>INACTIVE</v>
      </c>
      <c r="H333" s="409">
        <f>'Main Meals'!J333</f>
        <v>44482</v>
      </c>
      <c r="I333" s="9" t="str">
        <f>'Main Meals'!K333</f>
        <v>SOUP</v>
      </c>
      <c r="J333" s="9" t="str">
        <f>VLOOKUP(C333,'Main Meals'!C333:L635,10,FALSE)</f>
        <v>SS</v>
      </c>
      <c r="K333" s="7" t="s">
        <v>2076</v>
      </c>
      <c r="L333" s="392">
        <v>7.99</v>
      </c>
      <c r="M333" s="401">
        <v>44562</v>
      </c>
      <c r="N333" s="407"/>
      <c r="O333" s="423">
        <f t="shared" si="10"/>
        <v>0</v>
      </c>
      <c r="P333" s="7" t="s">
        <v>2075</v>
      </c>
      <c r="Q333" s="392" t="s">
        <v>2077</v>
      </c>
      <c r="U333" s="7" t="s">
        <v>2075</v>
      </c>
      <c r="V333" s="7" t="s">
        <v>2077</v>
      </c>
      <c r="X333" s="7" t="s">
        <v>2077</v>
      </c>
      <c r="Y333" s="28"/>
      <c r="Z333" s="7" t="s">
        <v>2075</v>
      </c>
      <c r="AA333" s="407">
        <v>7.99</v>
      </c>
      <c r="AB333" s="424">
        <v>44652</v>
      </c>
      <c r="AC333" s="424"/>
      <c r="AD333" s="28"/>
      <c r="AE333" s="9"/>
      <c r="AF333" s="425">
        <f t="shared" si="11"/>
        <v>1</v>
      </c>
      <c r="AG333" s="7" t="s">
        <v>2077</v>
      </c>
      <c r="AH333" s="28"/>
      <c r="AI333" s="10" t="s">
        <v>1465</v>
      </c>
    </row>
    <row r="334" spans="1:35">
      <c r="A334" s="10" t="str">
        <f>'Main Meals'!A334</f>
        <v>80401.000.000.000.000.000.000</v>
      </c>
      <c r="B334" s="9">
        <f>'Main Meals'!B334</f>
        <v>80400</v>
      </c>
      <c r="C334" s="9">
        <f>'Main Meals'!C334</f>
        <v>80401</v>
      </c>
      <c r="D334" s="10" t="str">
        <f>'Main Meals'!D334</f>
        <v xml:space="preserve">Gefilte Fish </v>
      </c>
      <c r="E334" s="9">
        <f>VLOOKUP($A334,'Item ID Crosswalk'!$A$2:$J$1048576,9,FALSE)</f>
        <v>0</v>
      </c>
      <c r="F334" s="422">
        <f>VLOOKUP($A334,'Item ID Crosswalk'!$A$2:$J$1048576,10,FALSE)</f>
        <v>810044438048</v>
      </c>
      <c r="G334" s="9" t="str">
        <f>'Main Meals'!I334</f>
        <v>ACTIVE</v>
      </c>
      <c r="H334" s="409">
        <f>'Main Meals'!J334</f>
        <v>44482</v>
      </c>
      <c r="I334" s="9" t="str">
        <f>'Main Meals'!K334</f>
        <v>ENTRÉE</v>
      </c>
      <c r="J334" s="9" t="str">
        <f>VLOOKUP(C334,'Main Meals'!C334:L635,10,FALSE)</f>
        <v>MS</v>
      </c>
      <c r="K334" s="7" t="s">
        <v>2076</v>
      </c>
      <c r="L334" s="392">
        <v>11.99</v>
      </c>
      <c r="M334" s="401">
        <v>44562</v>
      </c>
      <c r="N334" s="407"/>
      <c r="O334" s="423">
        <f t="shared" si="10"/>
        <v>0</v>
      </c>
      <c r="P334" s="7" t="s">
        <v>2075</v>
      </c>
      <c r="Q334" s="7" t="s">
        <v>2077</v>
      </c>
      <c r="U334" s="7" t="s">
        <v>2075</v>
      </c>
      <c r="V334" s="7" t="s">
        <v>2077</v>
      </c>
      <c r="X334" s="392" t="s">
        <v>137</v>
      </c>
      <c r="Y334" s="392"/>
      <c r="Z334" s="7" t="s">
        <v>2076</v>
      </c>
      <c r="AA334" s="407">
        <v>11.99</v>
      </c>
      <c r="AB334" s="424">
        <v>44652</v>
      </c>
      <c r="AC334" s="424"/>
      <c r="AD334" s="392">
        <v>7.7935000000000008</v>
      </c>
      <c r="AE334" s="409">
        <v>44790</v>
      </c>
      <c r="AF334" s="425">
        <f t="shared" si="11"/>
        <v>0.34999999999999992</v>
      </c>
      <c r="AG334" s="7" t="s">
        <v>137</v>
      </c>
      <c r="AH334" s="7" t="s">
        <v>2104</v>
      </c>
      <c r="AI334" s="10" t="s">
        <v>1465</v>
      </c>
    </row>
    <row r="335" spans="1:35">
      <c r="A335" s="10" t="str">
        <f>'Main Meals'!A335</f>
        <v>80501.000.000.000.000.000.000</v>
      </c>
      <c r="B335" s="9">
        <f>'Main Meals'!B335</f>
        <v>80500</v>
      </c>
      <c r="C335" s="9">
        <f>'Main Meals'!C335</f>
        <v>80501</v>
      </c>
      <c r="D335" s="10" t="str">
        <f>'Main Meals'!D335</f>
        <v xml:space="preserve">Charoset </v>
      </c>
      <c r="E335" s="9">
        <f>VLOOKUP($A335,'Item ID Crosswalk'!$A$2:$J$1048576,9,FALSE)</f>
        <v>0</v>
      </c>
      <c r="F335" s="422">
        <f>VLOOKUP($A335,'Item ID Crosswalk'!$A$2:$J$1048576,10,FALSE)</f>
        <v>0</v>
      </c>
      <c r="G335" s="9" t="str">
        <f>'Main Meals'!I335</f>
        <v>INACTIVE</v>
      </c>
      <c r="H335" s="409">
        <f>'Main Meals'!J335</f>
        <v>44482</v>
      </c>
      <c r="I335" s="9" t="str">
        <f>'Main Meals'!K335</f>
        <v>SIDE</v>
      </c>
      <c r="J335" s="9" t="str">
        <f>VLOOKUP(C335,'Main Meals'!C335:L635,10,FALSE)</f>
        <v>MS</v>
      </c>
      <c r="K335" s="7" t="s">
        <v>2076</v>
      </c>
      <c r="L335" s="392">
        <v>8.99</v>
      </c>
      <c r="M335" s="401">
        <v>44562</v>
      </c>
      <c r="N335" s="407"/>
      <c r="O335" s="423">
        <f t="shared" si="10"/>
        <v>0</v>
      </c>
      <c r="P335" s="7" t="s">
        <v>2075</v>
      </c>
      <c r="Q335" s="392" t="s">
        <v>2077</v>
      </c>
      <c r="U335" s="7" t="s">
        <v>2075</v>
      </c>
      <c r="V335" s="7" t="s">
        <v>2077</v>
      </c>
      <c r="X335" s="7" t="s">
        <v>2077</v>
      </c>
      <c r="Y335" s="28"/>
      <c r="Z335" s="7" t="s">
        <v>2075</v>
      </c>
      <c r="AA335" s="407">
        <v>8.99</v>
      </c>
      <c r="AB335" s="424">
        <v>44652</v>
      </c>
      <c r="AC335" s="424"/>
      <c r="AD335" s="28"/>
      <c r="AE335" s="9"/>
      <c r="AF335" s="425">
        <f t="shared" si="11"/>
        <v>1</v>
      </c>
      <c r="AG335" s="7" t="s">
        <v>2077</v>
      </c>
      <c r="AH335" s="28"/>
      <c r="AI335" s="10" t="s">
        <v>1465</v>
      </c>
    </row>
    <row r="336" spans="1:35">
      <c r="A336" s="10" t="str">
        <f>'Main Meals'!A336</f>
        <v>40841.80201.80201.80301.80301.80401.000</v>
      </c>
      <c r="B336" s="9">
        <f>'Main Meals'!B336</f>
        <v>40800</v>
      </c>
      <c r="C336" s="9">
        <f>'Main Meals'!C336</f>
        <v>40841</v>
      </c>
      <c r="D336" s="10" t="str">
        <f>'Main Meals'!D336</f>
        <v xml:space="preserve">Passover Bundle for 2 </v>
      </c>
      <c r="E336" s="9">
        <f>VLOOKUP($A336,'Item ID Crosswalk'!$A$2:$J$1048576,9,FALSE)</f>
        <v>0</v>
      </c>
      <c r="F336" s="422">
        <f>VLOOKUP($A336,'Item ID Crosswalk'!$A$2:$J$1048576,10,FALSE)</f>
        <v>0</v>
      </c>
      <c r="G336" s="9" t="str">
        <f>'Main Meals'!I336</f>
        <v>INACTIVE</v>
      </c>
      <c r="H336" s="409">
        <f>'Main Meals'!J336</f>
        <v>44482</v>
      </c>
      <c r="I336" s="9" t="str">
        <f>'Main Meals'!K336</f>
        <v>BUNDLE</v>
      </c>
      <c r="J336" s="9" t="str">
        <f>VLOOKUP(C336,'Main Meals'!C336:L635,10,FALSE)</f>
        <v>BUNDLE</v>
      </c>
      <c r="K336" s="7" t="s">
        <v>2076</v>
      </c>
      <c r="L336" s="392" t="s">
        <v>2077</v>
      </c>
      <c r="M336" s="401">
        <v>44562</v>
      </c>
      <c r="N336" s="7"/>
      <c r="O336" s="423">
        <f t="shared" si="10"/>
        <v>0</v>
      </c>
      <c r="P336" s="7" t="s">
        <v>2075</v>
      </c>
      <c r="Q336" s="392" t="s">
        <v>2077</v>
      </c>
      <c r="U336" s="7" t="s">
        <v>2075</v>
      </c>
      <c r="V336" s="7" t="s">
        <v>2077</v>
      </c>
      <c r="X336" s="7" t="s">
        <v>2077</v>
      </c>
      <c r="Y336" s="28"/>
      <c r="Z336" s="7" t="s">
        <v>2075</v>
      </c>
      <c r="AA336" s="7" t="s">
        <v>2077</v>
      </c>
      <c r="AB336" s="424">
        <v>44652</v>
      </c>
      <c r="AC336" s="424"/>
      <c r="AD336" s="28"/>
      <c r="AE336" s="9"/>
      <c r="AF336" s="425">
        <f t="shared" si="11"/>
        <v>0</v>
      </c>
      <c r="AG336" s="7" t="s">
        <v>2077</v>
      </c>
      <c r="AH336" s="28"/>
      <c r="AI336" s="10" t="s">
        <v>1465</v>
      </c>
    </row>
    <row r="337" spans="1:35">
      <c r="A337" s="10" t="str">
        <f>'Main Meals'!A337</f>
        <v>40842.80201.80201.80201.80201.80301.80301</v>
      </c>
      <c r="B337" s="9">
        <f>'Main Meals'!B337</f>
        <v>40800</v>
      </c>
      <c r="C337" s="9">
        <f>'Main Meals'!C337</f>
        <v>40842</v>
      </c>
      <c r="D337" s="10" t="str">
        <f>'Main Meals'!D337</f>
        <v xml:space="preserve">Passover Bundle for 4 </v>
      </c>
      <c r="E337" s="9">
        <f>VLOOKUP($A337,'Item ID Crosswalk'!$A$2:$J$1048576,9,FALSE)</f>
        <v>0</v>
      </c>
      <c r="F337" s="422">
        <f>VLOOKUP($A337,'Item ID Crosswalk'!$A$2:$J$1048576,10,FALSE)</f>
        <v>0</v>
      </c>
      <c r="G337" s="9" t="str">
        <f>'Main Meals'!I337</f>
        <v>INACTIVE</v>
      </c>
      <c r="H337" s="409">
        <f>'Main Meals'!J337</f>
        <v>44482</v>
      </c>
      <c r="I337" s="9" t="str">
        <f>'Main Meals'!K337</f>
        <v>BUNDLE</v>
      </c>
      <c r="J337" s="9" t="str">
        <f>VLOOKUP(C337,'Main Meals'!C337:L635,10,FALSE)</f>
        <v>BUNDLE</v>
      </c>
      <c r="K337" s="7" t="s">
        <v>2076</v>
      </c>
      <c r="L337" s="392" t="s">
        <v>2077</v>
      </c>
      <c r="M337" s="401">
        <v>44562</v>
      </c>
      <c r="N337" s="7"/>
      <c r="O337" s="423">
        <f t="shared" si="10"/>
        <v>0</v>
      </c>
      <c r="P337" s="7" t="s">
        <v>2075</v>
      </c>
      <c r="Q337" s="392" t="s">
        <v>2077</v>
      </c>
      <c r="U337" s="7" t="s">
        <v>2075</v>
      </c>
      <c r="V337" s="7" t="s">
        <v>2077</v>
      </c>
      <c r="X337" s="7" t="s">
        <v>2077</v>
      </c>
      <c r="Y337" s="28"/>
      <c r="Z337" s="7" t="s">
        <v>2075</v>
      </c>
      <c r="AA337" s="7" t="s">
        <v>2077</v>
      </c>
      <c r="AB337" s="424">
        <v>44652</v>
      </c>
      <c r="AC337" s="424"/>
      <c r="AD337" s="28"/>
      <c r="AE337" s="9"/>
      <c r="AF337" s="425">
        <f t="shared" si="11"/>
        <v>0</v>
      </c>
      <c r="AG337" s="7" t="s">
        <v>2077</v>
      </c>
      <c r="AH337" s="28"/>
      <c r="AI337" s="10" t="s">
        <v>1465</v>
      </c>
    </row>
    <row r="338" spans="1:35">
      <c r="A338" s="10" t="str">
        <f>'Main Meals'!A338</f>
        <v>40843.70701.70701.70701.70701.13502.20301</v>
      </c>
      <c r="B338" s="9">
        <f>'Main Meals'!B338</f>
        <v>40800</v>
      </c>
      <c r="C338" s="9">
        <f>'Main Meals'!C338</f>
        <v>40843</v>
      </c>
      <c r="D338" s="10" t="str">
        <f>'Main Meals'!D338</f>
        <v xml:space="preserve">Easter Dinner Bundle </v>
      </c>
      <c r="E338" s="9">
        <f>VLOOKUP($A338,'Item ID Crosswalk'!$A$2:$J$1048576,9,FALSE)</f>
        <v>0</v>
      </c>
      <c r="F338" s="422">
        <f>VLOOKUP($A338,'Item ID Crosswalk'!$A$2:$J$1048576,10,FALSE)</f>
        <v>0</v>
      </c>
      <c r="G338" s="9" t="str">
        <f>'Main Meals'!I338</f>
        <v>INACTIVE</v>
      </c>
      <c r="H338" s="409">
        <f>'Main Meals'!J338</f>
        <v>44482</v>
      </c>
      <c r="I338" s="9" t="str">
        <f>'Main Meals'!K338</f>
        <v>BUNDLE</v>
      </c>
      <c r="J338" s="9" t="str">
        <f>VLOOKUP(C338,'Main Meals'!C338:L635,10,FALSE)</f>
        <v>BUNDLE</v>
      </c>
      <c r="K338" s="7" t="s">
        <v>2076</v>
      </c>
      <c r="L338" s="392" t="s">
        <v>2077</v>
      </c>
      <c r="M338" s="401">
        <v>44562</v>
      </c>
      <c r="N338" s="7"/>
      <c r="O338" s="423">
        <f t="shared" si="10"/>
        <v>0</v>
      </c>
      <c r="P338" s="7" t="s">
        <v>2075</v>
      </c>
      <c r="Q338" s="392" t="s">
        <v>2077</v>
      </c>
      <c r="U338" s="7" t="s">
        <v>2075</v>
      </c>
      <c r="V338" s="7" t="s">
        <v>2077</v>
      </c>
      <c r="X338" s="7" t="s">
        <v>2077</v>
      </c>
      <c r="Y338" s="28"/>
      <c r="Z338" s="7" t="s">
        <v>2075</v>
      </c>
      <c r="AA338" s="7" t="s">
        <v>2077</v>
      </c>
      <c r="AB338" s="424">
        <v>44652</v>
      </c>
      <c r="AC338" s="424"/>
      <c r="AD338" s="28"/>
      <c r="AE338" s="9"/>
      <c r="AF338" s="425">
        <f t="shared" si="11"/>
        <v>0</v>
      </c>
      <c r="AG338" s="7" t="s">
        <v>2077</v>
      </c>
      <c r="AH338" s="28"/>
      <c r="AI338" s="10" t="s">
        <v>1465</v>
      </c>
    </row>
    <row r="339" spans="1:35">
      <c r="A339" s="10" t="str">
        <f>'Main Meals'!A339</f>
        <v>80601.000.000.000.000.000.000</v>
      </c>
      <c r="B339" s="9">
        <f>'Main Meals'!B339</f>
        <v>80600</v>
      </c>
      <c r="C339" s="9">
        <f>'Main Meals'!C339</f>
        <v>80601</v>
      </c>
      <c r="D339" s="10" t="str">
        <f>'Main Meals'!D339</f>
        <v xml:space="preserve">Lamb Loin with Persillade </v>
      </c>
      <c r="E339" s="9">
        <f>VLOOKUP($A339,'Item ID Crosswalk'!$A$2:$J$1048576,9,FALSE)</f>
        <v>0</v>
      </c>
      <c r="F339" s="422">
        <f>VLOOKUP($A339,'Item ID Crosswalk'!$A$2:$J$1048576,10,FALSE)</f>
        <v>0</v>
      </c>
      <c r="G339" s="9" t="str">
        <f>'Main Meals'!I339</f>
        <v>INACTIVE</v>
      </c>
      <c r="H339" s="409">
        <f>'Main Meals'!J339</f>
        <v>44482</v>
      </c>
      <c r="I339" s="9" t="str">
        <f>'Main Meals'!K339</f>
        <v>ENTRÉE</v>
      </c>
      <c r="J339" s="9" t="str">
        <f>VLOOKUP(C339,'Main Meals'!C339:L635,10,FALSE)</f>
        <v>SS</v>
      </c>
      <c r="K339" s="7" t="s">
        <v>2076</v>
      </c>
      <c r="L339" s="392">
        <v>0</v>
      </c>
      <c r="M339" s="401">
        <v>44562</v>
      </c>
      <c r="N339" s="407"/>
      <c r="O339" s="423">
        <f t="shared" si="10"/>
        <v>0</v>
      </c>
      <c r="P339" s="7" t="s">
        <v>2075</v>
      </c>
      <c r="Q339" s="392" t="s">
        <v>2077</v>
      </c>
      <c r="U339" s="7" t="s">
        <v>2075</v>
      </c>
      <c r="V339" s="7" t="s">
        <v>2077</v>
      </c>
      <c r="X339" s="7" t="s">
        <v>2077</v>
      </c>
      <c r="Y339" s="28"/>
      <c r="Z339" s="7" t="s">
        <v>2075</v>
      </c>
      <c r="AA339" s="407">
        <v>0</v>
      </c>
      <c r="AB339" s="424">
        <v>44652</v>
      </c>
      <c r="AC339" s="424"/>
      <c r="AD339" s="28"/>
      <c r="AE339" s="9"/>
      <c r="AF339" s="425">
        <f t="shared" si="11"/>
        <v>0</v>
      </c>
      <c r="AG339" s="7" t="s">
        <v>2077</v>
      </c>
      <c r="AH339" s="28"/>
      <c r="AI339" s="10" t="s">
        <v>1465</v>
      </c>
    </row>
    <row r="340" spans="1:35">
      <c r="A340" s="10" t="str">
        <f>'Main Meals'!A340</f>
        <v>80701.000.000.000.000.000.000</v>
      </c>
      <c r="B340" s="9">
        <f>'Main Meals'!B340</f>
        <v>80700</v>
      </c>
      <c r="C340" s="9">
        <f>'Main Meals'!C340</f>
        <v>80701</v>
      </c>
      <c r="D340" s="10" t="str">
        <f>'Main Meals'!D340</f>
        <v xml:space="preserve">Almond-Mint Rice Pilaf </v>
      </c>
      <c r="E340" s="9">
        <f>VLOOKUP($A340,'Item ID Crosswalk'!$A$2:$J$1048576,9,FALSE)</f>
        <v>0</v>
      </c>
      <c r="F340" s="422">
        <f>VLOOKUP($A340,'Item ID Crosswalk'!$A$2:$J$1048576,10,FALSE)</f>
        <v>0</v>
      </c>
      <c r="G340" s="9" t="str">
        <f>'Main Meals'!I340</f>
        <v>INACTIVE</v>
      </c>
      <c r="H340" s="409">
        <f>'Main Meals'!J340</f>
        <v>44482</v>
      </c>
      <c r="I340" s="9" t="str">
        <f>'Main Meals'!K340</f>
        <v>LARGE SIDE 16oz</v>
      </c>
      <c r="J340" s="9" t="str">
        <f>VLOOKUP(C340,'Main Meals'!C340:L635,10,FALSE)</f>
        <v>SS</v>
      </c>
      <c r="K340" s="7" t="s">
        <v>2076</v>
      </c>
      <c r="L340" s="392">
        <v>0</v>
      </c>
      <c r="M340" s="401">
        <v>44562</v>
      </c>
      <c r="N340" s="407"/>
      <c r="O340" s="423">
        <f t="shared" si="10"/>
        <v>0</v>
      </c>
      <c r="P340" s="7" t="s">
        <v>2075</v>
      </c>
      <c r="Q340" s="392" t="s">
        <v>2077</v>
      </c>
      <c r="U340" s="7" t="s">
        <v>2075</v>
      </c>
      <c r="V340" s="7" t="s">
        <v>2077</v>
      </c>
      <c r="X340" s="7" t="s">
        <v>2077</v>
      </c>
      <c r="Y340" s="28"/>
      <c r="Z340" s="7" t="s">
        <v>2075</v>
      </c>
      <c r="AA340" s="407">
        <v>0</v>
      </c>
      <c r="AB340" s="424">
        <v>44652</v>
      </c>
      <c r="AC340" s="424"/>
      <c r="AD340" s="28"/>
      <c r="AE340" s="9"/>
      <c r="AF340" s="425">
        <f t="shared" si="11"/>
        <v>0</v>
      </c>
      <c r="AG340" s="7" t="s">
        <v>2077</v>
      </c>
      <c r="AH340" s="28"/>
      <c r="AI340" s="10" t="s">
        <v>1465</v>
      </c>
    </row>
    <row r="341" spans="1:35">
      <c r="A341" s="10" t="str">
        <f>'Main Meals'!A341</f>
        <v>80801.000.000.000.000.000.000</v>
      </c>
      <c r="B341" s="9">
        <f>'Main Meals'!B341</f>
        <v>80800</v>
      </c>
      <c r="C341" s="9">
        <f>'Main Meals'!C341</f>
        <v>80801</v>
      </c>
      <c r="D341" s="10" t="str">
        <f>'Main Meals'!D341</f>
        <v xml:space="preserve">Green Salad  </v>
      </c>
      <c r="E341" s="9">
        <f>VLOOKUP($A341,'Item ID Crosswalk'!$A$2:$J$1048576,9,FALSE)</f>
        <v>0</v>
      </c>
      <c r="F341" s="422">
        <f>VLOOKUP($A341,'Item ID Crosswalk'!$A$2:$J$1048576,10,FALSE)</f>
        <v>0</v>
      </c>
      <c r="G341" s="9" t="str">
        <f>'Main Meals'!I341</f>
        <v>INACTIVE</v>
      </c>
      <c r="H341" s="409">
        <f>'Main Meals'!J341</f>
        <v>44482</v>
      </c>
      <c r="I341" s="9" t="str">
        <f>'Main Meals'!K341</f>
        <v>SALAD</v>
      </c>
      <c r="J341" s="9" t="str">
        <f>VLOOKUP(C341,'Main Meals'!C341:L635,10,FALSE)</f>
        <v>SS</v>
      </c>
      <c r="K341" s="7" t="s">
        <v>2076</v>
      </c>
      <c r="L341" s="392">
        <v>0</v>
      </c>
      <c r="M341" s="401">
        <v>44562</v>
      </c>
      <c r="N341" s="407"/>
      <c r="O341" s="423">
        <f t="shared" si="10"/>
        <v>0</v>
      </c>
      <c r="P341" s="7" t="s">
        <v>2075</v>
      </c>
      <c r="Q341" s="392" t="s">
        <v>2077</v>
      </c>
      <c r="U341" s="7" t="s">
        <v>2075</v>
      </c>
      <c r="V341" s="7" t="s">
        <v>2077</v>
      </c>
      <c r="X341" s="7" t="s">
        <v>2077</v>
      </c>
      <c r="Y341" s="28"/>
      <c r="Z341" s="7" t="s">
        <v>2075</v>
      </c>
      <c r="AA341" s="407">
        <v>0</v>
      </c>
      <c r="AB341" s="424">
        <v>44652</v>
      </c>
      <c r="AC341" s="424"/>
      <c r="AD341" s="28"/>
      <c r="AE341" s="9"/>
      <c r="AF341" s="425">
        <f t="shared" si="11"/>
        <v>0</v>
      </c>
      <c r="AG341" s="7" t="s">
        <v>2077</v>
      </c>
      <c r="AH341" s="28"/>
      <c r="AI341" s="10" t="s">
        <v>1465</v>
      </c>
    </row>
    <row r="342" spans="1:35">
      <c r="A342" s="10" t="str">
        <f>'Main Meals'!A342</f>
        <v>2902.103.000.000.000.000.000</v>
      </c>
      <c r="B342" s="9">
        <f>'Main Meals'!B342</f>
        <v>2900</v>
      </c>
      <c r="C342" s="9">
        <f>'Main Meals'!C342</f>
        <v>2902</v>
      </c>
      <c r="D342" s="10" t="str">
        <f>'Main Meals'!D342</f>
        <v>Pesto Spaghetti Squash Salad (Chicken)</v>
      </c>
      <c r="E342" s="9">
        <f>VLOOKUP($A342,'Item ID Crosswalk'!$A$2:$J$1048576,9,FALSE)</f>
        <v>0</v>
      </c>
      <c r="F342" s="422">
        <f>VLOOKUP($A342,'Item ID Crosswalk'!$A$2:$J$1048576,10,FALSE)</f>
        <v>850001352048</v>
      </c>
      <c r="G342" s="9" t="str">
        <f>'Main Meals'!I342</f>
        <v xml:space="preserve">ACTIVE </v>
      </c>
      <c r="H342" s="409">
        <f>'Main Meals'!J342</f>
        <v>44482</v>
      </c>
      <c r="I342" s="9" t="str">
        <f>'Main Meals'!K342</f>
        <v>SALAD</v>
      </c>
      <c r="J342" s="9" t="str">
        <f>VLOOKUP(C342,'Main Meals'!C342:L635,10,FALSE)</f>
        <v>SS</v>
      </c>
      <c r="K342" s="7" t="s">
        <v>2076</v>
      </c>
      <c r="L342" s="392">
        <v>14.03</v>
      </c>
      <c r="M342" s="401">
        <v>44684</v>
      </c>
      <c r="N342" s="407">
        <v>13.99</v>
      </c>
      <c r="O342" s="423">
        <f t="shared" si="10"/>
        <v>2.8591851322372513E-3</v>
      </c>
      <c r="P342" s="7" t="s">
        <v>2075</v>
      </c>
      <c r="Q342" s="392" t="s">
        <v>2077</v>
      </c>
      <c r="U342" s="7" t="s">
        <v>2075</v>
      </c>
      <c r="V342" s="7" t="s">
        <v>2077</v>
      </c>
      <c r="X342" s="7" t="s">
        <v>2077</v>
      </c>
      <c r="Y342" s="28"/>
      <c r="Z342" s="7" t="s">
        <v>2075</v>
      </c>
      <c r="AA342" s="407">
        <v>13.99</v>
      </c>
      <c r="AB342" s="424">
        <v>44652</v>
      </c>
      <c r="AC342" s="424"/>
      <c r="AD342" s="28"/>
      <c r="AE342" s="9"/>
      <c r="AF342" s="425">
        <f t="shared" si="11"/>
        <v>1</v>
      </c>
      <c r="AG342" s="7" t="s">
        <v>2077</v>
      </c>
      <c r="AH342" s="28"/>
      <c r="AI342" s="10" t="s">
        <v>1465</v>
      </c>
    </row>
    <row r="343" spans="1:35">
      <c r="A343" s="10" t="str">
        <f>'Main Meals'!A343</f>
        <v>40844.4602.80101.70903.1201.5200.4701</v>
      </c>
      <c r="B343" s="9">
        <f>'Main Meals'!B343</f>
        <v>40800</v>
      </c>
      <c r="C343" s="9">
        <f>'Main Meals'!C343</f>
        <v>40844</v>
      </c>
      <c r="D343" s="10" t="str">
        <f>'Main Meals'!D343</f>
        <v xml:space="preserve">Spring Bundle  </v>
      </c>
      <c r="E343" s="9">
        <f>VLOOKUP($A343,'Item ID Crosswalk'!$A$2:$J$1048576,9,FALSE)</f>
        <v>0</v>
      </c>
      <c r="F343" s="422">
        <f>VLOOKUP($A343,'Item ID Crosswalk'!$A$2:$J$1048576,10,FALSE)</f>
        <v>0</v>
      </c>
      <c r="G343" s="9" t="str">
        <f>'Main Meals'!I343</f>
        <v>INACTIVE</v>
      </c>
      <c r="H343" s="409">
        <f>'Main Meals'!J343</f>
        <v>44482</v>
      </c>
      <c r="I343" s="9" t="str">
        <f>'Main Meals'!K343</f>
        <v>BUNDLE</v>
      </c>
      <c r="J343" s="9" t="str">
        <f>VLOOKUP(C343,'Main Meals'!C343:L635,10,FALSE)</f>
        <v>BUNDLE</v>
      </c>
      <c r="K343" s="7" t="s">
        <v>2076</v>
      </c>
      <c r="L343" s="392" t="s">
        <v>2077</v>
      </c>
      <c r="M343" s="401">
        <v>44562</v>
      </c>
      <c r="N343" s="7"/>
      <c r="O343" s="423">
        <f t="shared" si="10"/>
        <v>0</v>
      </c>
      <c r="P343" s="7" t="s">
        <v>2075</v>
      </c>
      <c r="Q343" s="392" t="s">
        <v>2077</v>
      </c>
      <c r="U343" s="7" t="s">
        <v>2075</v>
      </c>
      <c r="V343" s="7" t="s">
        <v>2077</v>
      </c>
      <c r="X343" s="7" t="s">
        <v>2077</v>
      </c>
      <c r="Y343" s="28"/>
      <c r="Z343" s="7" t="s">
        <v>2075</v>
      </c>
      <c r="AA343" s="7" t="s">
        <v>2077</v>
      </c>
      <c r="AB343" s="424">
        <v>44652</v>
      </c>
      <c r="AC343" s="424"/>
      <c r="AD343" s="28"/>
      <c r="AE343" s="9"/>
      <c r="AF343" s="425">
        <f t="shared" si="11"/>
        <v>0</v>
      </c>
      <c r="AG343" s="7" t="s">
        <v>2077</v>
      </c>
      <c r="AH343" s="28"/>
      <c r="AI343" s="10" t="s">
        <v>1465</v>
      </c>
    </row>
    <row r="344" spans="1:35">
      <c r="A344" s="10" t="str">
        <f>'Main Meals'!A344</f>
        <v>40845.4701.1803.2705.20201.60101.6600</v>
      </c>
      <c r="B344" s="9">
        <f>'Main Meals'!B344</f>
        <v>40800</v>
      </c>
      <c r="C344" s="9">
        <f>'Main Meals'!C344</f>
        <v>40845</v>
      </c>
      <c r="D344" s="10" t="str">
        <f>'Main Meals'!D344</f>
        <v xml:space="preserve">PfizerNutrimedy Bundle 1 </v>
      </c>
      <c r="E344" s="9">
        <f>VLOOKUP($A344,'Item ID Crosswalk'!$A$2:$J$1048576,9,FALSE)</f>
        <v>0</v>
      </c>
      <c r="F344" s="422">
        <f>VLOOKUP($A344,'Item ID Crosswalk'!$A$2:$J$1048576,10,FALSE)</f>
        <v>0</v>
      </c>
      <c r="G344" s="9" t="str">
        <f>'Main Meals'!I344</f>
        <v xml:space="preserve">ACTIVE </v>
      </c>
      <c r="H344" s="409">
        <f>'Main Meals'!J344</f>
        <v>44482</v>
      </c>
      <c r="I344" s="9" t="str">
        <f>'Main Meals'!K344</f>
        <v>BUNDLE</v>
      </c>
      <c r="J344" s="9" t="str">
        <f>VLOOKUP(C344,'Main Meals'!C344:L635,10,FALSE)</f>
        <v>BUNDLE</v>
      </c>
      <c r="K344" s="7" t="s">
        <v>2076</v>
      </c>
      <c r="L344" s="392" t="s">
        <v>2077</v>
      </c>
      <c r="M344" s="401">
        <v>44562</v>
      </c>
      <c r="N344" s="7"/>
      <c r="O344" s="423">
        <f t="shared" si="10"/>
        <v>0</v>
      </c>
      <c r="P344" s="7" t="s">
        <v>2075</v>
      </c>
      <c r="Q344" s="392" t="s">
        <v>2077</v>
      </c>
      <c r="U344" s="7" t="s">
        <v>2075</v>
      </c>
      <c r="V344" s="7" t="s">
        <v>2077</v>
      </c>
      <c r="X344" s="7" t="s">
        <v>2077</v>
      </c>
      <c r="Y344" s="28"/>
      <c r="Z344" s="7" t="s">
        <v>2075</v>
      </c>
      <c r="AA344" s="7" t="s">
        <v>2077</v>
      </c>
      <c r="AB344" s="424">
        <v>44652</v>
      </c>
      <c r="AC344" s="424"/>
      <c r="AD344" s="28"/>
      <c r="AE344" s="9"/>
      <c r="AF344" s="425">
        <f t="shared" si="11"/>
        <v>0</v>
      </c>
      <c r="AG344" s="7" t="s">
        <v>2077</v>
      </c>
      <c r="AH344" s="28"/>
      <c r="AI344" s="10" t="s">
        <v>1465</v>
      </c>
    </row>
    <row r="345" spans="1:35">
      <c r="A345" s="10" t="str">
        <f>'Main Meals'!A345</f>
        <v>40846.4701.40101.30801.7800.7500.5500</v>
      </c>
      <c r="B345" s="9">
        <f>'Main Meals'!B345</f>
        <v>40800</v>
      </c>
      <c r="C345" s="9">
        <f>'Main Meals'!C345</f>
        <v>40846</v>
      </c>
      <c r="D345" s="10" t="str">
        <f>'Main Meals'!D345</f>
        <v xml:space="preserve">PfizerNutrimedy Bundle 2 </v>
      </c>
      <c r="E345" s="9">
        <f>VLOOKUP($A345,'Item ID Crosswalk'!$A$2:$J$1048576,9,FALSE)</f>
        <v>0</v>
      </c>
      <c r="F345" s="422">
        <f>VLOOKUP($A345,'Item ID Crosswalk'!$A$2:$J$1048576,10,FALSE)</f>
        <v>0</v>
      </c>
      <c r="G345" s="9" t="str">
        <f>'Main Meals'!I345</f>
        <v xml:space="preserve">ACTIVE </v>
      </c>
      <c r="H345" s="409">
        <f>'Main Meals'!J345</f>
        <v>44482</v>
      </c>
      <c r="I345" s="9" t="str">
        <f>'Main Meals'!K345</f>
        <v>BUNDLE</v>
      </c>
      <c r="J345" s="9" t="str">
        <f>VLOOKUP(C345,'Main Meals'!C345:L635,10,FALSE)</f>
        <v>BUNDLE</v>
      </c>
      <c r="K345" s="7" t="s">
        <v>2076</v>
      </c>
      <c r="L345" s="392" t="s">
        <v>2077</v>
      </c>
      <c r="M345" s="401">
        <v>44562</v>
      </c>
      <c r="N345" s="7"/>
      <c r="O345" s="423">
        <f t="shared" si="10"/>
        <v>0</v>
      </c>
      <c r="P345" s="7" t="s">
        <v>2075</v>
      </c>
      <c r="Q345" s="392" t="s">
        <v>2077</v>
      </c>
      <c r="U345" s="7" t="s">
        <v>2075</v>
      </c>
      <c r="V345" s="7" t="s">
        <v>2077</v>
      </c>
      <c r="X345" s="7" t="s">
        <v>2077</v>
      </c>
      <c r="Y345" s="28"/>
      <c r="Z345" s="7" t="s">
        <v>2075</v>
      </c>
      <c r="AA345" s="7" t="s">
        <v>2077</v>
      </c>
      <c r="AB345" s="424">
        <v>44652</v>
      </c>
      <c r="AC345" s="424"/>
      <c r="AD345" s="28"/>
      <c r="AE345" s="9"/>
      <c r="AF345" s="425">
        <f t="shared" si="11"/>
        <v>0</v>
      </c>
      <c r="AG345" s="7" t="s">
        <v>2077</v>
      </c>
      <c r="AH345" s="28"/>
      <c r="AI345" s="10" t="s">
        <v>1465</v>
      </c>
    </row>
    <row r="346" spans="1:35">
      <c r="A346" s="10" t="str">
        <f>'Main Meals'!A346</f>
        <v>80901.000.000.000.000.000.000</v>
      </c>
      <c r="B346" s="9">
        <f>'Main Meals'!B346</f>
        <v>80900</v>
      </c>
      <c r="C346" s="9">
        <f>'Main Meals'!C346</f>
        <v>80901</v>
      </c>
      <c r="D346" s="10" t="str">
        <f>'Main Meals'!D346</f>
        <v>Chocolate Fudge Brownie Bites (12 bites)</v>
      </c>
      <c r="E346" s="9">
        <f>VLOOKUP($A346,'Item ID Crosswalk'!$A$2:$J$1048576,9,FALSE)</f>
        <v>0</v>
      </c>
      <c r="F346" s="422">
        <f>VLOOKUP($A346,'Item ID Crosswalk'!$A$2:$J$1048576,10,FALSE)</f>
        <v>810044438093</v>
      </c>
      <c r="G346" s="9" t="str">
        <f>'Main Meals'!I346</f>
        <v xml:space="preserve">ACTIVE </v>
      </c>
      <c r="H346" s="409">
        <f>'Main Meals'!J346</f>
        <v>44482</v>
      </c>
      <c r="I346" s="9" t="str">
        <f>'Main Meals'!K346</f>
        <v>SNACK</v>
      </c>
      <c r="J346" s="9" t="str">
        <f>VLOOKUP(C346,'Main Meals'!C346:L635,10,FALSE)</f>
        <v>MS</v>
      </c>
      <c r="K346" s="7" t="s">
        <v>2076</v>
      </c>
      <c r="L346" s="392">
        <v>9.99</v>
      </c>
      <c r="M346" s="401">
        <v>44562</v>
      </c>
      <c r="N346" s="407"/>
      <c r="O346" s="423">
        <f t="shared" si="10"/>
        <v>0</v>
      </c>
      <c r="P346" s="7" t="s">
        <v>2075</v>
      </c>
      <c r="Q346" s="392">
        <v>0</v>
      </c>
      <c r="U346" s="7" t="s">
        <v>2075</v>
      </c>
      <c r="V346" s="7" t="s">
        <v>2077</v>
      </c>
      <c r="X346" s="392">
        <v>8.5</v>
      </c>
      <c r="Y346" s="392"/>
      <c r="Z346" s="7" t="s">
        <v>2076</v>
      </c>
      <c r="AA346" s="407">
        <v>9.99</v>
      </c>
      <c r="AB346" s="424">
        <v>44652</v>
      </c>
      <c r="AC346" s="424"/>
      <c r="AD346" s="392">
        <v>6.4935</v>
      </c>
      <c r="AE346" s="409">
        <v>44790</v>
      </c>
      <c r="AF346" s="425">
        <f t="shared" si="11"/>
        <v>0.35000000000000003</v>
      </c>
      <c r="AG346" s="7" t="s">
        <v>137</v>
      </c>
      <c r="AH346" s="7" t="s">
        <v>2104</v>
      </c>
      <c r="AI346" s="10" t="s">
        <v>1465</v>
      </c>
    </row>
    <row r="347" spans="1:35">
      <c r="A347" s="10" t="str">
        <f>'Main Meals'!A347</f>
        <v>40847.70701.70701.70701.70701.70801.70801</v>
      </c>
      <c r="B347" s="9">
        <f>'Main Meals'!B347</f>
        <v>40800</v>
      </c>
      <c r="C347" s="9">
        <f>'Main Meals'!C347</f>
        <v>40847</v>
      </c>
      <c r="D347" s="10" t="str">
        <f>'Main Meals'!D347</f>
        <v xml:space="preserve">Mother's Day Dinner Bundle  </v>
      </c>
      <c r="E347" s="9">
        <f>VLOOKUP($A347,'Item ID Crosswalk'!$A$2:$J$1048576,9,FALSE)</f>
        <v>0</v>
      </c>
      <c r="F347" s="422">
        <f>VLOOKUP($A347,'Item ID Crosswalk'!$A$2:$J$1048576,10,FALSE)</f>
        <v>0</v>
      </c>
      <c r="G347" s="9" t="str">
        <f>'Main Meals'!I347</f>
        <v>INACTIVE</v>
      </c>
      <c r="H347" s="409">
        <f>'Main Meals'!J347</f>
        <v>44482</v>
      </c>
      <c r="I347" s="9" t="str">
        <f>'Main Meals'!K347</f>
        <v>BUNDLE</v>
      </c>
      <c r="J347" s="9" t="str">
        <f>VLOOKUP(C347,'Main Meals'!C347:L635,10,FALSE)</f>
        <v>BUNDLE</v>
      </c>
      <c r="K347" s="7" t="s">
        <v>2076</v>
      </c>
      <c r="L347" s="392" t="s">
        <v>2077</v>
      </c>
      <c r="M347" s="401">
        <v>44562</v>
      </c>
      <c r="N347" s="7"/>
      <c r="O347" s="423">
        <f t="shared" si="10"/>
        <v>0</v>
      </c>
      <c r="P347" s="7" t="s">
        <v>2075</v>
      </c>
      <c r="Q347" s="392" t="s">
        <v>2077</v>
      </c>
      <c r="U347" s="7" t="s">
        <v>2075</v>
      </c>
      <c r="V347" s="7" t="s">
        <v>2077</v>
      </c>
      <c r="X347" s="7" t="s">
        <v>2077</v>
      </c>
      <c r="Y347" s="28"/>
      <c r="Z347" s="7" t="s">
        <v>2075</v>
      </c>
      <c r="AA347" s="7" t="s">
        <v>2077</v>
      </c>
      <c r="AB347" s="424">
        <v>44652</v>
      </c>
      <c r="AC347" s="424"/>
      <c r="AD347" s="28"/>
      <c r="AE347" s="9"/>
      <c r="AF347" s="425">
        <f t="shared" si="11"/>
        <v>0</v>
      </c>
      <c r="AG347" s="7" t="s">
        <v>2077</v>
      </c>
      <c r="AH347" s="28"/>
      <c r="AI347" s="10" t="s">
        <v>1465</v>
      </c>
    </row>
    <row r="348" spans="1:35">
      <c r="A348" s="10" t="str">
        <f>'Main Meals'!A348</f>
        <v>81001.000.000.000.000.000.000</v>
      </c>
      <c r="B348" s="9">
        <f>'Main Meals'!B348</f>
        <v>81000</v>
      </c>
      <c r="C348" s="9">
        <f>'Main Meals'!C348</f>
        <v>81001</v>
      </c>
      <c r="D348" s="10" t="str">
        <f>'Main Meals'!D348</f>
        <v xml:space="preserve">Penne with Bolognese </v>
      </c>
      <c r="E348" s="9">
        <f>VLOOKUP($A348,'Item ID Crosswalk'!$A$2:$J$1048576,9,FALSE)</f>
        <v>0</v>
      </c>
      <c r="F348" s="422">
        <f>VLOOKUP($A348,'Item ID Crosswalk'!$A$2:$J$1048576,10,FALSE)</f>
        <v>0</v>
      </c>
      <c r="G348" s="9" t="str">
        <f>'Main Meals'!I348</f>
        <v xml:space="preserve">ACTIVE </v>
      </c>
      <c r="H348" s="409">
        <f>'Main Meals'!J348</f>
        <v>44482</v>
      </c>
      <c r="I348" s="9" t="str">
        <f>'Main Meals'!K348</f>
        <v>LARGE SIDE 24oz</v>
      </c>
      <c r="J348" s="9" t="str">
        <f>VLOOKUP(C348,'Main Meals'!C348:L635,10,FALSE)</f>
        <v>MS</v>
      </c>
      <c r="K348" s="7" t="s">
        <v>2076</v>
      </c>
      <c r="L348" s="392">
        <v>0</v>
      </c>
      <c r="M348" s="401">
        <v>44562</v>
      </c>
      <c r="N348" s="407"/>
      <c r="O348" s="423">
        <f t="shared" si="10"/>
        <v>0</v>
      </c>
      <c r="P348" s="7" t="s">
        <v>2075</v>
      </c>
      <c r="Q348" s="392" t="s">
        <v>2077</v>
      </c>
      <c r="U348" s="7" t="s">
        <v>2075</v>
      </c>
      <c r="V348" s="7" t="s">
        <v>2077</v>
      </c>
      <c r="X348" s="7" t="s">
        <v>2077</v>
      </c>
      <c r="Y348" s="28"/>
      <c r="Z348" s="7" t="s">
        <v>2075</v>
      </c>
      <c r="AA348" s="407">
        <v>0</v>
      </c>
      <c r="AB348" s="424">
        <v>44652</v>
      </c>
      <c r="AC348" s="424"/>
      <c r="AD348" s="28"/>
      <c r="AE348" s="9"/>
      <c r="AF348" s="425">
        <f t="shared" si="11"/>
        <v>0</v>
      </c>
      <c r="AG348" s="7" t="s">
        <v>2077</v>
      </c>
      <c r="AH348" s="28"/>
      <c r="AI348" s="10" t="s">
        <v>1465</v>
      </c>
    </row>
    <row r="349" spans="1:35">
      <c r="A349" s="10" t="str">
        <f>'Main Meals'!A349</f>
        <v>4703.000.000.000.000.000.000</v>
      </c>
      <c r="B349" s="9">
        <f>'Main Meals'!B349</f>
        <v>4700</v>
      </c>
      <c r="C349" s="9">
        <f>'Main Meals'!C349</f>
        <v>4703</v>
      </c>
      <c r="D349" s="10" t="str">
        <f>'Main Meals'!D349</f>
        <v>Frittata (Kale &amp; Parmesan)</v>
      </c>
      <c r="E349" s="9">
        <f>VLOOKUP($A349,'Item ID Crosswalk'!$A$2:$J$1048576,9,FALSE)</f>
        <v>0</v>
      </c>
      <c r="F349" s="422">
        <f>VLOOKUP($A349,'Item ID Crosswalk'!$A$2:$J$1048576,10,FALSE)</f>
        <v>810044447309</v>
      </c>
      <c r="G349" s="9" t="str">
        <f>'Main Meals'!I349</f>
        <v xml:space="preserve">ACTIVE </v>
      </c>
      <c r="H349" s="409">
        <f>'Main Meals'!J349</f>
        <v>44482</v>
      </c>
      <c r="I349" s="9" t="str">
        <f>'Main Meals'!K349</f>
        <v>BREAKFAST</v>
      </c>
      <c r="J349" s="9" t="str">
        <f>VLOOKUP(C349,'Main Meals'!C349:L635,10,FALSE)</f>
        <v>SS</v>
      </c>
      <c r="K349" s="7" t="s">
        <v>2076</v>
      </c>
      <c r="L349" s="392">
        <v>9.3000000000000007</v>
      </c>
      <c r="M349" s="401">
        <v>44684</v>
      </c>
      <c r="N349" s="407">
        <v>8.99</v>
      </c>
      <c r="O349" s="423">
        <f t="shared" si="10"/>
        <v>3.448275862068971E-2</v>
      </c>
      <c r="P349" s="7" t="s">
        <v>2075</v>
      </c>
      <c r="Q349" s="392" t="s">
        <v>2077</v>
      </c>
      <c r="U349" s="7" t="s">
        <v>2075</v>
      </c>
      <c r="V349" s="7" t="s">
        <v>2077</v>
      </c>
      <c r="X349" s="7" t="s">
        <v>2077</v>
      </c>
      <c r="Y349" s="28"/>
      <c r="Z349" s="7" t="s">
        <v>2076</v>
      </c>
      <c r="AA349" s="407">
        <v>9.3000000000000007</v>
      </c>
      <c r="AB349" s="424">
        <v>44805</v>
      </c>
      <c r="AC349" s="424"/>
      <c r="AD349" s="392">
        <v>4.6500000000000004</v>
      </c>
      <c r="AE349" s="424">
        <v>44805</v>
      </c>
      <c r="AF349" s="425">
        <f t="shared" si="11"/>
        <v>0.5</v>
      </c>
      <c r="AG349" s="7" t="s">
        <v>2077</v>
      </c>
      <c r="AH349" s="28"/>
      <c r="AI349" s="10" t="s">
        <v>1465</v>
      </c>
    </row>
    <row r="350" spans="1:35">
      <c r="A350" s="10" t="str">
        <f>'Main Meals'!A350</f>
        <v>5003.000.000.000.000.000.000</v>
      </c>
      <c r="B350" s="9">
        <f>'Main Meals'!B350</f>
        <v>5000</v>
      </c>
      <c r="C350" s="9">
        <f>'Main Meals'!C350</f>
        <v>5003</v>
      </c>
      <c r="D350" s="10" t="str">
        <f>'Main Meals'!D350</f>
        <v>Dragon Fruit  Smoothie (8 oz)</v>
      </c>
      <c r="E350" s="9">
        <f>VLOOKUP($A350,'Item ID Crosswalk'!$A$2:$J$1048576,9,FALSE)</f>
        <v>0</v>
      </c>
      <c r="F350" s="422">
        <f>VLOOKUP($A350,'Item ID Crosswalk'!$A$2:$J$1048576,10,FALSE)</f>
        <v>850001352413</v>
      </c>
      <c r="G350" s="9" t="str">
        <f>'Main Meals'!I350</f>
        <v xml:space="preserve">ACTIVE </v>
      </c>
      <c r="H350" s="409">
        <f>'Main Meals'!J350</f>
        <v>44482</v>
      </c>
      <c r="I350" s="9" t="str">
        <f>'Main Meals'!K350</f>
        <v>BEVERAGE</v>
      </c>
      <c r="J350" s="9" t="str">
        <f>VLOOKUP(C350,'Main Meals'!C350:L635,10,FALSE)</f>
        <v>SS</v>
      </c>
      <c r="K350" s="7" t="s">
        <v>2076</v>
      </c>
      <c r="L350" s="392">
        <v>6.19</v>
      </c>
      <c r="M350" s="401">
        <v>44736</v>
      </c>
      <c r="N350" s="407">
        <v>5.99</v>
      </c>
      <c r="O350" s="423">
        <f t="shared" si="10"/>
        <v>3.3388981636060126E-2</v>
      </c>
      <c r="P350" s="7" t="s">
        <v>2075</v>
      </c>
      <c r="Q350" s="392" t="s">
        <v>2077</v>
      </c>
      <c r="U350" s="7" t="s">
        <v>2075</v>
      </c>
      <c r="V350" s="7" t="s">
        <v>2077</v>
      </c>
      <c r="X350" s="7" t="s">
        <v>2077</v>
      </c>
      <c r="Y350" s="28"/>
      <c r="Z350" s="7" t="s">
        <v>2076</v>
      </c>
      <c r="AA350" s="407">
        <v>6.19</v>
      </c>
      <c r="AB350" s="424">
        <v>44805</v>
      </c>
      <c r="AC350" s="424"/>
      <c r="AD350" s="392">
        <v>3.2655091819699504</v>
      </c>
      <c r="AE350" s="424">
        <v>44805</v>
      </c>
      <c r="AF350" s="425">
        <f t="shared" si="11"/>
        <v>0.47245409015025036</v>
      </c>
      <c r="AG350" s="7" t="s">
        <v>2077</v>
      </c>
      <c r="AH350" s="28"/>
      <c r="AI350" s="10" t="s">
        <v>1465</v>
      </c>
    </row>
    <row r="351" spans="1:35">
      <c r="A351" s="10" t="str">
        <f>'Main Meals'!A351</f>
        <v>5004.000.000.000.000.000.000</v>
      </c>
      <c r="B351" s="9">
        <f>'Main Meals'!B351</f>
        <v>5000</v>
      </c>
      <c r="C351" s="9">
        <f>'Main Meals'!C351</f>
        <v>5004</v>
      </c>
      <c r="D351" s="10" t="str">
        <f>'Main Meals'!D351</f>
        <v>Dragon Fruit  Smoothie (32 oz)</v>
      </c>
      <c r="E351" s="9">
        <f>VLOOKUP($A351,'Item ID Crosswalk'!$A$2:$J$1048576,9,FALSE)</f>
        <v>0</v>
      </c>
      <c r="F351" s="422">
        <f>VLOOKUP($A351,'Item ID Crosswalk'!$A$2:$J$1048576,10,FALSE)</f>
        <v>810044435047</v>
      </c>
      <c r="G351" s="9" t="str">
        <f>'Main Meals'!I351</f>
        <v xml:space="preserve">ACTIVE </v>
      </c>
      <c r="H351" s="409">
        <f>'Main Meals'!J351</f>
        <v>44482</v>
      </c>
      <c r="I351" s="9" t="str">
        <f>'Main Meals'!K351</f>
        <v>LARGE BEVERAGE</v>
      </c>
      <c r="J351" s="9" t="str">
        <f>VLOOKUP(C351,'Main Meals'!C351:L635,10,FALSE)</f>
        <v>MS</v>
      </c>
      <c r="K351" s="7" t="s">
        <v>2076</v>
      </c>
      <c r="L351" s="392">
        <v>18.989999999999998</v>
      </c>
      <c r="M351" s="401">
        <v>44562</v>
      </c>
      <c r="N351" s="407"/>
      <c r="O351" s="423">
        <f t="shared" si="10"/>
        <v>0</v>
      </c>
      <c r="P351" s="7" t="s">
        <v>2075</v>
      </c>
      <c r="Q351" s="392" t="s">
        <v>2077</v>
      </c>
      <c r="U351" s="7" t="s">
        <v>2075</v>
      </c>
      <c r="V351" s="7" t="s">
        <v>2077</v>
      </c>
      <c r="X351" s="7" t="s">
        <v>2077</v>
      </c>
      <c r="Y351" s="28"/>
      <c r="Z351" s="7" t="s">
        <v>2075</v>
      </c>
      <c r="AA351" s="407">
        <v>18.989999999999998</v>
      </c>
      <c r="AB351" s="424">
        <v>44652</v>
      </c>
      <c r="AC351" s="424"/>
      <c r="AD351" s="392">
        <v>9.9700000000000006</v>
      </c>
      <c r="AE351" s="409">
        <v>44790</v>
      </c>
      <c r="AF351" s="425">
        <f t="shared" si="11"/>
        <v>0.47498683517640855</v>
      </c>
      <c r="AG351" s="7" t="s">
        <v>2077</v>
      </c>
      <c r="AH351" s="28"/>
      <c r="AI351" s="10" t="s">
        <v>1465</v>
      </c>
    </row>
    <row r="352" spans="1:35">
      <c r="A352" s="10" t="str">
        <f>'Main Meals'!A352</f>
        <v>60702.000.000.000.000.000.000</v>
      </c>
      <c r="B352" s="9">
        <f>'Main Meals'!B352</f>
        <v>60700</v>
      </c>
      <c r="C352" s="9">
        <f>'Main Meals'!C352</f>
        <v>60702</v>
      </c>
      <c r="D352" s="10" t="str">
        <f>'Main Meals'!D352</f>
        <v>Sunrise Fruit Smoothie (32 oz)</v>
      </c>
      <c r="E352" s="9">
        <f>VLOOKUP($A352,'Item ID Crosswalk'!$A$2:$J$1048576,9,FALSE)</f>
        <v>0</v>
      </c>
      <c r="F352" s="422">
        <f>VLOOKUP($A352,'Item ID Crosswalk'!$A$2:$J$1048576,10,FALSE)</f>
        <v>0</v>
      </c>
      <c r="G352" s="9" t="str">
        <f>'Main Meals'!I352</f>
        <v>INACTIVE</v>
      </c>
      <c r="H352" s="409">
        <f>'Main Meals'!J352</f>
        <v>44482</v>
      </c>
      <c r="I352" s="9" t="str">
        <f>'Main Meals'!K352</f>
        <v>LARGE BEVERAGE</v>
      </c>
      <c r="J352" s="9" t="str">
        <f>VLOOKUP(C352,'Main Meals'!C352:L635,10,FALSE)</f>
        <v>MS</v>
      </c>
      <c r="K352" s="7" t="s">
        <v>2076</v>
      </c>
      <c r="L352" s="392" t="s">
        <v>2077</v>
      </c>
      <c r="M352" s="401">
        <v>44562</v>
      </c>
      <c r="N352" s="7"/>
      <c r="O352" s="423">
        <f t="shared" si="10"/>
        <v>0</v>
      </c>
      <c r="P352" s="7" t="s">
        <v>2075</v>
      </c>
      <c r="Q352" s="392" t="s">
        <v>2077</v>
      </c>
      <c r="U352" s="7" t="s">
        <v>2075</v>
      </c>
      <c r="V352" s="7" t="s">
        <v>2077</v>
      </c>
      <c r="X352" s="7" t="s">
        <v>2077</v>
      </c>
      <c r="Y352" s="28"/>
      <c r="Z352" s="7" t="s">
        <v>2075</v>
      </c>
      <c r="AA352" s="7" t="s">
        <v>2077</v>
      </c>
      <c r="AB352" s="424">
        <v>44652</v>
      </c>
      <c r="AC352" s="424"/>
      <c r="AD352" s="28"/>
      <c r="AE352" s="9"/>
      <c r="AF352" s="425">
        <f t="shared" si="11"/>
        <v>0</v>
      </c>
      <c r="AG352" s="7" t="s">
        <v>2077</v>
      </c>
      <c r="AH352" s="28"/>
      <c r="AI352" s="10" t="s">
        <v>1465</v>
      </c>
    </row>
    <row r="353" spans="1:35">
      <c r="A353" s="10" t="str">
        <f>'Main Meals'!A353</f>
        <v>5604.000.000.000.000.000.000</v>
      </c>
      <c r="B353" s="9">
        <f>'Main Meals'!B353</f>
        <v>5600</v>
      </c>
      <c r="C353" s="9">
        <f>'Main Meals'!C353</f>
        <v>5604</v>
      </c>
      <c r="D353" s="10" t="str">
        <f>'Main Meals'!D353</f>
        <v>Coco Berry Smoothie  (32 oz)</v>
      </c>
      <c r="E353" s="9">
        <f>VLOOKUP($A353,'Item ID Crosswalk'!$A$2:$J$1048576,9,FALSE)</f>
        <v>0</v>
      </c>
      <c r="F353" s="422">
        <f>VLOOKUP($A353,'Item ID Crosswalk'!$A$2:$J$1048576,10,FALSE)</f>
        <v>810044435641</v>
      </c>
      <c r="G353" s="9" t="str">
        <f>'Main Meals'!I353</f>
        <v xml:space="preserve">ACTIVE </v>
      </c>
      <c r="H353" s="409">
        <f>'Main Meals'!J353</f>
        <v>44482</v>
      </c>
      <c r="I353" s="9" t="str">
        <f>'Main Meals'!K353</f>
        <v>LARGE BEVERAGE</v>
      </c>
      <c r="J353" s="9" t="str">
        <f>VLOOKUP(C353,'Main Meals'!C353:L635,10,FALSE)</f>
        <v>MS</v>
      </c>
      <c r="K353" s="7" t="s">
        <v>2076</v>
      </c>
      <c r="L353" s="392">
        <v>18.989999999999998</v>
      </c>
      <c r="M353" s="401">
        <v>44562</v>
      </c>
      <c r="N353" s="407"/>
      <c r="O353" s="423">
        <f t="shared" si="10"/>
        <v>0</v>
      </c>
      <c r="P353" s="7" t="s">
        <v>2075</v>
      </c>
      <c r="Q353" s="392" t="s">
        <v>2077</v>
      </c>
      <c r="U353" s="7" t="s">
        <v>2075</v>
      </c>
      <c r="V353" s="7" t="s">
        <v>2077</v>
      </c>
      <c r="X353" s="7" t="s">
        <v>2077</v>
      </c>
      <c r="Y353" s="28"/>
      <c r="Z353" s="7" t="s">
        <v>2075</v>
      </c>
      <c r="AA353" s="407">
        <v>18.989999999999998</v>
      </c>
      <c r="AB353" s="424">
        <v>44652</v>
      </c>
      <c r="AC353" s="424"/>
      <c r="AD353" s="392">
        <v>9.9700000000000006</v>
      </c>
      <c r="AE353" s="409">
        <v>44790</v>
      </c>
      <c r="AF353" s="425">
        <f t="shared" si="11"/>
        <v>0.47498683517640855</v>
      </c>
      <c r="AG353" s="7" t="s">
        <v>2077</v>
      </c>
      <c r="AH353" s="28"/>
      <c r="AI353" s="10" t="s">
        <v>1465</v>
      </c>
    </row>
    <row r="354" spans="1:35">
      <c r="A354" s="10" t="str">
        <f>'Main Meals'!A354</f>
        <v>13902.000.000.000.000.000.000</v>
      </c>
      <c r="B354" s="9">
        <f>'Main Meals'!B354</f>
        <v>13900</v>
      </c>
      <c r="C354" s="9">
        <f>'Main Meals'!C354</f>
        <v>13902</v>
      </c>
      <c r="D354" s="10" t="str">
        <f>'Main Meals'!D354</f>
        <v>Turmeric Latte (32 oz)</v>
      </c>
      <c r="E354" s="9">
        <f>VLOOKUP($A354,'Item ID Crosswalk'!$A$2:$J$1048576,9,FALSE)</f>
        <v>0</v>
      </c>
      <c r="F354" s="422">
        <f>VLOOKUP($A354,'Item ID Crosswalk'!$A$2:$J$1048576,10,FALSE)</f>
        <v>810044431322</v>
      </c>
      <c r="G354" s="9" t="str">
        <f>'Main Meals'!I354</f>
        <v xml:space="preserve">ACTIVE </v>
      </c>
      <c r="H354" s="409">
        <f>'Main Meals'!J354</f>
        <v>44482</v>
      </c>
      <c r="I354" s="9" t="str">
        <f>'Main Meals'!K354</f>
        <v>LARGE BEVERAGE</v>
      </c>
      <c r="J354" s="9" t="str">
        <f>VLOOKUP(C354,'Main Meals'!C354:L635,10,FALSE)</f>
        <v>MS</v>
      </c>
      <c r="K354" s="7" t="s">
        <v>2076</v>
      </c>
      <c r="L354" s="392">
        <v>17.989999999999998</v>
      </c>
      <c r="M354" s="401">
        <v>44562</v>
      </c>
      <c r="N354" s="407"/>
      <c r="O354" s="423">
        <f t="shared" si="10"/>
        <v>0</v>
      </c>
      <c r="P354" s="7" t="s">
        <v>2075</v>
      </c>
      <c r="Q354" s="392" t="s">
        <v>2077</v>
      </c>
      <c r="U354" s="7" t="s">
        <v>2075</v>
      </c>
      <c r="V354" s="7" t="s">
        <v>2077</v>
      </c>
      <c r="X354" s="7" t="s">
        <v>2077</v>
      </c>
      <c r="Y354" s="28"/>
      <c r="Z354" s="7" t="s">
        <v>2075</v>
      </c>
      <c r="AA354" s="407">
        <v>17.989999999999998</v>
      </c>
      <c r="AB354" s="424">
        <v>44652</v>
      </c>
      <c r="AC354" s="424"/>
      <c r="AD354" s="392">
        <v>9.4499999999999993</v>
      </c>
      <c r="AE354" s="409">
        <v>44790</v>
      </c>
      <c r="AF354" s="425">
        <f t="shared" si="11"/>
        <v>0.47470817120622566</v>
      </c>
      <c r="AG354" s="7" t="s">
        <v>2077</v>
      </c>
      <c r="AH354" s="28"/>
      <c r="AI354" s="10" t="s">
        <v>1465</v>
      </c>
    </row>
    <row r="355" spans="1:35">
      <c r="A355" s="10" t="str">
        <f>'Main Meals'!A355</f>
        <v>14002.000.000.000.000.000.000</v>
      </c>
      <c r="B355" s="9">
        <f>'Main Meals'!B355</f>
        <v>14000</v>
      </c>
      <c r="C355" s="9">
        <f>'Main Meals'!C355</f>
        <v>14002</v>
      </c>
      <c r="D355" s="10" t="str">
        <f>'Main Meals'!D355</f>
        <v>Mashed Sweet Potato  (24 oz)</v>
      </c>
      <c r="E355" s="9">
        <f>VLOOKUP($A355,'Item ID Crosswalk'!$A$2:$J$1048576,9,FALSE)</f>
        <v>0</v>
      </c>
      <c r="F355" s="422">
        <f>VLOOKUP($A355,'Item ID Crosswalk'!$A$2:$J$1048576,10,FALSE)</f>
        <v>0</v>
      </c>
      <c r="G355" s="9" t="str">
        <f>'Main Meals'!I355</f>
        <v xml:space="preserve">ACTIVE </v>
      </c>
      <c r="H355" s="409">
        <f>'Main Meals'!J355</f>
        <v>44482</v>
      </c>
      <c r="I355" s="9" t="str">
        <f>'Main Meals'!K355</f>
        <v>LARGE SIDE 24oz</v>
      </c>
      <c r="J355" s="9" t="str">
        <f>VLOOKUP(C355,'Main Meals'!C355:L635,10,FALSE)</f>
        <v>MS</v>
      </c>
      <c r="K355" s="7" t="s">
        <v>2076</v>
      </c>
      <c r="L355" s="392">
        <v>8.99</v>
      </c>
      <c r="M355" s="401">
        <v>44562</v>
      </c>
      <c r="N355" s="407"/>
      <c r="O355" s="423">
        <f t="shared" si="10"/>
        <v>0</v>
      </c>
      <c r="P355" s="7" t="s">
        <v>2075</v>
      </c>
      <c r="Q355" s="392" t="s">
        <v>2077</v>
      </c>
      <c r="U355" s="7" t="s">
        <v>2075</v>
      </c>
      <c r="V355" s="7" t="s">
        <v>2077</v>
      </c>
      <c r="X355" s="7" t="s">
        <v>2077</v>
      </c>
      <c r="Y355" s="28"/>
      <c r="Z355" s="7" t="s">
        <v>2075</v>
      </c>
      <c r="AA355" s="407">
        <v>8.99</v>
      </c>
      <c r="AB355" s="424">
        <v>44652</v>
      </c>
      <c r="AC355" s="424"/>
      <c r="AD355" s="28"/>
      <c r="AE355" s="9"/>
      <c r="AF355" s="425">
        <f t="shared" si="11"/>
        <v>1</v>
      </c>
      <c r="AG355" s="7" t="s">
        <v>2077</v>
      </c>
      <c r="AH355" s="28"/>
      <c r="AI355" s="10" t="s">
        <v>1465</v>
      </c>
    </row>
    <row r="356" spans="1:35">
      <c r="A356" s="10" t="str">
        <f>'Main Meals'!A356</f>
        <v>82001.000.000.000.000.000.000</v>
      </c>
      <c r="B356" s="9">
        <f>'Main Meals'!B356</f>
        <v>82000</v>
      </c>
      <c r="C356" s="9">
        <f>'Main Meals'!C356</f>
        <v>82001</v>
      </c>
      <c r="D356" s="10" t="str">
        <f>'Main Meals'!D356</f>
        <v>Lemon Rosemary Entrée (Chicken)</v>
      </c>
      <c r="E356" s="9" t="str">
        <f>VLOOKUP($A356,'Item ID Crosswalk'!$A$2:$J$1048576,9,FALSE)</f>
        <v>B07GQ26SXN</v>
      </c>
      <c r="F356" s="422">
        <f>VLOOKUP($A356,'Item ID Crosswalk'!$A$2:$J$1048576,10,FALSE)</f>
        <v>850001352192</v>
      </c>
      <c r="G356" s="9" t="str">
        <f>'Main Meals'!I356</f>
        <v xml:space="preserve">ACTIVE </v>
      </c>
      <c r="H356" s="409">
        <f>'Main Meals'!J356</f>
        <v>44482</v>
      </c>
      <c r="I356" s="9" t="str">
        <f>'Main Meals'!K356</f>
        <v>ENTRÉE</v>
      </c>
      <c r="J356" s="9" t="str">
        <f>VLOOKUP(C356,'Main Meals'!C356:L635,10,FALSE)</f>
        <v>SS</v>
      </c>
      <c r="K356" s="7" t="s">
        <v>2076</v>
      </c>
      <c r="L356" s="392">
        <v>17.04</v>
      </c>
      <c r="M356" s="401">
        <v>44684</v>
      </c>
      <c r="N356" s="407">
        <v>16.989999999999998</v>
      </c>
      <c r="O356" s="423">
        <f t="shared" si="10"/>
        <v>2.9429075927016311E-3</v>
      </c>
      <c r="P356" s="7" t="s">
        <v>2076</v>
      </c>
      <c r="Q356" s="392">
        <v>12.49</v>
      </c>
      <c r="U356" s="7" t="s">
        <v>2075</v>
      </c>
      <c r="V356" s="7" t="s">
        <v>2077</v>
      </c>
      <c r="X356" s="392">
        <v>6.87</v>
      </c>
      <c r="Y356" s="392"/>
      <c r="Z356" s="7" t="s">
        <v>2076</v>
      </c>
      <c r="AA356" s="407">
        <v>16.989999999999998</v>
      </c>
      <c r="AB356" s="424">
        <v>44652</v>
      </c>
      <c r="AC356" s="424"/>
      <c r="AD356" s="392">
        <v>11.0435</v>
      </c>
      <c r="AE356" s="409">
        <v>44790</v>
      </c>
      <c r="AF356" s="425">
        <f t="shared" si="11"/>
        <v>0.34999999999999992</v>
      </c>
      <c r="AG356" s="7" t="s">
        <v>137</v>
      </c>
      <c r="AH356" s="7" t="s">
        <v>2104</v>
      </c>
      <c r="AI356" s="10" t="s">
        <v>1465</v>
      </c>
    </row>
    <row r="357" spans="1:35">
      <c r="A357" s="10" t="str">
        <f>'Main Meals'!A357</f>
        <v>82002.000.000.000.000.000.000</v>
      </c>
      <c r="B357" s="9">
        <f>'Main Meals'!B357</f>
        <v>82000</v>
      </c>
      <c r="C357" s="9">
        <f>'Main Meals'!C357</f>
        <v>82002</v>
      </c>
      <c r="D357" s="10" t="str">
        <f>'Main Meals'!D357</f>
        <v>Lemon Rosemary Entrée (Salmon)</v>
      </c>
      <c r="E357" s="9">
        <f>VLOOKUP($A357,'Item ID Crosswalk'!$A$2:$J$1048576,9,FALSE)</f>
        <v>0</v>
      </c>
      <c r="F357" s="422">
        <f>VLOOKUP($A357,'Item ID Crosswalk'!$A$2:$J$1048576,10,FALSE)</f>
        <v>810044438208</v>
      </c>
      <c r="G357" s="9" t="str">
        <f>'Main Meals'!I357</f>
        <v xml:space="preserve">ACTIVE </v>
      </c>
      <c r="H357" s="409">
        <f>'Main Meals'!J357</f>
        <v>44482</v>
      </c>
      <c r="I357" s="9" t="str">
        <f>'Main Meals'!K357</f>
        <v>ENTRÉE</v>
      </c>
      <c r="J357" s="9" t="str">
        <f>VLOOKUP(C357,'Main Meals'!C357:L635,10,FALSE)</f>
        <v>SS</v>
      </c>
      <c r="K357" s="7" t="s">
        <v>2076</v>
      </c>
      <c r="L357" s="392">
        <v>19.654649999999997</v>
      </c>
      <c r="M357" s="401">
        <v>44736</v>
      </c>
      <c r="N357" s="407">
        <v>18.989999999999998</v>
      </c>
      <c r="O357" s="423">
        <f t="shared" si="10"/>
        <v>3.4999999999999906E-2</v>
      </c>
      <c r="P357" s="7" t="s">
        <v>2075</v>
      </c>
      <c r="Q357" s="7" t="s">
        <v>2077</v>
      </c>
      <c r="U357" s="7" t="s">
        <v>2075</v>
      </c>
      <c r="V357" s="7" t="s">
        <v>2077</v>
      </c>
      <c r="X357" s="392" t="s">
        <v>137</v>
      </c>
      <c r="Y357" s="392"/>
      <c r="Z357" s="7" t="s">
        <v>2076</v>
      </c>
      <c r="AA357" s="407">
        <v>18.989999999999998</v>
      </c>
      <c r="AB357" s="424">
        <v>44652</v>
      </c>
      <c r="AC357" s="424"/>
      <c r="AD357" s="392">
        <v>12.343499999999999</v>
      </c>
      <c r="AE357" s="409">
        <v>44790</v>
      </c>
      <c r="AF357" s="425">
        <f t="shared" si="11"/>
        <v>0.35000000000000003</v>
      </c>
      <c r="AG357" s="7" t="s">
        <v>137</v>
      </c>
      <c r="AH357" s="7" t="s">
        <v>2104</v>
      </c>
      <c r="AI357" s="10" t="s">
        <v>1465</v>
      </c>
    </row>
    <row r="358" spans="1:35">
      <c r="A358" s="10" t="str">
        <f>'Main Meals'!A358</f>
        <v>83001.000.000.000.000.000.000</v>
      </c>
      <c r="B358" s="9">
        <f>'Main Meals'!B358</f>
        <v>83000</v>
      </c>
      <c r="C358" s="9">
        <f>'Main Meals'!C358</f>
        <v>83001</v>
      </c>
      <c r="D358" s="10" t="str">
        <f>'Main Meals'!D358</f>
        <v xml:space="preserve">Sea Bass with French Polynesian Pineapple Green Sauce </v>
      </c>
      <c r="E358" s="9">
        <f>VLOOKUP($A358,'Item ID Crosswalk'!$A$2:$J$1048576,9,FALSE)</f>
        <v>0</v>
      </c>
      <c r="F358" s="422">
        <f>VLOOKUP($A358,'Item ID Crosswalk'!$A$2:$J$1048576,10,FALSE)</f>
        <v>810044438307</v>
      </c>
      <c r="G358" s="9" t="str">
        <f>'Main Meals'!I358</f>
        <v xml:space="preserve">ACTIVE </v>
      </c>
      <c r="H358" s="409">
        <f>'Main Meals'!J358</f>
        <v>44482</v>
      </c>
      <c r="I358" s="9" t="str">
        <f>'Main Meals'!K358</f>
        <v>ENTRÉE</v>
      </c>
      <c r="J358" s="9" t="str">
        <f>VLOOKUP(C358,'Main Meals'!C358:L635,10,FALSE)</f>
        <v>SS</v>
      </c>
      <c r="K358" s="7" t="s">
        <v>2076</v>
      </c>
      <c r="L358" s="392">
        <v>17.55</v>
      </c>
      <c r="M358" s="401">
        <v>44736</v>
      </c>
      <c r="N358" s="407">
        <v>16.989999999999998</v>
      </c>
      <c r="O358" s="423">
        <f t="shared" si="10"/>
        <v>3.2960565038257936E-2</v>
      </c>
      <c r="P358" s="7" t="s">
        <v>2075</v>
      </c>
      <c r="Q358" s="7" t="s">
        <v>2077</v>
      </c>
      <c r="U358" s="7" t="s">
        <v>2075</v>
      </c>
      <c r="V358" s="7" t="s">
        <v>2077</v>
      </c>
      <c r="X358" s="392" t="s">
        <v>137</v>
      </c>
      <c r="Y358" s="392"/>
      <c r="Z358" s="7" t="s">
        <v>2076</v>
      </c>
      <c r="AA358" s="407">
        <v>14.99</v>
      </c>
      <c r="AB358" s="424">
        <v>44652</v>
      </c>
      <c r="AC358" s="424"/>
      <c r="AD358" s="392">
        <v>7.5</v>
      </c>
      <c r="AE358" s="409">
        <v>44652</v>
      </c>
      <c r="AF358" s="425">
        <f t="shared" si="11"/>
        <v>0.4996664442961975</v>
      </c>
      <c r="AG358" s="7" t="s">
        <v>137</v>
      </c>
      <c r="AH358" s="7" t="s">
        <v>2104</v>
      </c>
      <c r="AI358" s="10" t="s">
        <v>1465</v>
      </c>
    </row>
    <row r="359" spans="1:35">
      <c r="A359" s="10" t="str">
        <f>'Main Meals'!A359</f>
        <v>84001.131.000.000.000.000.000</v>
      </c>
      <c r="B359" s="9">
        <f>'Main Meals'!B359</f>
        <v>84000</v>
      </c>
      <c r="C359" s="9">
        <f>'Main Meals'!C359</f>
        <v>84001</v>
      </c>
      <c r="D359" s="10" t="str">
        <f>'Main Meals'!D359</f>
        <v xml:space="preserve">Falafel with Kale Sesame Salad </v>
      </c>
      <c r="E359" s="9">
        <f>VLOOKUP($A359,'Item ID Crosswalk'!$A$2:$J$1048576,9,FALSE)</f>
        <v>0</v>
      </c>
      <c r="F359" s="422">
        <f>VLOOKUP($A359,'Item ID Crosswalk'!$A$2:$J$1048576,10,FALSE)</f>
        <v>810044438406</v>
      </c>
      <c r="G359" s="9" t="str">
        <f>'Main Meals'!I359</f>
        <v xml:space="preserve">ACTIVE </v>
      </c>
      <c r="H359" s="409">
        <f>'Main Meals'!J359</f>
        <v>44482</v>
      </c>
      <c r="I359" s="9" t="str">
        <f>'Main Meals'!K359</f>
        <v>SALAD</v>
      </c>
      <c r="J359" s="9" t="str">
        <f>VLOOKUP(C359,'Main Meals'!C359:L635,10,FALSE)</f>
        <v>SS</v>
      </c>
      <c r="K359" s="7" t="s">
        <v>2076</v>
      </c>
      <c r="L359" s="392">
        <v>12.39</v>
      </c>
      <c r="M359" s="401">
        <v>44736</v>
      </c>
      <c r="N359" s="407">
        <v>11.99</v>
      </c>
      <c r="O359" s="423">
        <f t="shared" si="10"/>
        <v>3.3361134278565498E-2</v>
      </c>
      <c r="P359" s="7" t="s">
        <v>2075</v>
      </c>
      <c r="Q359" s="7" t="s">
        <v>2077</v>
      </c>
      <c r="U359" s="7" t="s">
        <v>2075</v>
      </c>
      <c r="V359" s="7" t="s">
        <v>2077</v>
      </c>
      <c r="X359" s="392" t="s">
        <v>137</v>
      </c>
      <c r="Y359" s="392"/>
      <c r="Z359" s="7" t="s">
        <v>2076</v>
      </c>
      <c r="AA359" s="407">
        <v>12.39</v>
      </c>
      <c r="AB359" s="424">
        <v>44805</v>
      </c>
      <c r="AC359" s="424"/>
      <c r="AD359" s="392">
        <v>6.2001668056713939</v>
      </c>
      <c r="AE359" s="424">
        <v>44805</v>
      </c>
      <c r="AF359" s="425">
        <f t="shared" si="11"/>
        <v>0.49958298582151789</v>
      </c>
      <c r="AG359" s="7" t="s">
        <v>137</v>
      </c>
      <c r="AH359" s="7" t="s">
        <v>2104</v>
      </c>
      <c r="AI359" s="10" t="s">
        <v>1465</v>
      </c>
    </row>
    <row r="360" spans="1:35">
      <c r="A360" s="10" t="str">
        <f>'Main Meals'!A360</f>
        <v>85001.000.000.000.000.000.000</v>
      </c>
      <c r="B360" s="9">
        <f>'Main Meals'!B360</f>
        <v>85000</v>
      </c>
      <c r="C360" s="9">
        <f>'Main Meals'!C360</f>
        <v>85001</v>
      </c>
      <c r="D360" s="10" t="str">
        <f>'Main Meals'!D360</f>
        <v xml:space="preserve">Lasagna Alessandra </v>
      </c>
      <c r="E360" s="9">
        <f>VLOOKUP($A360,'Item ID Crosswalk'!$A$2:$J$1048576,9,FALSE)</f>
        <v>0</v>
      </c>
      <c r="F360" s="422">
        <f>VLOOKUP($A360,'Item ID Crosswalk'!$A$2:$J$1048576,10,FALSE)</f>
        <v>810044438505</v>
      </c>
      <c r="G360" s="9" t="str">
        <f>'Main Meals'!I360</f>
        <v xml:space="preserve">ACTIVE </v>
      </c>
      <c r="H360" s="409">
        <f>'Main Meals'!J360</f>
        <v>44482</v>
      </c>
      <c r="I360" s="9" t="str">
        <f>'Main Meals'!K360</f>
        <v>ENTRÉE</v>
      </c>
      <c r="J360" s="9" t="str">
        <f>VLOOKUP(C360,'Main Meals'!C360:L635,10,FALSE)</f>
        <v>SS</v>
      </c>
      <c r="K360" s="7" t="s">
        <v>2076</v>
      </c>
      <c r="L360" s="392">
        <v>12.3497</v>
      </c>
      <c r="M360" s="401">
        <v>44736</v>
      </c>
      <c r="N360" s="407">
        <v>11.99</v>
      </c>
      <c r="O360" s="423">
        <f t="shared" si="10"/>
        <v>3.0000000000000009E-2</v>
      </c>
      <c r="P360" s="7" t="s">
        <v>2075</v>
      </c>
      <c r="Q360" s="392" t="s">
        <v>2077</v>
      </c>
      <c r="U360" s="7" t="s">
        <v>2075</v>
      </c>
      <c r="V360" s="7" t="s">
        <v>2077</v>
      </c>
      <c r="X360" s="7" t="s">
        <v>2077</v>
      </c>
      <c r="Y360" s="28"/>
      <c r="Z360" s="7" t="s">
        <v>2076</v>
      </c>
      <c r="AA360" s="407">
        <v>12.3497</v>
      </c>
      <c r="AB360" s="424">
        <v>44805</v>
      </c>
      <c r="AC360" s="424"/>
      <c r="AD360" s="392">
        <v>6.1748500000000002</v>
      </c>
      <c r="AE360" s="424">
        <v>44805</v>
      </c>
      <c r="AF360" s="425">
        <f t="shared" si="11"/>
        <v>0.5</v>
      </c>
      <c r="AG360" s="7" t="s">
        <v>2077</v>
      </c>
      <c r="AH360" s="28"/>
      <c r="AI360" s="10" t="s">
        <v>1465</v>
      </c>
    </row>
    <row r="361" spans="1:35">
      <c r="A361" s="10" t="str">
        <f>'Main Meals'!A361</f>
        <v>86001.000.000.000.000.000.000</v>
      </c>
      <c r="B361" s="9">
        <f>'Main Meals'!B361</f>
        <v>86000</v>
      </c>
      <c r="C361" s="9">
        <f>'Main Meals'!C361</f>
        <v>86001</v>
      </c>
      <c r="D361" s="10" t="str">
        <f>'Main Meals'!D361</f>
        <v>Green Smoothie (8 oz)</v>
      </c>
      <c r="E361" s="9">
        <f>VLOOKUP($A361,'Item ID Crosswalk'!$A$2:$J$1048576,9,FALSE)</f>
        <v>0</v>
      </c>
      <c r="F361" s="422">
        <f>VLOOKUP($A361,'Item ID Crosswalk'!$A$2:$J$1048576,10,FALSE)</f>
        <v>810044438611</v>
      </c>
      <c r="G361" s="9" t="str">
        <f>'Main Meals'!I361</f>
        <v xml:space="preserve">ACTIVE </v>
      </c>
      <c r="H361" s="409">
        <f>'Main Meals'!J361</f>
        <v>44482</v>
      </c>
      <c r="I361" s="9" t="str">
        <f>'Main Meals'!K361</f>
        <v>BEVERAGE</v>
      </c>
      <c r="J361" s="9" t="str">
        <f>VLOOKUP(C361,'Main Meals'!C361:L635,10,FALSE)</f>
        <v>SS</v>
      </c>
      <c r="K361" s="7" t="s">
        <v>2076</v>
      </c>
      <c r="L361" s="392">
        <v>5.15</v>
      </c>
      <c r="M361" s="401">
        <v>44562</v>
      </c>
      <c r="N361" s="407">
        <v>4.99</v>
      </c>
      <c r="O361" s="423">
        <f t="shared" si="10"/>
        <v>3.2064128256513051E-2</v>
      </c>
      <c r="P361" s="7" t="s">
        <v>2075</v>
      </c>
      <c r="Q361" s="392" t="s">
        <v>2077</v>
      </c>
      <c r="U361" s="7" t="s">
        <v>2075</v>
      </c>
      <c r="V361" s="7" t="s">
        <v>2077</v>
      </c>
      <c r="X361" s="7" t="s">
        <v>2077</v>
      </c>
      <c r="Y361" s="28"/>
      <c r="Z361" s="7" t="s">
        <v>2076</v>
      </c>
      <c r="AA361" s="407">
        <v>5.15</v>
      </c>
      <c r="AB361" s="424">
        <v>44805</v>
      </c>
      <c r="AC361" s="424"/>
      <c r="AD361" s="392">
        <v>2.714328657314629</v>
      </c>
      <c r="AE361" s="424">
        <v>44805</v>
      </c>
      <c r="AF361" s="425">
        <f t="shared" si="11"/>
        <v>0.47294589178356722</v>
      </c>
      <c r="AG361" s="7" t="s">
        <v>2077</v>
      </c>
      <c r="AH361" s="28"/>
      <c r="AI361" s="10" t="s">
        <v>1465</v>
      </c>
    </row>
    <row r="362" spans="1:35">
      <c r="A362" s="10" t="str">
        <f>'Main Meals'!A362</f>
        <v>86002.000.000.000.000.000.000</v>
      </c>
      <c r="B362" s="9">
        <f>'Main Meals'!B362</f>
        <v>86000</v>
      </c>
      <c r="C362" s="9">
        <f>'Main Meals'!C362</f>
        <v>86002</v>
      </c>
      <c r="D362" s="10" t="str">
        <f>'Main Meals'!D362</f>
        <v>Green Smoothie (32 oz)</v>
      </c>
      <c r="E362" s="9">
        <f>VLOOKUP($A362,'Item ID Crosswalk'!$A$2:$J$1048576,9,FALSE)</f>
        <v>0</v>
      </c>
      <c r="F362" s="422">
        <f>VLOOKUP($A362,'Item ID Crosswalk'!$A$2:$J$1048576,10,FALSE)</f>
        <v>810044438628</v>
      </c>
      <c r="G362" s="9" t="str">
        <f>'Main Meals'!I362</f>
        <v xml:space="preserve">ACTIVE </v>
      </c>
      <c r="H362" s="409">
        <f>'Main Meals'!J362</f>
        <v>44482</v>
      </c>
      <c r="I362" s="9" t="str">
        <f>'Main Meals'!K362</f>
        <v>LARGE BEVERAGE</v>
      </c>
      <c r="J362" s="9" t="str">
        <f>VLOOKUP(C362,'Main Meals'!C362:L635,10,FALSE)</f>
        <v>MS</v>
      </c>
      <c r="K362" s="7" t="s">
        <v>2076</v>
      </c>
      <c r="L362" s="392">
        <v>15.99</v>
      </c>
      <c r="M362" s="401">
        <v>44562</v>
      </c>
      <c r="N362" s="407"/>
      <c r="O362" s="423">
        <f t="shared" si="10"/>
        <v>0</v>
      </c>
      <c r="P362" s="7" t="s">
        <v>2075</v>
      </c>
      <c r="Q362" s="392" t="s">
        <v>2077</v>
      </c>
      <c r="U362" s="7" t="s">
        <v>2075</v>
      </c>
      <c r="V362" s="7" t="s">
        <v>2077</v>
      </c>
      <c r="X362" s="7" t="s">
        <v>2077</v>
      </c>
      <c r="Y362" s="28"/>
      <c r="Z362" s="7" t="s">
        <v>2075</v>
      </c>
      <c r="AA362" s="407">
        <v>15.99</v>
      </c>
      <c r="AB362" s="424">
        <v>44652</v>
      </c>
      <c r="AC362" s="424"/>
      <c r="AD362" s="392">
        <v>8.4</v>
      </c>
      <c r="AE362" s="409">
        <v>44790</v>
      </c>
      <c r="AF362" s="425">
        <f t="shared" si="11"/>
        <v>0.47467166979362102</v>
      </c>
      <c r="AG362" s="7" t="s">
        <v>2077</v>
      </c>
      <c r="AH362" s="28"/>
      <c r="AI362" s="10" t="s">
        <v>1465</v>
      </c>
    </row>
    <row r="363" spans="1:35">
      <c r="A363" s="10" t="str">
        <f>'Main Meals'!A363</f>
        <v>87001.129.130.404.000.000.000</v>
      </c>
      <c r="B363" s="9">
        <f>'Main Meals'!B363</f>
        <v>87000</v>
      </c>
      <c r="C363" s="9">
        <f>'Main Meals'!C363</f>
        <v>87001</v>
      </c>
      <c r="D363" s="10" t="str">
        <f>'Main Meals'!D363</f>
        <v xml:space="preserve">Popcorn Chicken  </v>
      </c>
      <c r="E363" s="9">
        <f>VLOOKUP($A363,'Item ID Crosswalk'!$A$2:$J$1048576,9,FALSE)</f>
        <v>0</v>
      </c>
      <c r="F363" s="422">
        <f>VLOOKUP($A363,'Item ID Crosswalk'!$A$2:$J$1048576,10,FALSE)</f>
        <v>810044438703</v>
      </c>
      <c r="G363" s="9" t="str">
        <f>'Main Meals'!I363</f>
        <v xml:space="preserve">ACTIVE </v>
      </c>
      <c r="H363" s="409">
        <f>'Main Meals'!J363</f>
        <v>44482</v>
      </c>
      <c r="I363" s="9" t="str">
        <f>'Main Meals'!K363</f>
        <v>ENTRÉE</v>
      </c>
      <c r="J363" s="9" t="str">
        <f>VLOOKUP(C363,'Main Meals'!C363:L635,10,FALSE)</f>
        <v>SS</v>
      </c>
      <c r="K363" s="7" t="s">
        <v>2076</v>
      </c>
      <c r="L363" s="392">
        <v>14.5</v>
      </c>
      <c r="M363" s="401">
        <v>44684</v>
      </c>
      <c r="N363" s="407">
        <v>13.99</v>
      </c>
      <c r="O363" s="423">
        <f t="shared" si="10"/>
        <v>3.6454610436025714E-2</v>
      </c>
      <c r="P363" s="7" t="s">
        <v>2075</v>
      </c>
      <c r="Q363" s="392" t="s">
        <v>2077</v>
      </c>
      <c r="U363" s="7" t="s">
        <v>2075</v>
      </c>
      <c r="V363" s="7" t="s">
        <v>2077</v>
      </c>
      <c r="X363" s="7" t="s">
        <v>2077</v>
      </c>
      <c r="Y363" s="28"/>
      <c r="Z363" s="7" t="s">
        <v>2076</v>
      </c>
      <c r="AA363" s="407">
        <v>14.5</v>
      </c>
      <c r="AB363" s="424">
        <v>44805</v>
      </c>
      <c r="AC363" s="424"/>
      <c r="AD363" s="392">
        <v>7.5142959256611865</v>
      </c>
      <c r="AE363" s="424">
        <v>44805</v>
      </c>
      <c r="AF363" s="425">
        <f t="shared" si="11"/>
        <v>0.48177269478198714</v>
      </c>
      <c r="AG363" s="7" t="s">
        <v>2077</v>
      </c>
      <c r="AH363" s="28"/>
      <c r="AI363" s="10" t="s">
        <v>1465</v>
      </c>
    </row>
    <row r="364" spans="1:35">
      <c r="A364" s="10" t="str">
        <f>'Main Meals'!A364</f>
        <v>40848.808.809.810.811.812.807</v>
      </c>
      <c r="B364" s="9">
        <f>'Main Meals'!B364</f>
        <v>40800</v>
      </c>
      <c r="C364" s="9">
        <f>'Main Meals'!C364</f>
        <v>40848</v>
      </c>
      <c r="D364" s="10" t="str">
        <f>'Main Meals'!D364</f>
        <v xml:space="preserve">Father's Day Bundle  </v>
      </c>
      <c r="E364" s="9">
        <f>VLOOKUP($A364,'Item ID Crosswalk'!$A$2:$J$1048576,9,FALSE)</f>
        <v>0</v>
      </c>
      <c r="F364" s="422">
        <f>VLOOKUP($A364,'Item ID Crosswalk'!$A$2:$J$1048576,10,FALSE)</f>
        <v>0</v>
      </c>
      <c r="G364" s="9" t="str">
        <f>'Main Meals'!I364</f>
        <v>INACTIVE</v>
      </c>
      <c r="H364" s="409">
        <f>'Main Meals'!J364</f>
        <v>44482</v>
      </c>
      <c r="I364" s="9" t="str">
        <f>'Main Meals'!K364</f>
        <v>BUNDLE</v>
      </c>
      <c r="J364" s="9" t="str">
        <f>VLOOKUP(C364,'Main Meals'!C364:L635,10,FALSE)</f>
        <v>BUNDLE</v>
      </c>
      <c r="K364" s="7" t="s">
        <v>2076</v>
      </c>
      <c r="L364" s="392" t="s">
        <v>2077</v>
      </c>
      <c r="M364" s="401">
        <v>44562</v>
      </c>
      <c r="N364" s="7"/>
      <c r="O364" s="423">
        <f t="shared" si="10"/>
        <v>0</v>
      </c>
      <c r="P364" s="7" t="s">
        <v>2075</v>
      </c>
      <c r="Q364" s="392" t="s">
        <v>2077</v>
      </c>
      <c r="U364" s="7" t="s">
        <v>2075</v>
      </c>
      <c r="V364" s="7" t="s">
        <v>2077</v>
      </c>
      <c r="X364" s="7" t="s">
        <v>2077</v>
      </c>
      <c r="Y364" s="28"/>
      <c r="Z364" s="7" t="s">
        <v>2075</v>
      </c>
      <c r="AA364" s="7" t="s">
        <v>2077</v>
      </c>
      <c r="AB364" s="424">
        <v>44652</v>
      </c>
      <c r="AC364" s="424"/>
      <c r="AD364" s="28"/>
      <c r="AE364" s="9"/>
      <c r="AF364" s="425">
        <f t="shared" si="11"/>
        <v>0</v>
      </c>
      <c r="AG364" s="7" t="s">
        <v>2077</v>
      </c>
      <c r="AH364" s="28"/>
      <c r="AI364" s="10" t="s">
        <v>1465</v>
      </c>
    </row>
    <row r="365" spans="1:35">
      <c r="A365" s="10" t="str">
        <f>'Main Meals'!A365</f>
        <v>88001.000.000.000.000.000.000</v>
      </c>
      <c r="B365" s="9">
        <f>'Main Meals'!B365</f>
        <v>88000</v>
      </c>
      <c r="C365" s="9">
        <f>'Main Meals'!C365</f>
        <v>88001</v>
      </c>
      <c r="D365" s="10" t="str">
        <f>'Main Meals'!D365</f>
        <v>Energy Bites 8 Pack (Peanut Butter &amp; Chocolate )</v>
      </c>
      <c r="E365" s="9">
        <f>VLOOKUP($A365,'Item ID Crosswalk'!$A$2:$J$1048576,9,FALSE)</f>
        <v>0</v>
      </c>
      <c r="F365" s="422">
        <f>VLOOKUP($A365,'Item ID Crosswalk'!$A$2:$J$1048576,10,FALSE)</f>
        <v>810044430738</v>
      </c>
      <c r="G365" s="9" t="str">
        <f>'Main Meals'!I365</f>
        <v>INACTIVE</v>
      </c>
      <c r="H365" s="409">
        <f>'Main Meals'!J365</f>
        <v>44482</v>
      </c>
      <c r="I365" s="9" t="str">
        <f>'Main Meals'!K365</f>
        <v>BOX</v>
      </c>
      <c r="J365" s="9" t="str">
        <f>VLOOKUP(C365,'Main Meals'!C365:L635,10,FALSE)</f>
        <v>MS</v>
      </c>
      <c r="K365" s="7" t="s">
        <v>2075</v>
      </c>
      <c r="L365" s="392" t="s">
        <v>2077</v>
      </c>
      <c r="M365" s="401">
        <v>44562</v>
      </c>
      <c r="N365" s="7"/>
      <c r="O365" s="423">
        <f t="shared" si="10"/>
        <v>0</v>
      </c>
      <c r="P365" s="7" t="s">
        <v>2075</v>
      </c>
      <c r="Q365" s="392" t="s">
        <v>2077</v>
      </c>
      <c r="U365" s="7" t="s">
        <v>2076</v>
      </c>
      <c r="V365" s="391">
        <v>39.99</v>
      </c>
      <c r="X365" s="7" t="s">
        <v>2077</v>
      </c>
      <c r="Y365" s="28"/>
      <c r="Z365" s="7" t="s">
        <v>2075</v>
      </c>
      <c r="AA365" s="7" t="s">
        <v>2077</v>
      </c>
      <c r="AB365" s="424">
        <v>44652</v>
      </c>
      <c r="AC365" s="424"/>
      <c r="AD365" s="28"/>
      <c r="AE365" s="9"/>
      <c r="AF365" s="425">
        <f t="shared" si="11"/>
        <v>0</v>
      </c>
      <c r="AG365" s="7" t="s">
        <v>2077</v>
      </c>
      <c r="AH365" s="28"/>
      <c r="AI365" s="10" t="s">
        <v>1465</v>
      </c>
    </row>
    <row r="366" spans="1:35">
      <c r="A366" s="10" t="str">
        <f>'Main Meals'!A366</f>
        <v>88002.000.000.000.000.000.000</v>
      </c>
      <c r="B366" s="9">
        <f>'Main Meals'!B366</f>
        <v>88000</v>
      </c>
      <c r="C366" s="9">
        <f>'Main Meals'!C366</f>
        <v>88002</v>
      </c>
      <c r="D366" s="10" t="str">
        <f>'Main Meals'!D366</f>
        <v>Energy Bites 8 Pack (Almond Cranberry)</v>
      </c>
      <c r="E366" s="9">
        <f>VLOOKUP($A366,'Item ID Crosswalk'!$A$2:$J$1048576,9,FALSE)</f>
        <v>0</v>
      </c>
      <c r="F366" s="422">
        <f>VLOOKUP($A366,'Item ID Crosswalk'!$A$2:$J$1048576,10,FALSE)</f>
        <v>810044430745</v>
      </c>
      <c r="G366" s="9" t="str">
        <f>'Main Meals'!I366</f>
        <v>INACTIVE</v>
      </c>
      <c r="H366" s="409">
        <f>'Main Meals'!J366</f>
        <v>44482</v>
      </c>
      <c r="I366" s="9" t="str">
        <f>'Main Meals'!K366</f>
        <v>BOX</v>
      </c>
      <c r="J366" s="9" t="str">
        <f>VLOOKUP(C366,'Main Meals'!C366:L635,10,FALSE)</f>
        <v>MS</v>
      </c>
      <c r="K366" s="7" t="s">
        <v>2075</v>
      </c>
      <c r="L366" s="392" t="s">
        <v>2077</v>
      </c>
      <c r="M366" s="401">
        <v>44562</v>
      </c>
      <c r="N366" s="7"/>
      <c r="O366" s="423">
        <f t="shared" si="10"/>
        <v>0</v>
      </c>
      <c r="P366" s="7" t="s">
        <v>2075</v>
      </c>
      <c r="Q366" s="392" t="s">
        <v>2077</v>
      </c>
      <c r="U366" s="7" t="s">
        <v>2076</v>
      </c>
      <c r="V366" s="391">
        <v>39.99</v>
      </c>
      <c r="X366" s="7" t="s">
        <v>2077</v>
      </c>
      <c r="Y366" s="28"/>
      <c r="Z366" s="7" t="s">
        <v>2075</v>
      </c>
      <c r="AA366" s="7" t="s">
        <v>2077</v>
      </c>
      <c r="AB366" s="424">
        <v>44652</v>
      </c>
      <c r="AC366" s="424"/>
      <c r="AD366" s="28"/>
      <c r="AE366" s="9"/>
      <c r="AF366" s="425">
        <f t="shared" si="11"/>
        <v>0</v>
      </c>
      <c r="AG366" s="7" t="s">
        <v>2077</v>
      </c>
      <c r="AH366" s="28"/>
      <c r="AI366" s="10" t="s">
        <v>1465</v>
      </c>
    </row>
    <row r="367" spans="1:35">
      <c r="A367" s="10" t="str">
        <f>'Main Meals'!A367</f>
        <v>88003.000.000.000.000.000.000</v>
      </c>
      <c r="B367" s="9">
        <f>'Main Meals'!B367</f>
        <v>88000</v>
      </c>
      <c r="C367" s="9">
        <f>'Main Meals'!C367</f>
        <v>88003</v>
      </c>
      <c r="D367" s="10" t="str">
        <f>'Main Meals'!D367</f>
        <v>Energy Bites 8 Pack (Mocha Espresso)</v>
      </c>
      <c r="E367" s="9">
        <f>VLOOKUP($A367,'Item ID Crosswalk'!$A$2:$J$1048576,9,FALSE)</f>
        <v>0</v>
      </c>
      <c r="F367" s="422">
        <f>VLOOKUP($A367,'Item ID Crosswalk'!$A$2:$J$1048576,10,FALSE)</f>
        <v>810044430752</v>
      </c>
      <c r="G367" s="9" t="str">
        <f>'Main Meals'!I367</f>
        <v>INACTIVE</v>
      </c>
      <c r="H367" s="409">
        <f>'Main Meals'!J367</f>
        <v>44482</v>
      </c>
      <c r="I367" s="9" t="str">
        <f>'Main Meals'!K367</f>
        <v>BOX</v>
      </c>
      <c r="J367" s="9" t="str">
        <f>VLOOKUP(C367,'Main Meals'!C367:L635,10,FALSE)</f>
        <v>MS</v>
      </c>
      <c r="K367" s="7" t="s">
        <v>2075</v>
      </c>
      <c r="L367" s="392" t="s">
        <v>2077</v>
      </c>
      <c r="M367" s="401">
        <v>44562</v>
      </c>
      <c r="N367" s="7"/>
      <c r="O367" s="423">
        <f t="shared" si="10"/>
        <v>0</v>
      </c>
      <c r="P367" s="7" t="s">
        <v>2075</v>
      </c>
      <c r="Q367" s="392" t="s">
        <v>2077</v>
      </c>
      <c r="U367" s="7" t="s">
        <v>2076</v>
      </c>
      <c r="V367" s="391">
        <v>39.99</v>
      </c>
      <c r="X367" s="7" t="s">
        <v>2077</v>
      </c>
      <c r="Y367" s="28"/>
      <c r="Z367" s="7" t="s">
        <v>2075</v>
      </c>
      <c r="AA367" s="7" t="s">
        <v>2077</v>
      </c>
      <c r="AB367" s="424">
        <v>44652</v>
      </c>
      <c r="AC367" s="424"/>
      <c r="AD367" s="28"/>
      <c r="AE367" s="9"/>
      <c r="AF367" s="425">
        <f t="shared" si="11"/>
        <v>0</v>
      </c>
      <c r="AG367" s="7" t="s">
        <v>2077</v>
      </c>
      <c r="AH367" s="28"/>
      <c r="AI367" s="10" t="s">
        <v>1465</v>
      </c>
    </row>
    <row r="368" spans="1:35">
      <c r="A368" s="10" t="str">
        <f>'Main Meals'!A368</f>
        <v>88004.000.000.000.000.000.000</v>
      </c>
      <c r="B368" s="9">
        <f>'Main Meals'!B368</f>
        <v>88000</v>
      </c>
      <c r="C368" s="9">
        <f>'Main Meals'!C368</f>
        <v>88004</v>
      </c>
      <c r="D368" s="10" t="str">
        <f>'Main Meals'!D368</f>
        <v>Energy Bites 8 Pack (Lemon Coconut)</v>
      </c>
      <c r="E368" s="9">
        <f>VLOOKUP($A368,'Item ID Crosswalk'!$A$2:$J$1048576,9,FALSE)</f>
        <v>0</v>
      </c>
      <c r="F368" s="422">
        <f>VLOOKUP($A368,'Item ID Crosswalk'!$A$2:$J$1048576,10,FALSE)</f>
        <v>810044430769</v>
      </c>
      <c r="G368" s="9" t="str">
        <f>'Main Meals'!I368</f>
        <v>INACTIVE</v>
      </c>
      <c r="H368" s="409">
        <f>'Main Meals'!J368</f>
        <v>44482</v>
      </c>
      <c r="I368" s="9" t="str">
        <f>'Main Meals'!K368</f>
        <v>BOX</v>
      </c>
      <c r="J368" s="9" t="str">
        <f>VLOOKUP(C368,'Main Meals'!C368:L635,10,FALSE)</f>
        <v>MS</v>
      </c>
      <c r="K368" s="7" t="s">
        <v>2075</v>
      </c>
      <c r="L368" s="392" t="s">
        <v>2077</v>
      </c>
      <c r="M368" s="401">
        <v>44562</v>
      </c>
      <c r="N368" s="7"/>
      <c r="O368" s="423">
        <f t="shared" si="10"/>
        <v>0</v>
      </c>
      <c r="P368" s="7" t="s">
        <v>2075</v>
      </c>
      <c r="Q368" s="392" t="s">
        <v>2077</v>
      </c>
      <c r="U368" s="7" t="s">
        <v>2076</v>
      </c>
      <c r="V368" s="391">
        <v>39.99</v>
      </c>
      <c r="X368" s="7" t="s">
        <v>2077</v>
      </c>
      <c r="Y368" s="28"/>
      <c r="Z368" s="7" t="s">
        <v>2075</v>
      </c>
      <c r="AA368" s="7" t="s">
        <v>2077</v>
      </c>
      <c r="AB368" s="424">
        <v>44652</v>
      </c>
      <c r="AC368" s="424"/>
      <c r="AD368" s="28"/>
      <c r="AE368" s="9"/>
      <c r="AF368" s="425">
        <f t="shared" si="11"/>
        <v>0</v>
      </c>
      <c r="AG368" s="7" t="s">
        <v>2077</v>
      </c>
      <c r="AH368" s="28"/>
      <c r="AI368" s="10" t="s">
        <v>1465</v>
      </c>
    </row>
    <row r="369" spans="1:35">
      <c r="A369" s="10" t="str">
        <f>'Main Meals'!A369</f>
        <v>88005.000.000.000.000.000.000</v>
      </c>
      <c r="B369" s="9">
        <f>'Main Meals'!B369</f>
        <v>88000</v>
      </c>
      <c r="C369" s="9">
        <f>'Main Meals'!C369</f>
        <v>88005</v>
      </c>
      <c r="D369" s="10" t="str">
        <f>'Main Meals'!D369</f>
        <v>Energy Bites 8 Pack (Variety Pack)</v>
      </c>
      <c r="E369" s="9">
        <f>VLOOKUP($A369,'Item ID Crosswalk'!$A$2:$J$1048576,9,FALSE)</f>
        <v>0</v>
      </c>
      <c r="F369" s="422">
        <f>VLOOKUP($A369,'Item ID Crosswalk'!$A$2:$J$1048576,10,FALSE)</f>
        <v>810044430776</v>
      </c>
      <c r="G369" s="9" t="str">
        <f>'Main Meals'!I369</f>
        <v>INACTIVE</v>
      </c>
      <c r="H369" s="409">
        <f>'Main Meals'!J369</f>
        <v>44482</v>
      </c>
      <c r="I369" s="9" t="str">
        <f>'Main Meals'!K369</f>
        <v>BOX</v>
      </c>
      <c r="J369" s="9" t="str">
        <f>VLOOKUP(C369,'Main Meals'!C369:L635,10,FALSE)</f>
        <v>MS</v>
      </c>
      <c r="K369" s="7" t="s">
        <v>2075</v>
      </c>
      <c r="L369" s="392" t="s">
        <v>2077</v>
      </c>
      <c r="M369" s="401">
        <v>44562</v>
      </c>
      <c r="N369" s="7"/>
      <c r="O369" s="423">
        <f t="shared" si="10"/>
        <v>0</v>
      </c>
      <c r="P369" s="7" t="s">
        <v>2075</v>
      </c>
      <c r="Q369" s="392" t="s">
        <v>2077</v>
      </c>
      <c r="U369" s="7" t="s">
        <v>2076</v>
      </c>
      <c r="V369" s="391">
        <v>39.99</v>
      </c>
      <c r="X369" s="7" t="s">
        <v>2077</v>
      </c>
      <c r="Y369" s="28"/>
      <c r="Z369" s="7" t="s">
        <v>2075</v>
      </c>
      <c r="AA369" s="7" t="s">
        <v>2077</v>
      </c>
      <c r="AB369" s="424">
        <v>44652</v>
      </c>
      <c r="AC369" s="424"/>
      <c r="AD369" s="28"/>
      <c r="AE369" s="9"/>
      <c r="AF369" s="425">
        <f t="shared" si="11"/>
        <v>0</v>
      </c>
      <c r="AG369" s="7" t="s">
        <v>2077</v>
      </c>
      <c r="AH369" s="28"/>
      <c r="AI369" s="10" t="s">
        <v>1465</v>
      </c>
    </row>
    <row r="370" spans="1:35">
      <c r="A370" s="10" t="str">
        <f>'Main Meals'!A370</f>
        <v>88101.124.409.410.000.000.000</v>
      </c>
      <c r="B370" s="9">
        <f>'Main Meals'!B370</f>
        <v>88100</v>
      </c>
      <c r="C370" s="9">
        <f>'Main Meals'!C370</f>
        <v>88101</v>
      </c>
      <c r="D370" s="10" t="str">
        <f>'Main Meals'!D370</f>
        <v>Quesadilla (Chicken)</v>
      </c>
      <c r="E370" s="9">
        <f>VLOOKUP($A370,'Item ID Crosswalk'!$A$2:$J$1048576,9,FALSE)</f>
        <v>0</v>
      </c>
      <c r="F370" s="422">
        <f>VLOOKUP($A370,'Item ID Crosswalk'!$A$2:$J$1048576,10,FALSE)</f>
        <v>0</v>
      </c>
      <c r="G370" s="9" t="str">
        <f>'Main Meals'!I370</f>
        <v xml:space="preserve">ACTIVE </v>
      </c>
      <c r="H370" s="409">
        <f>'Main Meals'!J370</f>
        <v>44482</v>
      </c>
      <c r="I370" s="9" t="str">
        <f>'Main Meals'!K370</f>
        <v>ENTRÉE</v>
      </c>
      <c r="J370" s="9" t="str">
        <f>VLOOKUP(C370,'Main Meals'!C370:L635,10,FALSE)</f>
        <v>SS</v>
      </c>
      <c r="K370" s="7" t="s">
        <v>2076</v>
      </c>
      <c r="L370" s="392">
        <v>13.65</v>
      </c>
      <c r="M370" s="401">
        <v>44736</v>
      </c>
      <c r="N370" s="407">
        <v>12.99</v>
      </c>
      <c r="O370" s="423">
        <f t="shared" si="10"/>
        <v>5.0808314087759827E-2</v>
      </c>
      <c r="P370" s="7" t="s">
        <v>2075</v>
      </c>
      <c r="Q370" s="392" t="s">
        <v>2077</v>
      </c>
      <c r="U370" s="7" t="s">
        <v>2075</v>
      </c>
      <c r="V370" s="7" t="s">
        <v>2077</v>
      </c>
      <c r="X370" s="7" t="s">
        <v>2077</v>
      </c>
      <c r="Y370" s="28"/>
      <c r="Z370" s="7" t="s">
        <v>2075</v>
      </c>
      <c r="AA370" s="407">
        <v>12.99</v>
      </c>
      <c r="AB370" s="424">
        <v>44652</v>
      </c>
      <c r="AC370" s="424"/>
      <c r="AD370" s="28"/>
      <c r="AE370" s="9"/>
      <c r="AF370" s="425">
        <f t="shared" si="11"/>
        <v>1</v>
      </c>
      <c r="AG370" s="7" t="s">
        <v>2077</v>
      </c>
      <c r="AH370" s="28"/>
      <c r="AI370" s="10" t="s">
        <v>1465</v>
      </c>
    </row>
    <row r="371" spans="1:35">
      <c r="A371" s="10" t="str">
        <f>'Main Meals'!A371</f>
        <v>88102.124.409.410.000.000.000</v>
      </c>
      <c r="B371" s="9">
        <f>'Main Meals'!B371</f>
        <v>88100</v>
      </c>
      <c r="C371" s="9">
        <f>'Main Meals'!C371</f>
        <v>88102</v>
      </c>
      <c r="D371" s="10" t="str">
        <f>'Main Meals'!D371</f>
        <v>Quesadilla (Veggie)</v>
      </c>
      <c r="E371" s="9">
        <f>VLOOKUP($A371,'Item ID Crosswalk'!$A$2:$J$1048576,9,FALSE)</f>
        <v>0</v>
      </c>
      <c r="F371" s="422">
        <f>VLOOKUP($A371,'Item ID Crosswalk'!$A$2:$J$1048576,10,FALSE)</f>
        <v>0</v>
      </c>
      <c r="G371" s="9" t="str">
        <f>'Main Meals'!I371</f>
        <v xml:space="preserve">ACTIVE </v>
      </c>
      <c r="H371" s="409">
        <f>'Main Meals'!J371</f>
        <v>44482</v>
      </c>
      <c r="I371" s="9" t="str">
        <f>'Main Meals'!K371</f>
        <v>ENTRÉE</v>
      </c>
      <c r="J371" s="9" t="str">
        <f>VLOOKUP(C371,'Main Meals'!C371:L635,10,FALSE)</f>
        <v>SS</v>
      </c>
      <c r="K371" s="7" t="s">
        <v>2076</v>
      </c>
      <c r="L371" s="392">
        <v>12.3497</v>
      </c>
      <c r="M371" s="401">
        <v>44736</v>
      </c>
      <c r="N371" s="407">
        <v>11.99</v>
      </c>
      <c r="O371" s="423">
        <f t="shared" si="10"/>
        <v>3.0000000000000009E-2</v>
      </c>
      <c r="P371" s="7" t="s">
        <v>2075</v>
      </c>
      <c r="Q371" s="392" t="s">
        <v>2077</v>
      </c>
      <c r="U371" s="7" t="s">
        <v>2075</v>
      </c>
      <c r="V371" s="7" t="s">
        <v>2077</v>
      </c>
      <c r="X371" s="7" t="s">
        <v>2077</v>
      </c>
      <c r="Y371" s="28"/>
      <c r="Z371" s="7" t="s">
        <v>2075</v>
      </c>
      <c r="AA371" s="407">
        <v>11.99</v>
      </c>
      <c r="AB371" s="424">
        <v>44652</v>
      </c>
      <c r="AC371" s="424"/>
      <c r="AD371" s="28"/>
      <c r="AE371" s="9"/>
      <c r="AF371" s="425">
        <f t="shared" si="11"/>
        <v>1</v>
      </c>
      <c r="AG371" s="7" t="s">
        <v>2077</v>
      </c>
      <c r="AH371" s="28"/>
      <c r="AI371" s="10" t="s">
        <v>1465</v>
      </c>
    </row>
    <row r="372" spans="1:35">
      <c r="A372" s="10" t="str">
        <f>'Main Meals'!A372</f>
        <v>88201.000.000.000.000.000.000</v>
      </c>
      <c r="B372" s="9">
        <f>'Main Meals'!B372</f>
        <v>88200</v>
      </c>
      <c r="C372" s="9">
        <f>'Main Meals'!C372</f>
        <v>88201</v>
      </c>
      <c r="D372" s="10" t="str">
        <f>'Main Meals'!D372</f>
        <v>Macarons (Chocolate)</v>
      </c>
      <c r="E372" s="9">
        <f>VLOOKUP($A372,'Item ID Crosswalk'!$A$2:$J$1048576,9,FALSE)</f>
        <v>0</v>
      </c>
      <c r="F372" s="422">
        <f>VLOOKUP($A372,'Item ID Crosswalk'!$A$2:$J$1048576,10,FALSE)</f>
        <v>810044438826</v>
      </c>
      <c r="G372" s="9" t="str">
        <f>'Main Meals'!I372</f>
        <v>INACTIVE</v>
      </c>
      <c r="H372" s="409">
        <f>'Main Meals'!J372</f>
        <v>44482</v>
      </c>
      <c r="I372" s="9" t="str">
        <f>'Main Meals'!K372</f>
        <v>SNACK</v>
      </c>
      <c r="J372" s="9" t="str">
        <f>VLOOKUP(C372,'Main Meals'!C372:L635,10,FALSE)</f>
        <v>MS</v>
      </c>
      <c r="K372" s="7" t="s">
        <v>2076</v>
      </c>
      <c r="L372" s="392">
        <v>16.989999999999998</v>
      </c>
      <c r="M372" s="401">
        <v>44684</v>
      </c>
      <c r="N372" s="407">
        <v>14.99</v>
      </c>
      <c r="O372" s="423">
        <f t="shared" si="10"/>
        <v>0.1334222815210139</v>
      </c>
      <c r="P372" s="7" t="s">
        <v>2075</v>
      </c>
      <c r="Q372" s="392" t="s">
        <v>2077</v>
      </c>
      <c r="U372" s="7" t="s">
        <v>2075</v>
      </c>
      <c r="V372" s="7" t="s">
        <v>2077</v>
      </c>
      <c r="X372" s="7" t="s">
        <v>2077</v>
      </c>
      <c r="Y372" s="28"/>
      <c r="Z372" s="7" t="s">
        <v>2076</v>
      </c>
      <c r="AA372" s="407">
        <v>16.989999999999998</v>
      </c>
      <c r="AB372" s="424">
        <v>44805</v>
      </c>
      <c r="AC372" s="424"/>
      <c r="AD372" s="392">
        <v>9.3445</v>
      </c>
      <c r="AE372" s="424">
        <v>44805</v>
      </c>
      <c r="AF372" s="425">
        <f t="shared" si="11"/>
        <v>0.44999999999999996</v>
      </c>
      <c r="AG372" s="7" t="s">
        <v>2077</v>
      </c>
      <c r="AH372" s="28"/>
      <c r="AI372" s="10" t="s">
        <v>1465</v>
      </c>
    </row>
    <row r="373" spans="1:35">
      <c r="A373" s="10" t="str">
        <f>'Main Meals'!A373</f>
        <v>88301.000.000.000.000.000.000</v>
      </c>
      <c r="B373" s="9">
        <f>'Main Meals'!B373</f>
        <v>88300</v>
      </c>
      <c r="C373" s="9">
        <f>'Main Meals'!C373</f>
        <v>88301</v>
      </c>
      <c r="D373" s="10" t="str">
        <f>'Main Meals'!D373</f>
        <v xml:space="preserve">Tropical Fruit Cup </v>
      </c>
      <c r="E373" s="9">
        <f>VLOOKUP($A373,'Item ID Crosswalk'!$A$2:$J$1048576,9,FALSE)</f>
        <v>0</v>
      </c>
      <c r="F373" s="422">
        <f>VLOOKUP($A373,'Item ID Crosswalk'!$A$2:$J$1048576,10,FALSE)</f>
        <v>0</v>
      </c>
      <c r="G373" s="9" t="str">
        <f>'Main Meals'!I373</f>
        <v xml:space="preserve">ACTIVE </v>
      </c>
      <c r="H373" s="409">
        <f>'Main Meals'!J373</f>
        <v>44482</v>
      </c>
      <c r="I373" s="9" t="str">
        <f>'Main Meals'!K373</f>
        <v>SNACK</v>
      </c>
      <c r="J373" s="9" t="str">
        <f>VLOOKUP(C373,'Main Meals'!C373:L635,10,FALSE)</f>
        <v>SS</v>
      </c>
      <c r="K373" s="7" t="s">
        <v>2076</v>
      </c>
      <c r="L373" s="392">
        <v>8.25</v>
      </c>
      <c r="M373" s="401">
        <v>44736</v>
      </c>
      <c r="N373" s="407">
        <v>7.99</v>
      </c>
      <c r="O373" s="423">
        <f t="shared" si="10"/>
        <v>3.254067584480598E-2</v>
      </c>
      <c r="P373" s="7" t="s">
        <v>2075</v>
      </c>
      <c r="Q373" s="392" t="s">
        <v>2077</v>
      </c>
      <c r="U373" s="7" t="s">
        <v>2075</v>
      </c>
      <c r="V373" s="7" t="s">
        <v>2077</v>
      </c>
      <c r="X373" s="7" t="s">
        <v>2077</v>
      </c>
      <c r="Y373" s="28"/>
      <c r="Z373" s="7" t="s">
        <v>2075</v>
      </c>
      <c r="AA373" s="407">
        <v>7.99</v>
      </c>
      <c r="AB373" s="424">
        <v>44652</v>
      </c>
      <c r="AC373" s="424"/>
      <c r="AD373" s="28"/>
      <c r="AE373" s="9"/>
      <c r="AF373" s="425">
        <f t="shared" si="11"/>
        <v>1</v>
      </c>
      <c r="AG373" s="7" t="s">
        <v>2077</v>
      </c>
      <c r="AH373" s="28"/>
      <c r="AI373" s="10" t="s">
        <v>1465</v>
      </c>
    </row>
    <row r="374" spans="1:35">
      <c r="A374" s="10" t="str">
        <f>'Main Meals'!A374</f>
        <v>88401.119.611.000.000.000.000</v>
      </c>
      <c r="B374" s="9">
        <f>'Main Meals'!B374</f>
        <v>88400</v>
      </c>
      <c r="C374" s="9">
        <f>'Main Meals'!C374</f>
        <v>88401</v>
      </c>
      <c r="D374" s="10" t="str">
        <f>'Main Meals'!D374</f>
        <v xml:space="preserve">Veggie Burger </v>
      </c>
      <c r="E374" s="9">
        <f>VLOOKUP($A374,'Item ID Crosswalk'!$A$2:$J$1048576,9,FALSE)</f>
        <v>0</v>
      </c>
      <c r="F374" s="422">
        <f>VLOOKUP($A374,'Item ID Crosswalk'!$A$2:$J$1048576,10,FALSE)</f>
        <v>0</v>
      </c>
      <c r="G374" s="9" t="str">
        <f>'Main Meals'!I374</f>
        <v xml:space="preserve">ACTIVE </v>
      </c>
      <c r="H374" s="409">
        <f>'Main Meals'!J374</f>
        <v>44482</v>
      </c>
      <c r="I374" s="9" t="str">
        <f>'Main Meals'!K374</f>
        <v>ENTRÉE</v>
      </c>
      <c r="J374" s="9" t="str">
        <f>VLOOKUP(C374,'Main Meals'!C374:L635,10,FALSE)</f>
        <v>SS</v>
      </c>
      <c r="K374" s="7" t="s">
        <v>2076</v>
      </c>
      <c r="L374" s="392">
        <v>13.39</v>
      </c>
      <c r="M374" s="401">
        <v>44736</v>
      </c>
      <c r="N374" s="407">
        <v>12.99</v>
      </c>
      <c r="O374" s="423">
        <f t="shared" si="10"/>
        <v>3.0792917628945371E-2</v>
      </c>
      <c r="P374" s="7" t="s">
        <v>2075</v>
      </c>
      <c r="Q374" s="392" t="s">
        <v>2077</v>
      </c>
      <c r="U374" s="7" t="s">
        <v>2075</v>
      </c>
      <c r="V374" s="7" t="s">
        <v>2077</v>
      </c>
      <c r="X374" s="7" t="s">
        <v>2077</v>
      </c>
      <c r="Y374" s="28"/>
      <c r="Z374" s="7" t="s">
        <v>2075</v>
      </c>
      <c r="AA374" s="407">
        <v>12.99</v>
      </c>
      <c r="AB374" s="424">
        <v>44652</v>
      </c>
      <c r="AC374" s="424"/>
      <c r="AD374" s="28"/>
      <c r="AE374" s="9"/>
      <c r="AF374" s="425">
        <f t="shared" si="11"/>
        <v>1</v>
      </c>
      <c r="AG374" s="7" t="s">
        <v>2077</v>
      </c>
      <c r="AH374" s="28"/>
      <c r="AI374" s="10" t="s">
        <v>1465</v>
      </c>
    </row>
    <row r="375" spans="1:35">
      <c r="A375" s="10" t="str">
        <f>'Main Meals'!A375</f>
        <v>40849.11001.88401.86001.5200.5301.84001</v>
      </c>
      <c r="B375" s="9">
        <f>'Main Meals'!B375</f>
        <v>40800</v>
      </c>
      <c r="C375" s="9">
        <f>'Main Meals'!C375</f>
        <v>40849</v>
      </c>
      <c r="D375" s="10" t="str">
        <f>'Main Meals'!D375</f>
        <v xml:space="preserve">Summer Bundle </v>
      </c>
      <c r="E375" s="9">
        <f>VLOOKUP($A375,'Item ID Crosswalk'!$A$2:$J$1048576,9,FALSE)</f>
        <v>0</v>
      </c>
      <c r="F375" s="422">
        <f>VLOOKUP($A375,'Item ID Crosswalk'!$A$2:$J$1048576,10,FALSE)</f>
        <v>0</v>
      </c>
      <c r="G375" s="9" t="str">
        <f>'Main Meals'!I375</f>
        <v>INACTIVE</v>
      </c>
      <c r="H375" s="409">
        <f>'Main Meals'!J375</f>
        <v>44482</v>
      </c>
      <c r="I375" s="9" t="str">
        <f>'Main Meals'!K375</f>
        <v>BUNDLE</v>
      </c>
      <c r="J375" s="9" t="str">
        <f>VLOOKUP(C375,'Main Meals'!C375:L635,10,FALSE)</f>
        <v>BUNDLE</v>
      </c>
      <c r="K375" s="7" t="s">
        <v>2076</v>
      </c>
      <c r="L375" s="392" t="s">
        <v>2077</v>
      </c>
      <c r="M375" s="401">
        <v>44562</v>
      </c>
      <c r="N375" s="7"/>
      <c r="O375" s="423">
        <f t="shared" si="10"/>
        <v>0</v>
      </c>
      <c r="P375" s="7" t="s">
        <v>2075</v>
      </c>
      <c r="Q375" s="392" t="s">
        <v>2077</v>
      </c>
      <c r="U375" s="7" t="s">
        <v>2075</v>
      </c>
      <c r="V375" s="7" t="s">
        <v>2077</v>
      </c>
      <c r="X375" s="7" t="s">
        <v>2077</v>
      </c>
      <c r="Y375" s="28"/>
      <c r="Z375" s="7" t="s">
        <v>2075</v>
      </c>
      <c r="AA375" s="7" t="s">
        <v>2077</v>
      </c>
      <c r="AB375" s="424">
        <v>44652</v>
      </c>
      <c r="AC375" s="424"/>
      <c r="AD375" s="28"/>
      <c r="AE375" s="9"/>
      <c r="AF375" s="425">
        <f t="shared" si="11"/>
        <v>0</v>
      </c>
      <c r="AG375" s="7" t="s">
        <v>2077</v>
      </c>
      <c r="AH375" s="28"/>
      <c r="AI375" s="10" t="s">
        <v>1465</v>
      </c>
    </row>
    <row r="376" spans="1:35">
      <c r="A376" s="10" t="str">
        <f>'Main Meals'!A376</f>
        <v>88501.000.000.000.000.000.000</v>
      </c>
      <c r="B376" s="9">
        <f>'Main Meals'!B376</f>
        <v>88500</v>
      </c>
      <c r="C376" s="9">
        <f>'Main Meals'!C376</f>
        <v>88501</v>
      </c>
      <c r="D376" s="10" t="str">
        <f>'Main Meals'!D376</f>
        <v xml:space="preserve">Pollo A La Azteca </v>
      </c>
      <c r="E376" s="9">
        <f>VLOOKUP($A376,'Item ID Crosswalk'!$A$2:$J$1048576,9,FALSE)</f>
        <v>0</v>
      </c>
      <c r="F376" s="422">
        <f>VLOOKUP($A376,'Item ID Crosswalk'!$A$2:$J$1048576,10,FALSE)</f>
        <v>0</v>
      </c>
      <c r="G376" s="9" t="str">
        <f>'Main Meals'!I376</f>
        <v xml:space="preserve">ACTIVE </v>
      </c>
      <c r="H376" s="409">
        <f>'Main Meals'!J376</f>
        <v>44482</v>
      </c>
      <c r="I376" s="9" t="str">
        <f>'Main Meals'!K376</f>
        <v>ENTRÉE</v>
      </c>
      <c r="J376" s="9" t="str">
        <f>VLOOKUP(C376,'Main Meals'!C376:L635,10,FALSE)</f>
        <v>SS</v>
      </c>
      <c r="K376" s="7" t="s">
        <v>2076</v>
      </c>
      <c r="L376" s="392">
        <v>14.22</v>
      </c>
      <c r="M376" s="401">
        <v>44684</v>
      </c>
      <c r="N376" s="407">
        <v>13.99</v>
      </c>
      <c r="O376" s="423">
        <f t="shared" si="10"/>
        <v>1.6440314510364578E-2</v>
      </c>
      <c r="P376" s="7" t="s">
        <v>2075</v>
      </c>
      <c r="Q376" s="392" t="s">
        <v>2077</v>
      </c>
      <c r="U376" s="7" t="s">
        <v>2075</v>
      </c>
      <c r="V376" s="7" t="s">
        <v>2077</v>
      </c>
      <c r="X376" s="7" t="s">
        <v>2077</v>
      </c>
      <c r="Y376" s="28"/>
      <c r="Z376" s="7" t="s">
        <v>2075</v>
      </c>
      <c r="AA376" s="407">
        <v>13.99</v>
      </c>
      <c r="AB376" s="424">
        <v>44652</v>
      </c>
      <c r="AC376" s="424"/>
      <c r="AD376" s="28"/>
      <c r="AE376" s="9"/>
      <c r="AF376" s="425">
        <f t="shared" si="11"/>
        <v>1</v>
      </c>
      <c r="AG376" s="7" t="s">
        <v>2077</v>
      </c>
      <c r="AH376" s="28"/>
      <c r="AI376" s="10" t="s">
        <v>1465</v>
      </c>
    </row>
    <row r="377" spans="1:35">
      <c r="A377" s="10" t="str">
        <f>'Main Meals'!A377</f>
        <v>40850.7301.40101.20101.1602.7500.18101</v>
      </c>
      <c r="B377" s="9">
        <f>'Main Meals'!B377</f>
        <v>40800</v>
      </c>
      <c r="C377" s="9">
        <f>'Main Meals'!C377</f>
        <v>40850</v>
      </c>
      <c r="D377" s="10" t="str">
        <f>'Main Meals'!D377</f>
        <v>BIDMC / MichMed Omnivore  (Tuesday)</v>
      </c>
      <c r="E377" s="9">
        <f>VLOOKUP($A377,'Item ID Crosswalk'!$A$2:$J$1048576,9,FALSE)</f>
        <v>0</v>
      </c>
      <c r="F377" s="422">
        <f>VLOOKUP($A377,'Item ID Crosswalk'!$A$2:$J$1048576,10,FALSE)</f>
        <v>0</v>
      </c>
      <c r="G377" s="9" t="str">
        <f>'Main Meals'!I377</f>
        <v xml:space="preserve">ACTIVE </v>
      </c>
      <c r="H377" s="409">
        <f>'Main Meals'!J377</f>
        <v>44482</v>
      </c>
      <c r="I377" s="9" t="str">
        <f>'Main Meals'!K377</f>
        <v>BUNDLE</v>
      </c>
      <c r="J377" s="9" t="str">
        <f>VLOOKUP(C377,'Main Meals'!C377:L635,10,FALSE)</f>
        <v>BUNDLE</v>
      </c>
      <c r="K377" s="7" t="s">
        <v>2076</v>
      </c>
      <c r="L377" s="392" t="s">
        <v>2077</v>
      </c>
      <c r="M377" s="401">
        <v>44562</v>
      </c>
      <c r="N377" s="7"/>
      <c r="O377" s="423">
        <f t="shared" si="10"/>
        <v>0</v>
      </c>
      <c r="P377" s="7" t="s">
        <v>2075</v>
      </c>
      <c r="Q377" s="392" t="s">
        <v>2077</v>
      </c>
      <c r="U377" s="7" t="s">
        <v>2075</v>
      </c>
      <c r="V377" s="7" t="s">
        <v>2077</v>
      </c>
      <c r="X377" s="7" t="s">
        <v>2077</v>
      </c>
      <c r="Y377" s="28"/>
      <c r="Z377" s="7" t="s">
        <v>2075</v>
      </c>
      <c r="AA377" s="7" t="s">
        <v>2077</v>
      </c>
      <c r="AB377" s="424">
        <v>44652</v>
      </c>
      <c r="AC377" s="424"/>
      <c r="AD377" s="28"/>
      <c r="AE377" s="9"/>
      <c r="AF377" s="425">
        <f t="shared" si="11"/>
        <v>0</v>
      </c>
      <c r="AG377" s="7" t="s">
        <v>2077</v>
      </c>
      <c r="AH377" s="28"/>
      <c r="AI377" s="10" t="s">
        <v>1465</v>
      </c>
    </row>
    <row r="378" spans="1:35">
      <c r="A378" s="10" t="str">
        <f>'Main Meals'!A378</f>
        <v>40851.30101.5003.6100.12500.12500.7401</v>
      </c>
      <c r="B378" s="9">
        <f>'Main Meals'!B378</f>
        <v>40800</v>
      </c>
      <c r="C378" s="9">
        <f>'Main Meals'!C378</f>
        <v>40851</v>
      </c>
      <c r="D378" s="10" t="str">
        <f>'Main Meals'!D378</f>
        <v>BIDMC / MichMed Omnivore  (Wednesday)</v>
      </c>
      <c r="E378" s="9">
        <f>VLOOKUP($A378,'Item ID Crosswalk'!$A$2:$J$1048576,9,FALSE)</f>
        <v>0</v>
      </c>
      <c r="F378" s="422">
        <f>VLOOKUP($A378,'Item ID Crosswalk'!$A$2:$J$1048576,10,FALSE)</f>
        <v>0</v>
      </c>
      <c r="G378" s="9" t="str">
        <f>'Main Meals'!I378</f>
        <v xml:space="preserve">ACTIVE </v>
      </c>
      <c r="H378" s="409">
        <f>'Main Meals'!J378</f>
        <v>44482</v>
      </c>
      <c r="I378" s="9" t="str">
        <f>'Main Meals'!K378</f>
        <v>BUNDLE</v>
      </c>
      <c r="J378" s="9" t="str">
        <f>VLOOKUP(C378,'Main Meals'!C378:L635,10,FALSE)</f>
        <v>BUNDLE</v>
      </c>
      <c r="K378" s="7" t="s">
        <v>2076</v>
      </c>
      <c r="L378" s="392" t="s">
        <v>2077</v>
      </c>
      <c r="M378" s="401">
        <v>44562</v>
      </c>
      <c r="N378" s="7"/>
      <c r="O378" s="423">
        <f t="shared" si="10"/>
        <v>0</v>
      </c>
      <c r="P378" s="7" t="s">
        <v>2075</v>
      </c>
      <c r="Q378" s="392" t="s">
        <v>2077</v>
      </c>
      <c r="U378" s="7" t="s">
        <v>2075</v>
      </c>
      <c r="V378" s="7" t="s">
        <v>2077</v>
      </c>
      <c r="X378" s="7" t="s">
        <v>2077</v>
      </c>
      <c r="Y378" s="28"/>
      <c r="Z378" s="7" t="s">
        <v>2075</v>
      </c>
      <c r="AA378" s="7" t="s">
        <v>2077</v>
      </c>
      <c r="AB378" s="424">
        <v>44652</v>
      </c>
      <c r="AC378" s="424"/>
      <c r="AD378" s="28"/>
      <c r="AE378" s="9"/>
      <c r="AF378" s="425">
        <f t="shared" si="11"/>
        <v>0</v>
      </c>
      <c r="AG378" s="7" t="s">
        <v>2077</v>
      </c>
      <c r="AH378" s="28"/>
      <c r="AI378" s="10" t="s">
        <v>1465</v>
      </c>
    </row>
    <row r="379" spans="1:35">
      <c r="A379" s="10" t="str">
        <f>'Main Meals'!A379</f>
        <v>40852.8000.30201.5301.1803.5603.8601</v>
      </c>
      <c r="B379" s="9">
        <f>'Main Meals'!B379</f>
        <v>40800</v>
      </c>
      <c r="C379" s="9">
        <f>'Main Meals'!C379</f>
        <v>40852</v>
      </c>
      <c r="D379" s="10" t="str">
        <f>'Main Meals'!D379</f>
        <v>BIDMC / MichMed Omnivore  (Friday)</v>
      </c>
      <c r="E379" s="9">
        <f>VLOOKUP($A379,'Item ID Crosswalk'!$A$2:$J$1048576,9,FALSE)</f>
        <v>0</v>
      </c>
      <c r="F379" s="422">
        <f>VLOOKUP($A379,'Item ID Crosswalk'!$A$2:$J$1048576,10,FALSE)</f>
        <v>0</v>
      </c>
      <c r="G379" s="9" t="str">
        <f>'Main Meals'!I379</f>
        <v xml:space="preserve">ACTIVE </v>
      </c>
      <c r="H379" s="409">
        <f>'Main Meals'!J379</f>
        <v>44482</v>
      </c>
      <c r="I379" s="9" t="str">
        <f>'Main Meals'!K379</f>
        <v>BUNDLE</v>
      </c>
      <c r="J379" s="9" t="str">
        <f>VLOOKUP(C379,'Main Meals'!C379:L635,10,FALSE)</f>
        <v>BUNDLE</v>
      </c>
      <c r="K379" s="7" t="s">
        <v>2076</v>
      </c>
      <c r="L379" s="392" t="s">
        <v>2077</v>
      </c>
      <c r="M379" s="401">
        <v>44562</v>
      </c>
      <c r="N379" s="7"/>
      <c r="O379" s="423">
        <f t="shared" si="10"/>
        <v>0</v>
      </c>
      <c r="P379" s="7" t="s">
        <v>2075</v>
      </c>
      <c r="Q379" s="392" t="s">
        <v>2077</v>
      </c>
      <c r="U379" s="7" t="s">
        <v>2075</v>
      </c>
      <c r="V379" s="7" t="s">
        <v>2077</v>
      </c>
      <c r="X379" s="7" t="s">
        <v>2077</v>
      </c>
      <c r="Y379" s="28"/>
      <c r="Z379" s="7" t="s">
        <v>2075</v>
      </c>
      <c r="AA379" s="7" t="s">
        <v>2077</v>
      </c>
      <c r="AB379" s="424">
        <v>44652</v>
      </c>
      <c r="AC379" s="424"/>
      <c r="AD379" s="28"/>
      <c r="AE379" s="9"/>
      <c r="AF379" s="425">
        <f t="shared" si="11"/>
        <v>0</v>
      </c>
      <c r="AG379" s="7" t="s">
        <v>2077</v>
      </c>
      <c r="AH379" s="28"/>
      <c r="AI379" s="10" t="s">
        <v>1465</v>
      </c>
    </row>
    <row r="380" spans="1:35">
      <c r="A380" s="10" t="str">
        <f>'Main Meals'!A380</f>
        <v>40853.7500.70902.18102.20101.20201.80001</v>
      </c>
      <c r="B380" s="9">
        <f>'Main Meals'!B380</f>
        <v>40800</v>
      </c>
      <c r="C380" s="9">
        <f>'Main Meals'!C380</f>
        <v>40853</v>
      </c>
      <c r="D380" s="10" t="str">
        <f>'Main Meals'!D380</f>
        <v>BIDMC / MichMed Vegetarian (Tuesday)</v>
      </c>
      <c r="E380" s="9">
        <f>VLOOKUP($A380,'Item ID Crosswalk'!$A$2:$J$1048576,9,FALSE)</f>
        <v>0</v>
      </c>
      <c r="F380" s="422">
        <f>VLOOKUP($A380,'Item ID Crosswalk'!$A$2:$J$1048576,10,FALSE)</f>
        <v>0</v>
      </c>
      <c r="G380" s="9" t="str">
        <f>'Main Meals'!I380</f>
        <v xml:space="preserve">ACTIVE </v>
      </c>
      <c r="H380" s="409">
        <f>'Main Meals'!J380</f>
        <v>44482</v>
      </c>
      <c r="I380" s="9" t="str">
        <f>'Main Meals'!K380</f>
        <v>BUNDLE</v>
      </c>
      <c r="J380" s="9" t="str">
        <f>VLOOKUP(C380,'Main Meals'!C380:L635,10,FALSE)</f>
        <v>BUNDLE</v>
      </c>
      <c r="K380" s="7" t="s">
        <v>2076</v>
      </c>
      <c r="L380" s="392" t="s">
        <v>2077</v>
      </c>
      <c r="M380" s="401">
        <v>44562</v>
      </c>
      <c r="N380" s="7"/>
      <c r="O380" s="423">
        <f t="shared" si="10"/>
        <v>0</v>
      </c>
      <c r="P380" s="7" t="s">
        <v>2075</v>
      </c>
      <c r="Q380" s="392" t="s">
        <v>2077</v>
      </c>
      <c r="U380" s="7" t="s">
        <v>2075</v>
      </c>
      <c r="V380" s="7" t="s">
        <v>2077</v>
      </c>
      <c r="X380" s="7" t="s">
        <v>2077</v>
      </c>
      <c r="Y380" s="28"/>
      <c r="Z380" s="7" t="s">
        <v>2075</v>
      </c>
      <c r="AA380" s="7" t="s">
        <v>2077</v>
      </c>
      <c r="AB380" s="424">
        <v>44652</v>
      </c>
      <c r="AC380" s="424"/>
      <c r="AD380" s="28"/>
      <c r="AE380" s="9"/>
      <c r="AF380" s="425">
        <f t="shared" si="11"/>
        <v>0</v>
      </c>
      <c r="AG380" s="7" t="s">
        <v>2077</v>
      </c>
      <c r="AH380" s="28"/>
      <c r="AI380" s="10" t="s">
        <v>1465</v>
      </c>
    </row>
    <row r="381" spans="1:35">
      <c r="A381" s="10" t="str">
        <f>'Main Meals'!A381</f>
        <v>40854.4901.4303.12500.12500.3307.10400</v>
      </c>
      <c r="B381" s="9">
        <f>'Main Meals'!B381</f>
        <v>40800</v>
      </c>
      <c r="C381" s="9">
        <f>'Main Meals'!C381</f>
        <v>40854</v>
      </c>
      <c r="D381" s="10" t="str">
        <f>'Main Meals'!D381</f>
        <v>BIDMC / MichMed Vegetarian (Wednesday)</v>
      </c>
      <c r="E381" s="9">
        <f>VLOOKUP($A381,'Item ID Crosswalk'!$A$2:$J$1048576,9,FALSE)</f>
        <v>0</v>
      </c>
      <c r="F381" s="422">
        <f>VLOOKUP($A381,'Item ID Crosswalk'!$A$2:$J$1048576,10,FALSE)</f>
        <v>0</v>
      </c>
      <c r="G381" s="9" t="str">
        <f>'Main Meals'!I381</f>
        <v xml:space="preserve">ACTIVE </v>
      </c>
      <c r="H381" s="409">
        <f>'Main Meals'!J381</f>
        <v>44482</v>
      </c>
      <c r="I381" s="9" t="str">
        <f>'Main Meals'!K381</f>
        <v>BUNDLE</v>
      </c>
      <c r="J381" s="9" t="str">
        <f>VLOOKUP(C381,'Main Meals'!C381:L635,10,FALSE)</f>
        <v>BUNDLE</v>
      </c>
      <c r="K381" s="7" t="s">
        <v>2076</v>
      </c>
      <c r="L381" s="392" t="s">
        <v>2077</v>
      </c>
      <c r="M381" s="401">
        <v>44562</v>
      </c>
      <c r="N381" s="7"/>
      <c r="O381" s="423">
        <f t="shared" si="10"/>
        <v>0</v>
      </c>
      <c r="P381" s="7" t="s">
        <v>2075</v>
      </c>
      <c r="Q381" s="392" t="s">
        <v>2077</v>
      </c>
      <c r="U381" s="7" t="s">
        <v>2075</v>
      </c>
      <c r="V381" s="7" t="s">
        <v>2077</v>
      </c>
      <c r="X381" s="7" t="s">
        <v>2077</v>
      </c>
      <c r="Y381" s="28"/>
      <c r="Z381" s="7" t="s">
        <v>2075</v>
      </c>
      <c r="AA381" s="7" t="s">
        <v>2077</v>
      </c>
      <c r="AB381" s="424">
        <v>44652</v>
      </c>
      <c r="AC381" s="424"/>
      <c r="AD381" s="28"/>
      <c r="AE381" s="9"/>
      <c r="AF381" s="425">
        <f t="shared" si="11"/>
        <v>0</v>
      </c>
      <c r="AG381" s="7" t="s">
        <v>2077</v>
      </c>
      <c r="AH381" s="28"/>
      <c r="AI381" s="10" t="s">
        <v>1465</v>
      </c>
    </row>
    <row r="382" spans="1:35">
      <c r="A382" s="10" t="str">
        <f>'Main Meals'!A382</f>
        <v>40856.6600.11001.1401.1801.3100.12800</v>
      </c>
      <c r="B382" s="9">
        <f>'Main Meals'!B382</f>
        <v>40800</v>
      </c>
      <c r="C382" s="9">
        <f>'Main Meals'!C382</f>
        <v>40856</v>
      </c>
      <c r="D382" s="10" t="str">
        <f>'Main Meals'!D382</f>
        <v>BIDMC / MichMed Vegetarian (Friday)</v>
      </c>
      <c r="E382" s="9">
        <f>VLOOKUP($A382,'Item ID Crosswalk'!$A$2:$J$1048576,9,FALSE)</f>
        <v>0</v>
      </c>
      <c r="F382" s="422">
        <f>VLOOKUP($A382,'Item ID Crosswalk'!$A$2:$J$1048576,10,FALSE)</f>
        <v>0</v>
      </c>
      <c r="G382" s="9" t="str">
        <f>'Main Meals'!I382</f>
        <v xml:space="preserve">ACTIVE </v>
      </c>
      <c r="H382" s="409">
        <f>'Main Meals'!J382</f>
        <v>44482</v>
      </c>
      <c r="I382" s="9" t="str">
        <f>'Main Meals'!K382</f>
        <v>BUNDLE</v>
      </c>
      <c r="J382" s="9" t="str">
        <f>VLOOKUP(C382,'Main Meals'!C382:L635,10,FALSE)</f>
        <v>BUNDLE</v>
      </c>
      <c r="K382" s="7" t="s">
        <v>2076</v>
      </c>
      <c r="L382" s="392" t="s">
        <v>2077</v>
      </c>
      <c r="M382" s="401">
        <v>44562</v>
      </c>
      <c r="N382" s="7"/>
      <c r="O382" s="423">
        <f t="shared" si="10"/>
        <v>0</v>
      </c>
      <c r="P382" s="7" t="s">
        <v>2075</v>
      </c>
      <c r="Q382" s="392" t="s">
        <v>2077</v>
      </c>
      <c r="U382" s="7" t="s">
        <v>2075</v>
      </c>
      <c r="V382" s="7" t="s">
        <v>2077</v>
      </c>
      <c r="X382" s="7" t="s">
        <v>2077</v>
      </c>
      <c r="Y382" s="28"/>
      <c r="Z382" s="7" t="s">
        <v>2075</v>
      </c>
      <c r="AA382" s="7" t="s">
        <v>2077</v>
      </c>
      <c r="AB382" s="424">
        <v>44652</v>
      </c>
      <c r="AC382" s="424"/>
      <c r="AD382" s="28"/>
      <c r="AE382" s="9"/>
      <c r="AF382" s="425">
        <f t="shared" si="11"/>
        <v>0</v>
      </c>
      <c r="AG382" s="7" t="s">
        <v>2077</v>
      </c>
      <c r="AH382" s="28"/>
      <c r="AI382" s="10" t="s">
        <v>1465</v>
      </c>
    </row>
    <row r="383" spans="1:35">
      <c r="A383" s="10" t="str">
        <f>'Main Meals'!A383</f>
        <v>40857.7600.30201.3305.11001.14001.5800</v>
      </c>
      <c r="B383" s="9">
        <f>'Main Meals'!B383</f>
        <v>40800</v>
      </c>
      <c r="C383" s="9">
        <f>'Main Meals'!C383</f>
        <v>40857</v>
      </c>
      <c r="D383" s="10" t="str">
        <f>'Main Meals'!D383</f>
        <v xml:space="preserve">BIDMC / MichMed Freezer Omnivore   </v>
      </c>
      <c r="E383" s="9">
        <f>VLOOKUP($A383,'Item ID Crosswalk'!$A$2:$J$1048576,9,FALSE)</f>
        <v>0</v>
      </c>
      <c r="F383" s="422">
        <f>VLOOKUP($A383,'Item ID Crosswalk'!$A$2:$J$1048576,10,FALSE)</f>
        <v>0</v>
      </c>
      <c r="G383" s="9" t="str">
        <f>'Main Meals'!I383</f>
        <v xml:space="preserve">ACTIVE </v>
      </c>
      <c r="H383" s="409">
        <f>'Main Meals'!J383</f>
        <v>44482</v>
      </c>
      <c r="I383" s="9" t="str">
        <f>'Main Meals'!K383</f>
        <v>BUNDLE</v>
      </c>
      <c r="J383" s="9" t="str">
        <f>VLOOKUP(C383,'Main Meals'!C383:L635,10,FALSE)</f>
        <v>BUNDLE</v>
      </c>
      <c r="K383" s="7" t="s">
        <v>2076</v>
      </c>
      <c r="L383" s="392" t="s">
        <v>2077</v>
      </c>
      <c r="M383" s="401">
        <v>44562</v>
      </c>
      <c r="N383" s="7"/>
      <c r="O383" s="423">
        <f t="shared" si="10"/>
        <v>0</v>
      </c>
      <c r="P383" s="7" t="s">
        <v>2075</v>
      </c>
      <c r="Q383" s="392" t="s">
        <v>2077</v>
      </c>
      <c r="U383" s="7" t="s">
        <v>2075</v>
      </c>
      <c r="V383" s="7" t="s">
        <v>2077</v>
      </c>
      <c r="X383" s="7" t="s">
        <v>2077</v>
      </c>
      <c r="Y383" s="28"/>
      <c r="Z383" s="7" t="s">
        <v>2075</v>
      </c>
      <c r="AA383" s="7" t="s">
        <v>2077</v>
      </c>
      <c r="AB383" s="424">
        <v>44652</v>
      </c>
      <c r="AC383" s="424"/>
      <c r="AD383" s="28"/>
      <c r="AE383" s="9"/>
      <c r="AF383" s="425">
        <f t="shared" si="11"/>
        <v>0</v>
      </c>
      <c r="AG383" s="7" t="s">
        <v>2077</v>
      </c>
      <c r="AH383" s="28"/>
      <c r="AI383" s="10" t="s">
        <v>1465</v>
      </c>
    </row>
    <row r="384" spans="1:35">
      <c r="A384" s="10" t="str">
        <f>'Main Meals'!A384</f>
        <v>40858.1601.11001.11001.12800.3307.7301</v>
      </c>
      <c r="B384" s="9">
        <f>'Main Meals'!B384</f>
        <v>40800</v>
      </c>
      <c r="C384" s="9">
        <f>'Main Meals'!C384</f>
        <v>40858</v>
      </c>
      <c r="D384" s="10" t="str">
        <f>'Main Meals'!D384</f>
        <v xml:space="preserve">BIDMC / MichMed Freezer Vegetarian  </v>
      </c>
      <c r="E384" s="9">
        <f>VLOOKUP($A384,'Item ID Crosswalk'!$A$2:$J$1048576,9,FALSE)</f>
        <v>0</v>
      </c>
      <c r="F384" s="422">
        <f>VLOOKUP($A384,'Item ID Crosswalk'!$A$2:$J$1048576,10,FALSE)</f>
        <v>0</v>
      </c>
      <c r="G384" s="9" t="str">
        <f>'Main Meals'!I384</f>
        <v xml:space="preserve">ACTIVE </v>
      </c>
      <c r="H384" s="409">
        <f>'Main Meals'!J384</f>
        <v>44482</v>
      </c>
      <c r="I384" s="9" t="str">
        <f>'Main Meals'!K384</f>
        <v>BUNDLE</v>
      </c>
      <c r="J384" s="9" t="str">
        <f>VLOOKUP(C384,'Main Meals'!C384:L635,10,FALSE)</f>
        <v>BUNDLE</v>
      </c>
      <c r="K384" s="7" t="s">
        <v>2076</v>
      </c>
      <c r="L384" s="392" t="s">
        <v>2077</v>
      </c>
      <c r="M384" s="401">
        <v>44562</v>
      </c>
      <c r="N384" s="7"/>
      <c r="O384" s="423">
        <f t="shared" si="10"/>
        <v>0</v>
      </c>
      <c r="P384" s="7" t="s">
        <v>2075</v>
      </c>
      <c r="Q384" s="392" t="s">
        <v>2077</v>
      </c>
      <c r="U384" s="7" t="s">
        <v>2075</v>
      </c>
      <c r="V384" s="7" t="s">
        <v>2077</v>
      </c>
      <c r="X384" s="7" t="s">
        <v>2077</v>
      </c>
      <c r="Y384" s="28"/>
      <c r="Z384" s="7" t="s">
        <v>2075</v>
      </c>
      <c r="AA384" s="7" t="s">
        <v>2077</v>
      </c>
      <c r="AB384" s="424">
        <v>44652</v>
      </c>
      <c r="AC384" s="424"/>
      <c r="AD384" s="28"/>
      <c r="AE384" s="9"/>
      <c r="AF384" s="425">
        <f t="shared" si="11"/>
        <v>0</v>
      </c>
      <c r="AG384" s="7" t="s">
        <v>2077</v>
      </c>
      <c r="AH384" s="28"/>
      <c r="AI384" s="10" t="s">
        <v>1465</v>
      </c>
    </row>
    <row r="385" spans="1:35">
      <c r="A385" s="10" t="str">
        <f>'Main Meals'!A385</f>
        <v>88601.110.505.411.612.000.000</v>
      </c>
      <c r="B385" s="9">
        <f>'Main Meals'!B385</f>
        <v>88600</v>
      </c>
      <c r="C385" s="9">
        <f>'Main Meals'!C385</f>
        <v>88601</v>
      </c>
      <c r="D385" s="10" t="str">
        <f>'Main Meals'!D385</f>
        <v xml:space="preserve">Nachos for 2 </v>
      </c>
      <c r="E385" s="9">
        <f>VLOOKUP($A385,'Item ID Crosswalk'!$A$2:$J$1048576,9,FALSE)</f>
        <v>0</v>
      </c>
      <c r="F385" s="422">
        <f>VLOOKUP($A385,'Item ID Crosswalk'!$A$2:$J$1048576,10,FALSE)</f>
        <v>0</v>
      </c>
      <c r="G385" s="9" t="str">
        <f>'Main Meals'!I385</f>
        <v xml:space="preserve">ACTIVE </v>
      </c>
      <c r="H385" s="409">
        <f>'Main Meals'!J385</f>
        <v>44482</v>
      </c>
      <c r="I385" s="9" t="str">
        <f>'Main Meals'!K385</f>
        <v>ENTRÉE</v>
      </c>
      <c r="J385" s="9" t="str">
        <f>VLOOKUP(C385,'Main Meals'!C385:L635,10,FALSE)</f>
        <v>MS</v>
      </c>
      <c r="K385" s="7" t="s">
        <v>2076</v>
      </c>
      <c r="L385" s="392">
        <v>18.989999999999998</v>
      </c>
      <c r="M385" s="401">
        <v>44562</v>
      </c>
      <c r="N385" s="407"/>
      <c r="O385" s="423">
        <f t="shared" si="10"/>
        <v>0</v>
      </c>
      <c r="P385" s="7" t="s">
        <v>2075</v>
      </c>
      <c r="Q385" s="392" t="s">
        <v>2077</v>
      </c>
      <c r="U385" s="7" t="s">
        <v>2075</v>
      </c>
      <c r="V385" s="7" t="s">
        <v>2077</v>
      </c>
      <c r="X385" s="7" t="s">
        <v>2077</v>
      </c>
      <c r="Y385" s="28"/>
      <c r="Z385" s="7" t="s">
        <v>2075</v>
      </c>
      <c r="AA385" s="407">
        <v>18.989999999999998</v>
      </c>
      <c r="AB385" s="424">
        <v>44652</v>
      </c>
      <c r="AC385" s="424"/>
      <c r="AD385" s="28"/>
      <c r="AE385" s="9"/>
      <c r="AF385" s="425">
        <f t="shared" si="11"/>
        <v>1</v>
      </c>
      <c r="AG385" s="7" t="s">
        <v>2077</v>
      </c>
      <c r="AH385" s="28"/>
      <c r="AI385" s="10" t="s">
        <v>1465</v>
      </c>
    </row>
    <row r="386" spans="1:35">
      <c r="A386" s="10" t="str">
        <f>'Main Meals'!A386</f>
        <v>40859.1803.1804.1802.80101.88101.80901</v>
      </c>
      <c r="B386" s="9">
        <f>'Main Meals'!B386</f>
        <v>40800</v>
      </c>
      <c r="C386" s="9">
        <f>'Main Meals'!C386</f>
        <v>40859</v>
      </c>
      <c r="D386" s="10" t="str">
        <f>'Main Meals'!D386</f>
        <v xml:space="preserve">Taco Night Bundle  </v>
      </c>
      <c r="E386" s="9">
        <f>VLOOKUP($A386,'Item ID Crosswalk'!$A$2:$J$1048576,9,FALSE)</f>
        <v>0</v>
      </c>
      <c r="F386" s="422">
        <f>VLOOKUP($A386,'Item ID Crosswalk'!$A$2:$J$1048576,10,FALSE)</f>
        <v>0</v>
      </c>
      <c r="G386" s="9" t="str">
        <f>'Main Meals'!I386</f>
        <v xml:space="preserve">ACTIVE </v>
      </c>
      <c r="H386" s="409">
        <f>'Main Meals'!J386</f>
        <v>44482</v>
      </c>
      <c r="I386" s="9" t="str">
        <f>'Main Meals'!K386</f>
        <v>BUNDLE</v>
      </c>
      <c r="J386" s="9" t="str">
        <f>VLOOKUP(C386,'Main Meals'!C386:L635,10,FALSE)</f>
        <v>BUNDLE</v>
      </c>
      <c r="K386" s="7" t="s">
        <v>2076</v>
      </c>
      <c r="L386" s="392">
        <v>101.99</v>
      </c>
      <c r="M386" s="401">
        <v>44562</v>
      </c>
      <c r="N386" s="407"/>
      <c r="O386" s="423">
        <f t="shared" ref="O386:O449" si="12">IFERROR((L386-N386)/N386,0)</f>
        <v>0</v>
      </c>
      <c r="P386" s="7" t="s">
        <v>2075</v>
      </c>
      <c r="Q386" s="392" t="s">
        <v>2077</v>
      </c>
      <c r="U386" s="7" t="s">
        <v>2075</v>
      </c>
      <c r="V386" s="7" t="s">
        <v>2077</v>
      </c>
      <c r="X386" s="7" t="s">
        <v>2077</v>
      </c>
      <c r="Y386" s="28"/>
      <c r="Z386" s="7" t="s">
        <v>2075</v>
      </c>
      <c r="AA386" s="407">
        <v>101.99</v>
      </c>
      <c r="AB386" s="424">
        <v>44652</v>
      </c>
      <c r="AC386" s="424"/>
      <c r="AD386" s="28"/>
      <c r="AE386" s="9"/>
      <c r="AF386" s="425">
        <f t="shared" ref="AF386:AF449" si="13">IFERROR(((AA386-AD386)/AA386),0)</f>
        <v>1</v>
      </c>
      <c r="AG386" s="7" t="s">
        <v>2077</v>
      </c>
      <c r="AH386" s="28"/>
      <c r="AI386" s="10" t="s">
        <v>1465</v>
      </c>
    </row>
    <row r="387" spans="1:35">
      <c r="A387" s="10" t="str">
        <f>'Main Meals'!A387</f>
        <v>40860.4701.901.7800.902.903.7401</v>
      </c>
      <c r="B387" s="9">
        <f>'Main Meals'!B387</f>
        <v>40800</v>
      </c>
      <c r="C387" s="9">
        <f>'Main Meals'!C387</f>
        <v>40860</v>
      </c>
      <c r="D387" s="10" t="str">
        <f>'Main Meals'!D387</f>
        <v>FODMAP Light Omnivore Week 1 &amp; 3 (Friday)</v>
      </c>
      <c r="E387" s="9">
        <f>VLOOKUP($A387,'Item ID Crosswalk'!$A$2:$J$1048576,9,FALSE)</f>
        <v>0</v>
      </c>
      <c r="F387" s="422">
        <f>VLOOKUP($A387,'Item ID Crosswalk'!$A$2:$J$1048576,10,FALSE)</f>
        <v>0</v>
      </c>
      <c r="G387" s="9" t="str">
        <f>'Main Meals'!I387</f>
        <v xml:space="preserve">ACTIVE </v>
      </c>
      <c r="H387" s="409">
        <f>'Main Meals'!J387</f>
        <v>44482</v>
      </c>
      <c r="I387" s="9" t="str">
        <f>'Main Meals'!K387</f>
        <v>BUNDLE</v>
      </c>
      <c r="J387" s="9" t="str">
        <f>VLOOKUP(C387,'Main Meals'!C387:L635,10,FALSE)</f>
        <v>BUNDLE</v>
      </c>
      <c r="K387" s="7" t="s">
        <v>2076</v>
      </c>
      <c r="L387" s="392" t="s">
        <v>2077</v>
      </c>
      <c r="M387" s="401">
        <v>44562</v>
      </c>
      <c r="N387" s="7"/>
      <c r="O387" s="423">
        <f t="shared" si="12"/>
        <v>0</v>
      </c>
      <c r="P387" s="7" t="s">
        <v>2075</v>
      </c>
      <c r="Q387" s="392" t="s">
        <v>2077</v>
      </c>
      <c r="U387" s="7" t="s">
        <v>2075</v>
      </c>
      <c r="V387" s="7" t="s">
        <v>2077</v>
      </c>
      <c r="X387" s="7" t="s">
        <v>2077</v>
      </c>
      <c r="Y387" s="28"/>
      <c r="Z387" s="7" t="s">
        <v>2075</v>
      </c>
      <c r="AA387" s="7" t="s">
        <v>2077</v>
      </c>
      <c r="AB387" s="424">
        <v>44652</v>
      </c>
      <c r="AC387" s="424"/>
      <c r="AD387" s="28"/>
      <c r="AE387" s="9"/>
      <c r="AF387" s="425">
        <f t="shared" si="13"/>
        <v>0</v>
      </c>
      <c r="AG387" s="7" t="s">
        <v>2077</v>
      </c>
      <c r="AH387" s="28"/>
      <c r="AI387" s="10" t="s">
        <v>1465</v>
      </c>
    </row>
    <row r="388" spans="1:35">
      <c r="A388" s="10" t="str">
        <f>'Main Meals'!A388</f>
        <v>40861.913.1201.905.2000.914.928</v>
      </c>
      <c r="B388" s="9">
        <f>'Main Meals'!B388</f>
        <v>40800</v>
      </c>
      <c r="C388" s="9">
        <f>'Main Meals'!C388</f>
        <v>40861</v>
      </c>
      <c r="D388" s="10" t="str">
        <f>'Main Meals'!D388</f>
        <v>FODMAP Light Omnivore Week 1 &amp; 3 (Wednesday)</v>
      </c>
      <c r="E388" s="9">
        <f>VLOOKUP($A388,'Item ID Crosswalk'!$A$2:$J$1048576,9,FALSE)</f>
        <v>0</v>
      </c>
      <c r="F388" s="422">
        <f>VLOOKUP($A388,'Item ID Crosswalk'!$A$2:$J$1048576,10,FALSE)</f>
        <v>0</v>
      </c>
      <c r="G388" s="9" t="str">
        <f>'Main Meals'!I388</f>
        <v xml:space="preserve">ACTIVE </v>
      </c>
      <c r="H388" s="409">
        <f>'Main Meals'!J388</f>
        <v>44482</v>
      </c>
      <c r="I388" s="9" t="str">
        <f>'Main Meals'!K388</f>
        <v>BUNDLE</v>
      </c>
      <c r="J388" s="9" t="str">
        <f>VLOOKUP(C388,'Main Meals'!C388:L635,10,FALSE)</f>
        <v>BUNDLE</v>
      </c>
      <c r="K388" s="7" t="s">
        <v>2076</v>
      </c>
      <c r="L388" s="392" t="s">
        <v>2077</v>
      </c>
      <c r="M388" s="401">
        <v>44562</v>
      </c>
      <c r="N388" s="7"/>
      <c r="O388" s="423">
        <f t="shared" si="12"/>
        <v>0</v>
      </c>
      <c r="P388" s="7" t="s">
        <v>2075</v>
      </c>
      <c r="Q388" s="392" t="s">
        <v>2077</v>
      </c>
      <c r="U388" s="7" t="s">
        <v>2075</v>
      </c>
      <c r="V388" s="7" t="s">
        <v>2077</v>
      </c>
      <c r="X388" s="7" t="s">
        <v>2077</v>
      </c>
      <c r="Y388" s="28"/>
      <c r="Z388" s="7" t="s">
        <v>2075</v>
      </c>
      <c r="AA388" s="7" t="s">
        <v>2077</v>
      </c>
      <c r="AB388" s="424">
        <v>44652</v>
      </c>
      <c r="AC388" s="424"/>
      <c r="AD388" s="28"/>
      <c r="AE388" s="9"/>
      <c r="AF388" s="425">
        <f t="shared" si="13"/>
        <v>0</v>
      </c>
      <c r="AG388" s="7" t="s">
        <v>2077</v>
      </c>
      <c r="AH388" s="28"/>
      <c r="AI388" s="10" t="s">
        <v>1465</v>
      </c>
    </row>
    <row r="389" spans="1:35">
      <c r="A389" s="10" t="str">
        <f>'Main Meals'!A389</f>
        <v>40862.4702.3100.1002.40401.7401.1103</v>
      </c>
      <c r="B389" s="9">
        <f>'Main Meals'!B389</f>
        <v>40800</v>
      </c>
      <c r="C389" s="9">
        <f>'Main Meals'!C389</f>
        <v>40862</v>
      </c>
      <c r="D389" s="10" t="str">
        <f>'Main Meals'!D389</f>
        <v>FODMAP Light Omnivore Week 1 &amp; 3 (Tuesday)</v>
      </c>
      <c r="E389" s="9">
        <f>VLOOKUP($A389,'Item ID Crosswalk'!$A$2:$J$1048576,9,FALSE)</f>
        <v>0</v>
      </c>
      <c r="F389" s="422">
        <f>VLOOKUP($A389,'Item ID Crosswalk'!$A$2:$J$1048576,10,FALSE)</f>
        <v>0</v>
      </c>
      <c r="G389" s="9" t="str">
        <f>'Main Meals'!I389</f>
        <v xml:space="preserve">ACTIVE </v>
      </c>
      <c r="H389" s="409">
        <f>'Main Meals'!J389</f>
        <v>44482</v>
      </c>
      <c r="I389" s="9" t="str">
        <f>'Main Meals'!K389</f>
        <v>BUNDLE</v>
      </c>
      <c r="J389" s="9" t="str">
        <f>VLOOKUP(C389,'Main Meals'!C389:L635,10,FALSE)</f>
        <v>BUNDLE</v>
      </c>
      <c r="K389" s="7" t="s">
        <v>2076</v>
      </c>
      <c r="L389" s="392" t="s">
        <v>2077</v>
      </c>
      <c r="M389" s="401">
        <v>44562</v>
      </c>
      <c r="N389" s="7"/>
      <c r="O389" s="423">
        <f t="shared" si="12"/>
        <v>0</v>
      </c>
      <c r="P389" s="7" t="s">
        <v>2075</v>
      </c>
      <c r="Q389" s="392" t="s">
        <v>2077</v>
      </c>
      <c r="U389" s="7" t="s">
        <v>2075</v>
      </c>
      <c r="V389" s="7" t="s">
        <v>2077</v>
      </c>
      <c r="X389" s="7" t="s">
        <v>2077</v>
      </c>
      <c r="Y389" s="28"/>
      <c r="Z389" s="7" t="s">
        <v>2075</v>
      </c>
      <c r="AA389" s="7" t="s">
        <v>2077</v>
      </c>
      <c r="AB389" s="424">
        <v>44652</v>
      </c>
      <c r="AC389" s="424"/>
      <c r="AD389" s="28"/>
      <c r="AE389" s="9"/>
      <c r="AF389" s="425">
        <f t="shared" si="13"/>
        <v>0</v>
      </c>
      <c r="AG389" s="7" t="s">
        <v>2077</v>
      </c>
      <c r="AH389" s="28"/>
      <c r="AI389" s="10" t="s">
        <v>1465</v>
      </c>
    </row>
    <row r="390" spans="1:35">
      <c r="A390" s="10" t="str">
        <f>'Main Meals'!A390</f>
        <v>40863.919.30101.1603.50101.4503.4301</v>
      </c>
      <c r="B390" s="9">
        <f>'Main Meals'!B390</f>
        <v>40800</v>
      </c>
      <c r="C390" s="9">
        <f>'Main Meals'!C390</f>
        <v>40863</v>
      </c>
      <c r="D390" s="10" t="str">
        <f>'Main Meals'!D390</f>
        <v>FODMAP Light Omnivore Week 2 &amp; 4 (Tuesday)</v>
      </c>
      <c r="E390" s="9">
        <f>VLOOKUP($A390,'Item ID Crosswalk'!$A$2:$J$1048576,9,FALSE)</f>
        <v>0</v>
      </c>
      <c r="F390" s="422">
        <f>VLOOKUP($A390,'Item ID Crosswalk'!$A$2:$J$1048576,10,FALSE)</f>
        <v>0</v>
      </c>
      <c r="G390" s="9" t="str">
        <f>'Main Meals'!I390</f>
        <v xml:space="preserve">ACTIVE </v>
      </c>
      <c r="H390" s="409">
        <f>'Main Meals'!J390</f>
        <v>44482</v>
      </c>
      <c r="I390" s="9" t="str">
        <f>'Main Meals'!K390</f>
        <v>BUNDLE</v>
      </c>
      <c r="J390" s="9" t="str">
        <f>VLOOKUP(C390,'Main Meals'!C390:L635,10,FALSE)</f>
        <v>BUNDLE</v>
      </c>
      <c r="K390" s="7" t="s">
        <v>2076</v>
      </c>
      <c r="L390" s="392" t="s">
        <v>2077</v>
      </c>
      <c r="M390" s="401">
        <v>44562</v>
      </c>
      <c r="N390" s="7"/>
      <c r="O390" s="423">
        <f t="shared" si="12"/>
        <v>0</v>
      </c>
      <c r="P390" s="7" t="s">
        <v>2075</v>
      </c>
      <c r="Q390" s="392" t="s">
        <v>2077</v>
      </c>
      <c r="U390" s="7" t="s">
        <v>2075</v>
      </c>
      <c r="V390" s="7" t="s">
        <v>2077</v>
      </c>
      <c r="X390" s="7" t="s">
        <v>2077</v>
      </c>
      <c r="Y390" s="28"/>
      <c r="Z390" s="7" t="s">
        <v>2075</v>
      </c>
      <c r="AA390" s="7" t="s">
        <v>2077</v>
      </c>
      <c r="AB390" s="424">
        <v>44652</v>
      </c>
      <c r="AC390" s="424"/>
      <c r="AD390" s="28"/>
      <c r="AE390" s="9"/>
      <c r="AF390" s="425">
        <f t="shared" si="13"/>
        <v>0</v>
      </c>
      <c r="AG390" s="7" t="s">
        <v>2077</v>
      </c>
      <c r="AH390" s="28"/>
      <c r="AI390" s="10" t="s">
        <v>1465</v>
      </c>
    </row>
    <row r="391" spans="1:35">
      <c r="A391" s="10" t="str">
        <f>'Main Meals'!A391</f>
        <v>40864.4703.905.12800.902.2300.924</v>
      </c>
      <c r="B391" s="9">
        <f>'Main Meals'!B391</f>
        <v>40800</v>
      </c>
      <c r="C391" s="9">
        <f>'Main Meals'!C391</f>
        <v>40864</v>
      </c>
      <c r="D391" s="10" t="str">
        <f>'Main Meals'!D391</f>
        <v>FODMAP Light Omnivore Week 2 &amp; 4 (Wednesday)</v>
      </c>
      <c r="E391" s="9">
        <f>VLOOKUP($A391,'Item ID Crosswalk'!$A$2:$J$1048576,9,FALSE)</f>
        <v>0</v>
      </c>
      <c r="F391" s="422">
        <f>VLOOKUP($A391,'Item ID Crosswalk'!$A$2:$J$1048576,10,FALSE)</f>
        <v>0</v>
      </c>
      <c r="G391" s="9" t="str">
        <f>'Main Meals'!I391</f>
        <v xml:space="preserve">ACTIVE </v>
      </c>
      <c r="H391" s="409">
        <f>'Main Meals'!J391</f>
        <v>44482</v>
      </c>
      <c r="I391" s="9" t="str">
        <f>'Main Meals'!K391</f>
        <v>BUNDLE</v>
      </c>
      <c r="J391" s="9" t="str">
        <f>VLOOKUP(C391,'Main Meals'!C391:L635,10,FALSE)</f>
        <v>BUNDLE</v>
      </c>
      <c r="K391" s="7" t="s">
        <v>2076</v>
      </c>
      <c r="L391" s="392" t="s">
        <v>2077</v>
      </c>
      <c r="M391" s="401">
        <v>44562</v>
      </c>
      <c r="N391" s="7"/>
      <c r="O391" s="423">
        <f t="shared" si="12"/>
        <v>0</v>
      </c>
      <c r="P391" s="7" t="s">
        <v>2075</v>
      </c>
      <c r="Q391" s="392" t="s">
        <v>2077</v>
      </c>
      <c r="U391" s="7" t="s">
        <v>2075</v>
      </c>
      <c r="V391" s="7" t="s">
        <v>2077</v>
      </c>
      <c r="X391" s="7" t="s">
        <v>2077</v>
      </c>
      <c r="Y391" s="28"/>
      <c r="Z391" s="7" t="s">
        <v>2075</v>
      </c>
      <c r="AA391" s="7" t="s">
        <v>2077</v>
      </c>
      <c r="AB391" s="424">
        <v>44652</v>
      </c>
      <c r="AC391" s="424"/>
      <c r="AD391" s="28"/>
      <c r="AE391" s="9"/>
      <c r="AF391" s="425">
        <f t="shared" si="13"/>
        <v>0</v>
      </c>
      <c r="AG391" s="7" t="s">
        <v>2077</v>
      </c>
      <c r="AH391" s="28"/>
      <c r="AI391" s="10" t="s">
        <v>1465</v>
      </c>
    </row>
    <row r="392" spans="1:35">
      <c r="A392" s="10" t="str">
        <f>'Main Meals'!A392</f>
        <v>40865.916.1803.2500.917.7401.901</v>
      </c>
      <c r="B392" s="9">
        <f>'Main Meals'!B392</f>
        <v>40800</v>
      </c>
      <c r="C392" s="9">
        <f>'Main Meals'!C392</f>
        <v>40865</v>
      </c>
      <c r="D392" s="10" t="str">
        <f>'Main Meals'!D392</f>
        <v>FODMAP Light Omnivore Week 2 &amp; 4 (Friday)</v>
      </c>
      <c r="E392" s="9">
        <f>VLOOKUP($A392,'Item ID Crosswalk'!$A$2:$J$1048576,9,FALSE)</f>
        <v>0</v>
      </c>
      <c r="F392" s="422">
        <f>VLOOKUP($A392,'Item ID Crosswalk'!$A$2:$J$1048576,10,FALSE)</f>
        <v>0</v>
      </c>
      <c r="G392" s="9" t="str">
        <f>'Main Meals'!I392</f>
        <v xml:space="preserve">ACTIVE </v>
      </c>
      <c r="H392" s="409">
        <f>'Main Meals'!J392</f>
        <v>44482</v>
      </c>
      <c r="I392" s="9" t="str">
        <f>'Main Meals'!K392</f>
        <v>BUNDLE</v>
      </c>
      <c r="J392" s="9" t="str">
        <f>VLOOKUP(C392,'Main Meals'!C392:L635,10,FALSE)</f>
        <v>BUNDLE</v>
      </c>
      <c r="K392" s="7" t="s">
        <v>2076</v>
      </c>
      <c r="L392" s="392" t="s">
        <v>2077</v>
      </c>
      <c r="M392" s="401">
        <v>44562</v>
      </c>
      <c r="N392" s="7"/>
      <c r="O392" s="423">
        <f t="shared" si="12"/>
        <v>0</v>
      </c>
      <c r="P392" s="7" t="s">
        <v>2075</v>
      </c>
      <c r="Q392" s="392" t="s">
        <v>2077</v>
      </c>
      <c r="U392" s="7" t="s">
        <v>2075</v>
      </c>
      <c r="V392" s="7" t="s">
        <v>2077</v>
      </c>
      <c r="X392" s="7" t="s">
        <v>2077</v>
      </c>
      <c r="Y392" s="28"/>
      <c r="Z392" s="7" t="s">
        <v>2075</v>
      </c>
      <c r="AA392" s="7" t="s">
        <v>2077</v>
      </c>
      <c r="AB392" s="424">
        <v>44652</v>
      </c>
      <c r="AC392" s="424"/>
      <c r="AD392" s="28"/>
      <c r="AE392" s="9"/>
      <c r="AF392" s="425">
        <f t="shared" si="13"/>
        <v>0</v>
      </c>
      <c r="AG392" s="7" t="s">
        <v>2077</v>
      </c>
      <c r="AH392" s="28"/>
      <c r="AI392" s="10" t="s">
        <v>1465</v>
      </c>
    </row>
    <row r="393" spans="1:35">
      <c r="A393" s="10" t="str">
        <f>'Main Meals'!A393</f>
        <v>40866.925.901.7800.902.903.7401</v>
      </c>
      <c r="B393" s="9">
        <f>'Main Meals'!B393</f>
        <v>40800</v>
      </c>
      <c r="C393" s="9">
        <f>'Main Meals'!C393</f>
        <v>40866</v>
      </c>
      <c r="D393" s="10" t="str">
        <f>'Main Meals'!D393</f>
        <v>FODMAP Light Omnivore Dairy Free Week 1 &amp; 3 (Friday)</v>
      </c>
      <c r="E393" s="9">
        <f>VLOOKUP($A393,'Item ID Crosswalk'!$A$2:$J$1048576,9,FALSE)</f>
        <v>0</v>
      </c>
      <c r="F393" s="422">
        <f>VLOOKUP($A393,'Item ID Crosswalk'!$A$2:$J$1048576,10,FALSE)</f>
        <v>0</v>
      </c>
      <c r="G393" s="9" t="str">
        <f>'Main Meals'!I393</f>
        <v xml:space="preserve">ACTIVE </v>
      </c>
      <c r="H393" s="409">
        <f>'Main Meals'!J393</f>
        <v>44482</v>
      </c>
      <c r="I393" s="9" t="str">
        <f>'Main Meals'!K393</f>
        <v>BUNDLE</v>
      </c>
      <c r="J393" s="9" t="str">
        <f>VLOOKUP(C393,'Main Meals'!C393:L635,10,FALSE)</f>
        <v>BUNDLE</v>
      </c>
      <c r="K393" s="7" t="s">
        <v>2076</v>
      </c>
      <c r="L393" s="392" t="s">
        <v>2077</v>
      </c>
      <c r="M393" s="401">
        <v>44562</v>
      </c>
      <c r="N393" s="7"/>
      <c r="O393" s="423">
        <f t="shared" si="12"/>
        <v>0</v>
      </c>
      <c r="P393" s="7" t="s">
        <v>2075</v>
      </c>
      <c r="Q393" s="392" t="s">
        <v>2077</v>
      </c>
      <c r="U393" s="7" t="s">
        <v>2075</v>
      </c>
      <c r="V393" s="7" t="s">
        <v>2077</v>
      </c>
      <c r="X393" s="7" t="s">
        <v>2077</v>
      </c>
      <c r="Y393" s="28"/>
      <c r="Z393" s="7" t="s">
        <v>2075</v>
      </c>
      <c r="AA393" s="7" t="s">
        <v>2077</v>
      </c>
      <c r="AB393" s="424">
        <v>44652</v>
      </c>
      <c r="AC393" s="424"/>
      <c r="AD393" s="28"/>
      <c r="AE393" s="9"/>
      <c r="AF393" s="425">
        <f t="shared" si="13"/>
        <v>0</v>
      </c>
      <c r="AG393" s="7" t="s">
        <v>2077</v>
      </c>
      <c r="AH393" s="28"/>
      <c r="AI393" s="10" t="s">
        <v>1465</v>
      </c>
    </row>
    <row r="394" spans="1:35">
      <c r="A394" s="10" t="str">
        <f>'Main Meals'!A394</f>
        <v>40867.927.1201.905.2000.914.928</v>
      </c>
      <c r="B394" s="9">
        <f>'Main Meals'!B394</f>
        <v>40800</v>
      </c>
      <c r="C394" s="9">
        <f>'Main Meals'!C394</f>
        <v>40867</v>
      </c>
      <c r="D394" s="10" t="str">
        <f>'Main Meals'!D394</f>
        <v>FODMAP Light Omnivore Dairy Free Week 1 &amp; 3 (Wednesday)</v>
      </c>
      <c r="E394" s="9">
        <f>VLOOKUP($A394,'Item ID Crosswalk'!$A$2:$J$1048576,9,FALSE)</f>
        <v>0</v>
      </c>
      <c r="F394" s="422">
        <f>VLOOKUP($A394,'Item ID Crosswalk'!$A$2:$J$1048576,10,FALSE)</f>
        <v>0</v>
      </c>
      <c r="G394" s="9" t="str">
        <f>'Main Meals'!I394</f>
        <v xml:space="preserve">ACTIVE </v>
      </c>
      <c r="H394" s="409">
        <f>'Main Meals'!J394</f>
        <v>44482</v>
      </c>
      <c r="I394" s="9" t="str">
        <f>'Main Meals'!K394</f>
        <v>BUNDLE</v>
      </c>
      <c r="J394" s="9" t="str">
        <f>VLOOKUP(C394,'Main Meals'!C394:L635,10,FALSE)</f>
        <v>BUNDLE</v>
      </c>
      <c r="K394" s="7" t="s">
        <v>2076</v>
      </c>
      <c r="L394" s="392" t="s">
        <v>2077</v>
      </c>
      <c r="M394" s="401">
        <v>44562</v>
      </c>
      <c r="N394" s="7"/>
      <c r="O394" s="423">
        <f t="shared" si="12"/>
        <v>0</v>
      </c>
      <c r="P394" s="7" t="s">
        <v>2075</v>
      </c>
      <c r="Q394" s="392" t="s">
        <v>2077</v>
      </c>
      <c r="U394" s="7" t="s">
        <v>2075</v>
      </c>
      <c r="V394" s="7" t="s">
        <v>2077</v>
      </c>
      <c r="X394" s="7" t="s">
        <v>2077</v>
      </c>
      <c r="Y394" s="28"/>
      <c r="Z394" s="7" t="s">
        <v>2075</v>
      </c>
      <c r="AA394" s="7" t="s">
        <v>2077</v>
      </c>
      <c r="AB394" s="424">
        <v>44652</v>
      </c>
      <c r="AC394" s="424"/>
      <c r="AD394" s="28"/>
      <c r="AE394" s="9"/>
      <c r="AF394" s="425">
        <f t="shared" si="13"/>
        <v>0</v>
      </c>
      <c r="AG394" s="7" t="s">
        <v>2077</v>
      </c>
      <c r="AH394" s="28"/>
      <c r="AI394" s="10" t="s">
        <v>1465</v>
      </c>
    </row>
    <row r="395" spans="1:35">
      <c r="A395" s="10" t="str">
        <f>'Main Meals'!A395</f>
        <v>40868.930.910.3100.1002.30201.70401</v>
      </c>
      <c r="B395" s="9">
        <f>'Main Meals'!B395</f>
        <v>40800</v>
      </c>
      <c r="C395" s="9">
        <f>'Main Meals'!C395</f>
        <v>40868</v>
      </c>
      <c r="D395" s="10" t="str">
        <f>'Main Meals'!D395</f>
        <v>FODMAP Light Omnivore Dairy Free Week 1 &amp; 3 (Tuesday)</v>
      </c>
      <c r="E395" s="9">
        <f>VLOOKUP($A395,'Item ID Crosswalk'!$A$2:$J$1048576,9,FALSE)</f>
        <v>0</v>
      </c>
      <c r="F395" s="422">
        <f>VLOOKUP($A395,'Item ID Crosswalk'!$A$2:$J$1048576,10,FALSE)</f>
        <v>0</v>
      </c>
      <c r="G395" s="9" t="str">
        <f>'Main Meals'!I395</f>
        <v xml:space="preserve">ACTIVE </v>
      </c>
      <c r="H395" s="409">
        <f>'Main Meals'!J395</f>
        <v>44482</v>
      </c>
      <c r="I395" s="9" t="str">
        <f>'Main Meals'!K395</f>
        <v>BUNDLE</v>
      </c>
      <c r="J395" s="9" t="str">
        <f>VLOOKUP(C395,'Main Meals'!C395:L635,10,FALSE)</f>
        <v>BUNDLE</v>
      </c>
      <c r="K395" s="7" t="s">
        <v>2076</v>
      </c>
      <c r="L395" s="392" t="s">
        <v>2077</v>
      </c>
      <c r="M395" s="401">
        <v>44562</v>
      </c>
      <c r="N395" s="7"/>
      <c r="O395" s="423">
        <f t="shared" si="12"/>
        <v>0</v>
      </c>
      <c r="P395" s="7" t="s">
        <v>2075</v>
      </c>
      <c r="Q395" s="392" t="s">
        <v>2077</v>
      </c>
      <c r="U395" s="7" t="s">
        <v>2075</v>
      </c>
      <c r="V395" s="7" t="s">
        <v>2077</v>
      </c>
      <c r="X395" s="7" t="s">
        <v>2077</v>
      </c>
      <c r="Y395" s="28"/>
      <c r="Z395" s="7" t="s">
        <v>2075</v>
      </c>
      <c r="AA395" s="7" t="s">
        <v>2077</v>
      </c>
      <c r="AB395" s="424">
        <v>44652</v>
      </c>
      <c r="AC395" s="424"/>
      <c r="AD395" s="28"/>
      <c r="AE395" s="9"/>
      <c r="AF395" s="425">
        <f t="shared" si="13"/>
        <v>0</v>
      </c>
      <c r="AG395" s="7" t="s">
        <v>2077</v>
      </c>
      <c r="AH395" s="28"/>
      <c r="AI395" s="10" t="s">
        <v>1465</v>
      </c>
    </row>
    <row r="396" spans="1:35">
      <c r="A396" s="10" t="str">
        <f>'Main Meals'!A396</f>
        <v>40869.927.931.30101.40001.50101.932</v>
      </c>
      <c r="B396" s="9">
        <f>'Main Meals'!B396</f>
        <v>40800</v>
      </c>
      <c r="C396" s="9">
        <f>'Main Meals'!C396</f>
        <v>40869</v>
      </c>
      <c r="D396" s="10" t="str">
        <f>'Main Meals'!D396</f>
        <v>FODMAP Light Omnivore Dairy Free Week 2 &amp; 4 (Tuesday)</v>
      </c>
      <c r="E396" s="9">
        <f>VLOOKUP($A396,'Item ID Crosswalk'!$A$2:$J$1048576,9,FALSE)</f>
        <v>0</v>
      </c>
      <c r="F396" s="422">
        <f>VLOOKUP($A396,'Item ID Crosswalk'!$A$2:$J$1048576,10,FALSE)</f>
        <v>0</v>
      </c>
      <c r="G396" s="9" t="str">
        <f>'Main Meals'!I396</f>
        <v xml:space="preserve">ACTIVE </v>
      </c>
      <c r="H396" s="409">
        <f>'Main Meals'!J396</f>
        <v>44482</v>
      </c>
      <c r="I396" s="9" t="str">
        <f>'Main Meals'!K396</f>
        <v>BUNDLE</v>
      </c>
      <c r="J396" s="9" t="str">
        <f>VLOOKUP(C396,'Main Meals'!C396:L635,10,FALSE)</f>
        <v>BUNDLE</v>
      </c>
      <c r="K396" s="7" t="s">
        <v>2076</v>
      </c>
      <c r="L396" s="392" t="s">
        <v>2077</v>
      </c>
      <c r="M396" s="401">
        <v>44562</v>
      </c>
      <c r="N396" s="7"/>
      <c r="O396" s="423">
        <f t="shared" si="12"/>
        <v>0</v>
      </c>
      <c r="P396" s="7" t="s">
        <v>2075</v>
      </c>
      <c r="Q396" s="392" t="s">
        <v>2077</v>
      </c>
      <c r="U396" s="7" t="s">
        <v>2075</v>
      </c>
      <c r="V396" s="7" t="s">
        <v>2077</v>
      </c>
      <c r="X396" s="7" t="s">
        <v>2077</v>
      </c>
      <c r="Y396" s="28"/>
      <c r="Z396" s="7" t="s">
        <v>2075</v>
      </c>
      <c r="AA396" s="7" t="s">
        <v>2077</v>
      </c>
      <c r="AB396" s="424">
        <v>44652</v>
      </c>
      <c r="AC396" s="424"/>
      <c r="AD396" s="28"/>
      <c r="AE396" s="9"/>
      <c r="AF396" s="425">
        <f t="shared" si="13"/>
        <v>0</v>
      </c>
      <c r="AG396" s="7" t="s">
        <v>2077</v>
      </c>
      <c r="AH396" s="28"/>
      <c r="AI396" s="10" t="s">
        <v>1465</v>
      </c>
    </row>
    <row r="397" spans="1:35">
      <c r="A397" s="10" t="str">
        <f>'Main Meals'!A397</f>
        <v>40870.932.4301.11400.914.18101.921</v>
      </c>
      <c r="B397" s="9">
        <f>'Main Meals'!B397</f>
        <v>40800</v>
      </c>
      <c r="C397" s="9">
        <f>'Main Meals'!C397</f>
        <v>40870</v>
      </c>
      <c r="D397" s="10" t="str">
        <f>'Main Meals'!D397</f>
        <v>FODMAP Light Omnivore Dairy Free Week 2 &amp; 4 (Wednesday)</v>
      </c>
      <c r="E397" s="9">
        <f>VLOOKUP($A397,'Item ID Crosswalk'!$A$2:$J$1048576,9,FALSE)</f>
        <v>0</v>
      </c>
      <c r="F397" s="422">
        <f>VLOOKUP($A397,'Item ID Crosswalk'!$A$2:$J$1048576,10,FALSE)</f>
        <v>0</v>
      </c>
      <c r="G397" s="9" t="str">
        <f>'Main Meals'!I397</f>
        <v xml:space="preserve">ACTIVE </v>
      </c>
      <c r="H397" s="409">
        <f>'Main Meals'!J397</f>
        <v>44482</v>
      </c>
      <c r="I397" s="9" t="str">
        <f>'Main Meals'!K397</f>
        <v>BUNDLE</v>
      </c>
      <c r="J397" s="9" t="str">
        <f>VLOOKUP(C397,'Main Meals'!C397:L635,10,FALSE)</f>
        <v>BUNDLE</v>
      </c>
      <c r="K397" s="7" t="s">
        <v>2076</v>
      </c>
      <c r="L397" s="392" t="s">
        <v>2077</v>
      </c>
      <c r="M397" s="401">
        <v>44562</v>
      </c>
      <c r="N397" s="7"/>
      <c r="O397" s="423">
        <f t="shared" si="12"/>
        <v>0</v>
      </c>
      <c r="P397" s="7" t="s">
        <v>2075</v>
      </c>
      <c r="Q397" s="392" t="s">
        <v>2077</v>
      </c>
      <c r="U397" s="7" t="s">
        <v>2075</v>
      </c>
      <c r="V397" s="7" t="s">
        <v>2077</v>
      </c>
      <c r="X397" s="7" t="s">
        <v>2077</v>
      </c>
      <c r="Y397" s="28"/>
      <c r="Z397" s="7" t="s">
        <v>2075</v>
      </c>
      <c r="AA397" s="7" t="s">
        <v>2077</v>
      </c>
      <c r="AB397" s="424">
        <v>44652</v>
      </c>
      <c r="AC397" s="424"/>
      <c r="AD397" s="28"/>
      <c r="AE397" s="9"/>
      <c r="AF397" s="425">
        <f t="shared" si="13"/>
        <v>0</v>
      </c>
      <c r="AG397" s="7" t="s">
        <v>2077</v>
      </c>
      <c r="AH397" s="28"/>
      <c r="AI397" s="10" t="s">
        <v>1465</v>
      </c>
    </row>
    <row r="398" spans="1:35">
      <c r="A398" s="10" t="str">
        <f>'Main Meals'!A398</f>
        <v>40871.932.934.2500.926.7301.901</v>
      </c>
      <c r="B398" s="9">
        <f>'Main Meals'!B398</f>
        <v>40800</v>
      </c>
      <c r="C398" s="9">
        <f>'Main Meals'!C398</f>
        <v>40871</v>
      </c>
      <c r="D398" s="10" t="str">
        <f>'Main Meals'!D398</f>
        <v>FODMAP Light Omnivore Dairy Free Week 2 &amp; 4 (Friday)</v>
      </c>
      <c r="E398" s="9">
        <f>VLOOKUP($A398,'Item ID Crosswalk'!$A$2:$J$1048576,9,FALSE)</f>
        <v>0</v>
      </c>
      <c r="F398" s="422">
        <f>VLOOKUP($A398,'Item ID Crosswalk'!$A$2:$J$1048576,10,FALSE)</f>
        <v>0</v>
      </c>
      <c r="G398" s="9" t="str">
        <f>'Main Meals'!I398</f>
        <v xml:space="preserve">ACTIVE </v>
      </c>
      <c r="H398" s="409">
        <f>'Main Meals'!J398</f>
        <v>44482</v>
      </c>
      <c r="I398" s="9" t="str">
        <f>'Main Meals'!K398</f>
        <v>BUNDLE</v>
      </c>
      <c r="J398" s="9" t="str">
        <f>VLOOKUP(C398,'Main Meals'!C398:L635,10,FALSE)</f>
        <v>BUNDLE</v>
      </c>
      <c r="K398" s="7" t="s">
        <v>2076</v>
      </c>
      <c r="L398" s="392" t="s">
        <v>2077</v>
      </c>
      <c r="M398" s="401">
        <v>44562</v>
      </c>
      <c r="N398" s="7"/>
      <c r="O398" s="423">
        <f t="shared" si="12"/>
        <v>0</v>
      </c>
      <c r="P398" s="7" t="s">
        <v>2075</v>
      </c>
      <c r="Q398" s="392" t="s">
        <v>2077</v>
      </c>
      <c r="U398" s="7" t="s">
        <v>2075</v>
      </c>
      <c r="V398" s="7" t="s">
        <v>2077</v>
      </c>
      <c r="X398" s="7" t="s">
        <v>2077</v>
      </c>
      <c r="Y398" s="28"/>
      <c r="Z398" s="7" t="s">
        <v>2075</v>
      </c>
      <c r="AA398" s="7" t="s">
        <v>2077</v>
      </c>
      <c r="AB398" s="424">
        <v>44652</v>
      </c>
      <c r="AC398" s="424"/>
      <c r="AD398" s="28"/>
      <c r="AE398" s="9"/>
      <c r="AF398" s="425">
        <f t="shared" si="13"/>
        <v>0</v>
      </c>
      <c r="AG398" s="7" t="s">
        <v>2077</v>
      </c>
      <c r="AH398" s="28"/>
      <c r="AI398" s="10" t="s">
        <v>1465</v>
      </c>
    </row>
    <row r="399" spans="1:35">
      <c r="A399" s="10" t="str">
        <f>'Main Meals'!A399</f>
        <v>40872.4701.901.30602.902.2706.7401</v>
      </c>
      <c r="B399" s="9">
        <f>'Main Meals'!B399</f>
        <v>40800</v>
      </c>
      <c r="C399" s="9">
        <f>'Main Meals'!C399</f>
        <v>40872</v>
      </c>
      <c r="D399" s="10" t="str">
        <f>'Main Meals'!D399</f>
        <v>FODMAP Light Vegetarian Week 1 &amp; 3 (Friday)</v>
      </c>
      <c r="E399" s="9">
        <f>VLOOKUP($A399,'Item ID Crosswalk'!$A$2:$J$1048576,9,FALSE)</f>
        <v>0</v>
      </c>
      <c r="F399" s="422">
        <f>VLOOKUP($A399,'Item ID Crosswalk'!$A$2:$J$1048576,10,FALSE)</f>
        <v>0</v>
      </c>
      <c r="G399" s="9" t="str">
        <f>'Main Meals'!I399</f>
        <v xml:space="preserve">ACTIVE </v>
      </c>
      <c r="H399" s="409">
        <f>'Main Meals'!J399</f>
        <v>44482</v>
      </c>
      <c r="I399" s="9" t="str">
        <f>'Main Meals'!K399</f>
        <v>BUNDLE</v>
      </c>
      <c r="J399" s="9" t="str">
        <f>VLOOKUP(C399,'Main Meals'!C399:L635,10,FALSE)</f>
        <v>BUNDLE</v>
      </c>
      <c r="K399" s="7" t="s">
        <v>2076</v>
      </c>
      <c r="L399" s="392" t="s">
        <v>2077</v>
      </c>
      <c r="M399" s="401">
        <v>44562</v>
      </c>
      <c r="N399" s="7"/>
      <c r="O399" s="423">
        <f t="shared" si="12"/>
        <v>0</v>
      </c>
      <c r="P399" s="7" t="s">
        <v>2075</v>
      </c>
      <c r="Q399" s="392" t="s">
        <v>2077</v>
      </c>
      <c r="U399" s="7" t="s">
        <v>2075</v>
      </c>
      <c r="V399" s="7" t="s">
        <v>2077</v>
      </c>
      <c r="X399" s="7" t="s">
        <v>2077</v>
      </c>
      <c r="Y399" s="28"/>
      <c r="Z399" s="7" t="s">
        <v>2075</v>
      </c>
      <c r="AA399" s="7" t="s">
        <v>2077</v>
      </c>
      <c r="AB399" s="424">
        <v>44652</v>
      </c>
      <c r="AC399" s="424"/>
      <c r="AD399" s="28"/>
      <c r="AE399" s="9"/>
      <c r="AF399" s="425">
        <f t="shared" si="13"/>
        <v>0</v>
      </c>
      <c r="AG399" s="7" t="s">
        <v>2077</v>
      </c>
      <c r="AH399" s="28"/>
      <c r="AI399" s="10" t="s">
        <v>1465</v>
      </c>
    </row>
    <row r="400" spans="1:35">
      <c r="A400" s="10" t="str">
        <f>'Main Meals'!A400</f>
        <v>40873.913.40001.905.1601.914.928</v>
      </c>
      <c r="B400" s="9">
        <f>'Main Meals'!B400</f>
        <v>40800</v>
      </c>
      <c r="C400" s="9">
        <f>'Main Meals'!C400</f>
        <v>40873</v>
      </c>
      <c r="D400" s="10" t="str">
        <f>'Main Meals'!D400</f>
        <v>FODMAP Light Vegetarian Week 1 &amp; 3 (Wednesday)</v>
      </c>
      <c r="E400" s="9">
        <f>VLOOKUP($A400,'Item ID Crosswalk'!$A$2:$J$1048576,9,FALSE)</f>
        <v>0</v>
      </c>
      <c r="F400" s="422">
        <f>VLOOKUP($A400,'Item ID Crosswalk'!$A$2:$J$1048576,10,FALSE)</f>
        <v>0</v>
      </c>
      <c r="G400" s="9" t="str">
        <f>'Main Meals'!I400</f>
        <v xml:space="preserve">ACTIVE </v>
      </c>
      <c r="H400" s="409">
        <f>'Main Meals'!J400</f>
        <v>44482</v>
      </c>
      <c r="I400" s="9" t="str">
        <f>'Main Meals'!K400</f>
        <v>BUNDLE</v>
      </c>
      <c r="J400" s="9" t="str">
        <f>VLOOKUP(C400,'Main Meals'!C400:L635,10,FALSE)</f>
        <v>BUNDLE</v>
      </c>
      <c r="K400" s="7" t="s">
        <v>2076</v>
      </c>
      <c r="L400" s="392" t="s">
        <v>2077</v>
      </c>
      <c r="M400" s="401">
        <v>44562</v>
      </c>
      <c r="N400" s="7"/>
      <c r="O400" s="423">
        <f t="shared" si="12"/>
        <v>0</v>
      </c>
      <c r="P400" s="7" t="s">
        <v>2075</v>
      </c>
      <c r="Q400" s="392" t="s">
        <v>2077</v>
      </c>
      <c r="U400" s="7" t="s">
        <v>2075</v>
      </c>
      <c r="V400" s="7" t="s">
        <v>2077</v>
      </c>
      <c r="X400" s="7" t="s">
        <v>2077</v>
      </c>
      <c r="Y400" s="28"/>
      <c r="Z400" s="7" t="s">
        <v>2075</v>
      </c>
      <c r="AA400" s="7" t="s">
        <v>2077</v>
      </c>
      <c r="AB400" s="424">
        <v>44652</v>
      </c>
      <c r="AC400" s="424"/>
      <c r="AD400" s="28"/>
      <c r="AE400" s="9"/>
      <c r="AF400" s="425">
        <f t="shared" si="13"/>
        <v>0</v>
      </c>
      <c r="AG400" s="7" t="s">
        <v>2077</v>
      </c>
      <c r="AH400" s="28"/>
      <c r="AI400" s="10" t="s">
        <v>1465</v>
      </c>
    </row>
    <row r="401" spans="1:35">
      <c r="A401" s="10" t="str">
        <f>'Main Meals'!A401</f>
        <v>40874.941.910.3100.1001.40401.4901</v>
      </c>
      <c r="B401" s="9">
        <f>'Main Meals'!B401</f>
        <v>40800</v>
      </c>
      <c r="C401" s="9">
        <f>'Main Meals'!C401</f>
        <v>40874</v>
      </c>
      <c r="D401" s="10" t="str">
        <f>'Main Meals'!D401</f>
        <v>FODMAP Light Vegetarian Week 1 &amp; 3 (Tuesday)</v>
      </c>
      <c r="E401" s="9">
        <f>VLOOKUP($A401,'Item ID Crosswalk'!$A$2:$J$1048576,9,FALSE)</f>
        <v>0</v>
      </c>
      <c r="F401" s="422">
        <f>VLOOKUP($A401,'Item ID Crosswalk'!$A$2:$J$1048576,10,FALSE)</f>
        <v>0</v>
      </c>
      <c r="G401" s="9" t="str">
        <f>'Main Meals'!I401</f>
        <v xml:space="preserve">ACTIVE </v>
      </c>
      <c r="H401" s="409">
        <f>'Main Meals'!J401</f>
        <v>44482</v>
      </c>
      <c r="I401" s="9" t="str">
        <f>'Main Meals'!K401</f>
        <v>BUNDLE</v>
      </c>
      <c r="J401" s="9" t="str">
        <f>VLOOKUP(C401,'Main Meals'!C401:L635,10,FALSE)</f>
        <v>BUNDLE</v>
      </c>
      <c r="K401" s="7" t="s">
        <v>2076</v>
      </c>
      <c r="L401" s="392" t="s">
        <v>2077</v>
      </c>
      <c r="M401" s="401">
        <v>44562</v>
      </c>
      <c r="N401" s="7"/>
      <c r="O401" s="423">
        <f t="shared" si="12"/>
        <v>0</v>
      </c>
      <c r="P401" s="7" t="s">
        <v>2075</v>
      </c>
      <c r="Q401" s="392" t="s">
        <v>2077</v>
      </c>
      <c r="U401" s="7" t="s">
        <v>2075</v>
      </c>
      <c r="V401" s="7" t="s">
        <v>2077</v>
      </c>
      <c r="X401" s="7" t="s">
        <v>2077</v>
      </c>
      <c r="Y401" s="28"/>
      <c r="Z401" s="7" t="s">
        <v>2075</v>
      </c>
      <c r="AA401" s="7" t="s">
        <v>2077</v>
      </c>
      <c r="AB401" s="424">
        <v>44652</v>
      </c>
      <c r="AC401" s="424"/>
      <c r="AD401" s="28"/>
      <c r="AE401" s="9"/>
      <c r="AF401" s="425">
        <f t="shared" si="13"/>
        <v>0</v>
      </c>
      <c r="AG401" s="7" t="s">
        <v>2077</v>
      </c>
      <c r="AH401" s="28"/>
      <c r="AI401" s="10" t="s">
        <v>1465</v>
      </c>
    </row>
    <row r="402" spans="1:35">
      <c r="A402" s="10" t="str">
        <f>'Main Meals'!A402</f>
        <v>40875.919.70902.943.50101.4503.4303</v>
      </c>
      <c r="B402" s="9">
        <f>'Main Meals'!B402</f>
        <v>40800</v>
      </c>
      <c r="C402" s="9">
        <f>'Main Meals'!C402</f>
        <v>40875</v>
      </c>
      <c r="D402" s="10" t="str">
        <f>'Main Meals'!D402</f>
        <v>FODMAP Light Vegetarian Week 2 &amp; 4 (Tuesday)</v>
      </c>
      <c r="E402" s="9">
        <f>VLOOKUP($A402,'Item ID Crosswalk'!$A$2:$J$1048576,9,FALSE)</f>
        <v>0</v>
      </c>
      <c r="F402" s="422">
        <f>VLOOKUP($A402,'Item ID Crosswalk'!$A$2:$J$1048576,10,FALSE)</f>
        <v>0</v>
      </c>
      <c r="G402" s="9" t="str">
        <f>'Main Meals'!I402</f>
        <v xml:space="preserve">ACTIVE </v>
      </c>
      <c r="H402" s="409">
        <f>'Main Meals'!J402</f>
        <v>44482</v>
      </c>
      <c r="I402" s="9" t="str">
        <f>'Main Meals'!K402</f>
        <v>BUNDLE</v>
      </c>
      <c r="J402" s="9" t="str">
        <f>VLOOKUP(C402,'Main Meals'!C402:L635,10,FALSE)</f>
        <v>BUNDLE</v>
      </c>
      <c r="K402" s="7" t="s">
        <v>2076</v>
      </c>
      <c r="L402" s="392" t="s">
        <v>2077</v>
      </c>
      <c r="M402" s="401">
        <v>44562</v>
      </c>
      <c r="N402" s="7"/>
      <c r="O402" s="423">
        <f t="shared" si="12"/>
        <v>0</v>
      </c>
      <c r="P402" s="7" t="s">
        <v>2075</v>
      </c>
      <c r="Q402" s="392" t="s">
        <v>2077</v>
      </c>
      <c r="U402" s="7" t="s">
        <v>2075</v>
      </c>
      <c r="V402" s="7" t="s">
        <v>2077</v>
      </c>
      <c r="X402" s="7" t="s">
        <v>2077</v>
      </c>
      <c r="Y402" s="28"/>
      <c r="Z402" s="7" t="s">
        <v>2075</v>
      </c>
      <c r="AA402" s="7" t="s">
        <v>2077</v>
      </c>
      <c r="AB402" s="424">
        <v>44652</v>
      </c>
      <c r="AC402" s="424"/>
      <c r="AD402" s="28"/>
      <c r="AE402" s="9"/>
      <c r="AF402" s="425">
        <f t="shared" si="13"/>
        <v>0</v>
      </c>
      <c r="AG402" s="7" t="s">
        <v>2077</v>
      </c>
      <c r="AH402" s="28"/>
      <c r="AI402" s="10" t="s">
        <v>1465</v>
      </c>
    </row>
    <row r="403" spans="1:35">
      <c r="A403" s="10" t="str">
        <f>'Main Meals'!A403</f>
        <v>40876.4703.905.12800.902.938.924</v>
      </c>
      <c r="B403" s="9">
        <f>'Main Meals'!B403</f>
        <v>40800</v>
      </c>
      <c r="C403" s="9">
        <f>'Main Meals'!C403</f>
        <v>40876</v>
      </c>
      <c r="D403" s="10" t="str">
        <f>'Main Meals'!D403</f>
        <v>FODMAP Light Vegetarian Week 2 &amp; 4 (Wednesday)</v>
      </c>
      <c r="E403" s="9">
        <f>VLOOKUP($A403,'Item ID Crosswalk'!$A$2:$J$1048576,9,FALSE)</f>
        <v>0</v>
      </c>
      <c r="F403" s="422">
        <f>VLOOKUP($A403,'Item ID Crosswalk'!$A$2:$J$1048576,10,FALSE)</f>
        <v>0</v>
      </c>
      <c r="G403" s="9" t="str">
        <f>'Main Meals'!I403</f>
        <v xml:space="preserve">ACTIVE </v>
      </c>
      <c r="H403" s="409">
        <f>'Main Meals'!J403</f>
        <v>44482</v>
      </c>
      <c r="I403" s="9" t="str">
        <f>'Main Meals'!K403</f>
        <v>BUNDLE</v>
      </c>
      <c r="J403" s="9" t="str">
        <f>VLOOKUP(C403,'Main Meals'!C403:L635,10,FALSE)</f>
        <v>BUNDLE</v>
      </c>
      <c r="K403" s="7" t="s">
        <v>2076</v>
      </c>
      <c r="L403" s="392" t="s">
        <v>2077</v>
      </c>
      <c r="M403" s="401">
        <v>44562</v>
      </c>
      <c r="N403" s="7"/>
      <c r="O403" s="423">
        <f t="shared" si="12"/>
        <v>0</v>
      </c>
      <c r="P403" s="7" t="s">
        <v>2075</v>
      </c>
      <c r="Q403" s="392" t="s">
        <v>2077</v>
      </c>
      <c r="U403" s="7" t="s">
        <v>2075</v>
      </c>
      <c r="V403" s="7" t="s">
        <v>2077</v>
      </c>
      <c r="X403" s="7" t="s">
        <v>2077</v>
      </c>
      <c r="Y403" s="28"/>
      <c r="Z403" s="7" t="s">
        <v>2075</v>
      </c>
      <c r="AA403" s="7" t="s">
        <v>2077</v>
      </c>
      <c r="AB403" s="424">
        <v>44652</v>
      </c>
      <c r="AC403" s="424"/>
      <c r="AD403" s="28"/>
      <c r="AE403" s="9"/>
      <c r="AF403" s="425">
        <f t="shared" si="13"/>
        <v>0</v>
      </c>
      <c r="AG403" s="7" t="s">
        <v>2077</v>
      </c>
      <c r="AH403" s="28"/>
      <c r="AI403" s="10" t="s">
        <v>1465</v>
      </c>
    </row>
    <row r="404" spans="1:35">
      <c r="A404" s="10" t="str">
        <f>'Main Meals'!A404</f>
        <v>40877.916.1801.945.926.7401.901</v>
      </c>
      <c r="B404" s="9">
        <f>'Main Meals'!B404</f>
        <v>40800</v>
      </c>
      <c r="C404" s="9">
        <f>'Main Meals'!C404</f>
        <v>40877</v>
      </c>
      <c r="D404" s="10" t="str">
        <f>'Main Meals'!D404</f>
        <v>FODMAP Light Vegetarian Week 2 &amp; 4 (Friday)</v>
      </c>
      <c r="E404" s="9">
        <f>VLOOKUP($A404,'Item ID Crosswalk'!$A$2:$J$1048576,9,FALSE)</f>
        <v>0</v>
      </c>
      <c r="F404" s="422">
        <f>VLOOKUP($A404,'Item ID Crosswalk'!$A$2:$J$1048576,10,FALSE)</f>
        <v>0</v>
      </c>
      <c r="G404" s="9" t="str">
        <f>'Main Meals'!I404</f>
        <v xml:space="preserve">ACTIVE </v>
      </c>
      <c r="H404" s="409">
        <f>'Main Meals'!J404</f>
        <v>44482</v>
      </c>
      <c r="I404" s="9" t="str">
        <f>'Main Meals'!K404</f>
        <v>BUNDLE</v>
      </c>
      <c r="J404" s="9" t="str">
        <f>VLOOKUP(C404,'Main Meals'!C404:L635,10,FALSE)</f>
        <v>BUNDLE</v>
      </c>
      <c r="K404" s="7" t="s">
        <v>2076</v>
      </c>
      <c r="L404" s="392" t="s">
        <v>2077</v>
      </c>
      <c r="M404" s="401">
        <v>44562</v>
      </c>
      <c r="N404" s="7"/>
      <c r="O404" s="423">
        <f t="shared" si="12"/>
        <v>0</v>
      </c>
      <c r="P404" s="7" t="s">
        <v>2075</v>
      </c>
      <c r="Q404" s="392" t="s">
        <v>2077</v>
      </c>
      <c r="U404" s="7" t="s">
        <v>2075</v>
      </c>
      <c r="V404" s="7" t="s">
        <v>2077</v>
      </c>
      <c r="X404" s="7" t="s">
        <v>2077</v>
      </c>
      <c r="Y404" s="28"/>
      <c r="Z404" s="7" t="s">
        <v>2075</v>
      </c>
      <c r="AA404" s="7" t="s">
        <v>2077</v>
      </c>
      <c r="AB404" s="424">
        <v>44652</v>
      </c>
      <c r="AC404" s="424"/>
      <c r="AD404" s="28"/>
      <c r="AE404" s="9"/>
      <c r="AF404" s="425">
        <f t="shared" si="13"/>
        <v>0</v>
      </c>
      <c r="AG404" s="7" t="s">
        <v>2077</v>
      </c>
      <c r="AH404" s="28"/>
      <c r="AI404" s="10" t="s">
        <v>1465</v>
      </c>
    </row>
    <row r="405" spans="1:35">
      <c r="A405" s="10" t="str">
        <f>'Main Meals'!A405</f>
        <v>40878.925.901.30602.902.2706.7401</v>
      </c>
      <c r="B405" s="9">
        <f>'Main Meals'!B405</f>
        <v>40800</v>
      </c>
      <c r="C405" s="9">
        <f>'Main Meals'!C405</f>
        <v>40878</v>
      </c>
      <c r="D405" s="10" t="str">
        <f>'Main Meals'!D405</f>
        <v>FODMAP Light Vegetarian Dairy Free Week 1 &amp; 3 (Friday)</v>
      </c>
      <c r="E405" s="9">
        <f>VLOOKUP($A405,'Item ID Crosswalk'!$A$2:$J$1048576,9,FALSE)</f>
        <v>0</v>
      </c>
      <c r="F405" s="422">
        <f>VLOOKUP($A405,'Item ID Crosswalk'!$A$2:$J$1048576,10,FALSE)</f>
        <v>0</v>
      </c>
      <c r="G405" s="9" t="str">
        <f>'Main Meals'!I405</f>
        <v xml:space="preserve">ACTIVE </v>
      </c>
      <c r="H405" s="409">
        <f>'Main Meals'!J405</f>
        <v>44482</v>
      </c>
      <c r="I405" s="9" t="str">
        <f>'Main Meals'!K405</f>
        <v>BUNDLE</v>
      </c>
      <c r="J405" s="9" t="str">
        <f>VLOOKUP(C405,'Main Meals'!C405:L635,10,FALSE)</f>
        <v>BUNDLE</v>
      </c>
      <c r="K405" s="7" t="s">
        <v>2076</v>
      </c>
      <c r="L405" s="392" t="s">
        <v>2077</v>
      </c>
      <c r="M405" s="401">
        <v>44562</v>
      </c>
      <c r="N405" s="7"/>
      <c r="O405" s="423">
        <f t="shared" si="12"/>
        <v>0</v>
      </c>
      <c r="P405" s="7" t="s">
        <v>2075</v>
      </c>
      <c r="Q405" s="392" t="s">
        <v>2077</v>
      </c>
      <c r="U405" s="7" t="s">
        <v>2075</v>
      </c>
      <c r="V405" s="7" t="s">
        <v>2077</v>
      </c>
      <c r="X405" s="7" t="s">
        <v>2077</v>
      </c>
      <c r="Y405" s="28"/>
      <c r="Z405" s="7" t="s">
        <v>2075</v>
      </c>
      <c r="AA405" s="7" t="s">
        <v>2077</v>
      </c>
      <c r="AB405" s="424">
        <v>44652</v>
      </c>
      <c r="AC405" s="424"/>
      <c r="AD405" s="28"/>
      <c r="AE405" s="9"/>
      <c r="AF405" s="425">
        <f t="shared" si="13"/>
        <v>0</v>
      </c>
      <c r="AG405" s="7" t="s">
        <v>2077</v>
      </c>
      <c r="AH405" s="28"/>
      <c r="AI405" s="10" t="s">
        <v>1465</v>
      </c>
    </row>
    <row r="406" spans="1:35">
      <c r="A406" s="10" t="str">
        <f>'Main Meals'!A406</f>
        <v>40879.927.40001.905.1601.914.928</v>
      </c>
      <c r="B406" s="9">
        <f>'Main Meals'!B406</f>
        <v>40800</v>
      </c>
      <c r="C406" s="9">
        <f>'Main Meals'!C406</f>
        <v>40879</v>
      </c>
      <c r="D406" s="10" t="str">
        <f>'Main Meals'!D406</f>
        <v>FODMAP Light Vegetarian Dairy Free Week 1 &amp; 3 (Wednesday)</v>
      </c>
      <c r="E406" s="9">
        <f>VLOOKUP($A406,'Item ID Crosswalk'!$A$2:$J$1048576,9,FALSE)</f>
        <v>0</v>
      </c>
      <c r="F406" s="422">
        <f>VLOOKUP($A406,'Item ID Crosswalk'!$A$2:$J$1048576,10,FALSE)</f>
        <v>0</v>
      </c>
      <c r="G406" s="9" t="str">
        <f>'Main Meals'!I406</f>
        <v xml:space="preserve">ACTIVE </v>
      </c>
      <c r="H406" s="409">
        <f>'Main Meals'!J406</f>
        <v>44482</v>
      </c>
      <c r="I406" s="9" t="str">
        <f>'Main Meals'!K406</f>
        <v>BUNDLE</v>
      </c>
      <c r="J406" s="9" t="str">
        <f>VLOOKUP(C406,'Main Meals'!C406:L635,10,FALSE)</f>
        <v>BUNDLE</v>
      </c>
      <c r="K406" s="7" t="s">
        <v>2076</v>
      </c>
      <c r="L406" s="392" t="s">
        <v>2077</v>
      </c>
      <c r="M406" s="401">
        <v>44562</v>
      </c>
      <c r="N406" s="7"/>
      <c r="O406" s="423">
        <f t="shared" si="12"/>
        <v>0</v>
      </c>
      <c r="P406" s="7" t="s">
        <v>2075</v>
      </c>
      <c r="Q406" s="392" t="s">
        <v>2077</v>
      </c>
      <c r="U406" s="7" t="s">
        <v>2075</v>
      </c>
      <c r="V406" s="7" t="s">
        <v>2077</v>
      </c>
      <c r="X406" s="7" t="s">
        <v>2077</v>
      </c>
      <c r="Y406" s="28"/>
      <c r="Z406" s="7" t="s">
        <v>2075</v>
      </c>
      <c r="AA406" s="7" t="s">
        <v>2077</v>
      </c>
      <c r="AB406" s="424">
        <v>44652</v>
      </c>
      <c r="AC406" s="424"/>
      <c r="AD406" s="28"/>
      <c r="AE406" s="9"/>
      <c r="AF406" s="425">
        <f t="shared" si="13"/>
        <v>0</v>
      </c>
      <c r="AG406" s="7" t="s">
        <v>2077</v>
      </c>
      <c r="AH406" s="28"/>
      <c r="AI406" s="10" t="s">
        <v>1465</v>
      </c>
    </row>
    <row r="407" spans="1:35">
      <c r="A407" s="10" t="str">
        <f>'Main Meals'!A407</f>
        <v>40880.933.910.3100.1001.40401.947</v>
      </c>
      <c r="B407" s="9">
        <f>'Main Meals'!B407</f>
        <v>40800</v>
      </c>
      <c r="C407" s="9">
        <f>'Main Meals'!C407</f>
        <v>40880</v>
      </c>
      <c r="D407" s="10" t="str">
        <f>'Main Meals'!D407</f>
        <v>FODMAP Light Vegetarian Dairy Free Week 1 &amp; 3 (Tuesday)</v>
      </c>
      <c r="E407" s="9">
        <f>VLOOKUP($A407,'Item ID Crosswalk'!$A$2:$J$1048576,9,FALSE)</f>
        <v>0</v>
      </c>
      <c r="F407" s="422">
        <f>VLOOKUP($A407,'Item ID Crosswalk'!$A$2:$J$1048576,10,FALSE)</f>
        <v>0</v>
      </c>
      <c r="G407" s="9" t="str">
        <f>'Main Meals'!I407</f>
        <v xml:space="preserve">ACTIVE </v>
      </c>
      <c r="H407" s="409">
        <f>'Main Meals'!J407</f>
        <v>44482</v>
      </c>
      <c r="I407" s="9" t="str">
        <f>'Main Meals'!K407</f>
        <v>BUNDLE</v>
      </c>
      <c r="J407" s="9" t="str">
        <f>VLOOKUP(C407,'Main Meals'!C407:L635,10,FALSE)</f>
        <v>BUNDLE</v>
      </c>
      <c r="K407" s="7" t="s">
        <v>2076</v>
      </c>
      <c r="L407" s="392" t="s">
        <v>2077</v>
      </c>
      <c r="M407" s="401">
        <v>44562</v>
      </c>
      <c r="N407" s="7"/>
      <c r="O407" s="423">
        <f t="shared" si="12"/>
        <v>0</v>
      </c>
      <c r="P407" s="7" t="s">
        <v>2075</v>
      </c>
      <c r="Q407" s="392" t="s">
        <v>2077</v>
      </c>
      <c r="U407" s="7" t="s">
        <v>2075</v>
      </c>
      <c r="V407" s="7" t="s">
        <v>2077</v>
      </c>
      <c r="X407" s="7" t="s">
        <v>2077</v>
      </c>
      <c r="Y407" s="28"/>
      <c r="Z407" s="7" t="s">
        <v>2075</v>
      </c>
      <c r="AA407" s="7" t="s">
        <v>2077</v>
      </c>
      <c r="AB407" s="424">
        <v>44652</v>
      </c>
      <c r="AC407" s="424"/>
      <c r="AD407" s="28"/>
      <c r="AE407" s="9"/>
      <c r="AF407" s="425">
        <f t="shared" si="13"/>
        <v>0</v>
      </c>
      <c r="AG407" s="7" t="s">
        <v>2077</v>
      </c>
      <c r="AH407" s="28"/>
      <c r="AI407" s="10" t="s">
        <v>1465</v>
      </c>
    </row>
    <row r="408" spans="1:35">
      <c r="A408" s="10" t="str">
        <f>'Main Meals'!A408</f>
        <v>40881.919.931.70902.40001.50101.932</v>
      </c>
      <c r="B408" s="9">
        <f>'Main Meals'!B408</f>
        <v>40800</v>
      </c>
      <c r="C408" s="9">
        <f>'Main Meals'!C408</f>
        <v>40881</v>
      </c>
      <c r="D408" s="10" t="str">
        <f>'Main Meals'!D408</f>
        <v>FODMAP Light Vegetarian Dairy Free Week 2 &amp; 4 (Tuesday)</v>
      </c>
      <c r="E408" s="9">
        <f>VLOOKUP($A408,'Item ID Crosswalk'!$A$2:$J$1048576,9,FALSE)</f>
        <v>0</v>
      </c>
      <c r="F408" s="422">
        <f>VLOOKUP($A408,'Item ID Crosswalk'!$A$2:$J$1048576,10,FALSE)</f>
        <v>0</v>
      </c>
      <c r="G408" s="9" t="str">
        <f>'Main Meals'!I408</f>
        <v xml:space="preserve">ACTIVE </v>
      </c>
      <c r="H408" s="409">
        <f>'Main Meals'!J408</f>
        <v>44482</v>
      </c>
      <c r="I408" s="9" t="str">
        <f>'Main Meals'!K408</f>
        <v>BUNDLE</v>
      </c>
      <c r="J408" s="9" t="str">
        <f>VLOOKUP(C408,'Main Meals'!C408:L635,10,FALSE)</f>
        <v>BUNDLE</v>
      </c>
      <c r="K408" s="7" t="s">
        <v>2076</v>
      </c>
      <c r="L408" s="392" t="s">
        <v>2077</v>
      </c>
      <c r="M408" s="401">
        <v>44562</v>
      </c>
      <c r="N408" s="7"/>
      <c r="O408" s="423">
        <f t="shared" si="12"/>
        <v>0</v>
      </c>
      <c r="P408" s="7" t="s">
        <v>2075</v>
      </c>
      <c r="Q408" s="392" t="s">
        <v>2077</v>
      </c>
      <c r="U408" s="7" t="s">
        <v>2075</v>
      </c>
      <c r="V408" s="7" t="s">
        <v>2077</v>
      </c>
      <c r="X408" s="7" t="s">
        <v>2077</v>
      </c>
      <c r="Y408" s="28"/>
      <c r="Z408" s="7" t="s">
        <v>2075</v>
      </c>
      <c r="AA408" s="7" t="s">
        <v>2077</v>
      </c>
      <c r="AB408" s="424">
        <v>44652</v>
      </c>
      <c r="AC408" s="424"/>
      <c r="AD408" s="28"/>
      <c r="AE408" s="9"/>
      <c r="AF408" s="425">
        <f t="shared" si="13"/>
        <v>0</v>
      </c>
      <c r="AG408" s="7" t="s">
        <v>2077</v>
      </c>
      <c r="AH408" s="28"/>
      <c r="AI408" s="10" t="s">
        <v>1465</v>
      </c>
    </row>
    <row r="409" spans="1:35">
      <c r="A409" s="10" t="str">
        <f>'Main Meals'!A409</f>
        <v>40882.933.905.950.951.920.921</v>
      </c>
      <c r="B409" s="9">
        <f>'Main Meals'!B409</f>
        <v>40800</v>
      </c>
      <c r="C409" s="9">
        <f>'Main Meals'!C409</f>
        <v>40882</v>
      </c>
      <c r="D409" s="10" t="str">
        <f>'Main Meals'!D409</f>
        <v>FODMAP Light Vegetarian Dairy Free Week 2 &amp; 4 (Wednesday)</v>
      </c>
      <c r="E409" s="9">
        <f>VLOOKUP($A409,'Item ID Crosswalk'!$A$2:$J$1048576,9,FALSE)</f>
        <v>0</v>
      </c>
      <c r="F409" s="422">
        <f>VLOOKUP($A409,'Item ID Crosswalk'!$A$2:$J$1048576,10,FALSE)</f>
        <v>0</v>
      </c>
      <c r="G409" s="9" t="str">
        <f>'Main Meals'!I409</f>
        <v xml:space="preserve">ACTIVE </v>
      </c>
      <c r="H409" s="409">
        <f>'Main Meals'!J409</f>
        <v>44482</v>
      </c>
      <c r="I409" s="9" t="str">
        <f>'Main Meals'!K409</f>
        <v>BUNDLE</v>
      </c>
      <c r="J409" s="9" t="str">
        <f>VLOOKUP(C409,'Main Meals'!C409:L635,10,FALSE)</f>
        <v>BUNDLE</v>
      </c>
      <c r="K409" s="7" t="s">
        <v>2076</v>
      </c>
      <c r="L409" s="392" t="s">
        <v>2077</v>
      </c>
      <c r="M409" s="401">
        <v>44562</v>
      </c>
      <c r="N409" s="7"/>
      <c r="O409" s="423">
        <f t="shared" si="12"/>
        <v>0</v>
      </c>
      <c r="P409" s="7" t="s">
        <v>2075</v>
      </c>
      <c r="Q409" s="392" t="s">
        <v>2077</v>
      </c>
      <c r="U409" s="7" t="s">
        <v>2075</v>
      </c>
      <c r="V409" s="7" t="s">
        <v>2077</v>
      </c>
      <c r="X409" s="7" t="s">
        <v>2077</v>
      </c>
      <c r="Y409" s="28"/>
      <c r="Z409" s="7" t="s">
        <v>2075</v>
      </c>
      <c r="AA409" s="7" t="s">
        <v>2077</v>
      </c>
      <c r="AB409" s="424">
        <v>44652</v>
      </c>
      <c r="AC409" s="424"/>
      <c r="AD409" s="28"/>
      <c r="AE409" s="9"/>
      <c r="AF409" s="425">
        <f t="shared" si="13"/>
        <v>0</v>
      </c>
      <c r="AG409" s="7" t="s">
        <v>2077</v>
      </c>
      <c r="AH409" s="28"/>
      <c r="AI409" s="10" t="s">
        <v>1465</v>
      </c>
    </row>
    <row r="410" spans="1:35">
      <c r="A410" s="10" t="str">
        <f>'Main Meals'!A410</f>
        <v>40883.932.1801.945.917.7301.901</v>
      </c>
      <c r="B410" s="9">
        <f>'Main Meals'!B410</f>
        <v>40800</v>
      </c>
      <c r="C410" s="9">
        <f>'Main Meals'!C410</f>
        <v>40883</v>
      </c>
      <c r="D410" s="10" t="str">
        <f>'Main Meals'!D410</f>
        <v>FODMAP Light Vegetarian Dairy Free Week 2 &amp; 4 (Friday)</v>
      </c>
      <c r="E410" s="9">
        <f>VLOOKUP($A410,'Item ID Crosswalk'!$A$2:$J$1048576,9,FALSE)</f>
        <v>0</v>
      </c>
      <c r="F410" s="422">
        <f>VLOOKUP($A410,'Item ID Crosswalk'!$A$2:$J$1048576,10,FALSE)</f>
        <v>0</v>
      </c>
      <c r="G410" s="9" t="str">
        <f>'Main Meals'!I410</f>
        <v xml:space="preserve">ACTIVE </v>
      </c>
      <c r="H410" s="409">
        <f>'Main Meals'!J410</f>
        <v>44482</v>
      </c>
      <c r="I410" s="9" t="str">
        <f>'Main Meals'!K410</f>
        <v>BUNDLE</v>
      </c>
      <c r="J410" s="9" t="str">
        <f>VLOOKUP(C410,'Main Meals'!C410:L635,10,FALSE)</f>
        <v>BUNDLE</v>
      </c>
      <c r="K410" s="7" t="s">
        <v>2076</v>
      </c>
      <c r="L410" s="392" t="s">
        <v>2077</v>
      </c>
      <c r="M410" s="401">
        <v>44562</v>
      </c>
      <c r="N410" s="7"/>
      <c r="O410" s="423">
        <f t="shared" si="12"/>
        <v>0</v>
      </c>
      <c r="P410" s="7" t="s">
        <v>2075</v>
      </c>
      <c r="Q410" s="392" t="s">
        <v>2077</v>
      </c>
      <c r="U410" s="7" t="s">
        <v>2075</v>
      </c>
      <c r="V410" s="7" t="s">
        <v>2077</v>
      </c>
      <c r="X410" s="7" t="s">
        <v>2077</v>
      </c>
      <c r="Y410" s="28"/>
      <c r="Z410" s="7" t="s">
        <v>2075</v>
      </c>
      <c r="AA410" s="7" t="s">
        <v>2077</v>
      </c>
      <c r="AB410" s="424">
        <v>44652</v>
      </c>
      <c r="AC410" s="424"/>
      <c r="AD410" s="28"/>
      <c r="AE410" s="9"/>
      <c r="AF410" s="425">
        <f t="shared" si="13"/>
        <v>0</v>
      </c>
      <c r="AG410" s="7" t="s">
        <v>2077</v>
      </c>
      <c r="AH410" s="28"/>
      <c r="AI410" s="10" t="s">
        <v>1465</v>
      </c>
    </row>
    <row r="411" spans="1:35">
      <c r="A411" s="10" t="str">
        <f>'Main Meals'!A411</f>
        <v>88701.604.000.000.000.000.000</v>
      </c>
      <c r="B411" s="9">
        <f>'Main Meals'!B411</f>
        <v>88700</v>
      </c>
      <c r="C411" s="9">
        <f>'Main Meals'!C411</f>
        <v>88701</v>
      </c>
      <c r="D411" s="10" t="str">
        <f>'Main Meals'!D411</f>
        <v xml:space="preserve">Turkey Meatloaf with Rosemary Whipped Potatoes &amp; Green Beans </v>
      </c>
      <c r="E411" s="9">
        <f>VLOOKUP($A411,'Item ID Crosswalk'!$A$2:$J$1048576,9,FALSE)</f>
        <v>0</v>
      </c>
      <c r="F411" s="422">
        <f>VLOOKUP($A411,'Item ID Crosswalk'!$A$2:$J$1048576,10,FALSE)</f>
        <v>810044438871</v>
      </c>
      <c r="G411" s="9" t="str">
        <f>'Main Meals'!I411</f>
        <v xml:space="preserve">ACTIVE </v>
      </c>
      <c r="H411" s="409">
        <f>'Main Meals'!J411</f>
        <v>44482</v>
      </c>
      <c r="I411" s="9" t="str">
        <f>'Main Meals'!K411</f>
        <v>ENTRÉE</v>
      </c>
      <c r="J411" s="9" t="str">
        <f>VLOOKUP(C411,'Main Meals'!C411:L635,10,FALSE)</f>
        <v>SS</v>
      </c>
      <c r="K411" s="7" t="s">
        <v>2076</v>
      </c>
      <c r="L411" s="392">
        <v>13.19</v>
      </c>
      <c r="M411" s="401">
        <v>44684</v>
      </c>
      <c r="N411" s="407">
        <v>12.99</v>
      </c>
      <c r="O411" s="423">
        <f t="shared" si="12"/>
        <v>1.5396458814472616E-2</v>
      </c>
      <c r="P411" s="7" t="s">
        <v>2075</v>
      </c>
      <c r="Q411" s="7" t="s">
        <v>2077</v>
      </c>
      <c r="U411" s="7" t="s">
        <v>2075</v>
      </c>
      <c r="V411" s="7" t="s">
        <v>2077</v>
      </c>
      <c r="X411" s="392" t="s">
        <v>137</v>
      </c>
      <c r="Y411" s="392"/>
      <c r="Z411" s="7" t="s">
        <v>2076</v>
      </c>
      <c r="AA411" s="407">
        <v>13.19</v>
      </c>
      <c r="AB411" s="424">
        <v>44805</v>
      </c>
      <c r="AC411" s="424"/>
      <c r="AD411" s="392">
        <v>6.6000769822940715</v>
      </c>
      <c r="AE411" s="424">
        <v>44805</v>
      </c>
      <c r="AF411" s="425">
        <f t="shared" si="13"/>
        <v>0.49961508852963821</v>
      </c>
      <c r="AG411" s="7" t="s">
        <v>137</v>
      </c>
      <c r="AH411" s="7" t="s">
        <v>2104</v>
      </c>
      <c r="AI411" s="10" t="s">
        <v>1465</v>
      </c>
    </row>
    <row r="412" spans="1:35">
      <c r="A412" s="10" t="str">
        <f>'Main Meals'!A412</f>
        <v>88801.000.000.000.000.000.000</v>
      </c>
      <c r="B412" s="9">
        <f>'Main Meals'!B412</f>
        <v>88800</v>
      </c>
      <c r="C412" s="9">
        <f>'Main Meals'!C412</f>
        <v>88801</v>
      </c>
      <c r="D412" s="10" t="str">
        <f>'Main Meals'!D412</f>
        <v xml:space="preserve">Mediterranean Sea Bass </v>
      </c>
      <c r="E412" s="9">
        <f>VLOOKUP($A412,'Item ID Crosswalk'!$A$2:$J$1048576,9,FALSE)</f>
        <v>0</v>
      </c>
      <c r="F412" s="422">
        <f>VLOOKUP($A412,'Item ID Crosswalk'!$A$2:$J$1048576,10,FALSE)</f>
        <v>810044438888</v>
      </c>
      <c r="G412" s="9" t="str">
        <f>'Main Meals'!I412</f>
        <v xml:space="preserve">ACTIVE </v>
      </c>
      <c r="H412" s="409">
        <f>'Main Meals'!J412</f>
        <v>44482</v>
      </c>
      <c r="I412" s="9" t="str">
        <f>'Main Meals'!K412</f>
        <v>ENTRÉE</v>
      </c>
      <c r="J412" s="9" t="str">
        <f>VLOOKUP(C412,'Main Meals'!C412:L635,10,FALSE)</f>
        <v>SS</v>
      </c>
      <c r="K412" s="7" t="s">
        <v>2076</v>
      </c>
      <c r="L412" s="392">
        <v>18.55</v>
      </c>
      <c r="M412" s="401">
        <v>44736</v>
      </c>
      <c r="N412" s="407">
        <v>17.989999999999998</v>
      </c>
      <c r="O412" s="423">
        <f t="shared" si="12"/>
        <v>3.1128404669260829E-2</v>
      </c>
      <c r="P412" s="7" t="s">
        <v>2075</v>
      </c>
      <c r="Q412" s="7" t="s">
        <v>2077</v>
      </c>
      <c r="U412" s="7" t="s">
        <v>2075</v>
      </c>
      <c r="V412" s="7" t="s">
        <v>2077</v>
      </c>
      <c r="X412" s="392" t="s">
        <v>137</v>
      </c>
      <c r="Y412" s="392"/>
      <c r="Z412" s="7" t="s">
        <v>2076</v>
      </c>
      <c r="AA412" s="407">
        <v>15.99</v>
      </c>
      <c r="AB412" s="424">
        <v>44652</v>
      </c>
      <c r="AC412" s="424"/>
      <c r="AD412" s="392">
        <v>8</v>
      </c>
      <c r="AE412" s="409">
        <v>44652</v>
      </c>
      <c r="AF412" s="425">
        <f t="shared" si="13"/>
        <v>0.49968730456535337</v>
      </c>
      <c r="AG412" s="7" t="s">
        <v>137</v>
      </c>
      <c r="AH412" s="7" t="s">
        <v>2104</v>
      </c>
      <c r="AI412" s="10" t="s">
        <v>1465</v>
      </c>
    </row>
    <row r="413" spans="1:35">
      <c r="A413" s="10" t="str">
        <f>'Main Meals'!A413</f>
        <v>3101.121.000.000.000.000.000</v>
      </c>
      <c r="B413" s="9">
        <f>'Main Meals'!B413</f>
        <v>3100</v>
      </c>
      <c r="C413" s="9">
        <f>'Main Meals'!C413</f>
        <v>3101</v>
      </c>
      <c r="D413" s="10" t="str">
        <f>'Main Meals'!D413</f>
        <v xml:space="preserve">Harvest Salad </v>
      </c>
      <c r="E413" s="9">
        <f>VLOOKUP($A413,'Item ID Crosswalk'!$A$2:$J$1048576,9,FALSE)</f>
        <v>0</v>
      </c>
      <c r="F413" s="422">
        <f>VLOOKUP($A413,'Item ID Crosswalk'!$A$2:$J$1048576,10,FALSE)</f>
        <v>850001352390</v>
      </c>
      <c r="G413" s="9" t="str">
        <f>'Main Meals'!I413</f>
        <v xml:space="preserve">ACTIVE </v>
      </c>
      <c r="H413" s="409">
        <f>'Main Meals'!J413</f>
        <v>44482</v>
      </c>
      <c r="I413" s="9" t="str">
        <f>'Main Meals'!K413</f>
        <v>SALAD</v>
      </c>
      <c r="J413" s="9" t="str">
        <f>VLOOKUP(C413,'Main Meals'!C413:L635,10,FALSE)</f>
        <v>SS</v>
      </c>
      <c r="K413" s="7" t="s">
        <v>2076</v>
      </c>
      <c r="L413" s="392">
        <v>15.45</v>
      </c>
      <c r="M413" s="401">
        <v>44736</v>
      </c>
      <c r="N413" s="408">
        <v>14.99</v>
      </c>
      <c r="O413" s="423">
        <f t="shared" si="12"/>
        <v>3.068712474983316E-2</v>
      </c>
      <c r="P413" s="7" t="s">
        <v>2076</v>
      </c>
      <c r="Q413" s="392">
        <v>9.9499999999999993</v>
      </c>
      <c r="U413" s="7" t="s">
        <v>2075</v>
      </c>
      <c r="V413" s="7" t="s">
        <v>2077</v>
      </c>
      <c r="X413" s="392">
        <v>5.47</v>
      </c>
      <c r="Y413" s="392"/>
      <c r="Z413" s="7" t="s">
        <v>2076</v>
      </c>
      <c r="AA413" s="407">
        <v>15.45</v>
      </c>
      <c r="AB413" s="424">
        <v>44805</v>
      </c>
      <c r="AC413" s="424"/>
      <c r="AD413" s="392">
        <v>6.9571380920613741</v>
      </c>
      <c r="AE413" s="424">
        <v>44805</v>
      </c>
      <c r="AF413" s="425">
        <f t="shared" si="13"/>
        <v>0.54969979986657769</v>
      </c>
      <c r="AG413" s="7" t="s">
        <v>137</v>
      </c>
      <c r="AH413" s="7" t="s">
        <v>2104</v>
      </c>
      <c r="AI413" s="10" t="s">
        <v>1465</v>
      </c>
    </row>
    <row r="414" spans="1:35">
      <c r="A414" s="10" t="str">
        <f>'Main Meals'!A414</f>
        <v>88901.000.000.000.000.000.000</v>
      </c>
      <c r="B414" s="9">
        <f>'Main Meals'!B414</f>
        <v>88900</v>
      </c>
      <c r="C414" s="9">
        <f>'Main Meals'!C414</f>
        <v>88901</v>
      </c>
      <c r="D414" s="10" t="str">
        <f>'Main Meals'!D414</f>
        <v xml:space="preserve">Chickpea Curry </v>
      </c>
      <c r="E414" s="9">
        <f>VLOOKUP($A414,'Item ID Crosswalk'!$A$2:$J$1048576,9,FALSE)</f>
        <v>0</v>
      </c>
      <c r="F414" s="422">
        <f>VLOOKUP($A414,'Item ID Crosswalk'!$A$2:$J$1048576,10,FALSE)</f>
        <v>0</v>
      </c>
      <c r="G414" s="9" t="str">
        <f>'Main Meals'!I414</f>
        <v xml:space="preserve">ACTIVE </v>
      </c>
      <c r="H414" s="409">
        <f>'Main Meals'!J414</f>
        <v>44482</v>
      </c>
      <c r="I414" s="9" t="str">
        <f>'Main Meals'!K414</f>
        <v>ENTRÉE</v>
      </c>
      <c r="J414" s="9" t="str">
        <f>VLOOKUP(C414,'Main Meals'!C414:L635,10,FALSE)</f>
        <v>SS</v>
      </c>
      <c r="K414" s="7" t="s">
        <v>2076</v>
      </c>
      <c r="L414" s="392">
        <v>13.39</v>
      </c>
      <c r="M414" s="401">
        <v>44736</v>
      </c>
      <c r="N414" s="407">
        <v>12.99</v>
      </c>
      <c r="O414" s="423">
        <f t="shared" si="12"/>
        <v>3.0792917628945371E-2</v>
      </c>
      <c r="P414" s="7" t="s">
        <v>2075</v>
      </c>
      <c r="Q414" s="392" t="s">
        <v>2077</v>
      </c>
      <c r="U414" s="7" t="s">
        <v>2075</v>
      </c>
      <c r="V414" s="7" t="s">
        <v>2077</v>
      </c>
      <c r="X414" s="7" t="s">
        <v>2077</v>
      </c>
      <c r="Y414" s="28"/>
      <c r="Z414" s="7" t="s">
        <v>2075</v>
      </c>
      <c r="AA414" s="407">
        <v>12.99</v>
      </c>
      <c r="AB414" s="424">
        <v>44652</v>
      </c>
      <c r="AC414" s="424"/>
      <c r="AD414" s="28"/>
      <c r="AE414" s="9"/>
      <c r="AF414" s="425">
        <f t="shared" si="13"/>
        <v>1</v>
      </c>
      <c r="AG414" s="7" t="s">
        <v>2077</v>
      </c>
      <c r="AH414" s="28"/>
      <c r="AI414" s="10" t="s">
        <v>1465</v>
      </c>
    </row>
    <row r="415" spans="1:35">
      <c r="A415" s="10" t="str">
        <f>'Main Meals'!A415</f>
        <v>89001.000.000.000.000.000.000</v>
      </c>
      <c r="B415" s="9">
        <f>'Main Meals'!B415</f>
        <v>89000</v>
      </c>
      <c r="C415" s="9">
        <f>'Main Meals'!C415</f>
        <v>89001</v>
      </c>
      <c r="D415" s="10" t="str">
        <f>'Main Meals'!D415</f>
        <v xml:space="preserve">Pumpkin Loaf </v>
      </c>
      <c r="E415" s="9">
        <f>VLOOKUP($A415,'Item ID Crosswalk'!$A$2:$J$1048576,9,FALSE)</f>
        <v>0</v>
      </c>
      <c r="F415" s="422">
        <f>VLOOKUP($A415,'Item ID Crosswalk'!$A$2:$J$1048576,10,FALSE)</f>
        <v>810044438901</v>
      </c>
      <c r="G415" s="9" t="str">
        <f>'Main Meals'!I415</f>
        <v>ACTIVE</v>
      </c>
      <c r="H415" s="409">
        <f>'Main Meals'!J415</f>
        <v>44512</v>
      </c>
      <c r="I415" s="9" t="str">
        <f>'Main Meals'!K415</f>
        <v>SNACK</v>
      </c>
      <c r="J415" s="9" t="str">
        <f>VLOOKUP(C415,'Main Meals'!C415:L635,10,FALSE)</f>
        <v>MS</v>
      </c>
      <c r="K415" s="7" t="s">
        <v>2076</v>
      </c>
      <c r="L415" s="392">
        <v>11.41</v>
      </c>
      <c r="M415" s="401">
        <v>44684</v>
      </c>
      <c r="N415" s="407">
        <v>10.99</v>
      </c>
      <c r="O415" s="423">
        <f t="shared" si="12"/>
        <v>3.8216560509554132E-2</v>
      </c>
      <c r="P415" s="7" t="s">
        <v>2075</v>
      </c>
      <c r="Q415" s="7" t="s">
        <v>2077</v>
      </c>
      <c r="U415" s="7" t="s">
        <v>2075</v>
      </c>
      <c r="V415" s="7" t="s">
        <v>2077</v>
      </c>
      <c r="X415" s="392" t="s">
        <v>137</v>
      </c>
      <c r="Y415" s="392"/>
      <c r="Z415" s="7" t="s">
        <v>2076</v>
      </c>
      <c r="AA415" s="407">
        <v>11.41</v>
      </c>
      <c r="AB415" s="424">
        <v>44805</v>
      </c>
      <c r="AC415" s="424"/>
      <c r="AD415" s="392">
        <v>5.7101910828025479</v>
      </c>
      <c r="AE415" s="424">
        <v>44805</v>
      </c>
      <c r="AF415" s="425">
        <f t="shared" si="13"/>
        <v>0.4995450409463148</v>
      </c>
      <c r="AG415" s="7" t="s">
        <v>137</v>
      </c>
      <c r="AH415" s="7" t="s">
        <v>2104</v>
      </c>
      <c r="AI415" s="10" t="s">
        <v>1465</v>
      </c>
    </row>
    <row r="416" spans="1:35">
      <c r="A416" s="10" t="str">
        <f>'Main Meals'!A416</f>
        <v>89101.000.000.000.000.000.000</v>
      </c>
      <c r="B416" s="9">
        <f>'Main Meals'!B416</f>
        <v>89100</v>
      </c>
      <c r="C416" s="9">
        <f>'Main Meals'!C416</f>
        <v>89101</v>
      </c>
      <c r="D416" s="10" t="str">
        <f>'Main Meals'!D416</f>
        <v xml:space="preserve">Coconut Macaroons  </v>
      </c>
      <c r="E416" s="9">
        <f>VLOOKUP($A416,'Item ID Crosswalk'!$A$2:$J$1048576,9,FALSE)</f>
        <v>0</v>
      </c>
      <c r="F416" s="422">
        <f>VLOOKUP($A416,'Item ID Crosswalk'!$A$2:$J$1048576,10,FALSE)</f>
        <v>0</v>
      </c>
      <c r="G416" s="9" t="str">
        <f>'Main Meals'!I416</f>
        <v>ACTIVE</v>
      </c>
      <c r="H416" s="409">
        <f>'Main Meals'!J416</f>
        <v>44512</v>
      </c>
      <c r="I416" s="9" t="str">
        <f>'Main Meals'!K416</f>
        <v>SNACK</v>
      </c>
      <c r="J416" s="9" t="str">
        <f>VLOOKUP(C416,'Main Meals'!C416:L635,10,FALSE)</f>
        <v>MS</v>
      </c>
      <c r="K416" s="7" t="s">
        <v>2076</v>
      </c>
      <c r="L416" s="392">
        <v>10.86</v>
      </c>
      <c r="M416" s="401">
        <v>44684</v>
      </c>
      <c r="N416" s="407">
        <v>9.99</v>
      </c>
      <c r="O416" s="423">
        <f t="shared" si="12"/>
        <v>8.7087087087087012E-2</v>
      </c>
      <c r="P416" s="7" t="s">
        <v>2075</v>
      </c>
      <c r="Q416" s="392" t="s">
        <v>2077</v>
      </c>
      <c r="U416" s="7" t="s">
        <v>2075</v>
      </c>
      <c r="V416" s="7" t="s">
        <v>2077</v>
      </c>
      <c r="X416" s="7" t="s">
        <v>2077</v>
      </c>
      <c r="Y416" s="28"/>
      <c r="Z416" s="7" t="s">
        <v>2075</v>
      </c>
      <c r="AA416" s="407">
        <v>9.99</v>
      </c>
      <c r="AB416" s="424">
        <v>44652</v>
      </c>
      <c r="AC416" s="424"/>
      <c r="AD416" s="28"/>
      <c r="AE416" s="9"/>
      <c r="AF416" s="425">
        <f t="shared" si="13"/>
        <v>1</v>
      </c>
      <c r="AG416" s="7" t="s">
        <v>2077</v>
      </c>
      <c r="AH416" s="28"/>
      <c r="AI416" s="10" t="s">
        <v>1465</v>
      </c>
    </row>
    <row r="417" spans="1:35">
      <c r="A417" s="10" t="str">
        <f>'Main Meals'!A417</f>
        <v>40884.88501.88501.60201.60201.83001.000</v>
      </c>
      <c r="B417" s="9">
        <f>'Main Meals'!B417</f>
        <v>40800</v>
      </c>
      <c r="C417" s="9">
        <f>'Main Meals'!C417</f>
        <v>40884</v>
      </c>
      <c r="D417" s="10" t="str">
        <f>'Main Meals'!D417</f>
        <v xml:space="preserve">GI-Friendly Holiday Bundle </v>
      </c>
      <c r="E417" s="9">
        <f>VLOOKUP($A417,'Item ID Crosswalk'!$A$2:$J$1048576,9,FALSE)</f>
        <v>0</v>
      </c>
      <c r="F417" s="422">
        <f>VLOOKUP($A417,'Item ID Crosswalk'!$A$2:$J$1048576,10,FALSE)</f>
        <v>0</v>
      </c>
      <c r="G417" s="9" t="str">
        <f>'Main Meals'!I417</f>
        <v xml:space="preserve">ACTIVE </v>
      </c>
      <c r="H417" s="409">
        <f>'Main Meals'!J417</f>
        <v>44498</v>
      </c>
      <c r="I417" s="9" t="str">
        <f>'Main Meals'!K417</f>
        <v>BUNDLE</v>
      </c>
      <c r="J417" s="9" t="str">
        <f>VLOOKUP(C417,'Main Meals'!C417:L635,10,FALSE)</f>
        <v>BUNDLE</v>
      </c>
      <c r="K417" s="7" t="s">
        <v>2076</v>
      </c>
      <c r="L417" s="392">
        <v>83.99</v>
      </c>
      <c r="M417" s="401">
        <v>44562</v>
      </c>
      <c r="N417" s="391"/>
      <c r="O417" s="423">
        <f t="shared" si="12"/>
        <v>0</v>
      </c>
      <c r="P417" s="7" t="s">
        <v>2075</v>
      </c>
      <c r="Q417" s="392" t="s">
        <v>2077</v>
      </c>
      <c r="U417" s="7" t="s">
        <v>2075</v>
      </c>
      <c r="V417" s="7" t="s">
        <v>2077</v>
      </c>
      <c r="X417" s="7" t="s">
        <v>2077</v>
      </c>
      <c r="Y417" s="28"/>
      <c r="Z417" s="7" t="s">
        <v>2075</v>
      </c>
      <c r="AA417" s="391">
        <v>83.99</v>
      </c>
      <c r="AB417" s="424">
        <v>44652</v>
      </c>
      <c r="AC417" s="424"/>
      <c r="AD417" s="28"/>
      <c r="AE417" s="9"/>
      <c r="AF417" s="425">
        <f t="shared" si="13"/>
        <v>1</v>
      </c>
      <c r="AG417" s="7" t="s">
        <v>2077</v>
      </c>
      <c r="AH417" s="28"/>
      <c r="AI417" s="10" t="s">
        <v>1465</v>
      </c>
    </row>
    <row r="418" spans="1:35">
      <c r="A418" s="10" t="str">
        <f>'Main Meals'!A418</f>
        <v>40885.89201.89401.89501.89601.89701.000</v>
      </c>
      <c r="B418" s="9">
        <f>'Main Meals'!B418</f>
        <v>40800</v>
      </c>
      <c r="C418" s="9">
        <f>'Main Meals'!C418</f>
        <v>40885</v>
      </c>
      <c r="D418" s="10" t="str">
        <f>'Main Meals'!D418</f>
        <v>Holiday Experience  (Sea Bass)</v>
      </c>
      <c r="E418" s="9">
        <f>VLOOKUP($A418,'Item ID Crosswalk'!$A$2:$J$1048576,9,FALSE)</f>
        <v>0</v>
      </c>
      <c r="F418" s="422">
        <f>VLOOKUP($A418,'Item ID Crosswalk'!$A$2:$J$1048576,10,FALSE)</f>
        <v>0</v>
      </c>
      <c r="G418" s="9" t="str">
        <f>'Main Meals'!I418</f>
        <v>INACTIVE</v>
      </c>
      <c r="H418" s="409">
        <f>'Main Meals'!J418</f>
        <v>44529</v>
      </c>
      <c r="I418" s="9" t="str">
        <f>'Main Meals'!K418</f>
        <v>BUNDLE</v>
      </c>
      <c r="J418" s="9" t="str">
        <f>VLOOKUP(C418,'Main Meals'!C418:L635,10,FALSE)</f>
        <v>BUNDLE</v>
      </c>
      <c r="K418" s="7" t="s">
        <v>2076</v>
      </c>
      <c r="L418" s="392">
        <v>100.99</v>
      </c>
      <c r="M418" s="401">
        <v>44562</v>
      </c>
      <c r="N418" s="407"/>
      <c r="O418" s="423">
        <f t="shared" si="12"/>
        <v>0</v>
      </c>
      <c r="P418" s="7" t="s">
        <v>2075</v>
      </c>
      <c r="Q418" s="392" t="s">
        <v>2077</v>
      </c>
      <c r="U418" s="7" t="s">
        <v>2075</v>
      </c>
      <c r="V418" s="7" t="s">
        <v>2077</v>
      </c>
      <c r="X418" s="7" t="s">
        <v>2077</v>
      </c>
      <c r="Y418" s="28"/>
      <c r="Z418" s="7" t="s">
        <v>2075</v>
      </c>
      <c r="AA418" s="407">
        <v>100.99</v>
      </c>
      <c r="AB418" s="424">
        <v>44652</v>
      </c>
      <c r="AC418" s="424"/>
      <c r="AD418" s="28"/>
      <c r="AE418" s="9"/>
      <c r="AF418" s="425">
        <f t="shared" si="13"/>
        <v>1</v>
      </c>
      <c r="AG418" s="7" t="s">
        <v>2077</v>
      </c>
      <c r="AH418" s="28"/>
      <c r="AI418" s="10" t="s">
        <v>1465</v>
      </c>
    </row>
    <row r="419" spans="1:35">
      <c r="A419" s="10" t="str">
        <f>'Main Meals'!A419</f>
        <v>40886.89301.89401.89501.89601.89701.000</v>
      </c>
      <c r="B419" s="9">
        <f>'Main Meals'!B419</f>
        <v>40800</v>
      </c>
      <c r="C419" s="9">
        <f>'Main Meals'!C419</f>
        <v>40886</v>
      </c>
      <c r="D419" s="10" t="str">
        <f>'Main Meals'!D419</f>
        <v>Holiday Experience  (Lamb)</v>
      </c>
      <c r="E419" s="9">
        <f>VLOOKUP($A419,'Item ID Crosswalk'!$A$2:$J$1048576,9,FALSE)</f>
        <v>0</v>
      </c>
      <c r="F419" s="422">
        <f>VLOOKUP($A419,'Item ID Crosswalk'!$A$2:$J$1048576,10,FALSE)</f>
        <v>0</v>
      </c>
      <c r="G419" s="9" t="str">
        <f>'Main Meals'!I419</f>
        <v>INACTIVE</v>
      </c>
      <c r="H419" s="409">
        <f>'Main Meals'!J419</f>
        <v>44529</v>
      </c>
      <c r="I419" s="9" t="str">
        <f>'Main Meals'!K419</f>
        <v>BUNDLE</v>
      </c>
      <c r="J419" s="9" t="str">
        <f>VLOOKUP(C419,'Main Meals'!C419:L635,10,FALSE)</f>
        <v>BUNDLE</v>
      </c>
      <c r="K419" s="7" t="s">
        <v>2076</v>
      </c>
      <c r="L419" s="392">
        <v>100.99</v>
      </c>
      <c r="M419" s="401">
        <v>44562</v>
      </c>
      <c r="N419" s="407"/>
      <c r="O419" s="423">
        <f t="shared" si="12"/>
        <v>0</v>
      </c>
      <c r="P419" s="7" t="s">
        <v>2075</v>
      </c>
      <c r="Q419" s="392" t="s">
        <v>2077</v>
      </c>
      <c r="U419" s="7" t="s">
        <v>2075</v>
      </c>
      <c r="V419" s="7" t="s">
        <v>2077</v>
      </c>
      <c r="X419" s="7" t="s">
        <v>2077</v>
      </c>
      <c r="Y419" s="28"/>
      <c r="Z419" s="7" t="s">
        <v>2075</v>
      </c>
      <c r="AA419" s="407">
        <v>100.99</v>
      </c>
      <c r="AB419" s="424">
        <v>44652</v>
      </c>
      <c r="AC419" s="424"/>
      <c r="AD419" s="28"/>
      <c r="AE419" s="9"/>
      <c r="AF419" s="425">
        <f t="shared" si="13"/>
        <v>1</v>
      </c>
      <c r="AG419" s="7" t="s">
        <v>2077</v>
      </c>
      <c r="AH419" s="28"/>
      <c r="AI419" s="10" t="s">
        <v>1465</v>
      </c>
    </row>
    <row r="420" spans="1:35">
      <c r="A420" s="10" t="str">
        <f>'Main Meals'!A420</f>
        <v>89201.000.000.000.000.000.000</v>
      </c>
      <c r="B420" s="9">
        <f>'Main Meals'!B420</f>
        <v>89200</v>
      </c>
      <c r="C420" s="9">
        <f>'Main Meals'!C420</f>
        <v>89201</v>
      </c>
      <c r="D420" s="10" t="str">
        <f>'Main Meals'!D420</f>
        <v xml:space="preserve">Black Sea Bass in Persillade with Almond-Mint Rice Pilaf </v>
      </c>
      <c r="E420" s="9">
        <f>VLOOKUP($A420,'Item ID Crosswalk'!$A$2:$J$1048576,9,FALSE)</f>
        <v>0</v>
      </c>
      <c r="F420" s="422">
        <f>VLOOKUP($A420,'Item ID Crosswalk'!$A$2:$J$1048576,10,FALSE)</f>
        <v>810044438925</v>
      </c>
      <c r="G420" s="9" t="str">
        <f>'Main Meals'!I420</f>
        <v>INACTIVE</v>
      </c>
      <c r="H420" s="409">
        <f>'Main Meals'!J420</f>
        <v>44529</v>
      </c>
      <c r="I420" s="9" t="str">
        <f>'Main Meals'!K420</f>
        <v>ENTRÉE</v>
      </c>
      <c r="J420" s="9" t="str">
        <f>VLOOKUP(C420,'Main Meals'!C420:L635,10,FALSE)</f>
        <v>SS</v>
      </c>
      <c r="K420" s="7" t="s">
        <v>2075</v>
      </c>
      <c r="L420" s="392">
        <v>22.99</v>
      </c>
      <c r="M420" s="401">
        <v>44562</v>
      </c>
      <c r="N420" s="407"/>
      <c r="O420" s="423">
        <f t="shared" si="12"/>
        <v>0</v>
      </c>
      <c r="P420" s="7" t="s">
        <v>2075</v>
      </c>
      <c r="Q420" s="7" t="s">
        <v>2077</v>
      </c>
      <c r="U420" s="7" t="s">
        <v>2075</v>
      </c>
      <c r="V420" s="7" t="s">
        <v>2077</v>
      </c>
      <c r="X420" s="392" t="s">
        <v>137</v>
      </c>
      <c r="Y420" s="392"/>
      <c r="Z420" s="7" t="s">
        <v>2076</v>
      </c>
      <c r="AA420" s="407">
        <v>22.99</v>
      </c>
      <c r="AB420" s="424">
        <v>44652</v>
      </c>
      <c r="AC420" s="424"/>
      <c r="AD420" s="392">
        <v>14.9435</v>
      </c>
      <c r="AE420" s="409">
        <v>44790</v>
      </c>
      <c r="AF420" s="425">
        <f t="shared" si="13"/>
        <v>0.34999999999999992</v>
      </c>
      <c r="AG420" s="7" t="s">
        <v>137</v>
      </c>
      <c r="AH420" s="7" t="s">
        <v>2104</v>
      </c>
      <c r="AI420" s="10" t="s">
        <v>1465</v>
      </c>
    </row>
    <row r="421" spans="1:35">
      <c r="A421" s="10" t="str">
        <f>'Main Meals'!A421</f>
        <v>89301.000.000.000.000.000.000</v>
      </c>
      <c r="B421" s="9">
        <f>'Main Meals'!B421</f>
        <v>89300</v>
      </c>
      <c r="C421" s="9">
        <f>'Main Meals'!C421</f>
        <v>89301</v>
      </c>
      <c r="D421" s="10" t="str">
        <f>'Main Meals'!D421</f>
        <v xml:space="preserve">Colorado Lamb Loin in Persillade with Almond-Mint Rice Pilaf </v>
      </c>
      <c r="E421" s="9">
        <f>VLOOKUP($A421,'Item ID Crosswalk'!$A$2:$J$1048576,9,FALSE)</f>
        <v>0</v>
      </c>
      <c r="F421" s="422">
        <f>VLOOKUP($A421,'Item ID Crosswalk'!$A$2:$J$1048576,10,FALSE)</f>
        <v>810044438932</v>
      </c>
      <c r="G421" s="9" t="str">
        <f>'Main Meals'!I421</f>
        <v>INACTIVE</v>
      </c>
      <c r="H421" s="409">
        <f>'Main Meals'!J421</f>
        <v>44529</v>
      </c>
      <c r="I421" s="9" t="str">
        <f>'Main Meals'!K421</f>
        <v>ENTRÉE</v>
      </c>
      <c r="J421" s="9" t="str">
        <f>VLOOKUP(C421,'Main Meals'!C421:L635,10,FALSE)</f>
        <v>SS</v>
      </c>
      <c r="K421" s="7" t="s">
        <v>2075</v>
      </c>
      <c r="L421" s="392">
        <v>24.99</v>
      </c>
      <c r="M421" s="401">
        <v>44562</v>
      </c>
      <c r="N421" s="407">
        <v>22.99</v>
      </c>
      <c r="O421" s="423">
        <f t="shared" si="12"/>
        <v>8.6994345367551115E-2</v>
      </c>
      <c r="P421" s="7" t="s">
        <v>2075</v>
      </c>
      <c r="Q421" s="7" t="s">
        <v>2077</v>
      </c>
      <c r="U421" s="7" t="s">
        <v>2075</v>
      </c>
      <c r="V421" s="7" t="s">
        <v>2077</v>
      </c>
      <c r="X421" s="392" t="s">
        <v>137</v>
      </c>
      <c r="Y421" s="392"/>
      <c r="Z421" s="7" t="s">
        <v>2076</v>
      </c>
      <c r="AA421" s="407">
        <v>24.99</v>
      </c>
      <c r="AB421" s="424">
        <v>44652</v>
      </c>
      <c r="AC421" s="424"/>
      <c r="AD421" s="392">
        <v>14.9435</v>
      </c>
      <c r="AE421" s="409">
        <v>44790</v>
      </c>
      <c r="AF421" s="425">
        <f t="shared" si="13"/>
        <v>0.40202080832332926</v>
      </c>
      <c r="AG421" s="7" t="s">
        <v>137</v>
      </c>
      <c r="AH421" s="7" t="s">
        <v>2104</v>
      </c>
      <c r="AI421" s="10" t="s">
        <v>1465</v>
      </c>
    </row>
    <row r="422" spans="1:35">
      <c r="A422" s="10" t="str">
        <f>'Main Meals'!A422</f>
        <v>89401.613.000.000.000.000.000</v>
      </c>
      <c r="B422" s="9">
        <f>'Main Meals'!B422</f>
        <v>89400</v>
      </c>
      <c r="C422" s="9">
        <f>'Main Meals'!C422</f>
        <v>89401</v>
      </c>
      <c r="D422" s="10" t="str">
        <f>'Main Meals'!D422</f>
        <v xml:space="preserve">Lobster Bisque </v>
      </c>
      <c r="E422" s="9">
        <f>VLOOKUP($A422,'Item ID Crosswalk'!$A$2:$J$1048576,9,FALSE)</f>
        <v>0</v>
      </c>
      <c r="F422" s="422">
        <f>VLOOKUP($A422,'Item ID Crosswalk'!$A$2:$J$1048576,10,FALSE)</f>
        <v>810044438949</v>
      </c>
      <c r="G422" s="9" t="str">
        <f>'Main Meals'!I422</f>
        <v>INACTIVE</v>
      </c>
      <c r="H422" s="409">
        <f>'Main Meals'!J422</f>
        <v>44529</v>
      </c>
      <c r="I422" s="9" t="str">
        <f>'Main Meals'!K422</f>
        <v>SOUP</v>
      </c>
      <c r="J422" s="9" t="str">
        <f>VLOOKUP(C422,'Main Meals'!C422:L635,10,FALSE)</f>
        <v>SS</v>
      </c>
      <c r="K422" s="7" t="s">
        <v>2075</v>
      </c>
      <c r="L422" s="392">
        <v>14.99</v>
      </c>
      <c r="M422" s="401">
        <v>44562</v>
      </c>
      <c r="N422" s="407"/>
      <c r="O422" s="423">
        <f t="shared" si="12"/>
        <v>0</v>
      </c>
      <c r="P422" s="7" t="s">
        <v>2075</v>
      </c>
      <c r="Q422" s="7" t="s">
        <v>2077</v>
      </c>
      <c r="U422" s="7" t="s">
        <v>2075</v>
      </c>
      <c r="V422" s="7" t="s">
        <v>2077</v>
      </c>
      <c r="X422" s="392" t="s">
        <v>137</v>
      </c>
      <c r="Y422" s="392"/>
      <c r="Z422" s="7" t="s">
        <v>2076</v>
      </c>
      <c r="AA422" s="407">
        <v>14.99</v>
      </c>
      <c r="AB422" s="424">
        <v>44805</v>
      </c>
      <c r="AC422" s="424"/>
      <c r="AD422" s="392">
        <v>9.7435000000000009</v>
      </c>
      <c r="AE422" s="424">
        <v>44805</v>
      </c>
      <c r="AF422" s="425">
        <f t="shared" si="13"/>
        <v>0.34999999999999992</v>
      </c>
      <c r="AG422" s="7" t="s">
        <v>137</v>
      </c>
      <c r="AH422" s="7" t="s">
        <v>2104</v>
      </c>
      <c r="AI422" s="10" t="s">
        <v>1465</v>
      </c>
    </row>
    <row r="423" spans="1:35">
      <c r="A423" s="10" t="str">
        <f>'Main Meals'!A423</f>
        <v>89501.000.000.000.000.000.000</v>
      </c>
      <c r="B423" s="9">
        <f>'Main Meals'!B423</f>
        <v>89500</v>
      </c>
      <c r="C423" s="9">
        <f>'Main Meals'!C423</f>
        <v>89501</v>
      </c>
      <c r="D423" s="10" t="str">
        <f>'Main Meals'!D423</f>
        <v xml:space="preserve">Baby Carrots and Radicchio in Blood Orange Sauce </v>
      </c>
      <c r="E423" s="9">
        <f>VLOOKUP($A423,'Item ID Crosswalk'!$A$2:$J$1048576,9,FALSE)</f>
        <v>0</v>
      </c>
      <c r="F423" s="422">
        <f>VLOOKUP($A423,'Item ID Crosswalk'!$A$2:$J$1048576,10,FALSE)</f>
        <v>810044438956</v>
      </c>
      <c r="G423" s="9" t="str">
        <f>'Main Meals'!I423</f>
        <v>INACTIVE</v>
      </c>
      <c r="H423" s="409">
        <f>'Main Meals'!J423</f>
        <v>44529</v>
      </c>
      <c r="I423" s="9" t="str">
        <f>'Main Meals'!K423</f>
        <v>ENTRÉE</v>
      </c>
      <c r="J423" s="9" t="str">
        <f>VLOOKUP(C423,'Main Meals'!C423:L635,10,FALSE)</f>
        <v>SS</v>
      </c>
      <c r="K423" s="7" t="s">
        <v>2075</v>
      </c>
      <c r="L423" s="392">
        <v>8.99</v>
      </c>
      <c r="M423" s="401">
        <v>44562</v>
      </c>
      <c r="N423" s="407"/>
      <c r="O423" s="423">
        <f t="shared" si="12"/>
        <v>0</v>
      </c>
      <c r="P423" s="7" t="s">
        <v>2075</v>
      </c>
      <c r="Q423" s="7" t="s">
        <v>2077</v>
      </c>
      <c r="U423" s="7" t="s">
        <v>2075</v>
      </c>
      <c r="V423" s="7" t="s">
        <v>2077</v>
      </c>
      <c r="X423" s="392" t="s">
        <v>137</v>
      </c>
      <c r="Y423" s="392"/>
      <c r="Z423" s="7" t="s">
        <v>2076</v>
      </c>
      <c r="AA423" s="407">
        <v>8.99</v>
      </c>
      <c r="AB423" s="424">
        <v>44652</v>
      </c>
      <c r="AC423" s="424"/>
      <c r="AD423" s="392">
        <v>5.8435000000000006</v>
      </c>
      <c r="AE423" s="409">
        <v>44790</v>
      </c>
      <c r="AF423" s="425">
        <f t="shared" si="13"/>
        <v>0.35</v>
      </c>
      <c r="AG423" s="7" t="s">
        <v>137</v>
      </c>
      <c r="AH423" s="7" t="s">
        <v>2104</v>
      </c>
      <c r="AI423" s="10" t="s">
        <v>1465</v>
      </c>
    </row>
    <row r="424" spans="1:35">
      <c r="A424" s="10" t="str">
        <f>'Main Meals'!A424</f>
        <v>89601.000.000.000.000.000.000</v>
      </c>
      <c r="B424" s="9">
        <f>'Main Meals'!B424</f>
        <v>89600</v>
      </c>
      <c r="C424" s="9">
        <f>'Main Meals'!C424</f>
        <v>89601</v>
      </c>
      <c r="D424" s="10" t="str">
        <f>'Main Meals'!D424</f>
        <v xml:space="preserve">Coulant au Chocolat  </v>
      </c>
      <c r="E424" s="9">
        <f>VLOOKUP($A424,'Item ID Crosswalk'!$A$2:$J$1048576,9,FALSE)</f>
        <v>0</v>
      </c>
      <c r="F424" s="422">
        <f>VLOOKUP($A424,'Item ID Crosswalk'!$A$2:$J$1048576,10,FALSE)</f>
        <v>810044438963</v>
      </c>
      <c r="G424" s="9" t="str">
        <f>'Main Meals'!I424</f>
        <v>INACTIVE</v>
      </c>
      <c r="H424" s="409">
        <f>'Main Meals'!J424</f>
        <v>44529</v>
      </c>
      <c r="I424" s="9" t="str">
        <f>'Main Meals'!K424</f>
        <v>SNACK</v>
      </c>
      <c r="J424" s="9" t="str">
        <f>VLOOKUP(C424,'Main Meals'!C424:L635,10,FALSE)</f>
        <v>SS</v>
      </c>
      <c r="K424" s="7" t="s">
        <v>2075</v>
      </c>
      <c r="L424" s="392">
        <v>11.99</v>
      </c>
      <c r="M424" s="401">
        <v>44802</v>
      </c>
      <c r="N424" s="7"/>
      <c r="O424" s="423">
        <f t="shared" si="12"/>
        <v>0</v>
      </c>
      <c r="P424" s="7" t="s">
        <v>2075</v>
      </c>
      <c r="Q424" s="7" t="s">
        <v>2077</v>
      </c>
      <c r="U424" s="7" t="s">
        <v>2075</v>
      </c>
      <c r="V424" s="7" t="s">
        <v>2077</v>
      </c>
      <c r="X424" s="392" t="s">
        <v>137</v>
      </c>
      <c r="Y424" s="392"/>
      <c r="Z424" s="7" t="s">
        <v>2076</v>
      </c>
      <c r="AA424" s="407">
        <v>11.99</v>
      </c>
      <c r="AB424" s="424">
        <v>44805</v>
      </c>
      <c r="AC424" s="424"/>
      <c r="AD424" s="392">
        <v>5.9950000000000001</v>
      </c>
      <c r="AE424" s="424">
        <v>44805</v>
      </c>
      <c r="AF424" s="425">
        <f t="shared" si="13"/>
        <v>0.5</v>
      </c>
      <c r="AG424" s="7" t="s">
        <v>137</v>
      </c>
      <c r="AH424" s="7" t="s">
        <v>2104</v>
      </c>
      <c r="AI424" s="10" t="s">
        <v>1465</v>
      </c>
    </row>
    <row r="425" spans="1:35">
      <c r="A425" s="10" t="str">
        <f>'Main Meals'!A425</f>
        <v>89701.000.000.000.000.000.000</v>
      </c>
      <c r="B425" s="9">
        <f>'Main Meals'!B425</f>
        <v>89700</v>
      </c>
      <c r="C425" s="9">
        <f>'Main Meals'!C425</f>
        <v>89701</v>
      </c>
      <c r="D425" s="10" t="str">
        <f>'Main Meals'!D425</f>
        <v xml:space="preserve">Terrine of Dungeness Crab </v>
      </c>
      <c r="E425" s="9">
        <f>VLOOKUP($A425,'Item ID Crosswalk'!$A$2:$J$1048576,9,FALSE)</f>
        <v>0</v>
      </c>
      <c r="F425" s="422">
        <f>VLOOKUP($A425,'Item ID Crosswalk'!$A$2:$J$1048576,10,FALSE)</f>
        <v>810044438970</v>
      </c>
      <c r="G425" s="9" t="str">
        <f>'Main Meals'!I425</f>
        <v>INACTIVE</v>
      </c>
      <c r="H425" s="409">
        <f>'Main Meals'!J425</f>
        <v>44529</v>
      </c>
      <c r="I425" s="9" t="str">
        <f>'Main Meals'!K425</f>
        <v>ENTRÉE</v>
      </c>
      <c r="J425" s="9" t="str">
        <f>VLOOKUP(C425,'Main Meals'!C425:L635,10,FALSE)</f>
        <v>SS</v>
      </c>
      <c r="K425" s="7" t="s">
        <v>2075</v>
      </c>
      <c r="L425" s="392">
        <v>16.989999999999998</v>
      </c>
      <c r="M425" s="401">
        <v>44562</v>
      </c>
      <c r="N425" s="407"/>
      <c r="O425" s="423">
        <f t="shared" si="12"/>
        <v>0</v>
      </c>
      <c r="P425" s="7" t="s">
        <v>2075</v>
      </c>
      <c r="Q425" s="7" t="s">
        <v>2077</v>
      </c>
      <c r="U425" s="7" t="s">
        <v>2075</v>
      </c>
      <c r="V425" s="7" t="s">
        <v>2077</v>
      </c>
      <c r="X425" s="392" t="s">
        <v>137</v>
      </c>
      <c r="Y425" s="392"/>
      <c r="Z425" s="7" t="s">
        <v>2076</v>
      </c>
      <c r="AA425" s="407">
        <v>16.989999999999998</v>
      </c>
      <c r="AB425" s="424">
        <v>44652</v>
      </c>
      <c r="AC425" s="424"/>
      <c r="AD425" s="392">
        <v>11.0435</v>
      </c>
      <c r="AE425" s="409">
        <v>44790</v>
      </c>
      <c r="AF425" s="425">
        <f t="shared" si="13"/>
        <v>0.34999999999999992</v>
      </c>
      <c r="AG425" s="7" t="s">
        <v>137</v>
      </c>
      <c r="AH425" s="7" t="s">
        <v>2104</v>
      </c>
      <c r="AI425" s="10" t="s">
        <v>1465</v>
      </c>
    </row>
    <row r="426" spans="1:35">
      <c r="A426" s="10" t="str">
        <f>'Main Meals'!A426</f>
        <v>40887.89701.80801.20101.89201.89201.000</v>
      </c>
      <c r="B426" s="9">
        <f>'Main Meals'!B426</f>
        <v>40800</v>
      </c>
      <c r="C426" s="9">
        <f>'Main Meals'!C426</f>
        <v>40887</v>
      </c>
      <c r="D426" s="10" t="str">
        <f>'Main Meals'!D426</f>
        <v>Valentines Bundle  (double sea bass)</v>
      </c>
      <c r="E426" s="9">
        <f>VLOOKUP($A426,'Item ID Crosswalk'!$A$2:$J$1048576,9,FALSE)</f>
        <v>0</v>
      </c>
      <c r="F426" s="422">
        <f>VLOOKUP($A426,'Item ID Crosswalk'!$A$2:$J$1048576,10,FALSE)</f>
        <v>0</v>
      </c>
      <c r="G426" s="9" t="str">
        <f>'Main Meals'!I426</f>
        <v>INACTIVE</v>
      </c>
      <c r="H426" s="409">
        <f>'Main Meals'!J426</f>
        <v>44579</v>
      </c>
      <c r="I426" s="9" t="str">
        <f>'Main Meals'!K426</f>
        <v>BUNDLE</v>
      </c>
      <c r="J426" s="9" t="str">
        <f>VLOOKUP(C426,'Main Meals'!C426:L635,10,FALSE)</f>
        <v>BUNDLE</v>
      </c>
      <c r="K426" s="7" t="s">
        <v>2076</v>
      </c>
      <c r="L426" s="392">
        <v>100.99</v>
      </c>
      <c r="M426" s="401">
        <v>44562</v>
      </c>
      <c r="N426" s="391"/>
      <c r="O426" s="423">
        <f t="shared" si="12"/>
        <v>0</v>
      </c>
      <c r="P426" s="7" t="s">
        <v>2075</v>
      </c>
      <c r="Q426" s="392" t="s">
        <v>137</v>
      </c>
      <c r="U426" s="7" t="s">
        <v>2075</v>
      </c>
      <c r="V426" s="7" t="s">
        <v>2077</v>
      </c>
      <c r="X426" s="7"/>
      <c r="Y426" s="28"/>
      <c r="Z426" s="7" t="s">
        <v>2075</v>
      </c>
      <c r="AA426" s="391">
        <v>100.99</v>
      </c>
      <c r="AB426" s="424">
        <v>44652</v>
      </c>
      <c r="AC426" s="424"/>
      <c r="AD426" s="28"/>
      <c r="AE426" s="9"/>
      <c r="AF426" s="425">
        <f t="shared" si="13"/>
        <v>1</v>
      </c>
      <c r="AG426" s="7"/>
      <c r="AH426" s="28"/>
      <c r="AI426" s="10" t="s">
        <v>1465</v>
      </c>
    </row>
    <row r="427" spans="1:35">
      <c r="A427" s="10" t="str">
        <f>'Main Meals'!A427</f>
        <v>40888.89701.80801.20101.89301.89301.000</v>
      </c>
      <c r="B427" s="9">
        <f>'Main Meals'!B427</f>
        <v>40800</v>
      </c>
      <c r="C427" s="9">
        <f>'Main Meals'!C427</f>
        <v>40888</v>
      </c>
      <c r="D427" s="10" t="str">
        <f>'Main Meals'!D427</f>
        <v>Valentines Bundle  (double lamb)</v>
      </c>
      <c r="E427" s="9">
        <f>VLOOKUP($A427,'Item ID Crosswalk'!$A$2:$J$1048576,9,FALSE)</f>
        <v>0</v>
      </c>
      <c r="F427" s="422">
        <f>VLOOKUP($A427,'Item ID Crosswalk'!$A$2:$J$1048576,10,FALSE)</f>
        <v>0</v>
      </c>
      <c r="G427" s="9" t="str">
        <f>'Main Meals'!I427</f>
        <v>INACTIVE</v>
      </c>
      <c r="H427" s="409">
        <f>'Main Meals'!J427</f>
        <v>44579</v>
      </c>
      <c r="I427" s="9" t="str">
        <f>'Main Meals'!K427</f>
        <v>BUNDLE</v>
      </c>
      <c r="J427" s="9" t="str">
        <f>VLOOKUP(C427,'Main Meals'!C427:L635,10,FALSE)</f>
        <v>BUNDLE</v>
      </c>
      <c r="K427" s="7" t="s">
        <v>2076</v>
      </c>
      <c r="L427" s="392">
        <v>100.99</v>
      </c>
      <c r="M427" s="401">
        <v>44562</v>
      </c>
      <c r="N427" s="391"/>
      <c r="O427" s="423">
        <f t="shared" si="12"/>
        <v>0</v>
      </c>
      <c r="P427" s="7" t="s">
        <v>2075</v>
      </c>
      <c r="Q427" s="392" t="s">
        <v>137</v>
      </c>
      <c r="U427" s="7" t="s">
        <v>2075</v>
      </c>
      <c r="V427" s="7" t="s">
        <v>2077</v>
      </c>
      <c r="X427" s="7"/>
      <c r="Y427" s="28"/>
      <c r="Z427" s="7" t="s">
        <v>2075</v>
      </c>
      <c r="AA427" s="391">
        <v>100.99</v>
      </c>
      <c r="AB427" s="424">
        <v>44652</v>
      </c>
      <c r="AC427" s="424"/>
      <c r="AD427" s="28"/>
      <c r="AE427" s="9"/>
      <c r="AF427" s="425">
        <f t="shared" si="13"/>
        <v>1</v>
      </c>
      <c r="AG427" s="7"/>
      <c r="AH427" s="28"/>
      <c r="AI427" s="10" t="s">
        <v>1465</v>
      </c>
    </row>
    <row r="428" spans="1:35">
      <c r="A428" s="10" t="str">
        <f>'Main Meals'!A428</f>
        <v>40889.89701.80801.20101.89201.89301.000</v>
      </c>
      <c r="B428" s="9">
        <f>'Main Meals'!B428</f>
        <v>40800</v>
      </c>
      <c r="C428" s="9">
        <f>'Main Meals'!C428</f>
        <v>40889</v>
      </c>
      <c r="D428" s="10" t="str">
        <f>'Main Meals'!D428</f>
        <v>Valentines Bundle  (one lamb one bass)</v>
      </c>
      <c r="E428" s="9">
        <f>VLOOKUP($A428,'Item ID Crosswalk'!$A$2:$J$1048576,9,FALSE)</f>
        <v>0</v>
      </c>
      <c r="F428" s="422">
        <f>VLOOKUP($A428,'Item ID Crosswalk'!$A$2:$J$1048576,10,FALSE)</f>
        <v>0</v>
      </c>
      <c r="G428" s="9" t="str">
        <f>'Main Meals'!I428</f>
        <v>INACTIVE</v>
      </c>
      <c r="H428" s="409">
        <f>'Main Meals'!J428</f>
        <v>44579</v>
      </c>
      <c r="I428" s="9" t="str">
        <f>'Main Meals'!K428</f>
        <v>BUNDLE</v>
      </c>
      <c r="J428" s="9" t="str">
        <f>VLOOKUP(C428,'Main Meals'!C428:L635,10,FALSE)</f>
        <v>BUNDLE</v>
      </c>
      <c r="K428" s="7" t="s">
        <v>2076</v>
      </c>
      <c r="L428" s="392">
        <v>100.99</v>
      </c>
      <c r="M428" s="401">
        <v>44562</v>
      </c>
      <c r="N428" s="391"/>
      <c r="O428" s="423">
        <f t="shared" si="12"/>
        <v>0</v>
      </c>
      <c r="P428" s="7" t="s">
        <v>2075</v>
      </c>
      <c r="Q428" s="392" t="s">
        <v>137</v>
      </c>
      <c r="U428" s="7" t="s">
        <v>2075</v>
      </c>
      <c r="V428" s="7" t="s">
        <v>2077</v>
      </c>
      <c r="X428" s="7"/>
      <c r="Y428" s="28"/>
      <c r="Z428" s="7" t="s">
        <v>2075</v>
      </c>
      <c r="AA428" s="391">
        <v>100.99</v>
      </c>
      <c r="AB428" s="424">
        <v>44652</v>
      </c>
      <c r="AC428" s="424"/>
      <c r="AD428" s="28"/>
      <c r="AE428" s="9"/>
      <c r="AF428" s="425">
        <f t="shared" si="13"/>
        <v>1</v>
      </c>
      <c r="AG428" s="7"/>
      <c r="AH428" s="28"/>
      <c r="AI428" s="10" t="s">
        <v>1465</v>
      </c>
    </row>
    <row r="429" spans="1:35">
      <c r="A429" s="10" t="str">
        <f>'Main Meals'!A429</f>
        <v>89801.000.000.000.000.000.000</v>
      </c>
      <c r="B429" s="9">
        <f>'Main Meals'!B429</f>
        <v>89800</v>
      </c>
      <c r="C429" s="9">
        <f>'Main Meals'!C429</f>
        <v>89801</v>
      </c>
      <c r="D429" s="10" t="str">
        <f>'Main Meals'!D429</f>
        <v xml:space="preserve">Coulants au Chocolat &amp; Strawberry Ganache Lollipops </v>
      </c>
      <c r="E429" s="9">
        <f>VLOOKUP($A429,'Item ID Crosswalk'!$A$2:$J$1048576,9,FALSE)</f>
        <v>0</v>
      </c>
      <c r="F429" s="422">
        <f>VLOOKUP($A429,'Item ID Crosswalk'!$A$2:$J$1048576,10,FALSE)</f>
        <v>0</v>
      </c>
      <c r="G429" s="9" t="str">
        <f>'Main Meals'!I429</f>
        <v>INACTIVE</v>
      </c>
      <c r="H429" s="409">
        <f>'Main Meals'!J429</f>
        <v>44579</v>
      </c>
      <c r="I429" s="9" t="str">
        <f>'Main Meals'!K429</f>
        <v>SNACK</v>
      </c>
      <c r="J429" s="9" t="str">
        <f>VLOOKUP(C429,'Main Meals'!C429:L635,10,FALSE)</f>
        <v>MS</v>
      </c>
      <c r="K429" s="7" t="s">
        <v>2075</v>
      </c>
      <c r="L429" s="392" t="s">
        <v>2077</v>
      </c>
      <c r="M429" s="401">
        <v>44606</v>
      </c>
      <c r="N429" s="7"/>
      <c r="O429" s="423">
        <f t="shared" si="12"/>
        <v>0</v>
      </c>
      <c r="P429" s="7" t="s">
        <v>2075</v>
      </c>
      <c r="Q429" s="392" t="s">
        <v>137</v>
      </c>
      <c r="U429" s="7" t="s">
        <v>2075</v>
      </c>
      <c r="V429" s="7" t="s">
        <v>2077</v>
      </c>
      <c r="X429" s="7"/>
      <c r="Y429" s="28"/>
      <c r="Z429" s="7" t="s">
        <v>2075</v>
      </c>
      <c r="AA429" s="7" t="s">
        <v>2077</v>
      </c>
      <c r="AB429" s="424">
        <v>44652</v>
      </c>
      <c r="AC429" s="424"/>
      <c r="AD429" s="28"/>
      <c r="AE429" s="9"/>
      <c r="AF429" s="425">
        <f t="shared" si="13"/>
        <v>0</v>
      </c>
      <c r="AG429" s="7"/>
      <c r="AH429" s="28"/>
      <c r="AI429" s="10" t="s">
        <v>1465</v>
      </c>
    </row>
    <row r="430" spans="1:35">
      <c r="A430" s="10" t="str">
        <f>'Main Meals'!A430</f>
        <v>20210.000.000.000.000.000.000</v>
      </c>
      <c r="B430" s="9">
        <f>'Main Meals'!B430</f>
        <v>20200</v>
      </c>
      <c r="C430" s="9">
        <f>'Main Meals'!C430</f>
        <v>20210</v>
      </c>
      <c r="D430" s="10" t="str">
        <f>'Main Meals'!D430</f>
        <v xml:space="preserve">Tortilla Española  </v>
      </c>
      <c r="E430" s="9">
        <f>VLOOKUP($A430,'Item ID Crosswalk'!$A$2:$J$1048576,9,FALSE)</f>
        <v>0</v>
      </c>
      <c r="F430" s="422">
        <f>VLOOKUP($A430,'Item ID Crosswalk'!$A$2:$J$1048576,10,FALSE)</f>
        <v>810044432022</v>
      </c>
      <c r="G430" s="9" t="str">
        <f>'Main Meals'!I430</f>
        <v>INACTIVE</v>
      </c>
      <c r="H430" s="409">
        <f>'Main Meals'!J430</f>
        <v>44579</v>
      </c>
      <c r="I430" s="9" t="str">
        <f>'Main Meals'!K430</f>
        <v>BULK</v>
      </c>
      <c r="J430" s="9" t="str">
        <f>VLOOKUP(C430,'Main Meals'!C430:L635,10,FALSE)</f>
        <v>BULK</v>
      </c>
      <c r="K430" s="7" t="s">
        <v>2075</v>
      </c>
      <c r="L430" s="392" t="s">
        <v>2077</v>
      </c>
      <c r="M430" s="401">
        <v>44606</v>
      </c>
      <c r="N430" s="7"/>
      <c r="O430" s="423">
        <f t="shared" si="12"/>
        <v>0</v>
      </c>
      <c r="P430" s="7" t="s">
        <v>2075</v>
      </c>
      <c r="Q430" s="7" t="s">
        <v>2077</v>
      </c>
      <c r="U430" s="7" t="s">
        <v>2075</v>
      </c>
      <c r="V430" s="7" t="s">
        <v>2077</v>
      </c>
      <c r="X430" s="392"/>
      <c r="Y430" s="392"/>
      <c r="Z430" s="7" t="s">
        <v>2076</v>
      </c>
      <c r="AA430" s="7" t="s">
        <v>2077</v>
      </c>
      <c r="AB430" s="424">
        <v>44652</v>
      </c>
      <c r="AC430" s="424"/>
      <c r="AD430" s="392">
        <v>41.94</v>
      </c>
      <c r="AE430" s="409">
        <v>44652</v>
      </c>
      <c r="AF430" s="425">
        <f t="shared" si="13"/>
        <v>0</v>
      </c>
      <c r="AG430" s="392">
        <v>3.0037600000000001E-2</v>
      </c>
      <c r="AH430" s="7" t="s">
        <v>2104</v>
      </c>
      <c r="AI430" s="10" t="s">
        <v>1465</v>
      </c>
    </row>
    <row r="431" spans="1:35">
      <c r="A431" s="10" t="str">
        <f>'Main Meals'!A431</f>
        <v>30210.000.000.000.000.000.000</v>
      </c>
      <c r="B431" s="9">
        <f>'Main Meals'!B431</f>
        <v>30200</v>
      </c>
      <c r="C431" s="9">
        <f>'Main Meals'!C431</f>
        <v>30210</v>
      </c>
      <c r="D431" s="10" t="str">
        <f>'Main Meals'!D431</f>
        <v xml:space="preserve">Chicken &amp; Rice Soup </v>
      </c>
      <c r="E431" s="9">
        <f>VLOOKUP($A431,'Item ID Crosswalk'!$A$2:$J$1048576,9,FALSE)</f>
        <v>0</v>
      </c>
      <c r="F431" s="422">
        <f>VLOOKUP($A431,'Item ID Crosswalk'!$A$2:$J$1048576,10,FALSE)</f>
        <v>810044433029</v>
      </c>
      <c r="G431" s="9" t="str">
        <f>'Main Meals'!I431</f>
        <v>INACTIVE</v>
      </c>
      <c r="H431" s="409">
        <f>'Main Meals'!J431</f>
        <v>44579</v>
      </c>
      <c r="I431" s="9" t="str">
        <f>'Main Meals'!K431</f>
        <v>BULK</v>
      </c>
      <c r="J431" s="9" t="str">
        <f>VLOOKUP(C431,'Main Meals'!C431:L635,10,FALSE)</f>
        <v>BULK</v>
      </c>
      <c r="K431" s="7" t="s">
        <v>2075</v>
      </c>
      <c r="L431" s="392" t="s">
        <v>2077</v>
      </c>
      <c r="M431" s="401">
        <v>44606</v>
      </c>
      <c r="N431" s="7"/>
      <c r="O431" s="423">
        <f t="shared" si="12"/>
        <v>0</v>
      </c>
      <c r="P431" s="7" t="s">
        <v>2075</v>
      </c>
      <c r="Q431" s="7" t="s">
        <v>2077</v>
      </c>
      <c r="U431" s="7" t="s">
        <v>2075</v>
      </c>
      <c r="V431" s="7" t="s">
        <v>2077</v>
      </c>
      <c r="X431" s="392"/>
      <c r="Y431" s="392"/>
      <c r="Z431" s="7" t="s">
        <v>2076</v>
      </c>
      <c r="AA431" s="7" t="s">
        <v>2077</v>
      </c>
      <c r="AB431" s="424">
        <v>44652</v>
      </c>
      <c r="AC431" s="424"/>
      <c r="AD431" s="392">
        <v>142.6555784448</v>
      </c>
      <c r="AE431" s="409">
        <v>44652</v>
      </c>
      <c r="AF431" s="425">
        <f t="shared" si="13"/>
        <v>0</v>
      </c>
      <c r="AG431" s="392">
        <v>1.2069E-2</v>
      </c>
      <c r="AH431" s="392" t="s">
        <v>2104</v>
      </c>
      <c r="AI431" s="10" t="s">
        <v>1465</v>
      </c>
    </row>
    <row r="432" spans="1:35">
      <c r="A432" s="10" t="str">
        <f>'Main Meals'!A432</f>
        <v>7810.000.000.000.000.000.000</v>
      </c>
      <c r="B432" s="9">
        <f>'Main Meals'!B432</f>
        <v>7800</v>
      </c>
      <c r="C432" s="9">
        <f>'Main Meals'!C432</f>
        <v>7810</v>
      </c>
      <c r="D432" s="10" t="str">
        <f>'Main Meals'!D432</f>
        <v xml:space="preserve">Three-Spice Turkey Chili </v>
      </c>
      <c r="E432" s="9">
        <f>VLOOKUP($A432,'Item ID Crosswalk'!$A$2:$J$1048576,9,FALSE)</f>
        <v>0</v>
      </c>
      <c r="F432" s="422">
        <f>VLOOKUP($A432,'Item ID Crosswalk'!$A$2:$J$1048576,10,FALSE)</f>
        <v>810044437812</v>
      </c>
      <c r="G432" s="9" t="str">
        <f>'Main Meals'!I432</f>
        <v>INACTIVE</v>
      </c>
      <c r="H432" s="409">
        <f>'Main Meals'!J432</f>
        <v>44579</v>
      </c>
      <c r="I432" s="9" t="str">
        <f>'Main Meals'!K432</f>
        <v>BULK</v>
      </c>
      <c r="J432" s="9" t="str">
        <f>VLOOKUP(C432,'Main Meals'!C432:L635,10,FALSE)</f>
        <v>BULK</v>
      </c>
      <c r="K432" s="7" t="s">
        <v>2075</v>
      </c>
      <c r="L432" s="392" t="s">
        <v>2077</v>
      </c>
      <c r="M432" s="401">
        <v>44606</v>
      </c>
      <c r="N432" s="7"/>
      <c r="O432" s="423">
        <f t="shared" si="12"/>
        <v>0</v>
      </c>
      <c r="P432" s="7" t="s">
        <v>2075</v>
      </c>
      <c r="Q432" s="7" t="s">
        <v>2077</v>
      </c>
      <c r="U432" s="7" t="s">
        <v>2075</v>
      </c>
      <c r="V432" s="7" t="s">
        <v>2077</v>
      </c>
      <c r="X432" s="392"/>
      <c r="Y432" s="392"/>
      <c r="Z432" s="7" t="s">
        <v>2076</v>
      </c>
      <c r="AA432" s="7" t="s">
        <v>2077</v>
      </c>
      <c r="AB432" s="424">
        <v>44652</v>
      </c>
      <c r="AC432" s="424"/>
      <c r="AD432" s="392">
        <v>185.566464</v>
      </c>
      <c r="AE432" s="409">
        <v>44652</v>
      </c>
      <c r="AF432" s="425">
        <f t="shared" si="13"/>
        <v>0</v>
      </c>
      <c r="AG432" s="392">
        <v>1.5699999999999999E-2</v>
      </c>
      <c r="AH432" s="392" t="s">
        <v>2104</v>
      </c>
      <c r="AI432" s="10" t="s">
        <v>1465</v>
      </c>
    </row>
    <row r="433" spans="1:35">
      <c r="A433" s="10" t="str">
        <f>'Main Meals'!A433</f>
        <v>8010.000.000.000.000.000.000</v>
      </c>
      <c r="B433" s="9">
        <f>'Main Meals'!B433</f>
        <v>8000</v>
      </c>
      <c r="C433" s="9">
        <f>'Main Meals'!C433</f>
        <v>8010</v>
      </c>
      <c r="D433" s="10" t="str">
        <f>'Main Meals'!D433</f>
        <v xml:space="preserve">Carrot Ginger Soup </v>
      </c>
      <c r="E433" s="9">
        <f>VLOOKUP($A433,'Item ID Crosswalk'!$A$2:$J$1048576,9,FALSE)</f>
        <v>0</v>
      </c>
      <c r="F433" s="422">
        <f>VLOOKUP($A433,'Item ID Crosswalk'!$A$2:$J$1048576,10,FALSE)</f>
        <v>850001352062</v>
      </c>
      <c r="G433" s="9" t="str">
        <f>'Main Meals'!I433</f>
        <v>INACTIVE</v>
      </c>
      <c r="H433" s="409">
        <f>'Main Meals'!J433</f>
        <v>44579</v>
      </c>
      <c r="I433" s="9" t="str">
        <f>'Main Meals'!K433</f>
        <v>BULK</v>
      </c>
      <c r="J433" s="9" t="str">
        <f>VLOOKUP(C433,'Main Meals'!C433:L635,10,FALSE)</f>
        <v>BULK</v>
      </c>
      <c r="K433" s="7" t="s">
        <v>2075</v>
      </c>
      <c r="L433" s="392" t="s">
        <v>2077</v>
      </c>
      <c r="M433" s="401">
        <v>44606</v>
      </c>
      <c r="N433" s="7"/>
      <c r="O433" s="423">
        <f t="shared" si="12"/>
        <v>0</v>
      </c>
      <c r="P433" s="7" t="s">
        <v>2075</v>
      </c>
      <c r="Q433" s="7" t="s">
        <v>2077</v>
      </c>
      <c r="U433" s="7" t="s">
        <v>2075</v>
      </c>
      <c r="V433" s="7" t="s">
        <v>2077</v>
      </c>
      <c r="X433" s="392"/>
      <c r="Y433" s="392"/>
      <c r="Z433" s="7" t="s">
        <v>2076</v>
      </c>
      <c r="AA433" s="7" t="s">
        <v>2077</v>
      </c>
      <c r="AB433" s="424">
        <v>44652</v>
      </c>
      <c r="AC433" s="424"/>
      <c r="AD433" s="392">
        <v>121.49769208319999</v>
      </c>
      <c r="AE433" s="409">
        <v>44652</v>
      </c>
      <c r="AF433" s="425">
        <f t="shared" si="13"/>
        <v>0</v>
      </c>
      <c r="AG433" s="392">
        <v>1.0279E-2</v>
      </c>
      <c r="AH433" s="392" t="s">
        <v>2104</v>
      </c>
      <c r="AI433" s="10" t="s">
        <v>1465</v>
      </c>
    </row>
    <row r="434" spans="1:35">
      <c r="A434" s="10" t="str">
        <f>'Main Meals'!A434</f>
        <v>30610.000.000.000.000.000.000</v>
      </c>
      <c r="B434" s="9">
        <f>'Main Meals'!B434</f>
        <v>30600</v>
      </c>
      <c r="C434" s="9">
        <f>'Main Meals'!C434</f>
        <v>30610</v>
      </c>
      <c r="D434" s="10" t="str">
        <f>'Main Meals'!D434</f>
        <v>Tortilla Soup (Chicken)</v>
      </c>
      <c r="E434" s="9">
        <f>VLOOKUP($A434,'Item ID Crosswalk'!$A$2:$J$1048576,9,FALSE)</f>
        <v>0</v>
      </c>
      <c r="F434" s="422">
        <f>VLOOKUP($A434,'Item ID Crosswalk'!$A$2:$J$1048576,10,FALSE)</f>
        <v>810044433081</v>
      </c>
      <c r="G434" s="9" t="str">
        <f>'Main Meals'!I434</f>
        <v>INACTIVE</v>
      </c>
      <c r="H434" s="409">
        <f>'Main Meals'!J434</f>
        <v>44579</v>
      </c>
      <c r="I434" s="9" t="str">
        <f>'Main Meals'!K434</f>
        <v>BULK</v>
      </c>
      <c r="J434" s="9" t="str">
        <f>VLOOKUP(C434,'Main Meals'!C434:L635,10,FALSE)</f>
        <v>BULK</v>
      </c>
      <c r="K434" s="7" t="s">
        <v>2075</v>
      </c>
      <c r="L434" s="392" t="s">
        <v>2077</v>
      </c>
      <c r="M434" s="401">
        <v>44606</v>
      </c>
      <c r="N434" s="7"/>
      <c r="O434" s="423">
        <f t="shared" si="12"/>
        <v>0</v>
      </c>
      <c r="P434" s="7" t="s">
        <v>2075</v>
      </c>
      <c r="Q434" s="7" t="s">
        <v>2077</v>
      </c>
      <c r="U434" s="7" t="s">
        <v>2075</v>
      </c>
      <c r="V434" s="7" t="s">
        <v>2077</v>
      </c>
      <c r="X434" s="392"/>
      <c r="Y434" s="392"/>
      <c r="Z434" s="7" t="s">
        <v>2076</v>
      </c>
      <c r="AA434" s="7" t="s">
        <v>2077</v>
      </c>
      <c r="AB434" s="424">
        <v>44652</v>
      </c>
      <c r="AC434" s="424"/>
      <c r="AD434" s="392">
        <v>208.40591347200004</v>
      </c>
      <c r="AE434" s="409">
        <v>44652</v>
      </c>
      <c r="AF434" s="425">
        <f t="shared" si="13"/>
        <v>0</v>
      </c>
      <c r="AG434" s="392">
        <v>1.7631999999999998E-2</v>
      </c>
      <c r="AH434" s="392" t="s">
        <v>2104</v>
      </c>
      <c r="AI434" s="10" t="s">
        <v>1465</v>
      </c>
    </row>
    <row r="435" spans="1:35">
      <c r="A435" s="10" t="str">
        <f>'Main Meals'!A435</f>
        <v>30611.000.000.000.000.000.000</v>
      </c>
      <c r="B435" s="9">
        <f>'Main Meals'!B435</f>
        <v>30600</v>
      </c>
      <c r="C435" s="9">
        <f>'Main Meals'!C435</f>
        <v>30611</v>
      </c>
      <c r="D435" s="10" t="str">
        <f>'Main Meals'!D435</f>
        <v>Tortilla Soup (Vegetable)</v>
      </c>
      <c r="E435" s="9">
        <f>VLOOKUP($A435,'Item ID Crosswalk'!$A$2:$J$1048576,9,FALSE)</f>
        <v>0</v>
      </c>
      <c r="F435" s="422">
        <f>VLOOKUP($A435,'Item ID Crosswalk'!$A$2:$J$1048576,10,FALSE)</f>
        <v>810044433098</v>
      </c>
      <c r="G435" s="9" t="str">
        <f>'Main Meals'!I435</f>
        <v>INACTIVE</v>
      </c>
      <c r="H435" s="409">
        <f>'Main Meals'!J435</f>
        <v>44579</v>
      </c>
      <c r="I435" s="9" t="str">
        <f>'Main Meals'!K435</f>
        <v>BULK</v>
      </c>
      <c r="J435" s="9" t="str">
        <f>VLOOKUP(C435,'Main Meals'!C435:L635,10,FALSE)</f>
        <v>BULK</v>
      </c>
      <c r="K435" s="7" t="s">
        <v>2075</v>
      </c>
      <c r="L435" s="392" t="s">
        <v>2077</v>
      </c>
      <c r="M435" s="401">
        <v>44606</v>
      </c>
      <c r="N435" s="7"/>
      <c r="O435" s="423">
        <f t="shared" si="12"/>
        <v>0</v>
      </c>
      <c r="P435" s="7" t="s">
        <v>2075</v>
      </c>
      <c r="Q435" s="7" t="s">
        <v>2077</v>
      </c>
      <c r="U435" s="7" t="s">
        <v>2075</v>
      </c>
      <c r="V435" s="7" t="s">
        <v>2077</v>
      </c>
      <c r="X435" s="392"/>
      <c r="Y435" s="392"/>
      <c r="Z435" s="7" t="s">
        <v>2076</v>
      </c>
      <c r="AA435" s="7" t="s">
        <v>2077</v>
      </c>
      <c r="AB435" s="424">
        <v>44652</v>
      </c>
      <c r="AC435" s="424"/>
      <c r="AD435" s="392">
        <v>191.02353638400001</v>
      </c>
      <c r="AE435" s="409">
        <v>44652</v>
      </c>
      <c r="AF435" s="425">
        <f t="shared" si="13"/>
        <v>0</v>
      </c>
      <c r="AG435" s="392">
        <v>1.6161700000000001E-2</v>
      </c>
      <c r="AH435" s="392" t="s">
        <v>2104</v>
      </c>
      <c r="AI435" s="10" t="s">
        <v>1465</v>
      </c>
    </row>
    <row r="436" spans="1:35">
      <c r="A436" s="10" t="str">
        <f>'Main Meals'!A436</f>
        <v>11010.000.000.000.000.000.000</v>
      </c>
      <c r="B436" s="9">
        <f>'Main Meals'!B436</f>
        <v>11000</v>
      </c>
      <c r="C436" s="9">
        <f>'Main Meals'!C436</f>
        <v>11010</v>
      </c>
      <c r="D436" s="10" t="str">
        <f>'Main Meals'!D436</f>
        <v xml:space="preserve">​Grab &amp; Go Gazpacho </v>
      </c>
      <c r="E436" s="9">
        <f>VLOOKUP($A436,'Item ID Crosswalk'!$A$2:$J$1048576,9,FALSE)</f>
        <v>0</v>
      </c>
      <c r="F436" s="422">
        <f>VLOOKUP($A436,'Item ID Crosswalk'!$A$2:$J$1048576,10,FALSE)</f>
        <v>810044431100</v>
      </c>
      <c r="G436" s="9" t="str">
        <f>'Main Meals'!I436</f>
        <v>INACTIVE</v>
      </c>
      <c r="H436" s="409">
        <f>'Main Meals'!J436</f>
        <v>44579</v>
      </c>
      <c r="I436" s="9" t="str">
        <f>'Main Meals'!K436</f>
        <v>BULK</v>
      </c>
      <c r="J436" s="9" t="str">
        <f>VLOOKUP(C436,'Main Meals'!C436:L635,10,FALSE)</f>
        <v>BULK</v>
      </c>
      <c r="K436" s="7" t="s">
        <v>2075</v>
      </c>
      <c r="L436" s="392" t="s">
        <v>2077</v>
      </c>
      <c r="M436" s="401">
        <v>44606</v>
      </c>
      <c r="N436" s="7"/>
      <c r="O436" s="423">
        <f t="shared" si="12"/>
        <v>0</v>
      </c>
      <c r="P436" s="7" t="s">
        <v>2075</v>
      </c>
      <c r="Q436" s="7" t="s">
        <v>2077</v>
      </c>
      <c r="U436" s="7" t="s">
        <v>2075</v>
      </c>
      <c r="V436" s="7" t="s">
        <v>2077</v>
      </c>
      <c r="X436" s="392"/>
      <c r="Y436" s="392"/>
      <c r="Z436" s="7" t="s">
        <v>2076</v>
      </c>
      <c r="AA436" s="7" t="s">
        <v>2077</v>
      </c>
      <c r="AB436" s="424">
        <v>44652</v>
      </c>
      <c r="AC436" s="424"/>
      <c r="AD436" s="392">
        <v>118.02634633728</v>
      </c>
      <c r="AE436" s="409">
        <v>44652</v>
      </c>
      <c r="AF436" s="425">
        <f t="shared" si="13"/>
        <v>0</v>
      </c>
      <c r="AG436" s="392">
        <v>9.9857000000000001E-3</v>
      </c>
      <c r="AH436" s="392" t="s">
        <v>2104</v>
      </c>
      <c r="AI436" s="10" t="s">
        <v>1465</v>
      </c>
    </row>
    <row r="437" spans="1:35">
      <c r="A437" s="10" t="str">
        <f>'Main Meals'!A437</f>
        <v>14010.000.000.000.000.000.000</v>
      </c>
      <c r="B437" s="9">
        <f>'Main Meals'!B437</f>
        <v>14000</v>
      </c>
      <c r="C437" s="9">
        <f>'Main Meals'!C437</f>
        <v>14010</v>
      </c>
      <c r="D437" s="10" t="str">
        <f>'Main Meals'!D437</f>
        <v xml:space="preserve">Mashed Sweet Potato  </v>
      </c>
      <c r="E437" s="9">
        <f>VLOOKUP($A437,'Item ID Crosswalk'!$A$2:$J$1048576,9,FALSE)</f>
        <v>0</v>
      </c>
      <c r="F437" s="422">
        <f>VLOOKUP($A437,'Item ID Crosswalk'!$A$2:$J$1048576,10,FALSE)</f>
        <v>810044431407</v>
      </c>
      <c r="G437" s="9" t="str">
        <f>'Main Meals'!I437</f>
        <v>INACTIVE</v>
      </c>
      <c r="H437" s="409">
        <f>'Main Meals'!J437</f>
        <v>44579</v>
      </c>
      <c r="I437" s="9" t="str">
        <f>'Main Meals'!K437</f>
        <v>BULK</v>
      </c>
      <c r="J437" s="9" t="str">
        <f>VLOOKUP(C437,'Main Meals'!C437:L635,10,FALSE)</f>
        <v>BULK</v>
      </c>
      <c r="K437" s="7" t="s">
        <v>2075</v>
      </c>
      <c r="L437" s="392" t="s">
        <v>2077</v>
      </c>
      <c r="M437" s="401">
        <v>44606</v>
      </c>
      <c r="N437" s="7"/>
      <c r="O437" s="423">
        <f t="shared" si="12"/>
        <v>0</v>
      </c>
      <c r="P437" s="7" t="s">
        <v>2075</v>
      </c>
      <c r="Q437" s="7" t="s">
        <v>2077</v>
      </c>
      <c r="U437" s="7" t="s">
        <v>2075</v>
      </c>
      <c r="V437" s="7" t="s">
        <v>2077</v>
      </c>
      <c r="X437" s="392"/>
      <c r="Y437" s="392"/>
      <c r="Z437" s="7" t="s">
        <v>2076</v>
      </c>
      <c r="AA437" s="7" t="s">
        <v>2077</v>
      </c>
      <c r="AB437" s="424">
        <v>44652</v>
      </c>
      <c r="AC437" s="424"/>
      <c r="AD437" s="392">
        <v>37.733485176000002</v>
      </c>
      <c r="AE437" s="409">
        <v>44652</v>
      </c>
      <c r="AF437" s="425">
        <f t="shared" si="13"/>
        <v>0</v>
      </c>
      <c r="AG437" s="392">
        <v>1.02159E-2</v>
      </c>
      <c r="AH437" s="392" t="s">
        <v>2104</v>
      </c>
      <c r="AI437" s="10" t="s">
        <v>1465</v>
      </c>
    </row>
    <row r="438" spans="1:35">
      <c r="A438" s="10" t="str">
        <f>'Main Meals'!A438</f>
        <v>10210.000.000.000.000.000.000</v>
      </c>
      <c r="B438" s="9">
        <f>'Main Meals'!B438</f>
        <v>10200</v>
      </c>
      <c r="C438" s="9">
        <f>'Main Meals'!C438</f>
        <v>10210</v>
      </c>
      <c r="D438" s="10" t="str">
        <f>'Main Meals'!D438</f>
        <v xml:space="preserve">Roasted Broccoli, Carrots and Brussel Sprouts </v>
      </c>
      <c r="E438" s="9">
        <f>VLOOKUP($A438,'Item ID Crosswalk'!$A$2:$J$1048576,9,FALSE)</f>
        <v>0</v>
      </c>
      <c r="F438" s="422">
        <f>VLOOKUP($A438,'Item ID Crosswalk'!$A$2:$J$1048576,10,FALSE)</f>
        <v>810044431025</v>
      </c>
      <c r="G438" s="9" t="str">
        <f>'Main Meals'!I438</f>
        <v>INACTIVE</v>
      </c>
      <c r="H438" s="409">
        <f>'Main Meals'!J438</f>
        <v>44579</v>
      </c>
      <c r="I438" s="9" t="str">
        <f>'Main Meals'!K438</f>
        <v>BULK</v>
      </c>
      <c r="J438" s="9" t="str">
        <f>VLOOKUP(C438,'Main Meals'!C438:L635,10,FALSE)</f>
        <v>BULK</v>
      </c>
      <c r="K438" s="7" t="s">
        <v>2075</v>
      </c>
      <c r="L438" s="392" t="s">
        <v>2077</v>
      </c>
      <c r="M438" s="401">
        <v>44606</v>
      </c>
      <c r="N438" s="7"/>
      <c r="O438" s="423">
        <f t="shared" si="12"/>
        <v>0</v>
      </c>
      <c r="P438" s="7" t="s">
        <v>2075</v>
      </c>
      <c r="Q438" s="7" t="s">
        <v>2077</v>
      </c>
      <c r="U438" s="7" t="s">
        <v>2075</v>
      </c>
      <c r="V438" s="7" t="s">
        <v>2077</v>
      </c>
      <c r="X438" s="392"/>
      <c r="Y438" s="392"/>
      <c r="Z438" s="7" t="s">
        <v>2076</v>
      </c>
      <c r="AA438" s="7" t="s">
        <v>2077</v>
      </c>
      <c r="AB438" s="424">
        <v>44652</v>
      </c>
      <c r="AC438" s="424"/>
      <c r="AD438" s="392">
        <v>214.29982423440001</v>
      </c>
      <c r="AE438" s="409">
        <v>44652</v>
      </c>
      <c r="AF438" s="425">
        <f t="shared" si="13"/>
        <v>0</v>
      </c>
      <c r="AG438" s="392">
        <v>0.06</v>
      </c>
      <c r="AH438" s="392" t="s">
        <v>2104</v>
      </c>
      <c r="AI438" s="10" t="s">
        <v>1465</v>
      </c>
    </row>
    <row r="439" spans="1:35">
      <c r="A439" s="10" t="str">
        <f>'Main Meals'!A439</f>
        <v>5810.000.000.000.000.000.000</v>
      </c>
      <c r="B439" s="9">
        <f>'Main Meals'!B439</f>
        <v>5800</v>
      </c>
      <c r="C439" s="9">
        <f>'Main Meals'!C439</f>
        <v>5810</v>
      </c>
      <c r="D439" s="10" t="str">
        <f>'Main Meals'!D439</f>
        <v xml:space="preserve">Rosemary Whipped Potatoes </v>
      </c>
      <c r="E439" s="9">
        <f>VLOOKUP($A439,'Item ID Crosswalk'!$A$2:$J$1048576,9,FALSE)</f>
        <v>0</v>
      </c>
      <c r="F439" s="422">
        <f>VLOOKUP($A439,'Item ID Crosswalk'!$A$2:$J$1048576,10,FALSE)</f>
        <v>810044435818</v>
      </c>
      <c r="G439" s="9" t="str">
        <f>'Main Meals'!I439</f>
        <v>INACTIVE</v>
      </c>
      <c r="H439" s="409">
        <f>'Main Meals'!J439</f>
        <v>44579</v>
      </c>
      <c r="I439" s="9" t="str">
        <f>'Main Meals'!K439</f>
        <v>BULK</v>
      </c>
      <c r="J439" s="9" t="str">
        <f>VLOOKUP(C439,'Main Meals'!C439:L635,10,FALSE)</f>
        <v>BULK</v>
      </c>
      <c r="K439" s="7" t="s">
        <v>2075</v>
      </c>
      <c r="L439" s="392" t="s">
        <v>2077</v>
      </c>
      <c r="M439" s="401">
        <v>44606</v>
      </c>
      <c r="N439" s="7"/>
      <c r="O439" s="423">
        <f t="shared" si="12"/>
        <v>0</v>
      </c>
      <c r="P439" s="7" t="s">
        <v>2075</v>
      </c>
      <c r="Q439" s="7" t="s">
        <v>2077</v>
      </c>
      <c r="U439" s="7" t="s">
        <v>2075</v>
      </c>
      <c r="V439" s="7" t="s">
        <v>2077</v>
      </c>
      <c r="X439" s="392"/>
      <c r="Y439" s="392"/>
      <c r="Z439" s="7" t="s">
        <v>2076</v>
      </c>
      <c r="AA439" s="7" t="s">
        <v>2077</v>
      </c>
      <c r="AB439" s="424">
        <v>44652</v>
      </c>
      <c r="AC439" s="424"/>
      <c r="AD439" s="392">
        <v>41.930744472000001</v>
      </c>
      <c r="AE439" s="409">
        <v>44652</v>
      </c>
      <c r="AF439" s="425">
        <f t="shared" si="13"/>
        <v>0</v>
      </c>
      <c r="AG439" s="392">
        <v>1.1352299999999999E-2</v>
      </c>
      <c r="AH439" s="392" t="s">
        <v>2104</v>
      </c>
      <c r="AI439" s="10" t="s">
        <v>1465</v>
      </c>
    </row>
    <row r="440" spans="1:35">
      <c r="A440" s="10" t="str">
        <f>'Main Meals'!A440</f>
        <v>6110.000.000.000.000.000.000</v>
      </c>
      <c r="B440" s="9">
        <f>'Main Meals'!B440</f>
        <v>6100</v>
      </c>
      <c r="C440" s="9">
        <f>'Main Meals'!C440</f>
        <v>6110</v>
      </c>
      <c r="D440" s="10" t="str">
        <f>'Main Meals'!D440</f>
        <v xml:space="preserve">Green Beans with Toasted Almonds </v>
      </c>
      <c r="E440" s="9">
        <f>VLOOKUP($A440,'Item ID Crosswalk'!$A$2:$J$1048576,9,FALSE)</f>
        <v>0</v>
      </c>
      <c r="F440" s="422">
        <f>VLOOKUP($A440,'Item ID Crosswalk'!$A$2:$J$1048576,10,FALSE)</f>
        <v>810044436112</v>
      </c>
      <c r="G440" s="9" t="str">
        <f>'Main Meals'!I440</f>
        <v>INACTIVE</v>
      </c>
      <c r="H440" s="409">
        <f>'Main Meals'!J440</f>
        <v>44579</v>
      </c>
      <c r="I440" s="9" t="str">
        <f>'Main Meals'!K440</f>
        <v>BULK</v>
      </c>
      <c r="J440" s="9" t="str">
        <f>VLOOKUP(C440,'Main Meals'!C440:L635,10,FALSE)</f>
        <v>BULK</v>
      </c>
      <c r="K440" s="7" t="s">
        <v>2075</v>
      </c>
      <c r="L440" s="392" t="s">
        <v>2077</v>
      </c>
      <c r="M440" s="401">
        <v>44606</v>
      </c>
      <c r="N440" s="7"/>
      <c r="O440" s="423">
        <f t="shared" si="12"/>
        <v>0</v>
      </c>
      <c r="P440" s="7" t="s">
        <v>2075</v>
      </c>
      <c r="Q440" s="7" t="s">
        <v>2077</v>
      </c>
      <c r="U440" s="7" t="s">
        <v>2075</v>
      </c>
      <c r="V440" s="7" t="s">
        <v>2077</v>
      </c>
      <c r="X440" s="392"/>
      <c r="Y440" s="392"/>
      <c r="Z440" s="7" t="s">
        <v>2076</v>
      </c>
      <c r="AA440" s="7" t="s">
        <v>2077</v>
      </c>
      <c r="AB440" s="424">
        <v>44652</v>
      </c>
      <c r="AC440" s="424"/>
      <c r="AF440" s="425">
        <f t="shared" si="13"/>
        <v>0</v>
      </c>
      <c r="AG440" s="392">
        <v>1.4761399999999999E-2</v>
      </c>
      <c r="AH440" s="392" t="s">
        <v>2104</v>
      </c>
      <c r="AI440" s="10" t="s">
        <v>1465</v>
      </c>
    </row>
    <row r="441" spans="1:35">
      <c r="A441" s="10" t="str">
        <f>'Main Meals'!A441</f>
        <v>30910.000.000.000.000.000.000</v>
      </c>
      <c r="B441" s="9">
        <f>'Main Meals'!B441</f>
        <v>30900</v>
      </c>
      <c r="C441" s="9">
        <f>'Main Meals'!C441</f>
        <v>30910</v>
      </c>
      <c r="D441" s="10" t="str">
        <f>'Main Meals'!D441</f>
        <v xml:space="preserve">Salmon with Dill </v>
      </c>
      <c r="E441" s="9">
        <f>VLOOKUP($A441,'Item ID Crosswalk'!$A$2:$J$1048576,9,FALSE)</f>
        <v>0</v>
      </c>
      <c r="F441" s="422">
        <f>VLOOKUP($A441,'Item ID Crosswalk'!$A$2:$J$1048576,10,FALSE)</f>
        <v>810044433098</v>
      </c>
      <c r="G441" s="9" t="str">
        <f>'Main Meals'!I441</f>
        <v>INACTIVE</v>
      </c>
      <c r="H441" s="409">
        <f>'Main Meals'!J441</f>
        <v>44579</v>
      </c>
      <c r="I441" s="9" t="str">
        <f>'Main Meals'!K441</f>
        <v>BULK</v>
      </c>
      <c r="J441" s="9" t="str">
        <f>VLOOKUP(C441,'Main Meals'!C441:L635,10,FALSE)</f>
        <v>BULK</v>
      </c>
      <c r="K441" s="7" t="s">
        <v>2075</v>
      </c>
      <c r="L441" s="392" t="s">
        <v>2077</v>
      </c>
      <c r="M441" s="401">
        <v>44606</v>
      </c>
      <c r="N441" s="7"/>
      <c r="O441" s="423">
        <f t="shared" si="12"/>
        <v>0</v>
      </c>
      <c r="P441" s="7" t="s">
        <v>2075</v>
      </c>
      <c r="Q441" s="7" t="s">
        <v>2077</v>
      </c>
      <c r="U441" s="7" t="s">
        <v>2075</v>
      </c>
      <c r="V441" s="7" t="s">
        <v>2077</v>
      </c>
      <c r="X441" s="392"/>
      <c r="Y441" s="392"/>
      <c r="Z441" s="7" t="s">
        <v>2076</v>
      </c>
      <c r="AA441" s="7" t="s">
        <v>2077</v>
      </c>
      <c r="AB441" s="424">
        <v>44652</v>
      </c>
      <c r="AC441" s="424"/>
      <c r="AF441" s="425">
        <f t="shared" si="13"/>
        <v>0</v>
      </c>
      <c r="AG441" s="392">
        <v>0.04</v>
      </c>
      <c r="AH441" s="392" t="s">
        <v>2104</v>
      </c>
      <c r="AI441" s="10" t="s">
        <v>1465</v>
      </c>
    </row>
    <row r="442" spans="1:35">
      <c r="A442" s="10" t="str">
        <f>'Main Meals'!A442</f>
        <v>10410.000.000.000.000.000.000</v>
      </c>
      <c r="B442" s="9">
        <f>'Main Meals'!B442</f>
        <v>10400</v>
      </c>
      <c r="C442" s="9">
        <f>'Main Meals'!C442</f>
        <v>10410</v>
      </c>
      <c r="D442" s="10" t="str">
        <f>'Main Meals'!D442</f>
        <v xml:space="preserve">Cumin Roasted Carrots &amp; Parsnips </v>
      </c>
      <c r="E442" s="9">
        <f>VLOOKUP($A442,'Item ID Crosswalk'!$A$2:$J$1048576,9,FALSE)</f>
        <v>0</v>
      </c>
      <c r="F442" s="422">
        <f>VLOOKUP($A442,'Item ID Crosswalk'!$A$2:$J$1048576,10,FALSE)</f>
        <v>810044431049</v>
      </c>
      <c r="G442" s="9" t="str">
        <f>'Main Meals'!I442</f>
        <v>INACTIVE</v>
      </c>
      <c r="H442" s="409">
        <f>'Main Meals'!J442</f>
        <v>44579</v>
      </c>
      <c r="I442" s="9" t="str">
        <f>'Main Meals'!K442</f>
        <v>BULK</v>
      </c>
      <c r="J442" s="9" t="str">
        <f>VLOOKUP(C442,'Main Meals'!C442:L635,10,FALSE)</f>
        <v>BULK</v>
      </c>
      <c r="K442" s="7" t="s">
        <v>2075</v>
      </c>
      <c r="L442" s="392" t="s">
        <v>2077</v>
      </c>
      <c r="M442" s="401">
        <v>44606</v>
      </c>
      <c r="N442" s="7"/>
      <c r="O442" s="423">
        <f t="shared" si="12"/>
        <v>0</v>
      </c>
      <c r="P442" s="7" t="s">
        <v>2075</v>
      </c>
      <c r="Q442" s="7" t="s">
        <v>2077</v>
      </c>
      <c r="U442" s="7" t="s">
        <v>2075</v>
      </c>
      <c r="V442" s="7" t="s">
        <v>2077</v>
      </c>
      <c r="X442" s="392"/>
      <c r="Y442" s="392"/>
      <c r="Z442" s="7" t="s">
        <v>2076</v>
      </c>
      <c r="AA442" s="7" t="s">
        <v>2077</v>
      </c>
      <c r="AB442" s="424">
        <v>44652</v>
      </c>
      <c r="AC442" s="424"/>
      <c r="AD442" s="392">
        <v>20.68</v>
      </c>
      <c r="AE442" s="409">
        <v>44652</v>
      </c>
      <c r="AF442" s="425">
        <f t="shared" si="13"/>
        <v>0</v>
      </c>
      <c r="AG442" s="392"/>
      <c r="AH442" s="392" t="s">
        <v>2104</v>
      </c>
      <c r="AI442" s="10" t="s">
        <v>1465</v>
      </c>
    </row>
    <row r="443" spans="1:35">
      <c r="A443" s="10" t="str">
        <f>'Main Meals'!A443</f>
        <v>40210.000.000.000.000.000.000</v>
      </c>
      <c r="B443" s="9">
        <f>'Main Meals'!B443</f>
        <v>40200</v>
      </c>
      <c r="C443" s="9">
        <f>'Main Meals'!C443</f>
        <v>40210</v>
      </c>
      <c r="D443" s="10" t="str">
        <f>'Main Meals'!D443</f>
        <v xml:space="preserve">Roasted Shrimp </v>
      </c>
      <c r="E443" s="9">
        <f>VLOOKUP($A443,'Item ID Crosswalk'!$A$2:$J$1048576,9,FALSE)</f>
        <v>0</v>
      </c>
      <c r="F443" s="422">
        <f>VLOOKUP($A443,'Item ID Crosswalk'!$A$2:$J$1048576,10,FALSE)</f>
        <v>8100444340210</v>
      </c>
      <c r="G443" s="9" t="str">
        <f>'Main Meals'!I443</f>
        <v>INACTIVE</v>
      </c>
      <c r="H443" s="409">
        <f>'Main Meals'!J443</f>
        <v>44579</v>
      </c>
      <c r="I443" s="9" t="str">
        <f>'Main Meals'!K443</f>
        <v>BULK</v>
      </c>
      <c r="J443" s="9" t="str">
        <f>VLOOKUP(C443,'Main Meals'!C443:L635,10,FALSE)</f>
        <v>BULK</v>
      </c>
      <c r="K443" s="7" t="s">
        <v>2075</v>
      </c>
      <c r="L443" s="392" t="s">
        <v>2077</v>
      </c>
      <c r="M443" s="401">
        <v>44606</v>
      </c>
      <c r="N443" s="7"/>
      <c r="O443" s="423">
        <f t="shared" si="12"/>
        <v>0</v>
      </c>
      <c r="P443" s="7" t="s">
        <v>2075</v>
      </c>
      <c r="Q443" s="7" t="s">
        <v>2077</v>
      </c>
      <c r="U443" s="7" t="s">
        <v>2075</v>
      </c>
      <c r="V443" s="7" t="s">
        <v>2077</v>
      </c>
      <c r="X443" s="392"/>
      <c r="Y443" s="392"/>
      <c r="Z443" s="7" t="s">
        <v>2076</v>
      </c>
      <c r="AA443" s="7" t="s">
        <v>2077</v>
      </c>
      <c r="AB443" s="424">
        <v>44652</v>
      </c>
      <c r="AC443" s="424"/>
      <c r="AF443" s="425">
        <f t="shared" si="13"/>
        <v>0</v>
      </c>
      <c r="AG443" s="392">
        <v>3.1111E-2</v>
      </c>
      <c r="AH443" s="392" t="s">
        <v>2104</v>
      </c>
      <c r="AI443" s="10" t="s">
        <v>1465</v>
      </c>
    </row>
    <row r="444" spans="1:35">
      <c r="A444" s="10" t="str">
        <f>'Main Meals'!A444</f>
        <v>13310.000.000.000.000.000.000</v>
      </c>
      <c r="B444" s="9">
        <f>'Main Meals'!B444</f>
        <v>13300</v>
      </c>
      <c r="C444" s="9">
        <f>'Main Meals'!C444</f>
        <v>13310</v>
      </c>
      <c r="D444" s="10" t="str">
        <f>'Main Meals'!D444</f>
        <v xml:space="preserve">Hummus   </v>
      </c>
      <c r="E444" s="9">
        <f>VLOOKUP($A444,'Item ID Crosswalk'!$A$2:$J$1048576,9,FALSE)</f>
        <v>0</v>
      </c>
      <c r="F444" s="422">
        <f>VLOOKUP($A444,'Item ID Crosswalk'!$A$2:$J$1048576,10,FALSE)</f>
        <v>810044431339</v>
      </c>
      <c r="G444" s="9" t="str">
        <f>'Main Meals'!I444</f>
        <v>INACTIVE</v>
      </c>
      <c r="H444" s="409">
        <f>'Main Meals'!J444</f>
        <v>44579</v>
      </c>
      <c r="I444" s="9" t="str">
        <f>'Main Meals'!K444</f>
        <v>BULK</v>
      </c>
      <c r="J444" s="9" t="str">
        <f>VLOOKUP(C444,'Main Meals'!C444:L635,10,FALSE)</f>
        <v>BULK</v>
      </c>
      <c r="K444" s="7" t="s">
        <v>2075</v>
      </c>
      <c r="L444" s="392" t="s">
        <v>2077</v>
      </c>
      <c r="M444" s="401">
        <v>44606</v>
      </c>
      <c r="N444" s="7"/>
      <c r="O444" s="423">
        <f t="shared" si="12"/>
        <v>0</v>
      </c>
      <c r="P444" s="7" t="s">
        <v>2075</v>
      </c>
      <c r="Q444" s="7" t="s">
        <v>2077</v>
      </c>
      <c r="U444" s="7" t="s">
        <v>2075</v>
      </c>
      <c r="V444" s="7" t="s">
        <v>2077</v>
      </c>
      <c r="X444" s="392"/>
      <c r="Y444" s="392"/>
      <c r="Z444" s="7" t="s">
        <v>2076</v>
      </c>
      <c r="AA444" s="7" t="s">
        <v>2077</v>
      </c>
      <c r="AB444" s="424">
        <v>44652</v>
      </c>
      <c r="AC444" s="424"/>
      <c r="AD444" s="392">
        <v>36.883218456000002</v>
      </c>
      <c r="AE444" s="409">
        <v>44652</v>
      </c>
      <c r="AF444" s="425">
        <f t="shared" si="13"/>
        <v>0</v>
      </c>
      <c r="AG444" s="392">
        <v>9.9857000000000001E-3</v>
      </c>
      <c r="AH444" s="392" t="s">
        <v>2104</v>
      </c>
      <c r="AI444" s="10" t="s">
        <v>1465</v>
      </c>
    </row>
    <row r="445" spans="1:35">
      <c r="A445" s="10" t="str">
        <f>'Main Meals'!A445</f>
        <v>8610.000.000.000.000.000.000</v>
      </c>
      <c r="B445" s="9">
        <f>'Main Meals'!B445</f>
        <v>8600</v>
      </c>
      <c r="C445" s="9">
        <f>'Main Meals'!C445</f>
        <v>8610</v>
      </c>
      <c r="D445" s="10" t="str">
        <f>'Main Meals'!D445</f>
        <v xml:space="preserve">Herbed Quinoa </v>
      </c>
      <c r="E445" s="9">
        <f>VLOOKUP($A445,'Item ID Crosswalk'!$A$2:$J$1048576,9,FALSE)</f>
        <v>0</v>
      </c>
      <c r="F445" s="422">
        <f>VLOOKUP($A445,'Item ID Crosswalk'!$A$2:$J$1048576,10,FALSE)</f>
        <v>810044438611</v>
      </c>
      <c r="G445" s="9" t="str">
        <f>'Main Meals'!I445</f>
        <v>INACTIVE</v>
      </c>
      <c r="H445" s="409">
        <f>'Main Meals'!J445</f>
        <v>44579</v>
      </c>
      <c r="I445" s="9" t="str">
        <f>'Main Meals'!K445</f>
        <v>BULK</v>
      </c>
      <c r="J445" s="9" t="str">
        <f>VLOOKUP(C445,'Main Meals'!C445:L635,10,FALSE)</f>
        <v>BULK</v>
      </c>
      <c r="K445" s="7" t="s">
        <v>2075</v>
      </c>
      <c r="L445" s="392" t="s">
        <v>2077</v>
      </c>
      <c r="M445" s="401">
        <v>44606</v>
      </c>
      <c r="N445" s="7"/>
      <c r="O445" s="423">
        <f t="shared" si="12"/>
        <v>0</v>
      </c>
      <c r="P445" s="7" t="s">
        <v>2075</v>
      </c>
      <c r="Q445" s="7" t="s">
        <v>2077</v>
      </c>
      <c r="U445" s="7" t="s">
        <v>2075</v>
      </c>
      <c r="V445" s="7" t="s">
        <v>2077</v>
      </c>
      <c r="X445" s="392"/>
      <c r="Y445" s="392"/>
      <c r="Z445" s="7" t="s">
        <v>2076</v>
      </c>
      <c r="AA445" s="7" t="s">
        <v>2077</v>
      </c>
      <c r="AB445" s="424">
        <v>44652</v>
      </c>
      <c r="AC445" s="424"/>
      <c r="AD445" s="392">
        <v>56.682554414400002</v>
      </c>
      <c r="AE445" s="409">
        <v>44652</v>
      </c>
      <c r="AF445" s="425">
        <f t="shared" si="13"/>
        <v>0</v>
      </c>
      <c r="AG445" s="392">
        <v>1.5346E-2</v>
      </c>
      <c r="AH445" s="392" t="s">
        <v>2104</v>
      </c>
      <c r="AI445" s="10" t="s">
        <v>1465</v>
      </c>
    </row>
    <row r="446" spans="1:35">
      <c r="A446" s="10" t="str">
        <f>'Main Meals'!A446</f>
        <v>84010.000.000.000.000.000.000</v>
      </c>
      <c r="B446" s="9">
        <f>'Main Meals'!B446</f>
        <v>84000</v>
      </c>
      <c r="C446" s="9">
        <f>'Main Meals'!C446</f>
        <v>84010</v>
      </c>
      <c r="D446" s="10" t="str">
        <f>'Main Meals'!D446</f>
        <v xml:space="preserve">Falafel with Kale Sesame Salad </v>
      </c>
      <c r="E446" s="9">
        <f>VLOOKUP($A446,'Item ID Crosswalk'!$A$2:$J$1048576,9,FALSE)</f>
        <v>0</v>
      </c>
      <c r="F446" s="422">
        <f>VLOOKUP($A446,'Item ID Crosswalk'!$A$2:$J$1048576,10,FALSE)</f>
        <v>810044438406</v>
      </c>
      <c r="G446" s="9" t="str">
        <f>'Main Meals'!I446</f>
        <v>INACTIVE</v>
      </c>
      <c r="H446" s="409">
        <f>'Main Meals'!J446</f>
        <v>44579</v>
      </c>
      <c r="I446" s="9" t="str">
        <f>'Main Meals'!K446</f>
        <v>BULK</v>
      </c>
      <c r="J446" s="9" t="str">
        <f>VLOOKUP(C446,'Main Meals'!C446:L635,10,FALSE)</f>
        <v>BULK</v>
      </c>
      <c r="K446" s="7" t="s">
        <v>2075</v>
      </c>
      <c r="L446" s="392" t="s">
        <v>2077</v>
      </c>
      <c r="M446" s="401">
        <v>44606</v>
      </c>
      <c r="N446" s="7"/>
      <c r="O446" s="423">
        <f t="shared" si="12"/>
        <v>0</v>
      </c>
      <c r="P446" s="7" t="s">
        <v>2075</v>
      </c>
      <c r="Q446" s="7" t="s">
        <v>2077</v>
      </c>
      <c r="U446" s="7" t="s">
        <v>2075</v>
      </c>
      <c r="V446" s="7" t="s">
        <v>2077</v>
      </c>
      <c r="X446" s="392"/>
      <c r="Y446" s="392"/>
      <c r="Z446" s="7" t="s">
        <v>2076</v>
      </c>
      <c r="AA446" s="7" t="s">
        <v>2077</v>
      </c>
      <c r="AB446" s="424">
        <v>44652</v>
      </c>
      <c r="AC446" s="424"/>
      <c r="AD446" s="392">
        <v>34.04998638</v>
      </c>
      <c r="AE446" s="409">
        <v>44652</v>
      </c>
      <c r="AF446" s="425">
        <f t="shared" si="13"/>
        <v>0</v>
      </c>
      <c r="AG446" s="392"/>
      <c r="AH446" s="392"/>
      <c r="AI446" s="10" t="s">
        <v>1465</v>
      </c>
    </row>
    <row r="447" spans="1:35">
      <c r="A447" s="10" t="str">
        <f>'Main Meals'!A447</f>
        <v>80410.000.000.000.000.000.000</v>
      </c>
      <c r="B447" s="9">
        <f>'Main Meals'!B447</f>
        <v>80400</v>
      </c>
      <c r="C447" s="9">
        <f>'Main Meals'!C447</f>
        <v>80410</v>
      </c>
      <c r="D447" s="10" t="str">
        <f>'Main Meals'!D447</f>
        <v xml:space="preserve">Gefilte Fish </v>
      </c>
      <c r="E447" s="9">
        <f>VLOOKUP($A447,'Item ID Crosswalk'!$A$2:$J$1048576,9,FALSE)</f>
        <v>0</v>
      </c>
      <c r="F447" s="422">
        <f>VLOOKUP($A447,'Item ID Crosswalk'!$A$2:$J$1048576,10,FALSE)</f>
        <v>810044438048</v>
      </c>
      <c r="G447" s="9" t="str">
        <f>'Main Meals'!I447</f>
        <v>INACTIVE</v>
      </c>
      <c r="H447" s="409">
        <f>'Main Meals'!J447</f>
        <v>44579</v>
      </c>
      <c r="I447" s="9" t="str">
        <f>'Main Meals'!K447</f>
        <v>BULK</v>
      </c>
      <c r="J447" s="9" t="str">
        <f>VLOOKUP(C447,'Main Meals'!C447:L635,10,FALSE)</f>
        <v>BULK</v>
      </c>
      <c r="K447" s="7" t="s">
        <v>2075</v>
      </c>
      <c r="L447" s="392" t="s">
        <v>2077</v>
      </c>
      <c r="M447" s="401">
        <v>44606</v>
      </c>
      <c r="N447" s="7"/>
      <c r="O447" s="423">
        <f t="shared" si="12"/>
        <v>0</v>
      </c>
      <c r="P447" s="7" t="s">
        <v>2075</v>
      </c>
      <c r="Q447" s="7" t="s">
        <v>2077</v>
      </c>
      <c r="U447" s="7" t="s">
        <v>2075</v>
      </c>
      <c r="V447" s="7" t="s">
        <v>2077</v>
      </c>
      <c r="X447" s="392"/>
      <c r="Y447" s="392"/>
      <c r="Z447" s="7" t="s">
        <v>2076</v>
      </c>
      <c r="AA447" s="7" t="s">
        <v>2077</v>
      </c>
      <c r="AB447" s="424">
        <v>44652</v>
      </c>
      <c r="AC447" s="424"/>
      <c r="AF447" s="425">
        <f t="shared" si="13"/>
        <v>0</v>
      </c>
      <c r="AG447" s="392">
        <v>3.9359999999999999E-2</v>
      </c>
      <c r="AH447" s="392"/>
      <c r="AI447" s="10" t="s">
        <v>1465</v>
      </c>
    </row>
    <row r="448" spans="1:35">
      <c r="A448" s="10" t="str">
        <f>'Main Meals'!A448</f>
        <v>88210.000.000.000.000.000.000</v>
      </c>
      <c r="B448" s="9">
        <f>'Main Meals'!B448</f>
        <v>88200</v>
      </c>
      <c r="C448" s="9">
        <f>'Main Meals'!C448</f>
        <v>88210</v>
      </c>
      <c r="D448" s="10" t="str">
        <f>'Main Meals'!D448</f>
        <v xml:space="preserve">Macarons </v>
      </c>
      <c r="E448" s="9">
        <f>VLOOKUP($A448,'Item ID Crosswalk'!$A$2:$J$1048576,9,FALSE)</f>
        <v>0</v>
      </c>
      <c r="F448" s="422">
        <f>VLOOKUP($A448,'Item ID Crosswalk'!$A$2:$J$1048576,10,FALSE)</f>
        <v>810044438826</v>
      </c>
      <c r="G448" s="9" t="str">
        <f>'Main Meals'!I448</f>
        <v>INACTIVE</v>
      </c>
      <c r="H448" s="409">
        <f>'Main Meals'!J448</f>
        <v>44579</v>
      </c>
      <c r="I448" s="9" t="str">
        <f>'Main Meals'!K448</f>
        <v>BULK</v>
      </c>
      <c r="J448" s="9" t="str">
        <f>VLOOKUP(C448,'Main Meals'!C448:L635,10,FALSE)</f>
        <v>BULK</v>
      </c>
      <c r="K448" s="7" t="s">
        <v>2075</v>
      </c>
      <c r="L448" s="392" t="s">
        <v>2077</v>
      </c>
      <c r="M448" s="401">
        <v>44606</v>
      </c>
      <c r="N448" s="7"/>
      <c r="O448" s="423">
        <f t="shared" si="12"/>
        <v>0</v>
      </c>
      <c r="P448" s="7" t="s">
        <v>2075</v>
      </c>
      <c r="Q448" s="7" t="s">
        <v>2077</v>
      </c>
      <c r="U448" s="7" t="s">
        <v>2075</v>
      </c>
      <c r="V448" s="7" t="s">
        <v>2077</v>
      </c>
      <c r="X448" s="392"/>
      <c r="Y448" s="392"/>
      <c r="Z448" s="7" t="s">
        <v>2076</v>
      </c>
      <c r="AA448" s="7" t="s">
        <v>2077</v>
      </c>
      <c r="AB448" s="424">
        <v>44652</v>
      </c>
      <c r="AC448" s="424"/>
      <c r="AF448" s="425">
        <f t="shared" si="13"/>
        <v>0</v>
      </c>
      <c r="AG448" s="392">
        <v>0.06</v>
      </c>
      <c r="AH448" s="392"/>
      <c r="AI448" s="10" t="s">
        <v>1465</v>
      </c>
    </row>
    <row r="449" spans="1:35">
      <c r="A449" s="10" t="str">
        <f>'Main Meals'!A449</f>
        <v>89110.000.000.000.000.000.000</v>
      </c>
      <c r="B449" s="9">
        <f>'Main Meals'!B449</f>
        <v>89100</v>
      </c>
      <c r="C449" s="9">
        <f>'Main Meals'!C449</f>
        <v>89110</v>
      </c>
      <c r="D449" s="10" t="str">
        <f>'Main Meals'!D449</f>
        <v xml:space="preserve">Coconut Macaroons  </v>
      </c>
      <c r="E449" s="9">
        <f>VLOOKUP($A449,'Item ID Crosswalk'!$A$2:$J$1048576,9,FALSE)</f>
        <v>0</v>
      </c>
      <c r="F449" s="422">
        <f>VLOOKUP($A449,'Item ID Crosswalk'!$A$2:$J$1048576,10,FALSE)</f>
        <v>0</v>
      </c>
      <c r="G449" s="9" t="str">
        <f>'Main Meals'!I449</f>
        <v>INACTIVE</v>
      </c>
      <c r="H449" s="409">
        <f>'Main Meals'!J449</f>
        <v>44579</v>
      </c>
      <c r="I449" s="9" t="str">
        <f>'Main Meals'!K449</f>
        <v>BULK</v>
      </c>
      <c r="J449" s="9" t="str">
        <f>VLOOKUP(C449,'Main Meals'!C449:L635,10,FALSE)</f>
        <v>BULK</v>
      </c>
      <c r="K449" s="7" t="s">
        <v>2075</v>
      </c>
      <c r="L449" s="392" t="s">
        <v>2077</v>
      </c>
      <c r="M449" s="401">
        <v>44606</v>
      </c>
      <c r="N449" s="7"/>
      <c r="O449" s="423">
        <f t="shared" si="12"/>
        <v>0</v>
      </c>
      <c r="P449" s="7" t="s">
        <v>2075</v>
      </c>
      <c r="Q449" s="7" t="s">
        <v>2077</v>
      </c>
      <c r="U449" s="7" t="s">
        <v>2075</v>
      </c>
      <c r="V449" s="7" t="s">
        <v>2077</v>
      </c>
      <c r="X449" s="392"/>
      <c r="Y449" s="392"/>
      <c r="Z449" s="7" t="s">
        <v>2076</v>
      </c>
      <c r="AA449" s="7" t="s">
        <v>2077</v>
      </c>
      <c r="AB449" s="424">
        <v>44652</v>
      </c>
      <c r="AC449" s="424"/>
      <c r="AF449" s="425">
        <f t="shared" si="13"/>
        <v>0</v>
      </c>
      <c r="AG449" s="392">
        <v>4.2222000000000003E-2</v>
      </c>
      <c r="AH449" s="28"/>
      <c r="AI449" s="10" t="s">
        <v>1465</v>
      </c>
    </row>
    <row r="450" spans="1:35">
      <c r="A450" s="10" t="str">
        <f>'Main Meals'!A450</f>
        <v>89910.000.000.000.000.000.000</v>
      </c>
      <c r="B450" s="9">
        <f>'Main Meals'!B450</f>
        <v>89900</v>
      </c>
      <c r="C450" s="9">
        <f>'Main Meals'!C450</f>
        <v>89910</v>
      </c>
      <c r="D450" s="10" t="str">
        <f>'Main Meals'!D450</f>
        <v xml:space="preserve">Roasted Kabocha Squash </v>
      </c>
      <c r="E450" s="9">
        <f>VLOOKUP($A450,'Item ID Crosswalk'!$A$2:$J$1048576,9,FALSE)</f>
        <v>0</v>
      </c>
      <c r="F450" s="422">
        <f>VLOOKUP($A450,'Item ID Crosswalk'!$A$2:$J$1048576,10,FALSE)</f>
        <v>0</v>
      </c>
      <c r="G450" s="9" t="str">
        <f>'Main Meals'!I450</f>
        <v>INACTIVE</v>
      </c>
      <c r="H450" s="409">
        <f>'Main Meals'!J450</f>
        <v>44607</v>
      </c>
      <c r="I450" s="9" t="str">
        <f>'Main Meals'!K450</f>
        <v>BULK</v>
      </c>
      <c r="J450" s="9" t="str">
        <f>VLOOKUP(C450,'Main Meals'!C450:L635,10,FALSE)</f>
        <v>BULK</v>
      </c>
      <c r="K450" s="7" t="s">
        <v>2075</v>
      </c>
      <c r="L450" s="392" t="s">
        <v>2077</v>
      </c>
      <c r="M450" s="401">
        <v>44606</v>
      </c>
      <c r="N450" s="7"/>
      <c r="O450" s="423">
        <f t="shared" ref="O450:O471" si="14">IFERROR((L450-N450)/N450,0)</f>
        <v>0</v>
      </c>
      <c r="P450" s="7" t="s">
        <v>2075</v>
      </c>
      <c r="Q450" s="7" t="s">
        <v>2077</v>
      </c>
      <c r="U450" s="7" t="s">
        <v>2075</v>
      </c>
      <c r="V450" s="7" t="s">
        <v>2077</v>
      </c>
      <c r="X450" s="392"/>
      <c r="Y450" s="392"/>
      <c r="Z450" s="7" t="s">
        <v>2076</v>
      </c>
      <c r="AA450" s="7" t="s">
        <v>2077</v>
      </c>
      <c r="AB450" s="424">
        <v>44652</v>
      </c>
      <c r="AC450" s="424"/>
      <c r="AF450" s="425">
        <f t="shared" ref="AF450:AF471" si="15">IFERROR(((AA450-AD450)/AA450),0)</f>
        <v>0</v>
      </c>
      <c r="AG450" s="7"/>
      <c r="AH450" s="28"/>
      <c r="AI450" s="10" t="s">
        <v>1465</v>
      </c>
    </row>
    <row r="451" spans="1:35">
      <c r="A451" s="10" t="str">
        <f>'Main Meals'!A451</f>
        <v>90001.000.000.000.000.000.000</v>
      </c>
      <c r="B451" s="9">
        <f>'Main Meals'!B451</f>
        <v>90000</v>
      </c>
      <c r="C451" s="9">
        <f>'Main Meals'!C451</f>
        <v>90001</v>
      </c>
      <c r="D451" s="10" t="str">
        <f>'Main Meals'!D451</f>
        <v xml:space="preserve">Chicken Fricasse  </v>
      </c>
      <c r="E451" s="9">
        <f>VLOOKUP($A451,'Item ID Crosswalk'!$A$2:$J$1048576,9,FALSE)</f>
        <v>0</v>
      </c>
      <c r="F451" s="422">
        <f>VLOOKUP($A451,'Item ID Crosswalk'!$A$2:$J$1048576,10,FALSE)</f>
        <v>0</v>
      </c>
      <c r="G451" s="9" t="str">
        <f>'Main Meals'!I451</f>
        <v>ACTIVE</v>
      </c>
      <c r="H451" s="409">
        <f>'Main Meals'!J451</f>
        <v>44607</v>
      </c>
      <c r="I451" s="9" t="str">
        <f>'Main Meals'!K451</f>
        <v>ENTRÉE</v>
      </c>
      <c r="J451" s="9" t="str">
        <f>VLOOKUP(C451,'Main Meals'!C451:L635,10,FALSE)</f>
        <v>SS</v>
      </c>
      <c r="K451" s="7" t="s">
        <v>2076</v>
      </c>
      <c r="L451" s="392">
        <v>15.59</v>
      </c>
      <c r="M451" s="401">
        <v>44736</v>
      </c>
      <c r="N451" s="392">
        <v>14.99</v>
      </c>
      <c r="O451" s="423">
        <f t="shared" si="14"/>
        <v>4.0026684456304182E-2</v>
      </c>
      <c r="P451" s="7" t="s">
        <v>2075</v>
      </c>
      <c r="Q451" s="7" t="s">
        <v>2077</v>
      </c>
      <c r="U451" s="7" t="s">
        <v>2075</v>
      </c>
      <c r="V451" s="7" t="s">
        <v>2077</v>
      </c>
      <c r="X451" s="392"/>
      <c r="Y451" s="392"/>
      <c r="Z451" s="7" t="s">
        <v>2075</v>
      </c>
      <c r="AA451" s="7" t="s">
        <v>2077</v>
      </c>
      <c r="AB451" s="424">
        <v>44652</v>
      </c>
      <c r="AC451" s="424"/>
      <c r="AF451" s="425">
        <f t="shared" si="15"/>
        <v>0</v>
      </c>
      <c r="AG451" s="7"/>
      <c r="AH451" s="28"/>
      <c r="AI451" s="10" t="s">
        <v>1465</v>
      </c>
    </row>
    <row r="452" spans="1:35">
      <c r="A452" s="10" t="str">
        <f>'Main Meals'!A452</f>
        <v>87002.129.130.404.000.000.000</v>
      </c>
      <c r="B452" s="9">
        <f>'Main Meals'!B452</f>
        <v>87000</v>
      </c>
      <c r="C452" s="9">
        <f>'Main Meals'!C452</f>
        <v>87002</v>
      </c>
      <c r="D452" s="10" t="str">
        <f>'Main Meals'!D452</f>
        <v xml:space="preserve">Popcorn Shrimp </v>
      </c>
      <c r="E452" s="9">
        <f>VLOOKUP($A452,'Item ID Crosswalk'!$A$2:$J$1048576,9,FALSE)</f>
        <v>0</v>
      </c>
      <c r="F452" s="422">
        <f>VLOOKUP($A452,'Item ID Crosswalk'!$A$2:$J$1048576,10,FALSE)</f>
        <v>810044438727</v>
      </c>
      <c r="G452" s="9" t="str">
        <f>'Main Meals'!I452</f>
        <v xml:space="preserve">ACTIVE </v>
      </c>
      <c r="H452" s="409">
        <f>'Main Meals'!J452</f>
        <v>44607</v>
      </c>
      <c r="I452" s="9" t="str">
        <f>'Main Meals'!K452</f>
        <v>ENTRÉE</v>
      </c>
      <c r="J452" s="9" t="str">
        <f>VLOOKUP(C452,'Main Meals'!C452:L635,10,FALSE)</f>
        <v>SS</v>
      </c>
      <c r="K452" s="7" t="s">
        <v>2076</v>
      </c>
      <c r="L452" s="392">
        <v>15.15</v>
      </c>
      <c r="M452" s="401">
        <v>44736</v>
      </c>
      <c r="N452" s="392">
        <v>14.99</v>
      </c>
      <c r="O452" s="423">
        <f t="shared" si="14"/>
        <v>1.067378252168113E-2</v>
      </c>
      <c r="P452" s="7" t="s">
        <v>2075</v>
      </c>
      <c r="Q452" s="7" t="s">
        <v>2077</v>
      </c>
      <c r="U452" s="7" t="s">
        <v>2075</v>
      </c>
      <c r="V452" s="7" t="s">
        <v>2077</v>
      </c>
      <c r="X452" s="392"/>
      <c r="Y452" s="392"/>
      <c r="Z452" s="7" t="s">
        <v>2075</v>
      </c>
      <c r="AA452" s="7" t="s">
        <v>2077</v>
      </c>
      <c r="AB452" s="424">
        <v>44652</v>
      </c>
      <c r="AC452" s="424"/>
      <c r="AD452" s="392">
        <v>7.58</v>
      </c>
      <c r="AE452" s="409">
        <v>44790</v>
      </c>
      <c r="AF452" s="425">
        <f t="shared" si="15"/>
        <v>0</v>
      </c>
      <c r="AG452" s="7"/>
      <c r="AH452" s="28"/>
      <c r="AI452" s="10" t="s">
        <v>1465</v>
      </c>
    </row>
    <row r="453" spans="1:35">
      <c r="A453" s="10" t="str">
        <f>'Main Meals'!A453</f>
        <v>91001.000.000.000.000.000.000</v>
      </c>
      <c r="B453" s="9">
        <f>'Main Meals'!B453</f>
        <v>91000</v>
      </c>
      <c r="C453" s="9">
        <f>'Main Meals'!C453</f>
        <v>91001</v>
      </c>
      <c r="D453" s="10" t="str">
        <f>'Main Meals'!D453</f>
        <v>Potato Kugel (16 oz)</v>
      </c>
      <c r="E453" s="9">
        <f>VLOOKUP($A453,'Item ID Crosswalk'!$A$2:$J$1048576,9,FALSE)</f>
        <v>0</v>
      </c>
      <c r="F453" s="422">
        <f>VLOOKUP($A453,'Item ID Crosswalk'!$A$2:$J$1048576,10,FALSE)</f>
        <v>0</v>
      </c>
      <c r="G453" s="9" t="str">
        <f>'Main Meals'!I453</f>
        <v>INACTIVE</v>
      </c>
      <c r="H453" s="409">
        <f>'Main Meals'!J453</f>
        <v>44629</v>
      </c>
      <c r="I453" s="9" t="str">
        <f>'Main Meals'!K453</f>
        <v>SIDE</v>
      </c>
      <c r="J453" s="9" t="str">
        <f>VLOOKUP(C453,'Main Meals'!C453:L635,10,FALSE)</f>
        <v>MS</v>
      </c>
      <c r="K453" s="7" t="s">
        <v>2076</v>
      </c>
      <c r="L453" s="392">
        <v>7.99</v>
      </c>
      <c r="M453" s="401">
        <v>44642</v>
      </c>
      <c r="N453" s="392"/>
      <c r="O453" s="423">
        <f t="shared" si="14"/>
        <v>0</v>
      </c>
      <c r="P453" s="7" t="s">
        <v>2075</v>
      </c>
      <c r="Q453" s="7" t="s">
        <v>2077</v>
      </c>
      <c r="U453" s="7" t="s">
        <v>2075</v>
      </c>
      <c r="V453" s="7" t="s">
        <v>2077</v>
      </c>
      <c r="X453" s="392"/>
      <c r="Y453" s="392"/>
      <c r="Z453" s="7" t="s">
        <v>2075</v>
      </c>
      <c r="AA453" s="7" t="s">
        <v>2077</v>
      </c>
      <c r="AB453" s="424">
        <v>44652</v>
      </c>
      <c r="AC453" s="424"/>
      <c r="AF453" s="425">
        <f t="shared" si="15"/>
        <v>0</v>
      </c>
      <c r="AG453" s="7"/>
      <c r="AH453" s="28"/>
      <c r="AI453" s="10" t="s">
        <v>1465</v>
      </c>
    </row>
    <row r="454" spans="1:35">
      <c r="A454" s="10" t="str">
        <f>'Main Meals'!A454</f>
        <v>92001.504.000.000.000.000.000</v>
      </c>
      <c r="B454" s="9">
        <f>'Main Meals'!B454</f>
        <v>92000</v>
      </c>
      <c r="C454" s="9">
        <f>'Main Meals'!C454</f>
        <v>92001</v>
      </c>
      <c r="D454" s="10" t="str">
        <f>'Main Meals'!D454</f>
        <v xml:space="preserve">Hearty Colorado Lamb Ragu Pasta </v>
      </c>
      <c r="E454" s="9">
        <f>VLOOKUP($A454,'Item ID Crosswalk'!$A$2:$J$1048576,9,FALSE)</f>
        <v>0</v>
      </c>
      <c r="F454" s="422">
        <f>VLOOKUP($A454,'Item ID Crosswalk'!$A$2:$J$1048576,10,FALSE)</f>
        <v>810044439212</v>
      </c>
      <c r="G454" s="9" t="str">
        <f>'Main Meals'!I454</f>
        <v>ACTIVE</v>
      </c>
      <c r="H454" s="409">
        <f>'Main Meals'!J454</f>
        <v>44629</v>
      </c>
      <c r="I454" s="9" t="str">
        <f>'Main Meals'!K454</f>
        <v>ENTRÉE</v>
      </c>
      <c r="J454" s="9" t="str">
        <f>VLOOKUP(C454,'Main Meals'!C454:L635,10,FALSE)</f>
        <v>SS</v>
      </c>
      <c r="K454" s="7" t="s">
        <v>2076</v>
      </c>
      <c r="L454" s="392">
        <v>16.7895</v>
      </c>
      <c r="M454" s="401">
        <v>44736</v>
      </c>
      <c r="N454" s="392">
        <v>15.99</v>
      </c>
      <c r="O454" s="423">
        <f t="shared" si="14"/>
        <v>0.05</v>
      </c>
      <c r="P454" s="7" t="s">
        <v>2075</v>
      </c>
      <c r="Q454" s="7" t="s">
        <v>2077</v>
      </c>
      <c r="U454" s="7" t="s">
        <v>2075</v>
      </c>
      <c r="V454" s="7" t="s">
        <v>2077</v>
      </c>
      <c r="X454" s="392"/>
      <c r="Y454" s="392"/>
      <c r="Z454" s="7" t="s">
        <v>2076</v>
      </c>
      <c r="AA454" s="407">
        <v>16.7895</v>
      </c>
      <c r="AB454" s="424">
        <v>44805</v>
      </c>
      <c r="AC454" s="424"/>
      <c r="AD454" s="392">
        <v>8.3947500000000002</v>
      </c>
      <c r="AE454" s="424">
        <v>44805</v>
      </c>
      <c r="AF454" s="425">
        <f t="shared" si="15"/>
        <v>0.5</v>
      </c>
      <c r="AG454" s="7"/>
      <c r="AH454" s="28"/>
      <c r="AI454" s="10" t="s">
        <v>1465</v>
      </c>
    </row>
    <row r="455" spans="1:35">
      <c r="A455" s="10" t="str">
        <f>'Main Meals'!A455</f>
        <v>30902.000.000.000.000.000.000</v>
      </c>
      <c r="B455" s="9">
        <f>'Main Meals'!B455</f>
        <v>30900</v>
      </c>
      <c r="C455" s="9">
        <f>'Main Meals'!C455</f>
        <v>30902</v>
      </c>
      <c r="D455" s="10" t="str">
        <f>'Main Meals'!D455</f>
        <v>Salmon with Dill (16 oz)</v>
      </c>
      <c r="E455" s="9">
        <f>VLOOKUP($A455,'Item ID Crosswalk'!$A$2:$J$1048576,9,FALSE)</f>
        <v>0</v>
      </c>
      <c r="F455" s="422">
        <f>VLOOKUP($A455,'Item ID Crosswalk'!$A$2:$J$1048576,10,FALSE)</f>
        <v>0</v>
      </c>
      <c r="G455" s="9" t="str">
        <f>'Main Meals'!I455</f>
        <v>INACTIVE</v>
      </c>
      <c r="H455" s="409">
        <f>'Main Meals'!J455</f>
        <v>44629</v>
      </c>
      <c r="I455" s="9" t="str">
        <f>'Main Meals'!K455</f>
        <v>SIDE</v>
      </c>
      <c r="J455" s="9" t="str">
        <f>VLOOKUP(C455,'Main Meals'!C455:L635,10,FALSE)</f>
        <v>MS</v>
      </c>
      <c r="K455" s="7" t="s">
        <v>2076</v>
      </c>
      <c r="L455" s="392">
        <v>15.99</v>
      </c>
      <c r="M455" s="401">
        <v>44642</v>
      </c>
      <c r="N455" s="392"/>
      <c r="O455" s="423">
        <f t="shared" si="14"/>
        <v>0</v>
      </c>
      <c r="P455" s="7" t="s">
        <v>2075</v>
      </c>
      <c r="Q455" s="7" t="s">
        <v>2077</v>
      </c>
      <c r="U455" s="7" t="s">
        <v>2075</v>
      </c>
      <c r="V455" s="7" t="s">
        <v>2077</v>
      </c>
      <c r="X455" s="392"/>
      <c r="Y455" s="392"/>
      <c r="Z455" s="7" t="s">
        <v>2075</v>
      </c>
      <c r="AA455" s="7" t="s">
        <v>2077</v>
      </c>
      <c r="AB455" s="424">
        <v>44652</v>
      </c>
      <c r="AC455" s="424"/>
      <c r="AF455" s="425">
        <f t="shared" si="15"/>
        <v>0</v>
      </c>
      <c r="AG455" s="7"/>
      <c r="AH455" s="28"/>
      <c r="AI455" s="10" t="s">
        <v>1465</v>
      </c>
    </row>
    <row r="456" spans="1:35">
      <c r="A456" s="10" t="str">
        <f>'Main Meals'!A456</f>
        <v>13503.000.000.000.000.000.000</v>
      </c>
      <c r="B456" s="9">
        <f>'Main Meals'!B456</f>
        <v>13500</v>
      </c>
      <c r="C456" s="9">
        <f>'Main Meals'!C456</f>
        <v>13503</v>
      </c>
      <c r="D456" s="10" t="str">
        <f>'Main Meals'!D456</f>
        <v>Sautéed Spinach (16 oz)</v>
      </c>
      <c r="E456" s="9">
        <f>VLOOKUP($A456,'Item ID Crosswalk'!$A$2:$J$1048576,9,FALSE)</f>
        <v>0</v>
      </c>
      <c r="F456" s="422">
        <f>VLOOKUP($A456,'Item ID Crosswalk'!$A$2:$J$1048576,10,FALSE)</f>
        <v>0</v>
      </c>
      <c r="G456" s="9" t="str">
        <f>'Main Meals'!I456</f>
        <v>INACTIVE</v>
      </c>
      <c r="H456" s="409">
        <f>'Main Meals'!J456</f>
        <v>44630</v>
      </c>
      <c r="I456" s="9" t="str">
        <f>'Main Meals'!K456</f>
        <v>SIDE</v>
      </c>
      <c r="J456" s="9" t="str">
        <f>VLOOKUP(C456,'Main Meals'!C456:L635,10,FALSE)</f>
        <v>MS</v>
      </c>
      <c r="K456" s="7" t="s">
        <v>2076</v>
      </c>
      <c r="L456" s="392">
        <v>6.99</v>
      </c>
      <c r="M456" s="401">
        <v>44642</v>
      </c>
      <c r="N456" s="392"/>
      <c r="O456" s="423">
        <f t="shared" si="14"/>
        <v>0</v>
      </c>
      <c r="P456" s="7" t="s">
        <v>2075</v>
      </c>
      <c r="Q456" s="7" t="s">
        <v>2077</v>
      </c>
      <c r="U456" s="7" t="s">
        <v>2075</v>
      </c>
      <c r="V456" s="7" t="s">
        <v>2077</v>
      </c>
      <c r="X456" s="392"/>
      <c r="Y456" s="392"/>
      <c r="Z456" s="7" t="s">
        <v>2075</v>
      </c>
      <c r="AA456" s="7" t="s">
        <v>2077</v>
      </c>
      <c r="AB456" s="424">
        <v>44652</v>
      </c>
      <c r="AC456" s="424"/>
      <c r="AF456" s="425">
        <f t="shared" si="15"/>
        <v>0</v>
      </c>
      <c r="AG456" s="7"/>
      <c r="AH456" s="28"/>
      <c r="AI456" s="10" t="s">
        <v>1465</v>
      </c>
    </row>
    <row r="457" spans="1:35">
      <c r="A457" s="10" t="str">
        <f>'Main Meals'!A457</f>
        <v>40890.91001.80501.80301.80301.80301.13503</v>
      </c>
      <c r="B457" s="9">
        <f>'Main Meals'!B457</f>
        <v>40800</v>
      </c>
      <c r="C457" s="9">
        <f>'Main Meals'!C457</f>
        <v>40890</v>
      </c>
      <c r="D457" s="10" t="str">
        <f>'Main Meals'!D457</f>
        <v xml:space="preserve">Passover Bundle  </v>
      </c>
      <c r="E457" s="9">
        <f>VLOOKUP($A457,'Item ID Crosswalk'!$A$2:$J$1048576,9,FALSE)</f>
        <v>0</v>
      </c>
      <c r="F457" s="422">
        <f>VLOOKUP($A457,'Item ID Crosswalk'!$A$2:$J$1048576,10,FALSE)</f>
        <v>0</v>
      </c>
      <c r="G457" s="9" t="str">
        <f>'Main Meals'!I457</f>
        <v>INACTIVE</v>
      </c>
      <c r="H457" s="409">
        <f>'Main Meals'!J457</f>
        <v>44637</v>
      </c>
      <c r="I457" s="9" t="str">
        <f>'Main Meals'!K457</f>
        <v>BUNDLE</v>
      </c>
      <c r="J457" s="9" t="str">
        <f>VLOOKUP(C457,'Main Meals'!C457:L635,10,FALSE)</f>
        <v>BUNDLE</v>
      </c>
      <c r="K457" s="7" t="s">
        <v>2076</v>
      </c>
      <c r="L457" s="392">
        <v>111.99</v>
      </c>
      <c r="M457" s="401">
        <v>44642</v>
      </c>
      <c r="N457" s="392"/>
      <c r="O457" s="423">
        <f t="shared" si="14"/>
        <v>0</v>
      </c>
      <c r="P457" s="7" t="s">
        <v>2075</v>
      </c>
      <c r="Q457" s="7" t="s">
        <v>2077</v>
      </c>
      <c r="U457" s="7" t="s">
        <v>2075</v>
      </c>
      <c r="V457" s="7" t="s">
        <v>2077</v>
      </c>
      <c r="X457" s="392"/>
      <c r="Y457" s="392"/>
      <c r="Z457" s="7" t="s">
        <v>2075</v>
      </c>
      <c r="AA457" s="7" t="s">
        <v>2077</v>
      </c>
      <c r="AB457" s="424">
        <v>44652</v>
      </c>
      <c r="AC457" s="424"/>
      <c r="AF457" s="425">
        <f t="shared" si="15"/>
        <v>0</v>
      </c>
      <c r="AG457" s="7"/>
      <c r="AH457" s="28"/>
      <c r="AI457" s="10" t="s">
        <v>1465</v>
      </c>
    </row>
    <row r="458" spans="1:35">
      <c r="A458" s="10" t="str">
        <f>'Main Meals'!A458</f>
        <v>93001.615.000.000.000.000.000</v>
      </c>
      <c r="B458" s="9">
        <f>'Main Meals'!B458</f>
        <v>93000</v>
      </c>
      <c r="C458" s="9">
        <f>'Main Meals'!C458</f>
        <v>93001</v>
      </c>
      <c r="D458" s="10" t="str">
        <f>'Main Meals'!D458</f>
        <v xml:space="preserve">Buckwheat Pancakes with Strawberries and Brie </v>
      </c>
      <c r="E458" s="9">
        <f>VLOOKUP($A458,'Item ID Crosswalk'!$A$2:$J$1048576,9,FALSE)</f>
        <v>0</v>
      </c>
      <c r="F458" s="422">
        <f>VLOOKUP($A458,'Item ID Crosswalk'!$A$2:$J$1048576,10,FALSE)</f>
        <v>810044439301</v>
      </c>
      <c r="G458" s="9" t="str">
        <f>'Main Meals'!I458</f>
        <v>ACTIVE</v>
      </c>
      <c r="H458" s="409">
        <f>'Main Meals'!J458</f>
        <v>44637</v>
      </c>
      <c r="I458" s="9" t="str">
        <f>'Main Meals'!K458</f>
        <v>ENTRÉE</v>
      </c>
      <c r="J458" s="9" t="str">
        <f>VLOOKUP(C458,'Main Meals'!C458:L635,10,FALSE)</f>
        <v>SS</v>
      </c>
      <c r="K458" s="7" t="s">
        <v>2076</v>
      </c>
      <c r="L458" s="392">
        <v>10.2897</v>
      </c>
      <c r="M458" s="401">
        <v>44736</v>
      </c>
      <c r="N458" s="392">
        <v>9.99</v>
      </c>
      <c r="O458" s="423">
        <f t="shared" si="14"/>
        <v>2.9999999999999964E-2</v>
      </c>
      <c r="P458" s="7" t="s">
        <v>2075</v>
      </c>
      <c r="Q458" s="7" t="s">
        <v>2077</v>
      </c>
      <c r="U458" s="7" t="s">
        <v>2075</v>
      </c>
      <c r="V458" s="7" t="s">
        <v>2077</v>
      </c>
      <c r="X458" s="392"/>
      <c r="Y458" s="392"/>
      <c r="Z458" s="7" t="s">
        <v>2076</v>
      </c>
      <c r="AA458" s="407">
        <v>10.2897</v>
      </c>
      <c r="AB458" s="424">
        <v>44805</v>
      </c>
      <c r="AC458" s="424"/>
      <c r="AD458" s="392">
        <v>4.6349999999999998</v>
      </c>
      <c r="AE458" s="424">
        <v>44805</v>
      </c>
      <c r="AF458" s="425">
        <f t="shared" si="15"/>
        <v>0.5495495495495496</v>
      </c>
      <c r="AG458" s="7"/>
      <c r="AH458" s="28"/>
      <c r="AI458" s="10" t="s">
        <v>1465</v>
      </c>
    </row>
    <row r="459" spans="1:35">
      <c r="A459" s="10" t="str">
        <f>'Main Meals'!A459</f>
        <v>94010.000.000.000.000.000.000</v>
      </c>
      <c r="B459" s="9">
        <f>'Main Meals'!B459</f>
        <v>94000</v>
      </c>
      <c r="C459" s="9">
        <f>'Main Meals'!C459</f>
        <v>94010</v>
      </c>
      <c r="D459" s="10" t="str">
        <f>'Main Meals'!D459</f>
        <v xml:space="preserve">Asian Chicken Salad </v>
      </c>
      <c r="E459" s="9">
        <f>VLOOKUP($A459,'Item ID Crosswalk'!$A$2:$J$1048576,9,FALSE)</f>
        <v>0</v>
      </c>
      <c r="F459" s="422">
        <f>VLOOKUP($A459,'Item ID Crosswalk'!$A$2:$J$1048576,10,FALSE)</f>
        <v>810044439403</v>
      </c>
      <c r="G459" s="9" t="str">
        <f>'Main Meals'!I459</f>
        <v>ACTIVE</v>
      </c>
      <c r="H459" s="409">
        <f>'Main Meals'!J459</f>
        <v>44657</v>
      </c>
      <c r="I459" s="9" t="str">
        <f>'Main Meals'!K459</f>
        <v>BULK</v>
      </c>
      <c r="J459" s="9" t="str">
        <f>VLOOKUP(C459,'Main Meals'!C459:L635,10,FALSE)</f>
        <v>BULK</v>
      </c>
      <c r="K459" s="7" t="s">
        <v>2075</v>
      </c>
      <c r="L459" s="392" t="s">
        <v>2077</v>
      </c>
      <c r="N459" s="392"/>
      <c r="O459" s="423">
        <f t="shared" si="14"/>
        <v>0</v>
      </c>
      <c r="P459" s="7" t="s">
        <v>2075</v>
      </c>
      <c r="Q459" s="7" t="s">
        <v>2077</v>
      </c>
      <c r="U459" s="7" t="s">
        <v>2075</v>
      </c>
      <c r="V459" s="7" t="s">
        <v>2077</v>
      </c>
      <c r="X459" s="392"/>
      <c r="Y459" s="392"/>
      <c r="Z459" s="7" t="s">
        <v>2076</v>
      </c>
      <c r="AB459" s="424">
        <v>44652</v>
      </c>
      <c r="AC459" s="424"/>
      <c r="AF459" s="425">
        <f t="shared" si="15"/>
        <v>0</v>
      </c>
      <c r="AG459" s="7"/>
      <c r="AH459" s="28"/>
      <c r="AI459" s="10" t="s">
        <v>1465</v>
      </c>
    </row>
    <row r="460" spans="1:35">
      <c r="A460" s="10" t="str">
        <f>'Main Meals'!A460</f>
        <v>93010.000.000.000.000.000.000</v>
      </c>
      <c r="B460" s="9">
        <f>'Main Meals'!B460</f>
        <v>93000</v>
      </c>
      <c r="C460" s="9">
        <f>'Main Meals'!C460</f>
        <v>93010</v>
      </c>
      <c r="D460" s="10" t="str">
        <f>'Main Meals'!D460</f>
        <v xml:space="preserve">Buckwheat Pancakes with Strawberries and Brie </v>
      </c>
      <c r="E460" s="9">
        <f>VLOOKUP($A460,'Item ID Crosswalk'!$A$2:$J$1048576,9,FALSE)</f>
        <v>0</v>
      </c>
      <c r="F460" s="422">
        <f>VLOOKUP($A460,'Item ID Crosswalk'!$A$2:$J$1048576,10,FALSE)</f>
        <v>810044439304</v>
      </c>
      <c r="G460" s="9" t="str">
        <f>'Main Meals'!I460</f>
        <v>ACTIVE</v>
      </c>
      <c r="H460" s="409">
        <f>'Main Meals'!J460</f>
        <v>44658</v>
      </c>
      <c r="I460" s="9" t="str">
        <f>'Main Meals'!K460</f>
        <v>BULK</v>
      </c>
      <c r="J460" s="9" t="str">
        <f>VLOOKUP(C460,'Main Meals'!C460:L635,10,FALSE)</f>
        <v>BULK</v>
      </c>
      <c r="K460" s="7" t="s">
        <v>2075</v>
      </c>
      <c r="L460" s="392" t="s">
        <v>2077</v>
      </c>
      <c r="N460" s="392"/>
      <c r="O460" s="423">
        <f t="shared" si="14"/>
        <v>0</v>
      </c>
      <c r="P460" s="7" t="s">
        <v>2075</v>
      </c>
      <c r="Q460" s="7" t="s">
        <v>2077</v>
      </c>
      <c r="U460" s="7" t="s">
        <v>2075</v>
      </c>
      <c r="V460" s="7" t="s">
        <v>2077</v>
      </c>
      <c r="X460" s="392"/>
      <c r="Y460" s="392"/>
      <c r="Z460" s="7" t="s">
        <v>2076</v>
      </c>
      <c r="AB460" s="424">
        <v>44652</v>
      </c>
      <c r="AC460" s="424"/>
      <c r="AF460" s="425">
        <f t="shared" si="15"/>
        <v>0</v>
      </c>
      <c r="AG460" s="7"/>
      <c r="AH460" s="28"/>
      <c r="AI460" s="10" t="s">
        <v>1465</v>
      </c>
    </row>
    <row r="461" spans="1:35">
      <c r="A461" s="10" t="str">
        <f>'Main Meals'!A461</f>
        <v>2002.104.301.000.000.000.000</v>
      </c>
      <c r="B461" s="9">
        <f>'Main Meals'!B461</f>
        <v>2000</v>
      </c>
      <c r="C461" s="9">
        <f>'Main Meals'!C461</f>
        <v>2002</v>
      </c>
      <c r="D461" s="10" t="str">
        <f>'Main Meals'!D461</f>
        <v>Grilled Salmon (Simply Grilled)</v>
      </c>
      <c r="E461" s="9">
        <f>VLOOKUP($A461,'Item ID Crosswalk'!$A$2:$J$1048576,9,FALSE)</f>
        <v>0</v>
      </c>
      <c r="F461" s="422">
        <f>VLOOKUP($A461,'Item ID Crosswalk'!$A$2:$J$1048576,10,FALSE)</f>
        <v>0</v>
      </c>
      <c r="G461" s="9" t="str">
        <f>'Main Meals'!I461</f>
        <v>ACTIVE</v>
      </c>
      <c r="H461" s="409">
        <f>'Main Meals'!J461</f>
        <v>44663</v>
      </c>
      <c r="I461" s="9" t="str">
        <f>'Main Meals'!K461</f>
        <v>ENTRÉE</v>
      </c>
      <c r="J461" s="9" t="str">
        <f>VLOOKUP(C461,'Main Meals'!C461:L635,10,FALSE)</f>
        <v>SS</v>
      </c>
      <c r="K461" s="7" t="s">
        <v>2076</v>
      </c>
      <c r="L461" s="392">
        <v>23.794649999999997</v>
      </c>
      <c r="M461" s="401">
        <v>44736</v>
      </c>
      <c r="N461" s="392">
        <v>22.99</v>
      </c>
      <c r="O461" s="423">
        <f t="shared" si="14"/>
        <v>3.4999999999999948E-2</v>
      </c>
      <c r="P461" s="7" t="s">
        <v>2075</v>
      </c>
      <c r="Q461" s="7"/>
      <c r="X461" s="392"/>
      <c r="Y461" s="392"/>
      <c r="AB461" s="424">
        <v>44652</v>
      </c>
      <c r="AC461" s="424"/>
      <c r="AF461" s="425">
        <f t="shared" si="15"/>
        <v>0</v>
      </c>
      <c r="AG461" s="7"/>
      <c r="AH461" s="28"/>
    </row>
    <row r="462" spans="1:35">
      <c r="A462" s="10" t="str">
        <f>'Main Meals'!A462</f>
        <v>95001.000.000.000.000.000.000</v>
      </c>
      <c r="B462" s="9">
        <f>'Main Meals'!B462</f>
        <v>95000</v>
      </c>
      <c r="C462" s="9">
        <f>'Main Meals'!C462</f>
        <v>95001</v>
      </c>
      <c r="D462" s="10" t="str">
        <f>'Main Meals'!D462</f>
        <v xml:space="preserve">Sea Bass with Roasted Fingerling Potatoes and Broccolini </v>
      </c>
      <c r="E462" s="9">
        <f>VLOOKUP($A462,'Item ID Crosswalk'!$A$2:$J$1048576,9,FALSE)</f>
        <v>0</v>
      </c>
      <c r="F462" s="422">
        <f>VLOOKUP($A462,'Item ID Crosswalk'!$A$2:$J$1048576,10,FALSE)</f>
        <v>0</v>
      </c>
      <c r="G462" s="9" t="str">
        <f>'Main Meals'!I462</f>
        <v xml:space="preserve">ACTIVE </v>
      </c>
      <c r="H462" s="409">
        <f>'Main Meals'!J462</f>
        <v>44670</v>
      </c>
      <c r="I462" s="9" t="str">
        <f>'Main Meals'!K462</f>
        <v>ENTRÉE</v>
      </c>
      <c r="J462" s="9" t="str">
        <f>VLOOKUP(C462,'Main Meals'!C462:L635,10,FALSE)</f>
        <v>SS</v>
      </c>
      <c r="K462" s="7" t="s">
        <v>2076</v>
      </c>
      <c r="L462" s="392">
        <v>18.55</v>
      </c>
      <c r="M462" s="401">
        <v>44736</v>
      </c>
      <c r="N462" s="392">
        <v>17.989999999999998</v>
      </c>
      <c r="O462" s="423">
        <f t="shared" si="14"/>
        <v>3.1128404669260829E-2</v>
      </c>
      <c r="Q462" s="7"/>
      <c r="X462" s="392"/>
      <c r="Y462" s="392"/>
      <c r="AB462" s="424">
        <v>44652</v>
      </c>
      <c r="AC462" s="424"/>
      <c r="AF462" s="425">
        <f t="shared" si="15"/>
        <v>0</v>
      </c>
      <c r="AG462" s="7"/>
      <c r="AH462" s="28"/>
    </row>
    <row r="463" spans="1:35">
      <c r="A463" s="10" t="str">
        <f>'Main Meals'!A463</f>
        <v>5510.000.000.000.000.000.000</v>
      </c>
      <c r="B463" s="9">
        <f>'Main Meals'!B463</f>
        <v>5500</v>
      </c>
      <c r="C463" s="9">
        <f>'Main Meals'!C463</f>
        <v>5510</v>
      </c>
      <c r="D463" s="10" t="str">
        <f>'Main Meals'!D463</f>
        <v xml:space="preserve">Pulled BBQ Chicken </v>
      </c>
      <c r="E463" s="9">
        <f>VLOOKUP($A463,'Item ID Crosswalk'!$A$2:$J$1048576,9,FALSE)</f>
        <v>0</v>
      </c>
      <c r="F463" s="422">
        <f>VLOOKUP($A463,'Item ID Crosswalk'!$A$2:$J$1048576,10,FALSE)</f>
        <v>0</v>
      </c>
      <c r="G463" s="9" t="str">
        <f>'Main Meals'!I463</f>
        <v>INACTIVE</v>
      </c>
      <c r="H463" s="409">
        <f>'Main Meals'!J463</f>
        <v>44700</v>
      </c>
      <c r="I463" s="9" t="str">
        <f>'Main Meals'!K463</f>
        <v>BULK</v>
      </c>
      <c r="J463" s="9" t="str">
        <f>VLOOKUP(C463,'Main Meals'!C463:L635,10,FALSE)</f>
        <v>BULK</v>
      </c>
      <c r="K463" s="7" t="s">
        <v>2075</v>
      </c>
      <c r="L463" s="392" t="s">
        <v>2077</v>
      </c>
      <c r="M463" s="401">
        <v>44715</v>
      </c>
      <c r="O463" s="423">
        <f t="shared" si="14"/>
        <v>0</v>
      </c>
      <c r="P463" s="7" t="s">
        <v>2075</v>
      </c>
      <c r="Q463" s="7" t="s">
        <v>2077</v>
      </c>
      <c r="U463" s="7" t="s">
        <v>2075</v>
      </c>
      <c r="V463" s="7" t="s">
        <v>2077</v>
      </c>
      <c r="X463" s="392"/>
      <c r="Y463" s="392"/>
      <c r="Z463" s="7" t="s">
        <v>2076</v>
      </c>
      <c r="AB463" s="424">
        <v>44652</v>
      </c>
      <c r="AC463" s="424"/>
      <c r="AF463" s="425">
        <f t="shared" si="15"/>
        <v>0</v>
      </c>
      <c r="AG463" s="7"/>
      <c r="AH463" s="28"/>
      <c r="AI463" s="10" t="s">
        <v>1465</v>
      </c>
    </row>
    <row r="464" spans="1:35">
      <c r="A464" s="10" t="str">
        <f>'Main Meals'!A464</f>
        <v>95101.137.000.000.000.000.000</v>
      </c>
      <c r="B464" s="9">
        <f>'Main Meals'!B464</f>
        <v>95100</v>
      </c>
      <c r="C464" s="9">
        <f>'Main Meals'!C464</f>
        <v>95101</v>
      </c>
      <c r="D464" s="10" t="str">
        <f>'Main Meals'!D464</f>
        <v>Caesar Salad (Chicken)</v>
      </c>
      <c r="E464" s="9">
        <f>VLOOKUP($A464,'Item ID Crosswalk'!$A$2:$J$1048576,9,FALSE)</f>
        <v>0</v>
      </c>
      <c r="F464" s="422">
        <f>VLOOKUP($A464,'Item ID Crosswalk'!$A$2:$J$1048576,10,FALSE)</f>
        <v>810044439519</v>
      </c>
      <c r="G464" s="9" t="str">
        <f>'Main Meals'!I464</f>
        <v>ACTIVE</v>
      </c>
      <c r="H464" s="409">
        <f>'Main Meals'!J464</f>
        <v>44705</v>
      </c>
      <c r="I464" s="9" t="str">
        <f>'Main Meals'!K464</f>
        <v>ENTRÉE</v>
      </c>
      <c r="J464" s="9" t="str">
        <f>VLOOKUP(C464,'Main Meals'!C464:L635,10,FALSE)</f>
        <v>SS</v>
      </c>
      <c r="K464" s="7" t="s">
        <v>2076</v>
      </c>
      <c r="L464" s="392">
        <v>12.99</v>
      </c>
      <c r="M464" s="401">
        <v>44715</v>
      </c>
      <c r="O464" s="423">
        <f t="shared" si="14"/>
        <v>0</v>
      </c>
      <c r="Q464" s="7"/>
      <c r="X464" s="392"/>
      <c r="Y464" s="392"/>
      <c r="Z464" s="7" t="s">
        <v>2076</v>
      </c>
      <c r="AA464" s="407">
        <v>12.99</v>
      </c>
      <c r="AB464" s="424">
        <v>44805</v>
      </c>
      <c r="AC464" s="424"/>
      <c r="AD464" s="392">
        <v>7.7939999999999996</v>
      </c>
      <c r="AE464" s="424">
        <v>44805</v>
      </c>
      <c r="AF464" s="425">
        <f t="shared" si="15"/>
        <v>0.4</v>
      </c>
      <c r="AG464" s="7"/>
      <c r="AH464" s="28"/>
    </row>
    <row r="465" spans="1:35">
      <c r="A465" s="10" t="str">
        <f>'Main Meals'!A465</f>
        <v>95102.137.000.000.000.000.000</v>
      </c>
      <c r="B465" s="9">
        <f>'Main Meals'!B465</f>
        <v>95100</v>
      </c>
      <c r="C465" s="9">
        <f>'Main Meals'!C465</f>
        <v>95102</v>
      </c>
      <c r="D465" s="10" t="str">
        <f>'Main Meals'!D465</f>
        <v>Caesar Salad (Salmon)</v>
      </c>
      <c r="E465" s="9">
        <f>VLOOKUP($A465,'Item ID Crosswalk'!$A$2:$J$1048576,9,FALSE)</f>
        <v>0</v>
      </c>
      <c r="F465" s="422">
        <f>VLOOKUP($A465,'Item ID Crosswalk'!$A$2:$J$1048576,10,FALSE)</f>
        <v>0</v>
      </c>
      <c r="G465" s="9" t="str">
        <f>'Main Meals'!I465</f>
        <v>ACTIVE</v>
      </c>
      <c r="H465" s="409">
        <f>'Main Meals'!J465</f>
        <v>44705</v>
      </c>
      <c r="I465" s="9" t="str">
        <f>'Main Meals'!K465</f>
        <v>ENTRÉE</v>
      </c>
      <c r="J465" s="9" t="str">
        <f>VLOOKUP(C465,'Main Meals'!C465:L635,10,FALSE)</f>
        <v>SS</v>
      </c>
      <c r="K465" s="7" t="s">
        <v>2076</v>
      </c>
      <c r="L465" s="392">
        <v>13.99</v>
      </c>
      <c r="M465" s="401">
        <v>44715</v>
      </c>
      <c r="O465" s="423">
        <f t="shared" si="14"/>
        <v>0</v>
      </c>
      <c r="Q465" s="7"/>
      <c r="X465" s="392"/>
      <c r="Y465" s="392"/>
      <c r="AB465" s="424">
        <v>44652</v>
      </c>
      <c r="AC465" s="424"/>
      <c r="AF465" s="425">
        <f t="shared" si="15"/>
        <v>0</v>
      </c>
      <c r="AG465" s="7"/>
      <c r="AH465" s="28"/>
    </row>
    <row r="466" spans="1:35">
      <c r="A466" s="10" t="str">
        <f>'Main Meals'!A466</f>
        <v>95103.137.000.000.000.000.000</v>
      </c>
      <c r="B466" s="9">
        <f>'Main Meals'!B466</f>
        <v>95100</v>
      </c>
      <c r="C466" s="9">
        <f>'Main Meals'!C466</f>
        <v>95103</v>
      </c>
      <c r="D466" s="10" t="str">
        <f>'Main Meals'!D466</f>
        <v>Caesar Salad (Shrimp)</v>
      </c>
      <c r="E466" s="9">
        <f>VLOOKUP($A466,'Item ID Crosswalk'!$A$2:$J$1048576,9,FALSE)</f>
        <v>0</v>
      </c>
      <c r="F466" s="422">
        <f>VLOOKUP($A466,'Item ID Crosswalk'!$A$2:$J$1048576,10,FALSE)</f>
        <v>0</v>
      </c>
      <c r="G466" s="9" t="str">
        <f>'Main Meals'!I466</f>
        <v>ACTIVE</v>
      </c>
      <c r="H466" s="409">
        <f>'Main Meals'!J466</f>
        <v>44705</v>
      </c>
      <c r="I466" s="9" t="str">
        <f>'Main Meals'!K466</f>
        <v>ENTRÉE</v>
      </c>
      <c r="J466" s="9" t="str">
        <f>VLOOKUP(C466,'Main Meals'!C466:L635,10,FALSE)</f>
        <v>SS</v>
      </c>
      <c r="K466" s="7" t="s">
        <v>2076</v>
      </c>
      <c r="L466" s="392">
        <v>13.99</v>
      </c>
      <c r="M466" s="401">
        <v>44715</v>
      </c>
      <c r="O466" s="423">
        <f t="shared" si="14"/>
        <v>0</v>
      </c>
      <c r="Q466" s="7"/>
      <c r="X466" s="392"/>
      <c r="Y466" s="392"/>
      <c r="AB466" s="424">
        <v>44652</v>
      </c>
      <c r="AC466" s="424"/>
      <c r="AF466" s="425">
        <f t="shared" si="15"/>
        <v>0</v>
      </c>
      <c r="AG466" s="7"/>
      <c r="AH466" s="28"/>
    </row>
    <row r="467" spans="1:35">
      <c r="A467" s="10" t="str">
        <f>'Main Meals'!A467</f>
        <v>95201.403.616.503.000.000.000</v>
      </c>
      <c r="B467" s="9">
        <f>'Main Meals'!B467</f>
        <v>95200</v>
      </c>
      <c r="C467" s="9">
        <f>'Main Meals'!C467</f>
        <v>95201</v>
      </c>
      <c r="D467" s="10" t="str">
        <f>'Main Meals'!D467</f>
        <v xml:space="preserve">Arepas </v>
      </c>
      <c r="E467" s="9">
        <f>VLOOKUP($A467,'Item ID Crosswalk'!$A$2:$J$1048576,9,FALSE)</f>
        <v>0</v>
      </c>
      <c r="F467" s="422">
        <f>VLOOKUP($A467,'Item ID Crosswalk'!$A$2:$J$1048576,10,FALSE)</f>
        <v>0</v>
      </c>
      <c r="G467" s="9" t="str">
        <f>'Main Meals'!I467</f>
        <v>ACTIVE</v>
      </c>
      <c r="H467" s="409">
        <f>'Main Meals'!J467</f>
        <v>44705</v>
      </c>
      <c r="I467" s="9" t="str">
        <f>'Main Meals'!K467</f>
        <v>BREAKFAST</v>
      </c>
      <c r="J467" s="9" t="str">
        <f>VLOOKUP(C467,'Main Meals'!C467:L635,10,FALSE)</f>
        <v>SS</v>
      </c>
      <c r="K467" s="7" t="s">
        <v>2076</v>
      </c>
      <c r="L467" s="392">
        <v>8.99</v>
      </c>
      <c r="M467" s="401">
        <v>44715</v>
      </c>
      <c r="O467" s="423">
        <f t="shared" si="14"/>
        <v>0</v>
      </c>
      <c r="Q467" s="7"/>
      <c r="X467" s="392"/>
      <c r="Y467" s="392"/>
      <c r="AB467" s="424">
        <v>44652</v>
      </c>
      <c r="AC467" s="424"/>
      <c r="AF467" s="425">
        <f t="shared" si="15"/>
        <v>0</v>
      </c>
      <c r="AG467" s="7"/>
      <c r="AH467" s="28"/>
    </row>
    <row r="468" spans="1:35">
      <c r="A468" s="10" t="str">
        <f>'Main Meals'!A468</f>
        <v>95301.000.000.000.000.000.000</v>
      </c>
      <c r="B468" s="9">
        <f>'Main Meals'!B468</f>
        <v>95300</v>
      </c>
      <c r="C468" s="9">
        <f>'Main Meals'!C468</f>
        <v>95301</v>
      </c>
      <c r="D468" s="10" t="str">
        <f>'Main Meals'!D468</f>
        <v>BBQ Sauce  (16 oz)</v>
      </c>
      <c r="E468" s="9">
        <f>VLOOKUP($A468,'Item ID Crosswalk'!$A$2:$J$1048576,9,FALSE)</f>
        <v>0</v>
      </c>
      <c r="F468" s="422">
        <f>VLOOKUP($A468,'Item ID Crosswalk'!$A$2:$J$1048576,10,FALSE)</f>
        <v>810044433012</v>
      </c>
      <c r="G468" s="9" t="str">
        <f>'Main Meals'!I468</f>
        <v>ACTIVE</v>
      </c>
      <c r="H468" s="409">
        <f>'Main Meals'!J468</f>
        <v>44705</v>
      </c>
      <c r="I468" s="9" t="str">
        <f>'Main Meals'!K468</f>
        <v>SIDE</v>
      </c>
      <c r="J468" s="9" t="str">
        <f>VLOOKUP(C468,'Main Meals'!C468:L635,10,FALSE)</f>
        <v>MS</v>
      </c>
      <c r="K468" s="7" t="s">
        <v>2076</v>
      </c>
      <c r="L468" s="392"/>
      <c r="M468" s="401">
        <v>44715</v>
      </c>
      <c r="O468" s="423">
        <f t="shared" si="14"/>
        <v>0</v>
      </c>
      <c r="Q468" s="7"/>
      <c r="X468" s="392"/>
      <c r="Y468" s="392"/>
      <c r="AB468" s="424">
        <v>44652</v>
      </c>
      <c r="AC468" s="424"/>
      <c r="AF468" s="425">
        <f t="shared" si="15"/>
        <v>0</v>
      </c>
      <c r="AG468" s="7"/>
      <c r="AH468" s="28"/>
    </row>
    <row r="469" spans="1:35">
      <c r="A469" s="10" t="str">
        <f>'Main Meals'!A469</f>
        <v>11002.000.000.000.000.000.000</v>
      </c>
      <c r="B469" s="9">
        <f>'Main Meals'!B469</f>
        <v>11000</v>
      </c>
      <c r="C469" s="9">
        <f>'Main Meals'!C469</f>
        <v>11002</v>
      </c>
      <c r="D469" s="10" t="str">
        <f>'Main Meals'!D469</f>
        <v>Grab &amp; Go Gazpacho (8 oz)</v>
      </c>
      <c r="E469" s="9">
        <f>VLOOKUP($A469,'Item ID Crosswalk'!$A$2:$J$1048576,9,FALSE)</f>
        <v>0</v>
      </c>
      <c r="F469" s="422">
        <f>VLOOKUP($A469,'Item ID Crosswalk'!$A$2:$J$1048576,10,FALSE)</f>
        <v>810044431100</v>
      </c>
      <c r="G469" s="9" t="str">
        <f>'Main Meals'!I469</f>
        <v>ACTIVE</v>
      </c>
      <c r="H469" s="409">
        <f>'Main Meals'!J469</f>
        <v>44705</v>
      </c>
      <c r="I469" s="9" t="str">
        <f>'Main Meals'!K469</f>
        <v>SOUP</v>
      </c>
      <c r="J469" s="9" t="str">
        <f>VLOOKUP(C469,'Main Meals'!C469:L635,10,FALSE)</f>
        <v>SS</v>
      </c>
      <c r="K469" s="7" t="s">
        <v>2076</v>
      </c>
      <c r="L469" s="392">
        <v>4.99</v>
      </c>
      <c r="M469" s="401">
        <v>44715</v>
      </c>
      <c r="O469" s="423">
        <f t="shared" si="14"/>
        <v>0</v>
      </c>
      <c r="Q469" s="7"/>
      <c r="X469" s="392"/>
      <c r="Y469" s="392"/>
      <c r="AB469" s="424">
        <v>44652</v>
      </c>
      <c r="AC469" s="424"/>
      <c r="AD469" s="392">
        <v>2.5</v>
      </c>
      <c r="AE469" s="409">
        <v>44790</v>
      </c>
      <c r="AF469" s="425">
        <f t="shared" si="15"/>
        <v>0</v>
      </c>
      <c r="AG469" s="7"/>
      <c r="AH469" s="28"/>
    </row>
    <row r="470" spans="1:35">
      <c r="A470" s="10" t="str">
        <f>'Main Meals'!A470</f>
        <v>95401.000.000.000.000.000.000</v>
      </c>
      <c r="B470" s="9">
        <f>'Main Meals'!B470</f>
        <v>95400</v>
      </c>
      <c r="C470" s="9">
        <f>'Main Meals'!C470</f>
        <v>95401</v>
      </c>
      <c r="D470" s="10" t="str">
        <f>'Main Meals'!D470</f>
        <v xml:space="preserve">Buffalo Meatballs  </v>
      </c>
      <c r="E470" s="9">
        <f>VLOOKUP($A470,'Item ID Crosswalk'!$A$2:$J$1048576,9,FALSE)</f>
        <v>0</v>
      </c>
      <c r="F470" s="422">
        <f>VLOOKUP($A470,'Item ID Crosswalk'!$A$2:$J$1048576,10,FALSE)</f>
        <v>0</v>
      </c>
      <c r="G470" s="9" t="str">
        <f>'Main Meals'!I470</f>
        <v>ACTIVE</v>
      </c>
      <c r="H470" s="409">
        <f>'Main Meals'!J470</f>
        <v>44743</v>
      </c>
      <c r="I470" s="9" t="str">
        <f>'Main Meals'!K470</f>
        <v>SIDE</v>
      </c>
      <c r="J470" s="9" t="str">
        <f>VLOOKUP(C470,'Main Meals'!C470:L635,10,FALSE)</f>
        <v>SS</v>
      </c>
      <c r="K470" s="7" t="s">
        <v>2076</v>
      </c>
      <c r="L470" s="392">
        <v>11.39</v>
      </c>
      <c r="M470" s="401">
        <v>44778</v>
      </c>
      <c r="O470" s="423">
        <f t="shared" si="14"/>
        <v>0</v>
      </c>
      <c r="Q470" s="7"/>
      <c r="X470" s="392"/>
      <c r="Y470" s="392"/>
      <c r="AB470" s="424">
        <v>44652</v>
      </c>
      <c r="AC470" s="424"/>
      <c r="AF470" s="425">
        <f t="shared" si="15"/>
        <v>0</v>
      </c>
      <c r="AG470" s="7"/>
      <c r="AH470" s="28"/>
    </row>
    <row r="471" spans="1:35">
      <c r="A471" s="10" t="str">
        <f>'Main Meals'!A471</f>
        <v>95501.000.000.000.000.000.000</v>
      </c>
      <c r="B471" s="9">
        <f>'Main Meals'!B471</f>
        <v>95500</v>
      </c>
      <c r="C471" s="9">
        <f>'Main Meals'!C471</f>
        <v>95501</v>
      </c>
      <c r="D471" s="10" t="str">
        <f>'Main Meals'!D471</f>
        <v>Melon Gazpacho (8 oz)</v>
      </c>
      <c r="E471" s="9">
        <f>VLOOKUP($A471,'Item ID Crosswalk'!$A$2:$J$1048576,9,FALSE)</f>
        <v>0</v>
      </c>
      <c r="F471" s="422">
        <f>VLOOKUP($A471,'Item ID Crosswalk'!$A$2:$J$1048576,10,FALSE)</f>
        <v>810044439502</v>
      </c>
      <c r="G471" s="9" t="str">
        <f>'Main Meals'!I471</f>
        <v>ACTIVE</v>
      </c>
      <c r="H471" s="409">
        <f>'Main Meals'!J471</f>
        <v>44778</v>
      </c>
      <c r="I471" s="9" t="str">
        <f>'Main Meals'!K471</f>
        <v>SOUP</v>
      </c>
      <c r="J471" s="9" t="str">
        <f>VLOOKUP(C471,'Main Meals'!C471:L635,10,FALSE)</f>
        <v>SS</v>
      </c>
      <c r="K471" s="7" t="s">
        <v>2076</v>
      </c>
      <c r="L471" s="392">
        <v>5.99</v>
      </c>
      <c r="M471" s="401">
        <v>44778</v>
      </c>
      <c r="O471" s="423">
        <f t="shared" si="14"/>
        <v>0</v>
      </c>
      <c r="Q471" s="7"/>
      <c r="X471" s="392"/>
      <c r="Y471" s="392"/>
      <c r="Z471" s="7" t="s">
        <v>2076</v>
      </c>
      <c r="AA471" s="407">
        <v>5.99</v>
      </c>
      <c r="AB471" s="424">
        <v>44805</v>
      </c>
      <c r="AC471" s="424"/>
      <c r="AD471" s="392">
        <v>3.2945000000000002</v>
      </c>
      <c r="AE471" s="424">
        <v>44805</v>
      </c>
      <c r="AF471" s="425">
        <f t="shared" si="15"/>
        <v>0.45</v>
      </c>
      <c r="AG471" s="7"/>
      <c r="AH471" s="28"/>
    </row>
    <row r="472" spans="1:35">
      <c r="A472" s="10" t="str">
        <f>'Main Meals'!A472</f>
        <v>95601.138.000.000.000.000.000</v>
      </c>
      <c r="B472" s="9">
        <f>'Main Meals'!B472</f>
        <v>95600</v>
      </c>
      <c r="C472" s="9">
        <f>'Main Meals'!C472</f>
        <v>95601</v>
      </c>
      <c r="D472" s="10" t="str">
        <f>'Main Meals'!D472</f>
        <v xml:space="preserve">Tuna Niçoise Salad </v>
      </c>
      <c r="E472" s="9">
        <f>VLOOKUP($A472,'Item ID Crosswalk'!$A$2:$J$1048576,9,FALSE)</f>
        <v>0</v>
      </c>
      <c r="F472" s="422">
        <f>VLOOKUP($A472,'Item ID Crosswalk'!$A$2:$J$1048576,10,FALSE)</f>
        <v>0</v>
      </c>
      <c r="G472" s="9" t="str">
        <f>'Main Meals'!I472</f>
        <v>ACTIVE</v>
      </c>
      <c r="H472" s="409">
        <f>'Main Meals'!J472</f>
        <v>44778</v>
      </c>
      <c r="I472" s="9" t="str">
        <f>'Main Meals'!K472</f>
        <v>SALAD</v>
      </c>
      <c r="J472" s="9" t="str">
        <f>VLOOKUP(C472,'Main Meals'!C472:L635,10,FALSE)</f>
        <v>SS</v>
      </c>
      <c r="K472" s="7" t="s">
        <v>2076</v>
      </c>
      <c r="L472" s="392">
        <v>15.75</v>
      </c>
      <c r="M472" s="401">
        <v>44778</v>
      </c>
      <c r="O472" s="423">
        <f t="shared" ref="O472:O484" si="16">IFERROR((L472-N472)/N472,0)</f>
        <v>0</v>
      </c>
      <c r="Q472" s="7"/>
      <c r="X472" s="392"/>
      <c r="Y472" s="392"/>
      <c r="AB472" s="424">
        <v>44652</v>
      </c>
      <c r="AC472" s="424"/>
      <c r="AF472" s="425">
        <f t="shared" ref="AF472:AF484" si="17">IFERROR(((AA472-AD472)/AA472),0)</f>
        <v>0</v>
      </c>
      <c r="AG472" s="7"/>
      <c r="AH472" s="28"/>
    </row>
    <row r="473" spans="1:35">
      <c r="A473" s="10" t="str">
        <f>'Main Meals'!A473</f>
        <v>1604.000.000.000.000.000.000</v>
      </c>
      <c r="B473" s="9">
        <f>'Main Meals'!B473</f>
        <v>1600</v>
      </c>
      <c r="C473" s="9">
        <f>'Main Meals'!C473</f>
        <v>1604</v>
      </c>
      <c r="D473" s="10" t="str">
        <f>'Main Meals'!D473</f>
        <v>Tikka Masala  (Shrimp)</v>
      </c>
      <c r="E473" s="9">
        <f>VLOOKUP($A473,'Item ID Crosswalk'!$A$2:$J$1048576,9,FALSE)</f>
        <v>0</v>
      </c>
      <c r="F473" s="422">
        <f>VLOOKUP($A473,'Item ID Crosswalk'!$A$2:$J$1048576,10,FALSE)</f>
        <v>0</v>
      </c>
      <c r="G473" s="9" t="str">
        <f>'Main Meals'!I473</f>
        <v>ACTIVE</v>
      </c>
      <c r="H473" s="409">
        <f>'Main Meals'!J473</f>
        <v>44778</v>
      </c>
      <c r="I473" s="9" t="str">
        <f>'Main Meals'!K473</f>
        <v>ENTRÉE</v>
      </c>
      <c r="J473" s="9" t="str">
        <f>VLOOKUP(C473,'Main Meals'!C473:L635,10,FALSE)</f>
        <v>SS</v>
      </c>
      <c r="K473" s="7" t="s">
        <v>2076</v>
      </c>
      <c r="L473" s="392">
        <v>16.75</v>
      </c>
      <c r="M473" s="401">
        <v>44778</v>
      </c>
      <c r="O473" s="423">
        <f t="shared" si="16"/>
        <v>0</v>
      </c>
      <c r="Q473" s="7"/>
      <c r="X473" s="392"/>
      <c r="Y473" s="392"/>
      <c r="AB473" s="424">
        <v>44652</v>
      </c>
      <c r="AC473" s="424"/>
      <c r="AF473" s="425">
        <f t="shared" si="17"/>
        <v>0</v>
      </c>
      <c r="AG473" s="7"/>
      <c r="AH473" s="28"/>
    </row>
    <row r="474" spans="1:35">
      <c r="A474" s="10" t="str">
        <f>'Main Meals'!A474</f>
        <v>86003.000.000.000.000.000.000</v>
      </c>
      <c r="B474" s="9">
        <f>'Main Meals'!B474</f>
        <v>86000</v>
      </c>
      <c r="C474" s="9">
        <f>'Main Meals'!C474</f>
        <v>86003</v>
      </c>
      <c r="D474" s="10" t="str">
        <f>'Main Meals'!D474</f>
        <v>Green Smoothie (16 oz)</v>
      </c>
      <c r="E474" s="9">
        <f>VLOOKUP($A474,'Item ID Crosswalk'!$A$2:$J$1048576,9,FALSE)</f>
        <v>0</v>
      </c>
      <c r="F474" s="422">
        <f>VLOOKUP($A474,'Item ID Crosswalk'!$A$2:$J$1048576,10,FALSE)</f>
        <v>810044438635</v>
      </c>
      <c r="G474" s="9" t="str">
        <f>'Main Meals'!I474</f>
        <v>ACTIVE</v>
      </c>
      <c r="H474" s="409">
        <f>'Main Meals'!J474</f>
        <v>44778</v>
      </c>
      <c r="I474" s="9" t="str">
        <f>'Main Meals'!K474</f>
        <v>BEVERAGE</v>
      </c>
      <c r="J474" s="9" t="str">
        <f>VLOOKUP(C474,'Main Meals'!C474:L635,10,FALSE)</f>
        <v>MS</v>
      </c>
      <c r="K474" s="7" t="s">
        <v>2075</v>
      </c>
      <c r="M474" s="401"/>
      <c r="O474" s="423">
        <f t="shared" si="16"/>
        <v>0</v>
      </c>
      <c r="Q474" s="7"/>
      <c r="X474" s="392"/>
      <c r="Y474" s="392"/>
      <c r="AB474" s="424">
        <v>44652</v>
      </c>
      <c r="AC474" s="424"/>
      <c r="AF474" s="425">
        <f t="shared" si="17"/>
        <v>0</v>
      </c>
      <c r="AG474" s="7"/>
      <c r="AH474" s="28"/>
    </row>
    <row r="475" spans="1:35">
      <c r="A475" s="10" t="str">
        <f>'Main Meals'!A475</f>
        <v>13903.000.000.000.000.000.000</v>
      </c>
      <c r="B475" s="9">
        <f>'Main Meals'!B475</f>
        <v>13900</v>
      </c>
      <c r="C475" s="9">
        <f>'Main Meals'!C475</f>
        <v>13903</v>
      </c>
      <c r="D475" s="10" t="str">
        <f>'Main Meals'!D475</f>
        <v>Turmeric Latte (16 oz)</v>
      </c>
      <c r="E475" s="9">
        <f>VLOOKUP($A475,'Item ID Crosswalk'!$A$2:$J$1048576,9,FALSE)</f>
        <v>0</v>
      </c>
      <c r="F475" s="422">
        <f>VLOOKUP($A475,'Item ID Crosswalk'!$A$2:$J$1048576,10,FALSE)</f>
        <v>810044431393</v>
      </c>
      <c r="G475" s="9" t="str">
        <f>'Main Meals'!I475</f>
        <v>ACTIVE</v>
      </c>
      <c r="H475" s="409">
        <f>'Main Meals'!J475</f>
        <v>44778</v>
      </c>
      <c r="I475" s="9" t="str">
        <f>'Main Meals'!K475</f>
        <v>BEVERAGE</v>
      </c>
      <c r="J475" s="9" t="str">
        <f>VLOOKUP(C475,'Main Meals'!C475:L635,10,FALSE)</f>
        <v>MS</v>
      </c>
      <c r="K475" s="7" t="s">
        <v>2075</v>
      </c>
      <c r="M475" s="401"/>
      <c r="O475" s="423">
        <f t="shared" si="16"/>
        <v>0</v>
      </c>
      <c r="Q475" s="7"/>
      <c r="X475" s="392"/>
      <c r="Y475" s="392"/>
      <c r="AB475" s="424">
        <v>44652</v>
      </c>
      <c r="AC475" s="424"/>
      <c r="AF475" s="425">
        <f t="shared" si="17"/>
        <v>0</v>
      </c>
      <c r="AG475" s="7"/>
      <c r="AH475" s="28"/>
    </row>
    <row r="476" spans="1:35">
      <c r="A476" s="10" t="str">
        <f>'Main Meals'!A476</f>
        <v>2710.000.000.000.000.000.000</v>
      </c>
      <c r="B476" s="9">
        <f>'Main Meals'!B476</f>
        <v>2700</v>
      </c>
      <c r="C476" s="9">
        <f>'Main Meals'!C476</f>
        <v>2710</v>
      </c>
      <c r="D476" s="10" t="str">
        <f>'Main Meals'!D476</f>
        <v>Moroccan Tajine (Chicken)</v>
      </c>
      <c r="E476" s="9">
        <f>VLOOKUP($A476,'Item ID Crosswalk'!$A$2:$J$1048576,9,FALSE)</f>
        <v>0</v>
      </c>
      <c r="F476" s="422">
        <f>VLOOKUP($A476,'Item ID Crosswalk'!$A$2:$J$1048576,10,FALSE)</f>
        <v>810044432718</v>
      </c>
      <c r="G476" s="9" t="str">
        <f>'Main Meals'!I476</f>
        <v>ACTIVE</v>
      </c>
      <c r="H476" s="409">
        <f>'Main Meals'!J476</f>
        <v>44799</v>
      </c>
      <c r="I476" s="9" t="str">
        <f>'Main Meals'!K476</f>
        <v>BULK</v>
      </c>
      <c r="J476" s="9" t="str">
        <f>VLOOKUP(C476,'Main Meals'!C476:L635,10,FALSE)</f>
        <v>BULK</v>
      </c>
      <c r="K476" s="7" t="s">
        <v>2075</v>
      </c>
      <c r="L476" s="392" t="s">
        <v>2077</v>
      </c>
      <c r="M476" s="401">
        <v>44805</v>
      </c>
      <c r="O476" s="423">
        <f t="shared" si="16"/>
        <v>0</v>
      </c>
      <c r="P476" s="7" t="s">
        <v>2075</v>
      </c>
      <c r="Q476" s="7" t="s">
        <v>2077</v>
      </c>
      <c r="U476" s="7" t="s">
        <v>2075</v>
      </c>
      <c r="V476" s="7" t="s">
        <v>2077</v>
      </c>
      <c r="X476" s="392"/>
      <c r="Y476" s="392"/>
      <c r="Z476" s="7" t="s">
        <v>2076</v>
      </c>
      <c r="AB476" s="424">
        <v>44652</v>
      </c>
      <c r="AC476" s="424"/>
      <c r="AD476" s="392">
        <v>90.8</v>
      </c>
      <c r="AF476" s="425">
        <f t="shared" si="17"/>
        <v>0</v>
      </c>
      <c r="AG476" s="7"/>
      <c r="AH476" s="28"/>
      <c r="AI476" s="10" t="s">
        <v>1465</v>
      </c>
    </row>
    <row r="477" spans="1:35">
      <c r="A477" s="10" t="str">
        <f>'Main Meals'!A477</f>
        <v>4711.000.000.000.000.000.000</v>
      </c>
      <c r="B477" s="9">
        <f>'Main Meals'!B477</f>
        <v>4700</v>
      </c>
      <c r="C477" s="9">
        <f>'Main Meals'!C477</f>
        <v>4711</v>
      </c>
      <c r="D477" s="10" t="str">
        <f>'Main Meals'!D477</f>
        <v>Frittata (Tomato &amp; Herbs)</v>
      </c>
      <c r="E477" s="9">
        <f>VLOOKUP($A477,'Item ID Crosswalk'!$A$2:$J$1048576,9,FALSE)</f>
        <v>0</v>
      </c>
      <c r="F477" s="422">
        <f>VLOOKUP($A477,'Item ID Crosswalk'!$A$2:$J$1048576,10,FALSE)</f>
        <v>810044434712</v>
      </c>
      <c r="G477" s="9" t="str">
        <f>'Main Meals'!I477</f>
        <v>ACTIVE</v>
      </c>
      <c r="H477" s="409">
        <f>'Main Meals'!J477</f>
        <v>44799</v>
      </c>
      <c r="I477" s="9" t="str">
        <f>'Main Meals'!K477</f>
        <v>BULK</v>
      </c>
      <c r="J477" s="9" t="str">
        <f>VLOOKUP(C477,'Main Meals'!C477:L635,10,FALSE)</f>
        <v>BULK</v>
      </c>
      <c r="K477" s="7" t="s">
        <v>2075</v>
      </c>
      <c r="L477" s="392" t="s">
        <v>2077</v>
      </c>
      <c r="M477" s="401">
        <v>44805</v>
      </c>
      <c r="O477" s="423">
        <f t="shared" si="16"/>
        <v>0</v>
      </c>
      <c r="P477" s="7" t="s">
        <v>2075</v>
      </c>
      <c r="Q477" s="7" t="s">
        <v>2077</v>
      </c>
      <c r="U477" s="7" t="s">
        <v>2075</v>
      </c>
      <c r="V477" s="7" t="s">
        <v>2077</v>
      </c>
      <c r="X477" s="392"/>
      <c r="Y477" s="392"/>
      <c r="Z477" s="7" t="s">
        <v>2076</v>
      </c>
      <c r="AB477" s="424">
        <v>44652</v>
      </c>
      <c r="AC477" s="424"/>
      <c r="AD477" s="392">
        <v>55.8</v>
      </c>
      <c r="AF477" s="425">
        <f t="shared" si="17"/>
        <v>0</v>
      </c>
      <c r="AG477" s="7"/>
      <c r="AH477" s="28"/>
      <c r="AI477" s="10" t="s">
        <v>1465</v>
      </c>
    </row>
    <row r="478" spans="1:35">
      <c r="A478" s="10" t="str">
        <f>'Main Meals'!A478</f>
        <v>4712.000.000.000.000.000.000</v>
      </c>
      <c r="B478" s="9">
        <f>'Main Meals'!B478</f>
        <v>4700</v>
      </c>
      <c r="C478" s="9">
        <f>'Main Meals'!C478</f>
        <v>4712</v>
      </c>
      <c r="D478" s="10" t="str">
        <f>'Main Meals'!D478</f>
        <v>Frittata (Bacon &amp; Cheese)</v>
      </c>
      <c r="E478" s="9">
        <f>VLOOKUP($A478,'Item ID Crosswalk'!$A$2:$J$1048576,9,FALSE)</f>
        <v>0</v>
      </c>
      <c r="F478" s="422">
        <f>VLOOKUP($A478,'Item ID Crosswalk'!$A$2:$J$1048576,10,FALSE)</f>
        <v>810044434729</v>
      </c>
      <c r="G478" s="9" t="str">
        <f>'Main Meals'!I478</f>
        <v>ACTIVE</v>
      </c>
      <c r="H478" s="409">
        <f>'Main Meals'!J478</f>
        <v>44799</v>
      </c>
      <c r="I478" s="9" t="str">
        <f>'Main Meals'!K478</f>
        <v>BULK</v>
      </c>
      <c r="J478" s="9" t="str">
        <f>VLOOKUP(C478,'Main Meals'!C478:L635,10,FALSE)</f>
        <v>BULK</v>
      </c>
      <c r="K478" s="7" t="s">
        <v>2075</v>
      </c>
      <c r="L478" s="392" t="s">
        <v>2077</v>
      </c>
      <c r="M478" s="401">
        <v>44805</v>
      </c>
      <c r="O478" s="423">
        <f t="shared" si="16"/>
        <v>0</v>
      </c>
      <c r="P478" s="7" t="s">
        <v>2075</v>
      </c>
      <c r="Q478" s="7" t="s">
        <v>2077</v>
      </c>
      <c r="U478" s="7" t="s">
        <v>2075</v>
      </c>
      <c r="V478" s="7" t="s">
        <v>2077</v>
      </c>
      <c r="X478" s="392"/>
      <c r="Y478" s="392"/>
      <c r="Z478" s="7" t="s">
        <v>2076</v>
      </c>
      <c r="AB478" s="424">
        <v>44652</v>
      </c>
      <c r="AC478" s="424"/>
      <c r="AD478" s="392">
        <v>55.8</v>
      </c>
      <c r="AF478" s="425">
        <f t="shared" si="17"/>
        <v>0</v>
      </c>
      <c r="AG478" s="7"/>
      <c r="AH478" s="28"/>
      <c r="AI478" s="10" t="s">
        <v>1465</v>
      </c>
    </row>
    <row r="479" spans="1:35">
      <c r="A479" s="10" t="str">
        <f>'Main Meals'!A479</f>
        <v>16110.000.000.000.000.000.000</v>
      </c>
      <c r="B479" s="9">
        <f>'Main Meals'!B479</f>
        <v>16100</v>
      </c>
      <c r="C479" s="9">
        <f>'Main Meals'!C479</f>
        <v>16110</v>
      </c>
      <c r="D479" s="10" t="str">
        <f>'Main Meals'!D479</f>
        <v xml:space="preserve">Cucumber Potato Salad </v>
      </c>
      <c r="E479" s="9">
        <f>VLOOKUP($A479,'Item ID Crosswalk'!$A$2:$J$1048576,9,FALSE)</f>
        <v>0</v>
      </c>
      <c r="F479" s="422">
        <f>VLOOKUP($A479,'Item ID Crosswalk'!$A$2:$J$1048576,10,FALSE)</f>
        <v>810044431612</v>
      </c>
      <c r="G479" s="9" t="str">
        <f>'Main Meals'!I479</f>
        <v>ACTIVE</v>
      </c>
      <c r="H479" s="409">
        <f>'Main Meals'!J479</f>
        <v>44799</v>
      </c>
      <c r="I479" s="9" t="str">
        <f>'Main Meals'!K479</f>
        <v>BULK</v>
      </c>
      <c r="J479" s="9" t="str">
        <f>VLOOKUP(C479,'Main Meals'!C479:L635,10,FALSE)</f>
        <v>BULK</v>
      </c>
      <c r="K479" s="7" t="s">
        <v>2075</v>
      </c>
      <c r="L479" s="392" t="s">
        <v>2077</v>
      </c>
      <c r="M479" s="401">
        <v>44805</v>
      </c>
      <c r="O479" s="423">
        <f t="shared" si="16"/>
        <v>0</v>
      </c>
      <c r="P479" s="7" t="s">
        <v>2075</v>
      </c>
      <c r="Q479" s="7" t="s">
        <v>2077</v>
      </c>
      <c r="U479" s="7" t="s">
        <v>2075</v>
      </c>
      <c r="V479" s="7" t="s">
        <v>2077</v>
      </c>
      <c r="X479" s="392"/>
      <c r="Y479" s="392"/>
      <c r="Z479" s="7" t="s">
        <v>2076</v>
      </c>
      <c r="AB479" s="424">
        <v>44652</v>
      </c>
      <c r="AC479" s="424"/>
      <c r="AD479" s="392">
        <v>49.940000000000005</v>
      </c>
      <c r="AF479" s="425">
        <f t="shared" si="17"/>
        <v>0</v>
      </c>
      <c r="AG479" s="7"/>
      <c r="AH479" s="28"/>
      <c r="AI479" s="10" t="s">
        <v>1465</v>
      </c>
    </row>
    <row r="480" spans="1:35">
      <c r="A480" s="10" t="str">
        <f>'Main Meals'!A480</f>
        <v>60310.000.000.000.000.000.000</v>
      </c>
      <c r="B480" s="9">
        <f>'Main Meals'!B480</f>
        <v>60300</v>
      </c>
      <c r="C480" s="9">
        <f>'Main Meals'!C480</f>
        <v>60310</v>
      </c>
      <c r="D480" s="10" t="str">
        <f>'Main Meals'!D480</f>
        <v xml:space="preserve">Teriyaki Meatballs </v>
      </c>
      <c r="E480" s="9">
        <f>VLOOKUP($A480,'Item ID Crosswalk'!$A$2:$J$1048576,9,FALSE)</f>
        <v>0</v>
      </c>
      <c r="F480" s="422">
        <f>VLOOKUP($A480,'Item ID Crosswalk'!$A$2:$J$1048576,10,FALSE)</f>
        <v>810044436037</v>
      </c>
      <c r="G480" s="9" t="str">
        <f>'Main Meals'!I480</f>
        <v>ACTIVE</v>
      </c>
      <c r="H480" s="409">
        <f>'Main Meals'!J480</f>
        <v>44799</v>
      </c>
      <c r="I480" s="9" t="str">
        <f>'Main Meals'!K480</f>
        <v>BULK</v>
      </c>
      <c r="J480" s="9" t="str">
        <f>VLOOKUP(C480,'Main Meals'!C480:L635,10,FALSE)</f>
        <v>BULK</v>
      </c>
      <c r="K480" s="7" t="s">
        <v>2075</v>
      </c>
      <c r="L480" s="392" t="s">
        <v>2077</v>
      </c>
      <c r="M480" s="401">
        <v>44805</v>
      </c>
      <c r="O480" s="423">
        <f t="shared" si="16"/>
        <v>0</v>
      </c>
      <c r="P480" s="7" t="s">
        <v>2075</v>
      </c>
      <c r="Q480" s="7" t="s">
        <v>2077</v>
      </c>
      <c r="U480" s="7" t="s">
        <v>2075</v>
      </c>
      <c r="V480" s="7" t="s">
        <v>2077</v>
      </c>
      <c r="X480" s="392"/>
      <c r="Y480" s="392"/>
      <c r="Z480" s="7" t="s">
        <v>2076</v>
      </c>
      <c r="AB480" s="424">
        <v>44652</v>
      </c>
      <c r="AC480" s="424"/>
      <c r="AD480" s="392">
        <v>108.96000000000001</v>
      </c>
      <c r="AF480" s="425">
        <f t="shared" si="17"/>
        <v>0</v>
      </c>
      <c r="AG480" s="7"/>
      <c r="AH480" s="28"/>
      <c r="AI480" s="10" t="s">
        <v>1465</v>
      </c>
    </row>
    <row r="481" spans="1:35">
      <c r="A481" s="10" t="str">
        <f>'Main Meals'!A481</f>
        <v>85010.000.000.000.000.000.000</v>
      </c>
      <c r="B481" s="9">
        <f>'Main Meals'!B481</f>
        <v>85000</v>
      </c>
      <c r="C481" s="9">
        <f>'Main Meals'!C481</f>
        <v>85010</v>
      </c>
      <c r="D481" s="10" t="str">
        <f>'Main Meals'!D481</f>
        <v xml:space="preserve">Lasagna Alessandra </v>
      </c>
      <c r="E481" s="9">
        <f>VLOOKUP($A481,'Item ID Crosswalk'!$A$2:$J$1048576,9,FALSE)</f>
        <v>0</v>
      </c>
      <c r="F481" s="422">
        <f>VLOOKUP($A481,'Item ID Crosswalk'!$A$2:$J$1048576,10,FALSE)</f>
        <v>810044438505</v>
      </c>
      <c r="G481" s="9" t="str">
        <f>'Main Meals'!I481</f>
        <v>ACTIVE</v>
      </c>
      <c r="H481" s="409">
        <f>'Main Meals'!J481</f>
        <v>44802</v>
      </c>
      <c r="I481" s="9" t="str">
        <f>'Main Meals'!K481</f>
        <v>BULK</v>
      </c>
      <c r="J481" s="9" t="str">
        <f>VLOOKUP(C481,'Main Meals'!C481:L635,10,FALSE)</f>
        <v>BULK</v>
      </c>
      <c r="K481" s="7" t="s">
        <v>2075</v>
      </c>
      <c r="L481" s="392" t="s">
        <v>2077</v>
      </c>
      <c r="M481" s="401">
        <v>44805</v>
      </c>
      <c r="O481" s="423">
        <f t="shared" si="16"/>
        <v>0</v>
      </c>
      <c r="P481" s="7" t="s">
        <v>2075</v>
      </c>
      <c r="Q481" s="7" t="s">
        <v>2077</v>
      </c>
      <c r="U481" s="7" t="s">
        <v>2075</v>
      </c>
      <c r="V481" s="7" t="s">
        <v>2077</v>
      </c>
      <c r="X481" s="392"/>
      <c r="Y481" s="392"/>
      <c r="Z481" s="7" t="s">
        <v>2076</v>
      </c>
      <c r="AB481" s="424">
        <v>44805</v>
      </c>
      <c r="AC481" s="424"/>
      <c r="AF481" s="425">
        <f t="shared" si="17"/>
        <v>0</v>
      </c>
      <c r="AG481" s="7"/>
      <c r="AH481" s="28"/>
      <c r="AI481" s="10" t="s">
        <v>1465</v>
      </c>
    </row>
    <row r="482" spans="1:35">
      <c r="A482" s="10" t="str">
        <f>'Main Meals'!A482</f>
        <v>7610.000.000.000.000.000.000</v>
      </c>
      <c r="B482" s="9">
        <f>'Main Meals'!B482</f>
        <v>7600</v>
      </c>
      <c r="C482" s="9">
        <f>'Main Meals'!C482</f>
        <v>7610</v>
      </c>
      <c r="D482" s="10" t="str">
        <f>'Main Meals'!D482</f>
        <v xml:space="preserve">Baked Lasagna Bolognese </v>
      </c>
      <c r="E482" s="9">
        <f>VLOOKUP($A482,'Item ID Crosswalk'!$A$2:$J$1048576,9,FALSE)</f>
        <v>0</v>
      </c>
      <c r="F482" s="422">
        <f>VLOOKUP($A482,'Item ID Crosswalk'!$A$2:$J$1048576,10,FALSE)</f>
        <v>810044437614</v>
      </c>
      <c r="G482" s="9" t="str">
        <f>'Main Meals'!I482</f>
        <v>ACTIVE</v>
      </c>
      <c r="H482" s="409">
        <f>'Main Meals'!J482</f>
        <v>44802</v>
      </c>
      <c r="I482" s="9" t="str">
        <f>'Main Meals'!K482</f>
        <v>BULK</v>
      </c>
      <c r="J482" s="9" t="str">
        <f>VLOOKUP(C482,'Main Meals'!C482:L635,10,FALSE)</f>
        <v>BULK</v>
      </c>
      <c r="K482" s="7" t="s">
        <v>2075</v>
      </c>
      <c r="L482" s="392" t="s">
        <v>2077</v>
      </c>
      <c r="M482" s="401">
        <v>44805</v>
      </c>
      <c r="O482" s="423">
        <f t="shared" si="16"/>
        <v>0</v>
      </c>
      <c r="P482" s="7" t="s">
        <v>2075</v>
      </c>
      <c r="Q482" s="7" t="s">
        <v>2077</v>
      </c>
      <c r="U482" s="7" t="s">
        <v>2075</v>
      </c>
      <c r="V482" s="7" t="s">
        <v>2077</v>
      </c>
      <c r="X482" s="392"/>
      <c r="Y482" s="392"/>
      <c r="Z482" s="7" t="s">
        <v>2076</v>
      </c>
      <c r="AB482" s="424">
        <v>44805</v>
      </c>
      <c r="AC482" s="424"/>
      <c r="AF482" s="425">
        <f t="shared" si="17"/>
        <v>0</v>
      </c>
      <c r="AG482" s="7"/>
      <c r="AH482" s="28"/>
      <c r="AI482" s="10" t="s">
        <v>1465</v>
      </c>
    </row>
    <row r="483" spans="1:35">
      <c r="A483" s="10" t="str">
        <f>'Main Meals'!A483</f>
        <v>60511.000.000.000.000.000.000</v>
      </c>
      <c r="B483" s="9">
        <f>'Main Meals'!B483</f>
        <v>60500</v>
      </c>
      <c r="C483" s="9">
        <f>'Main Meals'!C483</f>
        <v>60511</v>
      </c>
      <c r="D483" s="10" t="str">
        <f>'Main Meals'!D483</f>
        <v xml:space="preserve">Stuffing </v>
      </c>
      <c r="E483" s="9">
        <f>VLOOKUP($A483,'Item ID Crosswalk'!$A$2:$J$1048576,9,FALSE)</f>
        <v>0</v>
      </c>
      <c r="F483" s="422">
        <f>VLOOKUP($A483,'Item ID Crosswalk'!$A$2:$J$1048576,10,FALSE)</f>
        <v>810044436051</v>
      </c>
      <c r="G483" s="9" t="str">
        <f>'Main Meals'!I483</f>
        <v>ACTIVE</v>
      </c>
      <c r="H483" s="409">
        <f>'Main Meals'!J483</f>
        <v>44802</v>
      </c>
      <c r="I483" s="9" t="str">
        <f>'Main Meals'!K483</f>
        <v>BULK</v>
      </c>
      <c r="J483" s="9" t="str">
        <f>VLOOKUP(C483,'Main Meals'!C483:L635,10,FALSE)</f>
        <v>BULK</v>
      </c>
      <c r="K483" s="7" t="s">
        <v>2075</v>
      </c>
      <c r="L483" s="392" t="s">
        <v>2077</v>
      </c>
      <c r="M483" s="401">
        <v>44805</v>
      </c>
      <c r="O483" s="423">
        <f t="shared" si="16"/>
        <v>0</v>
      </c>
      <c r="P483" s="7" t="s">
        <v>2075</v>
      </c>
      <c r="Q483" s="7" t="s">
        <v>2077</v>
      </c>
      <c r="U483" s="7" t="s">
        <v>2075</v>
      </c>
      <c r="V483" s="7" t="s">
        <v>2077</v>
      </c>
      <c r="X483" s="392"/>
      <c r="Y483" s="392"/>
      <c r="Z483" s="7" t="s">
        <v>2076</v>
      </c>
      <c r="AB483" s="424">
        <v>44805</v>
      </c>
      <c r="AC483" s="424"/>
      <c r="AF483" s="425">
        <f t="shared" si="17"/>
        <v>0</v>
      </c>
      <c r="AG483" s="7"/>
      <c r="AH483" s="28"/>
      <c r="AI483" s="10" t="s">
        <v>1465</v>
      </c>
    </row>
    <row r="484" spans="1:35">
      <c r="A484" s="10" t="str">
        <f>'Main Meals'!A484</f>
        <v>60811.000.000.000.000.000.000</v>
      </c>
      <c r="B484" s="9">
        <f>'Main Meals'!B484</f>
        <v>60800</v>
      </c>
      <c r="C484" s="9">
        <f>'Main Meals'!C484</f>
        <v>60811</v>
      </c>
      <c r="D484" s="10" t="str">
        <f>'Main Meals'!D484</f>
        <v xml:space="preserve">Braised Beef Brisket </v>
      </c>
      <c r="E484" s="9">
        <f>VLOOKUP($A484,'Item ID Crosswalk'!$A$2:$J$1048576,9,FALSE)</f>
        <v>0</v>
      </c>
      <c r="F484" s="422">
        <f>VLOOKUP($A484,'Item ID Crosswalk'!$A$2:$J$1048576,10,FALSE)</f>
        <v>810044436082</v>
      </c>
      <c r="G484" s="9" t="str">
        <f>'Main Meals'!I484</f>
        <v>ACTIVE</v>
      </c>
      <c r="H484" s="409">
        <f>'Main Meals'!J484</f>
        <v>44802</v>
      </c>
      <c r="I484" s="9" t="str">
        <f>'Main Meals'!K484</f>
        <v>BULK</v>
      </c>
      <c r="J484" s="9" t="str">
        <f>VLOOKUP(C484,'Main Meals'!C484:L635,10,FALSE)</f>
        <v>BULK</v>
      </c>
      <c r="K484" s="7" t="s">
        <v>2075</v>
      </c>
      <c r="L484" s="392" t="s">
        <v>2077</v>
      </c>
      <c r="M484" s="401">
        <v>44805</v>
      </c>
      <c r="O484" s="423">
        <f t="shared" si="16"/>
        <v>0</v>
      </c>
      <c r="P484" s="7" t="s">
        <v>2075</v>
      </c>
      <c r="Q484" s="7" t="s">
        <v>2077</v>
      </c>
      <c r="U484" s="7" t="s">
        <v>2075</v>
      </c>
      <c r="V484" s="7" t="s">
        <v>2077</v>
      </c>
      <c r="X484" s="392"/>
      <c r="Y484" s="392"/>
      <c r="Z484" s="7" t="s">
        <v>2076</v>
      </c>
      <c r="AB484" s="424">
        <v>44805</v>
      </c>
      <c r="AC484" s="424"/>
      <c r="AF484" s="425">
        <f t="shared" si="17"/>
        <v>0</v>
      </c>
      <c r="AG484" s="7"/>
      <c r="AH484" s="28"/>
      <c r="AI484" s="10" t="s">
        <v>1465</v>
      </c>
    </row>
    <row r="485" spans="1:35">
      <c r="A485" s="10" t="str">
        <f>'Main Meals'!A485</f>
        <v>14201.000.000.000.000.000.000</v>
      </c>
      <c r="B485" s="9">
        <f>'Main Meals'!B485</f>
        <v>14200</v>
      </c>
      <c r="C485" s="9">
        <f>'Main Meals'!C485</f>
        <v>14201</v>
      </c>
      <c r="D485" s="10" t="str">
        <f>'Main Meals'!D485</f>
        <v xml:space="preserve">Long Island Duck a l'Orange </v>
      </c>
      <c r="E485" s="9">
        <f>VLOOKUP($A485,'Item ID Crosswalk'!$A$2:$J$1048576,9,FALSE)</f>
        <v>0</v>
      </c>
      <c r="F485" s="422">
        <f>VLOOKUP($A485,'Item ID Crosswalk'!$A$2:$J$1048576,10,FALSE)</f>
        <v>0</v>
      </c>
      <c r="G485" s="9" t="str">
        <f>'Main Meals'!I485</f>
        <v>ACTIVE</v>
      </c>
      <c r="H485" s="409">
        <f>'Main Meals'!J485</f>
        <v>44802</v>
      </c>
      <c r="I485" s="9" t="str">
        <f>'Main Meals'!K485</f>
        <v>ENTRÉE</v>
      </c>
      <c r="J485" s="9" t="str">
        <f>VLOOKUP(C485,'Main Meals'!C485:L635,10,FALSE)</f>
        <v>SS</v>
      </c>
      <c r="M485" s="401"/>
      <c r="Q485" s="7"/>
      <c r="X485" s="392"/>
      <c r="Y485" s="392"/>
      <c r="AA485" s="392"/>
      <c r="AG485" s="7"/>
      <c r="AH485" s="28"/>
    </row>
    <row r="486" spans="1:35">
      <c r="A486" s="10" t="str">
        <f>'Main Meals'!A486</f>
        <v>70904.000.000.000.000.000.000</v>
      </c>
      <c r="B486" s="9">
        <f>'Main Meals'!B486</f>
        <v>70900</v>
      </c>
      <c r="C486" s="9">
        <f>'Main Meals'!C486</f>
        <v>70904</v>
      </c>
      <c r="D486" s="10" t="str">
        <f>'Main Meals'!D486</f>
        <v>Spring Salad (Half Portion- No Protein)</v>
      </c>
      <c r="E486" s="9">
        <f>VLOOKUP($A486,'Item ID Crosswalk'!$A$2:$J$1048576,9,FALSE)</f>
        <v>0</v>
      </c>
      <c r="F486" s="422">
        <f>VLOOKUP($A486,'Item ID Crosswalk'!$A$2:$J$1048576,10,FALSE)</f>
        <v>0</v>
      </c>
      <c r="G486" s="9" t="str">
        <f>'Main Meals'!I486</f>
        <v>ACTIVE</v>
      </c>
      <c r="H486" s="409">
        <f>'Main Meals'!J486</f>
        <v>44806</v>
      </c>
      <c r="I486" s="9" t="str">
        <f>'Main Meals'!K486</f>
        <v>SALAD</v>
      </c>
      <c r="J486" s="9" t="str">
        <f>VLOOKUP(C486,'Main Meals'!C486:L635,10,FALSE)</f>
        <v>SS</v>
      </c>
      <c r="M486" s="401"/>
      <c r="Q486" s="7"/>
      <c r="X486" s="392"/>
      <c r="Y486" s="392"/>
      <c r="AG486" s="7"/>
      <c r="AH486" s="28"/>
    </row>
    <row r="487" spans="1:35">
      <c r="A487" s="10" t="str">
        <f>'Main Meals'!A487</f>
        <v>95701.184.815.000.000.000.000</v>
      </c>
      <c r="B487" s="9">
        <f>'Main Meals'!B487</f>
        <v>95700</v>
      </c>
      <c r="C487" s="9">
        <f>'Main Meals'!C487</f>
        <v>95701</v>
      </c>
      <c r="D487" s="10" t="str">
        <f>'Main Meals'!D487</f>
        <v xml:space="preserve">Pastrami Sandwich </v>
      </c>
      <c r="E487" s="9">
        <f>VLOOKUP($A487,'Item ID Crosswalk'!$A$2:$J$1048576,9,FALSE)</f>
        <v>0</v>
      </c>
      <c r="F487" s="422">
        <f>VLOOKUP($A487,'Item ID Crosswalk'!$A$2:$J$1048576,10,FALSE)</f>
        <v>810044437010</v>
      </c>
      <c r="G487" s="9" t="str">
        <f>'Main Meals'!I487</f>
        <v>ACTIVE</v>
      </c>
      <c r="H487" s="409">
        <f>'Main Meals'!J487</f>
        <v>45023</v>
      </c>
      <c r="I487" s="9" t="str">
        <f>'Main Meals'!K487</f>
        <v>ENTRÉE</v>
      </c>
      <c r="J487" s="9" t="str">
        <f>VLOOKUP(C487,'Main Meals'!C487:L635,10,FALSE)</f>
        <v>SS</v>
      </c>
      <c r="K487" s="7" t="s">
        <v>2076</v>
      </c>
      <c r="L487" s="392">
        <v>12</v>
      </c>
      <c r="M487" s="401">
        <v>45023</v>
      </c>
      <c r="Q487" s="7"/>
      <c r="X487" s="392"/>
      <c r="Y487" s="392"/>
      <c r="AG487" s="7"/>
      <c r="AH487" s="28"/>
    </row>
    <row r="488" spans="1:35">
      <c r="A488" s="10" t="str">
        <f>'Main Meals'!A488</f>
        <v>95801.000.000.000.000.000.000</v>
      </c>
      <c r="B488" s="9">
        <f>'Main Meals'!B488</f>
        <v>95800</v>
      </c>
      <c r="C488" s="9">
        <f>'Main Meals'!C488</f>
        <v>95801</v>
      </c>
      <c r="D488" s="10" t="str">
        <f>'Main Meals'!D488</f>
        <v xml:space="preserve">Chicken &amp; Egg Salad Wrap </v>
      </c>
      <c r="E488" s="9">
        <f>VLOOKUP($A488,'Item ID Crosswalk'!$A$2:$J$1048576,9,FALSE)</f>
        <v>0</v>
      </c>
      <c r="F488" s="422">
        <f>VLOOKUP($A488,'Item ID Crosswalk'!$A$2:$J$1048576,10,FALSE)</f>
        <v>0</v>
      </c>
      <c r="G488" s="9" t="str">
        <f>'Main Meals'!I488</f>
        <v>ACTIVE</v>
      </c>
      <c r="H488" s="409">
        <f>'Main Meals'!J488</f>
        <v>45023</v>
      </c>
      <c r="I488" s="9" t="str">
        <f>'Main Meals'!K488</f>
        <v>ENTRÉE</v>
      </c>
      <c r="J488" s="9" t="str">
        <f>VLOOKUP(C488,'Main Meals'!C488:L635,10,FALSE)</f>
        <v>SS</v>
      </c>
      <c r="K488" s="7" t="s">
        <v>2076</v>
      </c>
      <c r="L488" s="392">
        <v>11</v>
      </c>
      <c r="M488" s="401">
        <v>45023</v>
      </c>
      <c r="Q488" s="7"/>
      <c r="X488" s="392"/>
      <c r="Y488" s="392"/>
      <c r="AG488" s="7"/>
      <c r="AH488" s="28"/>
    </row>
    <row r="489" spans="1:35">
      <c r="A489" s="10" t="str">
        <f>'Main Meals'!A489</f>
        <v>95901.124.181.000.000.000.000</v>
      </c>
      <c r="B489" s="9">
        <f>'Main Meals'!B489</f>
        <v>95900</v>
      </c>
      <c r="C489" s="9">
        <f>'Main Meals'!C489</f>
        <v>95901</v>
      </c>
      <c r="D489" s="10" t="str">
        <f>'Main Meals'!D489</f>
        <v xml:space="preserve">Epicured Burrito </v>
      </c>
      <c r="E489" s="9">
        <f>VLOOKUP($A489,'Item ID Crosswalk'!$A$2:$J$1048576,9,FALSE)</f>
        <v>0</v>
      </c>
      <c r="F489" s="422">
        <f>VLOOKUP($A489,'Item ID Crosswalk'!$A$2:$J$1048576,10,FALSE)</f>
        <v>810044439014</v>
      </c>
      <c r="G489" s="9" t="str">
        <f>'Main Meals'!I489</f>
        <v>ACTIVE</v>
      </c>
      <c r="H489" s="409">
        <f>'Main Meals'!J489</f>
        <v>45023</v>
      </c>
      <c r="I489" s="9" t="str">
        <f>'Main Meals'!K489</f>
        <v>ENTRÉE</v>
      </c>
      <c r="J489" s="9" t="str">
        <f>VLOOKUP(C489,'Main Meals'!C489:L635,10,FALSE)</f>
        <v>SS</v>
      </c>
      <c r="K489" s="7" t="s">
        <v>2076</v>
      </c>
      <c r="L489" s="392">
        <v>11</v>
      </c>
      <c r="M489" s="401">
        <v>45023</v>
      </c>
      <c r="Q489" s="7"/>
      <c r="X489" s="392"/>
      <c r="Y489" s="392"/>
      <c r="AG489" s="7"/>
      <c r="AH489" s="28"/>
    </row>
    <row r="490" spans="1:35">
      <c r="A490" s="10" t="str">
        <f>'Main Meals'!A490</f>
        <v>95902.124.181.000.000.000.000</v>
      </c>
      <c r="B490" s="9">
        <f>'Main Meals'!B490</f>
        <v>95900</v>
      </c>
      <c r="C490" s="9">
        <f>'Main Meals'!C490</f>
        <v>95902</v>
      </c>
      <c r="D490" s="10" t="str">
        <f>'Main Meals'!D490</f>
        <v>Epicured Burrito (Tempeh)</v>
      </c>
      <c r="E490" s="9">
        <f>VLOOKUP($A490,'Item ID Crosswalk'!$A$2:$J$1048576,9,FALSE)</f>
        <v>0</v>
      </c>
      <c r="F490" s="422">
        <f>VLOOKUP($A490,'Item ID Crosswalk'!$A$2:$J$1048576,10,FALSE)</f>
        <v>810044439021</v>
      </c>
      <c r="G490" s="9" t="str">
        <f>'Main Meals'!I490</f>
        <v>ACTIVE</v>
      </c>
      <c r="H490" s="409">
        <f>'Main Meals'!J490</f>
        <v>45023</v>
      </c>
      <c r="I490" s="9" t="str">
        <f>'Main Meals'!K490</f>
        <v>ENTRÉE</v>
      </c>
      <c r="J490" s="9" t="str">
        <f>VLOOKUP(C490,'Main Meals'!C490:L635,10,FALSE)</f>
        <v>SS</v>
      </c>
      <c r="K490" s="7" t="s">
        <v>2076</v>
      </c>
      <c r="L490" s="392">
        <v>11</v>
      </c>
      <c r="M490" s="401">
        <v>45023</v>
      </c>
      <c r="Q490" s="7"/>
      <c r="X490" s="392"/>
      <c r="Y490" s="392"/>
      <c r="AG490" s="7"/>
      <c r="AH490" s="28"/>
    </row>
    <row r="491" spans="1:35">
      <c r="A491" s="10" t="str">
        <f>'Main Meals'!A491</f>
        <v>96001.184.183.000.000.000.000</v>
      </c>
      <c r="B491" s="9">
        <f>'Main Meals'!B491</f>
        <v>96000</v>
      </c>
      <c r="C491" s="9">
        <f>'Main Meals'!C491</f>
        <v>96001</v>
      </c>
      <c r="D491" s="10" t="str">
        <f>'Main Meals'!D491</f>
        <v xml:space="preserve">Roasted Turkey Sandwich </v>
      </c>
      <c r="E491" s="9">
        <f>VLOOKUP($A491,'Item ID Crosswalk'!$A$2:$J$1048576,9,FALSE)</f>
        <v>0</v>
      </c>
      <c r="F491" s="422">
        <f>VLOOKUP($A491,'Item ID Crosswalk'!$A$2:$J$1048576,10,FALSE)</f>
        <v>810044430011</v>
      </c>
      <c r="G491" s="9" t="str">
        <f>'Main Meals'!I491</f>
        <v>ACTIVE</v>
      </c>
      <c r="H491" s="409">
        <f>'Main Meals'!J491</f>
        <v>45023</v>
      </c>
      <c r="I491" s="9" t="str">
        <f>'Main Meals'!K491</f>
        <v>ENTRÉE</v>
      </c>
      <c r="J491" s="9" t="str">
        <f>VLOOKUP(C491,'Main Meals'!C491:L635,10,FALSE)</f>
        <v>SS</v>
      </c>
      <c r="K491" s="7" t="s">
        <v>2076</v>
      </c>
      <c r="L491" s="392">
        <v>11</v>
      </c>
      <c r="M491" s="401">
        <v>45023</v>
      </c>
      <c r="Q491" s="7"/>
      <c r="X491" s="392"/>
      <c r="Y491" s="392"/>
      <c r="AG491" s="7"/>
      <c r="AH491" s="28"/>
    </row>
    <row r="492" spans="1:35">
      <c r="A492" s="10" t="str">
        <f>'Main Meals'!A492</f>
        <v>96101.180.000.000.000.000.000</v>
      </c>
      <c r="B492" s="9">
        <f>'Main Meals'!B492</f>
        <v>96100</v>
      </c>
      <c r="C492" s="9">
        <f>'Main Meals'!C492</f>
        <v>96101</v>
      </c>
      <c r="D492" s="10" t="str">
        <f>'Main Meals'!D492</f>
        <v xml:space="preserve">Chicken Wrap </v>
      </c>
      <c r="E492" s="9">
        <f>VLOOKUP($A492,'Item ID Crosswalk'!$A$2:$J$1048576,9,FALSE)</f>
        <v>0</v>
      </c>
      <c r="F492" s="422">
        <f>VLOOKUP($A492,'Item ID Crosswalk'!$A$2:$J$1048576,10,FALSE)</f>
        <v>810044391018</v>
      </c>
      <c r="G492" s="9" t="str">
        <f>'Main Meals'!I492</f>
        <v>ACTIVE</v>
      </c>
      <c r="H492" s="409">
        <f>'Main Meals'!J492</f>
        <v>45023</v>
      </c>
      <c r="I492" s="9" t="str">
        <f>'Main Meals'!K492</f>
        <v>ENTRÉE</v>
      </c>
      <c r="J492" s="9" t="str">
        <f>VLOOKUP(C492,'Main Meals'!C492:L635,10,FALSE)</f>
        <v>SS</v>
      </c>
      <c r="K492" s="7" t="s">
        <v>2076</v>
      </c>
      <c r="L492" s="392">
        <v>11</v>
      </c>
      <c r="M492" s="401">
        <v>45023</v>
      </c>
      <c r="Q492" s="7"/>
      <c r="X492" s="392"/>
      <c r="Y492" s="392"/>
      <c r="AG492" s="7"/>
      <c r="AH492" s="28"/>
    </row>
    <row r="493" spans="1:35">
      <c r="A493" s="10" t="str">
        <f>'Main Meals'!A493</f>
        <v>96201.109.000.000.000.000.000</v>
      </c>
      <c r="B493" s="9">
        <f>'Main Meals'!B493</f>
        <v>96200</v>
      </c>
      <c r="C493" s="9">
        <f>'Main Meals'!C493</f>
        <v>96201</v>
      </c>
      <c r="D493" s="10" t="str">
        <f>'Main Meals'!D493</f>
        <v xml:space="preserve">Beef Teriyaki Wrap </v>
      </c>
      <c r="E493" s="9">
        <f>VLOOKUP($A493,'Item ID Crosswalk'!$A$2:$J$1048576,9,FALSE)</f>
        <v>0</v>
      </c>
      <c r="F493" s="422">
        <f>VLOOKUP($A493,'Item ID Crosswalk'!$A$2:$J$1048576,10,FALSE)</f>
        <v>810044390215</v>
      </c>
      <c r="G493" s="9" t="str">
        <f>'Main Meals'!I493</f>
        <v>ACTIVE</v>
      </c>
      <c r="H493" s="409">
        <f>'Main Meals'!J493</f>
        <v>45023</v>
      </c>
      <c r="I493" s="9" t="str">
        <f>'Main Meals'!K493</f>
        <v>ENTRÉE</v>
      </c>
      <c r="J493" s="9" t="str">
        <f>VLOOKUP(C493,'Main Meals'!C493:L635,10,FALSE)</f>
        <v>SS</v>
      </c>
      <c r="K493" s="7" t="s">
        <v>2076</v>
      </c>
      <c r="L493" s="392">
        <v>12</v>
      </c>
      <c r="M493" s="401">
        <v>45023</v>
      </c>
      <c r="Q493" s="7"/>
      <c r="X493" s="392"/>
      <c r="Y493" s="392"/>
      <c r="AG493" s="7"/>
      <c r="AH493" s="28"/>
    </row>
    <row r="494" spans="1:35">
      <c r="A494" s="10" t="str">
        <f>'Main Meals'!A494</f>
        <v>96301.104.181.501.000.000.000</v>
      </c>
      <c r="B494" s="9">
        <f>'Main Meals'!B494</f>
        <v>96300</v>
      </c>
      <c r="C494" s="9">
        <f>'Main Meals'!C494</f>
        <v>96301</v>
      </c>
      <c r="D494" s="10" t="str">
        <f>'Main Meals'!D494</f>
        <v>Hawker Lettuce Wrap (Beef)</v>
      </c>
      <c r="E494" s="9">
        <f>VLOOKUP($A494,'Item ID Crosswalk'!$A$2:$J$1048576,9,FALSE)</f>
        <v>0</v>
      </c>
      <c r="F494" s="422">
        <f>VLOOKUP($A494,'Item ID Crosswalk'!$A$2:$J$1048576,10,FALSE)</f>
        <v>810044393012</v>
      </c>
      <c r="G494" s="9" t="str">
        <f>'Main Meals'!I494</f>
        <v>ACTIVE</v>
      </c>
      <c r="H494" s="409">
        <f>'Main Meals'!J494</f>
        <v>45023</v>
      </c>
      <c r="I494" s="9" t="str">
        <f>'Main Meals'!K494</f>
        <v>ENTRÉE</v>
      </c>
      <c r="J494" s="9" t="str">
        <f>VLOOKUP(C494,'Main Meals'!C494:L635,10,FALSE)</f>
        <v>SS</v>
      </c>
      <c r="K494" s="7" t="s">
        <v>2076</v>
      </c>
      <c r="L494" s="392">
        <v>12</v>
      </c>
      <c r="M494" s="401">
        <v>45023</v>
      </c>
      <c r="Q494" s="7"/>
      <c r="X494" s="392"/>
      <c r="Y494" s="392"/>
      <c r="AG494" s="7"/>
      <c r="AH494" s="28"/>
    </row>
    <row r="495" spans="1:35">
      <c r="A495" s="10" t="str">
        <f>'Main Meals'!A495</f>
        <v>96401.182.000.000.000.000.000</v>
      </c>
      <c r="B495" s="9">
        <f>'Main Meals'!B495</f>
        <v>96400</v>
      </c>
      <c r="C495" s="9">
        <f>'Main Meals'!C495</f>
        <v>96401</v>
      </c>
      <c r="D495" s="10" t="str">
        <f>'Main Meals'!D495</f>
        <v xml:space="preserve">Falafel Wrap </v>
      </c>
      <c r="E495" s="9">
        <f>VLOOKUP($A495,'Item ID Crosswalk'!$A$2:$J$1048576,9,FALSE)</f>
        <v>0</v>
      </c>
      <c r="F495" s="422">
        <f>VLOOKUP($A495,'Item ID Crosswalk'!$A$2:$J$1048576,10,FALSE)</f>
        <v>810044394019</v>
      </c>
      <c r="G495" s="9" t="str">
        <f>'Main Meals'!I495</f>
        <v>ACTIVE</v>
      </c>
      <c r="H495" s="409">
        <f>'Main Meals'!J495</f>
        <v>45023</v>
      </c>
      <c r="I495" s="9" t="str">
        <f>'Main Meals'!K495</f>
        <v>ENTRÉE</v>
      </c>
      <c r="J495" s="9" t="str">
        <f>VLOOKUP(C495,'Main Meals'!C495:L635,10,FALSE)</f>
        <v>SS</v>
      </c>
      <c r="K495" s="7" t="s">
        <v>2076</v>
      </c>
      <c r="L495" s="392">
        <v>12</v>
      </c>
      <c r="M495" s="401">
        <v>45023</v>
      </c>
      <c r="Q495" s="7"/>
      <c r="X495" s="392"/>
      <c r="Y495" s="392"/>
      <c r="AG495" s="7"/>
      <c r="AH495" s="28"/>
    </row>
    <row r="496" spans="1:35">
      <c r="A496" s="10" t="str">
        <f>'Main Meals'!A496</f>
        <v>97101.000.000.000.000.000.000</v>
      </c>
      <c r="B496" s="9">
        <f>'Main Meals'!B496</f>
        <v>97100</v>
      </c>
      <c r="C496" s="9">
        <f>'Main Meals'!C496</f>
        <v>97101</v>
      </c>
      <c r="D496" s="10" t="str">
        <f>'Main Meals'!D496</f>
        <v xml:space="preserve">Anagram Banana Coconut Smoothie </v>
      </c>
      <c r="E496" s="9">
        <f>VLOOKUP($A496,'Item ID Crosswalk'!$A$2:$J$1048576,9,FALSE)</f>
        <v>0</v>
      </c>
      <c r="F496" s="422">
        <f>VLOOKUP($A496,'Item ID Crosswalk'!$A$2:$J$1048576,10,FALSE)</f>
        <v>0</v>
      </c>
      <c r="G496" s="9" t="str">
        <f>'Main Meals'!I496</f>
        <v>ACTIVE</v>
      </c>
      <c r="H496" s="409">
        <f>'Main Meals'!J496</f>
        <v>45036</v>
      </c>
      <c r="I496" s="9" t="str">
        <f>'Main Meals'!K496</f>
        <v>BEVERAGE</v>
      </c>
      <c r="J496" s="9" t="str">
        <f>VLOOKUP(C496,'Main Meals'!C496:L635,10,FALSE)</f>
        <v>SS</v>
      </c>
      <c r="Q496" s="7"/>
      <c r="X496" s="392"/>
      <c r="Y496" s="392"/>
      <c r="AG496" s="7"/>
      <c r="AH496" s="28"/>
    </row>
    <row r="497" spans="1:34">
      <c r="A497" s="10" t="str">
        <f>'Main Meals'!A497</f>
        <v>97201.000.000.000.000.000.000</v>
      </c>
      <c r="B497" s="9">
        <f>'Main Meals'!B497</f>
        <v>97200</v>
      </c>
      <c r="C497" s="9">
        <f>'Main Meals'!C497</f>
        <v>97201</v>
      </c>
      <c r="D497" s="10" t="str">
        <f>'Main Meals'!D497</f>
        <v xml:space="preserve">Anagram Chicken Bacon Lasagna </v>
      </c>
      <c r="E497" s="9">
        <f>VLOOKUP($A497,'Item ID Crosswalk'!$A$2:$J$1048576,9,FALSE)</f>
        <v>0</v>
      </c>
      <c r="F497" s="422">
        <f>VLOOKUP($A497,'Item ID Crosswalk'!$A$2:$J$1048576,10,FALSE)</f>
        <v>0</v>
      </c>
      <c r="G497" s="9" t="str">
        <f>'Main Meals'!I497</f>
        <v>ACTIVE</v>
      </c>
      <c r="H497" s="409">
        <f>'Main Meals'!J497</f>
        <v>45036</v>
      </c>
      <c r="I497" s="9" t="str">
        <f>'Main Meals'!K497</f>
        <v>ENTRÉE</v>
      </c>
      <c r="J497" s="9" t="str">
        <f>VLOOKUP(C497,'Main Meals'!C497:L635,10,FALSE)</f>
        <v>SS</v>
      </c>
      <c r="Q497" s="7"/>
      <c r="X497" s="392"/>
      <c r="Y497" s="392"/>
      <c r="AG497" s="7"/>
      <c r="AH497" s="28"/>
    </row>
    <row r="498" spans="1:34">
      <c r="A498" s="10" t="str">
        <f>'Main Meals'!A498</f>
        <v>97301.000.000.000.000.000.000</v>
      </c>
      <c r="B498" s="9">
        <f>'Main Meals'!B498</f>
        <v>97300</v>
      </c>
      <c r="C498" s="9">
        <f>'Main Meals'!C498</f>
        <v>97301</v>
      </c>
      <c r="D498" s="10" t="str">
        <f>'Main Meals'!D498</f>
        <v xml:space="preserve">Anagram Chicken Garam Masala </v>
      </c>
      <c r="E498" s="9">
        <f>VLOOKUP($A498,'Item ID Crosswalk'!$A$2:$J$1048576,9,FALSE)</f>
        <v>0</v>
      </c>
      <c r="F498" s="422">
        <f>VLOOKUP($A498,'Item ID Crosswalk'!$A$2:$J$1048576,10,FALSE)</f>
        <v>0</v>
      </c>
      <c r="G498" s="9" t="str">
        <f>'Main Meals'!I498</f>
        <v>ACTIVE</v>
      </c>
      <c r="H498" s="409">
        <f>'Main Meals'!J498</f>
        <v>45036</v>
      </c>
      <c r="I498" s="9" t="str">
        <f>'Main Meals'!K498</f>
        <v>ENTRÉE</v>
      </c>
      <c r="J498" s="9" t="str">
        <f>VLOOKUP(C498,'Main Meals'!C498:L635,10,FALSE)</f>
        <v>SS</v>
      </c>
      <c r="Q498" s="7"/>
      <c r="X498" s="392"/>
      <c r="Y498" s="392"/>
      <c r="AG498" s="7"/>
      <c r="AH498" s="28"/>
    </row>
    <row r="499" spans="1:34">
      <c r="A499" s="10" t="str">
        <f>'Main Meals'!A499</f>
        <v>97401.000.000.000.000.000.000</v>
      </c>
      <c r="B499" s="9">
        <f>'Main Meals'!B499</f>
        <v>97400</v>
      </c>
      <c r="C499" s="9">
        <f>'Main Meals'!C499</f>
        <v>97401</v>
      </c>
      <c r="D499" s="10" t="str">
        <f>'Main Meals'!D499</f>
        <v xml:space="preserve">Anagram Chicken Primavera </v>
      </c>
      <c r="E499" s="9">
        <f>VLOOKUP($A499,'Item ID Crosswalk'!$A$2:$J$1048576,9,FALSE)</f>
        <v>0</v>
      </c>
      <c r="F499" s="422">
        <f>VLOOKUP($A499,'Item ID Crosswalk'!$A$2:$J$1048576,10,FALSE)</f>
        <v>0</v>
      </c>
      <c r="G499" s="9" t="str">
        <f>'Main Meals'!I499</f>
        <v>ACTIVE</v>
      </c>
      <c r="H499" s="409">
        <f>'Main Meals'!J499</f>
        <v>45036</v>
      </c>
      <c r="I499" s="9" t="str">
        <f>'Main Meals'!K499</f>
        <v>ENTRÉE</v>
      </c>
      <c r="J499" s="9" t="str">
        <f>VLOOKUP(C499,'Main Meals'!C499:L635,10,FALSE)</f>
        <v>SS</v>
      </c>
      <c r="Q499" s="7"/>
      <c r="X499" s="392"/>
      <c r="Y499" s="392"/>
      <c r="AG499" s="7"/>
      <c r="AH499" s="28"/>
    </row>
    <row r="500" spans="1:34">
      <c r="A500" s="10" t="str">
        <f>'Main Meals'!A500</f>
        <v>97501.000.000.000.000.000.000</v>
      </c>
      <c r="B500" s="9">
        <f>'Main Meals'!B500</f>
        <v>97500</v>
      </c>
      <c r="C500" s="9">
        <f>'Main Meals'!C500</f>
        <v>97501</v>
      </c>
      <c r="D500" s="10" t="str">
        <f>'Main Meals'!D500</f>
        <v xml:space="preserve">Anagram Chocolate Granola Breakfast </v>
      </c>
      <c r="E500" s="9">
        <f>VLOOKUP($A500,'Item ID Crosswalk'!$A$2:$J$1048576,9,FALSE)</f>
        <v>0</v>
      </c>
      <c r="F500" s="422">
        <f>VLOOKUP($A500,'Item ID Crosswalk'!$A$2:$J$1048576,10,FALSE)</f>
        <v>0</v>
      </c>
      <c r="G500" s="9" t="str">
        <f>'Main Meals'!I500</f>
        <v>ACTIVE</v>
      </c>
      <c r="H500" s="409">
        <f>'Main Meals'!J500</f>
        <v>45036</v>
      </c>
      <c r="I500" s="9" t="str">
        <f>'Main Meals'!K500</f>
        <v>BREAKFAST</v>
      </c>
      <c r="J500" s="9" t="str">
        <f>VLOOKUP(C500,'Main Meals'!C500:L635,10,FALSE)</f>
        <v>SS</v>
      </c>
      <c r="Q500" s="7"/>
      <c r="X500" s="392"/>
      <c r="Y500" s="392"/>
      <c r="AG500" s="7"/>
      <c r="AH500" s="28"/>
    </row>
    <row r="501" spans="1:34">
      <c r="A501" s="10" t="str">
        <f>'Main Meals'!A501</f>
        <v>97601.000.000.000.000.000.000</v>
      </c>
      <c r="B501" s="9">
        <f>'Main Meals'!B501</f>
        <v>97600</v>
      </c>
      <c r="C501" s="9">
        <f>'Main Meals'!C501</f>
        <v>97601</v>
      </c>
      <c r="D501" s="10" t="str">
        <f>'Main Meals'!D501</f>
        <v xml:space="preserve">Anagram Chocolate Peanut Butter Smoothie </v>
      </c>
      <c r="E501" s="9">
        <f>VLOOKUP($A501,'Item ID Crosswalk'!$A$2:$J$1048576,9,FALSE)</f>
        <v>0</v>
      </c>
      <c r="F501" s="422">
        <f>VLOOKUP($A501,'Item ID Crosswalk'!$A$2:$J$1048576,10,FALSE)</f>
        <v>0</v>
      </c>
      <c r="G501" s="9" t="str">
        <f>'Main Meals'!I501</f>
        <v>ACTIVE</v>
      </c>
      <c r="H501" s="409">
        <f>'Main Meals'!J501</f>
        <v>45036</v>
      </c>
      <c r="I501" s="9" t="str">
        <f>'Main Meals'!K501</f>
        <v>BEVERAGE</v>
      </c>
      <c r="J501" s="9" t="str">
        <f>VLOOKUP(C501,'Main Meals'!C501:L635,10,FALSE)</f>
        <v>SS</v>
      </c>
      <c r="Q501" s="7"/>
      <c r="X501" s="392"/>
      <c r="Y501" s="392"/>
      <c r="AG501" s="7"/>
      <c r="AH501" s="28"/>
    </row>
    <row r="502" spans="1:34">
      <c r="A502" s="10" t="str">
        <f>'Main Meals'!A502</f>
        <v>97701.000.000.000.000.000.000</v>
      </c>
      <c r="B502" s="9">
        <f>'Main Meals'!B502</f>
        <v>97700</v>
      </c>
      <c r="C502" s="9">
        <f>'Main Meals'!C502</f>
        <v>97701</v>
      </c>
      <c r="D502" s="10" t="str">
        <f>'Main Meals'!D502</f>
        <v xml:space="preserve">Anagram Coconut Curry </v>
      </c>
      <c r="E502" s="9">
        <f>VLOOKUP($A502,'Item ID Crosswalk'!$A$2:$J$1048576,9,FALSE)</f>
        <v>0</v>
      </c>
      <c r="F502" s="422">
        <f>VLOOKUP($A502,'Item ID Crosswalk'!$A$2:$J$1048576,10,FALSE)</f>
        <v>0</v>
      </c>
      <c r="G502" s="9" t="str">
        <f>'Main Meals'!I502</f>
        <v>ACTIVE</v>
      </c>
      <c r="H502" s="409">
        <f>'Main Meals'!J502</f>
        <v>45036</v>
      </c>
      <c r="I502" s="9" t="str">
        <f>'Main Meals'!K502</f>
        <v>ENTRÉE</v>
      </c>
      <c r="J502" s="9" t="str">
        <f>VLOOKUP(C502,'Main Meals'!C502:L635,10,FALSE)</f>
        <v>SS</v>
      </c>
      <c r="Q502" s="7"/>
      <c r="X502" s="392"/>
      <c r="Y502" s="392"/>
      <c r="AG502" s="7"/>
      <c r="AH502" s="28"/>
    </row>
    <row r="503" spans="1:34">
      <c r="A503" s="10" t="str">
        <f>'Main Meals'!A503</f>
        <v>97801.000.000.000.000.000.000</v>
      </c>
      <c r="B503" s="9">
        <f>'Main Meals'!B503</f>
        <v>97800</v>
      </c>
      <c r="C503" s="9">
        <f>'Main Meals'!C503</f>
        <v>97801</v>
      </c>
      <c r="D503" s="10" t="str">
        <f>'Main Meals'!D503</f>
        <v xml:space="preserve">Anagram Corn Casserole </v>
      </c>
      <c r="E503" s="9">
        <f>VLOOKUP($A503,'Item ID Crosswalk'!$A$2:$J$1048576,9,FALSE)</f>
        <v>0</v>
      </c>
      <c r="F503" s="422">
        <f>VLOOKUP($A503,'Item ID Crosswalk'!$A$2:$J$1048576,10,FALSE)</f>
        <v>0</v>
      </c>
      <c r="G503" s="9" t="str">
        <f>'Main Meals'!I503</f>
        <v>ACTIVE</v>
      </c>
      <c r="H503" s="409">
        <f>'Main Meals'!J503</f>
        <v>45036</v>
      </c>
      <c r="I503" s="9" t="str">
        <f>'Main Meals'!K503</f>
        <v>ENTRÉE</v>
      </c>
      <c r="J503" s="9" t="str">
        <f>VLOOKUP(C503,'Main Meals'!C503:L635,10,FALSE)</f>
        <v>SS</v>
      </c>
      <c r="Q503" s="7"/>
      <c r="X503" s="392"/>
      <c r="Y503" s="392"/>
      <c r="AG503" s="7"/>
      <c r="AH503" s="28"/>
    </row>
    <row r="504" spans="1:34">
      <c r="A504" s="10" t="str">
        <f>'Main Meals'!A504</f>
        <v>97901.000.000.000.000.000.000</v>
      </c>
      <c r="B504" s="9">
        <f>'Main Meals'!B504</f>
        <v>97900</v>
      </c>
      <c r="C504" s="9">
        <f>'Main Meals'!C504</f>
        <v>97901</v>
      </c>
      <c r="D504" s="10" t="str">
        <f>'Main Meals'!D504</f>
        <v xml:space="preserve">Anagram Goulash </v>
      </c>
      <c r="E504" s="9">
        <f>VLOOKUP($A504,'Item ID Crosswalk'!$A$2:$J$1048576,9,FALSE)</f>
        <v>0</v>
      </c>
      <c r="F504" s="422">
        <f>VLOOKUP($A504,'Item ID Crosswalk'!$A$2:$J$1048576,10,FALSE)</f>
        <v>0</v>
      </c>
      <c r="G504" s="9" t="str">
        <f>'Main Meals'!I504</f>
        <v>ACTIVE</v>
      </c>
      <c r="H504" s="409">
        <f>'Main Meals'!J504</f>
        <v>45036</v>
      </c>
      <c r="I504" s="9" t="str">
        <f>'Main Meals'!K504</f>
        <v>ENTRÉE</v>
      </c>
      <c r="J504" s="9" t="str">
        <f>VLOOKUP(C504,'Main Meals'!C504:L635,10,FALSE)</f>
        <v>SS</v>
      </c>
      <c r="Q504" s="7"/>
      <c r="X504" s="392"/>
      <c r="Y504" s="392"/>
      <c r="AG504" s="7"/>
      <c r="AH504" s="28"/>
    </row>
    <row r="505" spans="1:34">
      <c r="A505" s="10" t="str">
        <f>'Main Meals'!A505</f>
        <v>98101.000.000.000.000.000.000</v>
      </c>
      <c r="B505" s="9">
        <f>'Main Meals'!B505</f>
        <v>98100</v>
      </c>
      <c r="C505" s="9">
        <f>'Main Meals'!C505</f>
        <v>98101</v>
      </c>
      <c r="D505" s="10" t="str">
        <f>'Main Meals'!D505</f>
        <v xml:space="preserve">Anagram Mexican Steak </v>
      </c>
      <c r="E505" s="9">
        <f>VLOOKUP($A505,'Item ID Crosswalk'!$A$2:$J$1048576,9,FALSE)</f>
        <v>0</v>
      </c>
      <c r="F505" s="422">
        <f>VLOOKUP($A505,'Item ID Crosswalk'!$A$2:$J$1048576,10,FALSE)</f>
        <v>0</v>
      </c>
      <c r="G505" s="9" t="str">
        <f>'Main Meals'!I505</f>
        <v>ACTIVE</v>
      </c>
      <c r="H505" s="409">
        <f>'Main Meals'!J505</f>
        <v>45036</v>
      </c>
      <c r="I505" s="9" t="str">
        <f>'Main Meals'!K505</f>
        <v>ENTRÉE</v>
      </c>
      <c r="J505" s="9" t="str">
        <f>VLOOKUP(C505,'Main Meals'!C505:L635,10,FALSE)</f>
        <v>SS</v>
      </c>
      <c r="Q505" s="7"/>
      <c r="X505" s="392"/>
      <c r="Y505" s="392"/>
      <c r="AG505" s="7"/>
      <c r="AH505" s="28"/>
    </row>
    <row r="506" spans="1:34">
      <c r="A506" s="10" t="str">
        <f>'Main Meals'!A506</f>
        <v>98201.000.000.000.000.000.000</v>
      </c>
      <c r="B506" s="9">
        <f>'Main Meals'!B506</f>
        <v>98200</v>
      </c>
      <c r="C506" s="9">
        <f>'Main Meals'!C506</f>
        <v>98201</v>
      </c>
      <c r="D506" s="10" t="str">
        <f>'Main Meals'!D506</f>
        <v xml:space="preserve">Anagram Oreo Peanut Butter Energy Bites </v>
      </c>
      <c r="E506" s="9">
        <f>VLOOKUP($A506,'Item ID Crosswalk'!$A$2:$J$1048576,9,FALSE)</f>
        <v>0</v>
      </c>
      <c r="F506" s="422">
        <f>VLOOKUP($A506,'Item ID Crosswalk'!$A$2:$J$1048576,10,FALSE)</f>
        <v>0</v>
      </c>
      <c r="G506" s="9" t="str">
        <f>'Main Meals'!I506</f>
        <v>ACTIVE</v>
      </c>
      <c r="H506" s="409">
        <f>'Main Meals'!J506</f>
        <v>45036</v>
      </c>
      <c r="I506" s="9" t="str">
        <f>'Main Meals'!K506</f>
        <v>SNACK</v>
      </c>
      <c r="J506" s="9" t="str">
        <f>VLOOKUP(C506,'Main Meals'!C506:L635,10,FALSE)</f>
        <v>SS</v>
      </c>
      <c r="Q506" s="7"/>
      <c r="X506" s="392"/>
      <c r="Y506" s="392"/>
      <c r="AG506" s="7"/>
      <c r="AH506" s="28"/>
    </row>
    <row r="507" spans="1:34">
      <c r="A507" s="10" t="str">
        <f>'Main Meals'!A507</f>
        <v>98301.000.000.000.000.000.000</v>
      </c>
      <c r="B507" s="9">
        <f>'Main Meals'!B507</f>
        <v>98300</v>
      </c>
      <c r="C507" s="9">
        <f>'Main Meals'!C507</f>
        <v>98301</v>
      </c>
      <c r="D507" s="10" t="str">
        <f>'Main Meals'!D507</f>
        <v xml:space="preserve">Anagram Peanut Butter &amp; Date Energy Bites </v>
      </c>
      <c r="E507" s="9">
        <f>VLOOKUP($A507,'Item ID Crosswalk'!$A$2:$J$1048576,9,FALSE)</f>
        <v>0</v>
      </c>
      <c r="F507" s="422">
        <f>VLOOKUP($A507,'Item ID Crosswalk'!$A$2:$J$1048576,10,FALSE)</f>
        <v>0</v>
      </c>
      <c r="G507" s="9" t="str">
        <f>'Main Meals'!I507</f>
        <v>ACTIVE</v>
      </c>
      <c r="H507" s="409">
        <f>'Main Meals'!J507</f>
        <v>45036</v>
      </c>
      <c r="I507" s="9" t="str">
        <f>'Main Meals'!K507</f>
        <v>SNACK</v>
      </c>
      <c r="J507" s="9" t="str">
        <f>VLOOKUP(C507,'Main Meals'!C507:L635,10,FALSE)</f>
        <v>SS</v>
      </c>
      <c r="Q507" s="7"/>
      <c r="X507" s="392"/>
      <c r="Y507" s="392"/>
      <c r="AG507" s="7"/>
      <c r="AH507" s="28"/>
    </row>
    <row r="508" spans="1:34">
      <c r="A508" s="10" t="str">
        <f>'Main Meals'!A508</f>
        <v>98401.000.000.000.000.000.000</v>
      </c>
      <c r="B508" s="9">
        <f>'Main Meals'!B508</f>
        <v>98400</v>
      </c>
      <c r="C508" s="9">
        <f>'Main Meals'!C508</f>
        <v>98401</v>
      </c>
      <c r="D508" s="10" t="str">
        <f>'Main Meals'!D508</f>
        <v xml:space="preserve">Anagram Pomodoro Meatballs </v>
      </c>
      <c r="E508" s="9">
        <f>VLOOKUP($A508,'Item ID Crosswalk'!$A$2:$J$1048576,9,FALSE)</f>
        <v>0</v>
      </c>
      <c r="F508" s="422">
        <f>VLOOKUP($A508,'Item ID Crosswalk'!$A$2:$J$1048576,10,FALSE)</f>
        <v>0</v>
      </c>
      <c r="G508" s="9" t="str">
        <f>'Main Meals'!I508</f>
        <v>ACTIVE</v>
      </c>
      <c r="H508" s="409">
        <f>'Main Meals'!J508</f>
        <v>45036</v>
      </c>
      <c r="I508" s="9" t="str">
        <f>'Main Meals'!K508</f>
        <v>ENTRÉE</v>
      </c>
      <c r="J508" s="9" t="str">
        <f>VLOOKUP(C508,'Main Meals'!C508:L635,10,FALSE)</f>
        <v>SS</v>
      </c>
      <c r="Q508" s="7"/>
      <c r="X508" s="392"/>
      <c r="Y508" s="392"/>
      <c r="AG508" s="7"/>
      <c r="AH508" s="28"/>
    </row>
    <row r="509" spans="1:34">
      <c r="A509" s="10" t="str">
        <f>'Main Meals'!A509</f>
        <v>98501.000.000.000.000.000.000</v>
      </c>
      <c r="B509" s="9">
        <f>'Main Meals'!B509</f>
        <v>98500</v>
      </c>
      <c r="C509" s="9">
        <f>'Main Meals'!C509</f>
        <v>98501</v>
      </c>
      <c r="D509" s="10" t="str">
        <f>'Main Meals'!D509</f>
        <v xml:space="preserve">Anagram Sesame Ponzu Chicken </v>
      </c>
      <c r="E509" s="9">
        <f>VLOOKUP($A509,'Item ID Crosswalk'!$A$2:$J$1048576,9,FALSE)</f>
        <v>0</v>
      </c>
      <c r="F509" s="422">
        <f>VLOOKUP($A509,'Item ID Crosswalk'!$A$2:$J$1048576,10,FALSE)</f>
        <v>0</v>
      </c>
      <c r="G509" s="9" t="str">
        <f>'Main Meals'!I509</f>
        <v>ACTIVE</v>
      </c>
      <c r="H509" s="409">
        <f>'Main Meals'!J509</f>
        <v>45036</v>
      </c>
      <c r="I509" s="9" t="str">
        <f>'Main Meals'!K509</f>
        <v>ENTRÉE</v>
      </c>
      <c r="J509" s="9" t="str">
        <f>VLOOKUP(C509,'Main Meals'!C509:L635,10,FALSE)</f>
        <v>SS</v>
      </c>
      <c r="Q509" s="7"/>
      <c r="X509" s="392"/>
      <c r="Y509" s="392"/>
      <c r="AG509" s="7"/>
      <c r="AH509" s="28"/>
    </row>
    <row r="510" spans="1:34">
      <c r="A510" s="10" t="str">
        <f>'Main Meals'!A510</f>
        <v>98601.000.000.000.000.000.000</v>
      </c>
      <c r="B510" s="9">
        <f>'Main Meals'!B510</f>
        <v>98600</v>
      </c>
      <c r="C510" s="9">
        <f>'Main Meals'!C510</f>
        <v>98601</v>
      </c>
      <c r="D510" s="10" t="str">
        <f>'Main Meals'!D510</f>
        <v xml:space="preserve">Anagram American Breakfast </v>
      </c>
      <c r="E510" s="9">
        <f>VLOOKUP($A510,'Item ID Crosswalk'!$A$2:$J$1048576,9,FALSE)</f>
        <v>0</v>
      </c>
      <c r="F510" s="422">
        <f>VLOOKUP($A510,'Item ID Crosswalk'!$A$2:$J$1048576,10,FALSE)</f>
        <v>0</v>
      </c>
      <c r="G510" s="9" t="str">
        <f>'Main Meals'!I510</f>
        <v>ACTIVE</v>
      </c>
      <c r="H510" s="409">
        <f>'Main Meals'!J510</f>
        <v>45036</v>
      </c>
      <c r="I510" s="9" t="str">
        <f>'Main Meals'!K510</f>
        <v>BREAKFAST</v>
      </c>
      <c r="J510" s="9" t="str">
        <f>VLOOKUP(C510,'Main Meals'!C510:L635,10,FALSE)</f>
        <v>SS</v>
      </c>
      <c r="Q510" s="7"/>
      <c r="X510" s="392"/>
      <c r="Y510" s="392"/>
      <c r="AG510" s="7"/>
      <c r="AH510" s="28"/>
    </row>
    <row r="511" spans="1:34">
      <c r="A511" s="10" t="str">
        <f>'Main Meals'!A511</f>
        <v>98701.000.000.000.000.000.000</v>
      </c>
      <c r="B511" s="9">
        <f>'Main Meals'!B511</f>
        <v>98700</v>
      </c>
      <c r="C511" s="9">
        <f>'Main Meals'!C511</f>
        <v>98701</v>
      </c>
      <c r="D511" s="10" t="str">
        <f>'Main Meals'!D511</f>
        <v xml:space="preserve">Anagram Steak au Poivre </v>
      </c>
      <c r="E511" s="9">
        <f>VLOOKUP($A511,'Item ID Crosswalk'!$A$2:$J$1048576,9,FALSE)</f>
        <v>0</v>
      </c>
      <c r="F511" s="422">
        <f>VLOOKUP($A511,'Item ID Crosswalk'!$A$2:$J$1048576,10,FALSE)</f>
        <v>0</v>
      </c>
      <c r="G511" s="9" t="str">
        <f>'Main Meals'!I511</f>
        <v>ACTIVE</v>
      </c>
      <c r="H511" s="409">
        <f>'Main Meals'!J511</f>
        <v>45036</v>
      </c>
      <c r="I511" s="9" t="str">
        <f>'Main Meals'!K511</f>
        <v>ENTRÉE</v>
      </c>
      <c r="J511" s="9" t="str">
        <f>VLOOKUP(C511,'Main Meals'!C511:L635,10,FALSE)</f>
        <v>SS</v>
      </c>
      <c r="Q511" s="7"/>
      <c r="X511" s="392"/>
      <c r="Y511" s="392"/>
      <c r="AG511" s="7"/>
      <c r="AH511" s="28"/>
    </row>
    <row r="512" spans="1:34">
      <c r="A512" s="10" t="str">
        <f>'Main Meals'!A512</f>
        <v>98801.000.000.000.000.000.000</v>
      </c>
      <c r="B512" s="9">
        <f>'Main Meals'!B512</f>
        <v>98800</v>
      </c>
      <c r="C512" s="9">
        <f>'Main Meals'!C512</f>
        <v>98801</v>
      </c>
      <c r="D512" s="10" t="str">
        <f>'Main Meals'!D512</f>
        <v xml:space="preserve">Anagram Sweet Potato Casserole </v>
      </c>
      <c r="E512" s="9">
        <f>VLOOKUP($A512,'Item ID Crosswalk'!$A$2:$J$1048576,9,FALSE)</f>
        <v>0</v>
      </c>
      <c r="F512" s="422">
        <f>VLOOKUP($A512,'Item ID Crosswalk'!$A$2:$J$1048576,10,FALSE)</f>
        <v>0</v>
      </c>
      <c r="G512" s="9" t="str">
        <f>'Main Meals'!I512</f>
        <v>ACTIVE</v>
      </c>
      <c r="H512" s="409">
        <f>'Main Meals'!J512</f>
        <v>45036</v>
      </c>
      <c r="I512" s="9" t="str">
        <f>'Main Meals'!K512</f>
        <v>ENTRÉE</v>
      </c>
      <c r="J512" s="9" t="str">
        <f>VLOOKUP(C512,'Main Meals'!C512:L635,10,FALSE)</f>
        <v>SS</v>
      </c>
      <c r="Q512" s="7"/>
      <c r="X512" s="392"/>
      <c r="Y512" s="392"/>
      <c r="AG512" s="7"/>
      <c r="AH512" s="28"/>
    </row>
    <row r="513" spans="1:34">
      <c r="A513" s="10" t="str">
        <f>'Main Meals'!A513</f>
        <v>98901.000.000.000.000.000.000</v>
      </c>
      <c r="B513" s="9">
        <f>'Main Meals'!B513</f>
        <v>98900</v>
      </c>
      <c r="C513" s="9">
        <f>'Main Meals'!C513</f>
        <v>98901</v>
      </c>
      <c r="D513" s="10" t="str">
        <f>'Main Meals'!D513</f>
        <v xml:space="preserve">Anagram Tagliatelle with Mushroom Ragu </v>
      </c>
      <c r="E513" s="9">
        <f>VLOOKUP($A513,'Item ID Crosswalk'!$A$2:$J$1048576,9,FALSE)</f>
        <v>0</v>
      </c>
      <c r="F513" s="422">
        <f>VLOOKUP($A513,'Item ID Crosswalk'!$A$2:$J$1048576,10,FALSE)</f>
        <v>0</v>
      </c>
      <c r="G513" s="9" t="str">
        <f>'Main Meals'!I513</f>
        <v>ACTIVE</v>
      </c>
      <c r="H513" s="409">
        <f>'Main Meals'!J513</f>
        <v>45036</v>
      </c>
      <c r="I513" s="9" t="str">
        <f>'Main Meals'!K513</f>
        <v>ENTRÉE</v>
      </c>
      <c r="J513" s="9" t="str">
        <f>VLOOKUP(C513,'Main Meals'!C513:L635,10,FALSE)</f>
        <v>SS</v>
      </c>
      <c r="Q513" s="7"/>
      <c r="X513" s="392"/>
      <c r="Y513" s="392"/>
      <c r="AG513" s="7"/>
      <c r="AH513" s="28"/>
    </row>
    <row r="514" spans="1:34">
      <c r="A514" s="10" t="str">
        <f>'Main Meals'!A514</f>
        <v>99001.000.000.000.000.000.000</v>
      </c>
      <c r="B514" s="9">
        <f>'Main Meals'!B514</f>
        <v>99000</v>
      </c>
      <c r="C514" s="9">
        <f>'Main Meals'!C514</f>
        <v>99001</v>
      </c>
      <c r="D514" s="10" t="str">
        <f>'Main Meals'!D514</f>
        <v xml:space="preserve">Protein Balls (5 Pack) </v>
      </c>
      <c r="E514" s="9">
        <f>VLOOKUP($A514,'Item ID Crosswalk'!$A$2:$J$1048576,9,FALSE)</f>
        <v>0</v>
      </c>
      <c r="F514" s="422">
        <f>VLOOKUP($A514,'Item ID Crosswalk'!$A$2:$J$1048576,10,FALSE)</f>
        <v>0</v>
      </c>
      <c r="G514" s="9" t="str">
        <f>'Main Meals'!I514</f>
        <v>ACTIVE</v>
      </c>
      <c r="H514" s="409">
        <f>'Main Meals'!J514</f>
        <v>45079</v>
      </c>
      <c r="I514" s="9" t="str">
        <f>'Main Meals'!K514</f>
        <v>SNACK</v>
      </c>
      <c r="J514" s="9" t="str">
        <f>VLOOKUP(C514,'Main Meals'!C514:L635,10,FALSE)</f>
        <v>MS</v>
      </c>
      <c r="Q514" s="7"/>
      <c r="X514" s="392"/>
      <c r="Y514" s="392"/>
      <c r="AG514" s="7"/>
      <c r="AH514" s="28"/>
    </row>
    <row r="515" spans="1:34">
      <c r="A515" s="10" t="str">
        <f>'Main Meals'!A515</f>
        <v>99101.88301.93001.4800.7500.95101.95801</v>
      </c>
      <c r="B515" s="9">
        <f>'Main Meals'!B515</f>
        <v>99100</v>
      </c>
      <c r="C515" s="9">
        <f>'Main Meals'!C515</f>
        <v>99101</v>
      </c>
      <c r="D515" s="10" t="str">
        <f>'Main Meals'!D515</f>
        <v xml:space="preserve">Omnivore Elimination Bundle (Cycle 1) </v>
      </c>
      <c r="E515" s="9">
        <f>VLOOKUP($A515,'Item ID Crosswalk'!$A$2:$J$1048576,9,FALSE)</f>
        <v>0</v>
      </c>
      <c r="F515" s="422">
        <f>VLOOKUP($A515,'Item ID Crosswalk'!$A$2:$J$1048576,10,FALSE)</f>
        <v>0</v>
      </c>
      <c r="G515" s="9" t="str">
        <f>'Main Meals'!I515</f>
        <v>ACTIVE</v>
      </c>
      <c r="H515" s="409">
        <f>'Main Meals'!J515</f>
        <v>45089</v>
      </c>
      <c r="I515" s="9" t="str">
        <f>'Main Meals'!K515</f>
        <v>BUNDLE</v>
      </c>
      <c r="J515" s="9" t="str">
        <f>VLOOKUP(C515,'Main Meals'!C515:L635,10,FALSE)</f>
        <v>BUNDLE</v>
      </c>
      <c r="Q515" s="7"/>
      <c r="X515" s="392"/>
      <c r="Y515" s="392"/>
      <c r="AG515" s="7"/>
      <c r="AH515" s="28"/>
    </row>
    <row r="516" spans="1:34">
      <c r="A516" s="10" t="str">
        <f>'Main Meals'!A516</f>
        <v>99102.88301.93001.4800.4701.70902.95103</v>
      </c>
      <c r="B516" s="9">
        <f>'Main Meals'!B516</f>
        <v>99100</v>
      </c>
      <c r="C516" s="9">
        <f>'Main Meals'!C516</f>
        <v>99102</v>
      </c>
      <c r="D516" s="10" t="str">
        <f>'Main Meals'!D516</f>
        <v xml:space="preserve">Omnivore Elimination Bundle (Cycle 2) </v>
      </c>
      <c r="E516" s="9">
        <f>VLOOKUP($A516,'Item ID Crosswalk'!$A$2:$J$1048576,9,FALSE)</f>
        <v>0</v>
      </c>
      <c r="F516" s="422">
        <f>VLOOKUP($A516,'Item ID Crosswalk'!$A$2:$J$1048576,10,FALSE)</f>
        <v>0</v>
      </c>
      <c r="G516" s="9" t="str">
        <f>'Main Meals'!I516</f>
        <v>ACTIVE</v>
      </c>
      <c r="H516" s="409">
        <f>'Main Meals'!J516</f>
        <v>45089</v>
      </c>
      <c r="I516" s="9" t="str">
        <f>'Main Meals'!K516</f>
        <v>BUNDLE</v>
      </c>
      <c r="J516" s="9" t="str">
        <f>VLOOKUP(C516,'Main Meals'!C516:L635,10,FALSE)</f>
        <v>BUNDLE</v>
      </c>
      <c r="Q516" s="7"/>
      <c r="X516" s="392"/>
      <c r="Y516" s="392"/>
      <c r="AG516" s="7"/>
      <c r="AH516" s="28"/>
    </row>
    <row r="517" spans="1:34">
      <c r="A517" s="10" t="str">
        <f>'Main Meals'!A517</f>
        <v>99103.70401.95201.88301.93001.96401.70901</v>
      </c>
      <c r="B517" s="9">
        <f>'Main Meals'!B517</f>
        <v>99100</v>
      </c>
      <c r="C517" s="9">
        <f>'Main Meals'!C517</f>
        <v>99103</v>
      </c>
      <c r="D517" s="10" t="str">
        <f>'Main Meals'!D517</f>
        <v xml:space="preserve">Omnivore Elimination Bundle (Cycle 3) </v>
      </c>
      <c r="E517" s="9">
        <f>VLOOKUP($A517,'Item ID Crosswalk'!$A$2:$J$1048576,9,FALSE)</f>
        <v>0</v>
      </c>
      <c r="F517" s="422">
        <f>VLOOKUP($A517,'Item ID Crosswalk'!$A$2:$J$1048576,10,FALSE)</f>
        <v>0</v>
      </c>
      <c r="G517" s="9" t="str">
        <f>'Main Meals'!I517</f>
        <v>ACTIVE</v>
      </c>
      <c r="H517" s="409">
        <f>'Main Meals'!J517</f>
        <v>45089</v>
      </c>
      <c r="I517" s="9" t="str">
        <f>'Main Meals'!K517</f>
        <v>BUNDLE</v>
      </c>
      <c r="J517" s="9" t="str">
        <f>VLOOKUP(C517,'Main Meals'!C517:L635,10,FALSE)</f>
        <v>BUNDLE</v>
      </c>
      <c r="Q517" s="7"/>
      <c r="X517" s="392"/>
      <c r="Y517" s="392"/>
      <c r="AG517" s="7"/>
      <c r="AH517" s="28"/>
    </row>
    <row r="518" spans="1:34">
      <c r="A518" s="10" t="str">
        <f>'Main Meals'!A518</f>
        <v>99104.4901.4702.70401.95201.95801.95101</v>
      </c>
      <c r="B518" s="9">
        <f>'Main Meals'!B518</f>
        <v>99100</v>
      </c>
      <c r="C518" s="9">
        <f>'Main Meals'!C518</f>
        <v>99104</v>
      </c>
      <c r="D518" s="10" t="str">
        <f>'Main Meals'!D518</f>
        <v xml:space="preserve">Omnivore Elimination Bundle (Cycle 4) </v>
      </c>
      <c r="E518" s="9">
        <f>VLOOKUP($A518,'Item ID Crosswalk'!$A$2:$J$1048576,9,FALSE)</f>
        <v>0</v>
      </c>
      <c r="F518" s="422">
        <f>VLOOKUP($A518,'Item ID Crosswalk'!$A$2:$J$1048576,10,FALSE)</f>
        <v>0</v>
      </c>
      <c r="G518" s="9" t="str">
        <f>'Main Meals'!I518</f>
        <v>ACTIVE</v>
      </c>
      <c r="H518" s="409">
        <f>'Main Meals'!J518</f>
        <v>45089</v>
      </c>
      <c r="I518" s="9" t="str">
        <f>'Main Meals'!K518</f>
        <v>BUNDLE</v>
      </c>
      <c r="J518" s="9" t="str">
        <f>VLOOKUP(C518,'Main Meals'!C518:L635,10,FALSE)</f>
        <v>BUNDLE</v>
      </c>
      <c r="Q518" s="7"/>
      <c r="X518" s="392"/>
      <c r="Y518" s="392"/>
      <c r="AG518" s="7"/>
      <c r="AH518" s="28"/>
    </row>
    <row r="519" spans="1:34">
      <c r="A519" s="10" t="str">
        <f>'Main Meals'!A519</f>
        <v>99201.88301.93001.11100.4800.95601.95902</v>
      </c>
      <c r="B519" s="9">
        <f>'Main Meals'!B519</f>
        <v>99200</v>
      </c>
      <c r="C519" s="9">
        <f>'Main Meals'!C519</f>
        <v>99201</v>
      </c>
      <c r="D519" s="10" t="str">
        <f>'Main Meals'!D519</f>
        <v xml:space="preserve">Pescatarian Elimination Bundle (Cycle 1) </v>
      </c>
      <c r="E519" s="9">
        <f>VLOOKUP($A519,'Item ID Crosswalk'!$A$2:$J$1048576,9,FALSE)</f>
        <v>0</v>
      </c>
      <c r="F519" s="422">
        <f>VLOOKUP($A519,'Item ID Crosswalk'!$A$2:$J$1048576,10,FALSE)</f>
        <v>0</v>
      </c>
      <c r="G519" s="9" t="str">
        <f>'Main Meals'!I519</f>
        <v>ACTIVE</v>
      </c>
      <c r="H519" s="409">
        <f>'Main Meals'!J519</f>
        <v>45089</v>
      </c>
      <c r="I519" s="9" t="str">
        <f>'Main Meals'!K519</f>
        <v>BUNDLE</v>
      </c>
      <c r="J519" s="9" t="str">
        <f>VLOOKUP(C519,'Main Meals'!C519:L635,10,FALSE)</f>
        <v>BUNDLE</v>
      </c>
      <c r="Q519" s="7"/>
      <c r="X519" s="392"/>
      <c r="Y519" s="392"/>
      <c r="AG519" s="7"/>
      <c r="AH519" s="28"/>
    </row>
    <row r="520" spans="1:34">
      <c r="A520" s="10" t="str">
        <f>'Main Meals'!A520</f>
        <v>99202.7401.6600.4901.7500.4703.70903</v>
      </c>
      <c r="B520" s="9">
        <f>'Main Meals'!B520</f>
        <v>99200</v>
      </c>
      <c r="C520" s="9">
        <f>'Main Meals'!C520</f>
        <v>99202</v>
      </c>
      <c r="D520" s="10" t="str">
        <f>'Main Meals'!D520</f>
        <v xml:space="preserve">Pescatarian Elimination Bundle (Cycle 2) </v>
      </c>
      <c r="E520" s="9">
        <f>VLOOKUP($A520,'Item ID Crosswalk'!$A$2:$J$1048576,9,FALSE)</f>
        <v>0</v>
      </c>
      <c r="F520" s="422">
        <f>VLOOKUP($A520,'Item ID Crosswalk'!$A$2:$J$1048576,10,FALSE)</f>
        <v>0</v>
      </c>
      <c r="G520" s="9" t="str">
        <f>'Main Meals'!I520</f>
        <v>ACTIVE</v>
      </c>
      <c r="H520" s="409">
        <f>'Main Meals'!J520</f>
        <v>45089</v>
      </c>
      <c r="I520" s="9" t="str">
        <f>'Main Meals'!K520</f>
        <v>BUNDLE</v>
      </c>
      <c r="J520" s="9" t="str">
        <f>VLOOKUP(C520,'Main Meals'!C520:L635,10,FALSE)</f>
        <v>BUNDLE</v>
      </c>
      <c r="Q520" s="7"/>
      <c r="X520" s="392"/>
      <c r="Y520" s="392"/>
      <c r="AG520" s="7"/>
      <c r="AH520" s="28"/>
    </row>
    <row r="521" spans="1:34">
      <c r="A521" s="10" t="str">
        <f>'Main Meals'!A521</f>
        <v>99203.88301.18101.93001.4800.6600.4601</v>
      </c>
      <c r="B521" s="9">
        <f>'Main Meals'!B521</f>
        <v>99200</v>
      </c>
      <c r="C521" s="9">
        <f>'Main Meals'!C521</f>
        <v>99203</v>
      </c>
      <c r="D521" s="10" t="str">
        <f>'Main Meals'!D521</f>
        <v xml:space="preserve">Pescatarian Elimination Bundle (Cycle 3) </v>
      </c>
      <c r="E521" s="9">
        <f>VLOOKUP($A521,'Item ID Crosswalk'!$A$2:$J$1048576,9,FALSE)</f>
        <v>0</v>
      </c>
      <c r="F521" s="422">
        <f>VLOOKUP($A521,'Item ID Crosswalk'!$A$2:$J$1048576,10,FALSE)</f>
        <v>0</v>
      </c>
      <c r="G521" s="9" t="str">
        <f>'Main Meals'!I521</f>
        <v>ACTIVE</v>
      </c>
      <c r="H521" s="409">
        <f>'Main Meals'!J521</f>
        <v>45089</v>
      </c>
      <c r="I521" s="9" t="str">
        <f>'Main Meals'!K521</f>
        <v>BUNDLE</v>
      </c>
      <c r="J521" s="9" t="str">
        <f>VLOOKUP(C521,'Main Meals'!C521:L635,10,FALSE)</f>
        <v>BUNDLE</v>
      </c>
      <c r="Q521" s="7"/>
      <c r="X521" s="392"/>
      <c r="Y521" s="392"/>
      <c r="AG521" s="7"/>
      <c r="AH521" s="28"/>
    </row>
    <row r="522" spans="1:34">
      <c r="A522" s="10" t="str">
        <f>'Main Meals'!A522</f>
        <v>99204.40901.12400.7500.95201.88301.84001</v>
      </c>
      <c r="B522" s="9">
        <f>'Main Meals'!B522</f>
        <v>99200</v>
      </c>
      <c r="C522" s="9">
        <f>'Main Meals'!C522</f>
        <v>99204</v>
      </c>
      <c r="D522" s="10" t="str">
        <f>'Main Meals'!D522</f>
        <v xml:space="preserve">Pescatarian Elimination Bundle (Cycle 4) </v>
      </c>
      <c r="E522" s="9">
        <f>VLOOKUP($A522,'Item ID Crosswalk'!$A$2:$J$1048576,9,FALSE)</f>
        <v>0</v>
      </c>
      <c r="F522" s="422">
        <f>VLOOKUP($A522,'Item ID Crosswalk'!$A$2:$J$1048576,10,FALSE)</f>
        <v>0</v>
      </c>
      <c r="G522" s="9" t="str">
        <f>'Main Meals'!I522</f>
        <v>ACTIVE</v>
      </c>
      <c r="H522" s="409">
        <f>'Main Meals'!J522</f>
        <v>45089</v>
      </c>
      <c r="I522" s="9" t="str">
        <f>'Main Meals'!K522</f>
        <v>BUNDLE</v>
      </c>
      <c r="J522" s="9" t="str">
        <f>VLOOKUP(C522,'Main Meals'!C522:L635,10,FALSE)</f>
        <v>BUNDLE</v>
      </c>
      <c r="Q522" s="7"/>
      <c r="X522" s="392"/>
      <c r="Y522" s="392"/>
      <c r="AG522" s="7"/>
      <c r="AH522" s="28"/>
    </row>
    <row r="523" spans="1:34">
      <c r="A523" s="10" t="str">
        <f>'Main Meals'!A523</f>
        <v>99301.93001.11100.4800.6600.84001.2900</v>
      </c>
      <c r="B523" s="9">
        <f>'Main Meals'!B523</f>
        <v>99300</v>
      </c>
      <c r="C523" s="9">
        <f>'Main Meals'!C523</f>
        <v>99301</v>
      </c>
      <c r="D523" s="10" t="str">
        <f>'Main Meals'!D523</f>
        <v xml:space="preserve">Vegetarian Elimination Bundle (Cycle 1) </v>
      </c>
      <c r="E523" s="9">
        <f>VLOOKUP($A523,'Item ID Crosswalk'!$A$2:$J$1048576,9,FALSE)</f>
        <v>0</v>
      </c>
      <c r="F523" s="422">
        <f>VLOOKUP($A523,'Item ID Crosswalk'!$A$2:$J$1048576,10,FALSE)</f>
        <v>0</v>
      </c>
      <c r="G523" s="9" t="str">
        <f>'Main Meals'!I523</f>
        <v>ACTIVE</v>
      </c>
      <c r="H523" s="409">
        <f>'Main Meals'!J523</f>
        <v>45089</v>
      </c>
      <c r="I523" s="9" t="str">
        <f>'Main Meals'!K523</f>
        <v>BUNDLE</v>
      </c>
      <c r="J523" s="9" t="str">
        <f>VLOOKUP(C523,'Main Meals'!C523:L635,10,FALSE)</f>
        <v>BUNDLE</v>
      </c>
      <c r="Q523" s="7"/>
      <c r="X523" s="392"/>
      <c r="Y523" s="392"/>
      <c r="AG523" s="7"/>
      <c r="AH523" s="28"/>
    </row>
    <row r="524" spans="1:34">
      <c r="A524" s="10" t="str">
        <f>'Main Meals'!A524</f>
        <v>99302.4901.7501.4701.40901.96401.70902</v>
      </c>
      <c r="B524" s="9">
        <f>'Main Meals'!B524</f>
        <v>99300</v>
      </c>
      <c r="C524" s="9">
        <f>'Main Meals'!C524</f>
        <v>99302</v>
      </c>
      <c r="D524" s="10" t="str">
        <f>'Main Meals'!D524</f>
        <v xml:space="preserve">Vegetarian Elimination Bundle (Cycle 2) </v>
      </c>
      <c r="E524" s="9">
        <f>VLOOKUP($A524,'Item ID Crosswalk'!$A$2:$J$1048576,9,FALSE)</f>
        <v>0</v>
      </c>
      <c r="F524" s="422">
        <f>VLOOKUP($A524,'Item ID Crosswalk'!$A$2:$J$1048576,10,FALSE)</f>
        <v>0</v>
      </c>
      <c r="G524" s="9" t="str">
        <f>'Main Meals'!I524</f>
        <v>ACTIVE</v>
      </c>
      <c r="H524" s="409">
        <f>'Main Meals'!J524</f>
        <v>45089</v>
      </c>
      <c r="I524" s="9" t="str">
        <f>'Main Meals'!K524</f>
        <v>BUNDLE</v>
      </c>
      <c r="J524" s="9" t="str">
        <f>VLOOKUP(C524,'Main Meals'!C524:L635,10,FALSE)</f>
        <v>BUNDLE</v>
      </c>
      <c r="Q524" s="7"/>
      <c r="X524" s="392"/>
      <c r="Y524" s="392"/>
      <c r="AG524" s="7"/>
      <c r="AH524" s="28"/>
    </row>
    <row r="525" spans="1:34">
      <c r="A525" s="10" t="str">
        <f>'Main Meals'!A525</f>
        <v>99401.7500.88301.11100.4800.60401.4303</v>
      </c>
      <c r="B525" s="9">
        <f>'Main Meals'!B525</f>
        <v>99400</v>
      </c>
      <c r="C525" s="9">
        <f>'Main Meals'!C525</f>
        <v>99401</v>
      </c>
      <c r="D525" s="10" t="str">
        <f>'Main Meals'!D525</f>
        <v xml:space="preserve">Vegan Elimination Bundle (Cycle 1) </v>
      </c>
      <c r="E525" s="9">
        <f>VLOOKUP($A525,'Item ID Crosswalk'!$A$2:$J$1048576,9,FALSE)</f>
        <v>0</v>
      </c>
      <c r="F525" s="422">
        <f>VLOOKUP($A525,'Item ID Crosswalk'!$A$2:$J$1048576,10,FALSE)</f>
        <v>0</v>
      </c>
      <c r="G525" s="9" t="str">
        <f>'Main Meals'!I525</f>
        <v>ACTIVE</v>
      </c>
      <c r="H525" s="409">
        <f>'Main Meals'!J525</f>
        <v>45089</v>
      </c>
      <c r="I525" s="9" t="str">
        <f>'Main Meals'!K525</f>
        <v>BUNDLE</v>
      </c>
      <c r="J525" s="9" t="str">
        <f>VLOOKUP(C525,'Main Meals'!C525:L635,10,FALSE)</f>
        <v>BUNDLE</v>
      </c>
      <c r="Q525" s="7"/>
      <c r="X525" s="392"/>
      <c r="Y525" s="392"/>
      <c r="AG525" s="7"/>
      <c r="AH525" s="28"/>
    </row>
    <row r="526" spans="1:34">
      <c r="A526" s="10" t="str">
        <f>'Main Meals'!A526</f>
        <v>99402.7501.88301.11100.3101.1401.3307</v>
      </c>
      <c r="B526" s="9">
        <f>'Main Meals'!B526</f>
        <v>99400</v>
      </c>
      <c r="C526" s="9">
        <f>'Main Meals'!C526</f>
        <v>99402</v>
      </c>
      <c r="D526" s="10" t="str">
        <f>'Main Meals'!D526</f>
        <v xml:space="preserve">Vegan Elimination Bundle (Cycle 2) </v>
      </c>
      <c r="E526" s="9">
        <f>VLOOKUP($A526,'Item ID Crosswalk'!$A$2:$J$1048576,9,FALSE)</f>
        <v>0</v>
      </c>
      <c r="F526" s="422">
        <f>VLOOKUP($A526,'Item ID Crosswalk'!$A$2:$J$1048576,10,FALSE)</f>
        <v>0</v>
      </c>
      <c r="G526" s="9" t="str">
        <f>'Main Meals'!I526</f>
        <v>ACTIVE</v>
      </c>
      <c r="H526" s="409">
        <f>'Main Meals'!J526</f>
        <v>45089</v>
      </c>
      <c r="I526" s="9" t="str">
        <f>'Main Meals'!K526</f>
        <v>BUNDLE</v>
      </c>
      <c r="J526" s="9" t="str">
        <f>VLOOKUP(C526,'Main Meals'!C526:L635,10,FALSE)</f>
        <v>BUNDLE</v>
      </c>
      <c r="Q526" s="7"/>
      <c r="X526" s="392"/>
      <c r="Y526" s="392"/>
      <c r="AG526" s="7"/>
      <c r="AH526" s="28"/>
    </row>
    <row r="527" spans="1:34">
      <c r="A527" s="10" t="str">
        <f>'Main Meals'!A527</f>
        <v>99105.11100.6600.4901.95601.70902.11702</v>
      </c>
      <c r="B527" s="9">
        <f>'Main Meals'!B527</f>
        <v>99100</v>
      </c>
      <c r="C527" s="9">
        <f>'Main Meals'!C527</f>
        <v>99105</v>
      </c>
      <c r="D527" s="10" t="str">
        <f>'Main Meals'!D527</f>
        <v xml:space="preserve">Omnivore Elimination Bundle (Cycle 1B) </v>
      </c>
      <c r="E527" s="9">
        <f>VLOOKUP($A527,'Item ID Crosswalk'!$A$2:$J$1048576,9,FALSE)</f>
        <v>0</v>
      </c>
      <c r="F527" s="422">
        <f>VLOOKUP($A527,'Item ID Crosswalk'!$A$2:$J$1048576,10,FALSE)</f>
        <v>0</v>
      </c>
      <c r="Q527" s="7"/>
      <c r="X527" s="392"/>
      <c r="Y527" s="392"/>
      <c r="AG527" s="7"/>
      <c r="AH527" s="28"/>
    </row>
    <row r="528" spans="1:34">
      <c r="A528" s="10" t="str">
        <f>'Main Meals'!A528</f>
        <v>99106.6600.4901.7501.4602.70903.40501</v>
      </c>
      <c r="B528" s="9">
        <f>'Main Meals'!B528</f>
        <v>99100</v>
      </c>
      <c r="C528" s="9">
        <f>'Main Meals'!C528</f>
        <v>99106</v>
      </c>
      <c r="D528" s="10" t="str">
        <f>'Main Meals'!D528</f>
        <v xml:space="preserve">Omnivore Elimination Bundle (Cycle 2B) </v>
      </c>
      <c r="E528" s="9">
        <f>VLOOKUP($A528,'Item ID Crosswalk'!$A$2:$J$1048576,9,FALSE)</f>
        <v>0</v>
      </c>
      <c r="F528" s="422">
        <f>VLOOKUP($A528,'Item ID Crosswalk'!$A$2:$J$1048576,10,FALSE)</f>
        <v>0</v>
      </c>
      <c r="Q528" s="7"/>
      <c r="X528" s="392"/>
      <c r="Y528" s="392"/>
      <c r="AG528" s="7"/>
      <c r="AH528" s="28"/>
    </row>
    <row r="529" spans="1:34">
      <c r="A529" s="10" t="str">
        <f>'Main Meals'!A529</f>
        <v>99107.40901.11100.6600.2900.3101.1003</v>
      </c>
      <c r="B529" s="9">
        <f>'Main Meals'!B529</f>
        <v>99100</v>
      </c>
      <c r="C529" s="9">
        <f>'Main Meals'!C529</f>
        <v>99107</v>
      </c>
      <c r="D529" s="10" t="str">
        <f>'Main Meals'!D529</f>
        <v xml:space="preserve">Omnivore Elimination Bundle (Cycle 3B) </v>
      </c>
      <c r="E529" s="9">
        <f>VLOOKUP($A529,'Item ID Crosswalk'!$A$2:$J$1048576,9,FALSE)</f>
        <v>0</v>
      </c>
      <c r="F529" s="422">
        <f>VLOOKUP($A529,'Item ID Crosswalk'!$A$2:$J$1048576,10,FALSE)</f>
        <v>0</v>
      </c>
      <c r="Q529" s="7"/>
      <c r="X529" s="392"/>
      <c r="Y529" s="392"/>
      <c r="AG529" s="7"/>
      <c r="AH529" s="28"/>
    </row>
    <row r="530" spans="1:34">
      <c r="A530" s="10" t="str">
        <f>'Main Meals'!A530</f>
        <v>99108.7500.40901.88301.4504.2902.3306</v>
      </c>
      <c r="B530" s="9">
        <f>'Main Meals'!B530</f>
        <v>99100</v>
      </c>
      <c r="C530" s="9">
        <f>'Main Meals'!C530</f>
        <v>99108</v>
      </c>
      <c r="D530" s="10" t="str">
        <f>'Main Meals'!D530</f>
        <v xml:space="preserve">Omnivore Elimination Bundle (Cycle 4B) </v>
      </c>
      <c r="E530" s="9">
        <f>VLOOKUP($A530,'Item ID Crosswalk'!$A$2:$J$1048576,9,FALSE)</f>
        <v>0</v>
      </c>
      <c r="F530" s="422">
        <f>VLOOKUP($A530,'Item ID Crosswalk'!$A$2:$J$1048576,10,FALSE)</f>
        <v>0</v>
      </c>
      <c r="Q530" s="7"/>
      <c r="X530" s="392"/>
      <c r="Y530" s="392"/>
      <c r="AG530" s="7"/>
      <c r="AH530" s="28"/>
    </row>
    <row r="531" spans="1:34">
      <c r="A531" s="10" t="str">
        <f>'Main Meals'!A531</f>
        <v>99501.5301.30801.1002.7801.3101.4800</v>
      </c>
      <c r="B531" s="9">
        <f>'Main Meals'!B531</f>
        <v>99500</v>
      </c>
      <c r="C531" s="9">
        <f>'Main Meals'!C531</f>
        <v>99501</v>
      </c>
      <c r="D531" s="10" t="str">
        <f>'Main Meals'!D531</f>
        <v xml:space="preserve">Omnivore Rx Sample Box </v>
      </c>
      <c r="E531" s="9">
        <f>VLOOKUP($A531,'Item ID Crosswalk'!$A$2:$J$1048576,9,FALSE)</f>
        <v>0</v>
      </c>
      <c r="F531" s="422">
        <f>VLOOKUP($A531,'Item ID Crosswalk'!$A$2:$J$1048576,10,FALSE)</f>
        <v>0</v>
      </c>
      <c r="Q531" s="7"/>
      <c r="X531" s="392"/>
      <c r="Y531" s="392"/>
      <c r="AG531" s="7"/>
      <c r="AH531" s="28"/>
    </row>
    <row r="532" spans="1:34">
      <c r="A532" s="10" t="str">
        <f>'Main Meals'!A532</f>
        <v>99502.40101.1002.2900.12500.4800.7301</v>
      </c>
      <c r="B532" s="9">
        <f>'Main Meals'!B532</f>
        <v>99500</v>
      </c>
      <c r="C532" s="9">
        <f>'Main Meals'!C532</f>
        <v>99502</v>
      </c>
      <c r="D532" s="10" t="str">
        <f>'Main Meals'!D532</f>
        <v xml:space="preserve">Pescatarian Rx Sample Box </v>
      </c>
      <c r="E532" s="9">
        <f>VLOOKUP($A532,'Item ID Crosswalk'!$A$2:$J$1048576,9,FALSE)</f>
        <v>0</v>
      </c>
      <c r="F532" s="422">
        <f>VLOOKUP($A532,'Item ID Crosswalk'!$A$2:$J$1048576,10,FALSE)</f>
        <v>0</v>
      </c>
      <c r="Q532" s="7"/>
      <c r="X532" s="392"/>
      <c r="Y532" s="392"/>
      <c r="AG532" s="7"/>
      <c r="AH532" s="28"/>
    </row>
    <row r="533" spans="1:34">
      <c r="A533" s="10" t="str">
        <f>'Main Meals'!A533</f>
        <v>99503.12800.1202.2706.12500.5003.7301</v>
      </c>
      <c r="B533" s="9">
        <f>'Main Meals'!B533</f>
        <v>99500</v>
      </c>
      <c r="C533" s="9">
        <f>'Main Meals'!C533</f>
        <v>99503</v>
      </c>
      <c r="D533" s="10" t="str">
        <f>'Main Meals'!D533</f>
        <v xml:space="preserve">Vegetarian Rx Sample Box </v>
      </c>
      <c r="E533" s="9">
        <f>VLOOKUP($A533,'Item ID Crosswalk'!$A$2:$J$1048576,9,FALSE)</f>
        <v>0</v>
      </c>
      <c r="F533" s="422">
        <f>VLOOKUP($A533,'Item ID Crosswalk'!$A$2:$J$1048576,10,FALSE)</f>
        <v>0</v>
      </c>
      <c r="Q533" s="7"/>
      <c r="X533" s="392"/>
      <c r="Y533" s="392"/>
      <c r="AG533" s="7"/>
      <c r="AH533" s="28"/>
    </row>
    <row r="534" spans="1:34">
      <c r="A534" s="10" t="str">
        <f>'Main Meals'!A534</f>
        <v>99504.2706.3101.1101.12500.602.4800</v>
      </c>
      <c r="B534" s="9">
        <f>'Main Meals'!B534</f>
        <v>99500</v>
      </c>
      <c r="C534" s="9">
        <f>'Main Meals'!C534</f>
        <v>99504</v>
      </c>
      <c r="D534" s="10" t="str">
        <f>'Main Meals'!D534</f>
        <v xml:space="preserve">Vegan Rx Sample Box </v>
      </c>
      <c r="E534" s="9">
        <f>VLOOKUP($A534,'Item ID Crosswalk'!$A$2:$J$1048576,9,FALSE)</f>
        <v>0</v>
      </c>
      <c r="F534" s="422">
        <f>VLOOKUP($A534,'Item ID Crosswalk'!$A$2:$J$1048576,10,FALSE)</f>
        <v>0</v>
      </c>
      <c r="Q534" s="7"/>
      <c r="X534" s="392"/>
      <c r="Y534" s="392"/>
      <c r="AG534" s="7"/>
      <c r="AH534" s="28"/>
    </row>
    <row r="535" spans="1:34">
      <c r="A535" s="10" t="str">
        <f>'Main Meals'!A535</f>
        <v>95302.000.000.000.000.000.000</v>
      </c>
      <c r="B535" s="9">
        <f>'Main Meals'!B535</f>
        <v>95300</v>
      </c>
      <c r="C535" s="9">
        <f>'Main Meals'!C535</f>
        <v>95302</v>
      </c>
      <c r="D535" s="10" t="str">
        <f>'Main Meals'!D535</f>
        <v xml:space="preserve">Teriyaki Sauce </v>
      </c>
      <c r="E535" s="9">
        <f>VLOOKUP($A535,'Item ID Crosswalk'!$A$2:$J$1048576,9,FALSE)</f>
        <v>0</v>
      </c>
      <c r="F535" s="422">
        <f>VLOOKUP($A535,'Item ID Crosswalk'!$A$2:$J$1048576,10,FALSE)</f>
        <v>810044433029</v>
      </c>
      <c r="L535" s="7">
        <v>11.99</v>
      </c>
      <c r="Q535" s="7"/>
      <c r="X535" s="392"/>
      <c r="Y535" s="392"/>
      <c r="AG535" s="7"/>
      <c r="AH535" s="28"/>
    </row>
    <row r="536" spans="1:34">
      <c r="A536" s="10" t="str">
        <f>'Main Meals'!A536</f>
        <v>95303.000.000.000.000.000.000</v>
      </c>
      <c r="B536" s="9">
        <f>'Main Meals'!B536</f>
        <v>95300</v>
      </c>
      <c r="C536" s="9">
        <f>'Main Meals'!C536</f>
        <v>95303</v>
      </c>
      <c r="D536" s="10" t="str">
        <f>'Main Meals'!D536</f>
        <v xml:space="preserve">Lemon Tahini Dressing </v>
      </c>
      <c r="E536" s="9">
        <f>VLOOKUP($A536,'Item ID Crosswalk'!$A$2:$J$1048576,9,FALSE)</f>
        <v>0</v>
      </c>
      <c r="F536" s="422">
        <f>VLOOKUP($A536,'Item ID Crosswalk'!$A$2:$J$1048576,10,FALSE)</f>
        <v>810044433036</v>
      </c>
      <c r="L536" s="7">
        <v>11.99</v>
      </c>
      <c r="Q536" s="7"/>
      <c r="X536" s="392"/>
      <c r="Y536" s="392"/>
      <c r="AG536" s="7"/>
      <c r="AH536" s="28"/>
    </row>
    <row r="537" spans="1:34">
      <c r="A537" s="10" t="str">
        <f>'Main Meals'!A537</f>
        <v>95304.000.000.000.000.000.000</v>
      </c>
      <c r="B537" s="9">
        <f>'Main Meals'!B537</f>
        <v>95300</v>
      </c>
      <c r="C537" s="9">
        <f>'Main Meals'!C537</f>
        <v>95304</v>
      </c>
      <c r="D537" s="10" t="str">
        <f>'Main Meals'!D537</f>
        <v xml:space="preserve">Maple Mustard </v>
      </c>
      <c r="E537" s="9">
        <f>VLOOKUP($A537,'Item ID Crosswalk'!$A$2:$J$1048576,9,FALSE)</f>
        <v>0</v>
      </c>
      <c r="F537" s="422">
        <f>VLOOKUP($A537,'Item ID Crosswalk'!$A$2:$J$1048576,10,FALSE)</f>
        <v>810044433043</v>
      </c>
      <c r="L537" s="7">
        <v>11.99</v>
      </c>
      <c r="Q537" s="7"/>
      <c r="X537" s="392"/>
      <c r="Y537" s="392"/>
      <c r="AG537" s="7"/>
      <c r="AH537" s="28"/>
    </row>
    <row r="538" spans="1:34">
      <c r="A538" s="10" t="str">
        <f>'Main Meals'!A538</f>
        <v>95305.000.000.000.000.000.000</v>
      </c>
      <c r="B538" s="9">
        <f>'Main Meals'!B538</f>
        <v>95300</v>
      </c>
      <c r="C538" s="9">
        <f>'Main Meals'!C538</f>
        <v>95305</v>
      </c>
      <c r="D538" s="10" t="str">
        <f>'Main Meals'!D538</f>
        <v xml:space="preserve">Caesar Dressing </v>
      </c>
      <c r="E538" s="9">
        <f>VLOOKUP($A538,'Item ID Crosswalk'!$A$2:$J$1048576,9,FALSE)</f>
        <v>0</v>
      </c>
      <c r="F538" s="422">
        <f>VLOOKUP($A538,'Item ID Crosswalk'!$A$2:$J$1048576,10,FALSE)</f>
        <v>810044433050</v>
      </c>
      <c r="L538" s="7">
        <v>11.99</v>
      </c>
      <c r="Q538" s="7"/>
      <c r="X538" s="392"/>
      <c r="Y538" s="392"/>
      <c r="AG538" s="7"/>
      <c r="AH538" s="28"/>
    </row>
    <row r="539" spans="1:34">
      <c r="A539" s="10" t="str">
        <f>'Main Meals'!A539</f>
        <v>99403.7501.88301.11100.3101.1401.3307</v>
      </c>
      <c r="B539" s="9">
        <f>'Main Meals'!B539</f>
        <v>99400</v>
      </c>
      <c r="C539" s="9">
        <f>'Main Meals'!C539</f>
        <v>99403</v>
      </c>
      <c r="D539" s="10" t="str">
        <f>'Main Meals'!D539</f>
        <v xml:space="preserve">Vegan Elimination Bundle (Cycle 1B) </v>
      </c>
      <c r="E539" s="9">
        <f>VLOOKUP($A539,'Item ID Crosswalk'!$A$2:$J$1048576,9,FALSE)</f>
        <v>0</v>
      </c>
      <c r="F539" s="422">
        <f>VLOOKUP($A539,'Item ID Crosswalk'!$A$2:$J$1048576,10,FALSE)</f>
        <v>0</v>
      </c>
      <c r="Q539" s="7"/>
      <c r="X539" s="392"/>
      <c r="Y539" s="392"/>
      <c r="AG539" s="7"/>
      <c r="AH539" s="28"/>
    </row>
    <row r="540" spans="1:34">
      <c r="A540" s="10" t="str">
        <f>'Main Meals'!A540</f>
        <v>99404.7500.88301.11100.3101.1401.2706</v>
      </c>
      <c r="B540" s="9">
        <f>'Main Meals'!B540</f>
        <v>99400</v>
      </c>
      <c r="C540" s="9">
        <f>'Main Meals'!C540</f>
        <v>99404</v>
      </c>
      <c r="D540" s="10" t="str">
        <f>'Main Meals'!D540</f>
        <v xml:space="preserve">Vegan Elimination Bundle (Cycle 2B) </v>
      </c>
      <c r="E540" s="9">
        <f>VLOOKUP($A540,'Item ID Crosswalk'!$A$2:$J$1048576,9,FALSE)</f>
        <v>0</v>
      </c>
      <c r="F540" s="422">
        <f>VLOOKUP($A540,'Item ID Crosswalk'!$A$2:$J$1048576,10,FALSE)</f>
        <v>0</v>
      </c>
      <c r="Q540" s="7"/>
      <c r="X540" s="392"/>
      <c r="Y540" s="392"/>
      <c r="AG540" s="7"/>
      <c r="AH540" s="28"/>
    </row>
    <row r="541" spans="1:34">
      <c r="A541" s="10" t="str">
        <f>'Main Meals'!A541</f>
        <v>99205.6600.7301.4901.7500.4303.4503</v>
      </c>
      <c r="B541" s="9">
        <f>'Main Meals'!B541</f>
        <v>99200</v>
      </c>
      <c r="C541" s="9">
        <f>'Main Meals'!C541</f>
        <v>99205</v>
      </c>
      <c r="D541" s="10" t="str">
        <f>'Main Meals'!D541</f>
        <v xml:space="preserve">Pescatarian Elimination Bundle (Cycle 1B) </v>
      </c>
      <c r="E541" s="9">
        <f>VLOOKUP($A541,'Item ID Crosswalk'!$A$2:$J$1048576,9,FALSE)</f>
        <v>0</v>
      </c>
      <c r="F541" s="422">
        <f>VLOOKUP($A541,'Item ID Crosswalk'!$A$2:$J$1048576,10,FALSE)</f>
        <v>0</v>
      </c>
      <c r="Q541" s="7"/>
      <c r="X541" s="392"/>
      <c r="Y541" s="392"/>
      <c r="AG541" s="7"/>
      <c r="AH541" s="28"/>
    </row>
    <row r="542" spans="1:34">
      <c r="A542" s="10" t="str">
        <f>'Main Meals'!A542</f>
        <v>99206.7401.7401.40901.88301.95201.2900</v>
      </c>
      <c r="B542" s="9">
        <f>'Main Meals'!B542</f>
        <v>99200</v>
      </c>
      <c r="C542" s="9">
        <f>'Main Meals'!C542</f>
        <v>99206</v>
      </c>
      <c r="D542" s="10" t="str">
        <f>'Main Meals'!D542</f>
        <v xml:space="preserve">Pescatarian Elimination Bundle (Cycle 2B) </v>
      </c>
      <c r="E542" s="9">
        <f>VLOOKUP($A542,'Item ID Crosswalk'!$A$2:$J$1048576,9,FALSE)</f>
        <v>0</v>
      </c>
      <c r="F542" s="422">
        <f>VLOOKUP($A542,'Item ID Crosswalk'!$A$2:$J$1048576,10,FALSE)</f>
        <v>0</v>
      </c>
      <c r="Q542" s="7"/>
      <c r="X542" s="392"/>
      <c r="Y542" s="392"/>
      <c r="AG542" s="7"/>
      <c r="AH542" s="28"/>
    </row>
    <row r="543" spans="1:34">
      <c r="A543" s="10" t="str">
        <f>'Main Meals'!A543</f>
        <v>99207.4901.18101.7501.4701.95103.70903</v>
      </c>
      <c r="B543" s="9">
        <f>'Main Meals'!B543</f>
        <v>99200</v>
      </c>
      <c r="C543" s="9">
        <f>'Main Meals'!C543</f>
        <v>99207</v>
      </c>
      <c r="D543" s="10" t="str">
        <f>'Main Meals'!D543</f>
        <v xml:space="preserve">Pescatarian Elimination Bundle (Cycle 3B) </v>
      </c>
      <c r="E543" s="9">
        <f>VLOOKUP($A543,'Item ID Crosswalk'!$A$2:$J$1048576,9,FALSE)</f>
        <v>0</v>
      </c>
      <c r="F543" s="422">
        <f>VLOOKUP($A543,'Item ID Crosswalk'!$A$2:$J$1048576,10,FALSE)</f>
        <v>0</v>
      </c>
      <c r="Q543" s="7"/>
      <c r="X543" s="392"/>
      <c r="Y543" s="392"/>
      <c r="AG543" s="7"/>
      <c r="AH543" s="28"/>
    </row>
    <row r="544" spans="1:34">
      <c r="A544" s="10" t="str">
        <f>'Main Meals'!A544</f>
        <v>99208.93001.11100.6600.95902.1401.3306</v>
      </c>
      <c r="B544" s="9">
        <f>'Main Meals'!B544</f>
        <v>99200</v>
      </c>
      <c r="C544" s="9">
        <f>'Main Meals'!C544</f>
        <v>99208</v>
      </c>
      <c r="D544" s="10" t="str">
        <f>'Main Meals'!D544</f>
        <v xml:space="preserve">Pescatarian Elimination Bundle (Cycle 4B) </v>
      </c>
      <c r="E544" s="9">
        <f>VLOOKUP($A544,'Item ID Crosswalk'!$A$2:$J$1048576,9,FALSE)</f>
        <v>0</v>
      </c>
      <c r="F544" s="422">
        <f>VLOOKUP($A544,'Item ID Crosswalk'!$A$2:$J$1048576,10,FALSE)</f>
        <v>0</v>
      </c>
      <c r="Q544" s="7"/>
      <c r="X544" s="392"/>
      <c r="Y544" s="392"/>
      <c r="AG544" s="7"/>
      <c r="AH544" s="28"/>
    </row>
    <row r="545" spans="1:34">
      <c r="A545" s="10" t="str">
        <f>'Main Meals'!A545</f>
        <v>99303.4901.7301.7500.4701.95902.60401</v>
      </c>
      <c r="B545" s="9">
        <f>'Main Meals'!B545</f>
        <v>99300</v>
      </c>
      <c r="C545" s="9">
        <f>'Main Meals'!C545</f>
        <v>99303</v>
      </c>
      <c r="D545" s="10" t="str">
        <f>'Main Meals'!D545</f>
        <v xml:space="preserve">Vegetarian Elimination Bundle (Cycle 1B) </v>
      </c>
      <c r="E545" s="9">
        <f>VLOOKUP($A545,'Item ID Crosswalk'!$A$2:$J$1048576,9,FALSE)</f>
        <v>0</v>
      </c>
      <c r="F545" s="422">
        <f>VLOOKUP($A545,'Item ID Crosswalk'!$A$2:$J$1048576,10,FALSE)</f>
        <v>0</v>
      </c>
      <c r="Q545" s="7"/>
      <c r="X545" s="392"/>
      <c r="Y545" s="392"/>
      <c r="AG545" s="7"/>
      <c r="AH545" s="28"/>
    </row>
    <row r="546" spans="1:34">
      <c r="A546" s="10" t="str">
        <f>'Main Meals'!A546</f>
        <v>99304.95201.7401.88301.93001.84001.2900</v>
      </c>
      <c r="B546" s="9">
        <f>'Main Meals'!B546</f>
        <v>99300</v>
      </c>
      <c r="C546" s="9">
        <f>'Main Meals'!C546</f>
        <v>99304</v>
      </c>
      <c r="D546" s="10" t="str">
        <f>'Main Meals'!D546</f>
        <v xml:space="preserve">Vegetarian Elimination Bundle (Cycle 2B) </v>
      </c>
      <c r="E546" s="9">
        <f>VLOOKUP($A546,'Item ID Crosswalk'!$A$2:$J$1048576,9,FALSE)</f>
        <v>0</v>
      </c>
      <c r="F546" s="422">
        <f>VLOOKUP($A546,'Item ID Crosswalk'!$A$2:$J$1048576,10,FALSE)</f>
        <v>0</v>
      </c>
      <c r="Q546" s="7"/>
      <c r="X546" s="392"/>
      <c r="Y546" s="392"/>
      <c r="AG546" s="7"/>
      <c r="AH546" s="28"/>
    </row>
    <row r="547" spans="1:34">
      <c r="A547" s="10" t="str">
        <f>'Main Meals'!A547</f>
        <v>97001.97201.97501.98201.98401.204.000</v>
      </c>
      <c r="B547" s="9">
        <f>'Main Meals'!B547</f>
        <v>97000</v>
      </c>
      <c r="C547" s="9">
        <f>'Main Meals'!C547</f>
        <v>97001</v>
      </c>
      <c r="D547" s="10" t="str">
        <f>'Main Meals'!D547</f>
        <v xml:space="preserve">Anagram Clinical Study Bundle (Menu 1) </v>
      </c>
      <c r="E547" s="9">
        <f>VLOOKUP($A547,'Item ID Crosswalk'!$A$2:$J$1048576,9,FALSE)</f>
        <v>0</v>
      </c>
      <c r="F547" s="422">
        <f>VLOOKUP($A547,'Item ID Crosswalk'!$A$2:$J$1048576,10,FALSE)</f>
        <v>0</v>
      </c>
      <c r="Q547" s="7"/>
      <c r="X547" s="392"/>
      <c r="Y547" s="392"/>
      <c r="AG547" s="7"/>
      <c r="AH547" s="28"/>
    </row>
    <row r="548" spans="1:34">
      <c r="A548" s="10" t="str">
        <f>'Main Meals'!A548</f>
        <v>97002.97801.98301.98601.98901.20301.000</v>
      </c>
      <c r="B548" s="9">
        <f>'Main Meals'!B548</f>
        <v>97000</v>
      </c>
      <c r="C548" s="9">
        <f>'Main Meals'!C548</f>
        <v>97002</v>
      </c>
      <c r="D548" s="10" t="str">
        <f>'Main Meals'!D548</f>
        <v xml:space="preserve">Anagram Clinical Study Bundle (Menu 2) </v>
      </c>
      <c r="E548" s="9">
        <f>VLOOKUP($A548,'Item ID Crosswalk'!$A$2:$J$1048576,9,FALSE)</f>
        <v>0</v>
      </c>
      <c r="F548" s="422">
        <f>VLOOKUP($A548,'Item ID Crosswalk'!$A$2:$J$1048576,10,FALSE)</f>
        <v>0</v>
      </c>
      <c r="Q548" s="7"/>
      <c r="X548" s="392"/>
      <c r="Y548" s="392"/>
      <c r="AG548" s="7"/>
      <c r="AH548" s="28"/>
    </row>
    <row r="549" spans="1:34">
      <c r="A549" s="10" t="str">
        <f>'Main Meals'!A549</f>
        <v>97003.97201.97801.98301.98601.000.000</v>
      </c>
      <c r="B549" s="9">
        <f>'Main Meals'!B549</f>
        <v>97000</v>
      </c>
      <c r="C549" s="9">
        <f>'Main Meals'!C549</f>
        <v>97003</v>
      </c>
      <c r="D549" s="10" t="str">
        <f>'Main Meals'!D549</f>
        <v xml:space="preserve">Anagram Test Box </v>
      </c>
      <c r="E549" s="9">
        <f>VLOOKUP($A549,'Item ID Crosswalk'!$A$2:$J$1048576,9,FALSE)</f>
        <v>0</v>
      </c>
      <c r="F549" s="422">
        <f>VLOOKUP($A549,'Item ID Crosswalk'!$A$2:$J$1048576,10,FALSE)</f>
        <v>0</v>
      </c>
      <c r="Q549" s="7"/>
      <c r="X549" s="392"/>
      <c r="Y549" s="392"/>
      <c r="AG549" s="7"/>
      <c r="AH549" s="28"/>
    </row>
    <row r="550" spans="1:34">
      <c r="A550" s="10" t="str">
        <f>'Main Meals'!A550</f>
        <v>97004.97201.97501.98201.98401.204.98301</v>
      </c>
      <c r="B550" s="9">
        <f>'Main Meals'!B550</f>
        <v>97000</v>
      </c>
      <c r="C550" s="9">
        <f>'Main Meals'!C550</f>
        <v>97004</v>
      </c>
      <c r="D550" s="10" t="str">
        <f>'Main Meals'!D550</f>
        <v xml:space="preserve">Anagram Backup Box </v>
      </c>
      <c r="E550" s="9">
        <f>VLOOKUP($A550,'Item ID Crosswalk'!$A$2:$J$1048576,9,FALSE)</f>
        <v>0</v>
      </c>
      <c r="F550" s="422">
        <f>VLOOKUP($A550,'Item ID Crosswalk'!$A$2:$J$1048576,10,FALSE)</f>
        <v>0</v>
      </c>
      <c r="Q550" s="7"/>
      <c r="X550" s="392"/>
      <c r="Y550" s="392"/>
      <c r="AG550" s="7"/>
      <c r="AH550" s="28"/>
    </row>
    <row r="551" spans="1:34">
      <c r="A551" s="10" t="str">
        <f>'Main Meals'!A551</f>
        <v>95306.000.000.000.000.000.000</v>
      </c>
      <c r="B551" s="9">
        <f>'Main Meals'!B551</f>
        <v>95300</v>
      </c>
      <c r="C551" s="9">
        <f>'Main Meals'!C551</f>
        <v>95306</v>
      </c>
      <c r="D551" s="10" t="str">
        <f>'Main Meals'!D551</f>
        <v xml:space="preserve">Mint Vinaigrette </v>
      </c>
      <c r="E551" s="9">
        <f>VLOOKUP($A551,'Item ID Crosswalk'!$A$2:$J$1048576,9,FALSE)</f>
        <v>0</v>
      </c>
      <c r="F551" s="422">
        <f>VLOOKUP($A551,'Item ID Crosswalk'!$A$2:$J$1048576,10,FALSE)</f>
        <v>0</v>
      </c>
      <c r="L551" s="7">
        <v>11.99</v>
      </c>
      <c r="Q551" s="7"/>
      <c r="X551" s="392"/>
      <c r="Y551" s="392"/>
      <c r="AG551" s="7"/>
      <c r="AH551" s="28"/>
    </row>
    <row r="552" spans="1:34">
      <c r="A552" s="10" t="str">
        <f>'Main Meals'!A552</f>
        <v>95307.000.000.000.000.000.000</v>
      </c>
      <c r="B552" s="9">
        <f>'Main Meals'!B552</f>
        <v>95300</v>
      </c>
      <c r="C552" s="9">
        <f>'Main Meals'!C552</f>
        <v>95307</v>
      </c>
      <c r="D552" s="10" t="str">
        <f>'Main Meals'!D552</f>
        <v xml:space="preserve">Buffalo Sauce </v>
      </c>
      <c r="E552" s="9">
        <f>VLOOKUP($A552,'Item ID Crosswalk'!$A$2:$J$1048576,9,FALSE)</f>
        <v>0</v>
      </c>
      <c r="F552" s="422">
        <f>VLOOKUP($A552,'Item ID Crosswalk'!$A$2:$J$1048576,10,FALSE)</f>
        <v>810044433074</v>
      </c>
      <c r="L552" s="7">
        <v>11.99</v>
      </c>
      <c r="Q552" s="7"/>
      <c r="X552" s="392"/>
      <c r="Y552" s="392"/>
      <c r="AG552" s="7"/>
      <c r="AH552" s="28"/>
    </row>
    <row r="553" spans="1:34">
      <c r="A553" s="10" t="str">
        <f>'Main Meals'!A553</f>
        <v>95308.000.000.000.000.000.000</v>
      </c>
      <c r="B553" s="9">
        <f>'Main Meals'!B553</f>
        <v>95300</v>
      </c>
      <c r="C553" s="9">
        <f>'Main Meals'!C553</f>
        <v>95308</v>
      </c>
      <c r="D553" s="10" t="str">
        <f>'Main Meals'!D553</f>
        <v xml:space="preserve">Ketchup </v>
      </c>
      <c r="E553" s="9">
        <f>VLOOKUP($A553,'Item ID Crosswalk'!$A$2:$J$1048576,9,FALSE)</f>
        <v>0</v>
      </c>
      <c r="F553" s="422">
        <f>VLOOKUP($A553,'Item ID Crosswalk'!$A$2:$J$1048576,10,FALSE)</f>
        <v>0</v>
      </c>
      <c r="L553" s="7">
        <v>11.99</v>
      </c>
      <c r="Q553" s="7"/>
      <c r="X553" s="392"/>
      <c r="Y553" s="392"/>
      <c r="AG553" s="7"/>
      <c r="AH553" s="28"/>
    </row>
    <row r="554" spans="1:34">
      <c r="A554" s="10" t="str">
        <f>'Main Meals'!A554</f>
        <v>95309.000.000.000.000.000.000</v>
      </c>
      <c r="B554" s="9">
        <f>'Main Meals'!B554</f>
        <v>95300</v>
      </c>
      <c r="C554" s="9">
        <f>'Main Meals'!C554</f>
        <v>95309</v>
      </c>
      <c r="D554" s="10" t="str">
        <f>'Main Meals'!D554</f>
        <v xml:space="preserve">Gravy </v>
      </c>
      <c r="E554" s="9">
        <f>VLOOKUP($A554,'Item ID Crosswalk'!$A$2:$J$1048576,9,FALSE)</f>
        <v>0</v>
      </c>
      <c r="F554" s="422">
        <f>VLOOKUP($A554,'Item ID Crosswalk'!$A$2:$J$1048576,10,FALSE)</f>
        <v>0</v>
      </c>
      <c r="L554" s="7">
        <v>11.99</v>
      </c>
      <c r="Q554" s="7"/>
      <c r="X554" s="392"/>
      <c r="Y554" s="392"/>
      <c r="AG554" s="7"/>
      <c r="AH554" s="28"/>
    </row>
    <row r="555" spans="1:34">
      <c r="A555" s="10" t="str">
        <f>'Main Meals'!A555</f>
        <v>95310.000.000.000.000.000.000</v>
      </c>
      <c r="B555" s="9">
        <f>'Main Meals'!B555</f>
        <v>95300</v>
      </c>
      <c r="C555" s="9">
        <f>'Main Meals'!C555</f>
        <v>95310</v>
      </c>
      <c r="D555" s="10" t="str">
        <f>'Main Meals'!D555</f>
        <v xml:space="preserve">Cranberry Orange Sauce  </v>
      </c>
      <c r="E555" s="9">
        <f>VLOOKUP($A555,'Item ID Crosswalk'!$A$2:$J$1048576,9,FALSE)</f>
        <v>0</v>
      </c>
      <c r="F555" s="422">
        <f>VLOOKUP($A555,'Item ID Crosswalk'!$A$2:$J$1048576,10,FALSE)</f>
        <v>0</v>
      </c>
      <c r="L555" s="7">
        <v>11.99</v>
      </c>
      <c r="Q555" s="7"/>
      <c r="X555" s="392"/>
      <c r="Y555" s="392"/>
      <c r="AG555" s="7"/>
      <c r="AH555" s="28"/>
    </row>
    <row r="556" spans="1:34">
      <c r="A556" s="10" t="str">
        <f>'Main Meals'!A556</f>
        <v>99505.93001.5603.86001.7401.7301.85001</v>
      </c>
      <c r="B556" s="9">
        <f>'Main Meals'!B556</f>
        <v>99500</v>
      </c>
      <c r="C556" s="9">
        <f>'Main Meals'!C556</f>
        <v>99505</v>
      </c>
      <c r="D556" s="10" t="str">
        <f>'Main Meals'!D556</f>
        <v xml:space="preserve">Elimination Program Vegetarian Tasting Box </v>
      </c>
      <c r="E556" s="9">
        <f>VLOOKUP($A556,'Item ID Crosswalk'!$A$2:$J$1048576,9,FALSE)</f>
        <v>0</v>
      </c>
      <c r="F556" s="422">
        <f>VLOOKUP($A556,'Item ID Crosswalk'!$A$2:$J$1048576,10,FALSE)</f>
        <v>0</v>
      </c>
      <c r="L556" s="7">
        <v>125</v>
      </c>
      <c r="Q556" s="7"/>
      <c r="X556" s="392"/>
      <c r="Y556" s="392"/>
      <c r="AG556" s="7"/>
      <c r="AH556" s="28"/>
    </row>
    <row r="557" spans="1:34">
      <c r="A557" s="10" t="str">
        <f>'Main Meals'!A557</f>
        <v>97005.97201.97501.98201.98401.204.98301</v>
      </c>
      <c r="B557" s="9">
        <f>'Main Meals'!B557</f>
        <v>97000</v>
      </c>
      <c r="C557" s="9">
        <f>'Main Meals'!C557</f>
        <v>97005</v>
      </c>
      <c r="D557" s="10" t="str">
        <f>'Main Meals'!D557</f>
        <v xml:space="preserve">Anagram Backup Box </v>
      </c>
      <c r="E557" s="9">
        <f>VLOOKUP($A557,'Item ID Crosswalk'!$A$2:$J$1048576,9,FALSE)</f>
        <v>0</v>
      </c>
      <c r="F557" s="422">
        <f>VLOOKUP($A557,'Item ID Crosswalk'!$A$2:$J$1048576,10,FALSE)</f>
        <v>0</v>
      </c>
      <c r="Q557" s="7"/>
      <c r="X557" s="392"/>
      <c r="Y557" s="392"/>
      <c r="AG557" s="7"/>
      <c r="AH557" s="28"/>
    </row>
    <row r="558" spans="1:34">
      <c r="A558" s="10" t="str">
        <f>'Main Meals'!A558</f>
        <v>99002.931.931.931.000.000.000</v>
      </c>
      <c r="B558" s="9">
        <f>'Main Meals'!B558</f>
        <v>99000</v>
      </c>
      <c r="C558" s="9">
        <f>'Main Meals'!C558</f>
        <v>99002</v>
      </c>
      <c r="D558" s="10" t="str">
        <f>'Main Meals'!D558</f>
        <v xml:space="preserve">Boiled Eggs </v>
      </c>
      <c r="E558" s="9">
        <f>VLOOKUP($A558,'Item ID Crosswalk'!$A$2:$J$1048576,9,FALSE)</f>
        <v>0</v>
      </c>
      <c r="F558" s="422">
        <f>VLOOKUP($A558,'Item ID Crosswalk'!$A$2:$J$1048576,10,FALSE)</f>
        <v>0</v>
      </c>
      <c r="Q558" s="7"/>
      <c r="X558" s="392"/>
      <c r="Y558" s="392"/>
      <c r="AG558" s="7"/>
      <c r="AH558" s="28"/>
    </row>
    <row r="559" spans="1:34">
      <c r="A559" s="10" t="str">
        <f>'Main Meals'!A559</f>
        <v>99506.5603.86001.7401.7301.95201.5500</v>
      </c>
      <c r="B559" s="9">
        <f>'Main Meals'!B559</f>
        <v>99500</v>
      </c>
      <c r="C559" s="9">
        <f>'Main Meals'!C559</f>
        <v>99506</v>
      </c>
      <c r="D559" s="10" t="str">
        <f>'Main Meals'!D559</f>
        <v xml:space="preserve">Elimination Program Omnivore Tasting Box </v>
      </c>
      <c r="E559" s="9">
        <f>VLOOKUP($A559,'Item ID Crosswalk'!$A$2:$J$1048576,9,FALSE)</f>
        <v>0</v>
      </c>
      <c r="F559" s="422">
        <f>VLOOKUP($A559,'Item ID Crosswalk'!$A$2:$J$1048576,10,FALSE)</f>
        <v>0</v>
      </c>
      <c r="L559" s="7">
        <v>125</v>
      </c>
      <c r="Q559" s="7"/>
      <c r="X559" s="392"/>
      <c r="Y559" s="392"/>
      <c r="AG559" s="7"/>
      <c r="AH559" s="28"/>
    </row>
    <row r="560" spans="1:34">
      <c r="A560" s="10" t="str">
        <f>'Main Meals'!A560</f>
        <v>99507.5603.86001.7500.7401.7301.82002</v>
      </c>
      <c r="B560" s="9">
        <f>'Main Meals'!B560</f>
        <v>99500</v>
      </c>
      <c r="C560" s="9">
        <f>'Main Meals'!C560</f>
        <v>99507</v>
      </c>
      <c r="D560" s="10" t="str">
        <f>'Main Meals'!D560</f>
        <v xml:space="preserve">Elimination Program Pescatarian Tasting Box </v>
      </c>
      <c r="E560" s="9">
        <f>VLOOKUP($A560,'Item ID Crosswalk'!$A$2:$J$1048576,9,FALSE)</f>
        <v>0</v>
      </c>
      <c r="F560" s="422">
        <f>VLOOKUP($A560,'Item ID Crosswalk'!$A$2:$J$1048576,10,FALSE)</f>
        <v>0</v>
      </c>
      <c r="L560" s="7">
        <v>125</v>
      </c>
      <c r="Q560" s="7"/>
      <c r="X560" s="392"/>
      <c r="Y560" s="392"/>
      <c r="AG560" s="7"/>
      <c r="AH560" s="28"/>
    </row>
    <row r="561" spans="1:34">
      <c r="A561" s="10" t="str">
        <f>'Main Meals'!A561</f>
        <v>99508.5603.86001.7401.7301.4800.12400</v>
      </c>
      <c r="B561" s="9">
        <f>'Main Meals'!B561</f>
        <v>99500</v>
      </c>
      <c r="C561" s="9">
        <f>'Main Meals'!C561</f>
        <v>99508</v>
      </c>
      <c r="D561" s="10" t="str">
        <f>'Main Meals'!D561</f>
        <v xml:space="preserve">Elimination Program Vegan Tasting Box </v>
      </c>
      <c r="E561" s="9">
        <f>VLOOKUP($A561,'Item ID Crosswalk'!$A$2:$J$1048576,9,FALSE)</f>
        <v>0</v>
      </c>
      <c r="F561" s="422">
        <f>VLOOKUP($A561,'Item ID Crosswalk'!$A$2:$J$1048576,10,FALSE)</f>
        <v>0</v>
      </c>
      <c r="L561" s="7">
        <v>125</v>
      </c>
      <c r="Q561" s="7"/>
      <c r="X561" s="392"/>
      <c r="Y561" s="392"/>
      <c r="AG561" s="7"/>
      <c r="AH561" s="28"/>
    </row>
    <row r="562" spans="1:34">
      <c r="A562" s="10" t="str">
        <f>'Main Meals'!A562</f>
        <v>98902.000.000.000.000.000.000</v>
      </c>
      <c r="B562" s="9">
        <f>'Main Meals'!B562</f>
        <v>98900</v>
      </c>
      <c r="C562" s="9">
        <f>'Main Meals'!C562</f>
        <v>98902</v>
      </c>
      <c r="D562" s="10" t="str">
        <f>'Main Meals'!D562</f>
        <v>Anagram Tagliatelle with Mushroom Ragu Gluten Free</v>
      </c>
      <c r="Q562" s="7"/>
      <c r="X562" s="392"/>
      <c r="Y562" s="392"/>
      <c r="AG562" s="7"/>
      <c r="AH562" s="28"/>
    </row>
    <row r="563" spans="1:34">
      <c r="A563" s="10" t="str">
        <f>'Main Meals'!A563</f>
        <v>97202.000.000.000.000.000.000</v>
      </c>
      <c r="B563" s="9">
        <f>'Main Meals'!B563</f>
        <v>97200</v>
      </c>
      <c r="C563" s="9">
        <f>'Main Meals'!C563</f>
        <v>97202</v>
      </c>
      <c r="D563" s="10" t="str">
        <f>'Main Meals'!D563</f>
        <v>Anagram Chicken Bacon Lasagna Gluten Free</v>
      </c>
      <c r="Q563" s="7"/>
      <c r="X563" s="392"/>
      <c r="Y563" s="392"/>
      <c r="AG563" s="7"/>
      <c r="AH563" s="28"/>
    </row>
    <row r="564" spans="1:34">
      <c r="A564" s="10" t="str">
        <f>'Main Meals'!A564</f>
        <v>97802.000.000.000.000.000.000</v>
      </c>
      <c r="B564" s="9">
        <f>'Main Meals'!B564</f>
        <v>97800</v>
      </c>
      <c r="C564" s="9">
        <f>'Main Meals'!C564</f>
        <v>97802</v>
      </c>
      <c r="D564" s="10" t="str">
        <f>'Main Meals'!D564</f>
        <v>Anagram Corn Casserole Gluten Free</v>
      </c>
      <c r="Q564" s="7"/>
      <c r="X564" s="392"/>
      <c r="Y564" s="392"/>
      <c r="AG564" s="7"/>
      <c r="AH564" s="28"/>
    </row>
    <row r="565" spans="1:34">
      <c r="A565" s="10" t="str">
        <f>'Main Meals'!A565</f>
        <v>98402.000.000.000.000.000.000</v>
      </c>
      <c r="B565" s="9">
        <f>'Main Meals'!B565</f>
        <v>98400</v>
      </c>
      <c r="C565" s="9">
        <f>'Main Meals'!C565</f>
        <v>98402</v>
      </c>
      <c r="D565" s="10" t="str">
        <f>'Main Meals'!D565</f>
        <v>Anagram Pomodoro Meatballs Gluten Free</v>
      </c>
      <c r="Q565" s="7"/>
      <c r="X565" s="392"/>
      <c r="Y565" s="392"/>
      <c r="AG565" s="7"/>
      <c r="AH565" s="28"/>
    </row>
    <row r="566" spans="1:34">
      <c r="A566" s="10" t="str">
        <f>'Main Meals'!A566</f>
        <v>98202.000.000.000.000.000.000</v>
      </c>
      <c r="B566" s="9">
        <f>'Main Meals'!B566</f>
        <v>98200</v>
      </c>
      <c r="C566" s="9">
        <f>'Main Meals'!C566</f>
        <v>98202</v>
      </c>
      <c r="D566" s="10" t="str">
        <f>'Main Meals'!D566</f>
        <v>Anagram Oreo Peanut Butter Energy Bites Gluten Free</v>
      </c>
      <c r="Q566" s="7"/>
      <c r="X566" s="392"/>
      <c r="Y566" s="392"/>
      <c r="AG566" s="7"/>
      <c r="AH566" s="28"/>
    </row>
    <row r="567" spans="1:34">
      <c r="A567" s="10" t="str">
        <f>'Main Meals'!A567</f>
        <v>97006.97202.97501.98202.98402.204.000</v>
      </c>
      <c r="B567" s="9">
        <f>'Main Meals'!B567</f>
        <v>97000</v>
      </c>
      <c r="C567" s="9">
        <f>'Main Meals'!C567</f>
        <v>97006</v>
      </c>
      <c r="D567" s="10" t="str">
        <f>'Main Meals'!D567</f>
        <v>Anagram Clinical Study Bundle (Menu 1) Gluten Free</v>
      </c>
      <c r="Q567" s="7"/>
      <c r="X567" s="392"/>
      <c r="Y567" s="392"/>
      <c r="AG567" s="7"/>
      <c r="AH567" s="28"/>
    </row>
    <row r="568" spans="1:34">
      <c r="A568" s="10" t="str">
        <f>'Main Meals'!A568</f>
        <v>97007.97802.98301.98601.98902.20301.000</v>
      </c>
      <c r="B568" s="9">
        <f>'Main Meals'!B568</f>
        <v>97000</v>
      </c>
      <c r="C568" s="9">
        <f>'Main Meals'!C568</f>
        <v>97007</v>
      </c>
      <c r="D568" s="10" t="str">
        <f>'Main Meals'!D568</f>
        <v>Anagram Clinical Study Bundle (Menu 2) Gluten Free</v>
      </c>
      <c r="Q568" s="7"/>
      <c r="X568" s="392"/>
      <c r="Y568" s="392"/>
      <c r="AG568" s="7"/>
      <c r="AH568" s="28"/>
    </row>
    <row r="569" spans="1:34">
      <c r="A569" s="10" t="str">
        <f>'Main Meals'!A569</f>
        <v>97008.97202.97501.98202.98402.204.98301</v>
      </c>
      <c r="B569" s="9">
        <f>'Main Meals'!B569</f>
        <v>97000</v>
      </c>
      <c r="C569" s="9">
        <f>'Main Meals'!C569</f>
        <v>97008</v>
      </c>
      <c r="D569" s="10" t="str">
        <f>'Main Meals'!D569</f>
        <v>Anagram Backup Box Gluten Free</v>
      </c>
      <c r="Q569" s="7"/>
      <c r="X569" s="392"/>
      <c r="Y569" s="392"/>
      <c r="AG569" s="7"/>
      <c r="AH569" s="28"/>
    </row>
    <row r="570" spans="1:34">
      <c r="A570" s="10" t="str">
        <f>'Main Meals'!A570</f>
        <v>5802.000.000.000.000.000.000</v>
      </c>
      <c r="B570" s="9">
        <f>'Main Meals'!B570</f>
        <v>5800</v>
      </c>
      <c r="C570" s="9">
        <f>'Main Meals'!C570</f>
        <v>5802</v>
      </c>
      <c r="D570" s="10" t="str">
        <f>'Main Meals'!D570</f>
        <v xml:space="preserve">Loaded Mashed Potatoes </v>
      </c>
      <c r="Q570" s="7"/>
      <c r="X570" s="392"/>
      <c r="Y570" s="392"/>
      <c r="AG570" s="7"/>
      <c r="AH570" s="28"/>
    </row>
    <row r="571" spans="1:34">
      <c r="A571" s="10" t="str">
        <f>'Main Meals'!A571</f>
        <v>99509.000.000.000.000.000.000</v>
      </c>
      <c r="B571" s="9">
        <f>'Main Meals'!B571</f>
        <v>99500</v>
      </c>
      <c r="C571" s="9">
        <f>'Main Meals'!C571</f>
        <v>99509</v>
      </c>
      <c r="D571" s="10" t="str">
        <f>'Main Meals'!D571</f>
        <v xml:space="preserve">Omnivore Courtesy Box </v>
      </c>
      <c r="Q571" s="7"/>
      <c r="X571" s="392"/>
      <c r="Y571" s="392"/>
      <c r="AG571" s="7"/>
      <c r="AH571" s="28"/>
    </row>
    <row r="572" spans="1:34">
      <c r="A572" s="10" t="str">
        <f>'Main Meals'!A572</f>
        <v>99510.000.000.000.000.000.000</v>
      </c>
      <c r="B572" s="9">
        <f>'Main Meals'!B572</f>
        <v>99500</v>
      </c>
      <c r="C572" s="9">
        <f>'Main Meals'!C572</f>
        <v>99510</v>
      </c>
      <c r="D572" s="10" t="str">
        <f>'Main Meals'!D572</f>
        <v xml:space="preserve">Vegetarian Courtesy Box </v>
      </c>
      <c r="Q572" s="7"/>
      <c r="X572" s="392"/>
      <c r="Y572" s="392"/>
      <c r="AG572" s="7"/>
      <c r="AH572" s="28"/>
    </row>
    <row r="573" spans="1:34">
      <c r="A573" s="10" t="str">
        <f>'Main Meals'!A573</f>
        <v>99511.000.000.000.000.000.000</v>
      </c>
      <c r="B573" s="9">
        <f>'Main Meals'!B573</f>
        <v>99500</v>
      </c>
      <c r="C573" s="9">
        <f>'Main Meals'!C573</f>
        <v>99511</v>
      </c>
      <c r="D573" s="10" t="str">
        <f>'Main Meals'!D573</f>
        <v xml:space="preserve">Vegan Courtesy Box </v>
      </c>
      <c r="Q573" s="7"/>
      <c r="X573" s="392"/>
      <c r="Y573" s="392"/>
      <c r="AG573" s="7"/>
      <c r="AH573" s="28"/>
    </row>
    <row r="574" spans="1:34">
      <c r="A574" s="10" t="str">
        <f>'Main Meals'!A574</f>
        <v>99512.000.000.000.000.000.000</v>
      </c>
      <c r="B574" s="9">
        <f>'Main Meals'!B574</f>
        <v>99500</v>
      </c>
      <c r="C574" s="9">
        <f>'Main Meals'!C574</f>
        <v>99512</v>
      </c>
      <c r="D574" s="10" t="str">
        <f>'Main Meals'!D574</f>
        <v xml:space="preserve">Pescatarian Courtesy Box </v>
      </c>
      <c r="Q574" s="7"/>
      <c r="X574" s="392"/>
      <c r="Y574" s="392"/>
      <c r="AG574" s="7"/>
      <c r="AH574" s="28"/>
    </row>
    <row r="575" spans="1:34">
      <c r="A575" s="10" t="str">
        <f>'Main Meals'!A575</f>
        <v>40891.000.000.000.000.000.000</v>
      </c>
      <c r="B575" s="9">
        <f>'Main Meals'!B575</f>
        <v>40800</v>
      </c>
      <c r="C575" s="9">
        <f>'Main Meals'!C575</f>
        <v>40891</v>
      </c>
      <c r="D575" s="10" t="str">
        <f>'Main Meals'!D575</f>
        <v xml:space="preserve">Black Friday Bundle </v>
      </c>
      <c r="Q575" s="7"/>
      <c r="X575" s="392"/>
      <c r="Y575" s="392"/>
      <c r="AG575" s="7"/>
      <c r="AH575" s="28"/>
    </row>
    <row r="576" spans="1:34">
      <c r="A576" s="10" t="str">
        <f>'Main Meals'!A576</f>
        <v>40892.000.000.000.000.000.000</v>
      </c>
      <c r="B576" s="9">
        <f>'Main Meals'!B576</f>
        <v>40800</v>
      </c>
      <c r="C576" s="9">
        <f>'Main Meals'!C576</f>
        <v>40892</v>
      </c>
      <c r="D576" s="10" t="str">
        <f>'Main Meals'!D576</f>
        <v xml:space="preserve">Cyber Monday Bundle </v>
      </c>
      <c r="Q576" s="7"/>
      <c r="X576" s="392"/>
      <c r="Y576" s="392"/>
      <c r="AG576" s="7"/>
      <c r="AH576" s="28"/>
    </row>
    <row r="577" spans="1:34">
      <c r="A577" s="10" t="str">
        <f>'Main Meals'!A577</f>
        <v>20605.000.000.000.000.000.000</v>
      </c>
      <c r="B577" s="9">
        <f>'Main Meals'!B577</f>
        <v>20600</v>
      </c>
      <c r="C577" s="9">
        <f>'Main Meals'!C577</f>
        <v>20605</v>
      </c>
      <c r="D577" s="10" t="str">
        <f>'Main Meals'!D577</f>
        <v>Chocolate Coffee Cake 6-pack</v>
      </c>
      <c r="Q577" s="7"/>
      <c r="X577" s="392"/>
      <c r="Y577" s="392"/>
      <c r="AG577" s="7"/>
      <c r="AH577" s="28"/>
    </row>
    <row r="578" spans="1:34">
      <c r="A578" s="10" t="str">
        <f>'Main Meals'!A578</f>
        <v>20606.000.000.000.000.000.000</v>
      </c>
      <c r="B578" s="9">
        <f>'Main Meals'!B578</f>
        <v>20600</v>
      </c>
      <c r="C578" s="9">
        <f>'Main Meals'!C578</f>
        <v>20606</v>
      </c>
      <c r="D578" s="10" t="str">
        <f>'Main Meals'!D578</f>
        <v>Raspberry Coffee Cake 6-pack</v>
      </c>
      <c r="Q578" s="7"/>
      <c r="X578" s="392"/>
      <c r="Y578" s="392"/>
      <c r="AG578" s="7"/>
      <c r="AH578" s="28"/>
    </row>
    <row r="579" spans="1:34">
      <c r="A579" s="10" t="str">
        <f>'Main Meals'!A579</f>
        <v>20607.000.000.000.000.000.000</v>
      </c>
      <c r="B579" s="9">
        <f>'Main Meals'!B579</f>
        <v>20600</v>
      </c>
      <c r="C579" s="9">
        <f>'Main Meals'!C579</f>
        <v>20607</v>
      </c>
      <c r="D579" s="10" t="str">
        <f>'Main Meals'!D579</f>
        <v>Variety Coffee Cake 6-pack</v>
      </c>
      <c r="Q579" s="7"/>
      <c r="X579" s="392"/>
      <c r="Y579" s="392"/>
      <c r="AG579" s="7"/>
      <c r="AH579" s="28"/>
    </row>
    <row r="580" spans="1:34">
      <c r="A580" s="10" t="str">
        <f>'Main Meals'!A580</f>
        <v>20608.000.000.000.000.000.000</v>
      </c>
      <c r="B580" s="9">
        <f>'Main Meals'!B580</f>
        <v>20600</v>
      </c>
      <c r="C580" s="9">
        <f>'Main Meals'!C580</f>
        <v>20608</v>
      </c>
      <c r="D580" s="10" t="str">
        <f>'Main Meals'!D580</f>
        <v>Cinnamon Coffee Cake 6-pack</v>
      </c>
      <c r="Q580" s="7"/>
      <c r="X580" s="392"/>
      <c r="Y580" s="392"/>
      <c r="AG580" s="7"/>
      <c r="AH580" s="28"/>
    </row>
    <row r="581" spans="1:34">
      <c r="A581" s="10" t="str">
        <f>'Main Meals'!A581</f>
        <v>96501.000.000.000.000.000.000</v>
      </c>
      <c r="B581" s="9">
        <f>'Main Meals'!B581</f>
        <v>96500</v>
      </c>
      <c r="C581" s="9">
        <f>'Main Meals'!C581</f>
        <v>96501</v>
      </c>
      <c r="D581" s="10" t="str">
        <f>'Main Meals'!D581</f>
        <v xml:space="preserve">Chicken Bacon Lasagna </v>
      </c>
      <c r="Q581" s="7"/>
      <c r="X581" s="392"/>
      <c r="Y581" s="392"/>
      <c r="AG581" s="7"/>
      <c r="AH581" s="28"/>
    </row>
    <row r="582" spans="1:34">
      <c r="A582" s="10" t="str">
        <f>'Main Meals'!A582</f>
        <v>50902.000.000.000.000.000.000</v>
      </c>
      <c r="B582" s="9">
        <f>'Main Meals'!B582</f>
        <v>50900</v>
      </c>
      <c r="C582" s="9">
        <f>'Main Meals'!C582</f>
        <v>50902</v>
      </c>
      <c r="D582" s="10" t="str">
        <f>'Main Meals'!D582</f>
        <v xml:space="preserve">Pulled BBQ Chicken Sliders </v>
      </c>
      <c r="Q582" s="7"/>
      <c r="X582" s="392"/>
      <c r="Y582" s="392"/>
      <c r="AG582" s="7"/>
      <c r="AH582" s="28"/>
    </row>
    <row r="583" spans="1:34">
      <c r="A583" s="10" t="str">
        <f>'Main Meals'!A583</f>
        <v>14202.000.000.000.000.000.000</v>
      </c>
      <c r="B583" s="9">
        <f>'Main Meals'!B583</f>
        <v>14200</v>
      </c>
      <c r="C583" s="9">
        <f>'Main Meals'!C583</f>
        <v>14202</v>
      </c>
      <c r="D583" s="10" t="str">
        <f>'Main Meals'!D583</f>
        <v xml:space="preserve">Magret with Lavender </v>
      </c>
      <c r="Q583" s="7"/>
      <c r="X583" s="392"/>
      <c r="Y583" s="392"/>
      <c r="AG583" s="7"/>
      <c r="AH583" s="28"/>
    </row>
    <row r="584" spans="1:34">
      <c r="A584" s="10" t="str">
        <f>'Main Meals'!A584</f>
        <v>40893.000.000.000.000.000.000</v>
      </c>
      <c r="B584" s="9">
        <f>'Main Meals'!B584</f>
        <v>40800</v>
      </c>
      <c r="C584" s="9">
        <f>'Main Meals'!C584</f>
        <v>40893</v>
      </c>
      <c r="D584" s="10" t="str">
        <f>'Main Meals'!D584</f>
        <v xml:space="preserve">Holiday Experience Bundle: Magret with Lavender </v>
      </c>
      <c r="Q584" s="7"/>
      <c r="X584" s="392"/>
      <c r="Y584" s="392"/>
      <c r="AG584" s="7"/>
      <c r="AH584" s="28"/>
    </row>
    <row r="585" spans="1:34">
      <c r="A585" s="10" t="str">
        <f>'Main Meals'!A585</f>
        <v>40894.000.000.000.000.000.000</v>
      </c>
      <c r="B585" s="9">
        <f>'Main Meals'!B585</f>
        <v>40800</v>
      </c>
      <c r="C585" s="9">
        <f>'Main Meals'!C585</f>
        <v>40894</v>
      </c>
      <c r="D585" s="10" t="str">
        <f>'Main Meals'!D585</f>
        <v>Holiday Experience  (Sea Bass) X2</v>
      </c>
      <c r="Q585" s="7"/>
      <c r="X585" s="392"/>
      <c r="Y585" s="392"/>
      <c r="AG585" s="7"/>
      <c r="AH585" s="28"/>
    </row>
    <row r="586" spans="1:34">
      <c r="A586" s="10" t="str">
        <f>'Main Meals'!A586</f>
        <v>40895.000.000.000.000.000.000</v>
      </c>
      <c r="B586" s="9">
        <f>'Main Meals'!B586</f>
        <v>40800</v>
      </c>
      <c r="C586" s="9">
        <f>'Main Meals'!C586</f>
        <v>40895</v>
      </c>
      <c r="D586" s="10" t="str">
        <f>'Main Meals'!D586</f>
        <v>Holiday Experience Bundle (Magret with Lavender) X2</v>
      </c>
      <c r="Q586" s="7"/>
      <c r="X586" s="392"/>
      <c r="Y586" s="392"/>
      <c r="AG586" s="7"/>
      <c r="AH586" s="28"/>
    </row>
    <row r="587" spans="1:34">
      <c r="A587" s="10" t="str">
        <f>'Main Meals'!A587</f>
        <v>97203.000.000.000.000.000.000</v>
      </c>
      <c r="B587" s="9">
        <f>'Main Meals'!B587</f>
        <v>97200</v>
      </c>
      <c r="C587" s="9">
        <f>'Main Meals'!C587</f>
        <v>97203</v>
      </c>
      <c r="D587" s="10" t="str">
        <f>'Main Meals'!D587</f>
        <v>Anagram Lasagna Vegetarian</v>
      </c>
      <c r="Q587" s="7"/>
      <c r="X587" s="392"/>
      <c r="Y587" s="392"/>
      <c r="AG587" s="7"/>
      <c r="AH587" s="28"/>
    </row>
    <row r="588" spans="1:34">
      <c r="A588" s="10" t="str">
        <f>'Main Meals'!A588</f>
        <v>98403.000.000.000.000.000.000</v>
      </c>
      <c r="B588" s="9">
        <f>'Main Meals'!B588</f>
        <v>98400</v>
      </c>
      <c r="C588" s="9">
        <f>'Main Meals'!C588</f>
        <v>98403</v>
      </c>
      <c r="D588" s="10" t="str">
        <f>'Main Meals'!D588</f>
        <v>Anagram Pomodoro Meatballs Vegetarian</v>
      </c>
      <c r="Q588" s="7"/>
      <c r="X588" s="392"/>
      <c r="Y588" s="392"/>
      <c r="AG588" s="7"/>
      <c r="AH588" s="28"/>
    </row>
    <row r="589" spans="1:34">
      <c r="A589" s="10" t="str">
        <f>'Main Meals'!A589</f>
        <v>98903.000.000.000.000.000.000</v>
      </c>
      <c r="B589" s="9">
        <f>'Main Meals'!B589</f>
        <v>98900</v>
      </c>
      <c r="C589" s="9">
        <f>'Main Meals'!C589</f>
        <v>98903</v>
      </c>
      <c r="D589" s="10" t="str">
        <f>'Main Meals'!D589</f>
        <v>Anagram Tagliatelle Vegetarian</v>
      </c>
      <c r="Q589" s="7"/>
      <c r="X589" s="392"/>
      <c r="Y589" s="392"/>
      <c r="AG589" s="7"/>
      <c r="AH589" s="28"/>
    </row>
    <row r="590" spans="1:34">
      <c r="A590" s="10" t="str">
        <f>'Main Meals'!A590</f>
        <v>97803.000.000.000.000.000.000</v>
      </c>
      <c r="B590" s="9">
        <f>'Main Meals'!B590</f>
        <v>97800</v>
      </c>
      <c r="C590" s="9">
        <f>'Main Meals'!C590</f>
        <v>97803</v>
      </c>
      <c r="D590" s="10" t="str">
        <f>'Main Meals'!D590</f>
        <v>Anagram Corn Casserole Vegetarian</v>
      </c>
      <c r="Q590" s="7"/>
      <c r="X590" s="392"/>
      <c r="Y590" s="392"/>
      <c r="AG590" s="7"/>
      <c r="AH590" s="28"/>
    </row>
    <row r="591" spans="1:34">
      <c r="A591" s="10" t="str">
        <f>'Main Meals'!A591</f>
        <v>97503.000.000.000.000.000.000</v>
      </c>
      <c r="B591" s="9">
        <f>'Main Meals'!B591</f>
        <v>97500</v>
      </c>
      <c r="C591" s="9">
        <f>'Main Meals'!C591</f>
        <v>97503</v>
      </c>
      <c r="D591" s="10" t="str">
        <f>'Main Meals'!D591</f>
        <v>Anagram American Breakfast Vegetarian</v>
      </c>
      <c r="Q591" s="7"/>
      <c r="X591" s="392"/>
      <c r="Y591" s="392"/>
      <c r="AG591" s="7"/>
      <c r="AH591" s="28"/>
    </row>
    <row r="592" spans="1:34">
      <c r="A592" s="10" t="str">
        <f>'Main Meals'!A592</f>
        <v>7303.000.000.000.000.000.000</v>
      </c>
      <c r="B592" s="9">
        <f>'Main Meals'!B592</f>
        <v>7300</v>
      </c>
      <c r="C592" s="9">
        <f>'Main Meals'!C592</f>
        <v>7303</v>
      </c>
      <c r="D592" s="10" t="str">
        <f>'Main Meals'!D592</f>
        <v>Anagram Almond and Cranberry Energy Bites 4 Pack</v>
      </c>
      <c r="Q592" s="7"/>
      <c r="X592" s="392"/>
      <c r="Y592" s="392"/>
      <c r="AG592" s="7"/>
      <c r="AH592" s="28"/>
    </row>
    <row r="593" spans="1:34">
      <c r="A593" s="10" t="str">
        <f>'Main Meals'!A593</f>
        <v>99601.000.000.000.000.000.000</v>
      </c>
      <c r="B593" s="9">
        <f>'Main Meals'!B593</f>
        <v>99600</v>
      </c>
      <c r="C593" s="9">
        <f>'Main Meals'!C593</f>
        <v>99601</v>
      </c>
      <c r="D593" s="10" t="str">
        <f>'Main Meals'!D593</f>
        <v>Anagram Dried Mango Vegetarian</v>
      </c>
      <c r="Q593" s="7"/>
      <c r="X593" s="392"/>
      <c r="Y593" s="392"/>
      <c r="AG593" s="7"/>
      <c r="AH593" s="28"/>
    </row>
    <row r="594" spans="1:34">
      <c r="A594" s="10" t="str">
        <f>'Main Meals'!A594</f>
        <v>97009.000.000.000.000.000.000</v>
      </c>
      <c r="B594" s="9">
        <f>'Main Meals'!B594</f>
        <v>97000</v>
      </c>
      <c r="C594" s="9">
        <f>'Main Meals'!C594</f>
        <v>97009</v>
      </c>
      <c r="D594" s="10" t="str">
        <f>'Main Meals'!D594</f>
        <v>Anagram Clinical Study Bundle (Menu 1) Vegetarian</v>
      </c>
      <c r="Q594" s="7"/>
      <c r="X594" s="392"/>
      <c r="Y594" s="392"/>
      <c r="AG594" s="7"/>
      <c r="AH594" s="28"/>
    </row>
    <row r="595" spans="1:34">
      <c r="A595" s="10" t="str">
        <f>'Main Meals'!A595</f>
        <v>97010.000.000.000.000.000.000</v>
      </c>
      <c r="B595" s="9">
        <f>'Main Meals'!B595</f>
        <v>97000</v>
      </c>
      <c r="C595" s="9">
        <f>'Main Meals'!C595</f>
        <v>97010</v>
      </c>
      <c r="D595" s="10" t="str">
        <f>'Main Meals'!D595</f>
        <v>Anagram Clinical Study Bundle (Menu 2) Vegetarian</v>
      </c>
      <c r="Q595" s="7"/>
      <c r="X595" s="392"/>
      <c r="Y595" s="392"/>
      <c r="AG595" s="7"/>
      <c r="AH595" s="28"/>
    </row>
    <row r="596" spans="1:34">
      <c r="A596" s="10" t="str">
        <f>'Main Meals'!A596</f>
        <v>80902.000.000.000.000.000.000</v>
      </c>
      <c r="B596" s="9">
        <f>'Main Meals'!B596</f>
        <v>80900</v>
      </c>
      <c r="C596" s="9">
        <f>'Main Meals'!C596</f>
        <v>80902</v>
      </c>
      <c r="D596" s="10" t="str">
        <f>'Main Meals'!D596</f>
        <v>Anagram Chocolate Fudge Brownie Bites (4 bites)</v>
      </c>
      <c r="Q596" s="7"/>
      <c r="X596" s="392"/>
      <c r="Y596" s="392"/>
      <c r="AG596" s="7"/>
      <c r="AH596" s="28"/>
    </row>
    <row r="597" spans="1:34">
      <c r="A597" s="10" t="str">
        <f>'Main Meals'!A597</f>
        <v>12901.000.000.000.000.000.000</v>
      </c>
      <c r="B597" s="9">
        <f>'Main Meals'!B597</f>
        <v>12900</v>
      </c>
      <c r="C597" s="9">
        <f>'Main Meals'!C597</f>
        <v>12901</v>
      </c>
      <c r="D597" s="10" t="str">
        <f>'Main Meals'!D597</f>
        <v xml:space="preserve">Anagram Basmati Rice </v>
      </c>
      <c r="Q597" s="7"/>
      <c r="X597" s="392"/>
      <c r="Y597" s="392"/>
      <c r="AG597" s="7"/>
      <c r="AH597" s="28"/>
    </row>
    <row r="598" spans="1:34">
      <c r="A598" s="10" t="str">
        <f>'Main Meals'!A598</f>
        <v>8620.000.000.000.000.000.000</v>
      </c>
      <c r="B598" s="9">
        <f>'Main Meals'!B598</f>
        <v>8600</v>
      </c>
      <c r="C598" s="9">
        <f>'Main Meals'!C598</f>
        <v>8620</v>
      </c>
      <c r="D598" s="10" t="str">
        <f>'Main Meals'!D598</f>
        <v xml:space="preserve">Anagram Herbed Quinoa </v>
      </c>
      <c r="Q598" s="7"/>
      <c r="X598" s="392"/>
      <c r="Y598" s="392"/>
      <c r="AG598" s="7"/>
      <c r="AH598" s="28"/>
    </row>
    <row r="599" spans="1:34">
      <c r="A599" s="10" t="str">
        <f>'Main Meals'!A599</f>
        <v>3901.000.000.000.000.000.000</v>
      </c>
      <c r="B599" s="9">
        <f>'Main Meals'!B599</f>
        <v>3900</v>
      </c>
      <c r="C599" s="9">
        <f>'Main Meals'!C599</f>
        <v>3901</v>
      </c>
      <c r="D599" s="10" t="str">
        <f>'Main Meals'!D599</f>
        <v>New England Cod Chowder</v>
      </c>
      <c r="Q599" s="7"/>
      <c r="X599" s="392"/>
      <c r="Y599" s="392"/>
      <c r="AG599" s="7"/>
      <c r="AH599" s="28"/>
    </row>
    <row r="600" spans="1:34">
      <c r="A600" s="10" t="str">
        <f>'Main Meals'!A600</f>
        <v>99701.000.000.000.000.000.000</v>
      </c>
      <c r="B600" s="9">
        <f>'Main Meals'!B600</f>
        <v>99700</v>
      </c>
      <c r="C600" s="9">
        <f>'Main Meals'!C600</f>
        <v>99701</v>
      </c>
      <c r="D600" s="10" t="str">
        <f>'Main Meals'!D600</f>
        <v>Cod and Chorizo Stew</v>
      </c>
      <c r="Q600" s="7"/>
      <c r="X600" s="392"/>
      <c r="Y600" s="392"/>
      <c r="AG600" s="7"/>
      <c r="AH600" s="28"/>
    </row>
    <row r="601" spans="1:34">
      <c r="A601" s="10" t="str">
        <f>'Main Meals'!A601</f>
        <v>99801.000.000.000.000.000.000</v>
      </c>
      <c r="B601" s="9">
        <f>'Main Meals'!B601</f>
        <v>99800</v>
      </c>
      <c r="C601" s="9">
        <f>'Main Meals'!C601</f>
        <v>99801</v>
      </c>
      <c r="D601" s="10" t="str">
        <f>'Main Meals'!D601</f>
        <v>Moroccan Spiced Chicken</v>
      </c>
      <c r="Q601" s="7"/>
      <c r="X601" s="392"/>
      <c r="Y601" s="392"/>
      <c r="AG601" s="7"/>
      <c r="AH601" s="28"/>
    </row>
    <row r="602" spans="1:34">
      <c r="A602" s="10" t="str">
        <f>'Main Meals'!A602</f>
        <v>99901.000.000.000.000.000.000</v>
      </c>
      <c r="B602" s="9">
        <f>'Main Meals'!B602</f>
        <v>99900</v>
      </c>
      <c r="C602" s="9">
        <f>'Main Meals'!C602</f>
        <v>99901</v>
      </c>
      <c r="D602" s="10" t="str">
        <f>'Main Meals'!D602</f>
        <v>Yogurt Day 1</v>
      </c>
      <c r="Q602" s="7"/>
      <c r="X602" s="392"/>
      <c r="Y602" s="392"/>
      <c r="AG602" s="7"/>
      <c r="AH602" s="28"/>
    </row>
    <row r="603" spans="1:34">
      <c r="A603" s="10" t="str">
        <f>'Main Meals'!A603</f>
        <v>99902.000.000.000.000.000.000</v>
      </c>
      <c r="B603" s="9">
        <f>'Main Meals'!B603</f>
        <v>99900</v>
      </c>
      <c r="C603" s="9">
        <f>'Main Meals'!C603</f>
        <v>99902</v>
      </c>
      <c r="D603" s="10" t="str">
        <f>'Main Meals'!D603</f>
        <v>Yogurt Day 2</v>
      </c>
      <c r="Q603" s="7"/>
      <c r="X603" s="392"/>
      <c r="Y603" s="392"/>
      <c r="AG603" s="7"/>
      <c r="AH603" s="28"/>
    </row>
    <row r="604" spans="1:34">
      <c r="A604" s="10" t="str">
        <f>'Main Meals'!A604</f>
        <v>99903.000.000.000.000.000.000</v>
      </c>
      <c r="B604" s="9">
        <f>'Main Meals'!B604</f>
        <v>99900</v>
      </c>
      <c r="C604" s="9">
        <f>'Main Meals'!C604</f>
        <v>99903</v>
      </c>
      <c r="D604" s="10" t="str">
        <f>'Main Meals'!D604</f>
        <v>Yogurt Day 3</v>
      </c>
      <c r="Q604" s="7"/>
      <c r="X604" s="392"/>
      <c r="Y604" s="392"/>
      <c r="AG604" s="7"/>
      <c r="AH604" s="28"/>
    </row>
    <row r="605" spans="1:34">
      <c r="A605" s="10" t="str">
        <f>'Main Meals'!A605</f>
        <v>99911.000.000.000.000.000.000</v>
      </c>
      <c r="B605" s="9">
        <f>'Main Meals'!B605</f>
        <v>99910</v>
      </c>
      <c r="C605" s="9">
        <f>'Main Meals'!C605</f>
        <v>99911</v>
      </c>
      <c r="D605" s="10" t="str">
        <f>'Main Meals'!D605</f>
        <v>Orange Juice Day 1</v>
      </c>
      <c r="Q605" s="7"/>
      <c r="X605" s="392"/>
      <c r="Y605" s="392"/>
      <c r="AG605" s="7"/>
      <c r="AH605" s="28"/>
    </row>
    <row r="606" spans="1:34">
      <c r="A606" s="10" t="str">
        <f>'Main Meals'!A606</f>
        <v>99912.000.000.000.000.000.000</v>
      </c>
      <c r="B606" s="9">
        <f>'Main Meals'!B606</f>
        <v>99910</v>
      </c>
      <c r="C606" s="9">
        <f>'Main Meals'!C606</f>
        <v>99912</v>
      </c>
      <c r="D606" s="10" t="str">
        <f>'Main Meals'!D606</f>
        <v>Orange Juice Day 2</v>
      </c>
      <c r="Q606" s="7"/>
      <c r="X606" s="392"/>
      <c r="Y606" s="392"/>
      <c r="AG606" s="7"/>
      <c r="AH606" s="28"/>
    </row>
    <row r="607" spans="1:34">
      <c r="A607" s="10" t="str">
        <f>'Main Meals'!A607</f>
        <v>99913.000.000.000.000.000.000</v>
      </c>
      <c r="B607" s="9">
        <f>'Main Meals'!B607</f>
        <v>99910</v>
      </c>
      <c r="C607" s="9">
        <f>'Main Meals'!C607</f>
        <v>99913</v>
      </c>
      <c r="D607" s="10" t="str">
        <f>'Main Meals'!D607</f>
        <v>Orange Juice Day 3</v>
      </c>
      <c r="Q607" s="7"/>
      <c r="X607" s="392"/>
      <c r="Y607" s="392"/>
      <c r="AG607" s="7"/>
      <c r="AH607" s="28"/>
    </row>
    <row r="608" spans="1:34">
      <c r="A608" s="10" t="str">
        <f>'Main Meals'!A608</f>
        <v>99921.000.000.000.000.000.000</v>
      </c>
      <c r="B608" s="9">
        <f>'Main Meals'!B608</f>
        <v>99920</v>
      </c>
      <c r="C608" s="9">
        <f>'Main Meals'!C608</f>
        <v>99921</v>
      </c>
      <c r="D608" s="10" t="str">
        <f>'Main Meals'!D608</f>
        <v>Mints Day 1</v>
      </c>
      <c r="Q608" s="7"/>
      <c r="X608" s="392"/>
      <c r="Y608" s="392"/>
      <c r="AG608" s="7"/>
      <c r="AH608" s="28"/>
    </row>
    <row r="609" spans="1:34">
      <c r="A609" s="10" t="str">
        <f>'Main Meals'!A609</f>
        <v>99922.000.000.000.000.000.000</v>
      </c>
      <c r="B609" s="9">
        <f>'Main Meals'!B609</f>
        <v>99920</v>
      </c>
      <c r="C609" s="9">
        <f>'Main Meals'!C609</f>
        <v>99922</v>
      </c>
      <c r="D609" s="10" t="str">
        <f>'Main Meals'!D609</f>
        <v>Mints Day 2</v>
      </c>
      <c r="Q609" s="7"/>
      <c r="X609" s="392"/>
      <c r="Y609" s="392"/>
      <c r="AG609" s="7"/>
      <c r="AH609" s="28"/>
    </row>
    <row r="610" spans="1:34">
      <c r="A610" s="10" t="str">
        <f>'Main Meals'!A610</f>
        <v>99923.000.000.000.000.000.000</v>
      </c>
      <c r="B610" s="9">
        <f>'Main Meals'!B610</f>
        <v>99920</v>
      </c>
      <c r="C610" s="9">
        <f>'Main Meals'!C610</f>
        <v>99923</v>
      </c>
      <c r="D610" s="10" t="str">
        <f>'Main Meals'!D610</f>
        <v>Mints Day 3</v>
      </c>
      <c r="Q610" s="7"/>
      <c r="X610" s="392"/>
      <c r="Y610" s="392"/>
      <c r="AG610" s="7"/>
      <c r="AH610" s="28"/>
    </row>
    <row r="611" spans="1:34">
      <c r="A611" s="10" t="str">
        <f>'Main Meals'!A611</f>
        <v>99931.000.000.000.000.000.000</v>
      </c>
      <c r="B611" s="9">
        <f>'Main Meals'!B611</f>
        <v>99930</v>
      </c>
      <c r="C611" s="9">
        <f>'Main Meals'!C611</f>
        <v>99931</v>
      </c>
      <c r="D611" s="10" t="str">
        <f>'Main Meals'!D611</f>
        <v>Celery Day 1</v>
      </c>
      <c r="Q611" s="7"/>
      <c r="X611" s="392"/>
      <c r="Y611" s="392"/>
      <c r="AG611" s="7"/>
      <c r="AH611" s="28"/>
    </row>
    <row r="612" spans="1:34">
      <c r="A612" s="10" t="str">
        <f>'Main Meals'!A612</f>
        <v>99932.000.000.000.000.000.000</v>
      </c>
      <c r="B612" s="9">
        <f>'Main Meals'!B612</f>
        <v>99930</v>
      </c>
      <c r="C612" s="9">
        <f>'Main Meals'!C612</f>
        <v>99932</v>
      </c>
      <c r="D612" s="10" t="str">
        <f>'Main Meals'!D612</f>
        <v>Celery Day 2</v>
      </c>
      <c r="Q612" s="7"/>
      <c r="X612" s="392"/>
      <c r="Y612" s="392"/>
      <c r="AG612" s="7"/>
      <c r="AH612" s="28"/>
    </row>
    <row r="613" spans="1:34">
      <c r="A613" s="10" t="str">
        <f>'Main Meals'!A613</f>
        <v>99933.000.000.000.000.000.000</v>
      </c>
      <c r="B613" s="9">
        <f>'Main Meals'!B613</f>
        <v>99930</v>
      </c>
      <c r="C613" s="9">
        <f>'Main Meals'!C613</f>
        <v>99933</v>
      </c>
      <c r="D613" s="10" t="str">
        <f>'Main Meals'!D613</f>
        <v>Celery Day 3</v>
      </c>
      <c r="Q613" s="7"/>
      <c r="X613" s="392"/>
      <c r="Y613" s="392"/>
      <c r="AG613" s="7"/>
      <c r="AH613" s="28"/>
    </row>
    <row r="614" spans="1:34">
      <c r="A614" s="10" t="str">
        <f>'Main Meals'!A614</f>
        <v>99941.000.000.000.000.000.000</v>
      </c>
      <c r="B614" s="9">
        <f>'Main Meals'!B614</f>
        <v>99940</v>
      </c>
      <c r="C614" s="9">
        <f>'Main Meals'!C614</f>
        <v>99941</v>
      </c>
      <c r="D614" s="10" t="str">
        <f>'Main Meals'!D614</f>
        <v>Brioche Bun Day 1</v>
      </c>
      <c r="Q614" s="7"/>
      <c r="X614" s="392"/>
      <c r="Y614" s="392"/>
      <c r="AG614" s="7"/>
      <c r="AH614" s="28"/>
    </row>
    <row r="615" spans="1:34">
      <c r="A615" s="10" t="str">
        <f>'Main Meals'!A615</f>
        <v>99942.000.000.000.000.000.000</v>
      </c>
      <c r="B615" s="9">
        <f>'Main Meals'!B615</f>
        <v>99940</v>
      </c>
      <c r="C615" s="9">
        <f>'Main Meals'!C615</f>
        <v>99942</v>
      </c>
      <c r="D615" s="10" t="str">
        <f>'Main Meals'!D615</f>
        <v>Brioche Bun Day 2</v>
      </c>
      <c r="Q615" s="7"/>
      <c r="X615" s="392"/>
      <c r="Y615" s="392"/>
      <c r="AG615" s="7"/>
      <c r="AH615" s="28"/>
    </row>
    <row r="616" spans="1:34">
      <c r="A616" s="10" t="str">
        <f>'Main Meals'!A616</f>
        <v>99943.000.000.000.000.000.000</v>
      </c>
      <c r="B616" s="9">
        <f>'Main Meals'!B616</f>
        <v>99940</v>
      </c>
      <c r="C616" s="9">
        <f>'Main Meals'!C616</f>
        <v>99943</v>
      </c>
      <c r="D616" s="10" t="str">
        <f>'Main Meals'!D616</f>
        <v>Brioche Bun Day 3</v>
      </c>
      <c r="Q616" s="7"/>
      <c r="X616" s="392"/>
      <c r="Y616" s="392"/>
      <c r="AG616" s="7"/>
      <c r="AH616" s="28"/>
    </row>
    <row r="617" spans="1:34">
      <c r="A617" s="10" t="str">
        <f>'Main Meals'!A617</f>
        <v>99951.000.000.000.000.000.000</v>
      </c>
      <c r="B617" s="9">
        <f>'Main Meals'!B617</f>
        <v>99950</v>
      </c>
      <c r="C617" s="9">
        <f>'Main Meals'!C617</f>
        <v>99951</v>
      </c>
      <c r="D617" s="10" t="str">
        <f>'Main Meals'!D617</f>
        <v>Chopped Garlic Day 1</v>
      </c>
      <c r="Q617" s="7"/>
      <c r="X617" s="392"/>
      <c r="Y617" s="392"/>
      <c r="AG617" s="7"/>
      <c r="AH617" s="28"/>
    </row>
    <row r="618" spans="1:34">
      <c r="A618" s="10" t="str">
        <f>'Main Meals'!A618</f>
        <v>99952.000.000.000.000.000.000</v>
      </c>
      <c r="B618" s="9">
        <f>'Main Meals'!B618</f>
        <v>99950</v>
      </c>
      <c r="C618" s="9">
        <f>'Main Meals'!C618</f>
        <v>99952</v>
      </c>
      <c r="D618" s="10" t="str">
        <f>'Main Meals'!D618</f>
        <v>Chopped Garlic Day 2</v>
      </c>
      <c r="Q618" s="7"/>
      <c r="X618" s="392"/>
      <c r="Y618" s="392"/>
      <c r="AG618" s="7"/>
      <c r="AH618" s="28"/>
    </row>
    <row r="619" spans="1:34">
      <c r="A619" s="10" t="str">
        <f>'Main Meals'!A619</f>
        <v>99953.000.000.000.000.000.000</v>
      </c>
      <c r="B619" s="9">
        <f>'Main Meals'!B619</f>
        <v>99950</v>
      </c>
      <c r="C619" s="9">
        <f>'Main Meals'!C619</f>
        <v>99953</v>
      </c>
      <c r="D619" s="10" t="str">
        <f>'Main Meals'!D619</f>
        <v>Chopped Garlic Day 3</v>
      </c>
      <c r="Q619" s="7"/>
      <c r="X619" s="392"/>
      <c r="Y619" s="392"/>
      <c r="AG619" s="7"/>
      <c r="AH619" s="28"/>
    </row>
    <row r="620" spans="1:34">
      <c r="A620" s="10" t="str">
        <f>'Main Meals'!A620</f>
        <v>99961.000.000.000.000.000.000</v>
      </c>
      <c r="B620" s="9">
        <f>'Main Meals'!B620</f>
        <v>99960</v>
      </c>
      <c r="C620" s="9">
        <f>'Main Meals'!C620</f>
        <v>99961</v>
      </c>
      <c r="D620" s="10" t="str">
        <f>'Main Meals'!D620</f>
        <v>Chopped Onion Day 1</v>
      </c>
      <c r="Q620" s="7"/>
      <c r="X620" s="392"/>
      <c r="Y620" s="392"/>
      <c r="AG620" s="7"/>
      <c r="AH620" s="28"/>
    </row>
    <row r="621" spans="1:34">
      <c r="A621" s="10" t="str">
        <f>'Main Meals'!A621</f>
        <v>99962.000.000.000.000.000.000</v>
      </c>
      <c r="B621" s="9">
        <f>'Main Meals'!B621</f>
        <v>99960</v>
      </c>
      <c r="C621" s="9">
        <f>'Main Meals'!C621</f>
        <v>99962</v>
      </c>
      <c r="D621" s="10" t="str">
        <f>'Main Meals'!D621</f>
        <v>Chopped Onion Day 2</v>
      </c>
      <c r="Q621" s="7"/>
      <c r="X621" s="392"/>
      <c r="Y621" s="392"/>
      <c r="AG621" s="7"/>
      <c r="AH621" s="28"/>
    </row>
    <row r="622" spans="1:34">
      <c r="A622" s="10" t="str">
        <f>'Main Meals'!A622</f>
        <v>99963.000.000.000.000.000.000</v>
      </c>
      <c r="B622" s="9">
        <f>'Main Meals'!B622</f>
        <v>99960</v>
      </c>
      <c r="C622" s="9">
        <f>'Main Meals'!C622</f>
        <v>99963</v>
      </c>
      <c r="D622" s="10" t="str">
        <f>'Main Meals'!D622</f>
        <v>Chopped Onion Day 3</v>
      </c>
      <c r="Q622" s="7"/>
      <c r="X622" s="392"/>
      <c r="Y622" s="392"/>
      <c r="AG622" s="7"/>
      <c r="AH622" s="28"/>
    </row>
    <row r="623" spans="1:34">
      <c r="A623" s="10" t="str">
        <f>'Main Meals'!A623</f>
        <v>99971.000.000.000.000.000.000</v>
      </c>
      <c r="B623" s="9">
        <f>'Main Meals'!B623</f>
        <v>99970</v>
      </c>
      <c r="C623" s="9">
        <f>'Main Meals'!C623</f>
        <v>99971</v>
      </c>
      <c r="D623" s="10" t="str">
        <f>'Main Meals'!D623</f>
        <v>Chickpeas Day 1</v>
      </c>
      <c r="Q623" s="7"/>
      <c r="X623" s="392"/>
      <c r="Y623" s="392"/>
      <c r="AG623" s="7"/>
      <c r="AH623" s="28"/>
    </row>
    <row r="624" spans="1:34">
      <c r="A624" s="10" t="str">
        <f>'Main Meals'!A624</f>
        <v>99972.000.000.000.000.000.000</v>
      </c>
      <c r="B624" s="9">
        <f>'Main Meals'!B624</f>
        <v>99970</v>
      </c>
      <c r="C624" s="9">
        <f>'Main Meals'!C624</f>
        <v>99972</v>
      </c>
      <c r="D624" s="10" t="str">
        <f>'Main Meals'!D624</f>
        <v>Chickpeas Day 2</v>
      </c>
      <c r="Q624" s="7"/>
      <c r="X624" s="392"/>
      <c r="Y624" s="392"/>
      <c r="AG624" s="7"/>
      <c r="AH624" s="28"/>
    </row>
    <row r="625" spans="1:34">
      <c r="A625" s="10" t="str">
        <f>'Main Meals'!A625</f>
        <v>99973.000.000.000.000.000.000</v>
      </c>
      <c r="B625" s="9">
        <f>'Main Meals'!B625</f>
        <v>99970</v>
      </c>
      <c r="C625" s="9">
        <f>'Main Meals'!C625</f>
        <v>99973</v>
      </c>
      <c r="D625" s="10" t="str">
        <f>'Main Meals'!D625</f>
        <v>Chickpeas Day 3</v>
      </c>
      <c r="Q625" s="7"/>
      <c r="X625" s="392"/>
      <c r="Y625" s="392"/>
      <c r="AG625" s="7"/>
      <c r="AH625" s="28"/>
    </row>
    <row r="626" spans="1:34">
      <c r="A626" s="10" t="str">
        <f>'Main Meals'!A626</f>
        <v>99981.000.000.000.000.000.000</v>
      </c>
      <c r="B626" s="9">
        <f>'Main Meals'!B626</f>
        <v>99980</v>
      </c>
      <c r="C626" s="9">
        <f>'Main Meals'!C626</f>
        <v>99981</v>
      </c>
      <c r="D626" s="10" t="str">
        <f>'Main Meals'!D626</f>
        <v>Arroz con Pollo</v>
      </c>
      <c r="Q626" s="7"/>
      <c r="X626" s="392"/>
      <c r="Y626" s="392"/>
      <c r="AG626" s="7"/>
      <c r="AH626" s="28"/>
    </row>
    <row r="627" spans="1:34">
      <c r="A627" s="10" t="str">
        <f>'Main Meals'!A627</f>
        <v>99982.000.000.000.000.000.000</v>
      </c>
      <c r="B627" s="9">
        <f>'Main Meals'!B627</f>
        <v>99980</v>
      </c>
      <c r="C627" s="9">
        <f>'Main Meals'!C627</f>
        <v>99982</v>
      </c>
      <c r="D627" s="10" t="str">
        <f>'Main Meals'!D627</f>
        <v>Empanadas with Chipotle Slaw</v>
      </c>
      <c r="Q627" s="7"/>
      <c r="X627" s="392"/>
      <c r="Y627" s="392"/>
      <c r="AG627" s="7"/>
      <c r="AH627" s="28"/>
    </row>
    <row r="628" spans="1:34">
      <c r="A628" s="10" t="str">
        <f>'Main Meals'!A628</f>
        <v>99983.000.000.000.000.000.000</v>
      </c>
      <c r="B628" s="9">
        <f>'Main Meals'!B628</f>
        <v>99980</v>
      </c>
      <c r="C628" s="9">
        <f>'Main Meals'!C628</f>
        <v>99983</v>
      </c>
      <c r="D628" s="10" t="str">
        <f>'Main Meals'!D628</f>
        <v>Pulled Beef over Rice &amp; Beans</v>
      </c>
      <c r="Q628" s="7"/>
      <c r="X628" s="392"/>
      <c r="Y628" s="392"/>
      <c r="AG628" s="7"/>
      <c r="AH628" s="28"/>
    </row>
    <row r="629" spans="1:34">
      <c r="A629" s="10" t="str">
        <f>'Main Meals'!A629</f>
        <v>97011.000.000.000.000.000.000</v>
      </c>
      <c r="B629" s="9">
        <f>'Main Meals'!B629</f>
        <v>97000</v>
      </c>
      <c r="C629" s="9">
        <f>'Main Meals'!C629</f>
        <v>97011</v>
      </c>
      <c r="D629" s="10" t="str">
        <f>'Main Meals'!D629</f>
        <v>Anagram Allergen (Menu 1)</v>
      </c>
      <c r="Q629" s="7"/>
      <c r="X629" s="392"/>
      <c r="Y629" s="392"/>
      <c r="AG629" s="7"/>
      <c r="AH629" s="28"/>
    </row>
    <row r="630" spans="1:34">
      <c r="A630" s="10" t="str">
        <f>'Main Meals'!A630</f>
        <v>97012.000.000.000.000.000.000</v>
      </c>
      <c r="B630" s="9">
        <f>'Main Meals'!B630</f>
        <v>97000</v>
      </c>
      <c r="C630" s="9">
        <f>'Main Meals'!C630</f>
        <v>97012</v>
      </c>
      <c r="D630" s="10" t="str">
        <f>'Main Meals'!D630</f>
        <v>Anagram Allergen (Menu 2)</v>
      </c>
      <c r="Q630" s="7"/>
      <c r="X630" s="392"/>
      <c r="Y630" s="392"/>
      <c r="AG630" s="7"/>
      <c r="AH630" s="28"/>
    </row>
    <row r="631" spans="1:34">
      <c r="A631" s="10" t="str">
        <f>'Main Meals'!A631</f>
        <v>12803.000.000.000.000.000.000</v>
      </c>
      <c r="B631" s="9">
        <f>'Main Meals'!B631</f>
        <v>12800</v>
      </c>
      <c r="C631" s="9">
        <f>'Main Meals'!C631</f>
        <v>12803</v>
      </c>
      <c r="D631" s="10" t="str">
        <f>'Main Meals'!D631</f>
        <v>Anagram Mac &amp; Cheese</v>
      </c>
      <c r="Q631" s="7"/>
      <c r="X631" s="392"/>
      <c r="Y631" s="392"/>
      <c r="AG631" s="7"/>
      <c r="AH631" s="28"/>
    </row>
    <row r="632" spans="1:34">
      <c r="A632" s="10" t="str">
        <f>'Main Meals'!A632</f>
        <v>20609.000.000.000.000.000.000</v>
      </c>
      <c r="B632" s="9">
        <f>'Main Meals'!B632</f>
        <v>20600</v>
      </c>
      <c r="C632" s="9">
        <f>'Main Meals'!C632</f>
        <v>20609</v>
      </c>
      <c r="D632" s="10" t="str">
        <f>'Main Meals'!D632</f>
        <v>Chocolate Coffee Cake Individual</v>
      </c>
      <c r="Q632" s="7"/>
      <c r="X632" s="392"/>
      <c r="Y632" s="392"/>
      <c r="AG632" s="7"/>
      <c r="AH632" s="28"/>
    </row>
    <row r="633" spans="1:34">
      <c r="A633" s="10" t="str">
        <f>'Main Meals'!A633</f>
        <v>20610.000.000.000.000.000.000</v>
      </c>
      <c r="B633" s="9">
        <f>'Main Meals'!B633</f>
        <v>20600</v>
      </c>
      <c r="C633" s="9">
        <f>'Main Meals'!C633</f>
        <v>20610</v>
      </c>
      <c r="D633" s="10" t="str">
        <f>'Main Meals'!D633</f>
        <v>Raspberry Coffee Cake Individual</v>
      </c>
      <c r="Q633" s="7"/>
      <c r="X633" s="392"/>
      <c r="Y633" s="392"/>
      <c r="AG633" s="7"/>
      <c r="AH633" s="28"/>
    </row>
    <row r="634" spans="1:34">
      <c r="A634" s="10" t="str">
        <f>'Main Meals'!A634</f>
        <v>20403.000.000.000.000.000.000</v>
      </c>
      <c r="B634" s="9">
        <f>'Main Meals'!B634</f>
        <v>20400</v>
      </c>
      <c r="C634" s="9">
        <f>'Main Meals'!C634</f>
        <v>20403</v>
      </c>
      <c r="D634" s="10" t="str">
        <f>'Main Meals'!D634</f>
        <v>Ginger Snaps (2X)</v>
      </c>
      <c r="Q634" s="7"/>
      <c r="X634" s="392"/>
      <c r="Y634" s="392"/>
      <c r="AG634" s="7"/>
      <c r="AH634" s="28"/>
    </row>
    <row r="635" spans="1:34">
      <c r="A635" s="10" t="str">
        <f>'Main Meals'!A635</f>
        <v>97804.000.000.000.000.000.000</v>
      </c>
      <c r="B635" s="9">
        <f>'Main Meals'!B635</f>
        <v>97800</v>
      </c>
      <c r="C635" s="9">
        <f>'Main Meals'!C635</f>
        <v>97804</v>
      </c>
      <c r="D635" s="10" t="str">
        <f>'Main Meals'!D635</f>
        <v>Anagram Corn Casserole Gluten Free Allergen</v>
      </c>
      <c r="Q635" s="7"/>
      <c r="X635" s="392"/>
      <c r="Y635" s="392"/>
      <c r="AG635" s="7"/>
      <c r="AH635" s="28"/>
    </row>
    <row r="636" spans="1:34">
      <c r="A636" s="10" t="str">
        <f>'Main Meals'!A636</f>
        <v>90011.000.000.000.000.000.000</v>
      </c>
      <c r="B636" s="9">
        <f>'Main Meals'!B636</f>
        <v>90010</v>
      </c>
      <c r="C636" s="9">
        <f>'Main Meals'!C636</f>
        <v>90011</v>
      </c>
      <c r="D636" s="10" t="str">
        <f>'Main Meals'!D636</f>
        <v>Baked Ziti with Pesto Sauce and Grilled Shrimp</v>
      </c>
      <c r="Q636" s="7"/>
      <c r="X636" s="392"/>
      <c r="Y636" s="392"/>
      <c r="AG636" s="7"/>
      <c r="AH636" s="28"/>
    </row>
    <row r="637" spans="1:34">
      <c r="A637" s="10" t="e">
        <f>'Main Meals'!#REF!</f>
        <v>#REF!</v>
      </c>
      <c r="B637" s="9" t="e">
        <f>'Main Meals'!#REF!</f>
        <v>#REF!</v>
      </c>
      <c r="C637" s="9" t="e">
        <f>'Main Meals'!#REF!</f>
        <v>#REF!</v>
      </c>
      <c r="D637" s="10" t="e">
        <f>'Main Meals'!#REF!</f>
        <v>#REF!</v>
      </c>
      <c r="Q637" s="7"/>
      <c r="X637" s="392"/>
      <c r="Y637" s="392"/>
      <c r="AG637" s="7"/>
      <c r="AH637" s="28"/>
    </row>
    <row r="638" spans="1:34">
      <c r="A638" s="10" t="e">
        <f>'Main Meals'!#REF!</f>
        <v>#REF!</v>
      </c>
      <c r="B638" s="9" t="e">
        <f>'Main Meals'!#REF!</f>
        <v>#REF!</v>
      </c>
      <c r="C638" s="9" t="e">
        <f>'Main Meals'!#REF!</f>
        <v>#REF!</v>
      </c>
      <c r="D638" s="10" t="e">
        <f>'Main Meals'!#REF!</f>
        <v>#REF!</v>
      </c>
      <c r="Q638" s="7"/>
      <c r="X638" s="392"/>
      <c r="Y638" s="392"/>
      <c r="AG638" s="7"/>
      <c r="AH638" s="28"/>
    </row>
    <row r="639" spans="1:34">
      <c r="A639" s="10" t="str">
        <f>'Main Meals'!A637</f>
        <v>90061.000.000.000.000.000.000</v>
      </c>
      <c r="B639" s="9">
        <f>'Main Meals'!B637</f>
        <v>90060</v>
      </c>
      <c r="C639" s="9">
        <f>'Main Meals'!C637</f>
        <v>90061</v>
      </c>
      <c r="D639" s="10" t="str">
        <f>'Main Meals'!D637</f>
        <v>Basmati Rice</v>
      </c>
      <c r="Q639" s="7"/>
      <c r="X639" s="392"/>
      <c r="Y639" s="392"/>
      <c r="AG639" s="7"/>
      <c r="AH639" s="28"/>
    </row>
    <row r="640" spans="1:34">
      <c r="A640" s="10" t="e">
        <f>'Main Meals'!#REF!</f>
        <v>#REF!</v>
      </c>
      <c r="B640" s="9" t="e">
        <f>'Main Meals'!#REF!</f>
        <v>#REF!</v>
      </c>
      <c r="C640" s="9" t="e">
        <f>'Main Meals'!#REF!</f>
        <v>#REF!</v>
      </c>
      <c r="D640" s="10" t="e">
        <f>'Main Meals'!#REF!</f>
        <v>#REF!</v>
      </c>
      <c r="Q640" s="7"/>
      <c r="X640" s="392"/>
      <c r="Y640" s="392"/>
      <c r="AG640" s="7"/>
      <c r="AH640" s="28"/>
    </row>
    <row r="641" spans="1:34">
      <c r="A641" s="10" t="e">
        <f>'Main Meals'!#REF!</f>
        <v>#REF!</v>
      </c>
      <c r="B641" s="9" t="e">
        <f>'Main Meals'!#REF!</f>
        <v>#REF!</v>
      </c>
      <c r="C641" s="9" t="e">
        <f>'Main Meals'!#REF!</f>
        <v>#REF!</v>
      </c>
      <c r="D641" s="10" t="e">
        <f>'Main Meals'!#REF!</f>
        <v>#REF!</v>
      </c>
      <c r="Q641" s="7"/>
      <c r="X641" s="392"/>
      <c r="Y641" s="392"/>
      <c r="AG641" s="7"/>
      <c r="AH641" s="28"/>
    </row>
    <row r="642" spans="1:34">
      <c r="A642" s="10" t="str">
        <f>'Main Meals'!A638</f>
        <v>90093.000.000.000.000.000.000</v>
      </c>
      <c r="B642" s="9">
        <f>'Main Meals'!B638</f>
        <v>90090</v>
      </c>
      <c r="C642" s="9">
        <f>'Main Meals'!C638</f>
        <v>90093</v>
      </c>
      <c r="D642" s="10" t="str">
        <f>'Main Meals'!D638</f>
        <v>Chicken and Rice soup</v>
      </c>
      <c r="Q642" s="7"/>
      <c r="X642" s="392"/>
      <c r="Y642" s="392"/>
      <c r="AG642" s="7"/>
      <c r="AH642" s="28"/>
    </row>
    <row r="643" spans="1:34">
      <c r="A643" s="10" t="str">
        <f>'Main Meals'!A639</f>
        <v>90103.000.000.000.000.000.000</v>
      </c>
      <c r="B643" s="9">
        <f>'Main Meals'!B639</f>
        <v>90100</v>
      </c>
      <c r="C643" s="9">
        <f>'Main Meals'!C639</f>
        <v>90103</v>
      </c>
      <c r="D643" s="10" t="str">
        <f>'Main Meals'!D639</f>
        <v>Chicken Stracciatella soup</v>
      </c>
      <c r="Q643" s="7"/>
      <c r="X643" s="392"/>
      <c r="Y643" s="392"/>
      <c r="AG643" s="7"/>
      <c r="AH643" s="28"/>
    </row>
    <row r="644" spans="1:34">
      <c r="A644" s="10" t="str">
        <f>'Main Meals'!A640</f>
        <v>90161.000.000.000.000.000.000</v>
      </c>
      <c r="B644" s="9">
        <f>'Main Meals'!B640</f>
        <v>90160</v>
      </c>
      <c r="C644" s="9">
        <f>'Main Meals'!C640</f>
        <v>90161</v>
      </c>
      <c r="D644" s="10" t="str">
        <f>'Main Meals'!D640</f>
        <v>Classic Mac &amp; Cheese</v>
      </c>
      <c r="Q644" s="7"/>
      <c r="X644" s="392"/>
      <c r="Y644" s="392"/>
      <c r="AG644" s="7"/>
      <c r="AH644" s="28"/>
    </row>
    <row r="645" spans="1:34">
      <c r="A645" s="10" t="e">
        <f>'Main Meals'!#REF!</f>
        <v>#REF!</v>
      </c>
      <c r="B645" s="9" t="e">
        <f>'Main Meals'!#REF!</f>
        <v>#REF!</v>
      </c>
      <c r="C645" s="9" t="e">
        <f>'Main Meals'!#REF!</f>
        <v>#REF!</v>
      </c>
      <c r="D645" s="10" t="e">
        <f>'Main Meals'!#REF!</f>
        <v>#REF!</v>
      </c>
      <c r="Q645" s="7"/>
      <c r="X645" s="392"/>
      <c r="Y645" s="392"/>
      <c r="AG645" s="7"/>
      <c r="AH645" s="28"/>
    </row>
    <row r="646" spans="1:34">
      <c r="A646" s="10" t="e">
        <f>'Main Meals'!#REF!</f>
        <v>#REF!</v>
      </c>
      <c r="B646" s="9" t="e">
        <f>'Main Meals'!#REF!</f>
        <v>#REF!</v>
      </c>
      <c r="C646" s="9" t="e">
        <f>'Main Meals'!#REF!</f>
        <v>#REF!</v>
      </c>
      <c r="D646" s="10" t="e">
        <f>'Main Meals'!#REF!</f>
        <v>#REF!</v>
      </c>
      <c r="Q646" s="7"/>
      <c r="X646" s="392"/>
      <c r="Y646" s="392"/>
      <c r="AG646" s="7"/>
      <c r="AH646" s="28"/>
    </row>
    <row r="647" spans="1:34">
      <c r="A647" s="10" t="str">
        <f>'Main Meals'!A641</f>
        <v>90171.000.000.000.000.000.000</v>
      </c>
      <c r="B647" s="9">
        <f>'Main Meals'!B641</f>
        <v>90170</v>
      </c>
      <c r="C647" s="9">
        <f>'Main Meals'!C641</f>
        <v>90171</v>
      </c>
      <c r="D647" s="10" t="str">
        <f>'Main Meals'!D641</f>
        <v>Macaroni Salad with Beets</v>
      </c>
      <c r="Q647" s="7"/>
      <c r="X647" s="392"/>
      <c r="Y647" s="392"/>
      <c r="AG647" s="7"/>
      <c r="AH647" s="28"/>
    </row>
    <row r="648" spans="1:34">
      <c r="A648" s="10" t="e">
        <f>'Main Meals'!#REF!</f>
        <v>#REF!</v>
      </c>
      <c r="B648" s="9" t="e">
        <f>'Main Meals'!#REF!</f>
        <v>#REF!</v>
      </c>
      <c r="C648" s="9" t="e">
        <f>'Main Meals'!#REF!</f>
        <v>#REF!</v>
      </c>
      <c r="D648" s="10" t="e">
        <f>'Main Meals'!#REF!</f>
        <v>#REF!</v>
      </c>
      <c r="Q648" s="7"/>
      <c r="X648" s="392"/>
      <c r="Y648" s="392"/>
      <c r="AG648" s="7"/>
      <c r="AH648" s="28"/>
    </row>
    <row r="649" spans="1:34">
      <c r="A649" s="10" t="e">
        <f>'Main Meals'!#REF!</f>
        <v>#REF!</v>
      </c>
      <c r="B649" s="9" t="e">
        <f>'Main Meals'!#REF!</f>
        <v>#REF!</v>
      </c>
      <c r="C649" s="9" t="e">
        <f>'Main Meals'!#REF!</f>
        <v>#REF!</v>
      </c>
      <c r="D649" s="10" t="e">
        <f>'Main Meals'!#REF!</f>
        <v>#REF!</v>
      </c>
      <c r="Q649" s="7"/>
      <c r="X649" s="392"/>
      <c r="Y649" s="392"/>
      <c r="AG649" s="7"/>
      <c r="AH649" s="28"/>
    </row>
    <row r="650" spans="1:34">
      <c r="A650" s="10" t="str">
        <f>'Main Meals'!A642</f>
        <v>90211.000.000.000.000.000.000</v>
      </c>
      <c r="B650" s="9">
        <f>'Main Meals'!B642</f>
        <v>90210</v>
      </c>
      <c r="C650" s="9">
        <f>'Main Meals'!C642</f>
        <v>90211</v>
      </c>
      <c r="D650" s="10" t="str">
        <f>'Main Meals'!D642</f>
        <v>Rosemary Whipped Potatoes</v>
      </c>
      <c r="Q650" s="7"/>
      <c r="X650" s="392"/>
      <c r="Y650" s="392"/>
      <c r="AG650" s="7"/>
      <c r="AH650" s="28"/>
    </row>
    <row r="651" spans="1:34">
      <c r="A651" s="10" t="e">
        <f>'Main Meals'!#REF!</f>
        <v>#REF!</v>
      </c>
      <c r="B651" s="9" t="e">
        <f>'Main Meals'!#REF!</f>
        <v>#REF!</v>
      </c>
      <c r="C651" s="9" t="e">
        <f>'Main Meals'!#REF!</f>
        <v>#REF!</v>
      </c>
      <c r="D651" s="10" t="e">
        <f>'Main Meals'!#REF!</f>
        <v>#REF!</v>
      </c>
      <c r="Q651" s="7"/>
      <c r="X651" s="392"/>
      <c r="Y651" s="392"/>
      <c r="AG651" s="7"/>
      <c r="AH651" s="28"/>
    </row>
    <row r="652" spans="1:34">
      <c r="A652" s="10" t="e">
        <f>'Main Meals'!#REF!</f>
        <v>#REF!</v>
      </c>
      <c r="B652" s="9" t="e">
        <f>'Main Meals'!#REF!</f>
        <v>#REF!</v>
      </c>
      <c r="C652" s="9" t="e">
        <f>'Main Meals'!#REF!</f>
        <v>#REF!</v>
      </c>
      <c r="D652" s="10" t="e">
        <f>'Main Meals'!#REF!</f>
        <v>#REF!</v>
      </c>
      <c r="Q652" s="7"/>
      <c r="X652" s="392"/>
      <c r="Y652" s="392"/>
      <c r="AG652" s="7"/>
      <c r="AH652" s="28"/>
    </row>
    <row r="653" spans="1:34">
      <c r="A653" s="10" t="str">
        <f>'Main Meals'!A643</f>
        <v>90221.000.000.000.000.000.000</v>
      </c>
      <c r="B653" s="9">
        <f>'Main Meals'!B643</f>
        <v>90220</v>
      </c>
      <c r="C653" s="9">
        <f>'Main Meals'!C643</f>
        <v>90221</v>
      </c>
      <c r="D653" s="10" t="str">
        <f>'Main Meals'!D643</f>
        <v>Sauteed Spinach</v>
      </c>
      <c r="Q653" s="7"/>
      <c r="X653" s="392"/>
      <c r="Y653" s="392"/>
      <c r="AG653" s="7"/>
      <c r="AH653" s="28"/>
    </row>
    <row r="654" spans="1:34">
      <c r="A654" s="10" t="e">
        <f>'Main Meals'!#REF!</f>
        <v>#REF!</v>
      </c>
      <c r="B654" s="9" t="e">
        <f>'Main Meals'!#REF!</f>
        <v>#REF!</v>
      </c>
      <c r="C654" s="9" t="e">
        <f>'Main Meals'!#REF!</f>
        <v>#REF!</v>
      </c>
      <c r="D654" s="10" t="e">
        <f>'Main Meals'!#REF!</f>
        <v>#REF!</v>
      </c>
      <c r="Q654" s="7"/>
      <c r="X654" s="392"/>
      <c r="Y654" s="392"/>
      <c r="AG654" s="7"/>
      <c r="AH654" s="28"/>
    </row>
    <row r="655" spans="1:34">
      <c r="A655" s="10" t="e">
        <f>'Main Meals'!#REF!</f>
        <v>#REF!</v>
      </c>
      <c r="B655" s="9" t="e">
        <f>'Main Meals'!#REF!</f>
        <v>#REF!</v>
      </c>
      <c r="C655" s="9" t="e">
        <f>'Main Meals'!#REF!</f>
        <v>#REF!</v>
      </c>
      <c r="D655" s="10" t="e">
        <f>'Main Meals'!#REF!</f>
        <v>#REF!</v>
      </c>
      <c r="Q655" s="7"/>
      <c r="X655" s="392"/>
      <c r="Y655" s="392"/>
      <c r="AG655" s="7"/>
      <c r="AH655" s="28"/>
    </row>
    <row r="656" spans="1:34">
      <c r="A656" s="10" t="str">
        <f>'Main Meals'!A644</f>
        <v>90231.000.000.000.000.000.000</v>
      </c>
      <c r="B656" s="9">
        <f>'Main Meals'!B644</f>
        <v>90230</v>
      </c>
      <c r="C656" s="9">
        <f>'Main Meals'!C644</f>
        <v>90231</v>
      </c>
      <c r="D656" s="10" t="str">
        <f>'Main Meals'!D644</f>
        <v>Penne with Meat Sauce</v>
      </c>
      <c r="Q656" s="7"/>
      <c r="X656" s="392"/>
      <c r="Y656" s="392"/>
      <c r="AG656" s="7"/>
      <c r="AH656" s="28"/>
    </row>
    <row r="657" spans="1:34">
      <c r="A657" s="10" t="e">
        <f>'Main Meals'!#REF!</f>
        <v>#REF!</v>
      </c>
      <c r="B657" s="9" t="e">
        <f>'Main Meals'!#REF!</f>
        <v>#REF!</v>
      </c>
      <c r="C657" s="9" t="e">
        <f>'Main Meals'!#REF!</f>
        <v>#REF!</v>
      </c>
      <c r="D657" s="10" t="e">
        <f>'Main Meals'!#REF!</f>
        <v>#REF!</v>
      </c>
      <c r="Q657" s="7"/>
      <c r="X657" s="392"/>
      <c r="Y657" s="392"/>
      <c r="AG657" s="7"/>
      <c r="AH657" s="28"/>
    </row>
    <row r="658" spans="1:34">
      <c r="A658" s="10" t="e">
        <f>'Main Meals'!#REF!</f>
        <v>#REF!</v>
      </c>
      <c r="B658" s="9" t="e">
        <f>'Main Meals'!#REF!</f>
        <v>#REF!</v>
      </c>
      <c r="C658" s="9" t="e">
        <f>'Main Meals'!#REF!</f>
        <v>#REF!</v>
      </c>
      <c r="D658" s="10" t="e">
        <f>'Main Meals'!#REF!</f>
        <v>#REF!</v>
      </c>
      <c r="Q658" s="7"/>
      <c r="X658" s="392"/>
      <c r="Y658" s="392"/>
      <c r="AG658" s="7"/>
      <c r="AH658" s="28"/>
    </row>
    <row r="659" spans="1:34">
      <c r="A659" s="10" t="str">
        <f>'Main Meals'!A645</f>
        <v>90241.000.000.000.000.000.000</v>
      </c>
      <c r="B659" s="9">
        <f>'Main Meals'!B645</f>
        <v>90240</v>
      </c>
      <c r="C659" s="9">
        <f>'Main Meals'!C645</f>
        <v>90241</v>
      </c>
      <c r="D659" s="10" t="str">
        <f>'Main Meals'!D645</f>
        <v>Teriyaki Chicken</v>
      </c>
      <c r="Q659" s="7"/>
      <c r="X659" s="392"/>
      <c r="Y659" s="392"/>
      <c r="AG659" s="7"/>
      <c r="AH659" s="28"/>
    </row>
    <row r="660" spans="1:34">
      <c r="A660" s="10" t="e">
        <f>'Main Meals'!#REF!</f>
        <v>#REF!</v>
      </c>
      <c r="B660" s="9" t="e">
        <f>'Main Meals'!#REF!</f>
        <v>#REF!</v>
      </c>
      <c r="C660" s="9" t="e">
        <f>'Main Meals'!#REF!</f>
        <v>#REF!</v>
      </c>
      <c r="D660" s="10" t="e">
        <f>'Main Meals'!#REF!</f>
        <v>#REF!</v>
      </c>
      <c r="Q660" s="7"/>
      <c r="X660" s="392"/>
      <c r="Y660" s="392"/>
      <c r="AG660" s="7"/>
      <c r="AH660" s="28"/>
    </row>
    <row r="661" spans="1:34">
      <c r="A661" s="10" t="e">
        <f>'Main Meals'!#REF!</f>
        <v>#REF!</v>
      </c>
      <c r="B661" s="9" t="e">
        <f>'Main Meals'!#REF!</f>
        <v>#REF!</v>
      </c>
      <c r="C661" s="9" t="e">
        <f>'Main Meals'!#REF!</f>
        <v>#REF!</v>
      </c>
      <c r="D661" s="10" t="e">
        <f>'Main Meals'!#REF!</f>
        <v>#REF!</v>
      </c>
      <c r="Q661" s="7"/>
      <c r="X661" s="392"/>
      <c r="Y661" s="392"/>
      <c r="AG661" s="7"/>
      <c r="AH661" s="28"/>
    </row>
    <row r="662" spans="1:34">
      <c r="A662" s="10" t="str">
        <f>'Main Meals'!A646</f>
        <v>90251.000.000.000.000.000.000</v>
      </c>
      <c r="B662" s="9">
        <f>'Main Meals'!B646</f>
        <v>90250</v>
      </c>
      <c r="C662" s="9">
        <f>'Main Meals'!C646</f>
        <v>90251</v>
      </c>
      <c r="D662" s="10" t="str">
        <f>'Main Meals'!D646</f>
        <v>Turkey Meatballs with Tomato Sauce</v>
      </c>
      <c r="Q662" s="7"/>
      <c r="X662" s="392"/>
      <c r="Y662" s="392"/>
      <c r="AG662" s="7"/>
      <c r="AH662" s="28"/>
    </row>
    <row r="663" spans="1:34">
      <c r="A663" s="10" t="e">
        <f>'Main Meals'!#REF!</f>
        <v>#REF!</v>
      </c>
      <c r="B663" s="9" t="e">
        <f>'Main Meals'!#REF!</f>
        <v>#REF!</v>
      </c>
      <c r="C663" s="9" t="e">
        <f>'Main Meals'!#REF!</f>
        <v>#REF!</v>
      </c>
      <c r="D663" s="10" t="e">
        <f>'Main Meals'!#REF!</f>
        <v>#REF!</v>
      </c>
      <c r="Q663" s="7"/>
      <c r="X663" s="392"/>
      <c r="Y663" s="392"/>
      <c r="AG663" s="7"/>
      <c r="AH663" s="28"/>
    </row>
    <row r="664" spans="1:34">
      <c r="A664" s="10" t="e">
        <f>'Main Meals'!#REF!</f>
        <v>#REF!</v>
      </c>
      <c r="B664" s="9" t="e">
        <f>'Main Meals'!#REF!</f>
        <v>#REF!</v>
      </c>
      <c r="C664" s="9" t="e">
        <f>'Main Meals'!#REF!</f>
        <v>#REF!</v>
      </c>
      <c r="D664" s="10" t="e">
        <f>'Main Meals'!#REF!</f>
        <v>#REF!</v>
      </c>
      <c r="Q664" s="7"/>
      <c r="X664" s="392"/>
      <c r="Y664" s="392"/>
      <c r="AG664" s="7"/>
      <c r="AH664" s="28"/>
    </row>
    <row r="665" spans="1:34">
      <c r="A665" s="10" t="str">
        <f>'Main Meals'!A647</f>
        <v>90281.000.000.000.000.000.000</v>
      </c>
      <c r="B665" s="9">
        <f>'Main Meals'!B647</f>
        <v>90280</v>
      </c>
      <c r="C665" s="9">
        <f>'Main Meals'!C647</f>
        <v>90281</v>
      </c>
      <c r="D665" s="10" t="str">
        <f>'Main Meals'!D647</f>
        <v>Brown Rice</v>
      </c>
      <c r="Q665" s="7"/>
      <c r="X665" s="392"/>
      <c r="Y665" s="392"/>
      <c r="AG665" s="7"/>
      <c r="AH665" s="28"/>
    </row>
    <row r="666" spans="1:34">
      <c r="A666" s="10" t="e">
        <f>'Main Meals'!#REF!</f>
        <v>#REF!</v>
      </c>
      <c r="B666" s="9" t="e">
        <f>'Main Meals'!#REF!</f>
        <v>#REF!</v>
      </c>
      <c r="C666" s="9" t="e">
        <f>'Main Meals'!#REF!</f>
        <v>#REF!</v>
      </c>
      <c r="D666" s="10" t="e">
        <f>'Main Meals'!#REF!</f>
        <v>#REF!</v>
      </c>
      <c r="Q666" s="7"/>
      <c r="X666" s="392"/>
      <c r="Y666" s="392"/>
      <c r="AG666" s="7"/>
      <c r="AH666" s="28"/>
    </row>
    <row r="667" spans="1:34">
      <c r="A667" s="10" t="e">
        <f>'Main Meals'!#REF!</f>
        <v>#REF!</v>
      </c>
      <c r="B667" s="9" t="e">
        <f>'Main Meals'!#REF!</f>
        <v>#REF!</v>
      </c>
      <c r="C667" s="9" t="e">
        <f>'Main Meals'!#REF!</f>
        <v>#REF!</v>
      </c>
      <c r="D667" s="10" t="e">
        <f>'Main Meals'!#REF!</f>
        <v>#REF!</v>
      </c>
      <c r="Q667" s="7"/>
      <c r="X667" s="392"/>
      <c r="Y667" s="392"/>
      <c r="AG667" s="7"/>
      <c r="AH667" s="28"/>
    </row>
    <row r="668" spans="1:34">
      <c r="A668" s="10" t="str">
        <f>'Main Meals'!A648</f>
        <v>90291.000.000.000.000.000.000</v>
      </c>
      <c r="B668" s="9">
        <f>'Main Meals'!B648</f>
        <v>90290</v>
      </c>
      <c r="C668" s="9">
        <f>'Main Meals'!C648</f>
        <v>90291</v>
      </c>
      <c r="D668" s="10" t="str">
        <f>'Main Meals'!D648</f>
        <v xml:space="preserve">Carrot Puree </v>
      </c>
      <c r="Q668" s="7"/>
      <c r="X668" s="392"/>
      <c r="Y668" s="392"/>
      <c r="AG668" s="7"/>
      <c r="AH668" s="28"/>
    </row>
    <row r="669" spans="1:34">
      <c r="A669" s="10" t="e">
        <f>'Main Meals'!#REF!</f>
        <v>#REF!</v>
      </c>
      <c r="B669" s="9" t="e">
        <f>'Main Meals'!#REF!</f>
        <v>#REF!</v>
      </c>
      <c r="C669" s="9" t="e">
        <f>'Main Meals'!#REF!</f>
        <v>#REF!</v>
      </c>
      <c r="D669" s="10" t="e">
        <f>'Main Meals'!#REF!</f>
        <v>#REF!</v>
      </c>
      <c r="Q669" s="7"/>
      <c r="X669" s="392"/>
      <c r="Y669" s="392"/>
      <c r="AG669" s="7"/>
      <c r="AH669" s="28"/>
    </row>
    <row r="670" spans="1:34">
      <c r="A670" s="10" t="e">
        <f>'Main Meals'!#REF!</f>
        <v>#REF!</v>
      </c>
      <c r="B670" s="9" t="e">
        <f>'Main Meals'!#REF!</f>
        <v>#REF!</v>
      </c>
      <c r="C670" s="9" t="e">
        <f>'Main Meals'!#REF!</f>
        <v>#REF!</v>
      </c>
      <c r="D670" s="10" t="e">
        <f>'Main Meals'!#REF!</f>
        <v>#REF!</v>
      </c>
      <c r="Q670" s="7"/>
      <c r="X670" s="392"/>
      <c r="Y670" s="392"/>
      <c r="AG670" s="7"/>
      <c r="AH670" s="28"/>
    </row>
    <row r="671" spans="1:34">
      <c r="A671" s="10" t="e">
        <f>'Main Meals'!#REF!</f>
        <v>#REF!</v>
      </c>
      <c r="B671" s="9" t="e">
        <f>'Main Meals'!#REF!</f>
        <v>#REF!</v>
      </c>
      <c r="C671" s="9" t="e">
        <f>'Main Meals'!#REF!</f>
        <v>#REF!</v>
      </c>
      <c r="D671" s="10" t="e">
        <f>'Main Meals'!#REF!</f>
        <v>#REF!</v>
      </c>
      <c r="Q671" s="7"/>
      <c r="X671" s="392"/>
      <c r="Y671" s="392"/>
      <c r="AG671" s="7"/>
      <c r="AH671" s="28"/>
    </row>
    <row r="672" spans="1:34">
      <c r="A672" s="10" t="str">
        <f>'Main Meals'!A649</f>
        <v>90311.000.000.000.000.000.000</v>
      </c>
      <c r="B672" s="9">
        <f>'Main Meals'!B649</f>
        <v>90310</v>
      </c>
      <c r="C672" s="9">
        <f>'Main Meals'!C649</f>
        <v>90311</v>
      </c>
      <c r="D672" s="10" t="str">
        <f>'Main Meals'!D649</f>
        <v>Chicken Tacos (Taco Shells Optional)</v>
      </c>
      <c r="Q672" s="7"/>
      <c r="X672" s="392"/>
      <c r="Y672" s="392"/>
      <c r="AG672" s="7"/>
      <c r="AH672" s="28"/>
    </row>
    <row r="673" spans="1:34">
      <c r="A673" s="10" t="e">
        <f>'Main Meals'!#REF!</f>
        <v>#REF!</v>
      </c>
      <c r="B673" s="9" t="e">
        <f>'Main Meals'!#REF!</f>
        <v>#REF!</v>
      </c>
      <c r="C673" s="9" t="e">
        <f>'Main Meals'!#REF!</f>
        <v>#REF!</v>
      </c>
      <c r="D673" s="10" t="e">
        <f>'Main Meals'!#REF!</f>
        <v>#REF!</v>
      </c>
      <c r="Q673" s="7"/>
      <c r="X673" s="392"/>
      <c r="Y673" s="392"/>
      <c r="AG673" s="7"/>
      <c r="AH673" s="28"/>
    </row>
    <row r="674" spans="1:34">
      <c r="A674" s="10" t="e">
        <f>'Main Meals'!#REF!</f>
        <v>#REF!</v>
      </c>
      <c r="B674" s="9" t="e">
        <f>'Main Meals'!#REF!</f>
        <v>#REF!</v>
      </c>
      <c r="C674" s="9" t="e">
        <f>'Main Meals'!#REF!</f>
        <v>#REF!</v>
      </c>
      <c r="D674" s="10" t="e">
        <f>'Main Meals'!#REF!</f>
        <v>#REF!</v>
      </c>
      <c r="Q674" s="7"/>
      <c r="X674" s="392"/>
      <c r="Y674" s="392"/>
      <c r="AG674" s="7"/>
      <c r="AH674" s="28"/>
    </row>
    <row r="675" spans="1:34">
      <c r="A675" s="10" t="str">
        <f>'Main Meals'!A650</f>
        <v>90321.000.000.000.000.000.000</v>
      </c>
      <c r="B675" s="9">
        <f>'Main Meals'!B650</f>
        <v>90320</v>
      </c>
      <c r="C675" s="9">
        <f>'Main Meals'!C650</f>
        <v>90321</v>
      </c>
      <c r="D675" s="10" t="str">
        <f>'Main Meals'!D650</f>
        <v>Chili with Cheddar Cheese</v>
      </c>
      <c r="Q675" s="7"/>
      <c r="X675" s="392"/>
      <c r="Y675" s="392"/>
      <c r="AG675" s="7"/>
      <c r="AH675" s="28"/>
    </row>
    <row r="676" spans="1:34">
      <c r="A676" s="10" t="e">
        <f>'Main Meals'!#REF!</f>
        <v>#REF!</v>
      </c>
      <c r="B676" s="9" t="e">
        <f>'Main Meals'!#REF!</f>
        <v>#REF!</v>
      </c>
      <c r="C676" s="9" t="e">
        <f>'Main Meals'!#REF!</f>
        <v>#REF!</v>
      </c>
      <c r="D676" s="10" t="e">
        <f>'Main Meals'!#REF!</f>
        <v>#REF!</v>
      </c>
      <c r="Q676" s="7"/>
      <c r="X676" s="392"/>
      <c r="Y676" s="392"/>
      <c r="AG676" s="7"/>
      <c r="AH676" s="28"/>
    </row>
    <row r="677" spans="1:34">
      <c r="A677" s="10" t="e">
        <f>'Main Meals'!#REF!</f>
        <v>#REF!</v>
      </c>
      <c r="B677" s="9" t="e">
        <f>'Main Meals'!#REF!</f>
        <v>#REF!</v>
      </c>
      <c r="C677" s="9" t="e">
        <f>'Main Meals'!#REF!</f>
        <v>#REF!</v>
      </c>
      <c r="D677" s="10" t="e">
        <f>'Main Meals'!#REF!</f>
        <v>#REF!</v>
      </c>
      <c r="Q677" s="7"/>
      <c r="X677" s="392"/>
      <c r="Y677" s="392"/>
      <c r="AG677" s="7"/>
      <c r="AH677" s="28"/>
    </row>
    <row r="678" spans="1:34">
      <c r="A678" s="10" t="str">
        <f>'Main Meals'!A651</f>
        <v>90331.000.000.000.000.000.000</v>
      </c>
      <c r="B678" s="9">
        <f>'Main Meals'!B651</f>
        <v>90330</v>
      </c>
      <c r="C678" s="9">
        <f>'Main Meals'!C651</f>
        <v>90331</v>
      </c>
      <c r="D678" s="10" t="str">
        <f>'Main Meals'!D651</f>
        <v>Chocolate Pudding</v>
      </c>
      <c r="Q678" s="7"/>
      <c r="X678" s="392"/>
      <c r="Y678" s="392"/>
      <c r="AG678" s="7"/>
      <c r="AH678" s="28"/>
    </row>
    <row r="679" spans="1:34">
      <c r="A679" s="10" t="e">
        <f>'Main Meals'!#REF!</f>
        <v>#REF!</v>
      </c>
      <c r="B679" s="9" t="e">
        <f>'Main Meals'!#REF!</f>
        <v>#REF!</v>
      </c>
      <c r="C679" s="9" t="e">
        <f>'Main Meals'!#REF!</f>
        <v>#REF!</v>
      </c>
      <c r="D679" s="10" t="e">
        <f>'Main Meals'!#REF!</f>
        <v>#REF!</v>
      </c>
      <c r="Q679" s="7"/>
      <c r="X679" s="392"/>
      <c r="Y679" s="392"/>
      <c r="AG679" s="7"/>
      <c r="AH679" s="28"/>
    </row>
    <row r="680" spans="1:34">
      <c r="A680" s="10" t="e">
        <f>'Main Meals'!#REF!</f>
        <v>#REF!</v>
      </c>
      <c r="B680" s="9" t="e">
        <f>'Main Meals'!#REF!</f>
        <v>#REF!</v>
      </c>
      <c r="C680" s="9" t="e">
        <f>'Main Meals'!#REF!</f>
        <v>#REF!</v>
      </c>
      <c r="D680" s="10" t="e">
        <f>'Main Meals'!#REF!</f>
        <v>#REF!</v>
      </c>
      <c r="Q680" s="7"/>
      <c r="X680" s="392"/>
      <c r="Y680" s="392"/>
      <c r="AG680" s="7"/>
      <c r="AH680" s="28"/>
    </row>
    <row r="681" spans="1:34">
      <c r="A681" s="10" t="e">
        <f>'Main Meals'!#REF!</f>
        <v>#REF!</v>
      </c>
      <c r="B681" s="9">
        <f>'Main Meals'!B652</f>
        <v>90340</v>
      </c>
      <c r="C681" s="9">
        <f>'Main Meals'!C652</f>
        <v>90341</v>
      </c>
      <c r="D681" s="10" t="str">
        <f>'Main Meals'!D652</f>
        <v>Chopped Caesar Salad</v>
      </c>
      <c r="Q681" s="7"/>
      <c r="X681" s="392"/>
      <c r="Y681" s="392"/>
      <c r="AG681" s="7"/>
      <c r="AH681" s="28"/>
    </row>
    <row r="682" spans="1:34">
      <c r="A682" s="10" t="str">
        <f>'Main Meals'!A653</f>
        <v>90351.000.000.000.000.000.000</v>
      </c>
      <c r="B682" s="9">
        <f>'Main Meals'!B653</f>
        <v>90350</v>
      </c>
      <c r="C682" s="9" t="e">
        <f>'Main Meals'!#REF!</f>
        <v>#REF!</v>
      </c>
      <c r="D682" s="10" t="str">
        <f>'Main Meals'!D653</f>
        <v>Cole Slaw</v>
      </c>
      <c r="Q682" s="7"/>
      <c r="X682" s="392"/>
      <c r="Y682" s="392"/>
      <c r="AG682" s="7"/>
      <c r="AH682" s="28"/>
    </row>
    <row r="683" spans="1:34">
      <c r="A683" s="10" t="str">
        <f>'Main Meals'!A654</f>
        <v>90383.000.000.000.000.000.000</v>
      </c>
      <c r="B683" s="9">
        <f>'Main Meals'!B654</f>
        <v>90380</v>
      </c>
      <c r="C683" s="9">
        <f>'Main Meals'!C654</f>
        <v>90383</v>
      </c>
      <c r="D683" s="10" t="str">
        <f>'Main Meals'!D654</f>
        <v>Italian Wedding soup</v>
      </c>
      <c r="Q683" s="7"/>
      <c r="X683" s="392"/>
      <c r="Y683" s="392"/>
      <c r="AG683" s="7"/>
      <c r="AH683" s="28"/>
    </row>
    <row r="684" spans="1:34">
      <c r="A684" s="10" t="str">
        <f>'Main Meals'!A655</f>
        <v>90403.000.000.000.000.000.000</v>
      </c>
      <c r="B684" s="9">
        <f>'Main Meals'!B655</f>
        <v>90400</v>
      </c>
      <c r="C684" s="9">
        <f>'Main Meals'!C655</f>
        <v>90403</v>
      </c>
      <c r="D684" s="10" t="str">
        <f>'Main Meals'!D655</f>
        <v>Minestrone soup</v>
      </c>
      <c r="Q684" s="7"/>
      <c r="X684" s="392"/>
      <c r="Y684" s="392"/>
      <c r="AG684" s="7"/>
      <c r="AH684" s="28"/>
    </row>
    <row r="685" spans="1:34">
      <c r="A685" s="10" t="str">
        <f>'Main Meals'!A656</f>
        <v>90421.000.000.000.000.000.000</v>
      </c>
      <c r="B685" s="9">
        <f>'Main Meals'!B656</f>
        <v>90420</v>
      </c>
      <c r="C685" s="9">
        <f>'Main Meals'!C656</f>
        <v>90421</v>
      </c>
      <c r="D685" s="10" t="str">
        <f>'Main Meals'!D656</f>
        <v>Peanut Butter Chocolate Chip bites</v>
      </c>
      <c r="Q685" s="7"/>
      <c r="X685" s="392"/>
      <c r="Y685" s="392"/>
      <c r="AG685" s="7"/>
      <c r="AH685" s="28"/>
    </row>
    <row r="686" spans="1:34">
      <c r="A686" s="10" t="e">
        <f>'Main Meals'!#REF!</f>
        <v>#REF!</v>
      </c>
      <c r="B686" s="9" t="e">
        <f>'Main Meals'!#REF!</f>
        <v>#REF!</v>
      </c>
      <c r="C686" s="9" t="e">
        <f>'Main Meals'!#REF!</f>
        <v>#REF!</v>
      </c>
      <c r="D686" s="10" t="e">
        <f>'Main Meals'!#REF!</f>
        <v>#REF!</v>
      </c>
      <c r="Q686" s="7"/>
      <c r="X686" s="392"/>
      <c r="Y686" s="392"/>
      <c r="AG686" s="7"/>
      <c r="AH686" s="28"/>
    </row>
    <row r="687" spans="1:34">
      <c r="A687" s="10" t="e">
        <f>'Main Meals'!#REF!</f>
        <v>#REF!</v>
      </c>
      <c r="B687" s="9" t="e">
        <f>'Main Meals'!#REF!</f>
        <v>#REF!</v>
      </c>
      <c r="C687" s="9" t="e">
        <f>'Main Meals'!#REF!</f>
        <v>#REF!</v>
      </c>
      <c r="D687" s="10" t="e">
        <f>'Main Meals'!#REF!</f>
        <v>#REF!</v>
      </c>
      <c r="Q687" s="7"/>
      <c r="X687" s="392"/>
      <c r="Y687" s="392"/>
      <c r="AG687" s="7"/>
      <c r="AH687" s="28"/>
    </row>
    <row r="688" spans="1:34">
      <c r="A688" s="10" t="str">
        <f>'Main Meals'!A657</f>
        <v>90431.000.000.000.000.000.000</v>
      </c>
      <c r="B688" s="9">
        <f>'Main Meals'!B657</f>
        <v>90430</v>
      </c>
      <c r="C688" s="9">
        <f>'Main Meals'!C657</f>
        <v>90431</v>
      </c>
      <c r="D688" s="10" t="str">
        <f>'Main Meals'!D657</f>
        <v>Potato Salad</v>
      </c>
      <c r="Q688" s="7"/>
      <c r="X688" s="392"/>
      <c r="Y688" s="392"/>
      <c r="AG688" s="7"/>
      <c r="AH688" s="28"/>
    </row>
    <row r="689" spans="1:34">
      <c r="A689" s="10" t="e">
        <f>'Main Meals'!#REF!</f>
        <v>#REF!</v>
      </c>
      <c r="B689" s="9" t="e">
        <f>'Main Meals'!#REF!</f>
        <v>#REF!</v>
      </c>
      <c r="C689" s="9" t="e">
        <f>'Main Meals'!#REF!</f>
        <v>#REF!</v>
      </c>
      <c r="D689" s="10" t="e">
        <f>'Main Meals'!#REF!</f>
        <v>#REF!</v>
      </c>
      <c r="Q689" s="7"/>
      <c r="X689" s="392"/>
      <c r="Y689" s="392"/>
      <c r="AG689" s="7"/>
      <c r="AH689" s="28"/>
    </row>
    <row r="690" spans="1:34">
      <c r="A690" s="10" t="e">
        <f>'Main Meals'!#REF!</f>
        <v>#REF!</v>
      </c>
      <c r="B690" s="9" t="e">
        <f>'Main Meals'!#REF!</f>
        <v>#REF!</v>
      </c>
      <c r="C690" s="9" t="e">
        <f>'Main Meals'!#REF!</f>
        <v>#REF!</v>
      </c>
      <c r="D690" s="10" t="e">
        <f>'Main Meals'!#REF!</f>
        <v>#REF!</v>
      </c>
      <c r="Q690" s="7"/>
      <c r="X690" s="392"/>
      <c r="Y690" s="392"/>
      <c r="AG690" s="7"/>
      <c r="AH690" s="28"/>
    </row>
    <row r="691" spans="1:34">
      <c r="A691" s="10" t="str">
        <f>'Main Meals'!A658</f>
        <v>90451.000.000.000.000.000.000</v>
      </c>
      <c r="B691" s="9">
        <f>'Main Meals'!B658</f>
        <v>90450</v>
      </c>
      <c r="C691" s="9">
        <f>'Main Meals'!C658</f>
        <v>90451</v>
      </c>
      <c r="D691" s="10" t="str">
        <f>'Main Meals'!D658</f>
        <v xml:space="preserve">Slow Cooked Roast Beef </v>
      </c>
      <c r="Q691" s="7"/>
      <c r="X691" s="392"/>
      <c r="Y691" s="392"/>
      <c r="AG691" s="7"/>
      <c r="AH691" s="28"/>
    </row>
    <row r="692" spans="1:34">
      <c r="A692" s="10" t="e">
        <f>'Main Meals'!#REF!</f>
        <v>#REF!</v>
      </c>
      <c r="B692" s="9" t="e">
        <f>'Main Meals'!#REF!</f>
        <v>#REF!</v>
      </c>
      <c r="C692" s="9" t="e">
        <f>'Main Meals'!#REF!</f>
        <v>#REF!</v>
      </c>
      <c r="D692" s="10" t="e">
        <f>'Main Meals'!#REF!</f>
        <v>#REF!</v>
      </c>
      <c r="Q692" s="7"/>
      <c r="X692" s="392"/>
      <c r="Y692" s="392"/>
      <c r="AG692" s="7"/>
      <c r="AH692" s="28"/>
    </row>
    <row r="693" spans="1:34">
      <c r="A693" s="10" t="e">
        <f>'Main Meals'!#REF!</f>
        <v>#REF!</v>
      </c>
      <c r="B693" s="9" t="e">
        <f>'Main Meals'!#REF!</f>
        <v>#REF!</v>
      </c>
      <c r="C693" s="9" t="e">
        <f>'Main Meals'!#REF!</f>
        <v>#REF!</v>
      </c>
      <c r="D693" s="10" t="e">
        <f>'Main Meals'!#REF!</f>
        <v>#REF!</v>
      </c>
      <c r="Q693" s="7"/>
      <c r="X693" s="392"/>
      <c r="Y693" s="392"/>
      <c r="AG693" s="7"/>
      <c r="AH693" s="28"/>
    </row>
    <row r="694" spans="1:34">
      <c r="A694" s="10" t="str">
        <f>'Main Meals'!A659</f>
        <v>90461.000.000.000.000.000.000</v>
      </c>
      <c r="B694" s="9">
        <f>'Main Meals'!B659</f>
        <v>90460</v>
      </c>
      <c r="C694" s="9">
        <f>'Main Meals'!C659</f>
        <v>90461</v>
      </c>
      <c r="D694" s="10" t="str">
        <f>'Main Meals'!D659</f>
        <v xml:space="preserve">Spaghetti and Turkey Meatballs, with Tomato, Mushroom and Veggie Sauce </v>
      </c>
      <c r="Q694" s="7"/>
      <c r="X694" s="392"/>
      <c r="Y694" s="392"/>
      <c r="AG694" s="7"/>
      <c r="AH694" s="28"/>
    </row>
    <row r="695" spans="1:34">
      <c r="A695" s="10" t="e">
        <f>'Main Meals'!#REF!</f>
        <v>#REF!</v>
      </c>
      <c r="B695" s="9" t="e">
        <f>'Main Meals'!#REF!</f>
        <v>#REF!</v>
      </c>
      <c r="C695" s="9" t="e">
        <f>'Main Meals'!#REF!</f>
        <v>#REF!</v>
      </c>
      <c r="D695" s="10" t="e">
        <f>'Main Meals'!#REF!</f>
        <v>#REF!</v>
      </c>
      <c r="Q695" s="7"/>
      <c r="X695" s="392"/>
      <c r="Y695" s="392"/>
      <c r="AG695" s="7"/>
      <c r="AH695" s="28"/>
    </row>
    <row r="696" spans="1:34">
      <c r="A696" s="10" t="e">
        <f>'Main Meals'!#REF!</f>
        <v>#REF!</v>
      </c>
      <c r="B696" s="9" t="e">
        <f>'Main Meals'!#REF!</f>
        <v>#REF!</v>
      </c>
      <c r="C696" s="9" t="e">
        <f>'Main Meals'!#REF!</f>
        <v>#REF!</v>
      </c>
      <c r="D696" s="10" t="e">
        <f>'Main Meals'!#REF!</f>
        <v>#REF!</v>
      </c>
      <c r="Q696" s="7"/>
      <c r="X696" s="392"/>
      <c r="Y696" s="392"/>
      <c r="AG696" s="7"/>
      <c r="AH696" s="28"/>
    </row>
    <row r="697" spans="1:34">
      <c r="A697" s="10" t="str">
        <f>'Main Meals'!A660</f>
        <v>90471.000.000.000.000.000.000</v>
      </c>
      <c r="B697" s="9">
        <f>'Main Meals'!B660</f>
        <v>90470</v>
      </c>
      <c r="C697" s="9">
        <f>'Main Meals'!C660</f>
        <v>90471</v>
      </c>
      <c r="D697" s="10" t="str">
        <f>'Main Meals'!D660</f>
        <v>Apple Sauce with Raisins and Cinnamon</v>
      </c>
      <c r="Q697" s="7"/>
      <c r="X697" s="392"/>
      <c r="Y697" s="392"/>
      <c r="AG697" s="7"/>
      <c r="AH697" s="28"/>
    </row>
    <row r="698" spans="1:34">
      <c r="A698" s="10" t="e">
        <f>'Main Meals'!#REF!</f>
        <v>#REF!</v>
      </c>
      <c r="B698" s="9" t="e">
        <f>'Main Meals'!#REF!</f>
        <v>#REF!</v>
      </c>
      <c r="C698" s="9" t="e">
        <f>'Main Meals'!#REF!</f>
        <v>#REF!</v>
      </c>
      <c r="D698" s="10" t="e">
        <f>'Main Meals'!#REF!</f>
        <v>#REF!</v>
      </c>
      <c r="Q698" s="7"/>
      <c r="X698" s="392"/>
      <c r="Y698" s="392"/>
      <c r="AG698" s="7"/>
      <c r="AH698" s="28"/>
    </row>
    <row r="699" spans="1:34">
      <c r="A699" s="10" t="e">
        <f>'Main Meals'!#REF!</f>
        <v>#REF!</v>
      </c>
      <c r="B699" s="9" t="e">
        <f>'Main Meals'!#REF!</f>
        <v>#REF!</v>
      </c>
      <c r="C699" s="9" t="e">
        <f>'Main Meals'!#REF!</f>
        <v>#REF!</v>
      </c>
      <c r="D699" s="10" t="e">
        <f>'Main Meals'!#REF!</f>
        <v>#REF!</v>
      </c>
      <c r="Q699" s="7"/>
      <c r="X699" s="392"/>
      <c r="Y699" s="392"/>
      <c r="AG699" s="7"/>
      <c r="AH699" s="28"/>
    </row>
    <row r="700" spans="1:34">
      <c r="A700" s="10" t="str">
        <f>'Main Meals'!A661</f>
        <v>90491.000.000.000.000.000.000</v>
      </c>
      <c r="B700" s="9">
        <f>'Main Meals'!B661</f>
        <v>90490</v>
      </c>
      <c r="C700" s="9">
        <f>'Main Meals'!C661</f>
        <v>90491</v>
      </c>
      <c r="D700" s="10" t="str">
        <f>'Main Meals'!D661</f>
        <v>Caramelized Bananas</v>
      </c>
      <c r="Q700" s="7"/>
      <c r="X700" s="392"/>
      <c r="Y700" s="392"/>
      <c r="AG700" s="7"/>
      <c r="AH700" s="28"/>
    </row>
    <row r="701" spans="1:34">
      <c r="A701" s="10" t="e">
        <f>'Main Meals'!#REF!</f>
        <v>#REF!</v>
      </c>
      <c r="B701" s="9" t="e">
        <f>'Main Meals'!#REF!</f>
        <v>#REF!</v>
      </c>
      <c r="C701" s="9" t="e">
        <f>'Main Meals'!#REF!</f>
        <v>#REF!</v>
      </c>
      <c r="D701" s="10" t="e">
        <f>'Main Meals'!#REF!</f>
        <v>#REF!</v>
      </c>
      <c r="Q701" s="7"/>
      <c r="X701" s="392"/>
      <c r="Y701" s="392"/>
      <c r="AG701" s="7"/>
      <c r="AH701" s="28"/>
    </row>
    <row r="702" spans="1:34">
      <c r="A702" s="10" t="e">
        <f>'Main Meals'!#REF!</f>
        <v>#REF!</v>
      </c>
      <c r="B702" s="9" t="e">
        <f>'Main Meals'!#REF!</f>
        <v>#REF!</v>
      </c>
      <c r="C702" s="9" t="e">
        <f>'Main Meals'!#REF!</f>
        <v>#REF!</v>
      </c>
      <c r="D702" s="10" t="e">
        <f>'Main Meals'!#REF!</f>
        <v>#REF!</v>
      </c>
      <c r="Q702" s="7"/>
      <c r="X702" s="392"/>
      <c r="Y702" s="392"/>
      <c r="AG702" s="7"/>
      <c r="AH702" s="28"/>
    </row>
    <row r="703" spans="1:34">
      <c r="A703" s="10" t="str">
        <f>'Main Meals'!A662</f>
        <v>90503.000.000.000.000.000.000</v>
      </c>
      <c r="B703" s="9">
        <f>'Main Meals'!B662</f>
        <v>90500</v>
      </c>
      <c r="C703" s="9">
        <f>'Main Meals'!C662</f>
        <v>90503</v>
      </c>
      <c r="D703" s="10" t="str">
        <f>'Main Meals'!D662</f>
        <v>Chicken Noodle soup</v>
      </c>
      <c r="Q703" s="7"/>
      <c r="X703" s="392"/>
      <c r="Y703" s="392"/>
      <c r="AG703" s="7"/>
      <c r="AH703" s="28"/>
    </row>
    <row r="704" spans="1:34">
      <c r="A704" s="10" t="str">
        <f>'Main Meals'!A663</f>
        <v>90511.000.000.000.000.000.000</v>
      </c>
      <c r="B704" s="9">
        <f>'Main Meals'!B663</f>
        <v>90510</v>
      </c>
      <c r="C704" s="9">
        <f>'Main Meals'!C663</f>
        <v>90511</v>
      </c>
      <c r="D704" s="10" t="str">
        <f>'Main Meals'!D663</f>
        <v>Chicken Parmesan</v>
      </c>
      <c r="Q704" s="7"/>
      <c r="X704" s="392"/>
      <c r="Y704" s="392"/>
      <c r="AG704" s="7"/>
      <c r="AH704" s="28"/>
    </row>
    <row r="705" spans="1:34">
      <c r="A705" s="10" t="e">
        <f>'Main Meals'!#REF!</f>
        <v>#REF!</v>
      </c>
      <c r="B705" s="9" t="e">
        <f>'Main Meals'!#REF!</f>
        <v>#REF!</v>
      </c>
      <c r="C705" s="9" t="e">
        <f>'Main Meals'!#REF!</f>
        <v>#REF!</v>
      </c>
      <c r="D705" s="10" t="e">
        <f>'Main Meals'!#REF!</f>
        <v>#REF!</v>
      </c>
      <c r="Q705" s="7"/>
      <c r="X705" s="392"/>
      <c r="Y705" s="392"/>
      <c r="AG705" s="7"/>
      <c r="AH705" s="28"/>
    </row>
    <row r="706" spans="1:34">
      <c r="A706" s="10" t="e">
        <f>'Main Meals'!#REF!</f>
        <v>#REF!</v>
      </c>
      <c r="B706" s="9" t="e">
        <f>'Main Meals'!#REF!</f>
        <v>#REF!</v>
      </c>
      <c r="C706" s="9" t="e">
        <f>'Main Meals'!#REF!</f>
        <v>#REF!</v>
      </c>
      <c r="D706" s="10" t="e">
        <f>'Main Meals'!#REF!</f>
        <v>#REF!</v>
      </c>
      <c r="Q706" s="7"/>
      <c r="X706" s="392"/>
      <c r="Y706" s="392"/>
      <c r="AG706" s="7"/>
      <c r="AH706" s="28"/>
    </row>
    <row r="707" spans="1:34">
      <c r="A707" s="10" t="str">
        <f>'Main Meals'!A664</f>
        <v>90531.000.000.000.000.000.000</v>
      </c>
      <c r="B707" s="9">
        <f>'Main Meals'!B664</f>
        <v>90530</v>
      </c>
      <c r="C707" s="9">
        <f>'Main Meals'!C664</f>
        <v>90531</v>
      </c>
      <c r="D707" s="10" t="str">
        <f>'Main Meals'!D664</f>
        <v>Creamy Spinach</v>
      </c>
      <c r="Q707" s="7"/>
      <c r="X707" s="392"/>
      <c r="Y707" s="392"/>
      <c r="AG707" s="7"/>
      <c r="AH707" s="28"/>
    </row>
    <row r="708" spans="1:34">
      <c r="A708" s="10" t="e">
        <f>'Main Meals'!#REF!</f>
        <v>#REF!</v>
      </c>
      <c r="B708" s="9" t="e">
        <f>'Main Meals'!#REF!</f>
        <v>#REF!</v>
      </c>
      <c r="C708" s="9" t="e">
        <f>'Main Meals'!#REF!</f>
        <v>#REF!</v>
      </c>
      <c r="D708" s="10" t="e">
        <f>'Main Meals'!#REF!</f>
        <v>#REF!</v>
      </c>
      <c r="Q708" s="7"/>
      <c r="X708" s="392"/>
      <c r="Y708" s="392"/>
      <c r="AG708" s="7"/>
      <c r="AH708" s="28"/>
    </row>
    <row r="709" spans="1:34">
      <c r="A709" s="10" t="e">
        <f>'Main Meals'!#REF!</f>
        <v>#REF!</v>
      </c>
      <c r="B709" s="9" t="e">
        <f>'Main Meals'!#REF!</f>
        <v>#REF!</v>
      </c>
      <c r="C709" s="9" t="e">
        <f>'Main Meals'!#REF!</f>
        <v>#REF!</v>
      </c>
      <c r="D709" s="10" t="e">
        <f>'Main Meals'!#REF!</f>
        <v>#REF!</v>
      </c>
      <c r="Q709" s="7"/>
      <c r="X709" s="392"/>
      <c r="Y709" s="392"/>
      <c r="AG709" s="7"/>
      <c r="AH709" s="28"/>
    </row>
    <row r="710" spans="1:34">
      <c r="A710" s="10" t="str">
        <f>'Main Meals'!A665</f>
        <v>90541.000.000.000.000.000.000</v>
      </c>
      <c r="B710" s="9">
        <f>'Main Meals'!B665</f>
        <v>90540</v>
      </c>
      <c r="C710" s="9">
        <f>'Main Meals'!C665</f>
        <v>90541</v>
      </c>
      <c r="D710" s="10" t="str">
        <f>'Main Meals'!D665</f>
        <v>Cucumber Potato Salad</v>
      </c>
      <c r="Q710" s="7"/>
      <c r="X710" s="392"/>
      <c r="Y710" s="392"/>
      <c r="AG710" s="7"/>
      <c r="AH710" s="28"/>
    </row>
    <row r="711" spans="1:34">
      <c r="A711" s="10" t="e">
        <f>'Main Meals'!#REF!</f>
        <v>#REF!</v>
      </c>
      <c r="B711" s="9" t="e">
        <f>'Main Meals'!#REF!</f>
        <v>#REF!</v>
      </c>
      <c r="C711" s="9" t="e">
        <f>'Main Meals'!#REF!</f>
        <v>#REF!</v>
      </c>
      <c r="D711" s="10" t="e">
        <f>'Main Meals'!#REF!</f>
        <v>#REF!</v>
      </c>
      <c r="Q711" s="7"/>
      <c r="X711" s="392"/>
      <c r="Y711" s="392"/>
      <c r="AG711" s="7"/>
      <c r="AH711" s="28"/>
    </row>
    <row r="712" spans="1:34">
      <c r="A712" s="10" t="e">
        <f>'Main Meals'!#REF!</f>
        <v>#REF!</v>
      </c>
      <c r="B712" s="9" t="e">
        <f>'Main Meals'!#REF!</f>
        <v>#REF!</v>
      </c>
      <c r="C712" s="9" t="e">
        <f>'Main Meals'!#REF!</f>
        <v>#REF!</v>
      </c>
      <c r="D712" s="10" t="e">
        <f>'Main Meals'!#REF!</f>
        <v>#REF!</v>
      </c>
      <c r="Q712" s="7"/>
      <c r="X712" s="392"/>
      <c r="Y712" s="392"/>
      <c r="AG712" s="7"/>
      <c r="AH712" s="28"/>
    </row>
    <row r="713" spans="1:34">
      <c r="A713" s="10" t="e">
        <f>'Main Meals'!#REF!</f>
        <v>#REF!</v>
      </c>
      <c r="B713" s="9" t="e">
        <f>'Main Meals'!#REF!</f>
        <v>#REF!</v>
      </c>
      <c r="C713" s="9" t="e">
        <f>'Main Meals'!#REF!</f>
        <v>#REF!</v>
      </c>
      <c r="D713" s="10" t="e">
        <f>'Main Meals'!#REF!</f>
        <v>#REF!</v>
      </c>
      <c r="Q713" s="7"/>
      <c r="X713" s="392"/>
      <c r="Y713" s="392"/>
      <c r="AG713" s="7"/>
      <c r="AH713" s="28"/>
    </row>
    <row r="714" spans="1:34">
      <c r="A714" s="10" t="e">
        <f>'Main Meals'!#REF!</f>
        <v>#REF!</v>
      </c>
      <c r="B714" s="9" t="e">
        <f>'Main Meals'!#REF!</f>
        <v>#REF!</v>
      </c>
      <c r="C714" s="9" t="e">
        <f>'Main Meals'!#REF!</f>
        <v>#REF!</v>
      </c>
      <c r="D714" s="10" t="e">
        <f>'Main Meals'!#REF!</f>
        <v>#REF!</v>
      </c>
      <c r="Q714" s="7"/>
      <c r="X714" s="392"/>
      <c r="Y714" s="392"/>
      <c r="AG714" s="7"/>
      <c r="AH714" s="28"/>
    </row>
    <row r="715" spans="1:34">
      <c r="A715" s="10" t="e">
        <f>'Main Meals'!#REF!</f>
        <v>#REF!</v>
      </c>
      <c r="B715" s="9" t="e">
        <f>'Main Meals'!#REF!</f>
        <v>#REF!</v>
      </c>
      <c r="C715" s="9" t="e">
        <f>'Main Meals'!#REF!</f>
        <v>#REF!</v>
      </c>
      <c r="D715" s="10" t="e">
        <f>'Main Meals'!#REF!</f>
        <v>#REF!</v>
      </c>
      <c r="Q715" s="7"/>
      <c r="X715" s="392"/>
      <c r="Y715" s="392"/>
      <c r="AG715" s="7"/>
      <c r="AH715" s="28"/>
    </row>
    <row r="716" spans="1:34">
      <c r="A716" s="10" t="str">
        <f>'Main Meals'!A666</f>
        <v>90571.000.000.000.000.000.000</v>
      </c>
      <c r="B716" s="9">
        <f>'Main Meals'!B666</f>
        <v>90570</v>
      </c>
      <c r="C716" s="9">
        <f>'Main Meals'!C666</f>
        <v>90571</v>
      </c>
      <c r="D716" s="10" t="str">
        <f>'Main Meals'!D666</f>
        <v>Lasagna Bolognese</v>
      </c>
      <c r="Q716" s="7"/>
      <c r="X716" s="392"/>
      <c r="Y716" s="392"/>
      <c r="AG716" s="7"/>
      <c r="AH716" s="28"/>
    </row>
    <row r="717" spans="1:34">
      <c r="A717" s="10" t="e">
        <f>'Main Meals'!#REF!</f>
        <v>#REF!</v>
      </c>
      <c r="B717" s="9" t="e">
        <f>'Main Meals'!#REF!</f>
        <v>#REF!</v>
      </c>
      <c r="C717" s="9" t="e">
        <f>'Main Meals'!#REF!</f>
        <v>#REF!</v>
      </c>
      <c r="D717" s="10" t="e">
        <f>'Main Meals'!#REF!</f>
        <v>#REF!</v>
      </c>
      <c r="Q717" s="7"/>
      <c r="X717" s="392"/>
      <c r="Y717" s="392"/>
      <c r="AG717" s="7"/>
      <c r="AH717" s="28"/>
    </row>
    <row r="718" spans="1:34">
      <c r="A718" s="10" t="e">
        <f>'Main Meals'!#REF!</f>
        <v>#REF!</v>
      </c>
      <c r="B718" s="9" t="e">
        <f>'Main Meals'!#REF!</f>
        <v>#REF!</v>
      </c>
      <c r="C718" s="9" t="e">
        <f>'Main Meals'!#REF!</f>
        <v>#REF!</v>
      </c>
      <c r="D718" s="10" t="e">
        <f>'Main Meals'!#REF!</f>
        <v>#REF!</v>
      </c>
      <c r="Q718" s="7"/>
      <c r="X718" s="392"/>
      <c r="Y718" s="392"/>
      <c r="AG718" s="7"/>
      <c r="AH718" s="28"/>
    </row>
    <row r="719" spans="1:34">
      <c r="A719" s="10" t="str">
        <f>'Main Meals'!A667</f>
        <v>90581.000.000.000.000.000.000</v>
      </c>
      <c r="B719" s="9">
        <f>'Main Meals'!B667</f>
        <v>90580</v>
      </c>
      <c r="C719" s="9">
        <f>'Main Meals'!C667</f>
        <v>90581</v>
      </c>
      <c r="D719" s="10" t="str">
        <f>'Main Meals'!D667</f>
        <v>Maple Glazed Ham</v>
      </c>
      <c r="Q719" s="7"/>
      <c r="X719" s="392"/>
      <c r="Y719" s="392"/>
      <c r="AG719" s="7"/>
      <c r="AH719" s="28"/>
    </row>
    <row r="720" spans="1:34">
      <c r="A720" s="10" t="e">
        <f>'Main Meals'!#REF!</f>
        <v>#REF!</v>
      </c>
      <c r="B720" s="9" t="e">
        <f>'Main Meals'!#REF!</f>
        <v>#REF!</v>
      </c>
      <c r="C720" s="9" t="e">
        <f>'Main Meals'!#REF!</f>
        <v>#REF!</v>
      </c>
      <c r="D720" s="10" t="e">
        <f>'Main Meals'!#REF!</f>
        <v>#REF!</v>
      </c>
      <c r="Q720" s="7"/>
      <c r="X720" s="392"/>
      <c r="Y720" s="392"/>
      <c r="AG720" s="7"/>
      <c r="AH720" s="28"/>
    </row>
    <row r="721" spans="1:34">
      <c r="A721" s="10" t="e">
        <f>'Main Meals'!#REF!</f>
        <v>#REF!</v>
      </c>
      <c r="B721" s="9" t="e">
        <f>'Main Meals'!#REF!</f>
        <v>#REF!</v>
      </c>
      <c r="C721" s="9" t="e">
        <f>'Main Meals'!#REF!</f>
        <v>#REF!</v>
      </c>
      <c r="D721" s="10" t="e">
        <f>'Main Meals'!#REF!</f>
        <v>#REF!</v>
      </c>
      <c r="Q721" s="7"/>
      <c r="X721" s="392"/>
      <c r="Y721" s="392"/>
      <c r="AG721" s="7"/>
      <c r="AH721" s="28"/>
    </row>
    <row r="722" spans="1:34">
      <c r="A722" s="10" t="str">
        <f>'Main Meals'!A668</f>
        <v>90591.000.000.000.000.000.000</v>
      </c>
      <c r="B722" s="9">
        <f>'Main Meals'!B668</f>
        <v>90590</v>
      </c>
      <c r="C722" s="9">
        <f>'Main Meals'!C668</f>
        <v>90591</v>
      </c>
      <c r="D722" s="10" t="str">
        <f>'Main Meals'!D668</f>
        <v>Mashed Sweet Potatoes</v>
      </c>
      <c r="Q722" s="7"/>
      <c r="X722" s="392"/>
      <c r="Y722" s="392"/>
      <c r="AG722" s="7"/>
      <c r="AH722" s="28"/>
    </row>
    <row r="723" spans="1:34">
      <c r="A723" s="10" t="e">
        <f>'Main Meals'!#REF!</f>
        <v>#REF!</v>
      </c>
      <c r="B723" s="9" t="e">
        <f>'Main Meals'!#REF!</f>
        <v>#REF!</v>
      </c>
      <c r="C723" s="9" t="e">
        <f>'Main Meals'!#REF!</f>
        <v>#REF!</v>
      </c>
      <c r="D723" s="10" t="e">
        <f>'Main Meals'!#REF!</f>
        <v>#REF!</v>
      </c>
      <c r="Q723" s="7"/>
      <c r="X723" s="392"/>
      <c r="Y723" s="392"/>
      <c r="AG723" s="7"/>
      <c r="AH723" s="28"/>
    </row>
    <row r="724" spans="1:34">
      <c r="A724" s="10" t="e">
        <f>'Main Meals'!#REF!</f>
        <v>#REF!</v>
      </c>
      <c r="B724" s="9" t="e">
        <f>'Main Meals'!#REF!</f>
        <v>#REF!</v>
      </c>
      <c r="C724" s="9" t="e">
        <f>'Main Meals'!#REF!</f>
        <v>#REF!</v>
      </c>
      <c r="D724" s="10" t="e">
        <f>'Main Meals'!#REF!</f>
        <v>#REF!</v>
      </c>
      <c r="Q724" s="7"/>
      <c r="X724" s="392"/>
      <c r="Y724" s="392"/>
      <c r="AG724" s="7"/>
      <c r="AH724" s="28"/>
    </row>
    <row r="725" spans="1:34">
      <c r="A725" s="10" t="str">
        <f>'Main Meals'!A669</f>
        <v>90623.000.000.000.000.000.000</v>
      </c>
      <c r="B725" s="9">
        <f>'Main Meals'!B669</f>
        <v>90620</v>
      </c>
      <c r="C725" s="9">
        <f>'Main Meals'!C669</f>
        <v>90623</v>
      </c>
      <c r="D725" s="10" t="str">
        <f>'Main Meals'!D669</f>
        <v>Mushroom and Barley soup</v>
      </c>
      <c r="Q725" s="7"/>
      <c r="X725" s="392"/>
      <c r="Y725" s="392"/>
      <c r="AG725" s="7"/>
      <c r="AH725" s="28"/>
    </row>
    <row r="726" spans="1:34">
      <c r="A726" s="10" t="str">
        <f>'Main Meals'!A670</f>
        <v>90631.000.000.000.000.000.000</v>
      </c>
      <c r="B726" s="9">
        <f>'Main Meals'!B670</f>
        <v>90630</v>
      </c>
      <c r="C726" s="9">
        <f>'Main Meals'!C670</f>
        <v>90631</v>
      </c>
      <c r="D726" s="10" t="str">
        <f>'Main Meals'!D670</f>
        <v>New England Cod Chowder</v>
      </c>
      <c r="Q726" s="7"/>
      <c r="X726" s="392"/>
      <c r="Y726" s="392"/>
      <c r="AG726" s="7"/>
      <c r="AH726" s="28"/>
    </row>
    <row r="727" spans="1:34">
      <c r="A727" s="10" t="e">
        <f>'Main Meals'!#REF!</f>
        <v>#REF!</v>
      </c>
      <c r="B727" s="9" t="e">
        <f>'Main Meals'!#REF!</f>
        <v>#REF!</v>
      </c>
      <c r="C727" s="9" t="e">
        <f>'Main Meals'!#REF!</f>
        <v>#REF!</v>
      </c>
      <c r="D727" s="10" t="e">
        <f>'Main Meals'!#REF!</f>
        <v>#REF!</v>
      </c>
      <c r="Q727" s="7"/>
      <c r="X727" s="392"/>
      <c r="Y727" s="392"/>
      <c r="AG727" s="7"/>
      <c r="AH727" s="28"/>
    </row>
    <row r="728" spans="1:34">
      <c r="A728" s="10" t="e">
        <f>'Main Meals'!#REF!</f>
        <v>#REF!</v>
      </c>
      <c r="B728" s="9" t="e">
        <f>'Main Meals'!#REF!</f>
        <v>#REF!</v>
      </c>
      <c r="C728" s="9" t="e">
        <f>'Main Meals'!#REF!</f>
        <v>#REF!</v>
      </c>
      <c r="D728" s="10" t="e">
        <f>'Main Meals'!#REF!</f>
        <v>#REF!</v>
      </c>
      <c r="Q728" s="7"/>
      <c r="X728" s="392"/>
      <c r="Y728" s="392"/>
      <c r="AG728" s="7"/>
      <c r="AH728" s="28"/>
    </row>
    <row r="729" spans="1:34">
      <c r="A729" s="10" t="str">
        <f>'Main Meals'!A671</f>
        <v>90641.000.000.000.000.000.000</v>
      </c>
      <c r="B729" s="9">
        <f>'Main Meals'!B671</f>
        <v>90640</v>
      </c>
      <c r="C729" s="9">
        <f>'Main Meals'!C671</f>
        <v>90641</v>
      </c>
      <c r="D729" s="10" t="str">
        <f>'Main Meals'!D671</f>
        <v>Roasted Carrots, Broccoli, &amp; Brussels Sprouts</v>
      </c>
      <c r="Q729" s="7"/>
      <c r="X729" s="392"/>
      <c r="Y729" s="392"/>
      <c r="AG729" s="7"/>
      <c r="AH729" s="28"/>
    </row>
    <row r="730" spans="1:34">
      <c r="A730" s="10" t="e">
        <f>'Main Meals'!#REF!</f>
        <v>#REF!</v>
      </c>
      <c r="B730" s="9" t="e">
        <f>'Main Meals'!#REF!</f>
        <v>#REF!</v>
      </c>
      <c r="C730" s="9" t="e">
        <f>'Main Meals'!#REF!</f>
        <v>#REF!</v>
      </c>
      <c r="D730" s="10" t="e">
        <f>'Main Meals'!#REF!</f>
        <v>#REF!</v>
      </c>
      <c r="Q730" s="7"/>
      <c r="X730" s="392"/>
      <c r="Y730" s="392"/>
      <c r="AG730" s="7"/>
      <c r="AH730" s="28"/>
    </row>
    <row r="731" spans="1:34">
      <c r="A731" s="10" t="e">
        <f>'Main Meals'!#REF!</f>
        <v>#REF!</v>
      </c>
      <c r="B731" s="9" t="e">
        <f>'Main Meals'!#REF!</f>
        <v>#REF!</v>
      </c>
      <c r="C731" s="9" t="e">
        <f>'Main Meals'!#REF!</f>
        <v>#REF!</v>
      </c>
      <c r="D731" s="10" t="e">
        <f>'Main Meals'!#REF!</f>
        <v>#REF!</v>
      </c>
      <c r="Q731" s="7"/>
      <c r="X731" s="392"/>
      <c r="Y731" s="392"/>
      <c r="AG731" s="7"/>
      <c r="AH731" s="28"/>
    </row>
    <row r="732" spans="1:34">
      <c r="A732" s="10" t="str">
        <f>'Main Meals'!A672</f>
        <v>90651.000.000.000.000.000.000</v>
      </c>
      <c r="B732" s="9">
        <f>'Main Meals'!B672</f>
        <v>90650</v>
      </c>
      <c r="C732" s="9">
        <f>'Main Meals'!C672</f>
        <v>90651</v>
      </c>
      <c r="D732" s="10" t="str">
        <f>'Main Meals'!D672</f>
        <v>Rosemary Roasted Potatoes</v>
      </c>
      <c r="Q732" s="7"/>
      <c r="X732" s="392"/>
      <c r="Y732" s="392"/>
      <c r="AG732" s="7"/>
      <c r="AH732" s="28"/>
    </row>
    <row r="733" spans="1:34">
      <c r="A733" s="10" t="e">
        <f>'Main Meals'!#REF!</f>
        <v>#REF!</v>
      </c>
      <c r="B733" s="9" t="e">
        <f>'Main Meals'!#REF!</f>
        <v>#REF!</v>
      </c>
      <c r="C733" s="9" t="e">
        <f>'Main Meals'!#REF!</f>
        <v>#REF!</v>
      </c>
      <c r="D733" s="10" t="e">
        <f>'Main Meals'!#REF!</f>
        <v>#REF!</v>
      </c>
      <c r="Q733" s="7"/>
      <c r="X733" s="392"/>
      <c r="Y733" s="392"/>
      <c r="AG733" s="7"/>
      <c r="AH733" s="28"/>
    </row>
    <row r="734" spans="1:34">
      <c r="A734" s="10" t="e">
        <f>'Main Meals'!#REF!</f>
        <v>#REF!</v>
      </c>
      <c r="B734" s="9" t="e">
        <f>'Main Meals'!#REF!</f>
        <v>#REF!</v>
      </c>
      <c r="C734" s="9" t="e">
        <f>'Main Meals'!#REF!</f>
        <v>#REF!</v>
      </c>
      <c r="D734" s="10" t="e">
        <f>'Main Meals'!#REF!</f>
        <v>#REF!</v>
      </c>
      <c r="Q734" s="7"/>
      <c r="X734" s="392"/>
      <c r="Y734" s="392"/>
      <c r="AG734" s="7"/>
      <c r="AH734" s="28"/>
    </row>
    <row r="735" spans="1:34">
      <c r="A735" s="10" t="str">
        <f>'Main Meals'!A673</f>
        <v>90661.000.000.000.000.000.000</v>
      </c>
      <c r="B735" s="9">
        <f>'Main Meals'!B673</f>
        <v>90660</v>
      </c>
      <c r="C735" s="9">
        <f>'Main Meals'!C673</f>
        <v>90661</v>
      </c>
      <c r="D735" s="10" t="str">
        <f>'Main Meals'!D673</f>
        <v>Spaghetti with Tomato, Garlic and Bacon Sauce</v>
      </c>
      <c r="Q735" s="7"/>
      <c r="X735" s="392"/>
      <c r="Y735" s="392"/>
      <c r="AG735" s="7"/>
      <c r="AH735" s="28"/>
    </row>
    <row r="736" spans="1:34">
      <c r="A736" s="10" t="e">
        <f>'Main Meals'!#REF!</f>
        <v>#REF!</v>
      </c>
      <c r="B736" s="9" t="e">
        <f>'Main Meals'!#REF!</f>
        <v>#REF!</v>
      </c>
      <c r="C736" s="9" t="e">
        <f>'Main Meals'!#REF!</f>
        <v>#REF!</v>
      </c>
      <c r="D736" s="10" t="e">
        <f>'Main Meals'!#REF!</f>
        <v>#REF!</v>
      </c>
      <c r="Q736" s="7"/>
      <c r="X736" s="392"/>
      <c r="Y736" s="392"/>
      <c r="AG736" s="7"/>
      <c r="AH736" s="28"/>
    </row>
    <row r="737" spans="1:34">
      <c r="A737" s="10" t="e">
        <f>'Main Meals'!#REF!</f>
        <v>#REF!</v>
      </c>
      <c r="B737" s="9" t="e">
        <f>'Main Meals'!#REF!</f>
        <v>#REF!</v>
      </c>
      <c r="C737" s="9" t="e">
        <f>'Main Meals'!#REF!</f>
        <v>#REF!</v>
      </c>
      <c r="D737" s="10" t="e">
        <f>'Main Meals'!#REF!</f>
        <v>#REF!</v>
      </c>
      <c r="Q737" s="7"/>
      <c r="X737" s="392"/>
      <c r="Y737" s="392"/>
      <c r="AG737" s="7"/>
      <c r="AH737" s="28"/>
    </row>
    <row r="738" spans="1:34">
      <c r="A738" s="10" t="str">
        <f>'Main Meals'!A674</f>
        <v>90671.000.000.000.000.000.000</v>
      </c>
      <c r="B738" s="9">
        <f>'Main Meals'!B674</f>
        <v>90670</v>
      </c>
      <c r="C738" s="9">
        <f>'Main Meals'!C674</f>
        <v>90671</v>
      </c>
      <c r="D738" s="10" t="str">
        <f>'Main Meals'!D674</f>
        <v>Vegetable Stew</v>
      </c>
      <c r="Q738" s="7"/>
      <c r="X738" s="392"/>
      <c r="Y738" s="392"/>
      <c r="AG738" s="7"/>
      <c r="AH738" s="28"/>
    </row>
    <row r="739" spans="1:34">
      <c r="A739" s="10" t="e">
        <f>'Main Meals'!#REF!</f>
        <v>#REF!</v>
      </c>
      <c r="B739" s="9" t="e">
        <f>'Main Meals'!#REF!</f>
        <v>#REF!</v>
      </c>
      <c r="C739" s="9" t="e">
        <f>'Main Meals'!#REF!</f>
        <v>#REF!</v>
      </c>
      <c r="D739" s="10" t="e">
        <f>'Main Meals'!#REF!</f>
        <v>#REF!</v>
      </c>
      <c r="Q739" s="7"/>
      <c r="X739" s="392"/>
      <c r="Y739" s="392"/>
      <c r="AG739" s="7"/>
      <c r="AH739" s="28"/>
    </row>
    <row r="740" spans="1:34">
      <c r="A740" s="10" t="e">
        <f>'Main Meals'!#REF!</f>
        <v>#REF!</v>
      </c>
      <c r="B740" s="9" t="e">
        <f>'Main Meals'!#REF!</f>
        <v>#REF!</v>
      </c>
      <c r="C740" s="9" t="e">
        <f>'Main Meals'!#REF!</f>
        <v>#REF!</v>
      </c>
      <c r="D740" s="10" t="e">
        <f>'Main Meals'!#REF!</f>
        <v>#REF!</v>
      </c>
      <c r="Q740" s="7"/>
      <c r="X740" s="392"/>
      <c r="Y740" s="392"/>
      <c r="AG740" s="7"/>
      <c r="AH740" s="28"/>
    </row>
    <row r="741" spans="1:34">
      <c r="A741" s="10" t="str">
        <f>'Main Meals'!A675</f>
        <v>90683.000.000.000.000.000.000</v>
      </c>
      <c r="B741" s="9">
        <f>'Main Meals'!B675</f>
        <v>90680</v>
      </c>
      <c r="C741" s="9">
        <f>'Main Meals'!C675</f>
        <v>90683</v>
      </c>
      <c r="D741" s="10" t="str">
        <f>'Main Meals'!D675</f>
        <v>Borscht soup</v>
      </c>
      <c r="Q741" s="7"/>
      <c r="X741" s="392"/>
      <c r="Y741" s="392"/>
      <c r="AG741" s="7"/>
      <c r="AH741" s="28"/>
    </row>
    <row r="742" spans="1:34">
      <c r="A742" s="10" t="str">
        <f>'Main Meals'!A676</f>
        <v>90691.000.000.000.000.000.000</v>
      </c>
      <c r="B742" s="9">
        <f>'Main Meals'!B676</f>
        <v>90690</v>
      </c>
      <c r="C742" s="9">
        <f>'Main Meals'!C676</f>
        <v>90691</v>
      </c>
      <c r="D742" s="10" t="str">
        <f>'Main Meals'!D676</f>
        <v>Breaded Fish Filet</v>
      </c>
      <c r="Q742" s="7"/>
      <c r="X742" s="392"/>
      <c r="Y742" s="392"/>
      <c r="AG742" s="7"/>
      <c r="AH742" s="28"/>
    </row>
    <row r="743" spans="1:34">
      <c r="A743" s="10" t="e">
        <f>'Main Meals'!#REF!</f>
        <v>#REF!</v>
      </c>
      <c r="B743" s="9" t="e">
        <f>'Main Meals'!#REF!</f>
        <v>#REF!</v>
      </c>
      <c r="C743" s="9" t="e">
        <f>'Main Meals'!#REF!</f>
        <v>#REF!</v>
      </c>
      <c r="D743" s="10" t="e">
        <f>'Main Meals'!#REF!</f>
        <v>#REF!</v>
      </c>
      <c r="Q743" s="7"/>
      <c r="X743" s="392"/>
      <c r="Y743" s="392"/>
      <c r="AG743" s="7"/>
      <c r="AH743" s="28"/>
    </row>
    <row r="744" spans="1:34">
      <c r="A744" s="10" t="e">
        <f>'Main Meals'!#REF!</f>
        <v>#REF!</v>
      </c>
      <c r="B744" s="9" t="e">
        <f>'Main Meals'!#REF!</f>
        <v>#REF!</v>
      </c>
      <c r="C744" s="9" t="e">
        <f>'Main Meals'!#REF!</f>
        <v>#REF!</v>
      </c>
      <c r="D744" s="10" t="e">
        <f>'Main Meals'!#REF!</f>
        <v>#REF!</v>
      </c>
      <c r="Q744" s="7"/>
      <c r="X744" s="392"/>
      <c r="Y744" s="392"/>
      <c r="AG744" s="7"/>
      <c r="AH744" s="28"/>
    </row>
    <row r="745" spans="1:34">
      <c r="A745" s="10" t="str">
        <f>'Main Meals'!A677</f>
        <v>90701.000.000.000.000.000.000</v>
      </c>
      <c r="B745" s="9">
        <f>'Main Meals'!B677</f>
        <v>90700</v>
      </c>
      <c r="C745" s="9">
        <f>'Main Meals'!C677</f>
        <v>90701</v>
      </c>
      <c r="D745" s="10" t="str">
        <f>'Main Meals'!D677</f>
        <v>Broccoli Casserole with Ground Beef</v>
      </c>
      <c r="Q745" s="7"/>
      <c r="X745" s="392"/>
      <c r="Y745" s="392"/>
      <c r="AG745" s="7"/>
      <c r="AH745" s="28"/>
    </row>
    <row r="746" spans="1:34">
      <c r="A746" s="10" t="e">
        <f>'Main Meals'!#REF!</f>
        <v>#REF!</v>
      </c>
      <c r="B746" s="9" t="e">
        <f>'Main Meals'!#REF!</f>
        <v>#REF!</v>
      </c>
      <c r="C746" s="9" t="e">
        <f>'Main Meals'!#REF!</f>
        <v>#REF!</v>
      </c>
      <c r="D746" s="10" t="e">
        <f>'Main Meals'!#REF!</f>
        <v>#REF!</v>
      </c>
      <c r="Q746" s="7"/>
      <c r="X746" s="392"/>
      <c r="Y746" s="392"/>
      <c r="AG746" s="7"/>
      <c r="AH746" s="28"/>
    </row>
    <row r="747" spans="1:34">
      <c r="A747" s="10" t="e">
        <f>'Main Meals'!#REF!</f>
        <v>#REF!</v>
      </c>
      <c r="B747" s="9" t="e">
        <f>'Main Meals'!#REF!</f>
        <v>#REF!</v>
      </c>
      <c r="C747" s="9" t="e">
        <f>'Main Meals'!#REF!</f>
        <v>#REF!</v>
      </c>
      <c r="D747" s="10" t="e">
        <f>'Main Meals'!#REF!</f>
        <v>#REF!</v>
      </c>
      <c r="Q747" s="7"/>
      <c r="X747" s="392"/>
      <c r="Y747" s="392"/>
      <c r="AG747" s="7"/>
      <c r="AH747" s="28"/>
    </row>
    <row r="748" spans="1:34">
      <c r="A748" s="10" t="str">
        <f>'Main Meals'!A678</f>
        <v>90731.000.000.000.000.000.000</v>
      </c>
      <c r="B748" s="9">
        <f>'Main Meals'!B678</f>
        <v>90730</v>
      </c>
      <c r="C748" s="9">
        <f>'Main Meals'!C678</f>
        <v>90731</v>
      </c>
      <c r="D748" s="10" t="str">
        <f>'Main Meals'!D678</f>
        <v>Egg Frittata with Bacon &amp; Cheese</v>
      </c>
      <c r="Q748" s="7"/>
      <c r="X748" s="392"/>
      <c r="Y748" s="392"/>
      <c r="AG748" s="7"/>
      <c r="AH748" s="28"/>
    </row>
    <row r="749" spans="1:34">
      <c r="A749" s="10" t="e">
        <f>'Main Meals'!#REF!</f>
        <v>#REF!</v>
      </c>
      <c r="B749" s="9" t="e">
        <f>'Main Meals'!#REF!</f>
        <v>#REF!</v>
      </c>
      <c r="C749" s="9" t="e">
        <f>'Main Meals'!#REF!</f>
        <v>#REF!</v>
      </c>
      <c r="D749" s="10" t="e">
        <f>'Main Meals'!#REF!</f>
        <v>#REF!</v>
      </c>
      <c r="Q749" s="7"/>
      <c r="X749" s="392"/>
      <c r="Y749" s="392"/>
      <c r="AG749" s="7"/>
      <c r="AH749" s="28"/>
    </row>
    <row r="750" spans="1:34">
      <c r="A750" s="10" t="e">
        <f>'Main Meals'!#REF!</f>
        <v>#REF!</v>
      </c>
      <c r="B750" s="9" t="e">
        <f>'Main Meals'!#REF!</f>
        <v>#REF!</v>
      </c>
      <c r="C750" s="9" t="e">
        <f>'Main Meals'!#REF!</f>
        <v>#REF!</v>
      </c>
      <c r="D750" s="10" t="e">
        <f>'Main Meals'!#REF!</f>
        <v>#REF!</v>
      </c>
      <c r="Q750" s="7"/>
      <c r="X750" s="392"/>
      <c r="Y750" s="392"/>
      <c r="AG750" s="7"/>
      <c r="AH750" s="28"/>
    </row>
    <row r="751" spans="1:34">
      <c r="A751" s="10" t="str">
        <f>'Main Meals'!A679</f>
        <v>90771.000.000.000.000.000.000</v>
      </c>
      <c r="B751" s="9">
        <f>'Main Meals'!B679</f>
        <v>90770</v>
      </c>
      <c r="C751" s="9">
        <f>'Main Meals'!C679</f>
        <v>90771</v>
      </c>
      <c r="D751" s="10" t="str">
        <f>'Main Meals'!D679</f>
        <v>Rice with Green Peas</v>
      </c>
      <c r="Q751" s="7"/>
      <c r="X751" s="392"/>
      <c r="Y751" s="392"/>
      <c r="AG751" s="7"/>
      <c r="AH751" s="28"/>
    </row>
    <row r="752" spans="1:34">
      <c r="A752" s="10" t="e">
        <f>'Main Meals'!#REF!</f>
        <v>#REF!</v>
      </c>
      <c r="B752" s="9" t="e">
        <f>'Main Meals'!#REF!</f>
        <v>#REF!</v>
      </c>
      <c r="C752" s="9" t="e">
        <f>'Main Meals'!#REF!</f>
        <v>#REF!</v>
      </c>
      <c r="D752" s="10" t="e">
        <f>'Main Meals'!#REF!</f>
        <v>#REF!</v>
      </c>
      <c r="Q752" s="7"/>
      <c r="X752" s="392"/>
      <c r="Y752" s="392"/>
      <c r="AG752" s="7"/>
      <c r="AH752" s="28"/>
    </row>
    <row r="753" spans="1:34">
      <c r="A753" s="10" t="e">
        <f>'Main Meals'!#REF!</f>
        <v>#REF!</v>
      </c>
      <c r="B753" s="9" t="e">
        <f>'Main Meals'!#REF!</f>
        <v>#REF!</v>
      </c>
      <c r="C753" s="9" t="e">
        <f>'Main Meals'!#REF!</f>
        <v>#REF!</v>
      </c>
      <c r="D753" s="10" t="e">
        <f>'Main Meals'!#REF!</f>
        <v>#REF!</v>
      </c>
      <c r="Q753" s="7"/>
      <c r="X753" s="392"/>
      <c r="Y753" s="392"/>
      <c r="AG753" s="7"/>
      <c r="AH753" s="28"/>
    </row>
    <row r="754" spans="1:34">
      <c r="A754" s="10" t="str">
        <f>'Main Meals'!A680</f>
        <v>90783.000.000.000.000.000.000</v>
      </c>
      <c r="B754" s="9">
        <f>'Main Meals'!B680</f>
        <v>90780</v>
      </c>
      <c r="C754" s="9">
        <f>'Main Meals'!C680</f>
        <v>90783</v>
      </c>
      <c r="D754" s="10" t="str">
        <f>'Main Meals'!D680</f>
        <v>Heavenly Cauliflower soup</v>
      </c>
      <c r="Q754" s="7"/>
      <c r="X754" s="392"/>
      <c r="Y754" s="392"/>
      <c r="AG754" s="7"/>
      <c r="AH754" s="28"/>
    </row>
    <row r="755" spans="1:34">
      <c r="A755" s="10" t="str">
        <f>'Main Meals'!A681</f>
        <v>90811.000.000.000.000.000.000</v>
      </c>
      <c r="B755" s="9">
        <f>'Main Meals'!B681</f>
        <v>90810</v>
      </c>
      <c r="C755" s="9">
        <f>'Main Meals'!C681</f>
        <v>90811</v>
      </c>
      <c r="D755" s="10" t="str">
        <f>'Main Meals'!D681</f>
        <v>Jasmine Rice</v>
      </c>
      <c r="Q755" s="7"/>
      <c r="X755" s="392"/>
      <c r="Y755" s="392"/>
      <c r="AG755" s="7"/>
      <c r="AH755" s="28"/>
    </row>
    <row r="756" spans="1:34">
      <c r="A756" s="10" t="e">
        <f>'Main Meals'!#REF!</f>
        <v>#REF!</v>
      </c>
      <c r="B756" s="9" t="e">
        <f>'Main Meals'!#REF!</f>
        <v>#REF!</v>
      </c>
      <c r="C756" s="9" t="e">
        <f>'Main Meals'!#REF!</f>
        <v>#REF!</v>
      </c>
      <c r="D756" s="10" t="e">
        <f>'Main Meals'!#REF!</f>
        <v>#REF!</v>
      </c>
      <c r="Q756" s="7"/>
      <c r="X756" s="392"/>
      <c r="Y756" s="392"/>
      <c r="AG756" s="7"/>
      <c r="AH756" s="28"/>
    </row>
    <row r="757" spans="1:34">
      <c r="A757" s="10" t="e">
        <f>'Main Meals'!#REF!</f>
        <v>#REF!</v>
      </c>
      <c r="B757" s="9" t="e">
        <f>'Main Meals'!#REF!</f>
        <v>#REF!</v>
      </c>
      <c r="C757" s="9" t="e">
        <f>'Main Meals'!#REF!</f>
        <v>#REF!</v>
      </c>
      <c r="D757" s="10" t="e">
        <f>'Main Meals'!#REF!</f>
        <v>#REF!</v>
      </c>
      <c r="Q757" s="7"/>
      <c r="X757" s="392"/>
      <c r="Y757" s="392"/>
      <c r="AG757" s="7"/>
      <c r="AH757" s="28"/>
    </row>
    <row r="758" spans="1:34">
      <c r="A758" s="10" t="str">
        <f>'Main Meals'!A682</f>
        <v>90821.000.000.000.000.000.000</v>
      </c>
      <c r="B758" s="9">
        <f>'Main Meals'!B682</f>
        <v>90820</v>
      </c>
      <c r="C758" s="9">
        <f>'Main Meals'!C682</f>
        <v>90821</v>
      </c>
      <c r="D758" s="10" t="str">
        <f>'Main Meals'!D682</f>
        <v>Lemon Energy Bites</v>
      </c>
      <c r="Q758" s="7"/>
      <c r="X758" s="392"/>
      <c r="Y758" s="392"/>
      <c r="AG758" s="7"/>
      <c r="AH758" s="28"/>
    </row>
    <row r="759" spans="1:34">
      <c r="A759" s="10" t="e">
        <f>'Main Meals'!#REF!</f>
        <v>#REF!</v>
      </c>
      <c r="B759" s="9" t="e">
        <f>'Main Meals'!#REF!</f>
        <v>#REF!</v>
      </c>
      <c r="C759" s="9" t="e">
        <f>'Main Meals'!#REF!</f>
        <v>#REF!</v>
      </c>
      <c r="D759" s="10" t="e">
        <f>'Main Meals'!#REF!</f>
        <v>#REF!</v>
      </c>
      <c r="Q759" s="7"/>
      <c r="X759" s="392"/>
      <c r="Y759" s="392"/>
      <c r="AG759" s="7"/>
      <c r="AH759" s="28"/>
    </row>
    <row r="760" spans="1:34">
      <c r="A760" s="10" t="e">
        <f>'Main Meals'!#REF!</f>
        <v>#REF!</v>
      </c>
      <c r="B760" s="9" t="e">
        <f>'Main Meals'!#REF!</f>
        <v>#REF!</v>
      </c>
      <c r="C760" s="9" t="e">
        <f>'Main Meals'!#REF!</f>
        <v>#REF!</v>
      </c>
      <c r="D760" s="10" t="e">
        <f>'Main Meals'!#REF!</f>
        <v>#REF!</v>
      </c>
      <c r="Q760" s="7"/>
      <c r="X760" s="392"/>
      <c r="Y760" s="392"/>
      <c r="AG760" s="7"/>
      <c r="AH760" s="28"/>
    </row>
    <row r="761" spans="1:34">
      <c r="A761" s="10" t="str">
        <f>'Main Meals'!A683</f>
        <v>90833.000.000.000.000.000.000</v>
      </c>
      <c r="B761" s="9">
        <f>'Main Meals'!B683</f>
        <v>90830</v>
      </c>
      <c r="C761" s="9">
        <f>'Main Meals'!C683</f>
        <v>90833</v>
      </c>
      <c r="D761" s="10" t="str">
        <f>'Main Meals'!D683</f>
        <v>Lentil soup</v>
      </c>
      <c r="Q761" s="7"/>
      <c r="X761" s="392"/>
      <c r="Y761" s="392"/>
      <c r="AG761" s="7"/>
      <c r="AH761" s="28"/>
    </row>
    <row r="762" spans="1:34">
      <c r="A762" s="10" t="str">
        <f>'Main Meals'!A684</f>
        <v>90841.000.000.000.000.000.000</v>
      </c>
      <c r="B762" s="9">
        <f>'Main Meals'!B684</f>
        <v>90840</v>
      </c>
      <c r="C762" s="9">
        <f>'Main Meals'!C684</f>
        <v>90841</v>
      </c>
      <c r="D762" s="10" t="str">
        <f>'Main Meals'!D684</f>
        <v>Meatloaf</v>
      </c>
      <c r="Q762" s="7"/>
      <c r="X762" s="392"/>
      <c r="Y762" s="392"/>
      <c r="AG762" s="7"/>
      <c r="AH762" s="28"/>
    </row>
    <row r="763" spans="1:34">
      <c r="A763" s="10" t="e">
        <f>'Main Meals'!#REF!</f>
        <v>#REF!</v>
      </c>
      <c r="B763" s="9" t="e">
        <f>'Main Meals'!#REF!</f>
        <v>#REF!</v>
      </c>
      <c r="C763" s="9" t="e">
        <f>'Main Meals'!#REF!</f>
        <v>#REF!</v>
      </c>
      <c r="D763" s="10" t="e">
        <f>'Main Meals'!#REF!</f>
        <v>#REF!</v>
      </c>
      <c r="Q763" s="7"/>
      <c r="X763" s="392"/>
      <c r="Y763" s="392"/>
      <c r="AG763" s="7"/>
      <c r="AH763" s="28"/>
    </row>
    <row r="764" spans="1:34">
      <c r="A764" s="10" t="e">
        <f>'Main Meals'!#REF!</f>
        <v>#REF!</v>
      </c>
      <c r="B764" s="9" t="e">
        <f>'Main Meals'!#REF!</f>
        <v>#REF!</v>
      </c>
      <c r="C764" s="9" t="e">
        <f>'Main Meals'!#REF!</f>
        <v>#REF!</v>
      </c>
      <c r="D764" s="10" t="e">
        <f>'Main Meals'!#REF!</f>
        <v>#REF!</v>
      </c>
      <c r="Q764" s="7"/>
      <c r="X764" s="392"/>
      <c r="Y764" s="392"/>
      <c r="AG764" s="7"/>
      <c r="AH764" s="28"/>
    </row>
    <row r="765" spans="1:34">
      <c r="A765" s="10" t="str">
        <f>'Main Meals'!A685</f>
        <v>90881.000.000.000.000.000.000</v>
      </c>
      <c r="B765" s="9">
        <f>'Main Meals'!B685</f>
        <v>90880</v>
      </c>
      <c r="C765" s="9">
        <f>'Main Meals'!C685</f>
        <v>90881</v>
      </c>
      <c r="D765" s="10" t="str">
        <f>'Main Meals'!D685</f>
        <v>Roasted Turkey Dinner</v>
      </c>
      <c r="Q765" s="7"/>
      <c r="X765" s="392"/>
      <c r="Y765" s="392"/>
      <c r="AG765" s="7"/>
      <c r="AH765" s="28"/>
    </row>
    <row r="766" spans="1:34">
      <c r="A766" s="10" t="e">
        <f>'Main Meals'!#REF!</f>
        <v>#REF!</v>
      </c>
      <c r="B766" s="9" t="e">
        <f>'Main Meals'!#REF!</f>
        <v>#REF!</v>
      </c>
      <c r="C766" s="9" t="e">
        <f>'Main Meals'!#REF!</f>
        <v>#REF!</v>
      </c>
      <c r="D766" s="10" t="e">
        <f>'Main Meals'!#REF!</f>
        <v>#REF!</v>
      </c>
      <c r="Q766" s="7"/>
      <c r="X766" s="392"/>
      <c r="Y766" s="392"/>
      <c r="AG766" s="7"/>
      <c r="AH766" s="28"/>
    </row>
    <row r="767" spans="1:34">
      <c r="A767" s="10" t="e">
        <f>'Main Meals'!#REF!</f>
        <v>#REF!</v>
      </c>
      <c r="B767" s="9" t="e">
        <f>'Main Meals'!#REF!</f>
        <v>#REF!</v>
      </c>
      <c r="C767" s="9" t="e">
        <f>'Main Meals'!#REF!</f>
        <v>#REF!</v>
      </c>
      <c r="D767" s="10" t="e">
        <f>'Main Meals'!#REF!</f>
        <v>#REF!</v>
      </c>
      <c r="Q767" s="7"/>
      <c r="X767" s="392"/>
      <c r="Y767" s="392"/>
      <c r="AG767" s="7"/>
      <c r="AH767" s="28"/>
    </row>
    <row r="768" spans="1:34">
      <c r="A768" s="10" t="str">
        <f>'Main Meals'!A686</f>
        <v>90891.000.000.000.000.000.000</v>
      </c>
      <c r="B768" s="9">
        <f>'Main Meals'!B686</f>
        <v>90890</v>
      </c>
      <c r="C768" s="9">
        <f>'Main Meals'!C686</f>
        <v>90891</v>
      </c>
      <c r="D768" s="10" t="str">
        <f>'Main Meals'!D686</f>
        <v>Rosemary Potatoes &amp; Green Beans</v>
      </c>
      <c r="Q768" s="7"/>
      <c r="X768" s="392"/>
      <c r="Y768" s="392"/>
      <c r="AG768" s="7"/>
      <c r="AH768" s="28"/>
    </row>
    <row r="769" spans="1:34">
      <c r="A769" s="10" t="e">
        <f>'Main Meals'!#REF!</f>
        <v>#REF!</v>
      </c>
      <c r="B769" s="9" t="e">
        <f>'Main Meals'!#REF!</f>
        <v>#REF!</v>
      </c>
      <c r="C769" s="9" t="e">
        <f>'Main Meals'!#REF!</f>
        <v>#REF!</v>
      </c>
      <c r="D769" s="10" t="e">
        <f>'Main Meals'!#REF!</f>
        <v>#REF!</v>
      </c>
      <c r="Q769" s="7"/>
      <c r="X769" s="392"/>
      <c r="Y769" s="392"/>
      <c r="AG769" s="7"/>
      <c r="AH769" s="28"/>
    </row>
    <row r="770" spans="1:34">
      <c r="A770" s="10" t="e">
        <f>'Main Meals'!#REF!</f>
        <v>#REF!</v>
      </c>
      <c r="B770" s="9" t="e">
        <f>'Main Meals'!#REF!</f>
        <v>#REF!</v>
      </c>
      <c r="C770" s="9" t="e">
        <f>'Main Meals'!#REF!</f>
        <v>#REF!</v>
      </c>
      <c r="D770" s="10" t="e">
        <f>'Main Meals'!#REF!</f>
        <v>#REF!</v>
      </c>
      <c r="Q770" s="7"/>
      <c r="X770" s="392"/>
      <c r="Y770" s="392"/>
      <c r="AG770" s="7"/>
      <c r="AH770" s="28"/>
    </row>
    <row r="771" spans="1:34">
      <c r="A771" s="10" t="str">
        <f>'Main Meals'!A687</f>
        <v>90023.000.000.000.000.000.000</v>
      </c>
      <c r="B771" s="9">
        <f>'Main Meals'!B687</f>
        <v>90020</v>
      </c>
      <c r="C771" s="9">
        <f>'Main Meals'!C687</f>
        <v>90023</v>
      </c>
      <c r="D771" s="10" t="str">
        <f>'Main Meals'!D687</f>
        <v>Carrot Ginger soup</v>
      </c>
      <c r="Q771" s="7"/>
      <c r="X771" s="392"/>
      <c r="Y771" s="392"/>
      <c r="AG771" s="7"/>
      <c r="AH771" s="28"/>
    </row>
    <row r="772" spans="1:34">
      <c r="A772" s="10" t="str">
        <f>'Main Meals'!A688</f>
        <v>90041.000.000.000.000.000.000</v>
      </c>
      <c r="B772" s="9">
        <f>'Main Meals'!B688</f>
        <v>90040</v>
      </c>
      <c r="C772" s="9">
        <f>'Main Meals'!C688</f>
        <v>90041</v>
      </c>
      <c r="D772" s="10" t="str">
        <f>'Main Meals'!D688</f>
        <v>Mini Chocolate Cakes</v>
      </c>
      <c r="Q772" s="7"/>
      <c r="X772" s="392"/>
      <c r="Y772" s="392"/>
      <c r="AG772" s="7"/>
      <c r="AH772" s="28"/>
    </row>
    <row r="773" spans="1:34">
      <c r="A773" s="10" t="e">
        <f>'Main Meals'!#REF!</f>
        <v>#REF!</v>
      </c>
      <c r="B773" s="9" t="e">
        <f>'Main Meals'!#REF!</f>
        <v>#REF!</v>
      </c>
      <c r="C773" s="9" t="e">
        <f>'Main Meals'!#REF!</f>
        <v>#REF!</v>
      </c>
      <c r="D773" s="10" t="e">
        <f>'Main Meals'!#REF!</f>
        <v>#REF!</v>
      </c>
      <c r="Q773" s="7"/>
      <c r="X773" s="392"/>
      <c r="Y773" s="392"/>
      <c r="AG773" s="7"/>
      <c r="AH773" s="28"/>
    </row>
    <row r="774" spans="1:34">
      <c r="A774" s="10" t="e">
        <f>'Main Meals'!#REF!</f>
        <v>#REF!</v>
      </c>
      <c r="B774" s="9" t="e">
        <f>'Main Meals'!#REF!</f>
        <v>#REF!</v>
      </c>
      <c r="C774" s="9" t="e">
        <f>'Main Meals'!#REF!</f>
        <v>#REF!</v>
      </c>
      <c r="D774" s="10" t="e">
        <f>'Main Meals'!#REF!</f>
        <v>#REF!</v>
      </c>
      <c r="Q774" s="7"/>
      <c r="X774" s="392"/>
      <c r="Y774" s="392"/>
      <c r="AG774" s="7"/>
      <c r="AH774" s="28"/>
    </row>
    <row r="775" spans="1:34">
      <c r="A775" s="10" t="str">
        <f>'Main Meals'!A689</f>
        <v>90051.000.000.000.000.000.000</v>
      </c>
      <c r="B775" s="9">
        <f>'Main Meals'!B689</f>
        <v>90050</v>
      </c>
      <c r="C775" s="9">
        <f>'Main Meals'!C689</f>
        <v>90051</v>
      </c>
      <c r="D775" s="10" t="str">
        <f>'Main Meals'!D689</f>
        <v>Banana Pudding</v>
      </c>
      <c r="Q775" s="7"/>
      <c r="X775" s="392"/>
      <c r="Y775" s="392"/>
      <c r="AG775" s="7"/>
      <c r="AH775" s="28"/>
    </row>
    <row r="776" spans="1:34">
      <c r="A776" s="10" t="e">
        <f>'Main Meals'!#REF!</f>
        <v>#REF!</v>
      </c>
      <c r="B776" s="9" t="e">
        <f>'Main Meals'!#REF!</f>
        <v>#REF!</v>
      </c>
      <c r="C776" s="9" t="e">
        <f>'Main Meals'!#REF!</f>
        <v>#REF!</v>
      </c>
      <c r="D776" s="10" t="e">
        <f>'Main Meals'!#REF!</f>
        <v>#REF!</v>
      </c>
      <c r="Q776" s="7"/>
      <c r="X776" s="392"/>
      <c r="Y776" s="392"/>
      <c r="AG776" s="7"/>
      <c r="AH776" s="28"/>
    </row>
    <row r="777" spans="1:34">
      <c r="A777" s="10" t="e">
        <f>'Main Meals'!#REF!</f>
        <v>#REF!</v>
      </c>
      <c r="B777" s="9" t="e">
        <f>'Main Meals'!#REF!</f>
        <v>#REF!</v>
      </c>
      <c r="C777" s="9" t="e">
        <f>'Main Meals'!#REF!</f>
        <v>#REF!</v>
      </c>
      <c r="D777" s="10" t="e">
        <f>'Main Meals'!#REF!</f>
        <v>#REF!</v>
      </c>
      <c r="Q777" s="7"/>
      <c r="X777" s="392"/>
      <c r="Y777" s="392"/>
      <c r="AG777" s="7"/>
      <c r="AH777" s="28"/>
    </row>
    <row r="778" spans="1:34">
      <c r="A778" s="10" t="str">
        <f>'Main Meals'!A690</f>
        <v>90071.000.000.000.000.000.000</v>
      </c>
      <c r="B778" s="9">
        <f>'Main Meals'!B690</f>
        <v>90070</v>
      </c>
      <c r="C778" s="9">
        <f>'Main Meals'!C690</f>
        <v>90071</v>
      </c>
      <c r="D778" s="10" t="str">
        <f>'Main Meals'!D690</f>
        <v>Brownie Bites</v>
      </c>
      <c r="Q778" s="7"/>
      <c r="X778" s="392"/>
      <c r="Y778" s="392"/>
      <c r="AG778" s="7"/>
      <c r="AH778" s="28"/>
    </row>
    <row r="779" spans="1:34">
      <c r="A779" s="10" t="e">
        <f>'Main Meals'!#REF!</f>
        <v>#REF!</v>
      </c>
      <c r="B779" s="9" t="e">
        <f>'Main Meals'!#REF!</f>
        <v>#REF!</v>
      </c>
      <c r="C779" s="9" t="e">
        <f>'Main Meals'!#REF!</f>
        <v>#REF!</v>
      </c>
      <c r="D779" s="10" t="e">
        <f>'Main Meals'!#REF!</f>
        <v>#REF!</v>
      </c>
      <c r="Q779" s="7"/>
      <c r="X779" s="392"/>
      <c r="Y779" s="392"/>
      <c r="AG779" s="7"/>
      <c r="AH779" s="28"/>
    </row>
    <row r="780" spans="1:34">
      <c r="A780" s="10" t="e">
        <f>'Main Meals'!#REF!</f>
        <v>#REF!</v>
      </c>
      <c r="B780" s="9" t="e">
        <f>'Main Meals'!#REF!</f>
        <v>#REF!</v>
      </c>
      <c r="C780" s="9" t="e">
        <f>'Main Meals'!#REF!</f>
        <v>#REF!</v>
      </c>
      <c r="D780" s="10" t="e">
        <f>'Main Meals'!#REF!</f>
        <v>#REF!</v>
      </c>
      <c r="Q780" s="7"/>
      <c r="X780" s="392"/>
      <c r="Y780" s="392"/>
      <c r="AG780" s="7"/>
      <c r="AH780" s="28"/>
    </row>
    <row r="781" spans="1:34">
      <c r="A781" s="10" t="e">
        <f>'Main Meals'!#REF!</f>
        <v>#REF!</v>
      </c>
      <c r="B781" s="9" t="e">
        <f>'Main Meals'!#REF!</f>
        <v>#REF!</v>
      </c>
      <c r="C781" s="9" t="e">
        <f>'Main Meals'!#REF!</f>
        <v>#REF!</v>
      </c>
      <c r="D781" s="10" t="e">
        <f>'Main Meals'!#REF!</f>
        <v>#REF!</v>
      </c>
      <c r="Q781" s="7"/>
      <c r="X781" s="392"/>
      <c r="Y781" s="392"/>
      <c r="AG781" s="7"/>
      <c r="AH781" s="28"/>
    </row>
    <row r="782" spans="1:34">
      <c r="A782" s="10" t="e">
        <f>'Main Meals'!#REF!</f>
        <v>#REF!</v>
      </c>
      <c r="B782" s="9" t="e">
        <f>'Main Meals'!#REF!</f>
        <v>#REF!</v>
      </c>
      <c r="C782" s="9" t="e">
        <f>'Main Meals'!#REF!</f>
        <v>#REF!</v>
      </c>
      <c r="D782" s="10" t="e">
        <f>'Main Meals'!#REF!</f>
        <v>#REF!</v>
      </c>
      <c r="Q782" s="7"/>
      <c r="X782" s="392"/>
      <c r="Y782" s="392"/>
      <c r="AG782" s="7"/>
      <c r="AH782" s="28"/>
    </row>
    <row r="783" spans="1:34">
      <c r="A783" s="10" t="e">
        <f>'Main Meals'!#REF!</f>
        <v>#REF!</v>
      </c>
      <c r="B783" s="9" t="e">
        <f>'Main Meals'!#REF!</f>
        <v>#REF!</v>
      </c>
      <c r="C783" s="9" t="e">
        <f>'Main Meals'!#REF!</f>
        <v>#REF!</v>
      </c>
      <c r="D783" s="10" t="e">
        <f>'Main Meals'!#REF!</f>
        <v>#REF!</v>
      </c>
      <c r="Q783" s="7"/>
      <c r="X783" s="392"/>
      <c r="Y783" s="392"/>
      <c r="AG783" s="7"/>
      <c r="AH783" s="28"/>
    </row>
    <row r="784" spans="1:34">
      <c r="A784" s="10" t="str">
        <f>'Main Meals'!A691</f>
        <v>90121.000.000.000.000.000.000</v>
      </c>
      <c r="B784" s="9">
        <f>'Main Meals'!B691</f>
        <v>90120</v>
      </c>
      <c r="C784" s="9">
        <f>'Main Meals'!C691</f>
        <v>90121</v>
      </c>
      <c r="D784" s="10" t="str">
        <f>'Main Meals'!D691</f>
        <v>Chopped Spring Salad</v>
      </c>
      <c r="Q784" s="7"/>
      <c r="X784" s="392"/>
      <c r="Y784" s="392"/>
      <c r="AG784" s="7"/>
      <c r="AH784" s="28"/>
    </row>
    <row r="785" spans="1:34">
      <c r="A785" s="10" t="e">
        <f>'Main Meals'!#REF!</f>
        <v>#REF!</v>
      </c>
      <c r="B785" s="9" t="e">
        <f>'Main Meals'!#REF!</f>
        <v>#REF!</v>
      </c>
      <c r="C785" s="9" t="e">
        <f>'Main Meals'!#REF!</f>
        <v>#REF!</v>
      </c>
      <c r="D785" s="10" t="e">
        <f>'Main Meals'!#REF!</f>
        <v>#REF!</v>
      </c>
      <c r="Q785" s="7"/>
      <c r="X785" s="392"/>
      <c r="Y785" s="392"/>
      <c r="AG785" s="7"/>
      <c r="AH785" s="28"/>
    </row>
    <row r="786" spans="1:34">
      <c r="A786" s="10" t="e">
        <f>'Main Meals'!#REF!</f>
        <v>#REF!</v>
      </c>
      <c r="B786" s="9" t="e">
        <f>'Main Meals'!#REF!</f>
        <v>#REF!</v>
      </c>
      <c r="C786" s="9" t="e">
        <f>'Main Meals'!#REF!</f>
        <v>#REF!</v>
      </c>
      <c r="D786" s="10" t="e">
        <f>'Main Meals'!#REF!</f>
        <v>#REF!</v>
      </c>
      <c r="Q786" s="7"/>
      <c r="X786" s="392"/>
      <c r="Y786" s="392"/>
      <c r="AG786" s="7"/>
      <c r="AH786" s="28"/>
    </row>
    <row r="787" spans="1:34">
      <c r="A787" s="10" t="str">
        <f>'Main Meals'!A692</f>
        <v>90131.000.000.000.000.000.000</v>
      </c>
      <c r="B787" s="9">
        <f>'Main Meals'!B692</f>
        <v>90130</v>
      </c>
      <c r="C787" s="9">
        <f>'Main Meals'!C692</f>
        <v>90131</v>
      </c>
      <c r="D787" s="10" t="str">
        <f>'Main Meals'!D692</f>
        <v>Fish Cakes with Tartar Sauce</v>
      </c>
      <c r="Q787" s="7"/>
      <c r="X787" s="392"/>
      <c r="Y787" s="392"/>
      <c r="AG787" s="7"/>
      <c r="AH787" s="28"/>
    </row>
    <row r="788" spans="1:34">
      <c r="A788" s="10" t="e">
        <f>'Main Meals'!#REF!</f>
        <v>#REF!</v>
      </c>
      <c r="B788" s="9" t="e">
        <f>'Main Meals'!#REF!</f>
        <v>#REF!</v>
      </c>
      <c r="C788" s="9" t="e">
        <f>'Main Meals'!#REF!</f>
        <v>#REF!</v>
      </c>
      <c r="D788" s="10" t="e">
        <f>'Main Meals'!#REF!</f>
        <v>#REF!</v>
      </c>
      <c r="Q788" s="7"/>
      <c r="X788" s="392"/>
      <c r="Y788" s="392"/>
      <c r="AG788" s="7"/>
      <c r="AH788" s="28"/>
    </row>
    <row r="789" spans="1:34">
      <c r="A789" s="10" t="e">
        <f>'Main Meals'!#REF!</f>
        <v>#REF!</v>
      </c>
      <c r="B789" s="9" t="e">
        <f>'Main Meals'!#REF!</f>
        <v>#REF!</v>
      </c>
      <c r="C789" s="9" t="e">
        <f>'Main Meals'!#REF!</f>
        <v>#REF!</v>
      </c>
      <c r="D789" s="10" t="e">
        <f>'Main Meals'!#REF!</f>
        <v>#REF!</v>
      </c>
      <c r="Q789" s="7"/>
      <c r="X789" s="392"/>
      <c r="Y789" s="392"/>
      <c r="AG789" s="7"/>
      <c r="AH789" s="28"/>
    </row>
    <row r="790" spans="1:34">
      <c r="A790" s="10" t="str">
        <f>'Main Meals'!A693</f>
        <v>90141.000.000.000.000.000.000</v>
      </c>
      <c r="B790" s="9">
        <f>'Main Meals'!B693</f>
        <v>90140</v>
      </c>
      <c r="C790" s="9">
        <f>'Main Meals'!C693</f>
        <v>90141</v>
      </c>
      <c r="D790" s="10" t="str">
        <f>'Main Meals'!D693</f>
        <v>Fresh Fruit Cup</v>
      </c>
      <c r="Q790" s="7"/>
      <c r="X790" s="392"/>
      <c r="Y790" s="392"/>
      <c r="AG790" s="7"/>
      <c r="AH790" s="28"/>
    </row>
    <row r="791" spans="1:34">
      <c r="A791" s="10" t="e">
        <f>'Main Meals'!#REF!</f>
        <v>#REF!</v>
      </c>
      <c r="B791" s="9" t="e">
        <f>'Main Meals'!#REF!</f>
        <v>#REF!</v>
      </c>
      <c r="C791" s="9" t="e">
        <f>'Main Meals'!#REF!</f>
        <v>#REF!</v>
      </c>
      <c r="D791" s="10" t="e">
        <f>'Main Meals'!#REF!</f>
        <v>#REF!</v>
      </c>
      <c r="Q791" s="7"/>
      <c r="X791" s="392"/>
      <c r="Y791" s="392"/>
      <c r="AG791" s="7"/>
      <c r="AH791" s="28"/>
    </row>
    <row r="792" spans="1:34">
      <c r="A792" s="10" t="e">
        <f>'Main Meals'!#REF!</f>
        <v>#REF!</v>
      </c>
      <c r="B792" s="9" t="e">
        <f>'Main Meals'!#REF!</f>
        <v>#REF!</v>
      </c>
      <c r="C792" s="9" t="e">
        <f>'Main Meals'!#REF!</f>
        <v>#REF!</v>
      </c>
      <c r="D792" s="10" t="e">
        <f>'Main Meals'!#REF!</f>
        <v>#REF!</v>
      </c>
      <c r="Q792" s="7"/>
      <c r="X792" s="392"/>
      <c r="Y792" s="392"/>
      <c r="AG792" s="7"/>
      <c r="AH792" s="28"/>
    </row>
    <row r="793" spans="1:34">
      <c r="A793" s="10" t="str">
        <f>'Main Meals'!A694</f>
        <v>90151.000.000.000.000.000.000</v>
      </c>
      <c r="B793" s="9">
        <f>'Main Meals'!B694</f>
        <v>90150</v>
      </c>
      <c r="C793" s="9">
        <f>'Main Meals'!C694</f>
        <v>90151</v>
      </c>
      <c r="D793" s="10" t="str">
        <f>'Main Meals'!D694</f>
        <v>Green Beans &amp; Almonds</v>
      </c>
      <c r="Q793" s="7"/>
      <c r="X793" s="392"/>
      <c r="Y793" s="392"/>
      <c r="AG793" s="7"/>
      <c r="AH793" s="28"/>
    </row>
    <row r="794" spans="1:34">
      <c r="A794" s="10" t="e">
        <f>'Main Meals'!#REF!</f>
        <v>#REF!</v>
      </c>
      <c r="B794" s="9" t="e">
        <f>'Main Meals'!#REF!</f>
        <v>#REF!</v>
      </c>
      <c r="C794" s="9" t="e">
        <f>'Main Meals'!#REF!</f>
        <v>#REF!</v>
      </c>
      <c r="D794" s="10" t="e">
        <f>'Main Meals'!#REF!</f>
        <v>#REF!</v>
      </c>
      <c r="Q794" s="7"/>
      <c r="X794" s="392"/>
      <c r="Y794" s="392"/>
      <c r="AG794" s="7"/>
      <c r="AH794" s="28"/>
    </row>
    <row r="795" spans="1:34">
      <c r="A795" s="10" t="e">
        <f>'Main Meals'!#REF!</f>
        <v>#REF!</v>
      </c>
      <c r="B795" s="9" t="e">
        <f>'Main Meals'!#REF!</f>
        <v>#REF!</v>
      </c>
      <c r="C795" s="9" t="e">
        <f>'Main Meals'!#REF!</f>
        <v>#REF!</v>
      </c>
      <c r="D795" s="10" t="e">
        <f>'Main Meals'!#REF!</f>
        <v>#REF!</v>
      </c>
      <c r="Q795" s="7"/>
      <c r="X795" s="392"/>
      <c r="Y795" s="392"/>
      <c r="AG795" s="7"/>
      <c r="AH795" s="28"/>
    </row>
    <row r="796" spans="1:34">
      <c r="A796" s="10" t="str">
        <f>'Main Meals'!A695</f>
        <v>90181.000.000.000.000.000.000</v>
      </c>
      <c r="B796" s="9">
        <f>'Main Meals'!B695</f>
        <v>90180</v>
      </c>
      <c r="C796" s="9">
        <f>'Main Meals'!C695</f>
        <v>90181</v>
      </c>
      <c r="D796" s="10" t="str">
        <f>'Main Meals'!D695</f>
        <v>Mini Coffee Cake</v>
      </c>
      <c r="Q796" s="7"/>
      <c r="X796" s="392"/>
      <c r="Y796" s="392"/>
      <c r="AG796" s="7"/>
      <c r="AH796" s="28"/>
    </row>
    <row r="797" spans="1:34">
      <c r="A797" s="10" t="e">
        <f>'Main Meals'!#REF!</f>
        <v>#REF!</v>
      </c>
      <c r="B797" s="9" t="e">
        <f>'Main Meals'!#REF!</f>
        <v>#REF!</v>
      </c>
      <c r="C797" s="9" t="e">
        <f>'Main Meals'!#REF!</f>
        <v>#REF!</v>
      </c>
      <c r="D797" s="10" t="e">
        <f>'Main Meals'!#REF!</f>
        <v>#REF!</v>
      </c>
      <c r="Q797" s="7"/>
      <c r="X797" s="392"/>
      <c r="Y797" s="392"/>
      <c r="AG797" s="7"/>
      <c r="AH797" s="28"/>
    </row>
    <row r="798" spans="1:34">
      <c r="A798" s="10" t="e">
        <f>'Main Meals'!#REF!</f>
        <v>#REF!</v>
      </c>
      <c r="B798" s="9" t="e">
        <f>'Main Meals'!#REF!</f>
        <v>#REF!</v>
      </c>
      <c r="C798" s="9" t="e">
        <f>'Main Meals'!#REF!</f>
        <v>#REF!</v>
      </c>
      <c r="D798" s="10" t="e">
        <f>'Main Meals'!#REF!</f>
        <v>#REF!</v>
      </c>
      <c r="Q798" s="7"/>
      <c r="X798" s="392"/>
      <c r="Y798" s="392"/>
      <c r="AG798" s="7"/>
      <c r="AH798" s="28"/>
    </row>
    <row r="799" spans="1:34">
      <c r="A799" s="10" t="str">
        <f>'Main Meals'!A696</f>
        <v>90191.000.000.000.000.000.000</v>
      </c>
      <c r="B799" s="9">
        <f>'Main Meals'!B696</f>
        <v>90190</v>
      </c>
      <c r="C799" s="9">
        <f>'Main Meals'!C696</f>
        <v>90191</v>
      </c>
      <c r="D799" s="10" t="str">
        <f>'Main Meals'!D696</f>
        <v>Rice Pudding</v>
      </c>
      <c r="Q799" s="7"/>
      <c r="X799" s="392"/>
      <c r="Y799" s="392"/>
      <c r="AG799" s="7"/>
      <c r="AH799" s="28"/>
    </row>
    <row r="800" spans="1:34">
      <c r="A800" s="10" t="e">
        <f>'Main Meals'!#REF!</f>
        <v>#REF!</v>
      </c>
      <c r="B800" s="9" t="e">
        <f>'Main Meals'!#REF!</f>
        <v>#REF!</v>
      </c>
      <c r="C800" s="9" t="e">
        <f>'Main Meals'!#REF!</f>
        <v>#REF!</v>
      </c>
      <c r="D800" s="10" t="e">
        <f>'Main Meals'!#REF!</f>
        <v>#REF!</v>
      </c>
      <c r="Q800" s="7"/>
      <c r="X800" s="392"/>
      <c r="Y800" s="392"/>
      <c r="AG800" s="7"/>
      <c r="AH800" s="28"/>
    </row>
    <row r="801" spans="1:34">
      <c r="A801" s="10" t="e">
        <f>'Main Meals'!#REF!</f>
        <v>#REF!</v>
      </c>
      <c r="B801" s="9" t="e">
        <f>'Main Meals'!#REF!</f>
        <v>#REF!</v>
      </c>
      <c r="C801" s="9" t="e">
        <f>'Main Meals'!#REF!</f>
        <v>#REF!</v>
      </c>
      <c r="D801" s="10" t="e">
        <f>'Main Meals'!#REF!</f>
        <v>#REF!</v>
      </c>
      <c r="Q801" s="7"/>
      <c r="X801" s="392"/>
      <c r="Y801" s="392"/>
      <c r="AG801" s="7"/>
      <c r="AH801" s="28"/>
    </row>
    <row r="802" spans="1:34">
      <c r="A802" s="10" t="str">
        <f>'Main Meals'!A697</f>
        <v>90201.000.000.000.000.000.000</v>
      </c>
      <c r="B802" s="9">
        <f>'Main Meals'!B697</f>
        <v>90200</v>
      </c>
      <c r="C802" s="9">
        <f>'Main Meals'!C697</f>
        <v>90201</v>
      </c>
      <c r="D802" s="10" t="str">
        <f>'Main Meals'!D697</f>
        <v>Roasted Broccoli</v>
      </c>
      <c r="Q802" s="7"/>
      <c r="X802" s="392"/>
      <c r="Y802" s="392"/>
      <c r="AG802" s="7"/>
      <c r="AH802" s="28"/>
    </row>
    <row r="803" spans="1:34">
      <c r="A803" s="10" t="e">
        <f>'Main Meals'!#REF!</f>
        <v>#REF!</v>
      </c>
      <c r="B803" s="9" t="e">
        <f>'Main Meals'!#REF!</f>
        <v>#REF!</v>
      </c>
      <c r="C803" s="9" t="e">
        <f>'Main Meals'!#REF!</f>
        <v>#REF!</v>
      </c>
      <c r="D803" s="10" t="e">
        <f>'Main Meals'!#REF!</f>
        <v>#REF!</v>
      </c>
      <c r="Q803" s="7"/>
      <c r="X803" s="392"/>
      <c r="Y803" s="392"/>
      <c r="AG803" s="7"/>
      <c r="AH803" s="28"/>
    </row>
    <row r="804" spans="1:34">
      <c r="A804" s="10" t="e">
        <f>'Main Meals'!#REF!</f>
        <v>#REF!</v>
      </c>
      <c r="B804" s="9" t="e">
        <f>'Main Meals'!#REF!</f>
        <v>#REF!</v>
      </c>
      <c r="C804" s="9" t="e">
        <f>'Main Meals'!#REF!</f>
        <v>#REF!</v>
      </c>
      <c r="D804" s="10" t="e">
        <f>'Main Meals'!#REF!</f>
        <v>#REF!</v>
      </c>
      <c r="Q804" s="7"/>
      <c r="X804" s="392"/>
      <c r="Y804" s="392"/>
      <c r="AG804" s="7"/>
      <c r="AH804" s="28"/>
    </row>
    <row r="805" spans="1:34">
      <c r="A805" s="10" t="str">
        <f>'Main Meals'!A698</f>
        <v>90391.000.000.000.000.000.000</v>
      </c>
      <c r="B805" s="9">
        <f>'Main Meals'!B698</f>
        <v>90390</v>
      </c>
      <c r="C805" s="9">
        <f>'Main Meals'!C698</f>
        <v>90391</v>
      </c>
      <c r="D805" s="10" t="str">
        <f>'Main Meals'!D698</f>
        <v>Chopped Mediterranean Salad</v>
      </c>
      <c r="Q805" s="7"/>
      <c r="X805" s="392"/>
      <c r="Y805" s="392"/>
      <c r="AG805" s="7"/>
      <c r="AH805" s="28"/>
    </row>
    <row r="806" spans="1:34">
      <c r="A806" s="10" t="e">
        <f>'Main Meals'!#REF!</f>
        <v>#REF!</v>
      </c>
      <c r="B806" s="9" t="e">
        <f>'Main Meals'!#REF!</f>
        <v>#REF!</v>
      </c>
      <c r="C806" s="9" t="e">
        <f>'Main Meals'!#REF!</f>
        <v>#REF!</v>
      </c>
      <c r="D806" s="10" t="e">
        <f>'Main Meals'!#REF!</f>
        <v>#REF!</v>
      </c>
      <c r="Q806" s="7"/>
      <c r="X806" s="392"/>
      <c r="Y806" s="392"/>
      <c r="AG806" s="7"/>
      <c r="AH806" s="28"/>
    </row>
    <row r="807" spans="1:34">
      <c r="A807" s="10" t="e">
        <f>'Main Meals'!#REF!</f>
        <v>#REF!</v>
      </c>
      <c r="B807" s="9" t="e">
        <f>'Main Meals'!#REF!</f>
        <v>#REF!</v>
      </c>
      <c r="C807" s="9" t="e">
        <f>'Main Meals'!#REF!</f>
        <v>#REF!</v>
      </c>
      <c r="D807" s="10" t="e">
        <f>'Main Meals'!#REF!</f>
        <v>#REF!</v>
      </c>
      <c r="Q807" s="7"/>
      <c r="X807" s="392"/>
      <c r="Y807" s="392"/>
      <c r="AG807" s="7"/>
      <c r="AH807" s="28"/>
    </row>
    <row r="808" spans="1:34">
      <c r="A808" s="10" t="str">
        <f>'Main Meals'!A699</f>
        <v>90791.000.000.000.000.000.000</v>
      </c>
      <c r="B808" s="9">
        <f>'Main Meals'!B699</f>
        <v>90790</v>
      </c>
      <c r="C808" s="9">
        <f>'Main Meals'!C699</f>
        <v>90791</v>
      </c>
      <c r="D808" s="10" t="str">
        <f>'Main Meals'!D699</f>
        <v>Herbed Roasted Potatoes</v>
      </c>
      <c r="Q808" s="7"/>
      <c r="X808" s="392"/>
      <c r="Y808" s="392"/>
      <c r="AG808" s="7"/>
      <c r="AH808" s="28"/>
    </row>
    <row r="809" spans="1:34">
      <c r="A809" s="10" t="e">
        <f>'Main Meals'!#REF!</f>
        <v>#REF!</v>
      </c>
      <c r="B809" s="9" t="e">
        <f>'Main Meals'!#REF!</f>
        <v>#REF!</v>
      </c>
      <c r="C809" s="9" t="e">
        <f>'Main Meals'!#REF!</f>
        <v>#REF!</v>
      </c>
      <c r="D809" s="10" t="e">
        <f>'Main Meals'!#REF!</f>
        <v>#REF!</v>
      </c>
      <c r="Q809" s="7"/>
      <c r="X809" s="392"/>
      <c r="Y809" s="392"/>
      <c r="AG809" s="7"/>
      <c r="AH809" s="28"/>
    </row>
    <row r="810" spans="1:34">
      <c r="A810" s="10" t="e">
        <f>'Main Meals'!#REF!</f>
        <v>#REF!</v>
      </c>
      <c r="B810" s="9" t="e">
        <f>'Main Meals'!#REF!</f>
        <v>#REF!</v>
      </c>
      <c r="C810" s="9" t="e">
        <f>'Main Meals'!#REF!</f>
        <v>#REF!</v>
      </c>
      <c r="D810" s="10" t="e">
        <f>'Main Meals'!#REF!</f>
        <v>#REF!</v>
      </c>
      <c r="Q810" s="7"/>
      <c r="X810" s="392"/>
      <c r="Y810" s="392"/>
      <c r="AG810" s="7"/>
      <c r="AH810" s="28"/>
    </row>
    <row r="811" spans="1:34">
      <c r="A811" s="10" t="str">
        <f>'Main Meals'!A700</f>
        <v>84002.000.000.000.000.000.000</v>
      </c>
      <c r="B811" s="9">
        <f>'Main Meals'!B700</f>
        <v>84000</v>
      </c>
      <c r="C811" s="9">
        <f>'Main Meals'!C700</f>
        <v>84002</v>
      </c>
      <c r="D811" s="10" t="str">
        <f>'Main Meals'!D700</f>
        <v xml:space="preserve">Plain Falafel with Sesame </v>
      </c>
      <c r="Q811" s="7"/>
      <c r="X811" s="392"/>
      <c r="Y811" s="392"/>
      <c r="AG811" s="7"/>
      <c r="AH811" s="28"/>
    </row>
    <row r="812" spans="1:34">
      <c r="A812" s="10" t="str">
        <f>'Main Meals'!A701</f>
        <v>95031.000.000.000.000.000.000</v>
      </c>
      <c r="B812" s="9">
        <f>'Main Meals'!B701</f>
        <v>95030</v>
      </c>
      <c r="C812" s="9">
        <f>'Main Meals'!C701</f>
        <v>95031</v>
      </c>
      <c r="D812" s="10" t="e">
        <f>'Main Meals'!#REF!</f>
        <v>#REF!</v>
      </c>
      <c r="Q812" s="7"/>
      <c r="X812" s="392"/>
      <c r="Y812" s="392"/>
      <c r="AG812" s="7"/>
      <c r="AH812" s="28"/>
    </row>
    <row r="813" spans="1:34">
      <c r="A813" s="10" t="str">
        <f>'Main Meals'!A702</f>
        <v>90911.000.000.000.000.000.000</v>
      </c>
      <c r="B813" s="9">
        <f>'Main Meals'!B702</f>
        <v>90910</v>
      </c>
      <c r="C813" s="9">
        <f>'Main Meals'!C702</f>
        <v>90911</v>
      </c>
      <c r="D813" s="10" t="str">
        <f>'Main Meals'!D701</f>
        <v>Ginger Glazed Mahi Mahi</v>
      </c>
      <c r="Q813" s="7"/>
      <c r="X813" s="392"/>
      <c r="Y813" s="392"/>
      <c r="AG813" s="7"/>
      <c r="AH813" s="28"/>
    </row>
    <row r="814" spans="1:34">
      <c r="A814" s="10" t="str">
        <f>'Main Meals'!A703</f>
        <v>90921.000.000.000.000.000.000</v>
      </c>
      <c r="B814" s="9">
        <f>'Main Meals'!B703</f>
        <v>90920</v>
      </c>
      <c r="C814" s="9">
        <f>'Main Meals'!C703</f>
        <v>90921</v>
      </c>
      <c r="D814" s="10" t="str">
        <f>'Main Meals'!D702</f>
        <v>Vietnamese Sea Bass</v>
      </c>
      <c r="Q814" s="7"/>
      <c r="X814" s="392"/>
      <c r="Y814" s="392"/>
      <c r="AG814" s="7"/>
      <c r="AH814" s="28"/>
    </row>
    <row r="815" spans="1:34">
      <c r="A815" s="10" t="str">
        <f>'Main Meals'!A704</f>
        <v>40896.000.000.000.000.000.000</v>
      </c>
      <c r="B815" s="9">
        <f>'Main Meals'!B704</f>
        <v>40800</v>
      </c>
      <c r="C815" s="9">
        <f>'Main Meals'!C704</f>
        <v>40896</v>
      </c>
      <c r="D815" s="10" t="str">
        <f>'Main Meals'!D704</f>
        <v>Mothers Day Brunch Bundle</v>
      </c>
      <c r="Q815" s="7"/>
      <c r="X815" s="392"/>
      <c r="Y815" s="392"/>
      <c r="AG815" s="7"/>
      <c r="AH815" s="28"/>
    </row>
    <row r="816" spans="1:34">
      <c r="A816" s="10" t="str">
        <f>'Main Meals'!A705</f>
        <v>90152.000.000.000.000.000.000</v>
      </c>
      <c r="B816" s="9">
        <f>'Main Meals'!B705</f>
        <v>90150</v>
      </c>
      <c r="C816" s="9">
        <f>'Main Meals'!C705</f>
        <v>90152</v>
      </c>
      <c r="D816" s="10" t="str">
        <f>'Main Meals'!D705</f>
        <v>Green Beans</v>
      </c>
      <c r="Q816" s="7"/>
      <c r="X816" s="392"/>
      <c r="Y816" s="392"/>
      <c r="AG816" s="7"/>
      <c r="AH816" s="28"/>
    </row>
    <row r="817" spans="1:34">
      <c r="A817" s="10" t="str">
        <f>'Main Meals'!A706</f>
        <v>90562.000.000.000.000.000.000</v>
      </c>
      <c r="B817" s="9">
        <f>'Main Meals'!B706</f>
        <v>90560</v>
      </c>
      <c r="C817" s="9">
        <f>'Main Meals'!C706</f>
        <v>90562</v>
      </c>
      <c r="D817" s="10" t="str">
        <f>'Main Meals'!D706</f>
        <v>Primavera Rice</v>
      </c>
      <c r="Q817" s="7"/>
      <c r="X817" s="392"/>
      <c r="Y817" s="392"/>
      <c r="AG817" s="7"/>
      <c r="AH817" s="28"/>
    </row>
    <row r="818" spans="1:34">
      <c r="A818" s="10" t="str">
        <f>'Main Meals'!A707</f>
        <v>90332.000.000.000.000.000.000</v>
      </c>
      <c r="B818" s="9">
        <f>'Main Meals'!B707</f>
        <v>90330</v>
      </c>
      <c r="C818" s="9">
        <f>'Main Meals'!C707</f>
        <v>90332</v>
      </c>
      <c r="D818" s="10" t="str">
        <f>'Main Meals'!D707</f>
        <v>Strawberry and Vanilla Pudding</v>
      </c>
      <c r="Q818" s="7"/>
      <c r="X818" s="392"/>
      <c r="Y818" s="392"/>
      <c r="AG818" s="7"/>
      <c r="AH818" s="28"/>
    </row>
    <row r="819" spans="1:34">
      <c r="A819" s="10" t="str">
        <f>'Main Meals'!A708</f>
        <v>90931.000.000.000.000.000.000</v>
      </c>
      <c r="B819" s="9">
        <f>'Main Meals'!B708</f>
        <v>90930</v>
      </c>
      <c r="C819" s="9">
        <f>'Main Meals'!C708</f>
        <v>90931</v>
      </c>
      <c r="D819" s="10" t="str">
        <f>'Main Meals'!D708</f>
        <v>Salmon Protein Bowl</v>
      </c>
      <c r="Q819" s="7"/>
      <c r="X819" s="392"/>
      <c r="Y819" s="392"/>
      <c r="AG819" s="7"/>
      <c r="AH819" s="28"/>
    </row>
    <row r="820" spans="1:34">
      <c r="A820" s="10" t="str">
        <f>'Main Meals'!A709</f>
        <v>90941.000.000.000.000.000.000</v>
      </c>
      <c r="B820" s="9">
        <f>'Main Meals'!B709</f>
        <v>90940</v>
      </c>
      <c r="C820" s="9">
        <f>'Main Meals'!C709</f>
        <v>90941</v>
      </c>
      <c r="D820" s="10" t="str">
        <f>'Main Meals'!D709</f>
        <v>Smoked Pork Chop</v>
      </c>
      <c r="Q820" s="7"/>
      <c r="X820" s="392"/>
      <c r="Y820" s="392"/>
      <c r="AG820" s="7"/>
      <c r="AH820" s="28"/>
    </row>
    <row r="821" spans="1:34">
      <c r="A821" s="10" t="str">
        <f>'Main Meals'!A710</f>
        <v>90951.000.000.000.000.000.000</v>
      </c>
      <c r="B821" s="9">
        <f>'Main Meals'!B710</f>
        <v>90950</v>
      </c>
      <c r="C821" s="9">
        <f>'Main Meals'!C710</f>
        <v>90951</v>
      </c>
      <c r="D821" s="10" t="str">
        <f>'Main Meals'!D710</f>
        <v>Roast Beef in Tomato Sauce</v>
      </c>
      <c r="Q821" s="7"/>
      <c r="X821" s="392"/>
      <c r="Y821" s="392"/>
      <c r="AG821" s="7"/>
      <c r="AH821" s="28"/>
    </row>
    <row r="822" spans="1:34">
      <c r="A822" s="10" t="str">
        <f>'Main Meals'!A711</f>
        <v>90961.000.000.000.000.000.000</v>
      </c>
      <c r="B822" s="9">
        <f>'Main Meals'!B711</f>
        <v>90960</v>
      </c>
      <c r="C822" s="9">
        <f>'Main Meals'!C711</f>
        <v>90961</v>
      </c>
      <c r="D822" s="10" t="str">
        <f>'Main Meals'!D711</f>
        <v>Cream of Chicken Soup</v>
      </c>
      <c r="Q822" s="7"/>
      <c r="X822" s="392"/>
      <c r="Y822" s="392"/>
      <c r="AG822" s="7"/>
      <c r="AH822" s="28"/>
    </row>
    <row r="823" spans="1:34">
      <c r="A823" s="10" t="str">
        <f>'Main Meals'!A712</f>
        <v>90971.000.000.000.000.000.000</v>
      </c>
      <c r="B823" s="9">
        <f>'Main Meals'!B712</f>
        <v>90970</v>
      </c>
      <c r="C823" s="9">
        <f>'Main Meals'!C712</f>
        <v>90971</v>
      </c>
      <c r="D823" s="10" t="str">
        <f>'Main Meals'!D712</f>
        <v>Cocoberry Smoothie</v>
      </c>
      <c r="Q823" s="7"/>
      <c r="X823" s="392"/>
      <c r="Y823" s="392"/>
      <c r="AG823" s="7"/>
      <c r="AH823" s="28"/>
    </row>
    <row r="824" spans="1:34">
      <c r="A824" s="10" t="str">
        <f>'Main Meals'!A713</f>
        <v>90981.000.000.000.000.000.000</v>
      </c>
      <c r="B824" s="9">
        <f>'Main Meals'!B713</f>
        <v>90980</v>
      </c>
      <c r="C824" s="9">
        <f>'Main Meals'!C713</f>
        <v>90981</v>
      </c>
      <c r="D824" s="10" t="str">
        <f>'Main Meals'!D713</f>
        <v xml:space="preserve">Lasagna Alessandra </v>
      </c>
      <c r="Q824" s="7"/>
      <c r="X824" s="392"/>
      <c r="Y824" s="392"/>
      <c r="AG824" s="7"/>
      <c r="AH824" s="28"/>
    </row>
    <row r="825" spans="1:34">
      <c r="A825" s="10" t="str">
        <f>'Main Meals'!A714</f>
        <v>90922.000.000.000.000.000.000</v>
      </c>
      <c r="B825" s="9">
        <f>'Main Meals'!B714</f>
        <v>90920</v>
      </c>
      <c r="C825" s="9">
        <f>'Main Meals'!C714</f>
        <v>90922</v>
      </c>
      <c r="D825" s="10" t="str">
        <f>'Main Meals'!D714</f>
        <v>Side Bacon</v>
      </c>
      <c r="Q825" s="7"/>
      <c r="X825" s="392"/>
      <c r="Y825" s="392"/>
      <c r="AG825" s="7"/>
      <c r="AH825" s="28"/>
    </row>
    <row r="826" spans="1:34">
      <c r="A826" s="10" t="str">
        <f>'Main Meals'!A715</f>
        <v>90692.000.000.000.000.000.000</v>
      </c>
      <c r="B826" s="9">
        <f>'Main Meals'!B715</f>
        <v>90690</v>
      </c>
      <c r="C826" s="9">
        <f>'Main Meals'!C715</f>
        <v>90692</v>
      </c>
      <c r="D826" s="10" t="str">
        <f>'Main Meals'!D715</f>
        <v>Tilapia with Herb Sauce</v>
      </c>
      <c r="Q826" s="7"/>
      <c r="X826" s="392"/>
      <c r="Y826" s="392"/>
      <c r="AG826" s="7"/>
      <c r="AH826" s="28"/>
    </row>
    <row r="827" spans="1:34">
      <c r="A827" s="10" t="str">
        <f>'Main Meals'!A716</f>
        <v>90162.000.000.000.000.000.000</v>
      </c>
      <c r="B827" s="9">
        <f>'Main Meals'!B716</f>
        <v>90160</v>
      </c>
      <c r="C827" s="9">
        <f>'Main Meals'!C716</f>
        <v>90162</v>
      </c>
      <c r="D827" s="10" t="str">
        <f>'Main Meals'!D716</f>
        <v>Macaroni Primavera</v>
      </c>
      <c r="Q827" s="7"/>
      <c r="X827" s="392"/>
      <c r="Y827" s="392"/>
      <c r="AG827" s="7"/>
      <c r="AH827" s="28"/>
    </row>
    <row r="828" spans="1:34">
      <c r="A828" s="10" t="str">
        <f>'Main Meals'!A717</f>
        <v>90991.000.000.000.000.000.000</v>
      </c>
      <c r="B828" s="9">
        <f>'Main Meals'!B717</f>
        <v>90990</v>
      </c>
      <c r="C828" s="9">
        <f>'Main Meals'!C717</f>
        <v>90991</v>
      </c>
      <c r="D828" s="10" t="str">
        <f>'Main Meals'!D717</f>
        <v>Broccoli &amp; Spinach Soup</v>
      </c>
      <c r="Q828" s="7"/>
      <c r="X828" s="392"/>
      <c r="Y828" s="392"/>
      <c r="AG828" s="7"/>
      <c r="AH828" s="28"/>
    </row>
    <row r="829" spans="1:34">
      <c r="A829" s="10" t="str">
        <f>'Main Meals'!A718</f>
        <v>90333.000.000.000.000.000.000</v>
      </c>
      <c r="B829" s="9">
        <f>'Main Meals'!B718</f>
        <v>90330</v>
      </c>
      <c r="C829" s="9">
        <f>'Main Meals'!C718</f>
        <v>90333</v>
      </c>
      <c r="D829" s="10" t="str">
        <f>'Main Meals'!D718</f>
        <v>Vanilla Pudding</v>
      </c>
      <c r="Q829" s="7"/>
      <c r="X829" s="392"/>
      <c r="Y829" s="392"/>
      <c r="AG829" s="7"/>
      <c r="AH829" s="28"/>
    </row>
    <row r="830" spans="1:34">
      <c r="A830" s="10" t="str">
        <f>'Main Meals'!A719</f>
        <v>91011.000.000.000.000.000.000</v>
      </c>
      <c r="B830" s="9">
        <f>'Main Meals'!B719</f>
        <v>91010</v>
      </c>
      <c r="C830" s="9">
        <f>'Main Meals'!C719</f>
        <v>91011</v>
      </c>
      <c r="D830" s="10" t="str">
        <f>'Main Meals'!D719</f>
        <v>Chicken Bone Broth</v>
      </c>
      <c r="Q830" s="7"/>
      <c r="X830" s="392"/>
      <c r="Y830" s="392"/>
      <c r="AG830" s="7"/>
      <c r="AH830" s="28"/>
    </row>
    <row r="831" spans="1:34">
      <c r="A831" s="10" t="str">
        <f>'Main Meals'!A720</f>
        <v>91021.000.000.000.000.000.000</v>
      </c>
      <c r="B831" s="9">
        <f>'Main Meals'!B720</f>
        <v>91020</v>
      </c>
      <c r="C831" s="9">
        <f>'Main Meals'!C720</f>
        <v>91021</v>
      </c>
      <c r="D831" s="10" t="str">
        <f>'Main Meals'!D720</f>
        <v>Beef Ossobuco</v>
      </c>
      <c r="Q831" s="7"/>
      <c r="X831" s="392"/>
      <c r="Y831" s="392"/>
      <c r="AG831" s="7"/>
      <c r="AH831" s="28"/>
    </row>
    <row r="832" spans="1:34">
      <c r="A832" s="10" t="str">
        <f>'Main Meals'!A721</f>
        <v>90842.000.000.000.000.000.000</v>
      </c>
      <c r="B832" s="9">
        <f>'Main Meals'!B721</f>
        <v>90840</v>
      </c>
      <c r="C832" s="9">
        <f>'Main Meals'!C721</f>
        <v>90842</v>
      </c>
      <c r="D832" s="10" t="str">
        <f>'Main Meals'!D721</f>
        <v>Mashed Potatoes</v>
      </c>
      <c r="Q832" s="7"/>
      <c r="X832" s="392"/>
      <c r="Y832" s="392"/>
      <c r="AG832" s="7"/>
      <c r="AH832" s="28"/>
    </row>
    <row r="833" spans="1:34">
      <c r="A833" s="10" t="str">
        <f>'Main Meals'!A722</f>
        <v>91031.000.000.000.000.000.000</v>
      </c>
      <c r="B833" s="9">
        <f>'Main Meals'!B722</f>
        <v>91030</v>
      </c>
      <c r="C833" s="9">
        <f>'Main Meals'!C722</f>
        <v>91031</v>
      </c>
      <c r="D833" s="10" t="str">
        <f>'Main Meals'!D722</f>
        <v>Chicken Stew A La Vodka</v>
      </c>
      <c r="Q833" s="7"/>
      <c r="X833" s="392"/>
      <c r="Y833" s="392"/>
      <c r="AG833" s="7"/>
      <c r="AH833" s="28"/>
    </row>
    <row r="834" spans="1:34">
      <c r="A834" s="10" t="str">
        <f>'Main Meals'!A723</f>
        <v>91041.000.000.000.000.000.000</v>
      </c>
      <c r="B834" s="9">
        <f>'Main Meals'!B723</f>
        <v>91040</v>
      </c>
      <c r="C834" s="9">
        <f>'Main Meals'!C723</f>
        <v>91041</v>
      </c>
      <c r="D834" s="10" t="str">
        <f>'Main Meals'!D723</f>
        <v xml:space="preserve">Roasted Baby Carrots  </v>
      </c>
      <c r="Q834" s="7"/>
      <c r="X834" s="392"/>
      <c r="Y834" s="392"/>
      <c r="AG834" s="7"/>
      <c r="AH834" s="28"/>
    </row>
    <row r="835" spans="1:34">
      <c r="A835" s="10" t="str">
        <f>'Main Meals'!A724</f>
        <v>91051.000.000.000.000.000.000</v>
      </c>
      <c r="B835" s="9">
        <f>'Main Meals'!B724</f>
        <v>91050</v>
      </c>
      <c r="C835" s="9">
        <f>'Main Meals'!C724</f>
        <v>91051</v>
      </c>
      <c r="D835" s="10" t="str">
        <f>'Main Meals'!D724</f>
        <v>Cheesecake</v>
      </c>
      <c r="Q835" s="7"/>
      <c r="X835" s="392"/>
      <c r="Y835" s="392"/>
      <c r="AG835" s="7"/>
      <c r="AH835" s="28"/>
    </row>
    <row r="836" spans="1:34">
      <c r="A836" s="10" t="str">
        <f>'Main Meals'!A725</f>
        <v>91061.000.000.000.000.000.000</v>
      </c>
      <c r="B836" s="9">
        <f>'Main Meals'!B725</f>
        <v>91060</v>
      </c>
      <c r="C836" s="9">
        <f>'Main Meals'!C725</f>
        <v>91061</v>
      </c>
      <c r="D836" s="10" t="str">
        <f>'Main Meals'!D725</f>
        <v>Tomato Soup with Cheddar</v>
      </c>
      <c r="Q836" s="7"/>
      <c r="X836" s="392"/>
      <c r="Y836" s="392"/>
      <c r="AG836" s="7"/>
      <c r="AH836" s="28"/>
    </row>
    <row r="837" spans="1:34">
      <c r="A837" s="10" t="str">
        <f>'Main Meals'!A726</f>
        <v>91071.000.000.000.000.000.000</v>
      </c>
      <c r="B837" s="9">
        <f>'Main Meals'!B726</f>
        <v>91070</v>
      </c>
      <c r="C837" s="9">
        <f>'Main Meals'!C726</f>
        <v>91071</v>
      </c>
      <c r="D837" s="10" t="str">
        <f>'Main Meals'!D726</f>
        <v>Rob Smoothie</v>
      </c>
      <c r="Q837" s="7"/>
      <c r="X837" s="392"/>
      <c r="Y837" s="392"/>
      <c r="AG837" s="7"/>
      <c r="AH837" s="28"/>
    </row>
    <row r="838" spans="1:34">
      <c r="A838" s="10" t="str">
        <f>'Main Meals'!A727</f>
        <v>91081.000.000.000.000.000.000</v>
      </c>
      <c r="B838" s="9">
        <f>'Main Meals'!B727</f>
        <v>91080</v>
      </c>
      <c r="C838" s="9">
        <f>'Main Meals'!C727</f>
        <v>91081</v>
      </c>
      <c r="D838" s="10" t="str">
        <f>'Main Meals'!D727</f>
        <v>Teriyaki Stir Fry</v>
      </c>
      <c r="Q838" s="7"/>
      <c r="X838" s="392"/>
      <c r="Y838" s="392"/>
      <c r="AG838" s="7"/>
      <c r="AH838" s="28"/>
    </row>
    <row r="839" spans="1:34">
      <c r="A839" s="10" t="str">
        <f>'Main Meals'!A728</f>
        <v>91091.000.000.000.000.000.000</v>
      </c>
      <c r="B839" s="9">
        <f>'Main Meals'!B728</f>
        <v>91090</v>
      </c>
      <c r="C839" s="9">
        <f>'Main Meals'!C728</f>
        <v>91091</v>
      </c>
      <c r="D839" s="10" t="str">
        <f>'Main Meals'!D728</f>
        <v>Spinach Lasagna</v>
      </c>
      <c r="Q839" s="7"/>
      <c r="X839" s="392"/>
      <c r="Y839" s="392"/>
      <c r="AG839" s="7"/>
      <c r="AH839" s="28"/>
    </row>
    <row r="840" spans="1:34">
      <c r="A840" s="10" t="str">
        <f>'Main Meals'!A729</f>
        <v>90163.000.000.000.000.000.000</v>
      </c>
      <c r="B840" s="9">
        <f>'Main Meals'!B729</f>
        <v>90160</v>
      </c>
      <c r="C840" s="9">
        <f>'Main Meals'!C729</f>
        <v>90163</v>
      </c>
      <c r="D840" s="10" t="str">
        <f>'Main Meals'!D729</f>
        <v>Pulled BBQ Chicken</v>
      </c>
      <c r="Q840" s="7"/>
      <c r="X840" s="392"/>
      <c r="Y840" s="392"/>
      <c r="AG840" s="7"/>
      <c r="AH840" s="28"/>
    </row>
    <row r="841" spans="1:34">
      <c r="A841" s="10" t="str">
        <f>'Main Meals'!A730</f>
        <v>95021.000.000.000.000.000.000</v>
      </c>
      <c r="B841" s="9">
        <f>'Main Meals'!B730</f>
        <v>95020</v>
      </c>
      <c r="C841" s="9">
        <f>'Main Meals'!C730</f>
        <v>95021</v>
      </c>
      <c r="D841" s="10" t="str">
        <f>'Main Meals'!D730</f>
        <v>New England Roll</v>
      </c>
      <c r="Q841" s="7"/>
      <c r="X841" s="392"/>
      <c r="Y841" s="392"/>
      <c r="AG841" s="7"/>
      <c r="AH841" s="28"/>
    </row>
    <row r="842" spans="1:34">
      <c r="A842" s="10" t="str">
        <f>'Main Meals'!A731</f>
        <v>95011.000.000.000.000.000.000</v>
      </c>
      <c r="B842" s="9">
        <f>'Main Meals'!B731</f>
        <v>95010</v>
      </c>
      <c r="C842" s="9">
        <f>'Main Meals'!C731</f>
        <v>95011</v>
      </c>
      <c r="D842" s="10" t="str">
        <f>'Main Meals'!D731</f>
        <v>Shrimp Summer Bowl</v>
      </c>
      <c r="Q842" s="7"/>
      <c r="X842" s="392"/>
      <c r="Y842" s="392"/>
      <c r="AG842" s="7"/>
      <c r="AH842" s="28"/>
    </row>
    <row r="843" spans="1:34">
      <c r="A843" s="10" t="str">
        <f>'Main Meals'!A732</f>
        <v>91121.000.000.000.000.000.000</v>
      </c>
      <c r="B843" s="9">
        <f>'Main Meals'!B732</f>
        <v>91120</v>
      </c>
      <c r="C843" s="9">
        <f>'Main Meals'!C732</f>
        <v>91121</v>
      </c>
      <c r="D843" s="10" t="str">
        <f>'Main Meals'!D732</f>
        <v>Mushroom Chicken</v>
      </c>
      <c r="Q843" s="7"/>
      <c r="X843" s="392"/>
      <c r="Y843" s="392"/>
      <c r="AG843" s="7"/>
      <c r="AH843" s="28"/>
    </row>
    <row r="844" spans="1:34">
      <c r="A844" s="10" t="str">
        <f>'Main Meals'!A733</f>
        <v>91131.000.000.000.000.000.000</v>
      </c>
      <c r="B844" s="9">
        <f>'Main Meals'!B733</f>
        <v>91130</v>
      </c>
      <c r="C844" s="9">
        <f>'Main Meals'!C733</f>
        <v>91131</v>
      </c>
      <c r="D844" s="10" t="str">
        <f>'Main Meals'!D733</f>
        <v>Corn Chowder</v>
      </c>
      <c r="Q844" s="7"/>
      <c r="X844" s="392"/>
      <c r="Y844" s="392"/>
      <c r="AG844" s="7"/>
      <c r="AH844" s="28"/>
    </row>
    <row r="845" spans="1:34">
      <c r="A845" s="10" t="str">
        <f>'Main Meals'!A734</f>
        <v>90011L.000.000.000.000.000.000</v>
      </c>
      <c r="B845" s="9" t="str">
        <f>'Main Meals'!B734</f>
        <v>90010L</v>
      </c>
      <c r="C845" s="9" t="str">
        <f>'Main Meals'!C734</f>
        <v>90011L</v>
      </c>
      <c r="D845" s="10" t="str">
        <f>'Main Meals'!D734</f>
        <v>Baked Ziti with Pesto Sauce and Grilled Shrimp</v>
      </c>
      <c r="Q845" s="7"/>
      <c r="X845" s="392"/>
      <c r="Y845" s="392"/>
      <c r="AG845" s="7"/>
      <c r="AH845" s="28"/>
    </row>
    <row r="846" spans="1:34">
      <c r="A846" s="10" t="str">
        <f>'Main Meals'!A735</f>
        <v>90023L.000.000.000.000.000.000</v>
      </c>
      <c r="B846" s="9" t="str">
        <f>'Main Meals'!B735</f>
        <v>90020L</v>
      </c>
      <c r="C846" s="9" t="str">
        <f>'Main Meals'!C735</f>
        <v>90023L</v>
      </c>
      <c r="D846" s="10" t="str">
        <f>'Main Meals'!D735</f>
        <v>Carrot Ginger soup</v>
      </c>
      <c r="Q846" s="7"/>
      <c r="X846" s="392"/>
      <c r="Y846" s="392"/>
      <c r="AG846" s="7"/>
      <c r="AH846" s="28"/>
    </row>
    <row r="847" spans="1:34">
      <c r="A847" s="10" t="str">
        <f>'Main Meals'!A736</f>
        <v>90041L.000.000.000.000.000.000</v>
      </c>
      <c r="B847" s="9" t="str">
        <f>'Main Meals'!B736</f>
        <v>90040L</v>
      </c>
      <c r="C847" s="9" t="str">
        <f>'Main Meals'!C736</f>
        <v>90041L</v>
      </c>
      <c r="D847" s="10" t="str">
        <f>'Main Meals'!D736</f>
        <v>Mini Chocolate Cakes</v>
      </c>
      <c r="Q847" s="7"/>
      <c r="X847" s="392"/>
      <c r="Y847" s="392"/>
      <c r="AG847" s="7"/>
      <c r="AH847" s="28"/>
    </row>
    <row r="848" spans="1:34">
      <c r="A848" s="10" t="str">
        <f>'Main Meals'!A737</f>
        <v>90051L.000.000.000.000.000.000</v>
      </c>
      <c r="B848" s="9" t="str">
        <f>'Main Meals'!B737</f>
        <v>90050L</v>
      </c>
      <c r="C848" s="9" t="str">
        <f>'Main Meals'!C737</f>
        <v>90051L</v>
      </c>
      <c r="D848" s="10" t="str">
        <f>'Main Meals'!D737</f>
        <v>Banana Pudding</v>
      </c>
      <c r="Q848" s="7"/>
      <c r="X848" s="392"/>
      <c r="Y848" s="392"/>
      <c r="AG848" s="7"/>
      <c r="AH848" s="28"/>
    </row>
    <row r="849" spans="1:34">
      <c r="A849" s="10" t="str">
        <f>'Main Meals'!A738</f>
        <v>90061L.000.000.000.000.000.000</v>
      </c>
      <c r="B849" s="9" t="str">
        <f>'Main Meals'!B738</f>
        <v>90060L</v>
      </c>
      <c r="C849" s="9" t="str">
        <f>'Main Meals'!C738</f>
        <v>90061L</v>
      </c>
      <c r="D849" s="10" t="str">
        <f>'Main Meals'!D738</f>
        <v>Basmati Rice</v>
      </c>
      <c r="Q849" s="7"/>
      <c r="X849" s="392"/>
      <c r="Y849" s="392"/>
      <c r="AG849" s="7"/>
      <c r="AH849" s="28"/>
    </row>
    <row r="850" spans="1:34">
      <c r="A850" s="10" t="str">
        <f>'Main Meals'!A739</f>
        <v>90071L.000.000.000.000.000.000</v>
      </c>
      <c r="B850" s="9" t="str">
        <f>'Main Meals'!B739</f>
        <v>90070L</v>
      </c>
      <c r="C850" s="9" t="str">
        <f>'Main Meals'!C739</f>
        <v>90071L</v>
      </c>
      <c r="D850" s="10" t="str">
        <f>'Main Meals'!D739</f>
        <v>Brownie Bites</v>
      </c>
      <c r="Q850" s="7"/>
      <c r="X850" s="392"/>
      <c r="Y850" s="392"/>
      <c r="AG850" s="7"/>
      <c r="AH850" s="28"/>
    </row>
    <row r="851" spans="1:34">
      <c r="A851" s="10" t="str">
        <f>'Main Meals'!A740</f>
        <v>90093L.000.000.000.000.000.000</v>
      </c>
      <c r="B851" s="9" t="str">
        <f>'Main Meals'!B740</f>
        <v>90090L</v>
      </c>
      <c r="C851" s="9" t="str">
        <f>'Main Meals'!C740</f>
        <v>90093L</v>
      </c>
      <c r="D851" s="10" t="str">
        <f>'Main Meals'!D740</f>
        <v>Chicken and Rice soup</v>
      </c>
      <c r="Q851" s="7"/>
      <c r="X851" s="392"/>
      <c r="Y851" s="392"/>
      <c r="AG851" s="7"/>
      <c r="AH851" s="28"/>
    </row>
    <row r="852" spans="1:34">
      <c r="A852" s="10" t="str">
        <f>'Main Meals'!A741</f>
        <v>90103L.000.000.000.000.000.000</v>
      </c>
      <c r="B852" s="9" t="str">
        <f>'Main Meals'!B741</f>
        <v>90100L</v>
      </c>
      <c r="C852" s="9" t="str">
        <f>'Main Meals'!C741</f>
        <v>90103L</v>
      </c>
      <c r="D852" s="10" t="str">
        <f>'Main Meals'!D741</f>
        <v>Chicken Stracciatella soup</v>
      </c>
      <c r="Q852" s="7"/>
      <c r="X852" s="392"/>
      <c r="Y852" s="392"/>
      <c r="AG852" s="7"/>
      <c r="AH852" s="28"/>
    </row>
    <row r="853" spans="1:34">
      <c r="A853" s="10" t="str">
        <f>'Main Meals'!A742</f>
        <v>90121L.000.000.000.000.000.000</v>
      </c>
      <c r="B853" s="9" t="str">
        <f>'Main Meals'!B742</f>
        <v>90120L</v>
      </c>
      <c r="C853" s="9" t="str">
        <f>'Main Meals'!C742</f>
        <v>90121L</v>
      </c>
      <c r="D853" s="10" t="str">
        <f>'Main Meals'!D742</f>
        <v>Chopped Spring Salad</v>
      </c>
      <c r="Q853" s="7"/>
      <c r="X853" s="392"/>
      <c r="Y853" s="392"/>
      <c r="AG853" s="7"/>
      <c r="AH853" s="28"/>
    </row>
    <row r="854" spans="1:34">
      <c r="A854" s="10" t="str">
        <f>'Main Meals'!A743</f>
        <v>90131L.000.000.000.000.000.000</v>
      </c>
      <c r="B854" s="9" t="str">
        <f>'Main Meals'!B743</f>
        <v>90130L</v>
      </c>
      <c r="C854" s="9" t="str">
        <f>'Main Meals'!C743</f>
        <v>90131L</v>
      </c>
      <c r="D854" s="10" t="str">
        <f>'Main Meals'!D743</f>
        <v>Fish Cakes with Tartar Sauce</v>
      </c>
      <c r="Q854" s="7"/>
      <c r="X854" s="392"/>
      <c r="Y854" s="392"/>
      <c r="AG854" s="7"/>
      <c r="AH854" s="28"/>
    </row>
    <row r="855" spans="1:34">
      <c r="A855" s="10" t="str">
        <f>'Main Meals'!A744</f>
        <v>90141L.000.000.000.000.000.000</v>
      </c>
      <c r="B855" s="9" t="str">
        <f>'Main Meals'!B744</f>
        <v>90140L</v>
      </c>
      <c r="C855" s="9" t="str">
        <f>'Main Meals'!C744</f>
        <v>90141L</v>
      </c>
      <c r="D855" s="10" t="str">
        <f>'Main Meals'!D744</f>
        <v>Fresh Fruit Cup</v>
      </c>
      <c r="Q855" s="7"/>
      <c r="X855" s="392"/>
      <c r="Y855" s="392"/>
      <c r="AG855" s="7"/>
      <c r="AH855" s="28"/>
    </row>
    <row r="856" spans="1:34">
      <c r="A856" s="10" t="str">
        <f>'Main Meals'!A745</f>
        <v>90152L.000.000.000.000.000.000</v>
      </c>
      <c r="B856" s="9" t="str">
        <f>'Main Meals'!B745</f>
        <v>90150L</v>
      </c>
      <c r="C856" s="9" t="str">
        <f>'Main Meals'!C745</f>
        <v>90152L</v>
      </c>
      <c r="D856" s="10" t="str">
        <f>'Main Meals'!D745</f>
        <v>Green Beans</v>
      </c>
      <c r="Q856" s="7"/>
      <c r="X856" s="392"/>
      <c r="Y856" s="392"/>
      <c r="AG856" s="7"/>
      <c r="AH856" s="28"/>
    </row>
    <row r="857" spans="1:34">
      <c r="A857" s="10" t="str">
        <f>'Main Meals'!A746</f>
        <v>90151L.000.000.000.000.000.000</v>
      </c>
      <c r="B857" s="9" t="str">
        <f>'Main Meals'!B746</f>
        <v>90150L</v>
      </c>
      <c r="C857" s="9" t="str">
        <f>'Main Meals'!C746</f>
        <v>90151L</v>
      </c>
      <c r="D857" s="10" t="str">
        <f>'Main Meals'!D746</f>
        <v>Green Beans &amp; Almonds</v>
      </c>
      <c r="Q857" s="7"/>
      <c r="X857" s="392"/>
      <c r="Y857" s="392"/>
      <c r="AG857" s="7"/>
      <c r="AH857" s="28"/>
    </row>
    <row r="858" spans="1:34">
      <c r="A858" s="10" t="str">
        <f>'Main Meals'!A747</f>
        <v>90161L.000.000.000.000.000.000</v>
      </c>
      <c r="B858" s="9" t="str">
        <f>'Main Meals'!B747</f>
        <v>90160L</v>
      </c>
      <c r="C858" s="9" t="str">
        <f>'Main Meals'!C747</f>
        <v>90161L</v>
      </c>
      <c r="D858" s="10" t="str">
        <f>'Main Meals'!D747</f>
        <v>Classic Mac &amp; Cheese</v>
      </c>
      <c r="Q858" s="7"/>
      <c r="X858" s="392"/>
      <c r="Y858" s="392"/>
      <c r="AG858" s="7"/>
      <c r="AH858" s="28"/>
    </row>
    <row r="859" spans="1:34">
      <c r="A859" s="10" t="str">
        <f>'Main Meals'!A748</f>
        <v>90162L.000.000.000.000.000.000</v>
      </c>
      <c r="B859" s="9" t="str">
        <f>'Main Meals'!B748</f>
        <v>90160L</v>
      </c>
      <c r="C859" s="9" t="str">
        <f>'Main Meals'!C748</f>
        <v>90162L</v>
      </c>
      <c r="D859" s="10" t="str">
        <f>'Main Meals'!D748</f>
        <v>Macaroni Primavera</v>
      </c>
      <c r="Q859" s="7"/>
      <c r="X859" s="392"/>
      <c r="Y859" s="392"/>
      <c r="AG859" s="7"/>
      <c r="AH859" s="28"/>
    </row>
    <row r="860" spans="1:34">
      <c r="A860" s="10" t="str">
        <f>'Main Meals'!A749</f>
        <v>90163L.000.000.000.000.000.000</v>
      </c>
      <c r="B860" s="9" t="str">
        <f>'Main Meals'!B749</f>
        <v>90160L</v>
      </c>
      <c r="C860" s="9" t="str">
        <f>'Main Meals'!C749</f>
        <v>90163L</v>
      </c>
      <c r="D860" s="10" t="str">
        <f>'Main Meals'!D749</f>
        <v>Pulled BBQ Chicken</v>
      </c>
      <c r="Q860" s="7"/>
      <c r="X860" s="392"/>
      <c r="Y860" s="392"/>
      <c r="AG860" s="7"/>
      <c r="AH860" s="28"/>
    </row>
    <row r="861" spans="1:34">
      <c r="A861" s="10" t="str">
        <f>'Main Meals'!A750</f>
        <v>90171L.000.000.000.000.000.000</v>
      </c>
      <c r="B861" s="9" t="str">
        <f>'Main Meals'!B750</f>
        <v>90170L</v>
      </c>
      <c r="C861" s="9" t="str">
        <f>'Main Meals'!C750</f>
        <v>90171L</v>
      </c>
      <c r="D861" s="10" t="str">
        <f>'Main Meals'!D750</f>
        <v>Macaroni Salad with Beets</v>
      </c>
      <c r="Q861" s="7"/>
      <c r="X861" s="392"/>
      <c r="Y861" s="392"/>
      <c r="AG861" s="7"/>
      <c r="AH861" s="28"/>
    </row>
    <row r="862" spans="1:34">
      <c r="A862" s="10" t="str">
        <f>'Main Meals'!A751</f>
        <v>90181L.000.000.000.000.000.000</v>
      </c>
      <c r="B862" s="9" t="str">
        <f>'Main Meals'!B751</f>
        <v>90180L</v>
      </c>
      <c r="C862" s="9" t="str">
        <f>'Main Meals'!C751</f>
        <v>90181L</v>
      </c>
      <c r="D862" s="10" t="str">
        <f>'Main Meals'!D751</f>
        <v>Mini Coffee Cake</v>
      </c>
      <c r="Q862" s="7"/>
      <c r="X862" s="392"/>
      <c r="Y862" s="392"/>
      <c r="AG862" s="7"/>
      <c r="AH862" s="28"/>
    </row>
    <row r="863" spans="1:34">
      <c r="A863" s="10" t="str">
        <f>'Main Meals'!A752</f>
        <v>90191L.000.000.000.000.000.000</v>
      </c>
      <c r="B863" s="9" t="str">
        <f>'Main Meals'!B752</f>
        <v>90190L</v>
      </c>
      <c r="C863" s="9" t="str">
        <f>'Main Meals'!C752</f>
        <v>90191L</v>
      </c>
      <c r="D863" s="10" t="str">
        <f>'Main Meals'!D752</f>
        <v>Rice Pudding</v>
      </c>
      <c r="Q863" s="7"/>
      <c r="X863" s="392"/>
      <c r="Y863" s="392"/>
      <c r="AG863" s="7"/>
      <c r="AH863" s="28"/>
    </row>
    <row r="864" spans="1:34">
      <c r="A864" s="10" t="str">
        <f>'Main Meals'!A753</f>
        <v>90201L.000.000.000.000.000.000</v>
      </c>
      <c r="B864" s="9" t="str">
        <f>'Main Meals'!B753</f>
        <v>90200L</v>
      </c>
      <c r="C864" s="9" t="str">
        <f>'Main Meals'!C753</f>
        <v>90201L</v>
      </c>
      <c r="D864" s="10" t="str">
        <f>'Main Meals'!D753</f>
        <v>Roasted Broccoli</v>
      </c>
      <c r="Q864" s="7"/>
      <c r="X864" s="392"/>
      <c r="Y864" s="392"/>
      <c r="AG864" s="7"/>
      <c r="AH864" s="28"/>
    </row>
    <row r="865" spans="1:34">
      <c r="A865" s="10" t="str">
        <f>'Main Meals'!A754</f>
        <v>90211L.000.000.000.000.000.000</v>
      </c>
      <c r="B865" s="9" t="str">
        <f>'Main Meals'!B754</f>
        <v>90210L</v>
      </c>
      <c r="C865" s="9" t="str">
        <f>'Main Meals'!C754</f>
        <v>90211L</v>
      </c>
      <c r="D865" s="10" t="str">
        <f>'Main Meals'!D754</f>
        <v>Rosemary Whipped Potatoes</v>
      </c>
      <c r="Q865" s="7"/>
      <c r="X865" s="392"/>
      <c r="Y865" s="392"/>
      <c r="AG865" s="7"/>
      <c r="AH865" s="28"/>
    </row>
    <row r="866" spans="1:34">
      <c r="A866" s="10" t="str">
        <f>'Main Meals'!A755</f>
        <v>90221L.000.000.000.000.000.000</v>
      </c>
      <c r="B866" s="9" t="str">
        <f>'Main Meals'!B755</f>
        <v>90220L</v>
      </c>
      <c r="C866" s="9" t="str">
        <f>'Main Meals'!C755</f>
        <v>90221L</v>
      </c>
      <c r="D866" s="10" t="str">
        <f>'Main Meals'!D755</f>
        <v>Sauteed Spinach</v>
      </c>
      <c r="Q866" s="7"/>
      <c r="X866" s="392"/>
      <c r="Y866" s="392"/>
      <c r="AG866" s="7"/>
      <c r="AH866" s="28"/>
    </row>
    <row r="867" spans="1:34">
      <c r="A867" s="10" t="str">
        <f>'Main Meals'!A756</f>
        <v>90231L.000.000.000.000.000.000</v>
      </c>
      <c r="B867" s="9" t="str">
        <f>'Main Meals'!B756</f>
        <v>90230L</v>
      </c>
      <c r="C867" s="9" t="str">
        <f>'Main Meals'!C756</f>
        <v>90231L</v>
      </c>
      <c r="D867" s="10" t="str">
        <f>'Main Meals'!D756</f>
        <v>Penne with Meat Sauce</v>
      </c>
      <c r="Q867" s="7"/>
      <c r="X867" s="392"/>
      <c r="Y867" s="392"/>
      <c r="AG867" s="7"/>
      <c r="AH867" s="28"/>
    </row>
    <row r="868" spans="1:34">
      <c r="A868" s="10" t="str">
        <f>'Main Meals'!A757</f>
        <v>90241L.000.000.000.000.000.000</v>
      </c>
      <c r="B868" s="9" t="str">
        <f>'Main Meals'!B757</f>
        <v>90240L</v>
      </c>
      <c r="C868" s="9" t="str">
        <f>'Main Meals'!C757</f>
        <v>90241L</v>
      </c>
      <c r="D868" s="10" t="str">
        <f>'Main Meals'!D757</f>
        <v>Teriyaki Chicken</v>
      </c>
      <c r="Q868" s="7"/>
      <c r="X868" s="392"/>
      <c r="Y868" s="392"/>
      <c r="AG868" s="7"/>
      <c r="AH868" s="28"/>
    </row>
    <row r="869" spans="1:34">
      <c r="A869" s="10" t="str">
        <f>'Main Meals'!A758</f>
        <v>90251L.000.000.000.000.000.000</v>
      </c>
      <c r="B869" s="9" t="str">
        <f>'Main Meals'!B758</f>
        <v>90250L</v>
      </c>
      <c r="C869" s="9" t="str">
        <f>'Main Meals'!C758</f>
        <v>90251L</v>
      </c>
      <c r="D869" s="10" t="str">
        <f>'Main Meals'!D758</f>
        <v>Turkey Meatballs with Tomato Sauce</v>
      </c>
      <c r="Q869" s="7"/>
      <c r="X869" s="392"/>
      <c r="Y869" s="392"/>
      <c r="AG869" s="7"/>
      <c r="AH869" s="28"/>
    </row>
    <row r="870" spans="1:34">
      <c r="A870" s="10" t="str">
        <f>'Main Meals'!A759</f>
        <v>90281L.000.000.000.000.000.000</v>
      </c>
      <c r="B870" s="9" t="str">
        <f>'Main Meals'!B759</f>
        <v>90280L</v>
      </c>
      <c r="C870" s="9" t="str">
        <f>'Main Meals'!C759</f>
        <v>90281L</v>
      </c>
      <c r="D870" s="10" t="str">
        <f>'Main Meals'!D759</f>
        <v>Brown Rice</v>
      </c>
      <c r="Q870" s="7"/>
      <c r="X870" s="392"/>
      <c r="Y870" s="392"/>
      <c r="AG870" s="7"/>
      <c r="AH870" s="28"/>
    </row>
    <row r="871" spans="1:34">
      <c r="A871" s="10" t="str">
        <f>'Main Meals'!A760</f>
        <v>90291L.000.000.000.000.000.000</v>
      </c>
      <c r="B871" s="9" t="str">
        <f>'Main Meals'!B760</f>
        <v>90290L</v>
      </c>
      <c r="C871" s="9" t="str">
        <f>'Main Meals'!C760</f>
        <v>90291L</v>
      </c>
      <c r="D871" s="10" t="str">
        <f>'Main Meals'!D760</f>
        <v xml:space="preserve">Carrot Puree </v>
      </c>
      <c r="Q871" s="7"/>
      <c r="X871" s="392"/>
      <c r="Y871" s="392"/>
      <c r="AG871" s="7"/>
      <c r="AH871" s="28"/>
    </row>
    <row r="872" spans="1:34">
      <c r="A872" s="10" t="str">
        <f>'Main Meals'!A761</f>
        <v>90311L.000.000.000.000.000.000</v>
      </c>
      <c r="B872" s="9" t="str">
        <f>'Main Meals'!B761</f>
        <v>90310L</v>
      </c>
      <c r="C872" s="9" t="str">
        <f>'Main Meals'!C761</f>
        <v>90311L</v>
      </c>
      <c r="D872" s="10" t="str">
        <f>'Main Meals'!D761</f>
        <v>Chicken Tacos (Taco Shells Optional)</v>
      </c>
      <c r="Q872" s="7"/>
      <c r="X872" s="392"/>
      <c r="Y872" s="392"/>
      <c r="AG872" s="7"/>
      <c r="AH872" s="28"/>
    </row>
    <row r="873" spans="1:34">
      <c r="A873" s="10" t="str">
        <f>'Main Meals'!A762</f>
        <v>90321L.000.000.000.000.000.000</v>
      </c>
      <c r="B873" s="9" t="str">
        <f>'Main Meals'!B762</f>
        <v>90320L</v>
      </c>
      <c r="C873" s="9" t="str">
        <f>'Main Meals'!C762</f>
        <v>90321L</v>
      </c>
      <c r="D873" s="10" t="str">
        <f>'Main Meals'!D762</f>
        <v>Chili with Cheddar Cheese</v>
      </c>
      <c r="Q873" s="7"/>
      <c r="X873" s="392"/>
      <c r="Y873" s="392"/>
      <c r="AG873" s="7"/>
      <c r="AH873" s="28"/>
    </row>
    <row r="874" spans="1:34">
      <c r="A874" s="10" t="str">
        <f>'Main Meals'!A763</f>
        <v>90331L.000.000.000.000.000.000</v>
      </c>
      <c r="B874" s="9" t="str">
        <f>'Main Meals'!B763</f>
        <v>90330L</v>
      </c>
      <c r="C874" s="9" t="str">
        <f>'Main Meals'!C763</f>
        <v>90331L</v>
      </c>
      <c r="D874" s="10" t="str">
        <f>'Main Meals'!D763</f>
        <v>Chocolate Pudding</v>
      </c>
      <c r="Q874" s="7"/>
      <c r="X874" s="392"/>
      <c r="Y874" s="392"/>
      <c r="AG874" s="7"/>
      <c r="AH874" s="28"/>
    </row>
    <row r="875" spans="1:34">
      <c r="A875" s="10" t="str">
        <f>'Main Meals'!A764</f>
        <v>90332L.000.000.000.000.000.000</v>
      </c>
      <c r="B875" s="9" t="str">
        <f>'Main Meals'!B764</f>
        <v>90330L</v>
      </c>
      <c r="C875" s="9" t="str">
        <f>'Main Meals'!C764</f>
        <v>90332L</v>
      </c>
      <c r="D875" s="10" t="str">
        <f>'Main Meals'!D764</f>
        <v>Strawberry and Vanilla Pudding</v>
      </c>
      <c r="Q875" s="7"/>
      <c r="X875" s="392"/>
      <c r="Y875" s="392"/>
      <c r="AG875" s="7"/>
      <c r="AH875" s="28"/>
    </row>
    <row r="876" spans="1:34">
      <c r="A876" s="10" t="str">
        <f>'Main Meals'!A765</f>
        <v>90333L.000.000.000.000.000.000</v>
      </c>
      <c r="B876" s="9" t="str">
        <f>'Main Meals'!B765</f>
        <v>90330L</v>
      </c>
      <c r="C876" s="9" t="str">
        <f>'Main Meals'!C765</f>
        <v>90333L</v>
      </c>
      <c r="D876" s="10" t="str">
        <f>'Main Meals'!D765</f>
        <v>Vanilla Pudding</v>
      </c>
      <c r="Q876" s="7"/>
      <c r="X876" s="392"/>
      <c r="Y876" s="392"/>
      <c r="AG876" s="7"/>
      <c r="AH876" s="28"/>
    </row>
    <row r="877" spans="1:34">
      <c r="A877" s="10" t="str">
        <f>'Main Meals'!A766</f>
        <v>90341L.000.000.000.000.000.000</v>
      </c>
      <c r="B877" s="9" t="str">
        <f>'Main Meals'!B766</f>
        <v>90340L</v>
      </c>
      <c r="C877" s="9" t="str">
        <f>'Main Meals'!C766</f>
        <v>90341L</v>
      </c>
      <c r="D877" s="10" t="str">
        <f>'Main Meals'!D766</f>
        <v>Chopped Caesar Salad</v>
      </c>
      <c r="Q877" s="7"/>
      <c r="X877" s="392"/>
      <c r="Y877" s="392"/>
      <c r="AG877" s="7"/>
      <c r="AH877" s="28"/>
    </row>
    <row r="878" spans="1:34">
      <c r="A878" s="10" t="str">
        <f>'Main Meals'!A767</f>
        <v>90351L.000.000.000.000.000.000</v>
      </c>
      <c r="B878" s="9" t="str">
        <f>'Main Meals'!B767</f>
        <v>90350L</v>
      </c>
      <c r="C878" s="9" t="str">
        <f>'Main Meals'!C767</f>
        <v>90351L</v>
      </c>
      <c r="D878" s="10" t="str">
        <f>'Main Meals'!D767</f>
        <v>Cole Slaw</v>
      </c>
      <c r="Q878" s="7"/>
      <c r="X878" s="392"/>
      <c r="Y878" s="392"/>
      <c r="AG878" s="7"/>
      <c r="AH878" s="28"/>
    </row>
    <row r="879" spans="1:34">
      <c r="A879" s="10" t="str">
        <f>'Main Meals'!A768</f>
        <v>90383L.000.000.000.000.000.000</v>
      </c>
      <c r="B879" s="9" t="str">
        <f>'Main Meals'!B768</f>
        <v>90380L</v>
      </c>
      <c r="C879" s="9" t="str">
        <f>'Main Meals'!C768</f>
        <v>90383L</v>
      </c>
      <c r="D879" s="10" t="str">
        <f>'Main Meals'!D768</f>
        <v>Italian Wedding soup</v>
      </c>
      <c r="Q879" s="7"/>
      <c r="X879" s="392"/>
      <c r="Y879" s="392"/>
      <c r="AG879" s="7"/>
      <c r="AH879" s="28"/>
    </row>
    <row r="880" spans="1:34">
      <c r="A880" s="10" t="str">
        <f>'Main Meals'!A769</f>
        <v>90391L.000.000.000.000.000.000</v>
      </c>
      <c r="B880" s="9" t="str">
        <f>'Main Meals'!B769</f>
        <v>90390L</v>
      </c>
      <c r="C880" s="9" t="str">
        <f>'Main Meals'!C769</f>
        <v>90391L</v>
      </c>
      <c r="D880" s="10" t="str">
        <f>'Main Meals'!D769</f>
        <v>Chopped Mediterranean Salad</v>
      </c>
      <c r="Q880" s="7"/>
      <c r="X880" s="392"/>
      <c r="Y880" s="392"/>
      <c r="AG880" s="7"/>
      <c r="AH880" s="28"/>
    </row>
    <row r="881" spans="1:34">
      <c r="A881" s="10" t="str">
        <f>'Main Meals'!A770</f>
        <v>90403L.000.000.000.000.000.000</v>
      </c>
      <c r="B881" s="9" t="str">
        <f>'Main Meals'!B770</f>
        <v>90400L</v>
      </c>
      <c r="C881" s="9" t="str">
        <f>'Main Meals'!C770</f>
        <v>90403L</v>
      </c>
      <c r="D881" s="10" t="str">
        <f>'Main Meals'!D770</f>
        <v>Minestrone soup</v>
      </c>
      <c r="Q881" s="7"/>
      <c r="X881" s="392"/>
      <c r="Y881" s="392"/>
      <c r="AG881" s="7"/>
      <c r="AH881" s="28"/>
    </row>
    <row r="882" spans="1:34">
      <c r="A882" s="10" t="str">
        <f>'Main Meals'!A771</f>
        <v>90421L.000.000.000.000.000.000</v>
      </c>
      <c r="B882" s="9" t="str">
        <f>'Main Meals'!B771</f>
        <v>90420L</v>
      </c>
      <c r="C882" s="9" t="str">
        <f>'Main Meals'!C771</f>
        <v>90421L</v>
      </c>
      <c r="D882" s="10" t="str">
        <f>'Main Meals'!D771</f>
        <v>Peanut Butter Chocolate Chip bites</v>
      </c>
      <c r="Q882" s="7"/>
      <c r="X882" s="392"/>
      <c r="Y882" s="392"/>
      <c r="AG882" s="7"/>
      <c r="AH882" s="28"/>
    </row>
    <row r="883" spans="1:34">
      <c r="A883" s="10" t="str">
        <f>'Main Meals'!A772</f>
        <v>90431L.000.000.000.000.000.000</v>
      </c>
      <c r="B883" s="9" t="str">
        <f>'Main Meals'!B772</f>
        <v>90430L</v>
      </c>
      <c r="C883" s="9" t="str">
        <f>'Main Meals'!C772</f>
        <v>90431L</v>
      </c>
      <c r="D883" s="10" t="str">
        <f>'Main Meals'!D772</f>
        <v>Potato Salad</v>
      </c>
      <c r="Q883" s="7"/>
      <c r="X883" s="392"/>
      <c r="Y883" s="392"/>
      <c r="AG883" s="7"/>
      <c r="AH883" s="28"/>
    </row>
    <row r="884" spans="1:34">
      <c r="A884" s="10" t="str">
        <f>'Main Meals'!A773</f>
        <v>90451L.000.000.000.000.000.000</v>
      </c>
      <c r="B884" s="9" t="str">
        <f>'Main Meals'!B773</f>
        <v>90450L</v>
      </c>
      <c r="C884" s="9" t="str">
        <f>'Main Meals'!C773</f>
        <v>90451L</v>
      </c>
      <c r="D884" s="10" t="str">
        <f>'Main Meals'!D773</f>
        <v xml:space="preserve">Slow Cooked Roast Beef </v>
      </c>
      <c r="Q884" s="7"/>
      <c r="X884" s="392"/>
      <c r="Y884" s="392"/>
      <c r="AG884" s="7"/>
      <c r="AH884" s="28"/>
    </row>
    <row r="885" spans="1:34">
      <c r="A885" s="10" t="str">
        <f>'Main Meals'!A774</f>
        <v>90461L.000.000.000.000.000.000</v>
      </c>
      <c r="B885" s="9" t="str">
        <f>'Main Meals'!B774</f>
        <v>90460L</v>
      </c>
      <c r="C885" s="9" t="str">
        <f>'Main Meals'!C774</f>
        <v>90461L</v>
      </c>
      <c r="D885" s="10" t="str">
        <f>'Main Meals'!D774</f>
        <v xml:space="preserve">Spaghetti and Turkey Meatballs, with Tomato, Mushroom and Veggie Sauce </v>
      </c>
      <c r="Q885" s="7"/>
      <c r="X885" s="392"/>
      <c r="Y885" s="392"/>
      <c r="AG885" s="7"/>
      <c r="AH885" s="28"/>
    </row>
    <row r="886" spans="1:34">
      <c r="A886" s="10" t="str">
        <f>'Main Meals'!A775</f>
        <v>90471L.000.000.000.000.000.000</v>
      </c>
      <c r="B886" s="9" t="str">
        <f>'Main Meals'!B775</f>
        <v>90470L</v>
      </c>
      <c r="C886" s="9" t="str">
        <f>'Main Meals'!C775</f>
        <v>90471L</v>
      </c>
      <c r="D886" s="10" t="str">
        <f>'Main Meals'!D775</f>
        <v>Apple Sauce with Raisins and Cinnamon</v>
      </c>
      <c r="Q886" s="7"/>
      <c r="X886" s="392"/>
      <c r="Y886" s="392"/>
      <c r="AG886" s="7"/>
      <c r="AH886" s="28"/>
    </row>
    <row r="887" spans="1:34">
      <c r="A887" s="10" t="str">
        <f>'Main Meals'!A776</f>
        <v>90491L.000.000.000.000.000.000</v>
      </c>
      <c r="B887" s="9" t="str">
        <f>'Main Meals'!B776</f>
        <v>90490L</v>
      </c>
      <c r="C887" s="9" t="str">
        <f>'Main Meals'!C776</f>
        <v>90491L</v>
      </c>
      <c r="D887" s="10" t="str">
        <f>'Main Meals'!D776</f>
        <v>Caramelized Bananas</v>
      </c>
      <c r="Q887" s="7"/>
      <c r="X887" s="392"/>
      <c r="Y887" s="392"/>
      <c r="AG887" s="7"/>
      <c r="AH887" s="28"/>
    </row>
    <row r="888" spans="1:34">
      <c r="A888" s="10" t="str">
        <f>'Main Meals'!A777</f>
        <v>90503L.000.000.000.000.000.000</v>
      </c>
      <c r="B888" s="9" t="str">
        <f>'Main Meals'!B777</f>
        <v>90500L</v>
      </c>
      <c r="C888" s="9" t="str">
        <f>'Main Meals'!C777</f>
        <v>90503L</v>
      </c>
      <c r="D888" s="10" t="str">
        <f>'Main Meals'!D777</f>
        <v>Chicken Noodle soup</v>
      </c>
      <c r="Q888" s="7"/>
      <c r="X888" s="392"/>
      <c r="Y888" s="392"/>
      <c r="AG888" s="7"/>
      <c r="AH888" s="28"/>
    </row>
    <row r="889" spans="1:34">
      <c r="A889" s="10" t="str">
        <f>'Main Meals'!A778</f>
        <v>90511L.000.000.000.000.000.000</v>
      </c>
      <c r="B889" s="9" t="str">
        <f>'Main Meals'!B778</f>
        <v>90510L</v>
      </c>
      <c r="C889" s="9" t="str">
        <f>'Main Meals'!C778</f>
        <v>90511L</v>
      </c>
      <c r="D889" s="10" t="str">
        <f>'Main Meals'!D778</f>
        <v>Chicken Parmesan</v>
      </c>
      <c r="Q889" s="7"/>
      <c r="X889" s="392"/>
      <c r="Y889" s="392"/>
      <c r="AG889" s="7"/>
      <c r="AH889" s="28"/>
    </row>
    <row r="890" spans="1:34">
      <c r="A890" s="10" t="str">
        <f>'Main Meals'!A779</f>
        <v>90531L.000.000.000.000.000.000</v>
      </c>
      <c r="B890" s="9" t="str">
        <f>'Main Meals'!B779</f>
        <v>90530L</v>
      </c>
      <c r="C890" s="9" t="str">
        <f>'Main Meals'!C779</f>
        <v>90531L</v>
      </c>
      <c r="D890" s="10" t="str">
        <f>'Main Meals'!D779</f>
        <v>Creamy Spinach</v>
      </c>
      <c r="Q890" s="7"/>
      <c r="X890" s="392"/>
      <c r="Y890" s="392"/>
      <c r="AG890" s="7"/>
      <c r="AH890" s="28"/>
    </row>
    <row r="891" spans="1:34">
      <c r="A891" s="10" t="str">
        <f>'Main Meals'!A780</f>
        <v>90541L.000.000.000.000.000.000</v>
      </c>
      <c r="B891" s="9" t="str">
        <f>'Main Meals'!B780</f>
        <v>90540L</v>
      </c>
      <c r="C891" s="9" t="str">
        <f>'Main Meals'!C780</f>
        <v>90541L</v>
      </c>
      <c r="D891" s="10" t="str">
        <f>'Main Meals'!D780</f>
        <v>Cucumber Potato Salad</v>
      </c>
      <c r="Q891" s="7"/>
      <c r="X891" s="392"/>
      <c r="Y891" s="392"/>
      <c r="AG891" s="7"/>
      <c r="AH891" s="28"/>
    </row>
    <row r="892" spans="1:34">
      <c r="A892" s="10" t="str">
        <f>'Main Meals'!A781</f>
        <v>90562L.000.000.000.000.000.000</v>
      </c>
      <c r="B892" s="9" t="str">
        <f>'Main Meals'!B781</f>
        <v>90560L</v>
      </c>
      <c r="C892" s="9" t="str">
        <f>'Main Meals'!C781</f>
        <v>90562L</v>
      </c>
      <c r="D892" s="10" t="str">
        <f>'Main Meals'!D781</f>
        <v>Primavera Rice</v>
      </c>
      <c r="Q892" s="7"/>
      <c r="X892" s="392"/>
      <c r="Y892" s="392"/>
      <c r="AG892" s="7"/>
      <c r="AH892" s="28"/>
    </row>
    <row r="893" spans="1:34">
      <c r="A893" s="10" t="str">
        <f>'Main Meals'!A782</f>
        <v>90571L.000.000.000.000.000.000</v>
      </c>
      <c r="B893" s="9" t="str">
        <f>'Main Meals'!B782</f>
        <v>90570L</v>
      </c>
      <c r="C893" s="9" t="str">
        <f>'Main Meals'!C782</f>
        <v>90571L</v>
      </c>
      <c r="D893" s="10" t="str">
        <f>'Main Meals'!D782</f>
        <v>Lasagna Bolognese</v>
      </c>
      <c r="Q893" s="7"/>
      <c r="X893" s="392"/>
      <c r="Y893" s="392"/>
      <c r="AG893" s="7"/>
      <c r="AH893" s="28"/>
    </row>
    <row r="894" spans="1:34">
      <c r="A894" s="10" t="str">
        <f>'Main Meals'!A783</f>
        <v>90581L.000.000.000.000.000.000</v>
      </c>
      <c r="B894" s="9" t="str">
        <f>'Main Meals'!B783</f>
        <v>90580L</v>
      </c>
      <c r="C894" s="9" t="str">
        <f>'Main Meals'!C783</f>
        <v>90581L</v>
      </c>
      <c r="D894" s="10" t="str">
        <f>'Main Meals'!D783</f>
        <v>Maple Glazed Ham</v>
      </c>
      <c r="Q894" s="7"/>
      <c r="X894" s="392"/>
      <c r="Y894" s="392"/>
      <c r="AG894" s="7"/>
      <c r="AH894" s="28"/>
    </row>
    <row r="895" spans="1:34">
      <c r="A895" s="10" t="str">
        <f>'Main Meals'!A784</f>
        <v>90591L.000.000.000.000.000.000</v>
      </c>
      <c r="B895" s="9" t="str">
        <f>'Main Meals'!B784</f>
        <v>90590L</v>
      </c>
      <c r="C895" s="9" t="str">
        <f>'Main Meals'!C784</f>
        <v>90591L</v>
      </c>
      <c r="D895" s="10" t="str">
        <f>'Main Meals'!D784</f>
        <v>Mashed Sweet Potatoes</v>
      </c>
      <c r="Q895" s="7"/>
      <c r="X895" s="392"/>
      <c r="Y895" s="392"/>
      <c r="AG895" s="7"/>
      <c r="AH895" s="28"/>
    </row>
    <row r="896" spans="1:34">
      <c r="A896" s="10" t="str">
        <f>'Main Meals'!A785</f>
        <v>90623L.000.000.000.000.000.000</v>
      </c>
      <c r="B896" s="9" t="str">
        <f>'Main Meals'!B785</f>
        <v>90620L</v>
      </c>
      <c r="C896" s="9" t="str">
        <f>'Main Meals'!C785</f>
        <v>90623L</v>
      </c>
      <c r="D896" s="10" t="str">
        <f>'Main Meals'!D785</f>
        <v>Mushroom and Barley soup</v>
      </c>
      <c r="Q896" s="7"/>
      <c r="X896" s="392"/>
      <c r="Y896" s="392"/>
      <c r="AG896" s="7"/>
      <c r="AH896" s="28"/>
    </row>
    <row r="897" spans="1:34">
      <c r="A897" s="10" t="str">
        <f>'Main Meals'!A786</f>
        <v>90631L.000.000.000.000.000.000</v>
      </c>
      <c r="B897" s="9" t="str">
        <f>'Main Meals'!B786</f>
        <v>90630L</v>
      </c>
      <c r="C897" s="9" t="str">
        <f>'Main Meals'!C786</f>
        <v>90631L</v>
      </c>
      <c r="D897" s="10" t="str">
        <f>'Main Meals'!D786</f>
        <v>New England Cod Chowder</v>
      </c>
      <c r="Q897" s="7"/>
      <c r="X897" s="392"/>
      <c r="Y897" s="392"/>
      <c r="AG897" s="7"/>
      <c r="AH897" s="28"/>
    </row>
    <row r="898" spans="1:34">
      <c r="A898" s="10" t="str">
        <f>'Main Meals'!A787</f>
        <v>90641L.000.000.000.000.000.000</v>
      </c>
      <c r="B898" s="9" t="str">
        <f>'Main Meals'!B787</f>
        <v>90640L</v>
      </c>
      <c r="C898" s="9" t="str">
        <f>'Main Meals'!C787</f>
        <v>90641L</v>
      </c>
      <c r="D898" s="10" t="str">
        <f>'Main Meals'!D787</f>
        <v>Roasted Carrots, Broccoli, &amp; Brussels Sprouts</v>
      </c>
      <c r="Q898" s="7"/>
      <c r="X898" s="392"/>
      <c r="Y898" s="392"/>
      <c r="AG898" s="7"/>
      <c r="AH898" s="28"/>
    </row>
    <row r="899" spans="1:34">
      <c r="A899" s="10" t="str">
        <f>'Main Meals'!A788</f>
        <v>90651L.000.000.000.000.000.000</v>
      </c>
      <c r="B899" s="9" t="str">
        <f>'Main Meals'!B788</f>
        <v>90650L</v>
      </c>
      <c r="C899" s="9" t="str">
        <f>'Main Meals'!C788</f>
        <v>90651L</v>
      </c>
      <c r="D899" s="10" t="str">
        <f>'Main Meals'!D788</f>
        <v>Rosemary Roasted Potatoes</v>
      </c>
      <c r="Q899" s="7"/>
      <c r="X899" s="392"/>
      <c r="Y899" s="392"/>
      <c r="AG899" s="7"/>
      <c r="AH899" s="28"/>
    </row>
    <row r="900" spans="1:34">
      <c r="A900" s="10" t="str">
        <f>'Main Meals'!A789</f>
        <v>90661L.000.000.000.000.000.000</v>
      </c>
      <c r="B900" s="9" t="str">
        <f>'Main Meals'!B789</f>
        <v>90660L</v>
      </c>
      <c r="C900" s="9" t="str">
        <f>'Main Meals'!C789</f>
        <v>90661L</v>
      </c>
      <c r="D900" s="10" t="str">
        <f>'Main Meals'!D789</f>
        <v>Spaghetti with Tomato, Garlic and Bacon Sauce</v>
      </c>
      <c r="Q900" s="7"/>
      <c r="X900" s="392"/>
      <c r="Y900" s="392"/>
      <c r="AG900" s="7"/>
      <c r="AH900" s="28"/>
    </row>
    <row r="901" spans="1:34">
      <c r="A901" s="10" t="str">
        <f>'Main Meals'!A790</f>
        <v>90671L.000.000.000.000.000.000</v>
      </c>
      <c r="B901" s="9" t="str">
        <f>'Main Meals'!B790</f>
        <v>90670L</v>
      </c>
      <c r="C901" s="9" t="str">
        <f>'Main Meals'!C790</f>
        <v>90671L</v>
      </c>
      <c r="D901" s="10" t="str">
        <f>'Main Meals'!D790</f>
        <v>Vegetable Stew</v>
      </c>
      <c r="Q901" s="7"/>
      <c r="X901" s="392"/>
      <c r="Y901" s="392"/>
      <c r="AG901" s="7"/>
      <c r="AH901" s="28"/>
    </row>
    <row r="902" spans="1:34">
      <c r="A902" s="10" t="str">
        <f>'Main Meals'!A791</f>
        <v>90683L.000.000.000.000.000.000</v>
      </c>
      <c r="B902" s="9" t="str">
        <f>'Main Meals'!B791</f>
        <v>90680L</v>
      </c>
      <c r="C902" s="9" t="str">
        <f>'Main Meals'!C791</f>
        <v>90683L</v>
      </c>
      <c r="D902" s="10" t="str">
        <f>'Main Meals'!D791</f>
        <v>Borscht soup</v>
      </c>
      <c r="Q902" s="7"/>
      <c r="X902" s="392"/>
      <c r="Y902" s="392"/>
      <c r="AG902" s="7"/>
      <c r="AH902" s="28"/>
    </row>
    <row r="903" spans="1:34">
      <c r="A903" s="10" t="str">
        <f>'Main Meals'!A792</f>
        <v>90691L.000.000.000.000.000.000</v>
      </c>
      <c r="B903" s="9" t="str">
        <f>'Main Meals'!B792</f>
        <v>90690L</v>
      </c>
      <c r="C903" s="9" t="str">
        <f>'Main Meals'!C792</f>
        <v>90691L</v>
      </c>
      <c r="D903" s="10" t="str">
        <f>'Main Meals'!D792</f>
        <v>Breaded Fish Filet</v>
      </c>
      <c r="Q903" s="7"/>
      <c r="X903" s="392"/>
      <c r="Y903" s="392"/>
      <c r="AG903" s="7"/>
      <c r="AH903" s="28"/>
    </row>
    <row r="904" spans="1:34">
      <c r="A904" s="10" t="str">
        <f>'Main Meals'!A793</f>
        <v>90692L.000.000.000.000.000.000</v>
      </c>
      <c r="B904" s="9" t="str">
        <f>'Main Meals'!B793</f>
        <v>90690L</v>
      </c>
      <c r="C904" s="9" t="str">
        <f>'Main Meals'!C793</f>
        <v>90692L</v>
      </c>
      <c r="D904" s="10" t="str">
        <f>'Main Meals'!D793</f>
        <v>Tilapia with Herb Sauce</v>
      </c>
      <c r="Q904" s="7"/>
      <c r="X904" s="392"/>
      <c r="Y904" s="392"/>
      <c r="AG904" s="7"/>
      <c r="AH904" s="28"/>
    </row>
    <row r="905" spans="1:34">
      <c r="A905" s="10" t="str">
        <f>'Main Meals'!A794</f>
        <v>90701L.000.000.000.000.000.000</v>
      </c>
      <c r="B905" s="9" t="str">
        <f>'Main Meals'!B794</f>
        <v>90700L</v>
      </c>
      <c r="C905" s="9" t="str">
        <f>'Main Meals'!C794</f>
        <v>90701L</v>
      </c>
      <c r="D905" s="10" t="str">
        <f>'Main Meals'!D794</f>
        <v>Broccoli Casserole with Ground Beef</v>
      </c>
      <c r="Q905" s="7"/>
      <c r="X905" s="392"/>
      <c r="Y905" s="392"/>
      <c r="AG905" s="7"/>
      <c r="AH905" s="28"/>
    </row>
    <row r="906" spans="1:34">
      <c r="A906" s="10" t="str">
        <f>'Main Meals'!A795</f>
        <v>90731L.000.000.000.000.000.000</v>
      </c>
      <c r="B906" s="9" t="str">
        <f>'Main Meals'!B795</f>
        <v>90730L</v>
      </c>
      <c r="C906" s="9" t="str">
        <f>'Main Meals'!C795</f>
        <v>90731L</v>
      </c>
      <c r="D906" s="10" t="str">
        <f>'Main Meals'!D795</f>
        <v>Egg Frittata with Bacon &amp; Cheese</v>
      </c>
      <c r="Q906" s="7"/>
      <c r="X906" s="392"/>
      <c r="Y906" s="392"/>
      <c r="AG906" s="7"/>
      <c r="AH906" s="28"/>
    </row>
    <row r="907" spans="1:34">
      <c r="A907" s="10" t="str">
        <f>'Main Meals'!A796</f>
        <v>90771L.000.000.000.000.000.000</v>
      </c>
      <c r="B907" s="9" t="str">
        <f>'Main Meals'!B796</f>
        <v>90770L</v>
      </c>
      <c r="C907" s="9" t="str">
        <f>'Main Meals'!C796</f>
        <v>90771L</v>
      </c>
      <c r="D907" s="10" t="str">
        <f>'Main Meals'!D796</f>
        <v>Rice with Green Peas</v>
      </c>
      <c r="Q907" s="7"/>
      <c r="X907" s="392"/>
      <c r="Y907" s="392"/>
      <c r="AG907" s="7"/>
      <c r="AH907" s="28"/>
    </row>
    <row r="908" spans="1:34">
      <c r="A908" s="10" t="str">
        <f>'Main Meals'!A797</f>
        <v>90783L.000.000.000.000.000.000</v>
      </c>
      <c r="B908" s="9" t="str">
        <f>'Main Meals'!B797</f>
        <v>90780L</v>
      </c>
      <c r="C908" s="9" t="str">
        <f>'Main Meals'!C797</f>
        <v>90783L</v>
      </c>
      <c r="D908" s="10" t="str">
        <f>'Main Meals'!D797</f>
        <v>Heavenly Cauliflower soup</v>
      </c>
      <c r="Q908" s="7"/>
      <c r="X908" s="392"/>
      <c r="Y908" s="392"/>
      <c r="AG908" s="7"/>
      <c r="AH908" s="28"/>
    </row>
    <row r="909" spans="1:34">
      <c r="A909" s="10" t="str">
        <f>'Main Meals'!A798</f>
        <v>90791L.000.000.000.000.000.000</v>
      </c>
      <c r="B909" s="9" t="str">
        <f>'Main Meals'!B798</f>
        <v>90790L</v>
      </c>
      <c r="C909" s="9" t="str">
        <f>'Main Meals'!C798</f>
        <v>90791L</v>
      </c>
      <c r="D909" s="10" t="str">
        <f>'Main Meals'!D798</f>
        <v>Herbed Roasted Potatoes</v>
      </c>
      <c r="Q909" s="7"/>
      <c r="X909" s="392"/>
      <c r="Y909" s="392"/>
      <c r="AG909" s="7"/>
      <c r="AH909" s="28"/>
    </row>
    <row r="910" spans="1:34">
      <c r="A910" s="10" t="str">
        <f>'Main Meals'!A799</f>
        <v>90811L.000.000.000.000.000.000</v>
      </c>
      <c r="B910" s="9" t="str">
        <f>'Main Meals'!B799</f>
        <v>90810L</v>
      </c>
      <c r="C910" s="9" t="str">
        <f>'Main Meals'!C799</f>
        <v>90811L</v>
      </c>
      <c r="D910" s="10" t="str">
        <f>'Main Meals'!D799</f>
        <v>Jasmine Rice</v>
      </c>
      <c r="Q910" s="7"/>
      <c r="X910" s="392"/>
      <c r="Y910" s="392"/>
      <c r="AG910" s="7"/>
      <c r="AH910" s="28"/>
    </row>
    <row r="911" spans="1:34">
      <c r="A911" s="10" t="str">
        <f>'Main Meals'!A800</f>
        <v>90821L.000.000.000.000.000.000</v>
      </c>
      <c r="B911" s="9" t="str">
        <f>'Main Meals'!B800</f>
        <v>90820L</v>
      </c>
      <c r="C911" s="9" t="str">
        <f>'Main Meals'!C800</f>
        <v>90821L</v>
      </c>
      <c r="D911" s="10" t="str">
        <f>'Main Meals'!D800</f>
        <v>Lemon Energy Bites</v>
      </c>
      <c r="Q911" s="7"/>
      <c r="X911" s="392"/>
      <c r="Y911" s="392"/>
      <c r="AG911" s="7"/>
      <c r="AH911" s="28"/>
    </row>
    <row r="912" spans="1:34">
      <c r="A912" s="10" t="str">
        <f>'Main Meals'!A801</f>
        <v>90833L.000.000.000.000.000.000</v>
      </c>
      <c r="B912" s="9" t="str">
        <f>'Main Meals'!B801</f>
        <v>90830L</v>
      </c>
      <c r="C912" s="9" t="str">
        <f>'Main Meals'!C801</f>
        <v>90833L</v>
      </c>
      <c r="D912" s="10" t="str">
        <f>'Main Meals'!D801</f>
        <v>Lentil soup</v>
      </c>
      <c r="Q912" s="7"/>
      <c r="X912" s="392"/>
      <c r="Y912" s="392"/>
      <c r="AG912" s="7"/>
      <c r="AH912" s="28"/>
    </row>
    <row r="913" spans="1:34">
      <c r="A913" s="10" t="str">
        <f>'Main Meals'!A802</f>
        <v>90842L.000.000.000.000.000.000</v>
      </c>
      <c r="B913" s="9" t="str">
        <f>'Main Meals'!B802</f>
        <v>90840L</v>
      </c>
      <c r="C913" s="9" t="str">
        <f>'Main Meals'!C802</f>
        <v>90842L</v>
      </c>
      <c r="D913" s="10" t="str">
        <f>'Main Meals'!D802</f>
        <v>Mashed Potatoes</v>
      </c>
      <c r="Q913" s="7"/>
      <c r="X913" s="392"/>
      <c r="Y913" s="392"/>
      <c r="AG913" s="7"/>
      <c r="AH913" s="28"/>
    </row>
    <row r="914" spans="1:34">
      <c r="A914" s="10" t="str">
        <f>'Main Meals'!A803</f>
        <v>90841L.000.000.000.000.000.000</v>
      </c>
      <c r="B914" s="9" t="str">
        <f>'Main Meals'!B803</f>
        <v>90840L</v>
      </c>
      <c r="C914" s="9" t="str">
        <f>'Main Meals'!C803</f>
        <v>90841L</v>
      </c>
      <c r="D914" s="10" t="str">
        <f>'Main Meals'!D803</f>
        <v>Meatloaf</v>
      </c>
      <c r="Q914" s="7"/>
      <c r="X914" s="392"/>
      <c r="Y914" s="392"/>
      <c r="AG914" s="7"/>
      <c r="AH914" s="28"/>
    </row>
    <row r="915" spans="1:34">
      <c r="A915" s="10" t="str">
        <f>'Main Meals'!A804</f>
        <v>90881L.000.000.000.000.000.000</v>
      </c>
      <c r="B915" s="9" t="str">
        <f>'Main Meals'!B804</f>
        <v>90880L</v>
      </c>
      <c r="C915" s="9" t="str">
        <f>'Main Meals'!C804</f>
        <v>90881L</v>
      </c>
      <c r="D915" s="10" t="str">
        <f>'Main Meals'!D804</f>
        <v>Roasted Turkey Dinner</v>
      </c>
      <c r="Q915" s="7"/>
      <c r="X915" s="392"/>
      <c r="Y915" s="392"/>
      <c r="AG915" s="7"/>
      <c r="AH915" s="28"/>
    </row>
    <row r="916" spans="1:34">
      <c r="A916" s="10" t="str">
        <f>'Main Meals'!A805</f>
        <v>90891L.000.000.000.000.000.000</v>
      </c>
      <c r="B916" s="9" t="str">
        <f>'Main Meals'!B805</f>
        <v>90890L</v>
      </c>
      <c r="C916" s="9" t="str">
        <f>'Main Meals'!C805</f>
        <v>90891L</v>
      </c>
      <c r="D916" s="10" t="str">
        <f>'Main Meals'!D805</f>
        <v>Rosemary Potatoes &amp; Green Beans</v>
      </c>
      <c r="Q916" s="7"/>
      <c r="X916" s="392"/>
      <c r="Y916" s="392"/>
      <c r="AG916" s="7"/>
      <c r="AH916" s="28"/>
    </row>
    <row r="917" spans="1:34">
      <c r="A917" s="10" t="str">
        <f>'Main Meals'!A806</f>
        <v>90922L.000.000.000.000.000.000</v>
      </c>
      <c r="B917" s="9" t="str">
        <f>'Main Meals'!B806</f>
        <v>90920L</v>
      </c>
      <c r="C917" s="9" t="str">
        <f>'Main Meals'!C806</f>
        <v>90922L</v>
      </c>
      <c r="D917" s="10" t="str">
        <f>'Main Meals'!D806</f>
        <v>Side Bacon</v>
      </c>
      <c r="Q917" s="7"/>
      <c r="X917" s="392"/>
      <c r="Y917" s="392"/>
      <c r="AG917" s="7"/>
      <c r="AH917" s="28"/>
    </row>
    <row r="918" spans="1:34">
      <c r="A918" s="10" t="str">
        <f>'Main Meals'!A807</f>
        <v>90941L.000.000.000.000.000.000</v>
      </c>
      <c r="B918" s="9" t="str">
        <f>'Main Meals'!B807</f>
        <v>90940L</v>
      </c>
      <c r="C918" s="9" t="str">
        <f>'Main Meals'!C807</f>
        <v>90941L</v>
      </c>
      <c r="D918" s="10" t="str">
        <f>'Main Meals'!D807</f>
        <v>Smoked Pork Chop</v>
      </c>
      <c r="Q918" s="7"/>
      <c r="X918" s="392"/>
      <c r="Y918" s="392"/>
      <c r="AG918" s="7"/>
      <c r="AH918" s="28"/>
    </row>
    <row r="919" spans="1:34">
      <c r="A919" s="10" t="str">
        <f>'Main Meals'!A808</f>
        <v>90951L.000.000.000.000.000.000</v>
      </c>
      <c r="B919" s="9" t="str">
        <f>'Main Meals'!B808</f>
        <v>90950L</v>
      </c>
      <c r="C919" s="9" t="str">
        <f>'Main Meals'!C808</f>
        <v>90951L</v>
      </c>
      <c r="D919" s="10" t="str">
        <f>'Main Meals'!D808</f>
        <v>Roast Beef in Tomato Sauce</v>
      </c>
      <c r="Q919" s="7"/>
      <c r="X919" s="392"/>
      <c r="Y919" s="392"/>
      <c r="AG919" s="7"/>
      <c r="AH919" s="28"/>
    </row>
    <row r="920" spans="1:34">
      <c r="A920" s="10" t="str">
        <f>'Main Meals'!A809</f>
        <v>90961L.000.000.000.000.000.000</v>
      </c>
      <c r="B920" s="9" t="str">
        <f>'Main Meals'!B809</f>
        <v>90960L</v>
      </c>
      <c r="C920" s="9" t="str">
        <f>'Main Meals'!C809</f>
        <v>90961L</v>
      </c>
      <c r="D920" s="10" t="str">
        <f>'Main Meals'!D809</f>
        <v>Cream of Chicken Soup</v>
      </c>
      <c r="Q920" s="7"/>
      <c r="X920" s="392"/>
      <c r="Y920" s="392"/>
      <c r="AG920" s="7"/>
      <c r="AH920" s="28"/>
    </row>
    <row r="921" spans="1:34">
      <c r="A921" s="10" t="str">
        <f>'Main Meals'!A810</f>
        <v>90971L.000.000.000.000.000.000</v>
      </c>
      <c r="B921" s="9" t="str">
        <f>'Main Meals'!B810</f>
        <v>90970L</v>
      </c>
      <c r="C921" s="9" t="str">
        <f>'Main Meals'!C810</f>
        <v>90971L</v>
      </c>
      <c r="D921" s="10" t="str">
        <f>'Main Meals'!D810</f>
        <v>Cocoberry Smoothie</v>
      </c>
      <c r="Q921" s="7"/>
      <c r="X921" s="392"/>
      <c r="Y921" s="392"/>
      <c r="AG921" s="7"/>
      <c r="AH921" s="28"/>
    </row>
    <row r="922" spans="1:34">
      <c r="A922" s="10" t="str">
        <f>'Main Meals'!A811</f>
        <v>90981L.000.000.000.000.000.000</v>
      </c>
      <c r="B922" s="9" t="str">
        <f>'Main Meals'!B811</f>
        <v>90980L</v>
      </c>
      <c r="C922" s="9" t="str">
        <f>'Main Meals'!C811</f>
        <v>90981L</v>
      </c>
      <c r="D922" s="10" t="str">
        <f>'Main Meals'!D811</f>
        <v xml:space="preserve">Lasagna Alessandra </v>
      </c>
      <c r="Q922" s="7"/>
      <c r="X922" s="392"/>
      <c r="Y922" s="392"/>
      <c r="AG922" s="7"/>
      <c r="AH922" s="28"/>
    </row>
    <row r="923" spans="1:34">
      <c r="A923" s="10" t="str">
        <f>'Main Meals'!A812</f>
        <v>90991L.000.000.000.000.000.000</v>
      </c>
      <c r="B923" s="9" t="str">
        <f>'Main Meals'!B812</f>
        <v>90990L</v>
      </c>
      <c r="C923" s="9" t="str">
        <f>'Main Meals'!C812</f>
        <v>90991L</v>
      </c>
      <c r="D923" s="10" t="str">
        <f>'Main Meals'!D812</f>
        <v>Broccoli &amp; Spinach Soup</v>
      </c>
      <c r="Q923" s="7"/>
      <c r="X923" s="392"/>
      <c r="Y923" s="392"/>
      <c r="AG923" s="7"/>
      <c r="AH923" s="28"/>
    </row>
    <row r="924" spans="1:34">
      <c r="A924" s="10" t="str">
        <f>'Main Meals'!A813</f>
        <v>91011L.000.000.000.000.000.000</v>
      </c>
      <c r="B924" s="9" t="str">
        <f>'Main Meals'!B813</f>
        <v>91010L</v>
      </c>
      <c r="C924" s="9" t="str">
        <f>'Main Meals'!C813</f>
        <v>91011L</v>
      </c>
      <c r="D924" s="10" t="str">
        <f>'Main Meals'!D813</f>
        <v>Chicken Bone Broth</v>
      </c>
      <c r="Q924" s="7"/>
      <c r="X924" s="392"/>
      <c r="Y924" s="392"/>
      <c r="AG924" s="7"/>
      <c r="AH924" s="28"/>
    </row>
    <row r="925" spans="1:34">
      <c r="A925" s="10" t="str">
        <f>'Main Meals'!A814</f>
        <v>91021L.000.000.000.000.000.000</v>
      </c>
      <c r="B925" s="9" t="str">
        <f>'Main Meals'!B814</f>
        <v>91020L</v>
      </c>
      <c r="C925" s="9" t="str">
        <f>'Main Meals'!C814</f>
        <v>91021L</v>
      </c>
      <c r="D925" s="10" t="str">
        <f>'Main Meals'!D814</f>
        <v>Beef Ossobuco</v>
      </c>
      <c r="Q925" s="7"/>
      <c r="X925" s="392"/>
      <c r="Y925" s="392"/>
      <c r="AG925" s="7"/>
      <c r="AH925" s="28"/>
    </row>
    <row r="926" spans="1:34">
      <c r="A926" s="10" t="str">
        <f>'Main Meals'!A815</f>
        <v>91031L.000.000.000.000.000.000</v>
      </c>
      <c r="B926" s="9" t="str">
        <f>'Main Meals'!B815</f>
        <v>91030L</v>
      </c>
      <c r="C926" s="9" t="str">
        <f>'Main Meals'!C815</f>
        <v>91031L</v>
      </c>
      <c r="D926" s="10" t="str">
        <f>'Main Meals'!D815</f>
        <v>Chicken Stew A La Vodka</v>
      </c>
      <c r="Q926" s="7"/>
      <c r="X926" s="392"/>
      <c r="Y926" s="392"/>
      <c r="AG926" s="7"/>
      <c r="AH926" s="28"/>
    </row>
    <row r="927" spans="1:34">
      <c r="A927" s="10" t="str">
        <f>'Main Meals'!A816</f>
        <v>91041L.000.000.000.000.000.000</v>
      </c>
      <c r="B927" s="9" t="str">
        <f>'Main Meals'!B816</f>
        <v>91040L</v>
      </c>
      <c r="C927" s="9" t="str">
        <f>'Main Meals'!C816</f>
        <v>91041L</v>
      </c>
      <c r="D927" s="10" t="str">
        <f>'Main Meals'!D816</f>
        <v xml:space="preserve">Roasted Baby Carrots  </v>
      </c>
      <c r="Q927" s="7"/>
      <c r="X927" s="392"/>
      <c r="Y927" s="392"/>
      <c r="AG927" s="7"/>
      <c r="AH927" s="28"/>
    </row>
    <row r="928" spans="1:34">
      <c r="A928" s="10" t="str">
        <f>'Main Meals'!A817</f>
        <v>91051L.000.000.000.000.000.000</v>
      </c>
      <c r="B928" s="9" t="str">
        <f>'Main Meals'!B817</f>
        <v>91050L</v>
      </c>
      <c r="C928" s="9" t="str">
        <f>'Main Meals'!C817</f>
        <v>91051L</v>
      </c>
      <c r="D928" s="10" t="str">
        <f>'Main Meals'!D817</f>
        <v>Cheesecake</v>
      </c>
      <c r="Q928" s="7"/>
      <c r="X928" s="392"/>
      <c r="Y928" s="392"/>
      <c r="AG928" s="7"/>
      <c r="AH928" s="28"/>
    </row>
    <row r="929" spans="1:34">
      <c r="A929" s="10" t="str">
        <f>'Main Meals'!A818</f>
        <v>91061L.000.000.000.000.000.000</v>
      </c>
      <c r="B929" s="9" t="str">
        <f>'Main Meals'!B818</f>
        <v>91060L</v>
      </c>
      <c r="C929" s="9" t="str">
        <f>'Main Meals'!C818</f>
        <v>91061L</v>
      </c>
      <c r="D929" s="10" t="str">
        <f>'Main Meals'!D818</f>
        <v>Tomato Soup with Cheddar</v>
      </c>
      <c r="Q929" s="7"/>
      <c r="X929" s="392"/>
      <c r="Y929" s="392"/>
      <c r="AG929" s="7"/>
      <c r="AH929" s="28"/>
    </row>
    <row r="930" spans="1:34">
      <c r="A930" s="10" t="str">
        <f>'Main Meals'!A819</f>
        <v>91071L.000.000.000.000.000.000</v>
      </c>
      <c r="B930" s="9" t="str">
        <f>'Main Meals'!B819</f>
        <v>91070L</v>
      </c>
      <c r="C930" s="9" t="str">
        <f>'Main Meals'!C819</f>
        <v>91071L</v>
      </c>
      <c r="D930" s="10" t="str">
        <f>'Main Meals'!D819</f>
        <v>Rob Smoothie</v>
      </c>
      <c r="Q930" s="7"/>
      <c r="X930" s="392"/>
      <c r="Y930" s="392"/>
      <c r="AG930" s="7"/>
      <c r="AH930" s="28"/>
    </row>
    <row r="931" spans="1:34">
      <c r="A931" s="10" t="str">
        <f>'Main Meals'!A820</f>
        <v>91081L.000.000.000.000.000.000</v>
      </c>
      <c r="B931" s="9" t="str">
        <f>'Main Meals'!B820</f>
        <v>91080L</v>
      </c>
      <c r="C931" s="9" t="str">
        <f>'Main Meals'!C820</f>
        <v>91081L</v>
      </c>
      <c r="D931" s="10" t="str">
        <f>'Main Meals'!D820</f>
        <v>Teriyaki Stir Fry</v>
      </c>
      <c r="Q931" s="7"/>
      <c r="X931" s="392"/>
      <c r="Y931" s="392"/>
      <c r="AG931" s="7"/>
      <c r="AH931" s="28"/>
    </row>
    <row r="932" spans="1:34">
      <c r="A932" s="10" t="str">
        <f>'Main Meals'!A821</f>
        <v>91091L.000.000.000.000.000.000</v>
      </c>
      <c r="B932" s="9" t="str">
        <f>'Main Meals'!B821</f>
        <v>91090L</v>
      </c>
      <c r="C932" s="9" t="str">
        <f>'Main Meals'!C821</f>
        <v>91091L</v>
      </c>
      <c r="D932" s="10" t="str">
        <f>'Main Meals'!D821</f>
        <v>Spinach Lasagna</v>
      </c>
      <c r="Q932" s="7"/>
      <c r="X932" s="392"/>
      <c r="Y932" s="392"/>
      <c r="AG932" s="7"/>
      <c r="AH932" s="28"/>
    </row>
    <row r="933" spans="1:34">
      <c r="A933" s="10" t="str">
        <f>'Main Meals'!A822</f>
        <v>91121L.000.000.000.000.000.000</v>
      </c>
      <c r="B933" s="9" t="str">
        <f>'Main Meals'!B822</f>
        <v>91120L</v>
      </c>
      <c r="C933" s="9" t="str">
        <f>'Main Meals'!C822</f>
        <v>91121L</v>
      </c>
      <c r="D933" s="10" t="str">
        <f>'Main Meals'!D822</f>
        <v>Mushroom Chicken</v>
      </c>
      <c r="Q933" s="7"/>
      <c r="X933" s="392"/>
      <c r="Y933" s="392"/>
      <c r="AG933" s="7"/>
      <c r="AH933" s="28"/>
    </row>
    <row r="934" spans="1:34">
      <c r="A934" s="10" t="str">
        <f>'Main Meals'!A823</f>
        <v>91131L.000.000.000.000.000.000</v>
      </c>
      <c r="B934" s="9" t="str">
        <f>'Main Meals'!B823</f>
        <v>91130L</v>
      </c>
      <c r="C934" s="9" t="str">
        <f>'Main Meals'!C823</f>
        <v>91131L</v>
      </c>
      <c r="D934" s="10" t="str">
        <f>'Main Meals'!D823</f>
        <v>Corn Chowder</v>
      </c>
      <c r="Q934" s="7"/>
      <c r="X934" s="392"/>
      <c r="Y934" s="392"/>
      <c r="AG934" s="7"/>
      <c r="AH934" s="28"/>
    </row>
    <row r="935" spans="1:34">
      <c r="A935" s="10" t="str">
        <f>'Main Meals'!A824</f>
        <v>90011S.000.000.000.000.000.000</v>
      </c>
      <c r="B935" s="9" t="str">
        <f>'Main Meals'!B824</f>
        <v>90010S</v>
      </c>
      <c r="C935" s="9" t="str">
        <f>'Main Meals'!C824</f>
        <v>90011S</v>
      </c>
      <c r="D935" s="10" t="str">
        <f>'Main Meals'!D824</f>
        <v>Baked Ziti with Pesto Sauce and Grilled Shrimp</v>
      </c>
      <c r="Q935" s="7"/>
      <c r="X935" s="392"/>
      <c r="Y935" s="392"/>
      <c r="AG935" s="7"/>
      <c r="AH935" s="28"/>
    </row>
    <row r="936" spans="1:34">
      <c r="A936" s="10" t="str">
        <f>'Main Meals'!A825</f>
        <v>90023S.000.000.000.000.000.000</v>
      </c>
      <c r="B936" s="9" t="str">
        <f>'Main Meals'!B825</f>
        <v>90020S</v>
      </c>
      <c r="C936" s="9" t="str">
        <f>'Main Meals'!C825</f>
        <v>90023S</v>
      </c>
      <c r="D936" s="10" t="str">
        <f>'Main Meals'!D825</f>
        <v>Carrot Ginger soup</v>
      </c>
      <c r="Q936" s="7"/>
      <c r="X936" s="392"/>
      <c r="Y936" s="392"/>
      <c r="AG936" s="7"/>
      <c r="AH936" s="28"/>
    </row>
    <row r="937" spans="1:34">
      <c r="A937" s="10" t="str">
        <f>'Main Meals'!A826</f>
        <v>90041S.000.000.000.000.000.000</v>
      </c>
      <c r="B937" s="9" t="str">
        <f>'Main Meals'!B826</f>
        <v>90040S</v>
      </c>
      <c r="C937" s="9" t="str">
        <f>'Main Meals'!C826</f>
        <v>90041S</v>
      </c>
      <c r="D937" s="10" t="str">
        <f>'Main Meals'!D826</f>
        <v>Mini Chocolate Cakes</v>
      </c>
      <c r="Q937" s="7"/>
      <c r="X937" s="392"/>
      <c r="Y937" s="392"/>
      <c r="AG937" s="7"/>
      <c r="AH937" s="28"/>
    </row>
    <row r="938" spans="1:34">
      <c r="A938" s="10" t="str">
        <f>'Main Meals'!A827</f>
        <v>90051S.000.000.000.000.000.000</v>
      </c>
      <c r="B938" s="9" t="str">
        <f>'Main Meals'!B827</f>
        <v>90050S</v>
      </c>
      <c r="C938" s="9" t="str">
        <f>'Main Meals'!C827</f>
        <v>90051S</v>
      </c>
      <c r="D938" s="10" t="str">
        <f>'Main Meals'!D827</f>
        <v>Banana Pudding</v>
      </c>
      <c r="Q938" s="7"/>
      <c r="X938" s="392"/>
      <c r="Y938" s="392"/>
      <c r="AG938" s="7"/>
      <c r="AH938" s="28"/>
    </row>
    <row r="939" spans="1:34">
      <c r="A939" s="10" t="str">
        <f>'Main Meals'!A828</f>
        <v>90061S.000.000.000.000.000.000</v>
      </c>
      <c r="B939" s="9" t="str">
        <f>'Main Meals'!B828</f>
        <v>90060S</v>
      </c>
      <c r="C939" s="9" t="str">
        <f>'Main Meals'!C828</f>
        <v>90061S</v>
      </c>
      <c r="D939" s="10" t="str">
        <f>'Main Meals'!D828</f>
        <v>Basmati Rice</v>
      </c>
      <c r="Q939" s="7"/>
      <c r="X939" s="392"/>
      <c r="Y939" s="392"/>
      <c r="AG939" s="7"/>
      <c r="AH939" s="28"/>
    </row>
    <row r="940" spans="1:34">
      <c r="A940" s="10" t="str">
        <f>'Main Meals'!A829</f>
        <v>90071S.000.000.000.000.000.000</v>
      </c>
      <c r="B940" s="9" t="str">
        <f>'Main Meals'!B829</f>
        <v>90070S</v>
      </c>
      <c r="C940" s="9" t="str">
        <f>'Main Meals'!C829</f>
        <v>90071S</v>
      </c>
      <c r="D940" s="10" t="str">
        <f>'Main Meals'!D829</f>
        <v>Brownie Bites</v>
      </c>
      <c r="Q940" s="7"/>
      <c r="X940" s="392"/>
      <c r="Y940" s="392"/>
      <c r="AG940" s="7"/>
      <c r="AH940" s="28"/>
    </row>
    <row r="941" spans="1:34">
      <c r="A941" s="10" t="str">
        <f>'Main Meals'!A830</f>
        <v>90093S.000.000.000.000.000.000</v>
      </c>
      <c r="B941" s="9" t="str">
        <f>'Main Meals'!B830</f>
        <v>90090S</v>
      </c>
      <c r="C941" s="9" t="str">
        <f>'Main Meals'!C830</f>
        <v>90093S</v>
      </c>
      <c r="D941" s="10" t="str">
        <f>'Main Meals'!D830</f>
        <v>Chicken and Rice soup</v>
      </c>
      <c r="Q941" s="7"/>
      <c r="X941" s="392"/>
      <c r="Y941" s="392"/>
      <c r="AG941" s="7"/>
      <c r="AH941" s="28"/>
    </row>
    <row r="942" spans="1:34">
      <c r="A942" s="10" t="str">
        <f>'Main Meals'!A831</f>
        <v>90103S.000.000.000.000.000.000</v>
      </c>
      <c r="B942" s="9" t="str">
        <f>'Main Meals'!B831</f>
        <v>90100S</v>
      </c>
      <c r="C942" s="9" t="str">
        <f>'Main Meals'!C831</f>
        <v>90103S</v>
      </c>
      <c r="D942" s="10" t="str">
        <f>'Main Meals'!D831</f>
        <v>Chicken Stracciatella soup</v>
      </c>
      <c r="Q942" s="7"/>
      <c r="X942" s="392"/>
      <c r="Y942" s="392"/>
      <c r="AG942" s="7"/>
      <c r="AH942" s="28"/>
    </row>
    <row r="943" spans="1:34">
      <c r="A943" s="10" t="str">
        <f>'Main Meals'!A832</f>
        <v>90121S.000.000.000.000.000.000</v>
      </c>
      <c r="B943" s="9" t="str">
        <f>'Main Meals'!B832</f>
        <v>90120S</v>
      </c>
      <c r="C943" s="9" t="str">
        <f>'Main Meals'!C832</f>
        <v>90121S</v>
      </c>
      <c r="D943" s="10" t="str">
        <f>'Main Meals'!D832</f>
        <v>Chopped Spring Salad</v>
      </c>
      <c r="Q943" s="7"/>
      <c r="X943" s="392"/>
      <c r="Y943" s="392"/>
      <c r="AG943" s="7"/>
      <c r="AH943" s="28"/>
    </row>
    <row r="944" spans="1:34">
      <c r="A944" s="10" t="str">
        <f>'Main Meals'!A833</f>
        <v>90131S.000.000.000.000.000.000</v>
      </c>
      <c r="B944" s="9" t="str">
        <f>'Main Meals'!B833</f>
        <v>90130S</v>
      </c>
      <c r="C944" s="9" t="str">
        <f>'Main Meals'!C833</f>
        <v>90131S</v>
      </c>
      <c r="D944" s="10" t="str">
        <f>'Main Meals'!D833</f>
        <v>Fish Cakes with Tartar Sauce</v>
      </c>
      <c r="Q944" s="7"/>
      <c r="X944" s="392"/>
      <c r="Y944" s="392"/>
      <c r="AG944" s="7"/>
      <c r="AH944" s="28"/>
    </row>
    <row r="945" spans="1:34">
      <c r="A945" s="10" t="str">
        <f>'Main Meals'!A834</f>
        <v>90141S.000.000.000.000.000.000</v>
      </c>
      <c r="B945" s="9" t="str">
        <f>'Main Meals'!B834</f>
        <v>90140S</v>
      </c>
      <c r="C945" s="9" t="str">
        <f>'Main Meals'!C834</f>
        <v>90141S</v>
      </c>
      <c r="D945" s="10" t="str">
        <f>'Main Meals'!D834</f>
        <v>Fresh Fruit Cup</v>
      </c>
      <c r="Q945" s="7"/>
      <c r="X945" s="392"/>
      <c r="Y945" s="392"/>
      <c r="AG945" s="7"/>
      <c r="AH945" s="28"/>
    </row>
    <row r="946" spans="1:34">
      <c r="A946" s="10" t="str">
        <f>'Main Meals'!A835</f>
        <v>90152S.000.000.000.000.000.000</v>
      </c>
      <c r="B946" s="9" t="str">
        <f>'Main Meals'!B835</f>
        <v>90150S</v>
      </c>
      <c r="C946" s="9" t="str">
        <f>'Main Meals'!C835</f>
        <v>90152S</v>
      </c>
      <c r="D946" s="10" t="str">
        <f>'Main Meals'!D835</f>
        <v>Green Beans</v>
      </c>
      <c r="Q946" s="7"/>
      <c r="X946" s="392"/>
      <c r="Y946" s="392"/>
      <c r="AG946" s="7"/>
      <c r="AH946" s="28"/>
    </row>
    <row r="947" spans="1:34">
      <c r="A947" s="10" t="str">
        <f>'Main Meals'!A836</f>
        <v>90151S.000.000.000.000.000.000</v>
      </c>
      <c r="B947" s="9" t="str">
        <f>'Main Meals'!B836</f>
        <v>90150S</v>
      </c>
      <c r="C947" s="9" t="str">
        <f>'Main Meals'!C836</f>
        <v>90151S</v>
      </c>
      <c r="D947" s="10" t="str">
        <f>'Main Meals'!D836</f>
        <v>Green Beans &amp; Almonds</v>
      </c>
      <c r="Q947" s="7"/>
      <c r="X947" s="392"/>
      <c r="Y947" s="392"/>
      <c r="AG947" s="7"/>
      <c r="AH947" s="28"/>
    </row>
    <row r="948" spans="1:34">
      <c r="A948" s="10" t="str">
        <f>'Main Meals'!A837</f>
        <v>90161S.000.000.000.000.000.000</v>
      </c>
      <c r="B948" s="9" t="str">
        <f>'Main Meals'!B837</f>
        <v>90160S</v>
      </c>
      <c r="C948" s="9" t="str">
        <f>'Main Meals'!C837</f>
        <v>90161S</v>
      </c>
      <c r="D948" s="10" t="str">
        <f>'Main Meals'!D837</f>
        <v>Classic Mac &amp; Cheese</v>
      </c>
      <c r="Q948" s="7"/>
      <c r="X948" s="392"/>
      <c r="Y948" s="392"/>
      <c r="AG948" s="7"/>
      <c r="AH948" s="28"/>
    </row>
    <row r="949" spans="1:34">
      <c r="A949" s="10" t="str">
        <f>'Main Meals'!A838</f>
        <v>90162S.000.000.000.000.000.000</v>
      </c>
      <c r="B949" s="9" t="str">
        <f>'Main Meals'!B838</f>
        <v>90160S</v>
      </c>
      <c r="C949" s="9" t="str">
        <f>'Main Meals'!C838</f>
        <v>90162S</v>
      </c>
      <c r="D949" s="10" t="str">
        <f>'Main Meals'!D838</f>
        <v>Macaroni Primavera</v>
      </c>
      <c r="Q949" s="7"/>
      <c r="X949" s="392"/>
      <c r="Y949" s="392"/>
      <c r="AG949" s="7"/>
      <c r="AH949" s="28"/>
    </row>
    <row r="950" spans="1:34">
      <c r="A950" s="10" t="str">
        <f>'Main Meals'!A839</f>
        <v>90163S.000.000.000.000.000.000</v>
      </c>
      <c r="B950" s="9" t="str">
        <f>'Main Meals'!B839</f>
        <v>90160S</v>
      </c>
      <c r="C950" s="9" t="str">
        <f>'Main Meals'!C839</f>
        <v>90163S</v>
      </c>
      <c r="D950" s="10" t="str">
        <f>'Main Meals'!D839</f>
        <v>Pulled BBQ Chicken</v>
      </c>
      <c r="Q950" s="7"/>
      <c r="X950" s="392"/>
      <c r="Y950" s="392"/>
      <c r="AG950" s="7"/>
      <c r="AH950" s="28"/>
    </row>
    <row r="951" spans="1:34">
      <c r="A951" s="10" t="str">
        <f>'Main Meals'!A840</f>
        <v>90171S.000.000.000.000.000.000</v>
      </c>
      <c r="B951" s="9" t="str">
        <f>'Main Meals'!B840</f>
        <v>90170S</v>
      </c>
      <c r="C951" s="9" t="str">
        <f>'Main Meals'!C840</f>
        <v>90171S</v>
      </c>
      <c r="D951" s="10" t="str">
        <f>'Main Meals'!D840</f>
        <v>Macaroni Salad with Beets</v>
      </c>
      <c r="Q951" s="7"/>
      <c r="X951" s="392"/>
      <c r="Y951" s="392"/>
      <c r="AG951" s="7"/>
      <c r="AH951" s="28"/>
    </row>
    <row r="952" spans="1:34">
      <c r="A952" s="10" t="str">
        <f>'Main Meals'!A841</f>
        <v>90181S.000.000.000.000.000.000</v>
      </c>
      <c r="B952" s="9" t="str">
        <f>'Main Meals'!B841</f>
        <v>90180S</v>
      </c>
      <c r="C952" s="9" t="str">
        <f>'Main Meals'!C841</f>
        <v>90181S</v>
      </c>
      <c r="D952" s="10" t="str">
        <f>'Main Meals'!D841</f>
        <v>Mini Coffee Cake</v>
      </c>
      <c r="Q952" s="7"/>
      <c r="X952" s="392"/>
      <c r="Y952" s="392"/>
      <c r="AG952" s="7"/>
      <c r="AH952" s="28"/>
    </row>
    <row r="953" spans="1:34">
      <c r="A953" s="10" t="str">
        <f>'Main Meals'!A842</f>
        <v>90191S.000.000.000.000.000.000</v>
      </c>
      <c r="B953" s="9" t="str">
        <f>'Main Meals'!B842</f>
        <v>90190S</v>
      </c>
      <c r="C953" s="9" t="str">
        <f>'Main Meals'!C842</f>
        <v>90191S</v>
      </c>
      <c r="D953" s="10" t="str">
        <f>'Main Meals'!D842</f>
        <v>Rice Pudding</v>
      </c>
      <c r="Q953" s="7"/>
      <c r="X953" s="392"/>
      <c r="Y953" s="392"/>
      <c r="AG953" s="7"/>
      <c r="AH953" s="28"/>
    </row>
    <row r="954" spans="1:34">
      <c r="A954" s="10" t="str">
        <f>'Main Meals'!A843</f>
        <v>90201S.000.000.000.000.000.000</v>
      </c>
      <c r="B954" s="9" t="str">
        <f>'Main Meals'!B843</f>
        <v>90200S</v>
      </c>
      <c r="C954" s="9" t="str">
        <f>'Main Meals'!C843</f>
        <v>90201S</v>
      </c>
      <c r="D954" s="10" t="str">
        <f>'Main Meals'!D843</f>
        <v>Roasted Broccoli</v>
      </c>
      <c r="Q954" s="7"/>
      <c r="X954" s="392"/>
      <c r="Y954" s="392"/>
      <c r="AG954" s="7"/>
      <c r="AH954" s="28"/>
    </row>
    <row r="955" spans="1:34">
      <c r="A955" s="10" t="str">
        <f>'Main Meals'!A844</f>
        <v>90211S.000.000.000.000.000.000</v>
      </c>
      <c r="B955" s="9" t="str">
        <f>'Main Meals'!B844</f>
        <v>90210S</v>
      </c>
      <c r="C955" s="9" t="str">
        <f>'Main Meals'!C844</f>
        <v>90211S</v>
      </c>
      <c r="D955" s="10" t="str">
        <f>'Main Meals'!D844</f>
        <v>Rosemary Whipped Potatoes</v>
      </c>
      <c r="Q955" s="7"/>
      <c r="X955" s="392"/>
      <c r="Y955" s="392"/>
      <c r="AG955" s="7"/>
      <c r="AH955" s="28"/>
    </row>
    <row r="956" spans="1:34">
      <c r="A956" s="10" t="str">
        <f>'Main Meals'!A845</f>
        <v>90221S.000.000.000.000.000.000</v>
      </c>
      <c r="B956" s="9" t="str">
        <f>'Main Meals'!B845</f>
        <v>90220S</v>
      </c>
      <c r="C956" s="9" t="str">
        <f>'Main Meals'!C845</f>
        <v>90221S</v>
      </c>
      <c r="D956" s="10" t="str">
        <f>'Main Meals'!D845</f>
        <v>Sauteed Spinach</v>
      </c>
      <c r="Q956" s="7"/>
      <c r="X956" s="392"/>
      <c r="Y956" s="392"/>
      <c r="AG956" s="7"/>
      <c r="AH956" s="28"/>
    </row>
    <row r="957" spans="1:34">
      <c r="A957" s="10" t="str">
        <f>'Main Meals'!A846</f>
        <v>90231S.000.000.000.000.000.000</v>
      </c>
      <c r="B957" s="9" t="str">
        <f>'Main Meals'!B846</f>
        <v>90230S</v>
      </c>
      <c r="C957" s="9" t="str">
        <f>'Main Meals'!C846</f>
        <v>90231S</v>
      </c>
      <c r="D957" s="10" t="str">
        <f>'Main Meals'!D846</f>
        <v>Penne with Meat Sauce</v>
      </c>
      <c r="Q957" s="7"/>
      <c r="X957" s="392"/>
      <c r="Y957" s="392"/>
      <c r="AG957" s="7"/>
      <c r="AH957" s="28"/>
    </row>
    <row r="958" spans="1:34">
      <c r="A958" s="10" t="str">
        <f>'Main Meals'!A847</f>
        <v>90241S.000.000.000.000.000.000</v>
      </c>
      <c r="B958" s="9" t="str">
        <f>'Main Meals'!B847</f>
        <v>90240S</v>
      </c>
      <c r="C958" s="9" t="str">
        <f>'Main Meals'!C847</f>
        <v>90241S</v>
      </c>
      <c r="D958" s="10" t="str">
        <f>'Main Meals'!D847</f>
        <v>Teriyaki Chicken</v>
      </c>
      <c r="Q958" s="7"/>
      <c r="X958" s="392"/>
      <c r="Y958" s="392"/>
      <c r="AG958" s="7"/>
      <c r="AH958" s="28"/>
    </row>
    <row r="959" spans="1:34">
      <c r="A959" s="10" t="str">
        <f>'Main Meals'!A848</f>
        <v>90251S.000.000.000.000.000.000</v>
      </c>
      <c r="B959" s="9" t="str">
        <f>'Main Meals'!B848</f>
        <v>90250S</v>
      </c>
      <c r="C959" s="9" t="str">
        <f>'Main Meals'!C848</f>
        <v>90251S</v>
      </c>
      <c r="D959" s="10" t="str">
        <f>'Main Meals'!D848</f>
        <v>Turkey Meatballs with Tomato Sauce</v>
      </c>
      <c r="Q959" s="7"/>
      <c r="X959" s="392"/>
      <c r="Y959" s="392"/>
      <c r="AG959" s="7"/>
      <c r="AH959" s="28"/>
    </row>
    <row r="960" spans="1:34">
      <c r="A960" s="10" t="str">
        <f>'Main Meals'!A849</f>
        <v>90281S.000.000.000.000.000.000</v>
      </c>
      <c r="B960" s="9" t="str">
        <f>'Main Meals'!B849</f>
        <v>90280S</v>
      </c>
      <c r="C960" s="9" t="str">
        <f>'Main Meals'!C849</f>
        <v>90281S</v>
      </c>
      <c r="D960" s="10" t="str">
        <f>'Main Meals'!D849</f>
        <v>Brown Rice</v>
      </c>
      <c r="Q960" s="7"/>
      <c r="X960" s="392"/>
      <c r="Y960" s="392"/>
      <c r="AG960" s="7"/>
      <c r="AH960" s="28"/>
    </row>
    <row r="961" spans="1:34">
      <c r="A961" s="10" t="str">
        <f>'Main Meals'!A850</f>
        <v>90291S.000.000.000.000.000.000</v>
      </c>
      <c r="B961" s="9" t="str">
        <f>'Main Meals'!B850</f>
        <v>90290S</v>
      </c>
      <c r="C961" s="9" t="str">
        <f>'Main Meals'!C850</f>
        <v>90291S</v>
      </c>
      <c r="D961" s="10" t="str">
        <f>'Main Meals'!D850</f>
        <v xml:space="preserve">Carrot Puree </v>
      </c>
      <c r="Q961" s="7"/>
      <c r="X961" s="392"/>
      <c r="Y961" s="392"/>
      <c r="AG961" s="7"/>
      <c r="AH961" s="28"/>
    </row>
    <row r="962" spans="1:34">
      <c r="A962" s="10" t="str">
        <f>'Main Meals'!A851</f>
        <v>90311S.000.000.000.000.000.000</v>
      </c>
      <c r="B962" s="9" t="str">
        <f>'Main Meals'!B851</f>
        <v>90310S</v>
      </c>
      <c r="C962" s="9" t="str">
        <f>'Main Meals'!C851</f>
        <v>90311S</v>
      </c>
      <c r="D962" s="10" t="str">
        <f>'Main Meals'!D851</f>
        <v>Chicken Tacos (Taco Shells Optional)</v>
      </c>
      <c r="Q962" s="7"/>
      <c r="X962" s="392"/>
      <c r="Y962" s="392"/>
      <c r="AG962" s="7"/>
      <c r="AH962" s="28"/>
    </row>
    <row r="963" spans="1:34">
      <c r="A963" s="10" t="str">
        <f>'Main Meals'!A852</f>
        <v>90321S.000.000.000.000.000.000</v>
      </c>
      <c r="B963" s="9" t="str">
        <f>'Main Meals'!B852</f>
        <v>90320S</v>
      </c>
      <c r="C963" s="9" t="str">
        <f>'Main Meals'!C852</f>
        <v>90321S</v>
      </c>
      <c r="D963" s="10" t="str">
        <f>'Main Meals'!D852</f>
        <v>Chili with Cheddar Cheese</v>
      </c>
      <c r="Q963" s="7"/>
      <c r="X963" s="392"/>
      <c r="Y963" s="392"/>
      <c r="AG963" s="7"/>
      <c r="AH963" s="28"/>
    </row>
    <row r="964" spans="1:34">
      <c r="A964" s="10" t="str">
        <f>'Main Meals'!A853</f>
        <v>90331S.000.000.000.000.000.000</v>
      </c>
      <c r="B964" s="9" t="str">
        <f>'Main Meals'!B853</f>
        <v>90330S</v>
      </c>
      <c r="C964" s="9" t="str">
        <f>'Main Meals'!C853</f>
        <v>90331S</v>
      </c>
      <c r="D964" s="10" t="str">
        <f>'Main Meals'!D853</f>
        <v>Chocolate Pudding</v>
      </c>
      <c r="Q964" s="7"/>
      <c r="X964" s="392"/>
      <c r="Y964" s="392"/>
      <c r="AG964" s="7"/>
      <c r="AH964" s="28"/>
    </row>
    <row r="965" spans="1:34">
      <c r="A965" s="10" t="str">
        <f>'Main Meals'!A854</f>
        <v>90332S.000.000.000.000.000.000</v>
      </c>
      <c r="B965" s="9" t="str">
        <f>'Main Meals'!B854</f>
        <v>90330S</v>
      </c>
      <c r="C965" s="9" t="str">
        <f>'Main Meals'!C854</f>
        <v>90332S</v>
      </c>
      <c r="D965" s="10" t="str">
        <f>'Main Meals'!D854</f>
        <v>Strawberry and Vanilla Pudding</v>
      </c>
      <c r="Q965" s="7"/>
      <c r="X965" s="392"/>
      <c r="Y965" s="392"/>
      <c r="AG965" s="7"/>
      <c r="AH965" s="28"/>
    </row>
    <row r="966" spans="1:34">
      <c r="A966" s="10" t="str">
        <f>'Main Meals'!A855</f>
        <v>90333S.000.000.000.000.000.000</v>
      </c>
      <c r="B966" s="9" t="str">
        <f>'Main Meals'!B855</f>
        <v>90330S</v>
      </c>
      <c r="C966" s="9" t="str">
        <f>'Main Meals'!C855</f>
        <v>90333S</v>
      </c>
      <c r="D966" s="10" t="str">
        <f>'Main Meals'!D855</f>
        <v>Vanilla Pudding</v>
      </c>
      <c r="Q966" s="7"/>
      <c r="X966" s="392"/>
      <c r="Y966" s="392"/>
      <c r="AG966" s="7"/>
      <c r="AH966" s="28"/>
    </row>
    <row r="967" spans="1:34">
      <c r="A967" s="10" t="str">
        <f>'Main Meals'!A856</f>
        <v>90341S.000.000.000.000.000.000</v>
      </c>
      <c r="B967" s="9" t="str">
        <f>'Main Meals'!B856</f>
        <v>90340S</v>
      </c>
      <c r="C967" s="9" t="str">
        <f>'Main Meals'!C856</f>
        <v>90341S</v>
      </c>
      <c r="D967" s="10" t="str">
        <f>'Main Meals'!D856</f>
        <v>Chopped Caesar Salad</v>
      </c>
      <c r="Q967" s="7"/>
      <c r="X967" s="392"/>
      <c r="Y967" s="392"/>
      <c r="AG967" s="7"/>
      <c r="AH967" s="28"/>
    </row>
    <row r="968" spans="1:34">
      <c r="A968" s="10" t="str">
        <f>'Main Meals'!A857</f>
        <v>90351S.000.000.000.000.000.000</v>
      </c>
      <c r="B968" s="9" t="str">
        <f>'Main Meals'!B857</f>
        <v>90350S</v>
      </c>
      <c r="C968" s="9" t="str">
        <f>'Main Meals'!C857</f>
        <v>90351S</v>
      </c>
      <c r="D968" s="10" t="str">
        <f>'Main Meals'!D857</f>
        <v>Cole Slaw</v>
      </c>
      <c r="Q968" s="7"/>
      <c r="X968" s="392"/>
      <c r="Y968" s="392"/>
      <c r="AG968" s="7"/>
      <c r="AH968" s="28"/>
    </row>
    <row r="969" spans="1:34">
      <c r="A969" s="10" t="str">
        <f>'Main Meals'!A858</f>
        <v>90383S.000.000.000.000.000.000</v>
      </c>
      <c r="B969" s="9" t="str">
        <f>'Main Meals'!B858</f>
        <v>90380S</v>
      </c>
      <c r="C969" s="9" t="str">
        <f>'Main Meals'!C858</f>
        <v>90383S</v>
      </c>
      <c r="D969" s="10" t="str">
        <f>'Main Meals'!D858</f>
        <v>Italian Wedding soup</v>
      </c>
      <c r="Q969" s="7"/>
      <c r="X969" s="392"/>
      <c r="Y969" s="392"/>
      <c r="AG969" s="7"/>
      <c r="AH969" s="28"/>
    </row>
    <row r="970" spans="1:34">
      <c r="A970" s="10" t="str">
        <f>'Main Meals'!A859</f>
        <v>90391S.000.000.000.000.000.000</v>
      </c>
      <c r="B970" s="9" t="str">
        <f>'Main Meals'!B859</f>
        <v>90390S</v>
      </c>
      <c r="C970" s="9" t="str">
        <f>'Main Meals'!C859</f>
        <v>90391S</v>
      </c>
      <c r="D970" s="10" t="str">
        <f>'Main Meals'!D859</f>
        <v>Chopped Mediterranean Salad</v>
      </c>
      <c r="Q970" s="7"/>
      <c r="X970" s="392"/>
      <c r="Y970" s="392"/>
      <c r="AG970" s="7"/>
      <c r="AH970" s="28"/>
    </row>
    <row r="971" spans="1:34">
      <c r="A971" s="10" t="str">
        <f>'Main Meals'!A860</f>
        <v>90403S.000.000.000.000.000.000</v>
      </c>
      <c r="B971" s="9" t="str">
        <f>'Main Meals'!B860</f>
        <v>90400S</v>
      </c>
      <c r="C971" s="9" t="str">
        <f>'Main Meals'!C860</f>
        <v>90403S</v>
      </c>
      <c r="D971" s="10" t="str">
        <f>'Main Meals'!D860</f>
        <v>Minestrone soup</v>
      </c>
      <c r="Q971" s="7"/>
      <c r="X971" s="392"/>
      <c r="Y971" s="392"/>
      <c r="AG971" s="7"/>
      <c r="AH971" s="28"/>
    </row>
    <row r="972" spans="1:34">
      <c r="A972" s="10" t="str">
        <f>'Main Meals'!A861</f>
        <v>90421S.000.000.000.000.000.000</v>
      </c>
      <c r="B972" s="9" t="str">
        <f>'Main Meals'!B861</f>
        <v>90420S</v>
      </c>
      <c r="C972" s="9" t="str">
        <f>'Main Meals'!C861</f>
        <v>90421S</v>
      </c>
      <c r="D972" s="10" t="str">
        <f>'Main Meals'!D861</f>
        <v>Peanut Butter Chocolate Chip bites</v>
      </c>
      <c r="Q972" s="7"/>
      <c r="X972" s="392"/>
      <c r="Y972" s="392"/>
      <c r="AG972" s="7"/>
      <c r="AH972" s="28"/>
    </row>
    <row r="973" spans="1:34">
      <c r="A973" s="10" t="str">
        <f>'Main Meals'!A862</f>
        <v>90431S.000.000.000.000.000.000</v>
      </c>
      <c r="B973" s="9" t="str">
        <f>'Main Meals'!B862</f>
        <v>90430S</v>
      </c>
      <c r="C973" s="9" t="str">
        <f>'Main Meals'!C862</f>
        <v>90431S</v>
      </c>
      <c r="D973" s="10" t="str">
        <f>'Main Meals'!D862</f>
        <v>Potato Salad</v>
      </c>
      <c r="Q973" s="7"/>
      <c r="X973" s="392"/>
      <c r="Y973" s="392"/>
      <c r="AG973" s="7"/>
      <c r="AH973" s="28"/>
    </row>
    <row r="974" spans="1:34">
      <c r="A974" s="10" t="str">
        <f>'Main Meals'!A863</f>
        <v>90451S.000.000.000.000.000.000</v>
      </c>
      <c r="B974" s="9" t="str">
        <f>'Main Meals'!B863</f>
        <v>90450S</v>
      </c>
      <c r="C974" s="9" t="str">
        <f>'Main Meals'!C863</f>
        <v>90451S</v>
      </c>
      <c r="D974" s="10" t="str">
        <f>'Main Meals'!D863</f>
        <v xml:space="preserve">Slow Cooked Roast Beef </v>
      </c>
      <c r="Q974" s="7"/>
      <c r="X974" s="392"/>
      <c r="Y974" s="392"/>
      <c r="AG974" s="7"/>
      <c r="AH974" s="28"/>
    </row>
    <row r="975" spans="1:34">
      <c r="A975" s="10" t="str">
        <f>'Main Meals'!A864</f>
        <v>90461S.000.000.000.000.000.000</v>
      </c>
      <c r="B975" s="9" t="str">
        <f>'Main Meals'!B864</f>
        <v>90460S</v>
      </c>
      <c r="C975" s="9" t="str">
        <f>'Main Meals'!C864</f>
        <v>90461S</v>
      </c>
      <c r="D975" s="10" t="str">
        <f>'Main Meals'!D864</f>
        <v xml:space="preserve">Spaghetti and Turkey Meatballs, with Tomato, Mushroom and Veggie Sauce </v>
      </c>
      <c r="Q975" s="7"/>
      <c r="X975" s="392"/>
      <c r="Y975" s="392"/>
      <c r="AG975" s="7"/>
      <c r="AH975" s="28"/>
    </row>
    <row r="976" spans="1:34">
      <c r="A976" s="10" t="str">
        <f>'Main Meals'!A865</f>
        <v>90471S.000.000.000.000.000.000</v>
      </c>
      <c r="B976" s="9" t="str">
        <f>'Main Meals'!B865</f>
        <v>90470S</v>
      </c>
      <c r="C976" s="9" t="str">
        <f>'Main Meals'!C865</f>
        <v>90471S</v>
      </c>
      <c r="D976" s="10" t="str">
        <f>'Main Meals'!D865</f>
        <v>Apple Sauce with Raisins and Cinnamon</v>
      </c>
      <c r="Q976" s="7"/>
      <c r="X976" s="392"/>
      <c r="Y976" s="392"/>
      <c r="AG976" s="7"/>
      <c r="AH976" s="28"/>
    </row>
    <row r="977" spans="1:34">
      <c r="A977" s="10" t="str">
        <f>'Main Meals'!A866</f>
        <v>90491S.000.000.000.000.000.000</v>
      </c>
      <c r="B977" s="9" t="str">
        <f>'Main Meals'!B866</f>
        <v>90490S</v>
      </c>
      <c r="C977" s="9" t="str">
        <f>'Main Meals'!C866</f>
        <v>90491S</v>
      </c>
      <c r="D977" s="10" t="str">
        <f>'Main Meals'!D866</f>
        <v>Caramelized Bananas</v>
      </c>
      <c r="Q977" s="7"/>
      <c r="X977" s="392"/>
      <c r="Y977" s="392"/>
      <c r="AG977" s="7"/>
      <c r="AH977" s="28"/>
    </row>
    <row r="978" spans="1:34">
      <c r="A978" s="10" t="str">
        <f>'Main Meals'!A867</f>
        <v>90503S.000.000.000.000.000.000</v>
      </c>
      <c r="B978" s="9" t="str">
        <f>'Main Meals'!B867</f>
        <v>90500S</v>
      </c>
      <c r="C978" s="9" t="str">
        <f>'Main Meals'!C867</f>
        <v>90503S</v>
      </c>
      <c r="D978" s="10" t="str">
        <f>'Main Meals'!D867</f>
        <v>Chicken Noodle soup</v>
      </c>
      <c r="Q978" s="7"/>
      <c r="X978" s="392"/>
      <c r="Y978" s="392"/>
      <c r="AG978" s="7"/>
      <c r="AH978" s="28"/>
    </row>
    <row r="979" spans="1:34">
      <c r="A979" s="10" t="str">
        <f>'Main Meals'!A868</f>
        <v>90511S.000.000.000.000.000.000</v>
      </c>
      <c r="B979" s="9" t="str">
        <f>'Main Meals'!B868</f>
        <v>90510S</v>
      </c>
      <c r="C979" s="9" t="str">
        <f>'Main Meals'!C868</f>
        <v>90511S</v>
      </c>
      <c r="D979" s="10" t="str">
        <f>'Main Meals'!D868</f>
        <v>Chicken Parmesan</v>
      </c>
      <c r="Q979" s="7"/>
      <c r="X979" s="392"/>
      <c r="Y979" s="392"/>
      <c r="AG979" s="7"/>
      <c r="AH979" s="28"/>
    </row>
    <row r="980" spans="1:34">
      <c r="A980" s="10" t="str">
        <f>'Main Meals'!A869</f>
        <v>90531S.000.000.000.000.000.000</v>
      </c>
      <c r="B980" s="9" t="str">
        <f>'Main Meals'!B869</f>
        <v>90530S</v>
      </c>
      <c r="C980" s="9" t="str">
        <f>'Main Meals'!C869</f>
        <v>90531S</v>
      </c>
      <c r="D980" s="10" t="str">
        <f>'Main Meals'!D869</f>
        <v>Creamy Spinach</v>
      </c>
      <c r="Q980" s="7"/>
      <c r="X980" s="392"/>
      <c r="Y980" s="392"/>
      <c r="AG980" s="7"/>
      <c r="AH980" s="28"/>
    </row>
    <row r="981" spans="1:34">
      <c r="A981" s="10" t="str">
        <f>'Main Meals'!A870</f>
        <v>90541S.000.000.000.000.000.000</v>
      </c>
      <c r="B981" s="9" t="str">
        <f>'Main Meals'!B870</f>
        <v>90540S</v>
      </c>
      <c r="C981" s="9" t="str">
        <f>'Main Meals'!C870</f>
        <v>90541S</v>
      </c>
      <c r="D981" s="10" t="str">
        <f>'Main Meals'!D870</f>
        <v>Cucumber Potato Salad</v>
      </c>
      <c r="Q981" s="7"/>
      <c r="X981" s="392"/>
      <c r="Y981" s="392"/>
      <c r="AG981" s="7"/>
      <c r="AH981" s="28"/>
    </row>
    <row r="982" spans="1:34">
      <c r="A982" s="10" t="str">
        <f>'Main Meals'!A871</f>
        <v>90562S.000.000.000.000.000.000</v>
      </c>
      <c r="B982" s="9" t="str">
        <f>'Main Meals'!B871</f>
        <v>90560S</v>
      </c>
      <c r="C982" s="9" t="str">
        <f>'Main Meals'!C871</f>
        <v>90562S</v>
      </c>
      <c r="D982" s="10" t="str">
        <f>'Main Meals'!D871</f>
        <v>Primavera Rice</v>
      </c>
      <c r="Q982" s="7"/>
      <c r="X982" s="392"/>
      <c r="Y982" s="392"/>
      <c r="AG982" s="7"/>
      <c r="AH982" s="28"/>
    </row>
    <row r="983" spans="1:34">
      <c r="A983" s="10" t="str">
        <f>'Main Meals'!A872</f>
        <v>90571S.000.000.000.000.000.000</v>
      </c>
      <c r="B983" s="9" t="str">
        <f>'Main Meals'!B872</f>
        <v>90570S</v>
      </c>
      <c r="C983" s="9" t="str">
        <f>'Main Meals'!C872</f>
        <v>90571S</v>
      </c>
      <c r="D983" s="10" t="str">
        <f>'Main Meals'!D872</f>
        <v>Lasagna Bolognese</v>
      </c>
      <c r="Q983" s="7"/>
      <c r="X983" s="392"/>
      <c r="Y983" s="392"/>
      <c r="AG983" s="7"/>
      <c r="AH983" s="28"/>
    </row>
    <row r="984" spans="1:34">
      <c r="A984" s="10" t="str">
        <f>'Main Meals'!A873</f>
        <v>90581S.000.000.000.000.000.000</v>
      </c>
      <c r="B984" s="9" t="str">
        <f>'Main Meals'!B873</f>
        <v>90580S</v>
      </c>
      <c r="C984" s="9" t="str">
        <f>'Main Meals'!C873</f>
        <v>90581S</v>
      </c>
      <c r="D984" s="10" t="str">
        <f>'Main Meals'!D873</f>
        <v>Maple Glazed Ham</v>
      </c>
      <c r="Q984" s="7"/>
      <c r="X984" s="392"/>
      <c r="Y984" s="392"/>
      <c r="AG984" s="7"/>
      <c r="AH984" s="28"/>
    </row>
    <row r="985" spans="1:34">
      <c r="A985" s="10" t="str">
        <f>'Main Meals'!A874</f>
        <v>90591S.000.000.000.000.000.000</v>
      </c>
      <c r="B985" s="9" t="str">
        <f>'Main Meals'!B874</f>
        <v>90590S</v>
      </c>
      <c r="C985" s="9" t="str">
        <f>'Main Meals'!C874</f>
        <v>90591S</v>
      </c>
      <c r="D985" s="10" t="str">
        <f>'Main Meals'!D874</f>
        <v>Mashed Sweet Potatoes</v>
      </c>
      <c r="Q985" s="7"/>
      <c r="X985" s="392"/>
      <c r="Y985" s="392"/>
      <c r="AG985" s="7"/>
      <c r="AH985" s="28"/>
    </row>
    <row r="986" spans="1:34">
      <c r="A986" s="10" t="str">
        <f>'Main Meals'!A875</f>
        <v>90623S.000.000.000.000.000.000</v>
      </c>
      <c r="B986" s="9" t="str">
        <f>'Main Meals'!B875</f>
        <v>90620S</v>
      </c>
      <c r="C986" s="9" t="str">
        <f>'Main Meals'!C875</f>
        <v>90623S</v>
      </c>
      <c r="D986" s="10" t="str">
        <f>'Main Meals'!D875</f>
        <v>Mushroom and Barley soup</v>
      </c>
      <c r="Q986" s="7"/>
      <c r="X986" s="392"/>
      <c r="Y986" s="392"/>
      <c r="AG986" s="7"/>
      <c r="AH986" s="28"/>
    </row>
    <row r="987" spans="1:34">
      <c r="A987" s="10" t="str">
        <f>'Main Meals'!A876</f>
        <v>90631S.000.000.000.000.000.000</v>
      </c>
      <c r="B987" s="9" t="str">
        <f>'Main Meals'!B876</f>
        <v>90630S</v>
      </c>
      <c r="C987" s="9" t="str">
        <f>'Main Meals'!C876</f>
        <v>90631S</v>
      </c>
      <c r="D987" s="10" t="str">
        <f>'Main Meals'!D876</f>
        <v>New England Cod Chowder</v>
      </c>
      <c r="Q987" s="7"/>
      <c r="X987" s="392"/>
      <c r="Y987" s="392"/>
      <c r="AG987" s="7"/>
      <c r="AH987" s="28"/>
    </row>
    <row r="988" spans="1:34">
      <c r="A988" s="10" t="str">
        <f>'Main Meals'!A877</f>
        <v>90641S.000.000.000.000.000.000</v>
      </c>
      <c r="B988" s="9" t="str">
        <f>'Main Meals'!B877</f>
        <v>90640S</v>
      </c>
      <c r="C988" s="9" t="str">
        <f>'Main Meals'!C877</f>
        <v>90641S</v>
      </c>
      <c r="D988" s="10" t="str">
        <f>'Main Meals'!D877</f>
        <v>Roasted Carrots, Broccoli, &amp; Brussels Sprouts</v>
      </c>
      <c r="Q988" s="7"/>
      <c r="X988" s="392"/>
      <c r="Y988" s="392"/>
      <c r="AG988" s="7"/>
      <c r="AH988" s="28"/>
    </row>
    <row r="989" spans="1:34">
      <c r="A989" s="10" t="str">
        <f>'Main Meals'!A878</f>
        <v>90651S.000.000.000.000.000.000</v>
      </c>
      <c r="B989" s="9" t="str">
        <f>'Main Meals'!B878</f>
        <v>90650S</v>
      </c>
      <c r="C989" s="9" t="str">
        <f>'Main Meals'!C878</f>
        <v>90651S</v>
      </c>
      <c r="D989" s="10" t="str">
        <f>'Main Meals'!D878</f>
        <v>Rosemary Roasted Potatoes</v>
      </c>
      <c r="Q989" s="7"/>
      <c r="X989" s="392"/>
      <c r="Y989" s="392"/>
      <c r="AG989" s="7"/>
      <c r="AH989" s="28"/>
    </row>
    <row r="990" spans="1:34">
      <c r="A990" s="10" t="str">
        <f>'Main Meals'!A879</f>
        <v>90661S.000.000.000.000.000.000</v>
      </c>
      <c r="B990" s="9" t="str">
        <f>'Main Meals'!B879</f>
        <v>90660S</v>
      </c>
      <c r="C990" s="9" t="str">
        <f>'Main Meals'!C879</f>
        <v>90661S</v>
      </c>
      <c r="D990" s="10" t="str">
        <f>'Main Meals'!D879</f>
        <v>Spaghetti with Tomato, Garlic and Bacon Sauce</v>
      </c>
      <c r="Q990" s="7"/>
      <c r="X990" s="392"/>
      <c r="Y990" s="392"/>
      <c r="AG990" s="7"/>
      <c r="AH990" s="28"/>
    </row>
    <row r="991" spans="1:34">
      <c r="A991" s="10" t="str">
        <f>'Main Meals'!A880</f>
        <v>90671S.000.000.000.000.000.000</v>
      </c>
      <c r="B991" s="9" t="str">
        <f>'Main Meals'!B880</f>
        <v>90670S</v>
      </c>
      <c r="C991" s="9" t="str">
        <f>'Main Meals'!C880</f>
        <v>90671S</v>
      </c>
      <c r="D991" s="10" t="str">
        <f>'Main Meals'!D880</f>
        <v>Vegetable Stew</v>
      </c>
      <c r="Q991" s="7"/>
      <c r="X991" s="392"/>
      <c r="Y991" s="392"/>
      <c r="AG991" s="7"/>
      <c r="AH991" s="28"/>
    </row>
    <row r="992" spans="1:34">
      <c r="A992" s="10" t="str">
        <f>'Main Meals'!A881</f>
        <v>90683S.000.000.000.000.000.000</v>
      </c>
      <c r="B992" s="9" t="str">
        <f>'Main Meals'!B881</f>
        <v>90680S</v>
      </c>
      <c r="C992" s="9" t="str">
        <f>'Main Meals'!C881</f>
        <v>90683S</v>
      </c>
      <c r="D992" s="10" t="str">
        <f>'Main Meals'!D881</f>
        <v>Borscht soup</v>
      </c>
      <c r="Q992" s="7"/>
      <c r="X992" s="392"/>
      <c r="Y992" s="392"/>
      <c r="AG992" s="7"/>
      <c r="AH992" s="28"/>
    </row>
    <row r="993" spans="1:34">
      <c r="A993" s="10" t="str">
        <f>'Main Meals'!A882</f>
        <v>90691S.000.000.000.000.000.000</v>
      </c>
      <c r="B993" s="9" t="str">
        <f>'Main Meals'!B882</f>
        <v>90690S</v>
      </c>
      <c r="C993" s="9" t="str">
        <f>'Main Meals'!C882</f>
        <v>90691S</v>
      </c>
      <c r="D993" s="10" t="str">
        <f>'Main Meals'!D882</f>
        <v>Breaded Fish Filet</v>
      </c>
      <c r="Q993" s="7"/>
      <c r="X993" s="392"/>
      <c r="Y993" s="392"/>
      <c r="AG993" s="7"/>
      <c r="AH993" s="28"/>
    </row>
    <row r="994" spans="1:34">
      <c r="A994" s="10" t="str">
        <f>'Main Meals'!A883</f>
        <v>90692S.000.000.000.000.000.000</v>
      </c>
      <c r="B994" s="9" t="str">
        <f>'Main Meals'!B883</f>
        <v>90690S</v>
      </c>
      <c r="C994" s="9" t="str">
        <f>'Main Meals'!C883</f>
        <v>90692S</v>
      </c>
      <c r="D994" s="10" t="str">
        <f>'Main Meals'!D883</f>
        <v>Tilapia with Herb Sauce</v>
      </c>
      <c r="Q994" s="7"/>
      <c r="X994" s="392"/>
      <c r="Y994" s="392"/>
      <c r="AG994" s="7"/>
      <c r="AH994" s="28"/>
    </row>
    <row r="995" spans="1:34">
      <c r="A995" s="10" t="str">
        <f>'Main Meals'!A884</f>
        <v>90701S.000.000.000.000.000.000</v>
      </c>
      <c r="B995" s="9" t="str">
        <f>'Main Meals'!B884</f>
        <v>90700S</v>
      </c>
      <c r="C995" s="9" t="str">
        <f>'Main Meals'!C884</f>
        <v>90701S</v>
      </c>
      <c r="D995" s="10" t="str">
        <f>'Main Meals'!D884</f>
        <v>Broccoli Casserole with Ground Beef</v>
      </c>
      <c r="Q995" s="7"/>
      <c r="X995" s="392"/>
      <c r="Y995" s="392"/>
      <c r="AG995" s="7"/>
      <c r="AH995" s="28"/>
    </row>
    <row r="996" spans="1:34">
      <c r="A996" s="10" t="str">
        <f>'Main Meals'!A885</f>
        <v>90731S.000.000.000.000.000.000</v>
      </c>
      <c r="B996" s="9" t="str">
        <f>'Main Meals'!B885</f>
        <v>90730S</v>
      </c>
      <c r="C996" s="9" t="str">
        <f>'Main Meals'!C885</f>
        <v>90731S</v>
      </c>
      <c r="D996" s="10" t="str">
        <f>'Main Meals'!D885</f>
        <v>Egg Frittata with Bacon &amp; Cheese</v>
      </c>
      <c r="Q996" s="7"/>
      <c r="X996" s="392"/>
      <c r="Y996" s="392"/>
      <c r="AG996" s="7"/>
      <c r="AH996" s="28"/>
    </row>
    <row r="997" spans="1:34">
      <c r="A997" s="10" t="str">
        <f>'Main Meals'!A886</f>
        <v>90771S.000.000.000.000.000.000</v>
      </c>
      <c r="B997" s="9" t="str">
        <f>'Main Meals'!B886</f>
        <v>90770S</v>
      </c>
      <c r="C997" s="9" t="str">
        <f>'Main Meals'!C886</f>
        <v>90771S</v>
      </c>
      <c r="D997" s="10" t="str">
        <f>'Main Meals'!D886</f>
        <v>Rice with Green Peas</v>
      </c>
      <c r="Q997" s="7"/>
      <c r="X997" s="392"/>
      <c r="Y997" s="392"/>
      <c r="AG997" s="7"/>
      <c r="AH997" s="28"/>
    </row>
    <row r="998" spans="1:34">
      <c r="A998" s="10" t="str">
        <f>'Main Meals'!A887</f>
        <v>90783S.000.000.000.000.000.000</v>
      </c>
      <c r="B998" s="9" t="str">
        <f>'Main Meals'!B887</f>
        <v>90780S</v>
      </c>
      <c r="C998" s="9" t="str">
        <f>'Main Meals'!C887</f>
        <v>90783S</v>
      </c>
      <c r="D998" s="10" t="str">
        <f>'Main Meals'!D887</f>
        <v>Heavenly Cauliflower soup</v>
      </c>
      <c r="E998" s="383"/>
      <c r="Q998" s="7"/>
      <c r="X998" s="392"/>
      <c r="Y998" s="392"/>
      <c r="AG998" s="7"/>
      <c r="AH998" s="28"/>
    </row>
    <row r="999" spans="1:34">
      <c r="A999" s="10" t="str">
        <f>'Main Meals'!A888</f>
        <v>90791S.000.000.000.000.000.000</v>
      </c>
      <c r="B999" s="9" t="str">
        <f>'Main Meals'!B888</f>
        <v>90790S</v>
      </c>
      <c r="C999" s="9" t="str">
        <f>'Main Meals'!C888</f>
        <v>90791S</v>
      </c>
      <c r="D999" s="10" t="str">
        <f>'Main Meals'!D888</f>
        <v>Herbed Roasted Potatoes</v>
      </c>
      <c r="E999" s="384"/>
      <c r="F999" s="406"/>
      <c r="Q999" s="7"/>
      <c r="X999" s="392"/>
      <c r="Y999" s="392"/>
      <c r="AG999" s="7"/>
      <c r="AH999" s="28"/>
    </row>
    <row r="1000" spans="1:34">
      <c r="A1000" s="10" t="str">
        <f>'Main Meals'!A889</f>
        <v>90811S.000.000.000.000.000.000</v>
      </c>
      <c r="B1000" s="9" t="str">
        <f>'Main Meals'!B889</f>
        <v>90810S</v>
      </c>
      <c r="C1000" s="9" t="str">
        <f>'Main Meals'!C889</f>
        <v>90811S</v>
      </c>
      <c r="D1000" s="10" t="str">
        <f>'Main Meals'!D889</f>
        <v>Jasmine Rice</v>
      </c>
      <c r="J1000" s="386"/>
      <c r="K1000" s="386"/>
      <c r="M1000" s="386"/>
      <c r="N1000" s="386"/>
      <c r="O1000" s="386"/>
      <c r="W1000" s="383"/>
      <c r="AB1000" s="383"/>
      <c r="AC1000" s="383"/>
    </row>
    <row r="1001" spans="1:34">
      <c r="A1001" s="10" t="str">
        <f>'Main Meals'!A890</f>
        <v>90821S.000.000.000.000.000.000</v>
      </c>
      <c r="B1001" s="9" t="str">
        <f>'Main Meals'!B890</f>
        <v>90820S</v>
      </c>
      <c r="C1001" s="9" t="str">
        <f>'Main Meals'!C890</f>
        <v>90821S</v>
      </c>
      <c r="D1001" s="10" t="str">
        <f>'Main Meals'!D890</f>
        <v>Lemon Energy Bites</v>
      </c>
      <c r="G1001" s="406"/>
      <c r="H1001" s="410"/>
      <c r="I1001" s="406"/>
      <c r="J1001" s="387"/>
      <c r="K1001" s="387"/>
      <c r="L1001" s="390"/>
      <c r="M1001" s="387"/>
      <c r="N1001" s="387"/>
      <c r="O1001" s="387"/>
      <c r="P1001" s="406"/>
      <c r="R1001" s="390"/>
      <c r="S1001" s="390"/>
      <c r="T1001" s="390"/>
      <c r="U1001" s="406"/>
      <c r="V1001" s="406"/>
      <c r="W1001" s="384"/>
      <c r="Z1001" s="390"/>
      <c r="AA1001" s="390"/>
      <c r="AB1001" s="384"/>
      <c r="AC1001" s="384"/>
    </row>
  </sheetData>
  <autoFilter ref="A1:AI1001" xr:uid="{6C0A3FAA-B87D-EC49-B278-D26CCD3C3F6C}"/>
  <pageMargins left="0.7" right="0.7" top="0.75" bottom="0.75" header="0.3" footer="0.3"/>
  <pageSetup orientation="portrait" horizontalDpi="0" verticalDpi="0"/>
  <legacyDrawing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3DC907B-0F24-3046-B9D9-147F1A5478C8}">
  <sheetPr filterMode="1">
    <pageSetUpPr fitToPage="1"/>
  </sheetPr>
  <dimension ref="A1:H449"/>
  <sheetViews>
    <sheetView workbookViewId="0">
      <selection activeCell="D65" sqref="D65"/>
    </sheetView>
  </sheetViews>
  <sheetFormatPr defaultColWidth="11.19921875" defaultRowHeight="15.6"/>
  <cols>
    <col min="1" max="1" width="13.796875" style="1" customWidth="1"/>
    <col min="2" max="2" width="38.5" customWidth="1"/>
    <col min="3" max="3" width="13.5" customWidth="1"/>
    <col min="4" max="5" width="19" customWidth="1"/>
    <col min="6" max="6" width="0" hidden="1" customWidth="1"/>
    <col min="8" max="8" width="13.796875" customWidth="1"/>
  </cols>
  <sheetData>
    <row r="1" spans="1:8" ht="46.8">
      <c r="A1" s="396" t="str">
        <f>'Main Meals'!C1</f>
        <v>Subcategory ID</v>
      </c>
      <c r="B1" s="396" t="s">
        <v>2107</v>
      </c>
      <c r="C1" s="396" t="s">
        <v>6</v>
      </c>
      <c r="D1" s="396" t="s">
        <v>2110</v>
      </c>
      <c r="E1" s="396" t="s">
        <v>728</v>
      </c>
      <c r="F1" s="397" t="str">
        <f>'Retail Pricing'!Z1</f>
        <v>Agata SKU</v>
      </c>
      <c r="G1" s="397" t="s">
        <v>2106</v>
      </c>
      <c r="H1" s="396" t="s">
        <v>2105</v>
      </c>
    </row>
    <row r="2" spans="1:8">
      <c r="A2" s="1">
        <f>'Main Meals'!C2</f>
        <v>1001</v>
      </c>
      <c r="B2" t="str">
        <f>'Main Meals'!D2</f>
        <v>Pad Thai (Tofu)</v>
      </c>
      <c r="C2" s="1" t="s">
        <v>2111</v>
      </c>
      <c r="D2" s="1" t="str">
        <f>'Main Meals'!L2</f>
        <v>SS</v>
      </c>
      <c r="E2" s="1" t="s">
        <v>2075</v>
      </c>
      <c r="F2" s="1" t="str">
        <f>'Retail Pricing'!Z2</f>
        <v>Yes</v>
      </c>
      <c r="G2" s="395">
        <f>'Retail Pricing'!AA2</f>
        <v>14.15</v>
      </c>
      <c r="H2" s="395" t="e">
        <f>'Retail Pricing'!#REF!</f>
        <v>#REF!</v>
      </c>
    </row>
    <row r="3" spans="1:8">
      <c r="A3" s="1">
        <f>'Main Meals'!C3</f>
        <v>1002</v>
      </c>
      <c r="B3" t="str">
        <f>'Main Meals'!D3</f>
        <v>Pad Thai (Shrimp)</v>
      </c>
      <c r="C3" s="1" t="s">
        <v>2111</v>
      </c>
      <c r="D3" s="1" t="str">
        <f>'Main Meals'!L3</f>
        <v>SS</v>
      </c>
      <c r="E3" s="1" t="s">
        <v>2075</v>
      </c>
      <c r="F3" s="1" t="str">
        <f>'Retail Pricing'!Z3</f>
        <v>Yes</v>
      </c>
      <c r="G3" s="395">
        <f>'Retail Pricing'!AA3</f>
        <v>16.149899999999999</v>
      </c>
      <c r="H3" s="395" t="e">
        <f>'Retail Pricing'!#REF!</f>
        <v>#REF!</v>
      </c>
    </row>
    <row r="4" spans="1:8" hidden="1">
      <c r="A4" s="1">
        <f>'Main Meals'!C4</f>
        <v>1101</v>
      </c>
      <c r="B4" t="str">
        <f>'Main Meals'!D4</f>
        <v>Teriyaki Donburi  (Tofu)</v>
      </c>
      <c r="D4" t="str">
        <f>'Main Meals'!L4</f>
        <v>SS</v>
      </c>
      <c r="F4" t="str">
        <f>'Retail Pricing'!Z4</f>
        <v>No</v>
      </c>
      <c r="G4" s="395">
        <f>'Retail Pricing'!AA4</f>
        <v>14.99</v>
      </c>
      <c r="H4" s="395" t="e">
        <f>'Retail Pricing'!#REF!</f>
        <v>#REF!</v>
      </c>
    </row>
    <row r="5" spans="1:8" hidden="1">
      <c r="A5" s="1">
        <f>'Main Meals'!C5</f>
        <v>1102</v>
      </c>
      <c r="B5" t="str">
        <f>'Main Meals'!D5</f>
        <v>Teriyaki Donburi  (Chicken)</v>
      </c>
      <c r="D5" t="str">
        <f>'Main Meals'!L5</f>
        <v>SS</v>
      </c>
      <c r="F5" t="str">
        <f>'Retail Pricing'!Z5</f>
        <v>No</v>
      </c>
      <c r="G5" s="395">
        <f>'Retail Pricing'!AA5</f>
        <v>15.99</v>
      </c>
      <c r="H5" s="395" t="e">
        <f>'Retail Pricing'!#REF!</f>
        <v>#REF!</v>
      </c>
    </row>
    <row r="6" spans="1:8" hidden="1">
      <c r="A6" s="1">
        <f>'Main Meals'!C6</f>
        <v>1103</v>
      </c>
      <c r="B6" t="str">
        <f>'Main Meals'!D6</f>
        <v>Teriyaki Donburi  (Beef)</v>
      </c>
      <c r="D6" t="str">
        <f>'Main Meals'!L6</f>
        <v>SS</v>
      </c>
      <c r="F6" t="str">
        <f>'Retail Pricing'!Z6</f>
        <v>No</v>
      </c>
      <c r="G6" s="395">
        <f>'Retail Pricing'!AA6</f>
        <v>17.989999999999998</v>
      </c>
      <c r="H6" s="395" t="e">
        <f>'Retail Pricing'!#REF!</f>
        <v>#REF!</v>
      </c>
    </row>
    <row r="7" spans="1:8" hidden="1">
      <c r="A7" s="1">
        <f>'Main Meals'!C7</f>
        <v>1201</v>
      </c>
      <c r="B7" t="str">
        <f>'Main Meals'!D7</f>
        <v>Zucchini 'Spaghetti' Bolognese  (Bolognese)</v>
      </c>
      <c r="D7" t="str">
        <f>'Main Meals'!L7</f>
        <v>SS</v>
      </c>
      <c r="F7" t="str">
        <f>'Retail Pricing'!Z7</f>
        <v>No</v>
      </c>
      <c r="G7" s="395">
        <f>'Retail Pricing'!AA7</f>
        <v>15.99</v>
      </c>
      <c r="H7" s="395" t="e">
        <f>'Retail Pricing'!#REF!</f>
        <v>#REF!</v>
      </c>
    </row>
    <row r="8" spans="1:8" hidden="1">
      <c r="A8" s="1">
        <f>'Main Meals'!C8</f>
        <v>1202</v>
      </c>
      <c r="B8" t="str">
        <f>'Main Meals'!D8</f>
        <v>Zucchini 'Spaghetti' Pomodoro  (Pomodoro)</v>
      </c>
      <c r="D8" t="str">
        <f>'Main Meals'!L8</f>
        <v>SS</v>
      </c>
      <c r="F8" t="str">
        <f>'Retail Pricing'!Z8</f>
        <v>No</v>
      </c>
      <c r="G8" s="395">
        <f>'Retail Pricing'!AA8</f>
        <v>14.99</v>
      </c>
      <c r="H8" s="395" t="e">
        <f>'Retail Pricing'!#REF!</f>
        <v>#REF!</v>
      </c>
    </row>
    <row r="9" spans="1:8" hidden="1">
      <c r="A9" s="1">
        <f>'Main Meals'!C9</f>
        <v>1300</v>
      </c>
      <c r="B9" t="str">
        <f>'Main Meals'!D9</f>
        <v xml:space="preserve">Caprese Sandwich (OLD NOT ACTIVE) </v>
      </c>
      <c r="D9" t="str">
        <f>'Main Meals'!L9</f>
        <v>SS</v>
      </c>
      <c r="F9" t="str">
        <f>'Retail Pricing'!Z9</f>
        <v>No</v>
      </c>
      <c r="G9" s="395" t="str">
        <f>'Retail Pricing'!AA9</f>
        <v>-</v>
      </c>
      <c r="H9" s="395" t="e">
        <f>'Retail Pricing'!#REF!</f>
        <v>#REF!</v>
      </c>
    </row>
    <row r="10" spans="1:8" hidden="1">
      <c r="A10" s="1">
        <f>'Main Meals'!C10</f>
        <v>1400</v>
      </c>
      <c r="B10" t="str">
        <f>'Main Meals'!D10</f>
        <v xml:space="preserve">Buddha bowl (OLD NOT ACTIVE) </v>
      </c>
      <c r="D10" t="str">
        <f>'Main Meals'!L10</f>
        <v>SS</v>
      </c>
      <c r="F10" t="str">
        <f>'Retail Pricing'!Z10</f>
        <v>No</v>
      </c>
      <c r="G10" s="395">
        <f>'Retail Pricing'!AA10</f>
        <v>13.99</v>
      </c>
      <c r="H10" s="395" t="e">
        <f>'Retail Pricing'!#REF!</f>
        <v>#REF!</v>
      </c>
    </row>
    <row r="11" spans="1:8" hidden="1">
      <c r="A11" s="1">
        <f>'Main Meals'!C11</f>
        <v>1500</v>
      </c>
      <c r="B11" t="str">
        <f>'Main Meals'!D11</f>
        <v xml:space="preserve">Tuna Nicoise Sandwich </v>
      </c>
      <c r="D11" t="str">
        <f>'Main Meals'!L11</f>
        <v>SS</v>
      </c>
      <c r="F11" t="str">
        <f>'Retail Pricing'!Z11</f>
        <v>No</v>
      </c>
      <c r="G11" s="395" t="str">
        <f>'Retail Pricing'!AA11</f>
        <v>-</v>
      </c>
      <c r="H11" s="395" t="e">
        <f>'Retail Pricing'!#REF!</f>
        <v>#REF!</v>
      </c>
    </row>
    <row r="12" spans="1:8">
      <c r="A12" s="1">
        <f>'Main Meals'!C12</f>
        <v>1601</v>
      </c>
      <c r="B12" t="str">
        <f>'Main Meals'!D12</f>
        <v>Tikka Masala  (Tofu)</v>
      </c>
      <c r="C12" s="1" t="s">
        <v>2111</v>
      </c>
      <c r="D12" s="1" t="str">
        <f>'Main Meals'!L12</f>
        <v>SS</v>
      </c>
      <c r="E12" s="1" t="s">
        <v>2076</v>
      </c>
      <c r="F12" s="1" t="str">
        <f>'Retail Pricing'!Z12</f>
        <v>Yes</v>
      </c>
      <c r="G12" s="395">
        <f>'Retail Pricing'!AA12</f>
        <v>16.149899999999999</v>
      </c>
      <c r="H12" s="395" t="e">
        <f>'Retail Pricing'!#REF!</f>
        <v>#REF!</v>
      </c>
    </row>
    <row r="13" spans="1:8">
      <c r="A13" s="1">
        <f>'Main Meals'!C13</f>
        <v>1602</v>
      </c>
      <c r="B13" t="str">
        <f>'Main Meals'!D13</f>
        <v>Tikka Masala  (Chicken)</v>
      </c>
      <c r="C13" s="1" t="s">
        <v>2111</v>
      </c>
      <c r="D13" s="1" t="str">
        <f>'Main Meals'!L13</f>
        <v>SS</v>
      </c>
      <c r="E13" s="1" t="s">
        <v>2076</v>
      </c>
      <c r="F13" s="1" t="str">
        <f>'Retail Pricing'!Z13</f>
        <v>Yes</v>
      </c>
      <c r="G13" s="395">
        <f>'Retail Pricing'!AA13</f>
        <v>16.079999999999998</v>
      </c>
      <c r="H13" s="395" t="e">
        <f>'Retail Pricing'!#REF!</f>
        <v>#REF!</v>
      </c>
    </row>
    <row r="14" spans="1:8" hidden="1">
      <c r="A14" s="1">
        <f>'Main Meals'!C14</f>
        <v>1700</v>
      </c>
      <c r="B14" t="str">
        <f>'Main Meals'!D14</f>
        <v xml:space="preserve">Mediterranean Beef Salad  </v>
      </c>
      <c r="D14" t="str">
        <f>'Main Meals'!L14</f>
        <v>SS</v>
      </c>
      <c r="F14" t="str">
        <f>'Retail Pricing'!Z14</f>
        <v>No</v>
      </c>
      <c r="G14" s="395">
        <f>'Retail Pricing'!AA14</f>
        <v>14.99</v>
      </c>
      <c r="H14" s="395" t="e">
        <f>'Retail Pricing'!#REF!</f>
        <v>#REF!</v>
      </c>
    </row>
    <row r="15" spans="1:8" hidden="1">
      <c r="A15" s="1">
        <f>'Main Meals'!C15</f>
        <v>1801</v>
      </c>
      <c r="B15" t="str">
        <f>'Main Meals'!D15</f>
        <v>Tacos Especiales (Veggie)</v>
      </c>
      <c r="D15" t="str">
        <f>'Main Meals'!L15</f>
        <v>SS</v>
      </c>
      <c r="F15" t="str">
        <f>'Retail Pricing'!Z15</f>
        <v>No</v>
      </c>
      <c r="G15" s="395">
        <f>'Retail Pricing'!AA15</f>
        <v>12.99</v>
      </c>
      <c r="H15" s="395" t="e">
        <f>'Retail Pricing'!#REF!</f>
        <v>#REF!</v>
      </c>
    </row>
    <row r="16" spans="1:8" hidden="1">
      <c r="A16" s="1">
        <f>'Main Meals'!C16</f>
        <v>1802</v>
      </c>
      <c r="B16" t="str">
        <f>'Main Meals'!D16</f>
        <v>Tacos Especiales (Shrimp)</v>
      </c>
      <c r="D16" t="str">
        <f>'Main Meals'!L16</f>
        <v>SS</v>
      </c>
      <c r="F16" t="str">
        <f>'Retail Pricing'!Z16</f>
        <v>No</v>
      </c>
      <c r="G16" s="395">
        <f>'Retail Pricing'!AA16</f>
        <v>15.99</v>
      </c>
      <c r="H16" s="395" t="e">
        <f>'Retail Pricing'!#REF!</f>
        <v>#REF!</v>
      </c>
    </row>
    <row r="17" spans="1:8" hidden="1">
      <c r="A17" s="1">
        <f>'Main Meals'!C17</f>
        <v>1803</v>
      </c>
      <c r="B17" t="str">
        <f>'Main Meals'!D17</f>
        <v>Tacos Especiales (Chicken)</v>
      </c>
      <c r="D17" t="str">
        <f>'Main Meals'!L17</f>
        <v>SS</v>
      </c>
      <c r="F17" t="str">
        <f>'Retail Pricing'!Z17</f>
        <v>No</v>
      </c>
      <c r="G17" s="395">
        <f>'Retail Pricing'!AA17</f>
        <v>14.99</v>
      </c>
      <c r="H17" s="395" t="e">
        <f>'Retail Pricing'!#REF!</f>
        <v>#REF!</v>
      </c>
    </row>
    <row r="18" spans="1:8" hidden="1">
      <c r="A18" s="1">
        <f>'Main Meals'!C18</f>
        <v>1804</v>
      </c>
      <c r="B18" t="str">
        <f>'Main Meals'!D18</f>
        <v>Tacos Especiales (Beef)</v>
      </c>
      <c r="D18" t="str">
        <f>'Main Meals'!L18</f>
        <v>SS</v>
      </c>
      <c r="F18" t="str">
        <f>'Retail Pricing'!Z18</f>
        <v>No</v>
      </c>
      <c r="G18" s="395">
        <f>'Retail Pricing'!AA18</f>
        <v>16.989999999999998</v>
      </c>
      <c r="H18" s="395" t="e">
        <f>'Retail Pricing'!#REF!</f>
        <v>#REF!</v>
      </c>
    </row>
    <row r="19" spans="1:8" hidden="1">
      <c r="A19" s="1">
        <f>'Main Meals'!C19</f>
        <v>1901</v>
      </c>
      <c r="B19" t="str">
        <f>'Main Meals'!D19</f>
        <v>Grilled Kebabs  (Veggie)</v>
      </c>
      <c r="D19" t="str">
        <f>'Main Meals'!L19</f>
        <v>SS</v>
      </c>
      <c r="F19" t="str">
        <f>'Retail Pricing'!Z19</f>
        <v>No</v>
      </c>
      <c r="G19" s="395">
        <f>'Retail Pricing'!AA19</f>
        <v>12.99</v>
      </c>
      <c r="H19" s="395" t="e">
        <f>'Retail Pricing'!#REF!</f>
        <v>#REF!</v>
      </c>
    </row>
    <row r="20" spans="1:8" hidden="1">
      <c r="A20" s="1">
        <f>'Main Meals'!C20</f>
        <v>1902</v>
      </c>
      <c r="B20" t="str">
        <f>'Main Meals'!D20</f>
        <v>Grilled Kebabs  (Shrimp)</v>
      </c>
      <c r="D20" t="str">
        <f>'Main Meals'!L20</f>
        <v>SS</v>
      </c>
      <c r="F20" t="str">
        <f>'Retail Pricing'!Z20</f>
        <v>No</v>
      </c>
      <c r="G20" s="395">
        <f>'Retail Pricing'!AA20</f>
        <v>15.99</v>
      </c>
      <c r="H20" s="395" t="e">
        <f>'Retail Pricing'!#REF!</f>
        <v>#REF!</v>
      </c>
    </row>
    <row r="21" spans="1:8" hidden="1">
      <c r="A21" s="1">
        <f>'Main Meals'!C21</f>
        <v>1903</v>
      </c>
      <c r="B21" t="str">
        <f>'Main Meals'!D21</f>
        <v>Grilled Kebabs  (Chicken)</v>
      </c>
      <c r="D21" t="str">
        <f>'Main Meals'!L21</f>
        <v>SS</v>
      </c>
      <c r="F21" t="str">
        <f>'Retail Pricing'!Z21</f>
        <v>No</v>
      </c>
      <c r="G21" s="395">
        <f>'Retail Pricing'!AA21</f>
        <v>14.99</v>
      </c>
      <c r="H21" s="395" t="e">
        <f>'Retail Pricing'!#REF!</f>
        <v>#REF!</v>
      </c>
    </row>
    <row r="22" spans="1:8" hidden="1">
      <c r="A22" s="1">
        <f>'Main Meals'!C22</f>
        <v>1904</v>
      </c>
      <c r="B22" t="str">
        <f>'Main Meals'!D22</f>
        <v>Grilled Kebabs  (Beef)</v>
      </c>
      <c r="D22" t="str">
        <f>'Main Meals'!L22</f>
        <v>SS</v>
      </c>
      <c r="F22" t="str">
        <f>'Retail Pricing'!Z22</f>
        <v>No</v>
      </c>
      <c r="G22" s="395">
        <f>'Retail Pricing'!AA22</f>
        <v>16.989999999999998</v>
      </c>
      <c r="H22" s="395" t="e">
        <f>'Retail Pricing'!#REF!</f>
        <v>#REF!</v>
      </c>
    </row>
    <row r="23" spans="1:8">
      <c r="A23" s="1">
        <f>'Main Meals'!C23</f>
        <v>2000</v>
      </c>
      <c r="B23" t="str">
        <f>'Main Meals'!D23</f>
        <v>Grilled Salmon (Sesame Crusted)</v>
      </c>
      <c r="C23" s="1" t="s">
        <v>2111</v>
      </c>
      <c r="D23" s="1" t="str">
        <f>'Main Meals'!L23</f>
        <v>SS</v>
      </c>
      <c r="E23" s="1" t="s">
        <v>2075</v>
      </c>
      <c r="F23" s="1" t="str">
        <f>'Retail Pricing'!Z23</f>
        <v>Yes</v>
      </c>
      <c r="G23" s="395">
        <f>'Retail Pricing'!AA23</f>
        <v>22.99</v>
      </c>
      <c r="H23" s="395" t="e">
        <f>'Retail Pricing'!#REF!</f>
        <v>#REF!</v>
      </c>
    </row>
    <row r="24" spans="1:8" hidden="1">
      <c r="A24" s="1">
        <f>'Main Meals'!C24</f>
        <v>2100</v>
      </c>
      <c r="B24" t="str">
        <f>'Main Meals'!D24</f>
        <v xml:space="preserve">Truffled Mac &amp; Cheese (OLD NOT ACTIVE) </v>
      </c>
      <c r="D24" t="str">
        <f>'Main Meals'!L24</f>
        <v>SS</v>
      </c>
      <c r="F24" t="str">
        <f>'Retail Pricing'!Z24</f>
        <v>No</v>
      </c>
      <c r="G24" s="395">
        <f>'Retail Pricing'!AA24</f>
        <v>13.99</v>
      </c>
      <c r="H24" s="395" t="e">
        <f>'Retail Pricing'!#REF!</f>
        <v>#REF!</v>
      </c>
    </row>
    <row r="25" spans="1:8" hidden="1">
      <c r="A25" s="1">
        <f>'Main Meals'!C25</f>
        <v>2200</v>
      </c>
      <c r="B25" t="str">
        <f>'Main Meals'!D25</f>
        <v xml:space="preserve">Ginger Pork  </v>
      </c>
      <c r="D25" t="str">
        <f>'Main Meals'!L25</f>
        <v>SS</v>
      </c>
      <c r="F25" t="str">
        <f>'Retail Pricing'!Z25</f>
        <v>No</v>
      </c>
      <c r="G25" s="395">
        <f>'Retail Pricing'!AA25</f>
        <v>16.989999999999998</v>
      </c>
      <c r="H25" s="395" t="e">
        <f>'Retail Pricing'!#REF!</f>
        <v>#REF!</v>
      </c>
    </row>
    <row r="26" spans="1:8" hidden="1">
      <c r="A26" s="1">
        <f>'Main Meals'!C26</f>
        <v>2300</v>
      </c>
      <c r="B26" t="str">
        <f>'Main Meals'!D26</f>
        <v xml:space="preserve">Lemon Rosemary Chicken OLD NOT ACTIVE </v>
      </c>
      <c r="D26" t="str">
        <f>'Main Meals'!L26</f>
        <v>SS</v>
      </c>
      <c r="F26" t="str">
        <f>'Retail Pricing'!Z26</f>
        <v>No</v>
      </c>
      <c r="G26" s="395">
        <f>'Retail Pricing'!AA26</f>
        <v>16.989999999999998</v>
      </c>
      <c r="H26" s="395" t="e">
        <f>'Retail Pricing'!#REF!</f>
        <v>#REF!</v>
      </c>
    </row>
    <row r="27" spans="1:8" hidden="1">
      <c r="A27" s="1">
        <f>'Main Meals'!C27</f>
        <v>2400</v>
      </c>
      <c r="B27" t="str">
        <f>'Main Meals'!D27</f>
        <v xml:space="preserve">Beef Tataki  </v>
      </c>
      <c r="D27" t="str">
        <f>'Main Meals'!L27</f>
        <v>SS</v>
      </c>
      <c r="F27" t="str">
        <f>'Retail Pricing'!Z27</f>
        <v>No</v>
      </c>
      <c r="G27" s="395">
        <f>'Retail Pricing'!AA27</f>
        <v>16.989999999999998</v>
      </c>
      <c r="H27" s="395" t="e">
        <f>'Retail Pricing'!#REF!</f>
        <v>#REF!</v>
      </c>
    </row>
    <row r="28" spans="1:8">
      <c r="A28" s="1">
        <f>'Main Meals'!C28</f>
        <v>2500</v>
      </c>
      <c r="B28" t="str">
        <f>'Main Meals'!D28</f>
        <v>Coconut Laksa (Shrimp)</v>
      </c>
      <c r="C28" s="1" t="s">
        <v>2111</v>
      </c>
      <c r="D28" s="1" t="str">
        <f>'Main Meals'!L28</f>
        <v>SS</v>
      </c>
      <c r="E28" s="1" t="s">
        <v>2076</v>
      </c>
      <c r="F28" s="1" t="str">
        <f>'Retail Pricing'!Z28</f>
        <v>Yes</v>
      </c>
      <c r="G28" s="395">
        <f>'Retail Pricing'!AA28</f>
        <v>16.989999999999998</v>
      </c>
      <c r="H28" s="395" t="e">
        <f>'Retail Pricing'!#REF!</f>
        <v>#REF!</v>
      </c>
    </row>
    <row r="29" spans="1:8" hidden="1">
      <c r="A29" s="1">
        <f>'Main Meals'!C29</f>
        <v>2601</v>
      </c>
      <c r="B29" t="str">
        <f>'Main Meals'!D29</f>
        <v>Paella Valenciana (OLD NOT ACTIVE) (Veggie)</v>
      </c>
      <c r="D29" t="str">
        <f>'Main Meals'!L29</f>
        <v>SS</v>
      </c>
      <c r="F29" t="str">
        <f>'Retail Pricing'!Z29</f>
        <v>No</v>
      </c>
      <c r="G29" s="395">
        <f>'Retail Pricing'!AA29</f>
        <v>14.99</v>
      </c>
      <c r="H29" s="395" t="e">
        <f>'Retail Pricing'!#REF!</f>
        <v>#REF!</v>
      </c>
    </row>
    <row r="30" spans="1:8" hidden="1">
      <c r="A30" s="1">
        <f>'Main Meals'!C30</f>
        <v>2602</v>
      </c>
      <c r="B30" t="str">
        <f>'Main Meals'!D30</f>
        <v>Paella Valenciana (OLD NOT ACTIVE) (Chicken)</v>
      </c>
      <c r="D30" t="str">
        <f>'Main Meals'!L30</f>
        <v>SS</v>
      </c>
      <c r="F30" t="str">
        <f>'Retail Pricing'!Z30</f>
        <v>No</v>
      </c>
      <c r="G30" s="395">
        <f>'Retail Pricing'!AA30</f>
        <v>15.99</v>
      </c>
      <c r="H30" s="395" t="e">
        <f>'Retail Pricing'!#REF!</f>
        <v>#REF!</v>
      </c>
    </row>
    <row r="31" spans="1:8" hidden="1">
      <c r="A31" s="1">
        <f>'Main Meals'!C31</f>
        <v>2603</v>
      </c>
      <c r="B31" t="str">
        <f>'Main Meals'!D31</f>
        <v>Paella Valenciana (OLD NOT ACTIVE) (Beef)</v>
      </c>
      <c r="D31" t="str">
        <f>'Main Meals'!L31</f>
        <v>SS</v>
      </c>
      <c r="F31" t="str">
        <f>'Retail Pricing'!Z31</f>
        <v>No</v>
      </c>
      <c r="G31" s="395" t="str">
        <f>'Retail Pricing'!AA31</f>
        <v>-</v>
      </c>
      <c r="H31" s="395" t="e">
        <f>'Retail Pricing'!#REF!</f>
        <v>#REF!</v>
      </c>
    </row>
    <row r="32" spans="1:8" hidden="1">
      <c r="A32" s="1">
        <f>'Main Meals'!C32</f>
        <v>2701</v>
      </c>
      <c r="B32" t="str">
        <f>'Main Meals'!D32</f>
        <v>Moroccan Tajine (Veggie)</v>
      </c>
      <c r="D32" t="str">
        <f>'Main Meals'!L32</f>
        <v>SS</v>
      </c>
      <c r="F32" t="str">
        <f>'Retail Pricing'!Z32</f>
        <v>No</v>
      </c>
      <c r="G32" s="395">
        <f>'Retail Pricing'!AA32</f>
        <v>15.99</v>
      </c>
      <c r="H32" s="395" t="e">
        <f>'Retail Pricing'!#REF!</f>
        <v>#REF!</v>
      </c>
    </row>
    <row r="33" spans="1:8" hidden="1">
      <c r="A33" s="1">
        <f>'Main Meals'!C33</f>
        <v>2702</v>
      </c>
      <c r="B33" t="str">
        <f>'Main Meals'!D33</f>
        <v>Moroccan Tajine (Chicken)</v>
      </c>
      <c r="D33" t="str">
        <f>'Main Meals'!L33</f>
        <v>SS</v>
      </c>
      <c r="F33" t="str">
        <f>'Retail Pricing'!Z33</f>
        <v>No</v>
      </c>
      <c r="G33" s="395">
        <f>'Retail Pricing'!AA33</f>
        <v>17.989999999999998</v>
      </c>
      <c r="H33" s="395" t="e">
        <f>'Retail Pricing'!#REF!</f>
        <v>#REF!</v>
      </c>
    </row>
    <row r="34" spans="1:8" hidden="1">
      <c r="A34" s="1">
        <f>'Main Meals'!C34</f>
        <v>2703</v>
      </c>
      <c r="B34" t="str">
        <f>'Main Meals'!D34</f>
        <v>Moroccan Tajine (Lamb)</v>
      </c>
      <c r="D34" t="str">
        <f>'Main Meals'!L34</f>
        <v>SS</v>
      </c>
      <c r="F34" t="str">
        <f>'Retail Pricing'!Z34</f>
        <v>No</v>
      </c>
      <c r="G34" s="395">
        <f>'Retail Pricing'!AA34</f>
        <v>20.99</v>
      </c>
      <c r="H34" s="395" t="e">
        <f>'Retail Pricing'!#REF!</f>
        <v>#REF!</v>
      </c>
    </row>
    <row r="35" spans="1:8" hidden="1">
      <c r="A35" s="1">
        <f>'Main Meals'!C35</f>
        <v>2800</v>
      </c>
      <c r="B35" t="str">
        <f>'Main Meals'!D35</f>
        <v xml:space="preserve">Summer Vegetable Lasagna (OLD NOT ACTIVE) </v>
      </c>
      <c r="D35" t="str">
        <f>'Main Meals'!L35</f>
        <v>SS</v>
      </c>
      <c r="F35" t="str">
        <f>'Retail Pricing'!Z35</f>
        <v>No</v>
      </c>
      <c r="G35" s="395">
        <f>'Retail Pricing'!AA35</f>
        <v>14.99</v>
      </c>
      <c r="H35" s="395" t="e">
        <f>'Retail Pricing'!#REF!</f>
        <v>#REF!</v>
      </c>
    </row>
    <row r="36" spans="1:8" hidden="1">
      <c r="A36" s="1">
        <f>'Main Meals'!C36</f>
        <v>2900</v>
      </c>
      <c r="B36" t="str">
        <f>'Main Meals'!D36</f>
        <v>Pesto Spaghetti Squash Salad (Veggie)</v>
      </c>
      <c r="D36" t="str">
        <f>'Main Meals'!L36</f>
        <v>SS</v>
      </c>
      <c r="F36" t="str">
        <f>'Retail Pricing'!Z36</f>
        <v>No</v>
      </c>
      <c r="G36" s="395">
        <f>'Retail Pricing'!AA36</f>
        <v>12.99</v>
      </c>
      <c r="H36" s="395" t="e">
        <f>'Retail Pricing'!#REF!</f>
        <v>#REF!</v>
      </c>
    </row>
    <row r="37" spans="1:8" hidden="1">
      <c r="A37" s="1">
        <f>'Main Meals'!C37</f>
        <v>3000</v>
      </c>
      <c r="B37" t="str">
        <f>'Main Meals'!D37</f>
        <v xml:space="preserve">Beef Goulash </v>
      </c>
      <c r="D37" t="str">
        <f>'Main Meals'!L37</f>
        <v>SS</v>
      </c>
      <c r="F37" t="str">
        <f>'Retail Pricing'!Z37</f>
        <v>No</v>
      </c>
      <c r="G37" s="395">
        <f>'Retail Pricing'!AA37</f>
        <v>16.989999999999998</v>
      </c>
      <c r="H37" s="395" t="e">
        <f>'Retail Pricing'!#REF!</f>
        <v>#REF!</v>
      </c>
    </row>
    <row r="38" spans="1:8" hidden="1">
      <c r="A38" s="1">
        <f>'Main Meals'!C38</f>
        <v>3100</v>
      </c>
      <c r="B38" t="str">
        <f>'Main Meals'!D38</f>
        <v xml:space="preserve">Harvest Salad (OLD NOT ACTIVE) </v>
      </c>
      <c r="D38" t="str">
        <f>'Main Meals'!L38</f>
        <v>SS</v>
      </c>
      <c r="F38" t="str">
        <f>'Retail Pricing'!Z38</f>
        <v>No</v>
      </c>
      <c r="G38" s="395">
        <f>'Retail Pricing'!AA38</f>
        <v>14.99</v>
      </c>
      <c r="H38" s="395" t="e">
        <f>'Retail Pricing'!#REF!</f>
        <v>#REF!</v>
      </c>
    </row>
    <row r="39" spans="1:8" hidden="1">
      <c r="A39" s="1">
        <f>'Main Meals'!C39</f>
        <v>3200</v>
      </c>
      <c r="B39" t="str">
        <f>'Main Meals'!D39</f>
        <v xml:space="preserve">Green Quinoa Bowl </v>
      </c>
      <c r="D39" t="str">
        <f>'Main Meals'!L39</f>
        <v>SS</v>
      </c>
      <c r="F39" t="str">
        <f>'Retail Pricing'!Z39</f>
        <v>No</v>
      </c>
      <c r="G39" s="395">
        <f>'Retail Pricing'!AA39</f>
        <v>13.99</v>
      </c>
      <c r="H39" s="395" t="e">
        <f>'Retail Pricing'!#REF!</f>
        <v>#REF!</v>
      </c>
    </row>
    <row r="40" spans="1:8" hidden="1">
      <c r="A40" s="1">
        <f>'Main Meals'!C40</f>
        <v>3301</v>
      </c>
      <c r="B40" t="str">
        <f>'Main Meals'!D40</f>
        <v>Thai Green Curry (OLD NOT ACTIVE) (Chicken)</v>
      </c>
      <c r="D40" t="str">
        <f>'Main Meals'!L40</f>
        <v>SS</v>
      </c>
      <c r="F40" t="str">
        <f>'Retail Pricing'!Z40</f>
        <v>No</v>
      </c>
      <c r="G40" s="395">
        <f>'Retail Pricing'!AA40</f>
        <v>14.99</v>
      </c>
      <c r="H40" s="395" t="e">
        <f>'Retail Pricing'!#REF!</f>
        <v>#REF!</v>
      </c>
    </row>
    <row r="41" spans="1:8" hidden="1">
      <c r="A41" s="1">
        <f>'Main Meals'!C41</f>
        <v>3302</v>
      </c>
      <c r="B41" t="str">
        <f>'Main Meals'!D41</f>
        <v>Thai Green Curry (OLD NOT ACTIVE) (Veggie)</v>
      </c>
      <c r="D41" t="str">
        <f>'Main Meals'!L41</f>
        <v>SS</v>
      </c>
      <c r="F41" t="str">
        <f>'Retail Pricing'!Z41</f>
        <v>No</v>
      </c>
      <c r="G41" s="395">
        <f>'Retail Pricing'!AA41</f>
        <v>13.99</v>
      </c>
      <c r="H41" s="395" t="e">
        <f>'Retail Pricing'!#REF!</f>
        <v>#REF!</v>
      </c>
    </row>
    <row r="42" spans="1:8" hidden="1">
      <c r="A42" s="1">
        <f>'Main Meals'!C42</f>
        <v>3303</v>
      </c>
      <c r="B42" t="str">
        <f>'Main Meals'!D42</f>
        <v>Thai Green Curry (OLD NOT ACTIVE) (Tofu)</v>
      </c>
      <c r="D42" t="str">
        <f>'Main Meals'!L42</f>
        <v>SS</v>
      </c>
      <c r="F42" t="str">
        <f>'Retail Pricing'!Z42</f>
        <v>No</v>
      </c>
      <c r="G42" s="395">
        <f>'Retail Pricing'!AA42</f>
        <v>15.99</v>
      </c>
      <c r="H42" s="395" t="e">
        <f>'Retail Pricing'!#REF!</f>
        <v>#REF!</v>
      </c>
    </row>
    <row r="43" spans="1:8" hidden="1">
      <c r="A43" s="1">
        <f>'Main Meals'!C43</f>
        <v>3304</v>
      </c>
      <c r="B43" t="str">
        <f>'Main Meals'!D43</f>
        <v>Thai Green Curry (OLD NOT ACTIVE) (Shrimp)</v>
      </c>
      <c r="D43" t="str">
        <f>'Main Meals'!L43</f>
        <v>SS</v>
      </c>
      <c r="F43" t="str">
        <f>'Retail Pricing'!Z43</f>
        <v>No</v>
      </c>
      <c r="G43" s="395">
        <f>'Retail Pricing'!AA43</f>
        <v>16.989999999999998</v>
      </c>
      <c r="H43" s="395" t="e">
        <f>'Retail Pricing'!#REF!</f>
        <v>#REF!</v>
      </c>
    </row>
    <row r="44" spans="1:8" hidden="1">
      <c r="A44" s="1">
        <f>'Main Meals'!C44</f>
        <v>3400</v>
      </c>
      <c r="B44" t="str">
        <f>'Main Meals'!D44</f>
        <v xml:space="preserve">Pulled BBQ Chicken Sandwich (OLD NOT ACTIVE) </v>
      </c>
      <c r="D44" t="str">
        <f>'Main Meals'!L44</f>
        <v>SS</v>
      </c>
      <c r="F44" t="str">
        <f>'Retail Pricing'!Z44</f>
        <v>No</v>
      </c>
      <c r="G44" s="395">
        <f>'Retail Pricing'!AA44</f>
        <v>14.99</v>
      </c>
      <c r="H44" s="395" t="e">
        <f>'Retail Pricing'!#REF!</f>
        <v>#REF!</v>
      </c>
    </row>
    <row r="45" spans="1:8" hidden="1">
      <c r="A45" s="1">
        <f>'Main Meals'!C45</f>
        <v>3500</v>
      </c>
      <c r="B45" t="str">
        <f>'Main Meals'!D45</f>
        <v xml:space="preserve">Baked Lasagna Bolognese (OLD NOT ACTIVE) </v>
      </c>
      <c r="D45" t="str">
        <f>'Main Meals'!L45</f>
        <v>SS</v>
      </c>
      <c r="F45" t="str">
        <f>'Retail Pricing'!Z45</f>
        <v>No</v>
      </c>
      <c r="G45" s="395">
        <f>'Retail Pricing'!AA45</f>
        <v>15.99</v>
      </c>
      <c r="H45" s="395" t="e">
        <f>'Retail Pricing'!#REF!</f>
        <v>#REF!</v>
      </c>
    </row>
    <row r="46" spans="1:8" hidden="1">
      <c r="A46" s="1">
        <f>'Main Meals'!C46</f>
        <v>3600</v>
      </c>
      <c r="B46" t="str">
        <f>'Main Meals'!D46</f>
        <v xml:space="preserve">Creamy Pesto Rigatoni (OLD NOT ACTIVE) </v>
      </c>
      <c r="D46" t="str">
        <f>'Main Meals'!L46</f>
        <v>SS</v>
      </c>
      <c r="F46" t="str">
        <f>'Retail Pricing'!Z46</f>
        <v>No</v>
      </c>
      <c r="G46" s="395">
        <f>'Retail Pricing'!AA46</f>
        <v>14</v>
      </c>
      <c r="H46" s="395" t="e">
        <f>'Retail Pricing'!#REF!</f>
        <v>#REF!</v>
      </c>
    </row>
    <row r="47" spans="1:8" hidden="1">
      <c r="A47" s="1">
        <f>'Main Meals'!C47</f>
        <v>3700</v>
      </c>
      <c r="B47" t="str">
        <f>'Main Meals'!D47</f>
        <v xml:space="preserve">Three-Spice Turkey Chili (OLD NOT ACTIVE) </v>
      </c>
      <c r="D47" t="str">
        <f>'Main Meals'!L47</f>
        <v>SS</v>
      </c>
      <c r="F47" t="str">
        <f>'Retail Pricing'!Z47</f>
        <v>No</v>
      </c>
      <c r="G47" s="395">
        <f>'Retail Pricing'!AA47</f>
        <v>11.99</v>
      </c>
      <c r="H47" s="395" t="e">
        <f>'Retail Pricing'!#REF!</f>
        <v>#REF!</v>
      </c>
    </row>
    <row r="48" spans="1:8" hidden="1">
      <c r="A48" s="1">
        <f>'Main Meals'!C48</f>
        <v>3800</v>
      </c>
      <c r="B48" t="str">
        <f>'Main Meals'!D48</f>
        <v xml:space="preserve">Chicken &amp; Rice Soup (OLD NOT ACTIVE) </v>
      </c>
      <c r="D48" t="str">
        <f>'Main Meals'!L48</f>
        <v>SS</v>
      </c>
      <c r="F48" t="str">
        <f>'Retail Pricing'!Z48</f>
        <v>No</v>
      </c>
      <c r="G48" s="395">
        <f>'Retail Pricing'!AA48</f>
        <v>10.99</v>
      </c>
      <c r="H48" s="395" t="e">
        <f>'Retail Pricing'!#REF!</f>
        <v>#REF!</v>
      </c>
    </row>
    <row r="49" spans="1:8" hidden="1">
      <c r="A49" s="1">
        <f>'Main Meals'!C49</f>
        <v>3900</v>
      </c>
      <c r="B49" t="str">
        <f>'Main Meals'!D49</f>
        <v xml:space="preserve">New England Cod Chowder (OLD NOT ACTIVE) </v>
      </c>
      <c r="D49" t="str">
        <f>'Main Meals'!L49</f>
        <v>SS</v>
      </c>
      <c r="F49" t="str">
        <f>'Retail Pricing'!Z49</f>
        <v>No</v>
      </c>
      <c r="G49" s="395">
        <f>'Retail Pricing'!AA49</f>
        <v>10.99</v>
      </c>
      <c r="H49" s="395" t="e">
        <f>'Retail Pricing'!#REF!</f>
        <v>#REF!</v>
      </c>
    </row>
    <row r="50" spans="1:8" hidden="1">
      <c r="A50" s="1">
        <f>'Main Meals'!C50</f>
        <v>4000</v>
      </c>
      <c r="B50" t="str">
        <f>'Main Meals'!D50</f>
        <v xml:space="preserve">Carrot Ginger Soup (OLD NOT ACTIVE) </v>
      </c>
      <c r="D50" t="str">
        <f>'Main Meals'!L50</f>
        <v>SS</v>
      </c>
      <c r="F50" t="str">
        <f>'Retail Pricing'!Z50</f>
        <v>No</v>
      </c>
      <c r="G50" s="395">
        <f>'Retail Pricing'!AA50</f>
        <v>9.99</v>
      </c>
      <c r="H50" s="395" t="e">
        <f>'Retail Pricing'!#REF!</f>
        <v>#REF!</v>
      </c>
    </row>
    <row r="51" spans="1:8" hidden="1">
      <c r="A51" s="1">
        <f>'Main Meals'!C51</f>
        <v>4101</v>
      </c>
      <c r="B51" t="str">
        <f>'Main Meals'!D51</f>
        <v>Sesame Ponzu Soba Noodles (Veggie)</v>
      </c>
      <c r="D51" t="str">
        <f>'Main Meals'!L51</f>
        <v>SS</v>
      </c>
      <c r="F51" t="str">
        <f>'Retail Pricing'!Z51</f>
        <v>No</v>
      </c>
      <c r="G51" s="395">
        <f>'Retail Pricing'!AA51</f>
        <v>14.99</v>
      </c>
      <c r="H51" s="395" t="e">
        <f>'Retail Pricing'!#REF!</f>
        <v>#REF!</v>
      </c>
    </row>
    <row r="52" spans="1:8" hidden="1">
      <c r="A52" s="1">
        <f>'Main Meals'!C52</f>
        <v>4102</v>
      </c>
      <c r="B52" t="str">
        <f>'Main Meals'!D52</f>
        <v>Sesame Ponzu Soba Noodles (Tofu)</v>
      </c>
      <c r="D52" t="str">
        <f>'Main Meals'!L52</f>
        <v>SS</v>
      </c>
      <c r="F52" t="str">
        <f>'Retail Pricing'!Z52</f>
        <v>No</v>
      </c>
      <c r="G52" s="395">
        <f>'Retail Pricing'!AA52</f>
        <v>15.99</v>
      </c>
      <c r="H52" s="395" t="e">
        <f>'Retail Pricing'!#REF!</f>
        <v>#REF!</v>
      </c>
    </row>
    <row r="53" spans="1:8">
      <c r="A53" s="1">
        <f>'Main Meals'!C53</f>
        <v>4103</v>
      </c>
      <c r="B53" t="str">
        <f>'Main Meals'!D53</f>
        <v>Sesame Ponzu Soba Noodles (Shrimp)</v>
      </c>
      <c r="C53" s="1" t="s">
        <v>2111</v>
      </c>
      <c r="D53" s="1" t="str">
        <f>'Main Meals'!L53</f>
        <v>SS</v>
      </c>
      <c r="E53" s="1" t="s">
        <v>2075</v>
      </c>
      <c r="F53" s="1" t="str">
        <f>'Retail Pricing'!Z53</f>
        <v>Yes</v>
      </c>
      <c r="G53" s="395">
        <f>'Retail Pricing'!AA53</f>
        <v>17.989999999999998</v>
      </c>
      <c r="H53" s="395" t="e">
        <f>'Retail Pricing'!#REF!</f>
        <v>#REF!</v>
      </c>
    </row>
    <row r="54" spans="1:8" hidden="1">
      <c r="A54" s="1">
        <f>'Main Meals'!C54</f>
        <v>4104</v>
      </c>
      <c r="B54" t="str">
        <f>'Main Meals'!D54</f>
        <v>Sesame Ponzu Soba Noodles (Beef)</v>
      </c>
      <c r="D54" t="str">
        <f>'Main Meals'!L54</f>
        <v>SS</v>
      </c>
      <c r="F54" t="str">
        <f>'Retail Pricing'!Z54</f>
        <v>No</v>
      </c>
      <c r="G54" s="395">
        <f>'Retail Pricing'!AA54</f>
        <v>16.989999999999998</v>
      </c>
      <c r="H54" s="395" t="e">
        <f>'Retail Pricing'!#REF!</f>
        <v>#REF!</v>
      </c>
    </row>
    <row r="55" spans="1:8" hidden="1">
      <c r="A55" s="1">
        <f>'Main Meals'!C55</f>
        <v>4200</v>
      </c>
      <c r="B55" t="str">
        <f>'Main Meals'!D55</f>
        <v>Roasted Lamb (Lamb)</v>
      </c>
      <c r="D55" t="str">
        <f>'Main Meals'!L55</f>
        <v>SS</v>
      </c>
      <c r="F55" t="str">
        <f>'Retail Pricing'!Z55</f>
        <v>No</v>
      </c>
      <c r="G55" s="395">
        <f>'Retail Pricing'!AA55</f>
        <v>20.99</v>
      </c>
      <c r="H55" s="395" t="e">
        <f>'Retail Pricing'!#REF!</f>
        <v>#REF!</v>
      </c>
    </row>
    <row r="56" spans="1:8" hidden="1">
      <c r="A56" s="1">
        <f>'Main Meals'!C56</f>
        <v>4300</v>
      </c>
      <c r="B56" t="str">
        <f>'Main Meals'!D56</f>
        <v xml:space="preserve">Tierra Salad (OLD NOT ACTIVE) </v>
      </c>
      <c r="D56" t="str">
        <f>'Main Meals'!L56</f>
        <v>SS</v>
      </c>
      <c r="F56" t="str">
        <f>'Retail Pricing'!Z56</f>
        <v>No</v>
      </c>
      <c r="G56" s="395">
        <f>'Retail Pricing'!AA56</f>
        <v>14.99</v>
      </c>
      <c r="H56" s="395" t="e">
        <f>'Retail Pricing'!#REF!</f>
        <v>#REF!</v>
      </c>
    </row>
    <row r="57" spans="1:8" hidden="1">
      <c r="A57" s="1">
        <f>'Main Meals'!C57</f>
        <v>4401</v>
      </c>
      <c r="B57" t="str">
        <f>'Main Meals'!D57</f>
        <v>Alambre (Tofu)</v>
      </c>
      <c r="D57" t="str">
        <f>'Main Meals'!L57</f>
        <v>SS</v>
      </c>
      <c r="F57" t="str">
        <f>'Retail Pricing'!Z57</f>
        <v>No</v>
      </c>
      <c r="G57" s="395">
        <f>'Retail Pricing'!AA57</f>
        <v>12.99</v>
      </c>
      <c r="H57" s="395" t="e">
        <f>'Retail Pricing'!#REF!</f>
        <v>#REF!</v>
      </c>
    </row>
    <row r="58" spans="1:8" hidden="1">
      <c r="A58" s="1">
        <f>'Main Meals'!C58</f>
        <v>4402</v>
      </c>
      <c r="B58" t="str">
        <f>'Main Meals'!D58</f>
        <v>Alambre (Chicken)</v>
      </c>
      <c r="D58" t="str">
        <f>'Main Meals'!L58</f>
        <v>SS</v>
      </c>
      <c r="F58" t="str">
        <f>'Retail Pricing'!Z58</f>
        <v>No</v>
      </c>
      <c r="G58" s="395">
        <f>'Retail Pricing'!AA58</f>
        <v>13.99</v>
      </c>
      <c r="H58" s="395" t="e">
        <f>'Retail Pricing'!#REF!</f>
        <v>#REF!</v>
      </c>
    </row>
    <row r="59" spans="1:8" hidden="1">
      <c r="A59" s="1">
        <f>'Main Meals'!C59</f>
        <v>4403</v>
      </c>
      <c r="B59" t="str">
        <f>'Main Meals'!D59</f>
        <v>Alambre (Beef)</v>
      </c>
      <c r="D59" t="str">
        <f>'Main Meals'!L59</f>
        <v>SS</v>
      </c>
      <c r="F59" t="str">
        <f>'Retail Pricing'!Z59</f>
        <v>No</v>
      </c>
      <c r="G59" s="395">
        <f>'Retail Pricing'!AA59</f>
        <v>15.99</v>
      </c>
      <c r="H59" s="395" t="e">
        <f>'Retail Pricing'!#REF!</f>
        <v>#REF!</v>
      </c>
    </row>
    <row r="60" spans="1:8" hidden="1">
      <c r="A60" s="1">
        <f>'Main Meals'!C60</f>
        <v>4501</v>
      </c>
      <c r="B60" t="str">
        <f>'Main Meals'!D60</f>
        <v>Casablanca Bowl (OLD NOT ACTIVE) (Veggie)</v>
      </c>
      <c r="D60" t="str">
        <f>'Main Meals'!L60</f>
        <v>SS</v>
      </c>
      <c r="F60" t="str">
        <f>'Retail Pricing'!Z60</f>
        <v>No</v>
      </c>
      <c r="G60" s="395">
        <f>'Retail Pricing'!AA60</f>
        <v>14.99</v>
      </c>
      <c r="H60" s="395" t="e">
        <f>'Retail Pricing'!#REF!</f>
        <v>#REF!</v>
      </c>
    </row>
    <row r="61" spans="1:8" hidden="1">
      <c r="A61" s="1">
        <f>'Main Meals'!C61</f>
        <v>4502</v>
      </c>
      <c r="B61" t="str">
        <f>'Main Meals'!D61</f>
        <v>Casablanca Bowl (OLD NOT ACTIVE) (Chicken)</v>
      </c>
      <c r="D61" t="str">
        <f>'Main Meals'!L61</f>
        <v>SS</v>
      </c>
      <c r="F61" t="str">
        <f>'Retail Pricing'!Z61</f>
        <v>No</v>
      </c>
      <c r="G61" s="395">
        <f>'Retail Pricing'!AA61</f>
        <v>16.989999999999998</v>
      </c>
      <c r="H61" s="395" t="e">
        <f>'Retail Pricing'!#REF!</f>
        <v>#REF!</v>
      </c>
    </row>
    <row r="62" spans="1:8" hidden="1">
      <c r="A62" s="1">
        <f>'Main Meals'!C62</f>
        <v>4601</v>
      </c>
      <c r="B62" t="str">
        <f>'Main Meals'!D62</f>
        <v>Mediterranean Salad (Veggie)</v>
      </c>
      <c r="D62" t="str">
        <f>'Main Meals'!L62</f>
        <v>SS</v>
      </c>
      <c r="F62" t="str">
        <f>'Retail Pricing'!Z62</f>
        <v>No</v>
      </c>
      <c r="G62" s="395">
        <f>'Retail Pricing'!AA62</f>
        <v>10.99</v>
      </c>
      <c r="H62" s="395" t="e">
        <f>'Retail Pricing'!#REF!</f>
        <v>#REF!</v>
      </c>
    </row>
    <row r="63" spans="1:8" hidden="1">
      <c r="A63" s="1">
        <f>'Main Meals'!C63</f>
        <v>4602</v>
      </c>
      <c r="B63" t="str">
        <f>'Main Meals'!D63</f>
        <v>Mediterranean Salad (Chicken)</v>
      </c>
      <c r="D63" t="str">
        <f>'Main Meals'!L63</f>
        <v>SS</v>
      </c>
      <c r="F63" t="str">
        <f>'Retail Pricing'!Z63</f>
        <v>No</v>
      </c>
      <c r="G63" s="395">
        <f>'Retail Pricing'!AA63</f>
        <v>11.99</v>
      </c>
      <c r="H63" s="395" t="e">
        <f>'Retail Pricing'!#REF!</f>
        <v>#REF!</v>
      </c>
    </row>
    <row r="64" spans="1:8" hidden="1">
      <c r="A64" s="1">
        <f>'Main Meals'!C64</f>
        <v>4603</v>
      </c>
      <c r="B64" t="str">
        <f>'Main Meals'!D64</f>
        <v>Mediterranean Salad (Beef)</v>
      </c>
      <c r="D64" t="str">
        <f>'Main Meals'!L64</f>
        <v>SS</v>
      </c>
      <c r="F64" t="str">
        <f>'Retail Pricing'!Z64</f>
        <v>No</v>
      </c>
      <c r="G64" s="395">
        <f>'Retail Pricing'!AA64</f>
        <v>12.99</v>
      </c>
      <c r="H64" s="395" t="e">
        <f>'Retail Pricing'!#REF!</f>
        <v>#REF!</v>
      </c>
    </row>
    <row r="65" spans="1:8">
      <c r="A65" s="1">
        <f>'Main Meals'!C65</f>
        <v>4701</v>
      </c>
      <c r="B65" t="str">
        <f>'Main Meals'!D65</f>
        <v>Frittata (Tomato &amp; Herbs)</v>
      </c>
      <c r="C65" s="1" t="s">
        <v>152</v>
      </c>
      <c r="D65" s="1" t="str">
        <f>'Main Meals'!L65</f>
        <v>SS</v>
      </c>
      <c r="E65" s="1" t="s">
        <v>2075</v>
      </c>
      <c r="F65" s="1" t="str">
        <f>'Retail Pricing'!Z65</f>
        <v>Yes</v>
      </c>
      <c r="G65" s="395">
        <f>'Retail Pricing'!AA65</f>
        <v>9.3000000000000007</v>
      </c>
      <c r="H65" s="395" t="e">
        <f>'Retail Pricing'!#REF!</f>
        <v>#REF!</v>
      </c>
    </row>
    <row r="66" spans="1:8">
      <c r="A66" s="1">
        <f>'Main Meals'!C66</f>
        <v>4702</v>
      </c>
      <c r="B66" t="str">
        <f>'Main Meals'!D66</f>
        <v>Frittata  (Bacon &amp; Cheese)</v>
      </c>
      <c r="C66" s="1" t="s">
        <v>152</v>
      </c>
      <c r="D66" s="1" t="str">
        <f>'Main Meals'!L66</f>
        <v>SS</v>
      </c>
      <c r="E66" s="1" t="s">
        <v>2075</v>
      </c>
      <c r="F66" s="1" t="str">
        <f>'Retail Pricing'!Z66</f>
        <v>Yes</v>
      </c>
      <c r="G66" s="395">
        <f>'Retail Pricing'!AA66</f>
        <v>9.3000000000000007</v>
      </c>
      <c r="H66" s="395" t="e">
        <f>'Retail Pricing'!#REF!</f>
        <v>#REF!</v>
      </c>
    </row>
    <row r="67" spans="1:8">
      <c r="A67" s="1">
        <f>'Main Meals'!C67</f>
        <v>4800</v>
      </c>
      <c r="B67" t="str">
        <f>'Main Meals'!D67</f>
        <v xml:space="preserve">Vanilla Coconut Chia Seed Pudding </v>
      </c>
      <c r="C67" s="1" t="s">
        <v>2112</v>
      </c>
      <c r="D67" s="1" t="str">
        <f>'Main Meals'!L67</f>
        <v>SS</v>
      </c>
      <c r="E67" s="1" t="s">
        <v>2075</v>
      </c>
      <c r="F67" s="1" t="str">
        <f>'Retail Pricing'!Z67</f>
        <v>Yes</v>
      </c>
      <c r="G67" s="395">
        <f>'Retail Pricing'!AA67</f>
        <v>7.99</v>
      </c>
      <c r="H67" s="395" t="e">
        <f>'Retail Pricing'!#REF!</f>
        <v>#REF!</v>
      </c>
    </row>
    <row r="68" spans="1:8" hidden="1">
      <c r="A68" s="1">
        <f>'Main Meals'!C68</f>
        <v>4900</v>
      </c>
      <c r="B68" t="str">
        <f>'Main Meals'!D68</f>
        <v xml:space="preserve">Sunrise Fruit Bowl (OLD NOT ACTIVE) </v>
      </c>
      <c r="D68" t="str">
        <f>'Main Meals'!L68</f>
        <v>SS</v>
      </c>
      <c r="F68" t="str">
        <f>'Retail Pricing'!Z68</f>
        <v>No</v>
      </c>
      <c r="G68" s="395">
        <f>'Retail Pricing'!AA68</f>
        <v>13.99</v>
      </c>
      <c r="H68" s="395" t="e">
        <f>'Retail Pricing'!#REF!</f>
        <v>#REF!</v>
      </c>
    </row>
    <row r="69" spans="1:8" hidden="1">
      <c r="A69" s="1">
        <f>'Main Meals'!C69</f>
        <v>5001</v>
      </c>
      <c r="B69" t="str">
        <f>'Main Meals'!D69</f>
        <v xml:space="preserve">Dragon Fruit  Smoothie (OLD NOT ACTIVE) </v>
      </c>
      <c r="D69" t="str">
        <f>'Main Meals'!L69</f>
        <v>SS</v>
      </c>
      <c r="F69" t="str">
        <f>'Retail Pricing'!Z69</f>
        <v>No</v>
      </c>
      <c r="G69" s="395">
        <f>'Retail Pricing'!AA69</f>
        <v>5.99</v>
      </c>
      <c r="H69" s="395" t="e">
        <f>'Retail Pricing'!#REF!</f>
        <v>#REF!</v>
      </c>
    </row>
    <row r="70" spans="1:8" hidden="1">
      <c r="A70" s="1">
        <f>'Main Meals'!C70</f>
        <v>5002</v>
      </c>
      <c r="B70" t="str">
        <f>'Main Meals'!D70</f>
        <v>Dragon Fruit  Smoothie  (16 oz)</v>
      </c>
      <c r="D70" t="str">
        <f>'Main Meals'!L70</f>
        <v>SS</v>
      </c>
      <c r="F70" t="str">
        <f>'Retail Pricing'!Z70</f>
        <v>No</v>
      </c>
      <c r="G70" s="395">
        <f>'Retail Pricing'!AA70</f>
        <v>10.99</v>
      </c>
      <c r="H70" s="395" t="e">
        <f>'Retail Pricing'!#REF!</f>
        <v>#REF!</v>
      </c>
    </row>
    <row r="71" spans="1:8" hidden="1">
      <c r="A71" s="1">
        <f>'Main Meals'!C71</f>
        <v>5101</v>
      </c>
      <c r="B71" t="str">
        <f>'Main Meals'!D71</f>
        <v xml:space="preserve">Vitality Shot: Turmeric </v>
      </c>
      <c r="D71" t="str">
        <f>'Main Meals'!L71</f>
        <v>SS</v>
      </c>
      <c r="F71" t="str">
        <f>'Retail Pricing'!Z71</f>
        <v>No</v>
      </c>
      <c r="G71" s="395">
        <f>'Retail Pricing'!AA71</f>
        <v>3.99</v>
      </c>
      <c r="H71" s="395" t="e">
        <f>'Retail Pricing'!#REF!</f>
        <v>#REF!</v>
      </c>
    </row>
    <row r="72" spans="1:8" hidden="1">
      <c r="A72" s="1">
        <f>'Main Meals'!C72</f>
        <v>5102</v>
      </c>
      <c r="B72" t="str">
        <f>'Main Meals'!D72</f>
        <v xml:space="preserve">Vitality Shot: Turmeric (Pair) </v>
      </c>
      <c r="D72" t="str">
        <f>'Main Meals'!L72</f>
        <v>SS</v>
      </c>
      <c r="F72" t="str">
        <f>'Retail Pricing'!Z72</f>
        <v>No</v>
      </c>
      <c r="G72" s="395">
        <f>'Retail Pricing'!AA72</f>
        <v>5.99</v>
      </c>
      <c r="H72" s="395" t="e">
        <f>'Retail Pricing'!#REF!</f>
        <v>#REF!</v>
      </c>
    </row>
    <row r="73" spans="1:8" hidden="1">
      <c r="A73" s="1">
        <f>'Main Meals'!C73</f>
        <v>5103</v>
      </c>
      <c r="B73" t="str">
        <f>'Main Meals'!D73</f>
        <v xml:space="preserve">Vitality Shot: Turmeric (5-Pack) </v>
      </c>
      <c r="D73" t="str">
        <f>'Main Meals'!L73</f>
        <v>SS</v>
      </c>
      <c r="F73" t="str">
        <f>'Retail Pricing'!Z73</f>
        <v>No</v>
      </c>
      <c r="G73" s="395" t="str">
        <f>'Retail Pricing'!AA73</f>
        <v>-</v>
      </c>
      <c r="H73" s="395" t="e">
        <f>'Retail Pricing'!#REF!</f>
        <v>#REF!</v>
      </c>
    </row>
    <row r="74" spans="1:8" hidden="1">
      <c r="A74" s="1">
        <f>'Main Meals'!C74</f>
        <v>5200</v>
      </c>
      <c r="B74" t="str">
        <f>'Main Meals'!D74</f>
        <v xml:space="preserve">Montauk Crab Cakes </v>
      </c>
      <c r="D74" t="str">
        <f>'Main Meals'!L74</f>
        <v>SS</v>
      </c>
      <c r="F74" t="str">
        <f>'Retail Pricing'!Z74</f>
        <v>No</v>
      </c>
      <c r="G74" s="395">
        <f>'Retail Pricing'!AA74</f>
        <v>16.989999999999998</v>
      </c>
      <c r="H74" s="395" t="e">
        <f>'Retail Pricing'!#REF!</f>
        <v>#REF!</v>
      </c>
    </row>
    <row r="75" spans="1:8" hidden="1">
      <c r="A75" s="1">
        <f>'Main Meals'!C75</f>
        <v>5301</v>
      </c>
      <c r="B75" t="str">
        <f>'Main Meals'!D75</f>
        <v>Hawker Lettuce Wraps (Chicken)</v>
      </c>
      <c r="D75" t="str">
        <f>'Main Meals'!L75</f>
        <v>SS</v>
      </c>
      <c r="F75" t="str">
        <f>'Retail Pricing'!Z75</f>
        <v>No</v>
      </c>
      <c r="G75" s="395">
        <f>'Retail Pricing'!AA75</f>
        <v>12.99</v>
      </c>
      <c r="H75" s="395" t="e">
        <f>'Retail Pricing'!#REF!</f>
        <v>#REF!</v>
      </c>
    </row>
    <row r="76" spans="1:8" hidden="1">
      <c r="A76" s="1">
        <f>'Main Meals'!C76</f>
        <v>5302</v>
      </c>
      <c r="B76" t="str">
        <f>'Main Meals'!D76</f>
        <v>Hawker Lettuce Wraps (Pork)</v>
      </c>
      <c r="D76" t="str">
        <f>'Main Meals'!L76</f>
        <v>SS</v>
      </c>
      <c r="F76" t="str">
        <f>'Retail Pricing'!Z76</f>
        <v>No</v>
      </c>
      <c r="G76" s="395">
        <f>'Retail Pricing'!AA76</f>
        <v>13.99</v>
      </c>
      <c r="H76" s="395" t="e">
        <f>'Retail Pricing'!#REF!</f>
        <v>#REF!</v>
      </c>
    </row>
    <row r="77" spans="1:8" hidden="1">
      <c r="A77" s="1">
        <f>'Main Meals'!C77</f>
        <v>5401</v>
      </c>
      <c r="B77" t="str">
        <f>'Main Meals'!D77</f>
        <v xml:space="preserve">Vitality Shot: Cayenne </v>
      </c>
      <c r="D77" t="str">
        <f>'Main Meals'!L77</f>
        <v>SS</v>
      </c>
      <c r="F77" t="str">
        <f>'Retail Pricing'!Z77</f>
        <v>No</v>
      </c>
      <c r="G77" s="395">
        <f>'Retail Pricing'!AA77</f>
        <v>3.99</v>
      </c>
      <c r="H77" s="395" t="e">
        <f>'Retail Pricing'!#REF!</f>
        <v>#REF!</v>
      </c>
    </row>
    <row r="78" spans="1:8" hidden="1">
      <c r="A78" s="1">
        <f>'Main Meals'!C78</f>
        <v>5402</v>
      </c>
      <c r="B78" t="str">
        <f>'Main Meals'!D78</f>
        <v xml:space="preserve">Vitality Shot: Cayenne (Pair) </v>
      </c>
      <c r="D78" t="str">
        <f>'Main Meals'!L78</f>
        <v>MS</v>
      </c>
      <c r="F78" t="str">
        <f>'Retail Pricing'!Z78</f>
        <v>No</v>
      </c>
      <c r="G78" s="395">
        <f>'Retail Pricing'!AA78</f>
        <v>5.99</v>
      </c>
      <c r="H78" s="395" t="e">
        <f>'Retail Pricing'!#REF!</f>
        <v>#REF!</v>
      </c>
    </row>
    <row r="79" spans="1:8" hidden="1">
      <c r="A79" s="1">
        <f>'Main Meals'!C79</f>
        <v>5403</v>
      </c>
      <c r="B79" t="str">
        <f>'Main Meals'!D79</f>
        <v xml:space="preserve">Vitality Shot: Cayenne (5-Pack) </v>
      </c>
      <c r="D79" t="str">
        <f>'Main Meals'!L79</f>
        <v>MS</v>
      </c>
      <c r="F79" t="str">
        <f>'Retail Pricing'!Z79</f>
        <v>No</v>
      </c>
      <c r="G79" s="395" t="str">
        <f>'Retail Pricing'!AA79</f>
        <v>-</v>
      </c>
      <c r="H79" s="395" t="e">
        <f>'Retail Pricing'!#REF!</f>
        <v>#REF!</v>
      </c>
    </row>
    <row r="80" spans="1:8">
      <c r="A80" s="1">
        <f>'Main Meals'!C80</f>
        <v>5500</v>
      </c>
      <c r="B80" t="str">
        <f>'Main Meals'!D80</f>
        <v xml:space="preserve">Pulled BBQ Chicken    </v>
      </c>
      <c r="C80" s="1" t="s">
        <v>2111</v>
      </c>
      <c r="D80" s="1" t="str">
        <f>'Main Meals'!L80</f>
        <v>SS</v>
      </c>
      <c r="E80" s="1" t="s">
        <v>2075</v>
      </c>
      <c r="F80" s="1" t="str">
        <f>'Retail Pricing'!Z80</f>
        <v>Yes</v>
      </c>
      <c r="G80" s="395">
        <f>'Retail Pricing'!AA80</f>
        <v>13.41</v>
      </c>
      <c r="H80" s="395" t="e">
        <f>'Retail Pricing'!#REF!</f>
        <v>#REF!</v>
      </c>
    </row>
    <row r="81" spans="1:8" hidden="1">
      <c r="A81" s="1">
        <f>'Main Meals'!C81</f>
        <v>5603</v>
      </c>
      <c r="B81" t="str">
        <f>'Main Meals'!D81</f>
        <v>Coco Berry Smoothie  ( 8oz)</v>
      </c>
      <c r="D81" t="str">
        <f>'Main Meals'!L81</f>
        <v>SS</v>
      </c>
      <c r="F81" t="str">
        <f>'Retail Pricing'!Z81</f>
        <v>Yes</v>
      </c>
      <c r="G81" s="395">
        <f>'Retail Pricing'!AA81</f>
        <v>6.19</v>
      </c>
      <c r="H81" s="395" t="e">
        <f>'Retail Pricing'!#REF!</f>
        <v>#REF!</v>
      </c>
    </row>
    <row r="82" spans="1:8" hidden="1">
      <c r="A82" s="1">
        <f>'Main Meals'!C82</f>
        <v>5602</v>
      </c>
      <c r="B82" t="str">
        <f>'Main Meals'!D82</f>
        <v>Coco Berry Smoothie  (16 oz)</v>
      </c>
      <c r="D82" t="str">
        <f>'Main Meals'!L82</f>
        <v>SS</v>
      </c>
      <c r="F82" t="str">
        <f>'Retail Pricing'!Z82</f>
        <v>No</v>
      </c>
      <c r="G82" s="395">
        <f>'Retail Pricing'!AA82</f>
        <v>10.99</v>
      </c>
      <c r="H82" s="395" t="e">
        <f>'Retail Pricing'!#REF!</f>
        <v>#REF!</v>
      </c>
    </row>
    <row r="83" spans="1:8" hidden="1">
      <c r="A83" s="1">
        <f>'Main Meals'!C83</f>
        <v>5701</v>
      </c>
      <c r="B83" t="str">
        <f>'Main Meals'!D83</f>
        <v xml:space="preserve">Roasted Turkey with Gravy </v>
      </c>
      <c r="D83" t="str">
        <f>'Main Meals'!L83</f>
        <v>MS</v>
      </c>
      <c r="F83" t="str">
        <f>'Retail Pricing'!Z83</f>
        <v>Yes</v>
      </c>
      <c r="G83" s="395">
        <f>'Retail Pricing'!AA83</f>
        <v>17.989999999999998</v>
      </c>
      <c r="H83" s="395" t="e">
        <f>'Retail Pricing'!#REF!</f>
        <v>#REF!</v>
      </c>
    </row>
    <row r="84" spans="1:8">
      <c r="A84" s="1">
        <f>'Main Meals'!C84</f>
        <v>5800</v>
      </c>
      <c r="B84" t="str">
        <f>'Main Meals'!D84</f>
        <v xml:space="preserve">Rosemary Whipped Potatoes </v>
      </c>
      <c r="C84" s="1" t="s">
        <v>2113</v>
      </c>
      <c r="D84" s="1" t="str">
        <f>'Main Meals'!L84</f>
        <v>SS</v>
      </c>
      <c r="E84" s="1" t="s">
        <v>2076</v>
      </c>
      <c r="F84" s="1" t="str">
        <f>'Retail Pricing'!Z84</f>
        <v>Yes</v>
      </c>
      <c r="G84" s="395">
        <f>'Retail Pricing'!AA84</f>
        <v>4.1500000000000004</v>
      </c>
      <c r="H84" s="395" t="e">
        <f>'Retail Pricing'!#REF!</f>
        <v>#REF!</v>
      </c>
    </row>
    <row r="85" spans="1:8" hidden="1">
      <c r="A85" s="1">
        <f>'Main Meals'!C85</f>
        <v>5900</v>
      </c>
      <c r="B85" t="str">
        <f>'Main Meals'!D85</f>
        <v xml:space="preserve">Gravy </v>
      </c>
      <c r="D85" t="str">
        <f>'Main Meals'!L85</f>
        <v>MS</v>
      </c>
      <c r="F85" t="str">
        <f>'Retail Pricing'!Z85</f>
        <v>Yes</v>
      </c>
      <c r="G85" s="395">
        <f>'Retail Pricing'!AA85</f>
        <v>3.99</v>
      </c>
      <c r="H85" s="395" t="e">
        <f>'Retail Pricing'!#REF!</f>
        <v>#REF!</v>
      </c>
    </row>
    <row r="86" spans="1:8" hidden="1">
      <c r="A86" s="1">
        <f>'Main Meals'!C86</f>
        <v>6000</v>
      </c>
      <c r="B86" t="str">
        <f>'Main Meals'!D86</f>
        <v xml:space="preserve">Cranberry-Orange Sauce </v>
      </c>
      <c r="D86" t="str">
        <f>'Main Meals'!L86</f>
        <v>MS</v>
      </c>
      <c r="F86" t="str">
        <f>'Retail Pricing'!Z86</f>
        <v>Yes</v>
      </c>
      <c r="G86" s="395">
        <f>'Retail Pricing'!AA86</f>
        <v>5.99</v>
      </c>
      <c r="H86" s="395" t="e">
        <f>'Retail Pricing'!#REF!</f>
        <v>#REF!</v>
      </c>
    </row>
    <row r="87" spans="1:8">
      <c r="A87" s="1">
        <f>'Main Meals'!C87</f>
        <v>6100</v>
      </c>
      <c r="B87" t="str">
        <f>'Main Meals'!D87</f>
        <v xml:space="preserve">Green Beans with Toasted Almonds </v>
      </c>
      <c r="C87" s="1" t="s">
        <v>2113</v>
      </c>
      <c r="D87" s="1" t="str">
        <f>'Main Meals'!L87</f>
        <v>SS</v>
      </c>
      <c r="E87" s="1" t="s">
        <v>2075</v>
      </c>
      <c r="F87" s="1" t="str">
        <f>'Retail Pricing'!Z87</f>
        <v>Yes</v>
      </c>
      <c r="G87" s="395">
        <f>'Retail Pricing'!AA87</f>
        <v>4.1500000000000004</v>
      </c>
      <c r="H87" s="395" t="e">
        <f>'Retail Pricing'!#REF!</f>
        <v>#REF!</v>
      </c>
    </row>
    <row r="88" spans="1:8" hidden="1">
      <c r="A88" s="1">
        <f>'Main Meals'!C88</f>
        <v>6200</v>
      </c>
      <c r="B88" t="str">
        <f>'Main Meals'!D88</f>
        <v xml:space="preserve">Carrot Puree </v>
      </c>
      <c r="D88" t="str">
        <f>'Main Meals'!L88</f>
        <v>SS</v>
      </c>
      <c r="F88" t="str">
        <f>'Retail Pricing'!Z88</f>
        <v>No</v>
      </c>
      <c r="G88" s="395">
        <f>'Retail Pricing'!AA88</f>
        <v>3.99</v>
      </c>
      <c r="H88" s="395" t="e">
        <f>'Retail Pricing'!#REF!</f>
        <v>#REF!</v>
      </c>
    </row>
    <row r="89" spans="1:8" hidden="1">
      <c r="A89" s="1">
        <f>'Main Meals'!C89</f>
        <v>6300</v>
      </c>
      <c r="B89" t="str">
        <f>'Main Meals'!D89</f>
        <v xml:space="preserve">Wine Braised Brisket </v>
      </c>
      <c r="D89" t="str">
        <f>'Main Meals'!L89</f>
        <v>SS</v>
      </c>
      <c r="F89" t="str">
        <f>'Retail Pricing'!Z89</f>
        <v>No</v>
      </c>
      <c r="G89" s="395">
        <f>'Retail Pricing'!AA89</f>
        <v>16.989999999999998</v>
      </c>
      <c r="H89" s="395" t="e">
        <f>'Retail Pricing'!#REF!</f>
        <v>#REF!</v>
      </c>
    </row>
    <row r="90" spans="1:8" hidden="1">
      <c r="A90" s="1">
        <f>'Main Meals'!C90</f>
        <v>6400</v>
      </c>
      <c r="B90" t="str">
        <f>'Main Meals'!D90</f>
        <v xml:space="preserve">Maple-Glazed Ham </v>
      </c>
      <c r="D90" t="str">
        <f>'Main Meals'!L90</f>
        <v>SS</v>
      </c>
      <c r="F90" t="str">
        <f>'Retail Pricing'!Z90</f>
        <v>No</v>
      </c>
      <c r="G90" s="395">
        <f>'Retail Pricing'!AA90</f>
        <v>16.989999999999998</v>
      </c>
      <c r="H90" s="395" t="e">
        <f>'Retail Pricing'!#REF!</f>
        <v>#REF!</v>
      </c>
    </row>
    <row r="91" spans="1:8" hidden="1">
      <c r="A91" s="1">
        <f>'Main Meals'!C91</f>
        <v>6500</v>
      </c>
      <c r="B91" t="str">
        <f>'Main Meals'!D91</f>
        <v xml:space="preserve">Bloody Mary Mix </v>
      </c>
      <c r="D91" t="str">
        <f>'Main Meals'!L91</f>
        <v>SS</v>
      </c>
      <c r="F91" t="str">
        <f>'Retail Pricing'!Z91</f>
        <v>No</v>
      </c>
      <c r="G91" s="395">
        <f>'Retail Pricing'!AA91</f>
        <v>9.99</v>
      </c>
      <c r="H91" s="395" t="e">
        <f>'Retail Pricing'!#REF!</f>
        <v>#REF!</v>
      </c>
    </row>
    <row r="92" spans="1:8">
      <c r="A92" s="1">
        <f>'Main Meals'!C92</f>
        <v>6600</v>
      </c>
      <c r="B92" t="str">
        <f>'Main Meals'!D92</f>
        <v xml:space="preserve">Coconut Yogurt Parfait </v>
      </c>
      <c r="C92" s="1" t="s">
        <v>152</v>
      </c>
      <c r="D92" s="1" t="str">
        <f>'Main Meals'!L92</f>
        <v>SS</v>
      </c>
      <c r="E92" s="1" t="s">
        <v>2075</v>
      </c>
      <c r="F92" s="1" t="str">
        <f>'Retail Pricing'!Z92</f>
        <v>Yes</v>
      </c>
      <c r="G92" s="395">
        <f>'Retail Pricing'!AA92</f>
        <v>6.99</v>
      </c>
      <c r="H92" s="395" t="e">
        <f>'Retail Pricing'!#REF!</f>
        <v>#REF!</v>
      </c>
    </row>
    <row r="93" spans="1:8" hidden="1">
      <c r="A93" s="1">
        <f>'Main Meals'!C93</f>
        <v>6701</v>
      </c>
      <c r="B93" t="str">
        <f>'Main Meals'!D93</f>
        <v xml:space="preserve">Original 'Super' Trail Mix (OLD NOT ACTIVE) </v>
      </c>
      <c r="D93" t="str">
        <f>'Main Meals'!L93</f>
        <v>MS</v>
      </c>
      <c r="F93" t="str">
        <f>'Retail Pricing'!Z93</f>
        <v>No</v>
      </c>
      <c r="G93" s="395">
        <f>'Retail Pricing'!AA93</f>
        <v>6.99</v>
      </c>
      <c r="H93" s="395" t="e">
        <f>'Retail Pricing'!#REF!</f>
        <v>#REF!</v>
      </c>
    </row>
    <row r="94" spans="1:8" hidden="1">
      <c r="A94" s="1">
        <f>'Main Meals'!C94</f>
        <v>6702</v>
      </c>
      <c r="B94" t="str">
        <f>'Main Meals'!D94</f>
        <v xml:space="preserve">Original 'Super' Trail Mix (OLD NOT ACTIVE) </v>
      </c>
      <c r="D94" t="str">
        <f>'Main Meals'!L94</f>
        <v>MS</v>
      </c>
      <c r="F94" t="str">
        <f>'Retail Pricing'!Z94</f>
        <v>No</v>
      </c>
      <c r="G94" s="395">
        <f>'Retail Pricing'!AA94</f>
        <v>5</v>
      </c>
      <c r="H94" s="395" t="e">
        <f>'Retail Pricing'!#REF!</f>
        <v>#REF!</v>
      </c>
    </row>
    <row r="95" spans="1:8" hidden="1">
      <c r="A95" s="1">
        <f>'Main Meals'!C95</f>
        <v>6703</v>
      </c>
      <c r="B95" t="str">
        <f>'Main Meals'!D95</f>
        <v xml:space="preserve">Original 'Super' Trail Mix </v>
      </c>
      <c r="D95" t="str">
        <f>'Main Meals'!L95</f>
        <v>MS</v>
      </c>
      <c r="F95" t="str">
        <f>'Retail Pricing'!Z95</f>
        <v>No</v>
      </c>
      <c r="G95" s="395">
        <f>'Retail Pricing'!AA95</f>
        <v>3.99</v>
      </c>
      <c r="H95" s="395" t="e">
        <f>'Retail Pricing'!#REF!</f>
        <v>#REF!</v>
      </c>
    </row>
    <row r="96" spans="1:8" hidden="1">
      <c r="A96" s="1">
        <f>'Main Meals'!C96</f>
        <v>6801</v>
      </c>
      <c r="B96" t="str">
        <f>'Main Meals'!D96</f>
        <v xml:space="preserve">Original Granola  (OLD NOT ACTIVE) </v>
      </c>
      <c r="D96" t="str">
        <f>'Main Meals'!L96</f>
        <v>MS</v>
      </c>
      <c r="F96" t="str">
        <f>'Retail Pricing'!Z96</f>
        <v>No</v>
      </c>
      <c r="G96" s="395">
        <f>'Retail Pricing'!AA96</f>
        <v>6.99</v>
      </c>
      <c r="H96" s="395" t="e">
        <f>'Retail Pricing'!#REF!</f>
        <v>#REF!</v>
      </c>
    </row>
    <row r="97" spans="1:8" hidden="1">
      <c r="A97" s="1">
        <f>'Main Meals'!C97</f>
        <v>6802</v>
      </c>
      <c r="B97" t="str">
        <f>'Main Meals'!D97</f>
        <v xml:space="preserve">Original Granola (OLD NOT ACTIVE) </v>
      </c>
      <c r="D97" t="str">
        <f>'Main Meals'!L97</f>
        <v>MS</v>
      </c>
      <c r="F97" t="str">
        <f>'Retail Pricing'!Z97</f>
        <v>No</v>
      </c>
      <c r="G97" s="395">
        <f>'Retail Pricing'!AA97</f>
        <v>5</v>
      </c>
      <c r="H97" s="395" t="e">
        <f>'Retail Pricing'!#REF!</f>
        <v>#REF!</v>
      </c>
    </row>
    <row r="98" spans="1:8" hidden="1">
      <c r="A98" s="1">
        <f>'Main Meals'!C98</f>
        <v>6803</v>
      </c>
      <c r="B98" t="str">
        <f>'Main Meals'!D98</f>
        <v xml:space="preserve">Original Granola </v>
      </c>
      <c r="D98" t="str">
        <f>'Main Meals'!L98</f>
        <v>MS</v>
      </c>
      <c r="F98" t="str">
        <f>'Retail Pricing'!Z98</f>
        <v>No</v>
      </c>
      <c r="G98" s="395">
        <f>'Retail Pricing'!AA98</f>
        <v>6.99</v>
      </c>
      <c r="H98" s="395" t="e">
        <f>'Retail Pricing'!#REF!</f>
        <v>#REF!</v>
      </c>
    </row>
    <row r="99" spans="1:8" hidden="1">
      <c r="A99" s="1">
        <f>'Main Meals'!C99</f>
        <v>6901</v>
      </c>
      <c r="B99" t="str">
        <f>'Main Meals'!D99</f>
        <v>Brownie Bites (2 bite)</v>
      </c>
      <c r="D99" t="str">
        <f>'Main Meals'!L99</f>
        <v>MS</v>
      </c>
      <c r="F99" t="str">
        <f>'Retail Pricing'!Z99</f>
        <v>No</v>
      </c>
      <c r="G99" s="395" t="str">
        <f>'Retail Pricing'!AA99</f>
        <v>-</v>
      </c>
      <c r="H99" s="395" t="e">
        <f>'Retail Pricing'!#REF!</f>
        <v>#REF!</v>
      </c>
    </row>
    <row r="100" spans="1:8" hidden="1">
      <c r="A100" s="1">
        <f>'Main Meals'!C100</f>
        <v>7001</v>
      </c>
      <c r="B100" t="str">
        <f>'Main Meals'!D100</f>
        <v xml:space="preserve">Cinnamon-Sugar Coffee Cakes </v>
      </c>
      <c r="D100" t="str">
        <f>'Main Meals'!L100</f>
        <v>SS</v>
      </c>
      <c r="F100" t="str">
        <f>'Retail Pricing'!Z100</f>
        <v>No</v>
      </c>
      <c r="G100" s="395" t="str">
        <f>'Retail Pricing'!AA100</f>
        <v>-</v>
      </c>
      <c r="H100" s="395" t="e">
        <f>'Retail Pricing'!#REF!</f>
        <v>#REF!</v>
      </c>
    </row>
    <row r="101" spans="1:8" hidden="1">
      <c r="A101" s="1">
        <f>'Main Meals'!C101</f>
        <v>7002</v>
      </c>
      <c r="B101" t="str">
        <f>'Main Meals'!D101</f>
        <v xml:space="preserve">Cinnamon-Sugar Coffee Cakes </v>
      </c>
      <c r="D101" t="str">
        <f>'Main Meals'!L101</f>
        <v>SS</v>
      </c>
      <c r="F101" t="str">
        <f>'Retail Pricing'!Z101</f>
        <v>No</v>
      </c>
      <c r="G101" s="395" t="str">
        <f>'Retail Pricing'!AA101</f>
        <v>-</v>
      </c>
      <c r="H101" s="395" t="e">
        <f>'Retail Pricing'!#REF!</f>
        <v>#REF!</v>
      </c>
    </row>
    <row r="102" spans="1:8" hidden="1">
      <c r="A102" s="1">
        <f>'Main Meals'!C102</f>
        <v>7101</v>
      </c>
      <c r="B102" t="str">
        <f>'Main Meals'!D102</f>
        <v xml:space="preserve">Turkey Meatballs (OLD NOT ACTIVE) </v>
      </c>
      <c r="D102" t="str">
        <f>'Main Meals'!L102</f>
        <v>SS</v>
      </c>
      <c r="F102" t="str">
        <f>'Retail Pricing'!Z102</f>
        <v>No</v>
      </c>
      <c r="G102" s="395">
        <f>'Retail Pricing'!AA102</f>
        <v>12.99</v>
      </c>
      <c r="H102" s="395" t="e">
        <f>'Retail Pricing'!#REF!</f>
        <v>#REF!</v>
      </c>
    </row>
    <row r="103" spans="1:8" hidden="1">
      <c r="A103" s="1">
        <f>'Main Meals'!C103</f>
        <v>7102</v>
      </c>
      <c r="B103" t="str">
        <f>'Main Meals'!D103</f>
        <v xml:space="preserve">Turkey Meatballs  </v>
      </c>
      <c r="D103" t="str">
        <f>'Main Meals'!L103</f>
        <v>SS</v>
      </c>
      <c r="F103" t="str">
        <f>'Retail Pricing'!Z103</f>
        <v>No</v>
      </c>
      <c r="G103" s="395">
        <f>'Retail Pricing'!AA103</f>
        <v>10.99</v>
      </c>
      <c r="H103" s="395" t="e">
        <f>'Retail Pricing'!#REF!</f>
        <v>#REF!</v>
      </c>
    </row>
    <row r="104" spans="1:8" hidden="1">
      <c r="A104" s="1">
        <f>'Main Meals'!C104</f>
        <v>7202</v>
      </c>
      <c r="B104" t="str">
        <f>'Main Meals'!D104</f>
        <v>Tortilla Soup (OLD NOT ACTIVE) (Chicken)</v>
      </c>
      <c r="D104" t="str">
        <f>'Main Meals'!L104</f>
        <v>SS</v>
      </c>
      <c r="F104" t="str">
        <f>'Retail Pricing'!Z104</f>
        <v>No</v>
      </c>
      <c r="G104" s="395">
        <f>'Retail Pricing'!AA104</f>
        <v>11.99</v>
      </c>
      <c r="H104" s="395" t="e">
        <f>'Retail Pricing'!#REF!</f>
        <v>#REF!</v>
      </c>
    </row>
    <row r="105" spans="1:8" hidden="1">
      <c r="A105" s="1">
        <f>'Main Meals'!C105</f>
        <v>7201</v>
      </c>
      <c r="B105" t="str">
        <f>'Main Meals'!D105</f>
        <v>Tortilla Soup (OLD NOT ACTIVE) (Vegetable)</v>
      </c>
      <c r="D105" t="str">
        <f>'Main Meals'!L105</f>
        <v>SS</v>
      </c>
      <c r="F105" t="str">
        <f>'Retail Pricing'!Z105</f>
        <v>No</v>
      </c>
      <c r="G105" s="395">
        <f>'Retail Pricing'!AA105</f>
        <v>10.99</v>
      </c>
      <c r="H105" s="395" t="e">
        <f>'Retail Pricing'!#REF!</f>
        <v>#REF!</v>
      </c>
    </row>
    <row r="106" spans="1:8">
      <c r="A106" s="1">
        <f>'Main Meals'!C106</f>
        <v>7301</v>
      </c>
      <c r="B106" t="str">
        <f>'Main Meals'!D106</f>
        <v xml:space="preserve">Almond &amp; Cranberry Energy Bites </v>
      </c>
      <c r="C106" s="1" t="s">
        <v>2112</v>
      </c>
      <c r="D106" s="1" t="str">
        <f>'Main Meals'!L106</f>
        <v>MS</v>
      </c>
      <c r="E106" s="1" t="s">
        <v>2076</v>
      </c>
      <c r="F106" s="1" t="str">
        <f>'Retail Pricing'!Z106</f>
        <v>Yes</v>
      </c>
      <c r="G106" s="395">
        <f>'Retail Pricing'!AA106</f>
        <v>5.99</v>
      </c>
      <c r="H106" s="395" t="e">
        <f>'Retail Pricing'!#REF!</f>
        <v>#REF!</v>
      </c>
    </row>
    <row r="107" spans="1:8">
      <c r="A107" s="1">
        <f>'Main Meals'!C107</f>
        <v>7401</v>
      </c>
      <c r="B107" t="str">
        <f>'Main Meals'!D107</f>
        <v xml:space="preserve">Peanut Butter &amp; Chocolate Energy Bites </v>
      </c>
      <c r="C107" s="1" t="s">
        <v>2112</v>
      </c>
      <c r="D107" s="1" t="str">
        <f>'Main Meals'!L107</f>
        <v>MS</v>
      </c>
      <c r="E107" s="1" t="s">
        <v>2076</v>
      </c>
      <c r="F107" s="1" t="str">
        <f>'Retail Pricing'!Z107</f>
        <v>Yes</v>
      </c>
      <c r="G107" s="395">
        <f>'Retail Pricing'!AA107</f>
        <v>5.99</v>
      </c>
      <c r="H107" s="395" t="e">
        <f>'Retail Pricing'!#REF!</f>
        <v>#REF!</v>
      </c>
    </row>
    <row r="108" spans="1:8">
      <c r="A108" s="1">
        <f>'Main Meals'!C108</f>
        <v>7500</v>
      </c>
      <c r="B108" t="str">
        <f>'Main Meals'!D108</f>
        <v>Country Cinnamon Oatmeal  (Pecans)</v>
      </c>
      <c r="C108" s="1" t="s">
        <v>152</v>
      </c>
      <c r="D108" s="1" t="str">
        <f>'Main Meals'!L108</f>
        <v>SS</v>
      </c>
      <c r="E108" s="1" t="s">
        <v>2076</v>
      </c>
      <c r="F108" s="1" t="str">
        <f>'Retail Pricing'!Z108</f>
        <v>Yes</v>
      </c>
      <c r="G108" s="395">
        <f>'Retail Pricing'!AA108</f>
        <v>7.25</v>
      </c>
      <c r="H108" s="395" t="e">
        <f>'Retail Pricing'!#REF!</f>
        <v>#REF!</v>
      </c>
    </row>
    <row r="109" spans="1:8" hidden="1">
      <c r="A109" s="1">
        <f>'Main Meals'!C109</f>
        <v>7600</v>
      </c>
      <c r="B109" t="str">
        <f>'Main Meals'!D109</f>
        <v xml:space="preserve">Baked Lasagna Bolognese </v>
      </c>
      <c r="D109" t="str">
        <f>'Main Meals'!L109</f>
        <v>SS</v>
      </c>
      <c r="F109" t="str">
        <f>'Retail Pricing'!Z109</f>
        <v>Yes</v>
      </c>
      <c r="G109" s="395">
        <f>'Retail Pricing'!AA109</f>
        <v>14.07</v>
      </c>
      <c r="H109" s="395" t="e">
        <f>'Retail Pricing'!#REF!</f>
        <v>#REF!</v>
      </c>
    </row>
    <row r="110" spans="1:8">
      <c r="A110" s="1">
        <f>'Main Meals'!C110</f>
        <v>7700</v>
      </c>
      <c r="B110" t="str">
        <f>'Main Meals'!D110</f>
        <v xml:space="preserve">Truffled Mac &amp; Cheese </v>
      </c>
      <c r="C110" s="1" t="s">
        <v>2111</v>
      </c>
      <c r="D110" s="1" t="str">
        <f>'Main Meals'!L110</f>
        <v>SS</v>
      </c>
      <c r="E110" s="1" t="s">
        <v>2076</v>
      </c>
      <c r="F110" s="1" t="str">
        <f>'Retail Pricing'!Z110</f>
        <v>Yes</v>
      </c>
      <c r="G110" s="395">
        <f>'Retail Pricing'!AA110</f>
        <v>11.99</v>
      </c>
      <c r="H110" s="395" t="e">
        <f>'Retail Pricing'!#REF!</f>
        <v>#REF!</v>
      </c>
    </row>
    <row r="111" spans="1:8">
      <c r="A111" s="1">
        <f>'Main Meals'!C111</f>
        <v>7800</v>
      </c>
      <c r="B111" t="str">
        <f>'Main Meals'!D111</f>
        <v xml:space="preserve">Three-Spice Turkey Chili </v>
      </c>
      <c r="C111" s="1" t="s">
        <v>2114</v>
      </c>
      <c r="D111" s="1" t="str">
        <f>'Main Meals'!L111</f>
        <v>SS</v>
      </c>
      <c r="E111" s="1" t="s">
        <v>2076</v>
      </c>
      <c r="F111" s="1" t="str">
        <f>'Retail Pricing'!Z111</f>
        <v>Yes</v>
      </c>
      <c r="G111" s="395">
        <f>'Retail Pricing'!AA111</f>
        <v>11.32</v>
      </c>
      <c r="H111" s="395" t="e">
        <f>'Retail Pricing'!#REF!</f>
        <v>#REF!</v>
      </c>
    </row>
    <row r="112" spans="1:8" hidden="1">
      <c r="A112" s="1">
        <f>'Main Meals'!C112</f>
        <v>7901</v>
      </c>
      <c r="B112" t="str">
        <f>'Main Meals'!D112</f>
        <v xml:space="preserve">Chicken &amp; Rice Soup OLD NOT ACTIVE </v>
      </c>
      <c r="D112" t="str">
        <f>'Main Meals'!L112</f>
        <v>SS</v>
      </c>
      <c r="F112" t="str">
        <f>'Retail Pricing'!Z112</f>
        <v>No</v>
      </c>
      <c r="G112" s="395" t="str">
        <f>'Retail Pricing'!AA112</f>
        <v>-</v>
      </c>
      <c r="H112" s="395" t="e">
        <f>'Retail Pricing'!#REF!</f>
        <v>#REF!</v>
      </c>
    </row>
    <row r="113" spans="1:8">
      <c r="A113" s="1">
        <f>'Main Meals'!C113</f>
        <v>8000</v>
      </c>
      <c r="B113" t="str">
        <f>'Main Meals'!D113</f>
        <v xml:space="preserve">Carrot Ginger Soup </v>
      </c>
      <c r="C113" s="1" t="s">
        <v>2114</v>
      </c>
      <c r="D113" s="1" t="str">
        <f>'Main Meals'!L113</f>
        <v>SS</v>
      </c>
      <c r="E113" s="1" t="s">
        <v>2076</v>
      </c>
      <c r="F113" s="1" t="str">
        <f>'Retail Pricing'!Z113</f>
        <v>Yes</v>
      </c>
      <c r="G113" s="395">
        <f>'Retail Pricing'!AA113</f>
        <v>7.25</v>
      </c>
      <c r="H113" s="395" t="e">
        <f>'Retail Pricing'!#REF!</f>
        <v>#REF!</v>
      </c>
    </row>
    <row r="114" spans="1:8" hidden="1">
      <c r="A114" s="1">
        <f>'Main Meals'!C114</f>
        <v>8101</v>
      </c>
      <c r="B114" t="str">
        <f>'Main Meals'!D114</f>
        <v xml:space="preserve">Chive Mashed Potatoes </v>
      </c>
      <c r="D114" t="str">
        <f>'Main Meals'!L114</f>
        <v>SS</v>
      </c>
      <c r="F114" t="str">
        <f>'Retail Pricing'!Z114</f>
        <v>No</v>
      </c>
      <c r="G114" s="395" t="str">
        <f>'Retail Pricing'!AA114</f>
        <v>-</v>
      </c>
      <c r="H114" s="395" t="e">
        <f>'Retail Pricing'!#REF!</f>
        <v>#REF!</v>
      </c>
    </row>
    <row r="115" spans="1:8" hidden="1">
      <c r="A115" s="1">
        <f>'Main Meals'!C115</f>
        <v>8202</v>
      </c>
      <c r="B115" t="str">
        <f>'Main Meals'!D115</f>
        <v xml:space="preserve">Grilled Chicken Breast </v>
      </c>
      <c r="D115" t="str">
        <f>'Main Meals'!L115</f>
        <v>SS</v>
      </c>
      <c r="F115" t="str">
        <f>'Retail Pricing'!Z115</f>
        <v>No</v>
      </c>
      <c r="G115" s="395">
        <f>'Retail Pricing'!AA115</f>
        <v>4.99</v>
      </c>
      <c r="H115" s="395" t="e">
        <f>'Retail Pricing'!#REF!</f>
        <v>#REF!</v>
      </c>
    </row>
    <row r="116" spans="1:8" hidden="1">
      <c r="A116" s="1">
        <f>'Main Meals'!C116</f>
        <v>8301</v>
      </c>
      <c r="B116" t="str">
        <f>'Main Meals'!D116</f>
        <v xml:space="preserve">Grilled Hanger Steak (OLD NOT ACTIVE) </v>
      </c>
      <c r="D116" t="str">
        <f>'Main Meals'!L116</f>
        <v>SS</v>
      </c>
      <c r="F116" t="str">
        <f>'Retail Pricing'!Z116</f>
        <v>No</v>
      </c>
      <c r="G116" s="395" t="str">
        <f>'Retail Pricing'!AA116</f>
        <v>-</v>
      </c>
      <c r="H116" s="395" t="e">
        <f>'Retail Pricing'!#REF!</f>
        <v>#REF!</v>
      </c>
    </row>
    <row r="117" spans="1:8" hidden="1">
      <c r="A117" s="1">
        <f>'Main Meals'!C117</f>
        <v>8401</v>
      </c>
      <c r="B117" t="str">
        <f>'Main Meals'!D117</f>
        <v xml:space="preserve">Grilled Jumbo Shrimp (OLD NOT ACTIVE) </v>
      </c>
      <c r="D117" t="str">
        <f>'Main Meals'!L117</f>
        <v>SS</v>
      </c>
      <c r="F117" t="str">
        <f>'Retail Pricing'!Z117</f>
        <v>No</v>
      </c>
      <c r="G117" s="395" t="str">
        <f>'Retail Pricing'!AA117</f>
        <v>-</v>
      </c>
      <c r="H117" s="395" t="e">
        <f>'Retail Pricing'!#REF!</f>
        <v>#REF!</v>
      </c>
    </row>
    <row r="118" spans="1:8" hidden="1">
      <c r="A118" s="1">
        <f>'Main Meals'!C118</f>
        <v>8501</v>
      </c>
      <c r="B118" t="str">
        <f>'Main Meals'!D118</f>
        <v xml:space="preserve">Jasmine Rice </v>
      </c>
      <c r="D118" t="str">
        <f>'Main Meals'!L118</f>
        <v>SS</v>
      </c>
      <c r="F118" t="str">
        <f>'Retail Pricing'!Z118</f>
        <v>No</v>
      </c>
      <c r="G118" s="395" t="str">
        <f>'Retail Pricing'!AA118</f>
        <v>-</v>
      </c>
      <c r="H118" s="395" t="e">
        <f>'Retail Pricing'!#REF!</f>
        <v>#REF!</v>
      </c>
    </row>
    <row r="119" spans="1:8">
      <c r="A119" s="1">
        <f>'Main Meals'!C119</f>
        <v>8601</v>
      </c>
      <c r="B119" t="str">
        <f>'Main Meals'!D119</f>
        <v xml:space="preserve">Herbed Quinoa </v>
      </c>
      <c r="C119" s="1" t="s">
        <v>2115</v>
      </c>
      <c r="D119" s="1" t="str">
        <f>'Main Meals'!L119</f>
        <v>SS</v>
      </c>
      <c r="E119" s="1" t="s">
        <v>2075</v>
      </c>
      <c r="F119" s="1" t="str">
        <f>'Retail Pricing'!Z119</f>
        <v>Yes</v>
      </c>
      <c r="G119" s="395">
        <f>'Retail Pricing'!AA119</f>
        <v>3.99</v>
      </c>
      <c r="H119" s="395" t="e">
        <f>'Retail Pricing'!#REF!</f>
        <v>#REF!</v>
      </c>
    </row>
    <row r="120" spans="1:8" hidden="1">
      <c r="A120" s="1">
        <f>'Main Meals'!C120</f>
        <v>8701</v>
      </c>
      <c r="B120" t="str">
        <f>'Main Meals'!D120</f>
        <v xml:space="preserve">Herbed Roasted Potatoes </v>
      </c>
      <c r="D120" t="str">
        <f>'Main Meals'!L120</f>
        <v>SS</v>
      </c>
      <c r="F120" t="str">
        <f>'Retail Pricing'!Z120</f>
        <v>No</v>
      </c>
      <c r="G120" s="395" t="str">
        <f>'Retail Pricing'!AA120</f>
        <v>-</v>
      </c>
      <c r="H120" s="395" t="e">
        <f>'Retail Pricing'!#REF!</f>
        <v>#REF!</v>
      </c>
    </row>
    <row r="121" spans="1:8" hidden="1">
      <c r="A121" s="1">
        <f>'Main Meals'!C121</f>
        <v>8801</v>
      </c>
      <c r="B121" t="str">
        <f>'Main Meals'!D121</f>
        <v xml:space="preserve">Chive Mashed Potatoes (OLD NOT ACTIVE) </v>
      </c>
      <c r="D121" t="str">
        <f>'Main Meals'!L121</f>
        <v>SS</v>
      </c>
      <c r="F121" t="str">
        <f>'Retail Pricing'!Z121</f>
        <v>No</v>
      </c>
      <c r="G121" s="395" t="str">
        <f>'Retail Pricing'!AA121</f>
        <v>-</v>
      </c>
      <c r="H121" s="395" t="e">
        <f>'Retail Pricing'!#REF!</f>
        <v>#REF!</v>
      </c>
    </row>
    <row r="122" spans="1:8" hidden="1">
      <c r="A122" s="1">
        <f>'Main Meals'!C122</f>
        <v>9901</v>
      </c>
      <c r="B122" t="str">
        <f>'Main Meals'!D122</f>
        <v xml:space="preserve">Green Beans with Toasted Almonds (OLD NOT ACTIVE) </v>
      </c>
      <c r="D122" t="str">
        <f>'Main Meals'!L122</f>
        <v>SS</v>
      </c>
      <c r="F122" t="str">
        <f>'Retail Pricing'!Z122</f>
        <v>No</v>
      </c>
      <c r="G122" s="395" t="str">
        <f>'Retail Pricing'!AA122</f>
        <v>-</v>
      </c>
      <c r="H122" s="395" t="e">
        <f>'Retail Pricing'!#REF!</f>
        <v>#REF!</v>
      </c>
    </row>
    <row r="123" spans="1:8" hidden="1">
      <c r="A123" s="1">
        <f>'Main Meals'!C123</f>
        <v>10001</v>
      </c>
      <c r="B123" t="str">
        <f>'Main Meals'!D123</f>
        <v xml:space="preserve">Roasted Peppers, Eggplant and Zucchini </v>
      </c>
      <c r="D123" t="str">
        <f>'Main Meals'!L123</f>
        <v>SS</v>
      </c>
      <c r="F123" t="str">
        <f>'Retail Pricing'!Z123</f>
        <v>Yes</v>
      </c>
      <c r="G123" s="395">
        <f>'Retail Pricing'!AA123</f>
        <v>5.25</v>
      </c>
      <c r="H123" s="395" t="e">
        <f>'Retail Pricing'!#REF!</f>
        <v>#REF!</v>
      </c>
    </row>
    <row r="124" spans="1:8" hidden="1">
      <c r="A124" s="1">
        <f>'Main Meals'!C124</f>
        <v>10101</v>
      </c>
      <c r="B124" t="str">
        <f>'Main Meals'!D124</f>
        <v xml:space="preserve">Roasted Carrots and Parsnips (OLD NOT ACTIVE) </v>
      </c>
      <c r="D124" t="str">
        <f>'Main Meals'!L124</f>
        <v>SS</v>
      </c>
      <c r="F124" t="str">
        <f>'Retail Pricing'!Z124</f>
        <v>No</v>
      </c>
      <c r="G124" s="395" t="str">
        <f>'Retail Pricing'!AA124</f>
        <v>-</v>
      </c>
      <c r="H124" s="395" t="e">
        <f>'Retail Pricing'!#REF!</f>
        <v>#REF!</v>
      </c>
    </row>
    <row r="125" spans="1:8">
      <c r="A125" s="1">
        <f>'Main Meals'!C125</f>
        <v>10201</v>
      </c>
      <c r="B125" t="str">
        <f>'Main Meals'!D125</f>
        <v xml:space="preserve">Roasted Broccoli, Carrots and Brussel Sprouts </v>
      </c>
      <c r="C125" s="1" t="s">
        <v>2113</v>
      </c>
      <c r="D125" s="1" t="str">
        <f>'Main Meals'!L125</f>
        <v>MS</v>
      </c>
      <c r="E125" s="1" t="s">
        <v>2075</v>
      </c>
      <c r="F125" s="1" t="str">
        <f>'Retail Pricing'!Z125</f>
        <v>Yes</v>
      </c>
      <c r="G125" s="395">
        <f>'Retail Pricing'!AA125</f>
        <v>4.99</v>
      </c>
      <c r="H125" s="395" t="e">
        <f>'Retail Pricing'!#REF!</f>
        <v>#REF!</v>
      </c>
    </row>
    <row r="126" spans="1:8" hidden="1">
      <c r="A126" s="1">
        <f>'Main Meals'!C126</f>
        <v>10301</v>
      </c>
      <c r="B126" t="str">
        <f>'Main Meals'!D126</f>
        <v xml:space="preserve">Lamb With Mint Pesto </v>
      </c>
      <c r="D126" t="str">
        <f>'Main Meals'!L126</f>
        <v>SS</v>
      </c>
      <c r="F126" t="str">
        <f>'Retail Pricing'!Z126</f>
        <v>No</v>
      </c>
      <c r="G126" s="395" t="str">
        <f>'Retail Pricing'!AA126</f>
        <v>-</v>
      </c>
      <c r="H126" s="395" t="e">
        <f>'Retail Pricing'!#REF!</f>
        <v>#REF!</v>
      </c>
    </row>
    <row r="127" spans="1:8">
      <c r="A127" s="1">
        <f>'Main Meals'!C127</f>
        <v>10400</v>
      </c>
      <c r="B127" t="str">
        <f>'Main Meals'!D127</f>
        <v xml:space="preserve">Cumin Roasted Carrots &amp; Parsnips </v>
      </c>
      <c r="C127" s="1" t="s">
        <v>2113</v>
      </c>
      <c r="D127" s="1" t="str">
        <f>'Main Meals'!L127</f>
        <v>SS</v>
      </c>
      <c r="E127" s="1" t="s">
        <v>2075</v>
      </c>
      <c r="F127" s="1" t="str">
        <f>'Retail Pricing'!Z127</f>
        <v>Yes</v>
      </c>
      <c r="G127" s="395">
        <f>'Retail Pricing'!AA127</f>
        <v>4.1500000000000004</v>
      </c>
      <c r="H127" s="395" t="e">
        <f>'Retail Pricing'!#REF!</f>
        <v>#REF!</v>
      </c>
    </row>
    <row r="128" spans="1:8" hidden="1">
      <c r="A128" s="1">
        <f>'Main Meals'!C128</f>
        <v>10501</v>
      </c>
      <c r="B128" t="str">
        <f>'Main Meals'!D128</f>
        <v xml:space="preserve">Quinoa Tabbouleh </v>
      </c>
      <c r="D128" t="str">
        <f>'Main Meals'!L128</f>
        <v>SS</v>
      </c>
      <c r="F128" t="str">
        <f>'Retail Pricing'!Z128</f>
        <v>No</v>
      </c>
      <c r="G128" s="395" t="str">
        <f>'Retail Pricing'!AA128</f>
        <v>-</v>
      </c>
      <c r="H128" s="395" t="e">
        <f>'Retail Pricing'!#REF!</f>
        <v>#REF!</v>
      </c>
    </row>
    <row r="129" spans="1:8" hidden="1">
      <c r="A129" s="1">
        <f>'Main Meals'!C129</f>
        <v>10601</v>
      </c>
      <c r="B129" t="str">
        <f>'Main Meals'!D129</f>
        <v xml:space="preserve">Zaatar Chicken </v>
      </c>
      <c r="D129" t="str">
        <f>'Main Meals'!L129</f>
        <v>SS</v>
      </c>
      <c r="F129" t="str">
        <f>'Retail Pricing'!Z129</f>
        <v>No</v>
      </c>
      <c r="G129" s="395" t="str">
        <f>'Retail Pricing'!AA129</f>
        <v>-</v>
      </c>
      <c r="H129" s="395" t="e">
        <f>'Retail Pricing'!#REF!</f>
        <v>#REF!</v>
      </c>
    </row>
    <row r="130" spans="1:8" hidden="1">
      <c r="A130" s="1">
        <f>'Main Meals'!C130</f>
        <v>10701</v>
      </c>
      <c r="B130" t="str">
        <f>'Main Meals'!D130</f>
        <v xml:space="preserve">Buckwheat Bowl </v>
      </c>
      <c r="D130" t="str">
        <f>'Main Meals'!L130</f>
        <v>SS</v>
      </c>
      <c r="F130" t="str">
        <f>'Retail Pricing'!Z130</f>
        <v>No</v>
      </c>
      <c r="G130" s="395" t="str">
        <f>'Retail Pricing'!AA130</f>
        <v>-</v>
      </c>
      <c r="H130" s="395" t="e">
        <f>'Retail Pricing'!#REF!</f>
        <v>#REF!</v>
      </c>
    </row>
    <row r="131" spans="1:8" hidden="1">
      <c r="A131" s="1">
        <f>'Main Meals'!C131</f>
        <v>10801</v>
      </c>
      <c r="B131" t="str">
        <f>'Main Meals'!D131</f>
        <v xml:space="preserve">Zaatar Chicken </v>
      </c>
      <c r="D131" t="str">
        <f>'Main Meals'!L131</f>
        <v>SS</v>
      </c>
      <c r="F131" t="str">
        <f>'Retail Pricing'!Z131</f>
        <v>No</v>
      </c>
      <c r="G131" s="395" t="str">
        <f>'Retail Pricing'!AA131</f>
        <v>-</v>
      </c>
      <c r="H131" s="395" t="e">
        <f>'Retail Pricing'!#REF!</f>
        <v>#REF!</v>
      </c>
    </row>
    <row r="132" spans="1:8" hidden="1">
      <c r="A132" s="1">
        <f>'Main Meals'!C132</f>
        <v>10901</v>
      </c>
      <c r="B132" t="str">
        <f>'Main Meals'!D132</f>
        <v xml:space="preserve">Cold Brew with Almond Milk </v>
      </c>
      <c r="D132" t="str">
        <f>'Main Meals'!L132</f>
        <v>SS</v>
      </c>
      <c r="F132" t="str">
        <f>'Retail Pricing'!Z132</f>
        <v>No</v>
      </c>
      <c r="G132" s="395" t="str">
        <f>'Retail Pricing'!AA132</f>
        <v>-</v>
      </c>
      <c r="H132" s="395" t="e">
        <f>'Retail Pricing'!#REF!</f>
        <v>#REF!</v>
      </c>
    </row>
    <row r="133" spans="1:8" hidden="1">
      <c r="A133" s="1">
        <f>'Main Meals'!C133</f>
        <v>10902</v>
      </c>
      <c r="B133" t="str">
        <f>'Main Meals'!D133</f>
        <v xml:space="preserve">Cold Brew with Almond Milk </v>
      </c>
      <c r="D133" t="str">
        <f>'Main Meals'!L133</f>
        <v>SS</v>
      </c>
      <c r="F133" t="str">
        <f>'Retail Pricing'!Z133</f>
        <v>No</v>
      </c>
      <c r="G133" s="395" t="str">
        <f>'Retail Pricing'!AA133</f>
        <v>-</v>
      </c>
      <c r="H133" s="395" t="e">
        <f>'Retail Pricing'!#REF!</f>
        <v>#REF!</v>
      </c>
    </row>
    <row r="134" spans="1:8">
      <c r="A134" s="1">
        <f>'Main Meals'!C134</f>
        <v>11001</v>
      </c>
      <c r="B134" t="str">
        <f>'Main Meals'!D134</f>
        <v xml:space="preserve">​Grab &amp; Go Gazpacho </v>
      </c>
      <c r="C134" s="1" t="s">
        <v>2114</v>
      </c>
      <c r="D134" s="1" t="str">
        <f>'Main Meals'!L134</f>
        <v>SS</v>
      </c>
      <c r="E134" s="1" t="s">
        <v>2075</v>
      </c>
      <c r="F134" s="1" t="str">
        <f>'Retail Pricing'!Z134</f>
        <v>Yes</v>
      </c>
      <c r="G134" s="395">
        <f>'Retail Pricing'!AA134</f>
        <v>5.99</v>
      </c>
      <c r="H134" s="395" t="e">
        <f>'Retail Pricing'!#REF!</f>
        <v>#REF!</v>
      </c>
    </row>
    <row r="135" spans="1:8">
      <c r="A135" s="1">
        <f>'Main Meals'!C135</f>
        <v>11100</v>
      </c>
      <c r="B135" t="str">
        <f>'Main Meals'!D135</f>
        <v xml:space="preserve">Strawberry-Rose Chia Seed Pudding </v>
      </c>
      <c r="C135" s="1" t="s">
        <v>2112</v>
      </c>
      <c r="D135" s="1" t="str">
        <f>'Main Meals'!L135</f>
        <v>SS</v>
      </c>
      <c r="E135" s="1" t="s">
        <v>2075</v>
      </c>
      <c r="F135" s="1" t="str">
        <f>'Retail Pricing'!Z135</f>
        <v>Yes</v>
      </c>
      <c r="G135" s="395">
        <f>'Retail Pricing'!AA135</f>
        <v>8.25</v>
      </c>
      <c r="H135" s="395" t="e">
        <f>'Retail Pricing'!#REF!</f>
        <v>#REF!</v>
      </c>
    </row>
    <row r="136" spans="1:8" hidden="1">
      <c r="A136" s="1">
        <f>'Main Meals'!C136</f>
        <v>11201</v>
      </c>
      <c r="B136" t="str">
        <f>'Main Meals'!D136</f>
        <v xml:space="preserve">Cacao Almond Smoothie </v>
      </c>
      <c r="D136" t="str">
        <f>'Main Meals'!L136</f>
        <v>SS</v>
      </c>
      <c r="F136" t="str">
        <f>'Retail Pricing'!Z136</f>
        <v>No</v>
      </c>
      <c r="G136" s="395">
        <f>'Retail Pricing'!AA136</f>
        <v>4.99</v>
      </c>
      <c r="H136" s="395" t="e">
        <f>'Retail Pricing'!#REF!</f>
        <v>#REF!</v>
      </c>
    </row>
    <row r="137" spans="1:8" hidden="1">
      <c r="A137" s="1">
        <f>'Main Meals'!C137</f>
        <v>11202</v>
      </c>
      <c r="B137" t="str">
        <f>'Main Meals'!D137</f>
        <v xml:space="preserve">Cacao Almond Smoothie </v>
      </c>
      <c r="D137" t="str">
        <f>'Main Meals'!L137</f>
        <v>SS</v>
      </c>
      <c r="F137" t="str">
        <f>'Retail Pricing'!Z137</f>
        <v>No</v>
      </c>
      <c r="G137" s="395">
        <f>'Retail Pricing'!AA137</f>
        <v>9.99</v>
      </c>
      <c r="H137" s="395" t="e">
        <f>'Retail Pricing'!#REF!</f>
        <v>#REF!</v>
      </c>
    </row>
    <row r="138" spans="1:8">
      <c r="A138" s="1">
        <f>'Main Meals'!C138</f>
        <v>11301</v>
      </c>
      <c r="B138" t="str">
        <f>'Main Meals'!D138</f>
        <v xml:space="preserve">Caprese Pesto Salad Bowl </v>
      </c>
      <c r="C138" s="1" t="s">
        <v>1564</v>
      </c>
      <c r="D138" s="1" t="str">
        <f>'Main Meals'!L138</f>
        <v>SS</v>
      </c>
      <c r="E138" s="1" t="s">
        <v>2075</v>
      </c>
      <c r="F138" s="1" t="str">
        <f>'Retail Pricing'!Z138</f>
        <v>Yes</v>
      </c>
      <c r="G138" s="395">
        <f>'Retail Pricing'!AA138</f>
        <v>13.99</v>
      </c>
      <c r="H138" s="395" t="e">
        <f>'Retail Pricing'!#REF!</f>
        <v>#REF!</v>
      </c>
    </row>
    <row r="139" spans="1:8">
      <c r="A139" s="1">
        <f>'Main Meals'!C139</f>
        <v>11400</v>
      </c>
      <c r="B139" t="str">
        <f>'Main Meals'!D139</f>
        <v xml:space="preserve">Grilled Chicken Bruschetta </v>
      </c>
      <c r="C139" s="1" t="s">
        <v>1564</v>
      </c>
      <c r="D139" s="1" t="str">
        <f>'Main Meals'!L139</f>
        <v>SS</v>
      </c>
      <c r="E139" s="1" t="s">
        <v>2075</v>
      </c>
      <c r="F139" s="1" t="str">
        <f>'Retail Pricing'!Z139</f>
        <v>Yes</v>
      </c>
      <c r="G139" s="395">
        <f>'Retail Pricing'!AA139</f>
        <v>16.04</v>
      </c>
      <c r="H139" s="395" t="e">
        <f>'Retail Pricing'!#REF!</f>
        <v>#REF!</v>
      </c>
    </row>
    <row r="140" spans="1:8" hidden="1">
      <c r="A140" s="1">
        <f>'Main Meals'!C140</f>
        <v>11501</v>
      </c>
      <c r="B140" t="str">
        <f>'Main Meals'!D140</f>
        <v xml:space="preserve">Orzo Salad </v>
      </c>
      <c r="D140" t="str">
        <f>'Main Meals'!L140</f>
        <v>SS</v>
      </c>
      <c r="F140" t="str">
        <f>'Retail Pricing'!Z140</f>
        <v>No</v>
      </c>
      <c r="G140" s="395" t="str">
        <f>'Retail Pricing'!AA140</f>
        <v>-</v>
      </c>
      <c r="H140" s="395" t="e">
        <f>'Retail Pricing'!#REF!</f>
        <v>#REF!</v>
      </c>
    </row>
    <row r="141" spans="1:8" hidden="1">
      <c r="A141" s="1">
        <f>'Main Meals'!C141</f>
        <v>11601</v>
      </c>
      <c r="B141" t="str">
        <f>'Main Meals'!D141</f>
        <v xml:space="preserve">Creamy Pesto Rigatoni </v>
      </c>
      <c r="D141" t="str">
        <f>'Main Meals'!L141</f>
        <v>SS</v>
      </c>
      <c r="F141" t="str">
        <f>'Retail Pricing'!Z141</f>
        <v>No</v>
      </c>
      <c r="G141" s="395" t="str">
        <f>'Retail Pricing'!AA141</f>
        <v>-</v>
      </c>
      <c r="H141" s="395" t="e">
        <f>'Retail Pricing'!#REF!</f>
        <v>#REF!</v>
      </c>
    </row>
    <row r="142" spans="1:8" hidden="1">
      <c r="A142" s="1">
        <f>'Main Meals'!C142</f>
        <v>11701</v>
      </c>
      <c r="B142" t="str">
        <f>'Main Meals'!D142</f>
        <v>Paella Valenciana (Veggie)</v>
      </c>
      <c r="D142" t="str">
        <f>'Main Meals'!L142</f>
        <v>SS</v>
      </c>
      <c r="F142" t="str">
        <f>'Retail Pricing'!Z142</f>
        <v>No</v>
      </c>
      <c r="G142" s="395">
        <f>'Retail Pricing'!AA142</f>
        <v>12.99</v>
      </c>
      <c r="H142" s="395" t="e">
        <f>'Retail Pricing'!#REF!</f>
        <v>#REF!</v>
      </c>
    </row>
    <row r="143" spans="1:8" hidden="1">
      <c r="A143" s="1">
        <f>'Main Meals'!C143</f>
        <v>11702</v>
      </c>
      <c r="B143" t="str">
        <f>'Main Meals'!D143</f>
        <v>Paella De La Huerta (Chicken)</v>
      </c>
      <c r="D143" t="str">
        <f>'Main Meals'!L143</f>
        <v>SS</v>
      </c>
      <c r="F143" t="str">
        <f>'Retail Pricing'!Z143</f>
        <v>No</v>
      </c>
      <c r="G143" s="395">
        <f>'Retail Pricing'!AA143</f>
        <v>14.99</v>
      </c>
      <c r="H143" s="395" t="e">
        <f>'Retail Pricing'!#REF!</f>
        <v>#REF!</v>
      </c>
    </row>
    <row r="144" spans="1:8" hidden="1">
      <c r="A144" s="1">
        <f>'Main Meals'!C144</f>
        <v>11801</v>
      </c>
      <c r="B144" t="str">
        <f>'Main Meals'!D144</f>
        <v xml:space="preserve">Garden Vegetable Lasagna  </v>
      </c>
      <c r="D144" t="str">
        <f>'Main Meals'!L144</f>
        <v>SS</v>
      </c>
      <c r="F144" t="str">
        <f>'Retail Pricing'!Z144</f>
        <v>No</v>
      </c>
      <c r="G144" s="395">
        <f>'Retail Pricing'!AA144</f>
        <v>12.99</v>
      </c>
      <c r="H144" s="395" t="e">
        <f>'Retail Pricing'!#REF!</f>
        <v>#REF!</v>
      </c>
    </row>
    <row r="145" spans="1:8" hidden="1">
      <c r="A145" s="1">
        <f>'Main Meals'!C145</f>
        <v>11901</v>
      </c>
      <c r="B145" t="str">
        <f>'Main Meals'!D145</f>
        <v xml:space="preserve">New England Cod Chowder </v>
      </c>
      <c r="D145" t="str">
        <f>'Main Meals'!L145</f>
        <v>SS</v>
      </c>
      <c r="F145" t="str">
        <f>'Retail Pricing'!Z145</f>
        <v>No</v>
      </c>
      <c r="G145" s="395" t="str">
        <f>'Retail Pricing'!AA145</f>
        <v>-</v>
      </c>
      <c r="H145" s="395" t="e">
        <f>'Retail Pricing'!#REF!</f>
        <v>#REF!</v>
      </c>
    </row>
    <row r="146" spans="1:8" hidden="1">
      <c r="A146" s="1">
        <f>'Main Meals'!C146</f>
        <v>12001</v>
      </c>
      <c r="B146" t="str">
        <f>'Main Meals'!D146</f>
        <v xml:space="preserve">Thyme Lemonade </v>
      </c>
      <c r="D146" t="str">
        <f>'Main Meals'!L146</f>
        <v>SS</v>
      </c>
      <c r="F146" t="str">
        <f>'Retail Pricing'!Z146</f>
        <v>No</v>
      </c>
      <c r="G146" s="395" t="str">
        <f>'Retail Pricing'!AA146</f>
        <v>-</v>
      </c>
      <c r="H146" s="395" t="e">
        <f>'Retail Pricing'!#REF!</f>
        <v>#REF!</v>
      </c>
    </row>
    <row r="147" spans="1:8" hidden="1">
      <c r="A147" s="1">
        <f>'Main Meals'!C147</f>
        <v>12100</v>
      </c>
      <c r="B147" t="str">
        <f>'Main Meals'!D147</f>
        <v xml:space="preserve">Homestyle Lemonade </v>
      </c>
      <c r="D147" t="str">
        <f>'Main Meals'!L147</f>
        <v>SS</v>
      </c>
      <c r="F147" t="str">
        <f>'Retail Pricing'!Z147</f>
        <v>No</v>
      </c>
      <c r="G147" s="395">
        <f>'Retail Pricing'!AA147</f>
        <v>3.99</v>
      </c>
      <c r="H147" s="395" t="e">
        <f>'Retail Pricing'!#REF!</f>
        <v>#REF!</v>
      </c>
    </row>
    <row r="148" spans="1:8" hidden="1">
      <c r="A148" s="1">
        <f>'Main Meals'!C148</f>
        <v>12201</v>
      </c>
      <c r="B148" t="str">
        <f>'Main Meals'!D148</f>
        <v xml:space="preserve">Mint Green Iced Tea </v>
      </c>
      <c r="D148" t="str">
        <f>'Main Meals'!L148</f>
        <v>SS</v>
      </c>
      <c r="F148" t="str">
        <f>'Retail Pricing'!Z148</f>
        <v>No</v>
      </c>
      <c r="G148" s="395" t="str">
        <f>'Retail Pricing'!AA148</f>
        <v>-</v>
      </c>
      <c r="H148" s="395" t="e">
        <f>'Retail Pricing'!#REF!</f>
        <v>#REF!</v>
      </c>
    </row>
    <row r="149" spans="1:8" hidden="1">
      <c r="A149" s="1">
        <f>'Main Meals'!C149</f>
        <v>12300</v>
      </c>
      <c r="B149" t="str">
        <f>'Main Meals'!D149</f>
        <v xml:space="preserve">Half &amp; Half  </v>
      </c>
      <c r="D149" t="str">
        <f>'Main Meals'!L149</f>
        <v>SS</v>
      </c>
      <c r="F149" t="str">
        <f>'Retail Pricing'!Z149</f>
        <v>No</v>
      </c>
      <c r="G149" s="395">
        <f>'Retail Pricing'!AA149</f>
        <v>3.99</v>
      </c>
      <c r="H149" s="395" t="e">
        <f>'Retail Pricing'!#REF!</f>
        <v>#REF!</v>
      </c>
    </row>
    <row r="150" spans="1:8">
      <c r="A150" s="1">
        <f>'Main Meals'!C150</f>
        <v>12400</v>
      </c>
      <c r="B150" t="str">
        <f>'Main Meals'!D150</f>
        <v xml:space="preserve">Mocha Espresso Energy Bites </v>
      </c>
      <c r="C150" s="1" t="s">
        <v>2112</v>
      </c>
      <c r="D150" s="1" t="str">
        <f>'Main Meals'!L150</f>
        <v>MS</v>
      </c>
      <c r="E150" s="1" t="s">
        <v>2076</v>
      </c>
      <c r="F150" s="1" t="str">
        <f>'Retail Pricing'!Z150</f>
        <v>Yes</v>
      </c>
      <c r="G150" s="395">
        <f>'Retail Pricing'!AA150</f>
        <v>5.99</v>
      </c>
      <c r="H150" s="395" t="e">
        <f>'Retail Pricing'!#REF!</f>
        <v>#REF!</v>
      </c>
    </row>
    <row r="151" spans="1:8" hidden="1">
      <c r="A151" s="1">
        <f>'Main Meals'!C151</f>
        <v>12500</v>
      </c>
      <c r="B151" t="str">
        <f>'Main Meals'!D151</f>
        <v xml:space="preserve">Hummus &amp; Carrots </v>
      </c>
      <c r="D151" t="str">
        <f>'Main Meals'!L151</f>
        <v>SS</v>
      </c>
      <c r="F151" t="str">
        <f>'Retail Pricing'!Z151</f>
        <v>No</v>
      </c>
      <c r="G151" s="395">
        <f>'Retail Pricing'!AA151</f>
        <v>3.99</v>
      </c>
      <c r="H151" s="395" t="e">
        <f>'Retail Pricing'!#REF!</f>
        <v>#REF!</v>
      </c>
    </row>
    <row r="152" spans="1:8" hidden="1">
      <c r="A152" s="1">
        <f>'Main Meals'!C152</f>
        <v>12601</v>
      </c>
      <c r="B152" t="str">
        <f>'Main Meals'!D152</f>
        <v xml:space="preserve">Grilled Steak </v>
      </c>
      <c r="D152" t="str">
        <f>'Main Meals'!L152</f>
        <v>SS</v>
      </c>
      <c r="F152" t="str">
        <f>'Retail Pricing'!Z152</f>
        <v>No</v>
      </c>
      <c r="G152" s="395" t="str">
        <f>'Retail Pricing'!AA152</f>
        <v>-</v>
      </c>
      <c r="H152" s="395" t="e">
        <f>'Retail Pricing'!#REF!</f>
        <v>#REF!</v>
      </c>
    </row>
    <row r="153" spans="1:8" hidden="1">
      <c r="A153" s="1">
        <f>'Main Meals'!C153</f>
        <v>12701</v>
      </c>
      <c r="B153" t="str">
        <f>'Main Meals'!D153</f>
        <v xml:space="preserve">Case of water bottles </v>
      </c>
      <c r="D153" t="str">
        <f>'Main Meals'!L153</f>
        <v>MS</v>
      </c>
      <c r="F153" t="str">
        <f>'Retail Pricing'!Z153</f>
        <v>No</v>
      </c>
      <c r="G153" s="395" t="str">
        <f>'Retail Pricing'!AA153</f>
        <v>-</v>
      </c>
      <c r="H153" s="395" t="e">
        <f>'Retail Pricing'!#REF!</f>
        <v>#REF!</v>
      </c>
    </row>
    <row r="154" spans="1:8" hidden="1">
      <c r="A154" s="1">
        <f>'Main Meals'!C154</f>
        <v>12800</v>
      </c>
      <c r="B154" t="str">
        <f>'Main Meals'!D154</f>
        <v xml:space="preserve">Classic Mac &amp; Cheese </v>
      </c>
      <c r="D154" t="str">
        <f>'Main Meals'!L154</f>
        <v>SS</v>
      </c>
      <c r="F154" t="str">
        <f>'Retail Pricing'!Z154</f>
        <v>No</v>
      </c>
      <c r="G154" s="395">
        <f>'Retail Pricing'!AA154</f>
        <v>9.99</v>
      </c>
      <c r="H154" s="395" t="e">
        <f>'Retail Pricing'!#REF!</f>
        <v>#REF!</v>
      </c>
    </row>
    <row r="155" spans="1:8" hidden="1">
      <c r="A155" s="1">
        <f>'Main Meals'!C155</f>
        <v>12900</v>
      </c>
      <c r="B155" t="str">
        <f>'Main Meals'!D155</f>
        <v xml:space="preserve">Basmati Rice </v>
      </c>
      <c r="D155" t="str">
        <f>'Main Meals'!L155</f>
        <v>SS</v>
      </c>
      <c r="F155" t="str">
        <f>'Retail Pricing'!Z155</f>
        <v>No</v>
      </c>
      <c r="G155" s="395">
        <f>'Retail Pricing'!AA155</f>
        <v>3.99</v>
      </c>
      <c r="H155" s="395" t="e">
        <f>'Retail Pricing'!#REF!</f>
        <v>#REF!</v>
      </c>
    </row>
    <row r="156" spans="1:8" hidden="1">
      <c r="A156" s="1">
        <f>'Main Meals'!C156</f>
        <v>13000</v>
      </c>
      <c r="B156" t="str">
        <f>'Main Meals'!D156</f>
        <v xml:space="preserve">Pulled BBQ Chicken </v>
      </c>
      <c r="D156" t="str">
        <f>'Main Meals'!L156</f>
        <v>SS</v>
      </c>
      <c r="F156" t="str">
        <f>'Retail Pricing'!Z156</f>
        <v>No</v>
      </c>
      <c r="G156" s="395">
        <f>'Retail Pricing'!AA156</f>
        <v>4.99</v>
      </c>
      <c r="H156" s="395" t="e">
        <f>'Retail Pricing'!#REF!</f>
        <v>#REF!</v>
      </c>
    </row>
    <row r="157" spans="1:8" hidden="1">
      <c r="A157" s="1">
        <f>'Main Meals'!C157</f>
        <v>13101</v>
      </c>
      <c r="B157" t="str">
        <f>'Main Meals'!D157</f>
        <v xml:space="preserve">Parsnip Puree </v>
      </c>
      <c r="D157" t="str">
        <f>'Main Meals'!L157</f>
        <v>SS</v>
      </c>
      <c r="F157" t="str">
        <f>'Retail Pricing'!Z157</f>
        <v>No</v>
      </c>
      <c r="G157" s="395" t="str">
        <f>'Retail Pricing'!AA157</f>
        <v>-</v>
      </c>
      <c r="H157" s="395" t="e">
        <f>'Retail Pricing'!#REF!</f>
        <v>#REF!</v>
      </c>
    </row>
    <row r="158" spans="1:8" hidden="1">
      <c r="A158" s="1">
        <f>'Main Meals'!C158</f>
        <v>13201</v>
      </c>
      <c r="B158" t="str">
        <f>'Main Meals'!D158</f>
        <v xml:space="preserve">Wild Rice </v>
      </c>
      <c r="D158" t="str">
        <f>'Main Meals'!L158</f>
        <v>SS</v>
      </c>
      <c r="F158" t="str">
        <f>'Retail Pricing'!Z158</f>
        <v>No</v>
      </c>
      <c r="G158" s="395" t="str">
        <f>'Retail Pricing'!AA158</f>
        <v>-</v>
      </c>
      <c r="H158" s="395" t="e">
        <f>'Retail Pricing'!#REF!</f>
        <v>#REF!</v>
      </c>
    </row>
    <row r="159" spans="1:8">
      <c r="A159" s="1">
        <f>'Main Meals'!C159</f>
        <v>13300</v>
      </c>
      <c r="B159" t="str">
        <f>'Main Meals'!D159</f>
        <v xml:space="preserve">Hummus   </v>
      </c>
      <c r="C159" s="1" t="s">
        <v>2112</v>
      </c>
      <c r="D159" s="1" t="str">
        <f>'Main Meals'!L159</f>
        <v>MS</v>
      </c>
      <c r="E159" s="1" t="s">
        <v>2076</v>
      </c>
      <c r="F159" s="1" t="str">
        <f>'Retail Pricing'!Z159</f>
        <v>Yes</v>
      </c>
      <c r="G159" s="395">
        <f>'Retail Pricing'!AA159</f>
        <v>6.99</v>
      </c>
      <c r="H159" s="395" t="e">
        <f>'Retail Pricing'!#REF!</f>
        <v>#REF!</v>
      </c>
    </row>
    <row r="160" spans="1:8">
      <c r="A160" s="1">
        <f>'Main Meals'!C160</f>
        <v>13401</v>
      </c>
      <c r="B160" t="str">
        <f>'Main Meals'!D160</f>
        <v xml:space="preserve">Grilled Steak </v>
      </c>
      <c r="C160" s="1" t="s">
        <v>1564</v>
      </c>
      <c r="D160" s="1" t="str">
        <f>'Main Meals'!L160</f>
        <v>SS</v>
      </c>
      <c r="E160" s="1" t="s">
        <v>2075</v>
      </c>
      <c r="F160" s="1" t="str">
        <f>'Retail Pricing'!Z160</f>
        <v>Yes</v>
      </c>
      <c r="G160" s="395">
        <f>'Retail Pricing'!AA160</f>
        <v>17.989999999999998</v>
      </c>
      <c r="H160" s="395" t="e">
        <f>'Retail Pricing'!#REF!</f>
        <v>#REF!</v>
      </c>
    </row>
    <row r="161" spans="1:8" hidden="1">
      <c r="A161" s="1">
        <f>'Main Meals'!C161</f>
        <v>13501</v>
      </c>
      <c r="B161" t="str">
        <f>'Main Meals'!D161</f>
        <v xml:space="preserve">Sautéed Spinach </v>
      </c>
      <c r="D161" t="str">
        <f>'Main Meals'!L161</f>
        <v>MS</v>
      </c>
      <c r="F161" t="str">
        <f>'Retail Pricing'!Z161</f>
        <v>No</v>
      </c>
      <c r="G161" s="395">
        <f>'Retail Pricing'!AA161</f>
        <v>4.99</v>
      </c>
      <c r="H161" s="395" t="e">
        <f>'Retail Pricing'!#REF!</f>
        <v>#REF!</v>
      </c>
    </row>
    <row r="162" spans="1:8" hidden="1">
      <c r="A162" s="1">
        <f>'Main Meals'!C162</f>
        <v>13601</v>
      </c>
      <c r="B162" t="str">
        <f>'Main Meals'!D162</f>
        <v xml:space="preserve">Roasted Lamb </v>
      </c>
      <c r="D162" t="str">
        <f>'Main Meals'!L162</f>
        <v>SS</v>
      </c>
      <c r="F162" t="str">
        <f>'Retail Pricing'!Z162</f>
        <v>No</v>
      </c>
      <c r="G162" s="395" t="str">
        <f>'Retail Pricing'!AA162</f>
        <v>-</v>
      </c>
      <c r="H162" s="395" t="e">
        <f>'Retail Pricing'!#REF!</f>
        <v>#REF!</v>
      </c>
    </row>
    <row r="163" spans="1:8" hidden="1">
      <c r="A163" s="1">
        <f>'Main Meals'!C163</f>
        <v>13701</v>
      </c>
      <c r="B163" t="str">
        <f>'Main Meals'!D163</f>
        <v xml:space="preserve">Ratatouille </v>
      </c>
      <c r="D163" t="str">
        <f>'Main Meals'!L163</f>
        <v>SS</v>
      </c>
      <c r="F163" t="str">
        <f>'Retail Pricing'!Z163</f>
        <v>No</v>
      </c>
      <c r="G163" s="395" t="str">
        <f>'Retail Pricing'!AA163</f>
        <v>-</v>
      </c>
      <c r="H163" s="395" t="e">
        <f>'Retail Pricing'!#REF!</f>
        <v>#REF!</v>
      </c>
    </row>
    <row r="164" spans="1:8" hidden="1">
      <c r="A164" s="1">
        <f>'Main Meals'!C164</f>
        <v>13801</v>
      </c>
      <c r="B164" t="str">
        <f>'Main Meals'!D164</f>
        <v xml:space="preserve">Matcha Latte </v>
      </c>
      <c r="D164" t="str">
        <f>'Main Meals'!L164</f>
        <v>SS</v>
      </c>
      <c r="F164" t="str">
        <f>'Retail Pricing'!Z164</f>
        <v>No</v>
      </c>
      <c r="G164" s="395">
        <f>'Retail Pricing'!AA164</f>
        <v>4.99</v>
      </c>
      <c r="H164" s="395" t="e">
        <f>'Retail Pricing'!#REF!</f>
        <v>#REF!</v>
      </c>
    </row>
    <row r="165" spans="1:8" hidden="1">
      <c r="A165" s="1">
        <f>'Main Meals'!C165</f>
        <v>13901</v>
      </c>
      <c r="B165" t="str">
        <f>'Main Meals'!D165</f>
        <v xml:space="preserve">Turmeric Latte </v>
      </c>
      <c r="D165" t="str">
        <f>'Main Meals'!L165</f>
        <v>SS</v>
      </c>
      <c r="F165" t="str">
        <f>'Retail Pricing'!Z165</f>
        <v>Yes</v>
      </c>
      <c r="G165" s="395">
        <f>'Retail Pricing'!AA165</f>
        <v>5.15</v>
      </c>
      <c r="H165" s="395" t="e">
        <f>'Retail Pricing'!#REF!</f>
        <v>#REF!</v>
      </c>
    </row>
    <row r="166" spans="1:8">
      <c r="A166" s="1">
        <f>'Main Meals'!C166</f>
        <v>14001</v>
      </c>
      <c r="B166" t="str">
        <f>'Main Meals'!D166</f>
        <v xml:space="preserve">Mashed Sweet Potato  </v>
      </c>
      <c r="C166" s="1" t="s">
        <v>2113</v>
      </c>
      <c r="D166" s="1" t="str">
        <f>'Main Meals'!L166</f>
        <v>MS</v>
      </c>
      <c r="E166" s="1" t="s">
        <v>2076</v>
      </c>
      <c r="F166" s="1" t="str">
        <f>'Retail Pricing'!Z166</f>
        <v>Yes</v>
      </c>
      <c r="G166" s="395">
        <f>'Retail Pricing'!AA166</f>
        <v>3.99</v>
      </c>
      <c r="H166" s="395" t="e">
        <f>'Retail Pricing'!#REF!</f>
        <v>#REF!</v>
      </c>
    </row>
    <row r="167" spans="1:8" hidden="1">
      <c r="A167" s="1">
        <f>'Main Meals'!C167</f>
        <v>7302</v>
      </c>
      <c r="B167" t="str">
        <f>'Main Meals'!D167</f>
        <v xml:space="preserve">Almond &amp; Cranberry Energy Bites_2 pack </v>
      </c>
      <c r="D167" t="str">
        <f>'Main Meals'!L167</f>
        <v>SS</v>
      </c>
      <c r="F167" t="str">
        <f>'Retail Pricing'!Z167</f>
        <v>No</v>
      </c>
      <c r="G167" s="395" t="str">
        <f>'Retail Pricing'!AA167</f>
        <v>-</v>
      </c>
      <c r="H167" s="395" t="e">
        <f>'Retail Pricing'!#REF!</f>
        <v>#REF!</v>
      </c>
    </row>
    <row r="168" spans="1:8" hidden="1">
      <c r="A168" s="1">
        <f>'Main Meals'!C168</f>
        <v>7402</v>
      </c>
      <c r="B168" t="str">
        <f>'Main Meals'!D168</f>
        <v xml:space="preserve">Peanut Butter &amp; Chocolate Energy Bites_2 pack </v>
      </c>
      <c r="D168" t="str">
        <f>'Main Meals'!L168</f>
        <v>SS</v>
      </c>
      <c r="F168" t="str">
        <f>'Retail Pricing'!Z168</f>
        <v>No</v>
      </c>
      <c r="G168" s="395" t="str">
        <f>'Retail Pricing'!AA168</f>
        <v>-</v>
      </c>
      <c r="H168" s="395" t="e">
        <f>'Retail Pricing'!#REF!</f>
        <v>#REF!</v>
      </c>
    </row>
    <row r="169" spans="1:8" hidden="1">
      <c r="A169" s="1">
        <f>'Main Meals'!C169</f>
        <v>12402</v>
      </c>
      <c r="B169" t="str">
        <f>'Main Meals'!D169</f>
        <v>Mocha Espresso Energy Bites_2 pack</v>
      </c>
      <c r="D169" t="str">
        <f>'Main Meals'!L169</f>
        <v>SS</v>
      </c>
      <c r="F169" t="str">
        <f>'Retail Pricing'!Z169</f>
        <v>No</v>
      </c>
      <c r="G169" s="395">
        <f>'Retail Pricing'!AA169</f>
        <v>1.5</v>
      </c>
      <c r="H169" s="395" t="e">
        <f>'Retail Pricing'!#REF!</f>
        <v>#REF!</v>
      </c>
    </row>
    <row r="170" spans="1:8" hidden="1">
      <c r="A170" s="1">
        <f>'Main Meals'!C170</f>
        <v>14101</v>
      </c>
      <c r="B170" t="str">
        <f>'Main Meals'!D170</f>
        <v xml:space="preserve">Rotisserie Chicken </v>
      </c>
      <c r="D170" t="str">
        <f>'Main Meals'!L170</f>
        <v>MS</v>
      </c>
      <c r="F170" t="str">
        <f>'Retail Pricing'!Z170</f>
        <v>No</v>
      </c>
      <c r="G170" s="395">
        <f>'Retail Pricing'!AA170</f>
        <v>23.99</v>
      </c>
      <c r="H170" s="395" t="e">
        <f>'Retail Pricing'!#REF!</f>
        <v>#REF!</v>
      </c>
    </row>
    <row r="171" spans="1:8" hidden="1">
      <c r="A171" s="1">
        <f>'Main Meals'!C171</f>
        <v>15101</v>
      </c>
      <c r="B171" t="str">
        <f>'Main Meals'!D171</f>
        <v xml:space="preserve">Bare Turkey Burger </v>
      </c>
      <c r="D171" t="str">
        <f>'Main Meals'!L171</f>
        <v>SS</v>
      </c>
      <c r="F171" t="str">
        <f>'Retail Pricing'!Z171</f>
        <v>No</v>
      </c>
      <c r="G171" s="395">
        <f>'Retail Pricing'!AA171</f>
        <v>13.99</v>
      </c>
      <c r="H171" s="395" t="e">
        <f>'Retail Pricing'!#REF!</f>
        <v>#REF!</v>
      </c>
    </row>
    <row r="172" spans="1:8" hidden="1">
      <c r="A172" s="1">
        <f>'Main Meals'!C172</f>
        <v>16101</v>
      </c>
      <c r="B172" t="str">
        <f>'Main Meals'!D172</f>
        <v xml:space="preserve">Cucumber Potato Salad </v>
      </c>
      <c r="D172" t="str">
        <f>'Main Meals'!L172</f>
        <v>SS</v>
      </c>
      <c r="F172" t="str">
        <f>'Retail Pricing'!Z172</f>
        <v>No</v>
      </c>
      <c r="G172" s="395">
        <f>'Retail Pricing'!AA172</f>
        <v>3.99</v>
      </c>
      <c r="H172" s="395" t="e">
        <f>'Retail Pricing'!#REF!</f>
        <v>#REF!</v>
      </c>
    </row>
    <row r="173" spans="1:8" hidden="1">
      <c r="A173" s="1">
        <f>'Main Meals'!C173</f>
        <v>17101</v>
      </c>
      <c r="B173" t="str">
        <f>'Main Meals'!D173</f>
        <v xml:space="preserve">Orange Cocoa Chia Seed Pudding  </v>
      </c>
      <c r="D173" t="str">
        <f>'Main Meals'!L173</f>
        <v>SS</v>
      </c>
      <c r="F173" t="str">
        <f>'Retail Pricing'!Z173</f>
        <v>No</v>
      </c>
      <c r="G173" s="395">
        <f>'Retail Pricing'!AA173</f>
        <v>7.99</v>
      </c>
      <c r="H173" s="395" t="e">
        <f>'Retail Pricing'!#REF!</f>
        <v>#REF!</v>
      </c>
    </row>
    <row r="174" spans="1:8">
      <c r="A174" s="1">
        <f>'Main Meals'!C174</f>
        <v>18101</v>
      </c>
      <c r="B174" t="str">
        <f>'Main Meals'!D174</f>
        <v xml:space="preserve">Lemon Coconut Energy Bites </v>
      </c>
      <c r="C174" s="1" t="s">
        <v>2112</v>
      </c>
      <c r="D174" s="1" t="str">
        <f>'Main Meals'!L174</f>
        <v>MS</v>
      </c>
      <c r="E174" s="1" t="s">
        <v>2076</v>
      </c>
      <c r="F174" s="1" t="str">
        <f>'Retail Pricing'!Z174</f>
        <v>Yes</v>
      </c>
      <c r="G174" s="395">
        <f>'Retail Pricing'!AA174</f>
        <v>5.99</v>
      </c>
      <c r="H174" s="395" t="e">
        <f>'Retail Pricing'!#REF!</f>
        <v>#REF!</v>
      </c>
    </row>
    <row r="175" spans="1:8" hidden="1">
      <c r="A175" s="1">
        <f>'Main Meals'!C175</f>
        <v>19101</v>
      </c>
      <c r="B175" t="str">
        <f>'Main Meals'!D175</f>
        <v xml:space="preserve">Provençal Roast Beef  </v>
      </c>
      <c r="D175" t="str">
        <f>'Main Meals'!L175</f>
        <v>SS</v>
      </c>
      <c r="F175" t="str">
        <f>'Retail Pricing'!Z175</f>
        <v>No</v>
      </c>
      <c r="G175" s="395">
        <f>'Retail Pricing'!AA175</f>
        <v>15.99</v>
      </c>
      <c r="H175" s="395" t="e">
        <f>'Retail Pricing'!#REF!</f>
        <v>#REF!</v>
      </c>
    </row>
    <row r="176" spans="1:8">
      <c r="A176" s="1">
        <f>'Main Meals'!C176</f>
        <v>20101</v>
      </c>
      <c r="B176" t="str">
        <f>'Main Meals'!D176</f>
        <v xml:space="preserve">Assorted Cheese Plate </v>
      </c>
      <c r="C176" s="1" t="s">
        <v>2112</v>
      </c>
      <c r="D176" s="1" t="str">
        <f>'Main Meals'!L176</f>
        <v>SS</v>
      </c>
      <c r="E176" s="1" t="s">
        <v>2075</v>
      </c>
      <c r="F176" s="1" t="str">
        <f>'Retail Pricing'!Z176</f>
        <v>Yes</v>
      </c>
      <c r="G176" s="395">
        <f>'Retail Pricing'!AA176</f>
        <v>9.2899999999999991</v>
      </c>
      <c r="H176" s="395" t="e">
        <f>'Retail Pricing'!#REF!</f>
        <v>#REF!</v>
      </c>
    </row>
    <row r="177" spans="1:8">
      <c r="A177" s="1">
        <f>'Main Meals'!C177</f>
        <v>20201</v>
      </c>
      <c r="B177" t="str">
        <f>'Main Meals'!D177</f>
        <v xml:space="preserve">Tortilla Española  </v>
      </c>
      <c r="C177" s="1" t="s">
        <v>152</v>
      </c>
      <c r="D177" s="1" t="str">
        <f>'Main Meals'!L177</f>
        <v>SS</v>
      </c>
      <c r="E177" s="1" t="s">
        <v>2075</v>
      </c>
      <c r="F177" s="1" t="str">
        <f>'Retail Pricing'!Z177</f>
        <v>Yes</v>
      </c>
      <c r="G177" s="395">
        <f>'Retail Pricing'!AA177</f>
        <v>7.99</v>
      </c>
      <c r="H177" s="395" t="e">
        <f>'Retail Pricing'!#REF!</f>
        <v>#REF!</v>
      </c>
    </row>
    <row r="178" spans="1:8" hidden="1">
      <c r="A178" s="1">
        <f>'Main Meals'!C178</f>
        <v>18102</v>
      </c>
      <c r="B178" t="str">
        <f>'Main Meals'!D178</f>
        <v xml:space="preserve">Lemon Coconut Energy Bites </v>
      </c>
      <c r="D178" t="str">
        <f>'Main Meals'!L178</f>
        <v>MS</v>
      </c>
      <c r="F178" t="str">
        <f>'Retail Pricing'!Z178</f>
        <v>No</v>
      </c>
      <c r="G178" s="395">
        <f>'Retail Pricing'!AA178</f>
        <v>1.5</v>
      </c>
      <c r="H178" s="395" t="e">
        <f>'Retail Pricing'!#REF!</f>
        <v>#REF!</v>
      </c>
    </row>
    <row r="179" spans="1:8" hidden="1">
      <c r="A179" s="1">
        <f>'Main Meals'!C179</f>
        <v>1401</v>
      </c>
      <c r="B179" t="str">
        <f>'Main Meals'!D179</f>
        <v xml:space="preserve">Buddha Bowl with Mint Vinaigrete </v>
      </c>
      <c r="D179" t="str">
        <f>'Main Meals'!L179</f>
        <v>SS</v>
      </c>
      <c r="F179" t="str">
        <f>'Retail Pricing'!Z179</f>
        <v>No</v>
      </c>
      <c r="G179" s="395">
        <f>'Retail Pricing'!AA179</f>
        <v>14.99</v>
      </c>
      <c r="H179" s="395" t="e">
        <f>'Retail Pricing'!#REF!</f>
        <v>#REF!</v>
      </c>
    </row>
    <row r="180" spans="1:8" hidden="1">
      <c r="A180" s="1">
        <f>'Main Meals'!C180</f>
        <v>4503</v>
      </c>
      <c r="B180" t="str">
        <f>'Main Meals'!D180</f>
        <v>Casablanca Bowl (Veggie)</v>
      </c>
      <c r="D180" t="str">
        <f>'Main Meals'!L180</f>
        <v>SS</v>
      </c>
      <c r="F180" t="str">
        <f>'Retail Pricing'!Z180</f>
        <v>No</v>
      </c>
      <c r="G180" s="395">
        <f>'Retail Pricing'!AA180</f>
        <v>12.99</v>
      </c>
      <c r="H180" s="395" t="e">
        <f>'Retail Pricing'!#REF!</f>
        <v>#REF!</v>
      </c>
    </row>
    <row r="181" spans="1:8">
      <c r="A181" s="1">
        <f>'Main Meals'!C181</f>
        <v>4504</v>
      </c>
      <c r="B181" t="str">
        <f>'Main Meals'!D181</f>
        <v>Casablanca Bowl (Chicken)</v>
      </c>
      <c r="C181" s="1" t="s">
        <v>1564</v>
      </c>
      <c r="D181" s="1" t="str">
        <f>'Main Meals'!L181</f>
        <v>SS</v>
      </c>
      <c r="E181" s="1" t="s">
        <v>2075</v>
      </c>
      <c r="F181" s="1" t="str">
        <f>'Retail Pricing'!Z181</f>
        <v>Yes</v>
      </c>
      <c r="G181" s="395">
        <f>'Retail Pricing'!AA181</f>
        <v>13.99</v>
      </c>
      <c r="H181" s="395" t="e">
        <f>'Retail Pricing'!#REF!</f>
        <v>#REF!</v>
      </c>
    </row>
    <row r="182" spans="1:8">
      <c r="A182" s="1">
        <f>'Main Meals'!C182</f>
        <v>20301</v>
      </c>
      <c r="B182" t="str">
        <f>'Main Meals'!D182</f>
        <v>Chocolate Fudge Brownie Whole Brown (4 bites)</v>
      </c>
      <c r="C182" s="1" t="s">
        <v>2116</v>
      </c>
      <c r="D182" s="1" t="str">
        <f>'Main Meals'!L182</f>
        <v>MS</v>
      </c>
      <c r="E182" s="1" t="s">
        <v>2075</v>
      </c>
      <c r="F182" s="1" t="str">
        <f>'Retail Pricing'!Z182</f>
        <v>Yes</v>
      </c>
      <c r="G182" s="395">
        <f>'Retail Pricing'!AA182</f>
        <v>0</v>
      </c>
      <c r="H182" s="395" t="e">
        <f>'Retail Pricing'!#REF!</f>
        <v>#REF!</v>
      </c>
    </row>
    <row r="183" spans="1:8">
      <c r="A183" s="1">
        <f>'Main Meals'!C183</f>
        <v>20401</v>
      </c>
      <c r="B183" t="str">
        <f>'Main Meals'!D183</f>
        <v xml:space="preserve">Ginger Snaps (Large) </v>
      </c>
      <c r="C183" s="1" t="s">
        <v>2116</v>
      </c>
      <c r="D183" s="1" t="str">
        <f>'Main Meals'!L183</f>
        <v>MS</v>
      </c>
      <c r="E183" s="1" t="s">
        <v>2076</v>
      </c>
      <c r="F183" s="1" t="str">
        <f>'Retail Pricing'!Z183</f>
        <v>Yes</v>
      </c>
      <c r="G183" s="395">
        <f>'Retail Pricing'!AA183</f>
        <v>12.99</v>
      </c>
      <c r="H183" s="395" t="e">
        <f>'Retail Pricing'!#REF!</f>
        <v>#REF!</v>
      </c>
    </row>
    <row r="184" spans="1:8">
      <c r="A184" s="1">
        <f>'Main Meals'!C184</f>
        <v>20402</v>
      </c>
      <c r="B184" t="str">
        <f>'Main Meals'!D184</f>
        <v xml:space="preserve">Ginger Snaps (Small) </v>
      </c>
      <c r="C184" s="1" t="s">
        <v>2116</v>
      </c>
      <c r="D184" s="1" t="str">
        <f>'Main Meals'!L184</f>
        <v>SS</v>
      </c>
      <c r="E184" s="1" t="s">
        <v>2075</v>
      </c>
      <c r="F184" s="1" t="str">
        <f>'Retail Pricing'!Z184</f>
        <v>Yes</v>
      </c>
      <c r="G184" s="395" t="str">
        <f>'Retail Pricing'!AA184</f>
        <v>-</v>
      </c>
      <c r="H184" s="395" t="e">
        <f>'Retail Pricing'!#REF!</f>
        <v>#REF!</v>
      </c>
    </row>
    <row r="185" spans="1:8" hidden="1">
      <c r="A185" s="1">
        <f>'Main Meals'!C185</f>
        <v>20501</v>
      </c>
      <c r="B185" t="str">
        <f>'Main Meals'!D185</f>
        <v xml:space="preserve">Banana Bread </v>
      </c>
      <c r="D185" t="str">
        <f>'Main Meals'!L185</f>
        <v>MS</v>
      </c>
      <c r="F185" t="str">
        <f>'Retail Pricing'!Z185</f>
        <v>No</v>
      </c>
      <c r="G185" s="395" t="str">
        <f>'Retail Pricing'!AA185</f>
        <v>-</v>
      </c>
      <c r="H185" s="395" t="e">
        <f>'Retail Pricing'!#REF!</f>
        <v>#REF!</v>
      </c>
    </row>
    <row r="186" spans="1:8" hidden="1">
      <c r="A186" s="1">
        <f>'Main Meals'!C186</f>
        <v>20502</v>
      </c>
      <c r="B186" t="str">
        <f>'Main Meals'!D186</f>
        <v xml:space="preserve">Banana Bread </v>
      </c>
      <c r="D186" t="str">
        <f>'Main Meals'!L186</f>
        <v>MS</v>
      </c>
      <c r="F186" t="str">
        <f>'Retail Pricing'!Z186</f>
        <v>No</v>
      </c>
      <c r="G186" s="395" t="str">
        <f>'Retail Pricing'!AA186</f>
        <v>-</v>
      </c>
      <c r="H186" s="395" t="e">
        <f>'Retail Pricing'!#REF!</f>
        <v>#REF!</v>
      </c>
    </row>
    <row r="187" spans="1:8">
      <c r="A187" s="1">
        <f>'Main Meals'!C187</f>
        <v>20601</v>
      </c>
      <c r="B187" t="str">
        <f>'Main Meals'!D187</f>
        <v xml:space="preserve">Cinnamon-Sugar Coffee Cakes (Snack Size) </v>
      </c>
      <c r="C187" s="1" t="s">
        <v>2116</v>
      </c>
      <c r="D187" s="1" t="str">
        <f>'Main Meals'!L187</f>
        <v>SS</v>
      </c>
      <c r="E187" s="1" t="s">
        <v>2075</v>
      </c>
      <c r="F187" s="1" t="str">
        <f>'Retail Pricing'!Z187</f>
        <v>Yes</v>
      </c>
      <c r="G187" s="395">
        <f>'Retail Pricing'!AA187</f>
        <v>5.49</v>
      </c>
      <c r="H187" s="395" t="e">
        <f>'Retail Pricing'!#REF!</f>
        <v>#REF!</v>
      </c>
    </row>
    <row r="188" spans="1:8" hidden="1">
      <c r="A188" s="1">
        <f>'Main Meals'!C188</f>
        <v>20602</v>
      </c>
      <c r="B188" t="str">
        <f>'Main Meals'!D188</f>
        <v xml:space="preserve">Cinnamon-Sugar Coffee Cakes (Bite Size) </v>
      </c>
      <c r="D188" t="str">
        <f>'Main Meals'!L188</f>
        <v>SS</v>
      </c>
      <c r="F188" t="str">
        <f>'Retail Pricing'!Z188</f>
        <v>No</v>
      </c>
      <c r="G188" s="395" t="str">
        <f>'Retail Pricing'!AA188</f>
        <v>-</v>
      </c>
      <c r="H188" s="395" t="e">
        <f>'Retail Pricing'!#REF!</f>
        <v>#REF!</v>
      </c>
    </row>
    <row r="189" spans="1:8" hidden="1">
      <c r="A189" s="1">
        <f>'Main Meals'!C189</f>
        <v>20603</v>
      </c>
      <c r="B189" t="str">
        <f>'Main Meals'!D189</f>
        <v xml:space="preserve">Cinnamon-Sugar Coffee Cakes (4 pack) </v>
      </c>
      <c r="D189" t="str">
        <f>'Main Meals'!L189</f>
        <v>MS</v>
      </c>
      <c r="F189" t="str">
        <f>'Retail Pricing'!Z189</f>
        <v>No</v>
      </c>
      <c r="G189" s="395" t="str">
        <f>'Retail Pricing'!AA189</f>
        <v>-</v>
      </c>
      <c r="H189" s="395" t="e">
        <f>'Retail Pricing'!#REF!</f>
        <v>#REF!</v>
      </c>
    </row>
    <row r="190" spans="1:8" hidden="1">
      <c r="A190" s="1">
        <f>'Main Meals'!C190</f>
        <v>20701</v>
      </c>
      <c r="B190" t="str">
        <f>'Main Meals'!D190</f>
        <v xml:space="preserve">Coffee Cake Bakers Box  </v>
      </c>
      <c r="D190" t="str">
        <f>'Main Meals'!L190</f>
        <v>MS</v>
      </c>
      <c r="F190" t="str">
        <f>'Retail Pricing'!Z190</f>
        <v>No</v>
      </c>
      <c r="G190" s="395">
        <f>'Retail Pricing'!AA190</f>
        <v>19.989999999999998</v>
      </c>
      <c r="H190" s="395" t="e">
        <f>'Retail Pricing'!#REF!</f>
        <v>#REF!</v>
      </c>
    </row>
    <row r="191" spans="1:8" hidden="1">
      <c r="A191" s="1">
        <f>'Main Meals'!C191</f>
        <v>20702</v>
      </c>
      <c r="B191" t="str">
        <f>'Main Meals'!D191</f>
        <v xml:space="preserve">Ginger Snaps Bakers Box </v>
      </c>
      <c r="D191" t="str">
        <f>'Main Meals'!L191</f>
        <v>MS</v>
      </c>
      <c r="F191" t="str">
        <f>'Retail Pricing'!Z191</f>
        <v>No</v>
      </c>
      <c r="G191" s="395">
        <f>'Retail Pricing'!AA191</f>
        <v>17.989999999999998</v>
      </c>
      <c r="H191" s="395" t="e">
        <f>'Retail Pricing'!#REF!</f>
        <v>#REF!</v>
      </c>
    </row>
    <row r="192" spans="1:8" hidden="1">
      <c r="A192" s="1">
        <f>'Main Meals'!C192</f>
        <v>20901</v>
      </c>
      <c r="B192" t="str">
        <f>'Main Meals'!D192</f>
        <v>Signature Bone Broth Chicken and Beef</v>
      </c>
      <c r="D192" t="str">
        <f>'Main Meals'!L192</f>
        <v>SS</v>
      </c>
      <c r="F192" t="str">
        <f>'Retail Pricing'!Z192</f>
        <v>No</v>
      </c>
      <c r="G192" s="395">
        <f>'Retail Pricing'!AA192</f>
        <v>6.99</v>
      </c>
      <c r="H192" s="395" t="e">
        <f>'Retail Pricing'!#REF!</f>
        <v>#REF!</v>
      </c>
    </row>
    <row r="193" spans="1:8" hidden="1">
      <c r="A193" s="1">
        <f>'Main Meals'!C193</f>
        <v>20902</v>
      </c>
      <c r="B193" t="str">
        <f>'Main Meals'!D193</f>
        <v>Signature Bone Broth Chicken</v>
      </c>
      <c r="D193" t="str">
        <f>'Main Meals'!L193</f>
        <v>SS</v>
      </c>
      <c r="F193" t="str">
        <f>'Retail Pricing'!Z193</f>
        <v>No</v>
      </c>
      <c r="G193" s="395">
        <f>'Retail Pricing'!AA193</f>
        <v>6.99</v>
      </c>
      <c r="H193" s="395" t="e">
        <f>'Retail Pricing'!#REF!</f>
        <v>#REF!</v>
      </c>
    </row>
    <row r="194" spans="1:8">
      <c r="A194" s="1">
        <f>'Main Meals'!C194</f>
        <v>30101</v>
      </c>
      <c r="B194" t="str">
        <f>'Main Meals'!D194</f>
        <v xml:space="preserve">Chicken Paillard  </v>
      </c>
      <c r="C194" s="1" t="s">
        <v>1564</v>
      </c>
      <c r="D194" s="1" t="str">
        <f>'Main Meals'!L194</f>
        <v>SS</v>
      </c>
      <c r="E194" s="1" t="s">
        <v>2075</v>
      </c>
      <c r="F194" s="1" t="str">
        <f>'Retail Pricing'!Z194</f>
        <v>Yes</v>
      </c>
      <c r="G194" s="395">
        <f>'Retail Pricing'!AA194</f>
        <v>15.99</v>
      </c>
      <c r="H194" s="395" t="e">
        <f>'Retail Pricing'!#REF!</f>
        <v>#REF!</v>
      </c>
    </row>
    <row r="195" spans="1:8">
      <c r="A195" s="1">
        <f>'Main Meals'!C195</f>
        <v>30201</v>
      </c>
      <c r="B195" t="str">
        <f>'Main Meals'!D195</f>
        <v xml:space="preserve">Chicken &amp; Rice Soup </v>
      </c>
      <c r="C195" s="1" t="s">
        <v>2114</v>
      </c>
      <c r="D195" s="1" t="str">
        <f>'Main Meals'!L195</f>
        <v>SS</v>
      </c>
      <c r="E195" s="1" t="s">
        <v>2076</v>
      </c>
      <c r="F195" s="1" t="str">
        <f>'Retail Pricing'!Z195</f>
        <v>Yes</v>
      </c>
      <c r="G195" s="395">
        <f>'Retail Pricing'!AA195</f>
        <v>8.16</v>
      </c>
      <c r="H195" s="395" t="e">
        <f>'Retail Pricing'!#REF!</f>
        <v>#REF!</v>
      </c>
    </row>
    <row r="196" spans="1:8" hidden="1">
      <c r="A196" s="1">
        <f>'Main Meals'!C196</f>
        <v>30301</v>
      </c>
      <c r="B196" t="str">
        <f>'Main Meals'!D196</f>
        <v xml:space="preserve">Vitality Shot: Energize </v>
      </c>
      <c r="D196" t="str">
        <f>'Main Meals'!L196</f>
        <v>SS</v>
      </c>
      <c r="F196" t="str">
        <f>'Retail Pricing'!Z196</f>
        <v>No</v>
      </c>
      <c r="G196" s="395">
        <f>'Retail Pricing'!AA196</f>
        <v>3.99</v>
      </c>
      <c r="H196" s="395" t="e">
        <f>'Retail Pricing'!#REF!</f>
        <v>#REF!</v>
      </c>
    </row>
    <row r="197" spans="1:8" hidden="1">
      <c r="A197" s="1">
        <f>'Main Meals'!C197</f>
        <v>30302</v>
      </c>
      <c r="B197" t="str">
        <f>'Main Meals'!D197</f>
        <v xml:space="preserve">Vitality Shot: Energize (Pair) </v>
      </c>
      <c r="D197" t="str">
        <f>'Main Meals'!L197</f>
        <v>MS</v>
      </c>
      <c r="F197" t="str">
        <f>'Retail Pricing'!Z197</f>
        <v>No</v>
      </c>
      <c r="G197" s="395">
        <f>'Retail Pricing'!AA197</f>
        <v>5.99</v>
      </c>
      <c r="H197" s="395" t="e">
        <f>'Retail Pricing'!#REF!</f>
        <v>#REF!</v>
      </c>
    </row>
    <row r="198" spans="1:8" hidden="1">
      <c r="A198" s="1">
        <f>'Main Meals'!C198</f>
        <v>30401</v>
      </c>
      <c r="B198" t="str">
        <f>'Main Meals'!D198</f>
        <v xml:space="preserve">Pumpkin Soup </v>
      </c>
      <c r="D198" t="str">
        <f>'Main Meals'!L198</f>
        <v>SS</v>
      </c>
      <c r="F198" t="str">
        <f>'Retail Pricing'!Z198</f>
        <v>Yes</v>
      </c>
      <c r="G198" s="395">
        <f>'Retail Pricing'!AA198</f>
        <v>7.25</v>
      </c>
      <c r="H198" s="395" t="e">
        <f>'Retail Pricing'!#REF!</f>
        <v>#REF!</v>
      </c>
    </row>
    <row r="199" spans="1:8" hidden="1">
      <c r="A199" s="1">
        <f>'Main Meals'!C199</f>
        <v>30501</v>
      </c>
      <c r="B199" t="str">
        <f>'Main Meals'!D199</f>
        <v xml:space="preserve">Thanksgiving Special </v>
      </c>
      <c r="D199" t="str">
        <f>'Main Meals'!L199</f>
        <v>SS</v>
      </c>
      <c r="F199" t="str">
        <f>'Retail Pricing'!Z199</f>
        <v>Yes</v>
      </c>
      <c r="G199" s="395">
        <f>'Retail Pricing'!AA199</f>
        <v>17.55</v>
      </c>
      <c r="H199" s="395" t="e">
        <f>'Retail Pricing'!#REF!</f>
        <v>#REF!</v>
      </c>
    </row>
    <row r="200" spans="1:8">
      <c r="A200" s="1">
        <f>'Main Meals'!C200</f>
        <v>30601</v>
      </c>
      <c r="B200" t="str">
        <f>'Main Meals'!D200</f>
        <v>Tortilla Soup (Chicken)</v>
      </c>
      <c r="C200" s="1" t="s">
        <v>2114</v>
      </c>
      <c r="D200" s="1" t="str">
        <f>'Main Meals'!L200</f>
        <v>SS</v>
      </c>
      <c r="E200" s="1" t="s">
        <v>2076</v>
      </c>
      <c r="F200" s="1" t="str">
        <f>'Retail Pricing'!Z200</f>
        <v>Yes</v>
      </c>
      <c r="G200" s="395">
        <f>'Retail Pricing'!AA200</f>
        <v>7.99</v>
      </c>
      <c r="H200" s="395" t="e">
        <f>'Retail Pricing'!#REF!</f>
        <v>#REF!</v>
      </c>
    </row>
    <row r="201" spans="1:8">
      <c r="A201" s="1">
        <f>'Main Meals'!C201</f>
        <v>30602</v>
      </c>
      <c r="B201" t="str">
        <f>'Main Meals'!D201</f>
        <v>Tortilla Soup (Vegetable)</v>
      </c>
      <c r="C201" s="1" t="s">
        <v>2114</v>
      </c>
      <c r="D201" s="1" t="str">
        <f>'Main Meals'!L201</f>
        <v>SS</v>
      </c>
      <c r="E201" s="1" t="s">
        <v>2076</v>
      </c>
      <c r="F201" s="1" t="str">
        <f>'Retail Pricing'!Z201</f>
        <v>Yes</v>
      </c>
      <c r="G201" s="395">
        <f>'Retail Pricing'!AA201</f>
        <v>6.99</v>
      </c>
      <c r="H201" s="395" t="e">
        <f>'Retail Pricing'!#REF!</f>
        <v>#REF!</v>
      </c>
    </row>
    <row r="202" spans="1:8" hidden="1">
      <c r="A202" s="1">
        <f>'Main Meals'!C202</f>
        <v>30701</v>
      </c>
      <c r="B202" t="str">
        <f>'Main Meals'!D202</f>
        <v>Grilled Chicken Penne (Chicken)</v>
      </c>
      <c r="D202" t="str">
        <f>'Main Meals'!L202</f>
        <v>SS</v>
      </c>
      <c r="F202" t="str">
        <f>'Retail Pricing'!Z202</f>
        <v>No</v>
      </c>
      <c r="G202" s="395">
        <f>'Retail Pricing'!AA202</f>
        <v>15.99</v>
      </c>
      <c r="H202" s="395" t="e">
        <f>'Retail Pricing'!#REF!</f>
        <v>#REF!</v>
      </c>
    </row>
    <row r="203" spans="1:8" hidden="1">
      <c r="A203" s="1">
        <f>'Main Meals'!C203</f>
        <v>30801</v>
      </c>
      <c r="B203" t="str">
        <f>'Main Meals'!D203</f>
        <v xml:space="preserve">Turkey Meatballs with Penne, Broccoli and Basil Pomodoro Sauce </v>
      </c>
      <c r="D203" t="str">
        <f>'Main Meals'!L203</f>
        <v>SS</v>
      </c>
      <c r="F203" t="str">
        <f>'Retail Pricing'!Z203</f>
        <v>Yes</v>
      </c>
      <c r="G203" s="395">
        <f>'Retail Pricing'!AA203</f>
        <v>16.39</v>
      </c>
      <c r="H203" s="395" t="e">
        <f>'Retail Pricing'!#REF!</f>
        <v>#REF!</v>
      </c>
    </row>
    <row r="204" spans="1:8">
      <c r="A204" s="1">
        <f>'Main Meals'!C204</f>
        <v>30901</v>
      </c>
      <c r="B204" t="str">
        <f>'Main Meals'!D204</f>
        <v xml:space="preserve">Salmon with Dill </v>
      </c>
      <c r="C204" s="1" t="s">
        <v>2113</v>
      </c>
      <c r="D204" s="1" t="str">
        <f>'Main Meals'!L204</f>
        <v>SS</v>
      </c>
      <c r="E204" s="1" t="s">
        <v>2075</v>
      </c>
      <c r="F204" s="1" t="str">
        <f>'Retail Pricing'!Z204</f>
        <v>Yes</v>
      </c>
      <c r="G204" s="395">
        <f>'Retail Pricing'!AA204</f>
        <v>8.2899999999999991</v>
      </c>
      <c r="H204" s="395" t="e">
        <f>'Retail Pricing'!#REF!</f>
        <v>#REF!</v>
      </c>
    </row>
    <row r="205" spans="1:8" hidden="1">
      <c r="A205" s="1">
        <f>'Main Meals'!C205</f>
        <v>40001</v>
      </c>
      <c r="B205" t="str">
        <f>'Main Meals'!D205</f>
        <v xml:space="preserve">Soba Noodle Salad </v>
      </c>
      <c r="D205" t="str">
        <f>'Main Meals'!L205</f>
        <v>SS</v>
      </c>
      <c r="F205" t="str">
        <f>'Retail Pricing'!Z205</f>
        <v>No</v>
      </c>
      <c r="G205" s="395">
        <f>'Retail Pricing'!AA205</f>
        <v>13.99</v>
      </c>
      <c r="H205" s="395" t="e">
        <f>'Retail Pricing'!#REF!</f>
        <v>#REF!</v>
      </c>
    </row>
    <row r="206" spans="1:8" hidden="1">
      <c r="A206" s="1">
        <f>'Main Meals'!C206</f>
        <v>40101</v>
      </c>
      <c r="B206" t="str">
        <f>'Main Meals'!D206</f>
        <v xml:space="preserve">Atlantic Cod with Teriyaki Sauce, Baby Bok Choy &amp; Rice </v>
      </c>
      <c r="D206" t="str">
        <f>'Main Meals'!L206</f>
        <v>SS</v>
      </c>
      <c r="F206" t="str">
        <f>'Retail Pricing'!Z206</f>
        <v>No</v>
      </c>
      <c r="G206" s="395">
        <f>'Retail Pricing'!AA206</f>
        <v>15.99</v>
      </c>
      <c r="H206" s="395" t="e">
        <f>'Retail Pricing'!#REF!</f>
        <v>#REF!</v>
      </c>
    </row>
    <row r="207" spans="1:8">
      <c r="A207" s="1">
        <f>'Main Meals'!C207</f>
        <v>40201</v>
      </c>
      <c r="B207" t="str">
        <f>'Main Meals'!D207</f>
        <v xml:space="preserve">Roasted Shrimp </v>
      </c>
      <c r="C207" s="1" t="s">
        <v>2113</v>
      </c>
      <c r="D207" s="1" t="str">
        <f>'Main Meals'!L207</f>
        <v>SS</v>
      </c>
      <c r="E207" s="1" t="s">
        <v>2075</v>
      </c>
      <c r="F207" s="1" t="str">
        <f>'Retail Pricing'!Z207</f>
        <v>Yes</v>
      </c>
      <c r="G207" s="395">
        <f>'Retail Pricing'!AA207</f>
        <v>7.09</v>
      </c>
      <c r="H207" s="395" t="e">
        <f>'Retail Pricing'!#REF!</f>
        <v>#REF!</v>
      </c>
    </row>
    <row r="208" spans="1:8" hidden="1">
      <c r="A208" s="1">
        <f>'Main Meals'!C208</f>
        <v>40301</v>
      </c>
      <c r="B208" t="str">
        <f>'Main Meals'!D208</f>
        <v xml:space="preserve">Minestrone Soup </v>
      </c>
      <c r="D208" t="str">
        <f>'Main Meals'!L208</f>
        <v>SS</v>
      </c>
      <c r="F208" t="str">
        <f>'Retail Pricing'!Z208</f>
        <v>Yes</v>
      </c>
      <c r="G208" s="395">
        <f>'Retail Pricing'!AA208</f>
        <v>8.25</v>
      </c>
      <c r="H208" s="395" t="e">
        <f>'Retail Pricing'!#REF!</f>
        <v>#REF!</v>
      </c>
    </row>
    <row r="209" spans="1:8" hidden="1">
      <c r="A209" s="1">
        <f>'Main Meals'!C209</f>
        <v>3305</v>
      </c>
      <c r="B209" t="str">
        <f>'Main Meals'!D209</f>
        <v>Thai Green Curry  (Chicken)</v>
      </c>
      <c r="D209" t="str">
        <f>'Main Meals'!L209</f>
        <v>SS</v>
      </c>
      <c r="F209" t="str">
        <f>'Retail Pricing'!Z209</f>
        <v>No</v>
      </c>
      <c r="G209" s="395">
        <f>'Retail Pricing'!AA209</f>
        <v>14.99</v>
      </c>
      <c r="H209" s="395" t="e">
        <f>'Retail Pricing'!#REF!</f>
        <v>#REF!</v>
      </c>
    </row>
    <row r="210" spans="1:8" hidden="1">
      <c r="A210" s="1">
        <f>'Main Meals'!C210</f>
        <v>3306</v>
      </c>
      <c r="B210" t="str">
        <f>'Main Meals'!D210</f>
        <v>Thai Green Curry  (Shrimp)</v>
      </c>
      <c r="D210" t="str">
        <f>'Main Meals'!L210</f>
        <v>SS</v>
      </c>
      <c r="F210" t="str">
        <f>'Retail Pricing'!Z210</f>
        <v>Yes</v>
      </c>
      <c r="G210" s="395">
        <f>'Retail Pricing'!AA210</f>
        <v>16.149899999999999</v>
      </c>
      <c r="H210" s="395" t="e">
        <f>'Retail Pricing'!#REF!</f>
        <v>#REF!</v>
      </c>
    </row>
    <row r="211" spans="1:8" hidden="1">
      <c r="A211" s="1">
        <f>'Main Meals'!C211</f>
        <v>3307</v>
      </c>
      <c r="B211" t="str">
        <f>'Main Meals'!D211</f>
        <v>Thai Green Curry  (Tofu)</v>
      </c>
      <c r="D211" t="str">
        <f>'Main Meals'!L211</f>
        <v>SS</v>
      </c>
      <c r="F211" t="str">
        <f>'Retail Pricing'!Z211</f>
        <v>No</v>
      </c>
      <c r="G211" s="395">
        <f>'Retail Pricing'!AA211</f>
        <v>13.99</v>
      </c>
      <c r="H211" s="395" t="e">
        <f>'Retail Pricing'!#REF!</f>
        <v>#REF!</v>
      </c>
    </row>
    <row r="212" spans="1:8" hidden="1">
      <c r="A212" s="1">
        <f>'Main Meals'!C212</f>
        <v>2704</v>
      </c>
      <c r="B212" t="str">
        <f>'Main Meals'!D212</f>
        <v>Moroccan Tajine (Chicken)</v>
      </c>
      <c r="D212" t="str">
        <f>'Main Meals'!L212</f>
        <v>SS</v>
      </c>
      <c r="F212" t="str">
        <f>'Retail Pricing'!Z212</f>
        <v>Yes</v>
      </c>
      <c r="G212" s="395">
        <f>'Retail Pricing'!AA212</f>
        <v>16.059999999999999</v>
      </c>
      <c r="H212" s="395" t="e">
        <f>'Retail Pricing'!#REF!</f>
        <v>#REF!</v>
      </c>
    </row>
    <row r="213" spans="1:8" hidden="1">
      <c r="A213" s="1">
        <f>'Main Meals'!C213</f>
        <v>2705</v>
      </c>
      <c r="B213" t="str">
        <f>'Main Meals'!D213</f>
        <v>Moroccan Tajine (Lamb)</v>
      </c>
      <c r="D213" t="str">
        <f>'Main Meals'!L213</f>
        <v>SS</v>
      </c>
      <c r="F213" t="str">
        <f>'Retail Pricing'!Z213</f>
        <v>No</v>
      </c>
      <c r="G213" s="395">
        <f>'Retail Pricing'!AA213</f>
        <v>17.989999999999998</v>
      </c>
      <c r="H213" s="395" t="e">
        <f>'Retail Pricing'!#REF!</f>
        <v>#REF!</v>
      </c>
    </row>
    <row r="214" spans="1:8" hidden="1">
      <c r="A214" s="1">
        <f>'Main Meals'!C214</f>
        <v>2706</v>
      </c>
      <c r="B214" t="str">
        <f>'Main Meals'!D214</f>
        <v>Moroccan Tajine (Tofu)</v>
      </c>
      <c r="D214" t="str">
        <f>'Main Meals'!L214</f>
        <v>SS</v>
      </c>
      <c r="F214" t="str">
        <f>'Retail Pricing'!Z214</f>
        <v>No</v>
      </c>
      <c r="G214" s="395">
        <f>'Retail Pricing'!AA214</f>
        <v>14.99</v>
      </c>
      <c r="H214" s="395" t="e">
        <f>'Retail Pricing'!#REF!</f>
        <v>#REF!</v>
      </c>
    </row>
    <row r="215" spans="1:8" hidden="1">
      <c r="A215" s="1">
        <f>'Main Meals'!C215</f>
        <v>40401</v>
      </c>
      <c r="B215" t="str">
        <f>'Main Meals'!D215</f>
        <v xml:space="preserve">Spinach &amp; Kale Soup </v>
      </c>
      <c r="D215" t="str">
        <f>'Main Meals'!L215</f>
        <v>SS</v>
      </c>
      <c r="F215" t="str">
        <f>'Retail Pricing'!Z215</f>
        <v>No</v>
      </c>
      <c r="G215" s="395">
        <f>'Retail Pricing'!AA215</f>
        <v>5.99</v>
      </c>
      <c r="H215" s="395" t="e">
        <f>'Retail Pricing'!#REF!</f>
        <v>#REF!</v>
      </c>
    </row>
    <row r="216" spans="1:8">
      <c r="A216" s="1">
        <f>'Main Meals'!C216</f>
        <v>40501</v>
      </c>
      <c r="B216" t="str">
        <f>'Main Meals'!D216</f>
        <v>Roasted Turkey Dinner (Turkey)</v>
      </c>
      <c r="C216" s="1" t="s">
        <v>1564</v>
      </c>
      <c r="D216" s="1" t="str">
        <f>'Main Meals'!L216</f>
        <v>SS</v>
      </c>
      <c r="E216" s="1" t="s">
        <v>2075</v>
      </c>
      <c r="F216" s="1" t="str">
        <f>'Retail Pricing'!Z216</f>
        <v>Yes</v>
      </c>
      <c r="G216" s="395">
        <f>'Retail Pricing'!AA216</f>
        <v>14.99</v>
      </c>
      <c r="H216" s="395" t="e">
        <f>'Retail Pricing'!#REF!</f>
        <v>#REF!</v>
      </c>
    </row>
    <row r="217" spans="1:8" hidden="1">
      <c r="A217" s="1">
        <f>'Main Meals'!C217</f>
        <v>40601</v>
      </c>
      <c r="B217" t="str">
        <f>'Main Meals'!D217</f>
        <v>Burrito Bowl (Chicken)</v>
      </c>
      <c r="D217" t="str">
        <f>'Main Meals'!L217</f>
        <v>SS</v>
      </c>
      <c r="F217" t="str">
        <f>'Retail Pricing'!Z217</f>
        <v>No</v>
      </c>
      <c r="G217" s="395">
        <f>'Retail Pricing'!AA217</f>
        <v>13.99</v>
      </c>
      <c r="H217" s="395" t="e">
        <f>'Retail Pricing'!#REF!</f>
        <v>#REF!</v>
      </c>
    </row>
    <row r="218" spans="1:8" hidden="1">
      <c r="A218" s="1">
        <f>'Main Meals'!C218</f>
        <v>40602</v>
      </c>
      <c r="B218" t="str">
        <f>'Main Meals'!D218</f>
        <v>Burrito Bowl (Steak)</v>
      </c>
      <c r="D218" t="str">
        <f>'Main Meals'!L218</f>
        <v>SS</v>
      </c>
      <c r="F218" t="str">
        <f>'Retail Pricing'!Z218</f>
        <v>No</v>
      </c>
      <c r="G218" s="395">
        <f>'Retail Pricing'!AA218</f>
        <v>14.99</v>
      </c>
      <c r="H218" s="395" t="e">
        <f>'Retail Pricing'!#REF!</f>
        <v>#REF!</v>
      </c>
    </row>
    <row r="219" spans="1:8" hidden="1">
      <c r="A219" s="1">
        <f>'Main Meals'!C219</f>
        <v>40603</v>
      </c>
      <c r="B219" t="str">
        <f>'Main Meals'!D219</f>
        <v>Burrito Bowl (Vegetarian)</v>
      </c>
      <c r="D219" t="str">
        <f>'Main Meals'!L219</f>
        <v>SS</v>
      </c>
      <c r="F219" t="str">
        <f>'Retail Pricing'!Z219</f>
        <v>No</v>
      </c>
      <c r="G219" s="395">
        <f>'Retail Pricing'!AA219</f>
        <v>12.99</v>
      </c>
      <c r="H219" s="395" t="e">
        <f>'Retail Pricing'!#REF!</f>
        <v>#REF!</v>
      </c>
    </row>
    <row r="220" spans="1:8" hidden="1">
      <c r="A220" s="1">
        <f>'Main Meals'!C220</f>
        <v>40701</v>
      </c>
      <c r="B220" t="str">
        <f>'Main Meals'!D220</f>
        <v>Stir fry (Chicken)</v>
      </c>
      <c r="D220" t="str">
        <f>'Main Meals'!L220</f>
        <v>SS</v>
      </c>
      <c r="F220" t="str">
        <f>'Retail Pricing'!Z220</f>
        <v>No</v>
      </c>
      <c r="G220" s="395">
        <f>'Retail Pricing'!AA220</f>
        <v>13.99</v>
      </c>
      <c r="H220" s="395" t="e">
        <f>'Retail Pricing'!#REF!</f>
        <v>#REF!</v>
      </c>
    </row>
    <row r="221" spans="1:8" hidden="1">
      <c r="A221" s="1">
        <f>'Main Meals'!C221</f>
        <v>40702</v>
      </c>
      <c r="B221" t="str">
        <f>'Main Meals'!D221</f>
        <v>Stir fry (Shrimp)</v>
      </c>
      <c r="D221" t="str">
        <f>'Main Meals'!L221</f>
        <v>SS</v>
      </c>
      <c r="F221" t="str">
        <f>'Retail Pricing'!Z221</f>
        <v>No</v>
      </c>
      <c r="G221" s="395">
        <f>'Retail Pricing'!AA221</f>
        <v>14.99</v>
      </c>
      <c r="H221" s="395" t="e">
        <f>'Retail Pricing'!#REF!</f>
        <v>#REF!</v>
      </c>
    </row>
    <row r="222" spans="1:8" hidden="1">
      <c r="A222" s="1">
        <f>'Main Meals'!C222</f>
        <v>40703</v>
      </c>
      <c r="B222" t="str">
        <f>'Main Meals'!D222</f>
        <v>Stir fry (veggie)</v>
      </c>
      <c r="D222" t="str">
        <f>'Main Meals'!L222</f>
        <v>SS</v>
      </c>
      <c r="F222" t="str">
        <f>'Retail Pricing'!Z222</f>
        <v>No</v>
      </c>
      <c r="G222" s="395">
        <f>'Retail Pricing'!AA222</f>
        <v>12.99</v>
      </c>
      <c r="H222" s="395" t="e">
        <f>'Retail Pricing'!#REF!</f>
        <v>#REF!</v>
      </c>
    </row>
    <row r="223" spans="1:8" hidden="1">
      <c r="A223" s="1">
        <f>'Main Meals'!C223</f>
        <v>40801</v>
      </c>
      <c r="B223" t="str">
        <f>'Main Meals'!D223</f>
        <v xml:space="preserve">Freezer-Friendly Favorites Bundle </v>
      </c>
      <c r="D223" t="str">
        <f>'Main Meals'!L223</f>
        <v>BUNDLE</v>
      </c>
      <c r="F223" t="str">
        <f>'Retail Pricing'!Z223</f>
        <v>No</v>
      </c>
      <c r="G223" s="395">
        <f>'Retail Pricing'!AA223</f>
        <v>87.3</v>
      </c>
      <c r="H223" s="395" t="e">
        <f>'Retail Pricing'!#REF!</f>
        <v>#REF!</v>
      </c>
    </row>
    <row r="224" spans="1:8" hidden="1">
      <c r="A224" s="1">
        <f>'Main Meals'!C224</f>
        <v>40802</v>
      </c>
      <c r="B224" t="str">
        <f>'Main Meals'!D224</f>
        <v xml:space="preserve">Vegetarian Bundle </v>
      </c>
      <c r="D224" t="str">
        <f>'Main Meals'!L224</f>
        <v>BUNDLE</v>
      </c>
      <c r="F224" t="str">
        <f>'Retail Pricing'!Z224</f>
        <v>No</v>
      </c>
      <c r="G224" s="395">
        <f>'Retail Pricing'!AA224</f>
        <v>111.99</v>
      </c>
      <c r="H224" s="395" t="e">
        <f>'Retail Pricing'!#REF!</f>
        <v>#REF!</v>
      </c>
    </row>
    <row r="225" spans="1:8" hidden="1">
      <c r="A225" s="1">
        <f>'Main Meals'!C225</f>
        <v>40803</v>
      </c>
      <c r="B225" t="str">
        <f>'Main Meals'!D225</f>
        <v xml:space="preserve">Plant-Based Vegan Bundle </v>
      </c>
      <c r="D225" t="str">
        <f>'Main Meals'!L225</f>
        <v>BUNDLE</v>
      </c>
      <c r="F225" t="str">
        <f>'Retail Pricing'!Z225</f>
        <v>No</v>
      </c>
      <c r="G225" s="395">
        <f>'Retail Pricing'!AA225</f>
        <v>113.99</v>
      </c>
      <c r="H225" s="395" t="e">
        <f>'Retail Pricing'!#REF!</f>
        <v>#REF!</v>
      </c>
    </row>
    <row r="226" spans="1:8" hidden="1">
      <c r="A226" s="1">
        <f>'Main Meals'!C226</f>
        <v>40804</v>
      </c>
      <c r="B226" t="str">
        <f>'Main Meals'!D226</f>
        <v xml:space="preserve">Freezer-Friendly "Better Belly” Bundle </v>
      </c>
      <c r="D226" t="str">
        <f>'Main Meals'!L226</f>
        <v>BUNDLE</v>
      </c>
      <c r="F226" t="str">
        <f>'Retail Pricing'!Z226</f>
        <v>No</v>
      </c>
      <c r="G226" s="395">
        <f>'Retail Pricing'!AA226</f>
        <v>88.99</v>
      </c>
      <c r="H226" s="395" t="e">
        <f>'Retail Pricing'!#REF!</f>
        <v>#REF!</v>
      </c>
    </row>
    <row r="227" spans="1:8" hidden="1">
      <c r="A227" s="1">
        <f>'Main Meals'!C227</f>
        <v>7602</v>
      </c>
      <c r="B227" t="str">
        <f>'Main Meals'!D227</f>
        <v xml:space="preserve">Freezer-Friendly Baked Lasagna Bolognese (family style) </v>
      </c>
      <c r="D227" t="str">
        <f>'Main Meals'!L227</f>
        <v>MS</v>
      </c>
      <c r="F227" t="str">
        <f>'Retail Pricing'!Z227</f>
        <v>No</v>
      </c>
      <c r="G227" s="395" t="str">
        <f>'Retail Pricing'!AA227</f>
        <v>-</v>
      </c>
      <c r="H227" s="395" t="e">
        <f>'Retail Pricing'!#REF!</f>
        <v>#REF!</v>
      </c>
    </row>
    <row r="228" spans="1:8">
      <c r="A228" s="1">
        <f>'Main Meals'!C228</f>
        <v>40901</v>
      </c>
      <c r="B228" t="str">
        <f>'Main Meals'!D228</f>
        <v xml:space="preserve">Power Breakfast Quinoa Bowl </v>
      </c>
      <c r="C228" s="1" t="s">
        <v>152</v>
      </c>
      <c r="D228" s="1" t="str">
        <f>'Main Meals'!L228</f>
        <v>SS</v>
      </c>
      <c r="E228" s="1" t="s">
        <v>2075</v>
      </c>
      <c r="F228" s="1" t="str">
        <f>'Retail Pricing'!Z228</f>
        <v>Yes</v>
      </c>
      <c r="G228" s="395">
        <f>'Retail Pricing'!AA228</f>
        <v>9.15</v>
      </c>
      <c r="H228" s="395" t="e">
        <f>'Retail Pricing'!#REF!</f>
        <v>#REF!</v>
      </c>
    </row>
    <row r="229" spans="1:8" hidden="1">
      <c r="A229" s="1">
        <f>'Main Meals'!C229</f>
        <v>50001</v>
      </c>
      <c r="B229" t="str">
        <f>'Main Meals'!D229</f>
        <v xml:space="preserve">Rice Pudding  </v>
      </c>
      <c r="D229" t="str">
        <f>'Main Meals'!L229</f>
        <v>SS</v>
      </c>
      <c r="F229" t="str">
        <f>'Retail Pricing'!Z229</f>
        <v>Yes</v>
      </c>
      <c r="G229" s="395">
        <f>'Retail Pricing'!AA229</f>
        <v>5.25</v>
      </c>
      <c r="H229" s="395" t="e">
        <f>'Retail Pricing'!#REF!</f>
        <v>#REF!</v>
      </c>
    </row>
    <row r="230" spans="1:8" hidden="1">
      <c r="A230" s="1">
        <f>'Main Meals'!C230</f>
        <v>50101</v>
      </c>
      <c r="B230" t="str">
        <f>'Main Meals'!D230</f>
        <v xml:space="preserve">Oatmeal Raisin Breakfast Bar </v>
      </c>
      <c r="D230" t="str">
        <f>'Main Meals'!L230</f>
        <v>SS</v>
      </c>
      <c r="F230" t="str">
        <f>'Retail Pricing'!Z230</f>
        <v>No</v>
      </c>
      <c r="G230" s="395">
        <f>'Retail Pricing'!AA230</f>
        <v>4.99</v>
      </c>
      <c r="H230" s="395" t="e">
        <f>'Retail Pricing'!#REF!</f>
        <v>#REF!</v>
      </c>
    </row>
    <row r="231" spans="1:8" hidden="1">
      <c r="A231" s="1">
        <f>'Main Meals'!C231</f>
        <v>50201</v>
      </c>
      <c r="B231" t="str">
        <f>'Main Meals'!D231</f>
        <v xml:space="preserve">Vitality Shot: Blood Orange </v>
      </c>
      <c r="D231" t="str">
        <f>'Main Meals'!L231</f>
        <v>SS</v>
      </c>
      <c r="F231" t="str">
        <f>'Retail Pricing'!Z231</f>
        <v>No</v>
      </c>
      <c r="G231" s="395">
        <f>'Retail Pricing'!AA231</f>
        <v>3.99</v>
      </c>
      <c r="H231" s="395" t="e">
        <f>'Retail Pricing'!#REF!</f>
        <v>#REF!</v>
      </c>
    </row>
    <row r="232" spans="1:8" hidden="1">
      <c r="A232" s="1">
        <f>'Main Meals'!C232</f>
        <v>50202</v>
      </c>
      <c r="B232" t="str">
        <f>'Main Meals'!D232</f>
        <v xml:space="preserve">Vitality Shot: Blood Orange (Pair) </v>
      </c>
      <c r="D232" t="str">
        <f>'Main Meals'!L232</f>
        <v>MS</v>
      </c>
      <c r="F232" t="str">
        <f>'Retail Pricing'!Z232</f>
        <v>No</v>
      </c>
      <c r="G232" s="395">
        <f>'Retail Pricing'!AA232</f>
        <v>5.99</v>
      </c>
      <c r="H232" s="395" t="e">
        <f>'Retail Pricing'!#REF!</f>
        <v>#REF!</v>
      </c>
    </row>
    <row r="233" spans="1:8" hidden="1">
      <c r="A233" s="1">
        <f>'Main Meals'!C233</f>
        <v>50301</v>
      </c>
      <c r="B233" t="str">
        <f>'Main Meals'!D233</f>
        <v xml:space="preserve">Crackers </v>
      </c>
      <c r="D233" t="str">
        <f>'Main Meals'!L233</f>
        <v>MS</v>
      </c>
      <c r="F233" t="str">
        <f>'Retail Pricing'!Z233</f>
        <v>No</v>
      </c>
      <c r="G233" s="395" t="str">
        <f>'Retail Pricing'!AA233</f>
        <v>-</v>
      </c>
      <c r="H233" s="395" t="e">
        <f>'Retail Pricing'!#REF!</f>
        <v>#REF!</v>
      </c>
    </row>
    <row r="234" spans="1:8" hidden="1">
      <c r="A234" s="1">
        <f>'Main Meals'!C234</f>
        <v>40805</v>
      </c>
      <c r="B234" t="str">
        <f>'Main Meals'!D234</f>
        <v>Freezer-Filler Bundle</v>
      </c>
      <c r="D234" t="str">
        <f>'Main Meals'!L234</f>
        <v>BUNDLE</v>
      </c>
      <c r="F234" t="str">
        <f>'Retail Pricing'!Z234</f>
        <v>No</v>
      </c>
      <c r="G234" s="395">
        <f>'Retail Pricing'!AA234</f>
        <v>120.52</v>
      </c>
      <c r="H234" s="395" t="e">
        <f>'Retail Pricing'!#REF!</f>
        <v>#REF!</v>
      </c>
    </row>
    <row r="235" spans="1:8" hidden="1">
      <c r="A235" s="1">
        <f>'Main Meals'!C235</f>
        <v>40806</v>
      </c>
      <c r="B235" t="str">
        <f>'Main Meals'!D235</f>
        <v>3-Day Bundle</v>
      </c>
      <c r="D235" t="str">
        <f>'Main Meals'!L235</f>
        <v>BUNDLE</v>
      </c>
      <c r="F235" t="str">
        <f>'Retail Pricing'!Z235</f>
        <v>No</v>
      </c>
      <c r="G235" s="395">
        <f>'Retail Pricing'!AA235</f>
        <v>142.99</v>
      </c>
      <c r="H235" s="395" t="e">
        <f>'Retail Pricing'!#REF!</f>
        <v>#REF!</v>
      </c>
    </row>
    <row r="236" spans="1:8" hidden="1">
      <c r="A236" s="1">
        <f>'Main Meals'!C236</f>
        <v>40807</v>
      </c>
      <c r="B236" t="str">
        <f>'Main Meals'!D236</f>
        <v>4-Day Bundle</v>
      </c>
      <c r="D236" t="str">
        <f>'Main Meals'!L236</f>
        <v>BUNDLE</v>
      </c>
      <c r="F236" t="str">
        <f>'Retail Pricing'!Z236</f>
        <v>No</v>
      </c>
      <c r="G236" s="395">
        <f>'Retail Pricing'!AA236</f>
        <v>201.99</v>
      </c>
      <c r="H236" s="395" t="e">
        <f>'Retail Pricing'!#REF!</f>
        <v>#REF!</v>
      </c>
    </row>
    <row r="237" spans="1:8" hidden="1">
      <c r="A237" s="1">
        <f>'Main Meals'!C237</f>
        <v>40808</v>
      </c>
      <c r="B237" t="str">
        <f>'Main Meals'!D237</f>
        <v>Brunch Bundle</v>
      </c>
      <c r="D237" t="str">
        <f>'Main Meals'!L237</f>
        <v>BUNDLE</v>
      </c>
      <c r="F237" t="str">
        <f>'Retail Pricing'!Z237</f>
        <v>No</v>
      </c>
      <c r="G237" s="395">
        <f>'Retail Pricing'!AA237</f>
        <v>110.99</v>
      </c>
      <c r="H237" s="395" t="e">
        <f>'Retail Pricing'!#REF!</f>
        <v>#REF!</v>
      </c>
    </row>
    <row r="238" spans="1:8" hidden="1">
      <c r="A238" s="1">
        <f>'Main Meals'!C238</f>
        <v>5502</v>
      </c>
      <c r="B238" t="str">
        <f>'Main Meals'!D238</f>
        <v>Pulled BBQ Chicken (family style)</v>
      </c>
      <c r="D238" t="str">
        <f>'Main Meals'!L238</f>
        <v>MS</v>
      </c>
      <c r="F238" t="str">
        <f>'Retail Pricing'!Z238</f>
        <v>No</v>
      </c>
      <c r="G238" s="395">
        <f>'Retail Pricing'!AA238</f>
        <v>58.99</v>
      </c>
      <c r="H238" s="395" t="e">
        <f>'Retail Pricing'!#REF!</f>
        <v>#REF!</v>
      </c>
    </row>
    <row r="239" spans="1:8" hidden="1">
      <c r="A239" s="1">
        <f>'Main Meals'!C239</f>
        <v>7702</v>
      </c>
      <c r="B239" t="str">
        <f>'Main Meals'!D239</f>
        <v xml:space="preserve">Truffled Mac &amp; Cheese (family style)  </v>
      </c>
      <c r="D239" t="str">
        <f>'Main Meals'!L239</f>
        <v>MS</v>
      </c>
      <c r="F239" t="str">
        <f>'Retail Pricing'!Z239</f>
        <v>No</v>
      </c>
      <c r="G239" s="395" t="str">
        <f>'Retail Pricing'!AA239</f>
        <v>-</v>
      </c>
      <c r="H239" s="395" t="e">
        <f>'Retail Pricing'!#REF!</f>
        <v>#REF!</v>
      </c>
    </row>
    <row r="240" spans="1:8" hidden="1">
      <c r="A240" s="1">
        <f>'Main Meals'!C240</f>
        <v>12802</v>
      </c>
      <c r="B240" t="str">
        <f>'Main Meals'!D240</f>
        <v xml:space="preserve">Classic Mac &amp; Cheese (family style)  </v>
      </c>
      <c r="D240" t="str">
        <f>'Main Meals'!L240</f>
        <v>MS</v>
      </c>
      <c r="F240" t="str">
        <f>'Retail Pricing'!Z240</f>
        <v>No</v>
      </c>
      <c r="G240" s="395" t="str">
        <f>'Retail Pricing'!AA240</f>
        <v>-</v>
      </c>
      <c r="H240" s="395" t="e">
        <f>'Retail Pricing'!#REF!</f>
        <v>#REF!</v>
      </c>
    </row>
    <row r="241" spans="1:8" hidden="1">
      <c r="A241" s="1">
        <f>'Main Meals'!C241</f>
        <v>5202</v>
      </c>
      <c r="B241" t="str">
        <f>'Main Meals'!D241</f>
        <v xml:space="preserve">Jumbo Lump Crab Cakes (family style)  </v>
      </c>
      <c r="D241" t="str">
        <f>'Main Meals'!L241</f>
        <v>MS</v>
      </c>
      <c r="F241" t="str">
        <f>'Retail Pricing'!Z241</f>
        <v>No</v>
      </c>
      <c r="G241" s="395" t="str">
        <f>'Retail Pricing'!AA241</f>
        <v>-</v>
      </c>
      <c r="H241" s="395" t="e">
        <f>'Retail Pricing'!#REF!</f>
        <v>#REF!</v>
      </c>
    </row>
    <row r="242" spans="1:8" hidden="1">
      <c r="A242" s="1">
        <f>'Main Meals'!C242</f>
        <v>19102</v>
      </c>
      <c r="B242" t="str">
        <f>'Main Meals'!D242</f>
        <v xml:space="preserve">Provençal Roast Beef (family style) </v>
      </c>
      <c r="D242" t="str">
        <f>'Main Meals'!L242</f>
        <v>MS</v>
      </c>
      <c r="F242" t="str">
        <f>'Retail Pricing'!Z242</f>
        <v>No</v>
      </c>
      <c r="G242" s="395" t="str">
        <f>'Retail Pricing'!AA242</f>
        <v>-</v>
      </c>
      <c r="H242" s="395" t="e">
        <f>'Retail Pricing'!#REF!</f>
        <v>#REF!</v>
      </c>
    </row>
    <row r="243" spans="1:8" hidden="1">
      <c r="A243" s="1">
        <f>'Main Meals'!C243</f>
        <v>6102</v>
      </c>
      <c r="B243" t="str">
        <f>'Main Meals'!D243</f>
        <v xml:space="preserve">Green Beans with Toasted Almonds (family style) </v>
      </c>
      <c r="D243" t="str">
        <f>'Main Meals'!L243</f>
        <v>MS</v>
      </c>
      <c r="F243" t="str">
        <f>'Retail Pricing'!Z243</f>
        <v>No</v>
      </c>
      <c r="G243" s="395">
        <f>'Retail Pricing'!AA243</f>
        <v>12.99</v>
      </c>
      <c r="H243" s="395" t="e">
        <f>'Retail Pricing'!#REF!</f>
        <v>#REF!</v>
      </c>
    </row>
    <row r="244" spans="1:8" hidden="1">
      <c r="A244" s="1">
        <f>'Main Meals'!C244</f>
        <v>50402</v>
      </c>
      <c r="B244" t="str">
        <f>'Main Meals'!D244</f>
        <v xml:space="preserve">Cole Slaw (family style)  </v>
      </c>
      <c r="D244" t="str">
        <f>'Main Meals'!L244</f>
        <v>MS</v>
      </c>
      <c r="F244" t="str">
        <f>'Retail Pricing'!Z244</f>
        <v>No</v>
      </c>
      <c r="G244" s="395">
        <f>'Retail Pricing'!AA244</f>
        <v>15.99</v>
      </c>
      <c r="H244" s="395" t="e">
        <f>'Retail Pricing'!#REF!</f>
        <v>#REF!</v>
      </c>
    </row>
    <row r="245" spans="1:8" hidden="1">
      <c r="A245" s="1">
        <f>'Main Meals'!C245</f>
        <v>50502</v>
      </c>
      <c r="B245" t="str">
        <f>'Main Meals'!D245</f>
        <v xml:space="preserve">Herb &amp; Olive Macaroni Salad (family style) </v>
      </c>
      <c r="D245" t="str">
        <f>'Main Meals'!L245</f>
        <v>MS</v>
      </c>
      <c r="F245" t="str">
        <f>'Retail Pricing'!Z245</f>
        <v>No</v>
      </c>
      <c r="G245" s="395">
        <f>'Retail Pricing'!AA245</f>
        <v>15.99</v>
      </c>
      <c r="H245" s="395" t="e">
        <f>'Retail Pricing'!#REF!</f>
        <v>#REF!</v>
      </c>
    </row>
    <row r="246" spans="1:8" hidden="1">
      <c r="A246" s="1">
        <f>'Main Meals'!C246</f>
        <v>50601</v>
      </c>
      <c r="B246" t="str">
        <f>'Main Meals'!D246</f>
        <v xml:space="preserve">Chicken-Pomodoro Lasagna (family style) </v>
      </c>
      <c r="D246" t="str">
        <f>'Main Meals'!L246</f>
        <v>MS</v>
      </c>
      <c r="F246" t="str">
        <f>'Retail Pricing'!Z246</f>
        <v>No</v>
      </c>
      <c r="G246" s="395">
        <f>'Retail Pricing'!AA246</f>
        <v>13.99</v>
      </c>
      <c r="H246" s="395" t="e">
        <f>'Retail Pricing'!#REF!</f>
        <v>#REF!</v>
      </c>
    </row>
    <row r="247" spans="1:8" hidden="1">
      <c r="A247" s="1">
        <f>'Main Meals'!C247</f>
        <v>11802</v>
      </c>
      <c r="B247" t="str">
        <f>'Main Meals'!D247</f>
        <v xml:space="preserve">Garden Vegetable Lasagna (family style) </v>
      </c>
      <c r="D247" t="str">
        <f>'Main Meals'!L247</f>
        <v>MS</v>
      </c>
      <c r="F247" t="str">
        <f>'Retail Pricing'!Z247</f>
        <v>No</v>
      </c>
      <c r="G247" s="395" t="str">
        <f>'Retail Pricing'!AA247</f>
        <v>-</v>
      </c>
      <c r="H247" s="395" t="e">
        <f>'Retail Pricing'!#REF!</f>
        <v>#REF!</v>
      </c>
    </row>
    <row r="248" spans="1:8">
      <c r="A248" s="1">
        <f>'Main Meals'!C248</f>
        <v>50701</v>
      </c>
      <c r="B248" t="str">
        <f>'Main Meals'!D248</f>
        <v>Asian Chicken Salad</v>
      </c>
      <c r="C248" s="1" t="s">
        <v>1564</v>
      </c>
      <c r="D248" s="1" t="str">
        <f>'Main Meals'!L248</f>
        <v>SS</v>
      </c>
      <c r="E248" s="1" t="s">
        <v>2075</v>
      </c>
      <c r="F248" s="1" t="str">
        <f>'Retail Pricing'!Z248</f>
        <v>Yes</v>
      </c>
      <c r="G248" s="395">
        <f>'Retail Pricing'!AA248</f>
        <v>14.99</v>
      </c>
      <c r="H248" s="395" t="e">
        <f>'Retail Pricing'!#REF!</f>
        <v>#REF!</v>
      </c>
    </row>
    <row r="249" spans="1:8" hidden="1">
      <c r="A249" s="1">
        <f>'Main Meals'!C249</f>
        <v>10903</v>
      </c>
      <c r="B249" t="str">
        <f>'Main Meals'!D249</f>
        <v xml:space="preserve">Cold Brew  </v>
      </c>
      <c r="D249" t="str">
        <f>'Main Meals'!L249</f>
        <v>SS</v>
      </c>
      <c r="F249" t="str">
        <f>'Retail Pricing'!Z249</f>
        <v>No</v>
      </c>
      <c r="G249" s="395" t="str">
        <f>'Retail Pricing'!AA249</f>
        <v>-</v>
      </c>
      <c r="H249" s="395" t="e">
        <f>'Retail Pricing'!#REF!</f>
        <v>#REF!</v>
      </c>
    </row>
    <row r="250" spans="1:8" hidden="1">
      <c r="A250" s="1">
        <f>'Main Meals'!C250</f>
        <v>50602</v>
      </c>
      <c r="B250" t="str">
        <f>'Main Meals'!D250</f>
        <v xml:space="preserve">Chicken-Pomodoro Lasagna  </v>
      </c>
      <c r="D250" t="str">
        <f>'Main Meals'!L250</f>
        <v>SS</v>
      </c>
      <c r="F250" t="str">
        <f>'Retail Pricing'!Z250</f>
        <v>No</v>
      </c>
      <c r="G250" s="395">
        <f>'Retail Pricing'!AA250</f>
        <v>42.99</v>
      </c>
      <c r="H250" s="395" t="e">
        <f>'Retail Pricing'!#REF!</f>
        <v>#REF!</v>
      </c>
    </row>
    <row r="251" spans="1:8" hidden="1">
      <c r="A251" s="1">
        <f>'Main Meals'!C251</f>
        <v>50801</v>
      </c>
      <c r="B251" t="str">
        <f>'Main Meals'!D251</f>
        <v xml:space="preserve">Limeade </v>
      </c>
      <c r="D251" t="str">
        <f>'Main Meals'!L251</f>
        <v>SS</v>
      </c>
      <c r="F251" t="str">
        <f>'Retail Pricing'!Z251</f>
        <v>No</v>
      </c>
      <c r="G251" s="395">
        <f>'Retail Pricing'!AA251</f>
        <v>4.99</v>
      </c>
      <c r="H251" s="395" t="e">
        <f>'Retail Pricing'!#REF!</f>
        <v>#REF!</v>
      </c>
    </row>
    <row r="252" spans="1:8" hidden="1">
      <c r="A252" s="1">
        <f>'Main Meals'!C252</f>
        <v>50901</v>
      </c>
      <c r="B252" t="str">
        <f>'Main Meals'!D252</f>
        <v xml:space="preserve">Pulled BBQ Chicken Sliders </v>
      </c>
      <c r="D252" t="str">
        <f>'Main Meals'!L252</f>
        <v>MS</v>
      </c>
      <c r="F252" t="str">
        <f>'Retail Pricing'!Z252</f>
        <v>No</v>
      </c>
      <c r="G252" s="395">
        <f>'Retail Pricing'!AA252</f>
        <v>21.99</v>
      </c>
      <c r="H252" s="395" t="e">
        <f>'Retail Pricing'!#REF!</f>
        <v>#REF!</v>
      </c>
    </row>
    <row r="253" spans="1:8" hidden="1">
      <c r="A253" s="1">
        <f>'Main Meals'!C253</f>
        <v>60001</v>
      </c>
      <c r="B253" t="str">
        <f>'Main Meals'!D253</f>
        <v xml:space="preserve">Chocolate Chip Cookies </v>
      </c>
      <c r="D253" t="str">
        <f>'Main Meals'!L253</f>
        <v>MS</v>
      </c>
      <c r="F253" t="str">
        <f>'Retail Pricing'!Z253</f>
        <v>No</v>
      </c>
      <c r="G253" s="395">
        <f>'Retail Pricing'!AA253</f>
        <v>8.99</v>
      </c>
      <c r="H253" s="395" t="e">
        <f>'Retail Pricing'!#REF!</f>
        <v>#REF!</v>
      </c>
    </row>
    <row r="254" spans="1:8">
      <c r="A254" s="1">
        <f>'Main Meals'!C254</f>
        <v>11302</v>
      </c>
      <c r="B254" t="str">
        <f>'Main Meals'!D254</f>
        <v xml:space="preserve">Caprese Pesto Salad Bowl with Chicken </v>
      </c>
      <c r="C254" s="1" t="s">
        <v>1564</v>
      </c>
      <c r="D254" s="1" t="str">
        <f>'Main Meals'!L254</f>
        <v>SS</v>
      </c>
      <c r="E254" s="1" t="s">
        <v>2075</v>
      </c>
      <c r="F254" s="1" t="str">
        <f>'Retail Pricing'!Z254</f>
        <v>Yes</v>
      </c>
      <c r="G254" s="395" t="str">
        <f>'Retail Pricing'!AA254</f>
        <v>-</v>
      </c>
      <c r="H254" s="395" t="e">
        <f>'Retail Pricing'!#REF!</f>
        <v>#REF!</v>
      </c>
    </row>
    <row r="255" spans="1:8" hidden="1">
      <c r="A255" s="1">
        <f>'Main Meals'!C255</f>
        <v>11303</v>
      </c>
      <c r="B255" t="str">
        <f>'Main Meals'!D255</f>
        <v xml:space="preserve">Caprese Pesto Salad Bowl (family style) </v>
      </c>
      <c r="D255" t="str">
        <f>'Main Meals'!L255</f>
        <v>SS</v>
      </c>
      <c r="F255" t="str">
        <f>'Retail Pricing'!Z255</f>
        <v>No</v>
      </c>
      <c r="G255" s="395" t="str">
        <f>'Retail Pricing'!AA255</f>
        <v>-</v>
      </c>
      <c r="H255" s="395" t="e">
        <f>'Retail Pricing'!#REF!</f>
        <v>#REF!</v>
      </c>
    </row>
    <row r="256" spans="1:8" hidden="1">
      <c r="A256" s="1">
        <f>'Main Meals'!C256</f>
        <v>60101</v>
      </c>
      <c r="B256" t="str">
        <f>'Main Meals'!D256</f>
        <v>Vietnamese Rice Noodles (Beef)</v>
      </c>
      <c r="D256" t="str">
        <f>'Main Meals'!L256</f>
        <v>SS</v>
      </c>
      <c r="F256" t="str">
        <f>'Retail Pricing'!Z256</f>
        <v>Yes</v>
      </c>
      <c r="G256" s="395">
        <f>'Retail Pricing'!AA256</f>
        <v>17.850000000000001</v>
      </c>
      <c r="H256" s="395" t="e">
        <f>'Retail Pricing'!#REF!</f>
        <v>#REF!</v>
      </c>
    </row>
    <row r="257" spans="1:8" hidden="1">
      <c r="A257" s="1">
        <f>'Main Meals'!C257</f>
        <v>60102</v>
      </c>
      <c r="B257" t="str">
        <f>'Main Meals'!D257</f>
        <v>Vietnamese Rice Noodles (Shrimp)</v>
      </c>
      <c r="D257" t="str">
        <f>'Main Meals'!L257</f>
        <v>SS</v>
      </c>
      <c r="F257" t="str">
        <f>'Retail Pricing'!Z257</f>
        <v>No</v>
      </c>
      <c r="G257" s="395">
        <f>'Retail Pricing'!AA257</f>
        <v>17.989999999999998</v>
      </c>
      <c r="H257" s="395" t="e">
        <f>'Retail Pricing'!#REF!</f>
        <v>#REF!</v>
      </c>
    </row>
    <row r="258" spans="1:8" hidden="1">
      <c r="A258" s="1">
        <f>'Main Meals'!C258</f>
        <v>60103</v>
      </c>
      <c r="B258" t="str">
        <f>'Main Meals'!D258</f>
        <v>Vietnamese Rice Noodles (Veggie)</v>
      </c>
      <c r="D258" t="str">
        <f>'Main Meals'!L258</f>
        <v>SS</v>
      </c>
      <c r="F258" t="str">
        <f>'Retail Pricing'!Z258</f>
        <v>No</v>
      </c>
      <c r="G258" s="395">
        <f>'Retail Pricing'!AA258</f>
        <v>14.99</v>
      </c>
      <c r="H258" s="395" t="e">
        <f>'Retail Pricing'!#REF!</f>
        <v>#REF!</v>
      </c>
    </row>
    <row r="259" spans="1:8" hidden="1">
      <c r="A259" s="1">
        <f>'Main Meals'!C259</f>
        <v>4901</v>
      </c>
      <c r="B259" t="str">
        <f>'Main Meals'!D259</f>
        <v xml:space="preserve">Sunrise Fruit Bowl </v>
      </c>
      <c r="D259" t="str">
        <f>'Main Meals'!L259</f>
        <v>SS</v>
      </c>
      <c r="F259" t="str">
        <f>'Retail Pricing'!Z259</f>
        <v>Yes</v>
      </c>
      <c r="G259" s="395">
        <f>'Retail Pricing'!AA259</f>
        <v>14.45</v>
      </c>
      <c r="H259" s="395" t="e">
        <f>'Retail Pricing'!#REF!</f>
        <v>#REF!</v>
      </c>
    </row>
    <row r="260" spans="1:8">
      <c r="A260" s="1">
        <f>'Main Meals'!C260</f>
        <v>60201</v>
      </c>
      <c r="B260" t="str">
        <f>'Main Meals'!D260</f>
        <v xml:space="preserve">Chicken Cacciatore </v>
      </c>
      <c r="C260" s="1" t="s">
        <v>1564</v>
      </c>
      <c r="D260" s="1" t="str">
        <f>'Main Meals'!L260</f>
        <v>SS</v>
      </c>
      <c r="E260" s="1" t="s">
        <v>2075</v>
      </c>
      <c r="F260" s="1" t="str">
        <f>'Retail Pricing'!Z260</f>
        <v>Yes</v>
      </c>
      <c r="G260" s="395">
        <f>'Retail Pricing'!AA260</f>
        <v>15.09</v>
      </c>
      <c r="H260" s="395" t="e">
        <f>'Retail Pricing'!#REF!</f>
        <v>#REF!</v>
      </c>
    </row>
    <row r="261" spans="1:8" hidden="1">
      <c r="A261" s="1">
        <f>'Main Meals'!C261</f>
        <v>60301</v>
      </c>
      <c r="B261" t="str">
        <f>'Main Meals'!D261</f>
        <v xml:space="preserve">Teriyaki Meatballs </v>
      </c>
      <c r="D261" t="str">
        <f>'Main Meals'!L261</f>
        <v>SS</v>
      </c>
      <c r="F261" t="str">
        <f>'Retail Pricing'!Z261</f>
        <v>No</v>
      </c>
      <c r="G261" s="395">
        <f>'Retail Pricing'!AA261</f>
        <v>9.99</v>
      </c>
      <c r="H261" s="395" t="e">
        <f>'Retail Pricing'!#REF!</f>
        <v>#REF!</v>
      </c>
    </row>
    <row r="262" spans="1:8" hidden="1">
      <c r="A262" s="1">
        <f>'Main Meals'!C262</f>
        <v>2501</v>
      </c>
      <c r="B262" t="str">
        <f>'Main Meals'!D262</f>
        <v>Coconut Laksa (Cod)</v>
      </c>
      <c r="D262" t="str">
        <f>'Main Meals'!L262</f>
        <v>SS</v>
      </c>
      <c r="F262" t="str">
        <f>'Retail Pricing'!Z262</f>
        <v>No</v>
      </c>
      <c r="G262" s="395">
        <f>'Retail Pricing'!AA262</f>
        <v>16.989999999999998</v>
      </c>
      <c r="H262" s="395" t="e">
        <f>'Retail Pricing'!#REF!</f>
        <v>#REF!</v>
      </c>
    </row>
    <row r="263" spans="1:8" hidden="1">
      <c r="A263" s="1">
        <f>'Main Meals'!C263</f>
        <v>1104</v>
      </c>
      <c r="B263" t="str">
        <f>'Main Meals'!D263</f>
        <v>Teriyaki Don Buri (Turkey Meatballs)</v>
      </c>
      <c r="D263" t="str">
        <f>'Main Meals'!L263</f>
        <v>SS</v>
      </c>
      <c r="F263" t="str">
        <f>'Retail Pricing'!Z263</f>
        <v>Yes</v>
      </c>
      <c r="G263" s="395">
        <f>'Retail Pricing'!AA263</f>
        <v>15.39</v>
      </c>
      <c r="H263" s="395" t="e">
        <f>'Retail Pricing'!#REF!</f>
        <v>#REF!</v>
      </c>
    </row>
    <row r="264" spans="1:8" hidden="1">
      <c r="A264" s="1">
        <f>'Main Meals'!C264</f>
        <v>40809</v>
      </c>
      <c r="B264" t="str">
        <f>'Main Meals'!D264</f>
        <v xml:space="preserve">September Menu Bundle </v>
      </c>
      <c r="D264" t="str">
        <f>'Main Meals'!L264</f>
        <v>BUNDLE</v>
      </c>
      <c r="F264" t="str">
        <f>'Retail Pricing'!Z264</f>
        <v>No</v>
      </c>
      <c r="G264" s="395" t="str">
        <f>'Retail Pricing'!AA264</f>
        <v>-</v>
      </c>
      <c r="H264" s="395" t="e">
        <f>'Retail Pricing'!#REF!</f>
        <v>#REF!</v>
      </c>
    </row>
    <row r="265" spans="1:8" hidden="1">
      <c r="A265" s="1">
        <f>'Main Meals'!C265</f>
        <v>40810</v>
      </c>
      <c r="B265" t="str">
        <f>'Main Meals'!D265</f>
        <v xml:space="preserve">The Weekender Bundle </v>
      </c>
      <c r="D265" t="str">
        <f>'Main Meals'!L265</f>
        <v>BUNDLE</v>
      </c>
      <c r="F265" t="str">
        <f>'Retail Pricing'!Z265</f>
        <v>No</v>
      </c>
      <c r="G265" s="395" t="str">
        <f>'Retail Pricing'!AA265</f>
        <v>-</v>
      </c>
      <c r="H265" s="395" t="e">
        <f>'Retail Pricing'!#REF!</f>
        <v>#REF!</v>
      </c>
    </row>
    <row r="266" spans="1:8" hidden="1">
      <c r="A266" s="1">
        <f>'Main Meals'!C266</f>
        <v>40811</v>
      </c>
      <c r="B266" t="str">
        <f>'Main Meals'!D266</f>
        <v xml:space="preserve">Family  Bundle </v>
      </c>
      <c r="D266" t="str">
        <f>'Main Meals'!L266</f>
        <v>BUNDLE</v>
      </c>
      <c r="F266" t="str">
        <f>'Retail Pricing'!Z266</f>
        <v>No</v>
      </c>
      <c r="G266" s="395" t="str">
        <f>'Retail Pricing'!AA266</f>
        <v>-</v>
      </c>
      <c r="H266" s="395" t="e">
        <f>'Retail Pricing'!#REF!</f>
        <v>#REF!</v>
      </c>
    </row>
    <row r="267" spans="1:8" hidden="1">
      <c r="A267" s="1">
        <f>'Main Meals'!C267</f>
        <v>1003</v>
      </c>
      <c r="B267" t="str">
        <f>'Main Meals'!D267</f>
        <v>Pad Thai (Chicken)</v>
      </c>
      <c r="D267" t="str">
        <f>'Main Meals'!L267</f>
        <v>SS</v>
      </c>
      <c r="F267" t="str">
        <f>'Retail Pricing'!Z267</f>
        <v>No</v>
      </c>
      <c r="G267" s="395">
        <f>'Retail Pricing'!AA267</f>
        <v>14.99</v>
      </c>
      <c r="H267" s="395" t="e">
        <f>'Retail Pricing'!#REF!</f>
        <v>#REF!</v>
      </c>
    </row>
    <row r="268" spans="1:8" hidden="1">
      <c r="A268" s="1">
        <f>'Main Meals'!C268</f>
        <v>1603</v>
      </c>
      <c r="B268" t="str">
        <f>'Main Meals'!D268</f>
        <v>Tikka Masala  (Lamb)</v>
      </c>
      <c r="D268" t="str">
        <f>'Main Meals'!L268</f>
        <v>SS</v>
      </c>
      <c r="F268" t="str">
        <f>'Retail Pricing'!Z268</f>
        <v>No</v>
      </c>
      <c r="G268" s="395">
        <f>'Retail Pricing'!AA268</f>
        <v>17.989999999999998</v>
      </c>
      <c r="H268" s="395" t="e">
        <f>'Retail Pricing'!#REF!</f>
        <v>#REF!</v>
      </c>
    </row>
    <row r="269" spans="1:8" hidden="1">
      <c r="A269" s="1">
        <f>'Main Meals'!C269</f>
        <v>3308</v>
      </c>
      <c r="B269" t="str">
        <f>'Main Meals'!D269</f>
        <v>Thai Green Curry  (Cod)</v>
      </c>
      <c r="D269" t="str">
        <f>'Main Meals'!L269</f>
        <v>SS</v>
      </c>
      <c r="F269" t="str">
        <f>'Retail Pricing'!Z269</f>
        <v>No</v>
      </c>
      <c r="G269" s="395">
        <f>'Retail Pricing'!AA269</f>
        <v>15.99</v>
      </c>
      <c r="H269" s="395" t="e">
        <f>'Retail Pricing'!#REF!</f>
        <v>#REF!</v>
      </c>
    </row>
    <row r="270" spans="1:8" hidden="1">
      <c r="A270" s="1">
        <f>'Main Meals'!C270</f>
        <v>40812</v>
      </c>
      <c r="B270" t="str">
        <f>'Main Meals'!D270</f>
        <v xml:space="preserve">October Bundle </v>
      </c>
      <c r="D270" t="str">
        <f>'Main Meals'!L270</f>
        <v>BUNDLE</v>
      </c>
      <c r="F270" t="str">
        <f>'Retail Pricing'!Z270</f>
        <v>No</v>
      </c>
      <c r="G270" s="395" t="str">
        <f>'Retail Pricing'!AA270</f>
        <v>-</v>
      </c>
      <c r="H270" s="395" t="e">
        <f>'Retail Pricing'!#REF!</f>
        <v>#REF!</v>
      </c>
    </row>
    <row r="271" spans="1:8" hidden="1">
      <c r="A271" s="1">
        <f>'Main Meals'!C271</f>
        <v>40813</v>
      </c>
      <c r="B271" t="str">
        <f>'Main Meals'!D271</f>
        <v xml:space="preserve">Cocktail Party Bundle </v>
      </c>
      <c r="D271" t="str">
        <f>'Main Meals'!L271</f>
        <v>BUNDLE</v>
      </c>
      <c r="F271" t="str">
        <f>'Retail Pricing'!Z271</f>
        <v>No</v>
      </c>
      <c r="G271" s="395" t="str">
        <f>'Retail Pricing'!AA271</f>
        <v>-</v>
      </c>
      <c r="H271" s="395" t="e">
        <f>'Retail Pricing'!#REF!</f>
        <v>#REF!</v>
      </c>
    </row>
    <row r="272" spans="1:8" hidden="1">
      <c r="A272" s="1">
        <f>'Main Meals'!C272</f>
        <v>40814</v>
      </c>
      <c r="B272" t="str">
        <f>'Main Meals'!D272</f>
        <v xml:space="preserve">Beth Israel Omivore Bundle Tuesday OLD NOT ACTIVE </v>
      </c>
      <c r="D272" t="str">
        <f>'Main Meals'!L272</f>
        <v>BUNDLE</v>
      </c>
      <c r="F272" t="str">
        <f>'Retail Pricing'!Z272</f>
        <v>No</v>
      </c>
      <c r="G272" s="395" t="str">
        <f>'Retail Pricing'!AA272</f>
        <v>-</v>
      </c>
      <c r="H272" s="395" t="e">
        <f>'Retail Pricing'!#REF!</f>
        <v>#REF!</v>
      </c>
    </row>
    <row r="273" spans="1:8" hidden="1">
      <c r="A273" s="1">
        <f>'Main Meals'!C273</f>
        <v>40815</v>
      </c>
      <c r="B273" t="str">
        <f>'Main Meals'!D273</f>
        <v xml:space="preserve">Beth Isreal Omnivore One Time Intro Bundle OLD NOT ACTIVE </v>
      </c>
      <c r="D273" t="str">
        <f>'Main Meals'!L273</f>
        <v>BUNDLE</v>
      </c>
      <c r="F273" t="str">
        <f>'Retail Pricing'!Z273</f>
        <v>No</v>
      </c>
      <c r="G273" s="395" t="str">
        <f>'Retail Pricing'!AA273</f>
        <v>-</v>
      </c>
      <c r="H273" s="395" t="e">
        <f>'Retail Pricing'!#REF!</f>
        <v>#REF!</v>
      </c>
    </row>
    <row r="274" spans="1:8" hidden="1">
      <c r="A274" s="1">
        <f>'Main Meals'!C274</f>
        <v>40816</v>
      </c>
      <c r="B274" t="str">
        <f>'Main Meals'!D274</f>
        <v xml:space="preserve">Beth Israel Omivore Bundle Wednesday OLD NOT ACTIVE </v>
      </c>
      <c r="D274" t="str">
        <f>'Main Meals'!L274</f>
        <v>BUNDLE</v>
      </c>
      <c r="F274" t="str">
        <f>'Retail Pricing'!Z274</f>
        <v>No</v>
      </c>
      <c r="G274" s="395" t="str">
        <f>'Retail Pricing'!AA274</f>
        <v>-</v>
      </c>
      <c r="H274" s="395" t="e">
        <f>'Retail Pricing'!#REF!</f>
        <v>#REF!</v>
      </c>
    </row>
    <row r="275" spans="1:8" hidden="1">
      <c r="A275" s="1">
        <f>'Main Meals'!C275</f>
        <v>40817</v>
      </c>
      <c r="B275" t="str">
        <f>'Main Meals'!D275</f>
        <v xml:space="preserve">Beth Israel Omivore Bundle Friday OLD NOT ACTIVE </v>
      </c>
      <c r="D275" t="str">
        <f>'Main Meals'!L275</f>
        <v>BUNDLE</v>
      </c>
      <c r="F275" t="str">
        <f>'Retail Pricing'!Z275</f>
        <v>No</v>
      </c>
      <c r="G275" s="395" t="str">
        <f>'Retail Pricing'!AA275</f>
        <v>-</v>
      </c>
      <c r="H275" s="395" t="e">
        <f>'Retail Pricing'!#REF!</f>
        <v>#REF!</v>
      </c>
    </row>
    <row r="276" spans="1:8" hidden="1">
      <c r="A276" s="1">
        <f>'Main Meals'!C276</f>
        <v>40818</v>
      </c>
      <c r="B276" t="str">
        <f>'Main Meals'!D276</f>
        <v xml:space="preserve">Beth Israel Vegetarian Bundle Tuesday OLD NOT ACTIVE </v>
      </c>
      <c r="D276" t="str">
        <f>'Main Meals'!L276</f>
        <v>BUNDLE</v>
      </c>
      <c r="F276" t="str">
        <f>'Retail Pricing'!Z276</f>
        <v>No</v>
      </c>
      <c r="G276" s="395" t="str">
        <f>'Retail Pricing'!AA276</f>
        <v>-</v>
      </c>
      <c r="H276" s="395" t="e">
        <f>'Retail Pricing'!#REF!</f>
        <v>#REF!</v>
      </c>
    </row>
    <row r="277" spans="1:8" hidden="1">
      <c r="A277" s="1">
        <f>'Main Meals'!C277</f>
        <v>40819</v>
      </c>
      <c r="B277" t="str">
        <f>'Main Meals'!D277</f>
        <v xml:space="preserve">Beth Isreal Vegetarian One-Time Intro Bundle OLD NOT ACTIVE </v>
      </c>
      <c r="D277" t="str">
        <f>'Main Meals'!L277</f>
        <v>BUNDLE</v>
      </c>
      <c r="F277" t="str">
        <f>'Retail Pricing'!Z277</f>
        <v>No</v>
      </c>
      <c r="G277" s="395" t="str">
        <f>'Retail Pricing'!AA277</f>
        <v>-</v>
      </c>
      <c r="H277" s="395" t="e">
        <f>'Retail Pricing'!#REF!</f>
        <v>#REF!</v>
      </c>
    </row>
    <row r="278" spans="1:8" hidden="1">
      <c r="A278" s="1">
        <f>'Main Meals'!C278</f>
        <v>40820</v>
      </c>
      <c r="B278" t="str">
        <f>'Main Meals'!D278</f>
        <v xml:space="preserve">Beth Israel Vegetarian Bundle Wednesday OLD NOT ACTIVE </v>
      </c>
      <c r="D278" t="str">
        <f>'Main Meals'!L278</f>
        <v>BUNDLE</v>
      </c>
      <c r="F278" t="str">
        <f>'Retail Pricing'!Z278</f>
        <v>No</v>
      </c>
      <c r="G278" s="395" t="str">
        <f>'Retail Pricing'!AA278</f>
        <v>-</v>
      </c>
      <c r="H278" s="395" t="e">
        <f>'Retail Pricing'!#REF!</f>
        <v>#REF!</v>
      </c>
    </row>
    <row r="279" spans="1:8" hidden="1">
      <c r="A279" s="1">
        <f>'Main Meals'!C279</f>
        <v>40821</v>
      </c>
      <c r="B279" t="str">
        <f>'Main Meals'!D279</f>
        <v xml:space="preserve">Beth Israel Vegetarian Bundle Friday OLD NOT ACTIVE </v>
      </c>
      <c r="D279" t="str">
        <f>'Main Meals'!L279</f>
        <v>BUNDLE</v>
      </c>
      <c r="F279" t="str">
        <f>'Retail Pricing'!Z279</f>
        <v>No</v>
      </c>
      <c r="G279" s="395" t="str">
        <f>'Retail Pricing'!AA279</f>
        <v>-</v>
      </c>
      <c r="H279" s="395" t="e">
        <f>'Retail Pricing'!#REF!</f>
        <v>#REF!</v>
      </c>
    </row>
    <row r="280" spans="1:8" hidden="1">
      <c r="A280" s="1">
        <f>'Main Meals'!C280</f>
        <v>40822</v>
      </c>
      <c r="B280" t="str">
        <f>'Main Meals'!D280</f>
        <v xml:space="preserve">PIH Vegetarian </v>
      </c>
      <c r="D280" t="str">
        <f>'Main Meals'!L280</f>
        <v>BUNDLE</v>
      </c>
      <c r="F280" t="str">
        <f>'Retail Pricing'!Z280</f>
        <v>No</v>
      </c>
      <c r="G280" s="395" t="str">
        <f>'Retail Pricing'!AA280</f>
        <v>-</v>
      </c>
      <c r="H280" s="395" t="e">
        <f>'Retail Pricing'!#REF!</f>
        <v>#REF!</v>
      </c>
    </row>
    <row r="281" spans="1:8" hidden="1">
      <c r="A281" s="1">
        <f>'Main Meals'!C281</f>
        <v>40823</v>
      </c>
      <c r="B281" t="str">
        <f>'Main Meals'!D281</f>
        <v xml:space="preserve">PIH Vegan </v>
      </c>
      <c r="D281" t="str">
        <f>'Main Meals'!L281</f>
        <v>BUNDLE</v>
      </c>
      <c r="F281" t="str">
        <f>'Retail Pricing'!Z281</f>
        <v>No</v>
      </c>
      <c r="G281" s="395" t="str">
        <f>'Retail Pricing'!AA281</f>
        <v>-</v>
      </c>
      <c r="H281" s="395" t="e">
        <f>'Retail Pricing'!#REF!</f>
        <v>#REF!</v>
      </c>
    </row>
    <row r="282" spans="1:8" hidden="1">
      <c r="A282" s="1">
        <f>'Main Meals'!C282</f>
        <v>40824</v>
      </c>
      <c r="B282" t="str">
        <f>'Main Meals'!D282</f>
        <v xml:space="preserve">PIH Omnivore </v>
      </c>
      <c r="D282" t="str">
        <f>'Main Meals'!L282</f>
        <v>BUNDLE</v>
      </c>
      <c r="F282" t="str">
        <f>'Retail Pricing'!Z282</f>
        <v>No</v>
      </c>
      <c r="G282" s="395" t="str">
        <f>'Retail Pricing'!AA282</f>
        <v>-</v>
      </c>
      <c r="H282" s="395" t="e">
        <f>'Retail Pricing'!#REF!</f>
        <v>#REF!</v>
      </c>
    </row>
    <row r="283" spans="1:8" hidden="1">
      <c r="A283" s="1">
        <f>'Main Meals'!C283</f>
        <v>40825</v>
      </c>
      <c r="B283" t="str">
        <f>'Main Meals'!D283</f>
        <v xml:space="preserve">PIH Pescatarian </v>
      </c>
      <c r="D283" t="str">
        <f>'Main Meals'!L283</f>
        <v>BUNDLE</v>
      </c>
      <c r="F283" t="str">
        <f>'Retail Pricing'!Z283</f>
        <v>No</v>
      </c>
      <c r="G283" s="395" t="str">
        <f>'Retail Pricing'!AA283</f>
        <v>-</v>
      </c>
      <c r="H283" s="395" t="e">
        <f>'Retail Pricing'!#REF!</f>
        <v>#REF!</v>
      </c>
    </row>
    <row r="284" spans="1:8" hidden="1">
      <c r="A284" s="1">
        <f>'Main Meals'!C284</f>
        <v>40826</v>
      </c>
      <c r="B284" t="str">
        <f>'Main Meals'!D284</f>
        <v xml:space="preserve">Snacks Bundle </v>
      </c>
      <c r="D284" t="str">
        <f>'Main Meals'!L284</f>
        <v>BUNDLE</v>
      </c>
      <c r="F284" t="str">
        <f>'Retail Pricing'!Z284</f>
        <v>No</v>
      </c>
      <c r="G284" s="395" t="str">
        <f>'Retail Pricing'!AA284</f>
        <v>-</v>
      </c>
      <c r="H284" s="395" t="e">
        <f>'Retail Pricing'!#REF!</f>
        <v>#REF!</v>
      </c>
    </row>
    <row r="285" spans="1:8" hidden="1">
      <c r="A285" s="1">
        <f>'Main Meals'!C285</f>
        <v>40827</v>
      </c>
      <c r="B285" t="str">
        <f>'Main Meals'!D285</f>
        <v xml:space="preserve">Soups Bundle </v>
      </c>
      <c r="D285" t="str">
        <f>'Main Meals'!L285</f>
        <v>BUNDLE</v>
      </c>
      <c r="F285" t="str">
        <f>'Retail Pricing'!Z285</f>
        <v>No</v>
      </c>
      <c r="G285" s="395" t="str">
        <f>'Retail Pricing'!AA285</f>
        <v>-</v>
      </c>
      <c r="H285" s="395" t="e">
        <f>'Retail Pricing'!#REF!</f>
        <v>#REF!</v>
      </c>
    </row>
    <row r="286" spans="1:8" hidden="1">
      <c r="A286" s="1">
        <f>'Main Meals'!C286</f>
        <v>60401</v>
      </c>
      <c r="B286" t="str">
        <f>'Main Meals'!D286</f>
        <v>Roasted Kabocha Salad (veggie)</v>
      </c>
      <c r="D286" t="str">
        <f>'Main Meals'!L286</f>
        <v>SS</v>
      </c>
      <c r="F286" t="str">
        <f>'Retail Pricing'!Z286</f>
        <v>No</v>
      </c>
      <c r="G286" s="395">
        <f>'Retail Pricing'!AA286</f>
        <v>13.99</v>
      </c>
      <c r="H286" s="395" t="e">
        <f>'Retail Pricing'!#REF!</f>
        <v>#REF!</v>
      </c>
    </row>
    <row r="287" spans="1:8" hidden="1">
      <c r="A287" s="1">
        <f>'Main Meals'!C287</f>
        <v>60402</v>
      </c>
      <c r="B287" t="str">
        <f>'Main Meals'!D287</f>
        <v>Roasted Kabocha Salad (Chicken)</v>
      </c>
      <c r="D287" t="str">
        <f>'Main Meals'!L287</f>
        <v>SS</v>
      </c>
      <c r="F287" t="str">
        <f>'Retail Pricing'!Z287</f>
        <v>Yes</v>
      </c>
      <c r="G287" s="395">
        <f>'Retail Pricing'!AA287</f>
        <v>15.75</v>
      </c>
      <c r="H287" s="395" t="e">
        <f>'Retail Pricing'!#REF!</f>
        <v>#REF!</v>
      </c>
    </row>
    <row r="288" spans="1:8" hidden="1">
      <c r="A288" s="1">
        <f>'Main Meals'!C288</f>
        <v>60501</v>
      </c>
      <c r="B288" t="str">
        <f>'Main Meals'!D288</f>
        <v xml:space="preserve">Stuffing </v>
      </c>
      <c r="D288" t="str">
        <f>'Main Meals'!L288</f>
        <v>MS</v>
      </c>
      <c r="F288" t="str">
        <f>'Retail Pricing'!Z288</f>
        <v>Yes</v>
      </c>
      <c r="G288" s="395">
        <f>'Retail Pricing'!AA288</f>
        <v>18.989999999999998</v>
      </c>
      <c r="H288" s="395" t="e">
        <f>'Retail Pricing'!#REF!</f>
        <v>#REF!</v>
      </c>
    </row>
    <row r="289" spans="1:8" hidden="1">
      <c r="A289" s="1">
        <f>'Main Meals'!C289</f>
        <v>5801</v>
      </c>
      <c r="B289" t="str">
        <f>'Main Meals'!D289</f>
        <v xml:space="preserve">Rosemary Whipped Potatoes </v>
      </c>
      <c r="D289" t="str">
        <f>'Main Meals'!L289</f>
        <v>MS</v>
      </c>
      <c r="F289" t="str">
        <f>'Retail Pricing'!Z289</f>
        <v>No</v>
      </c>
      <c r="G289" s="395">
        <f>'Retail Pricing'!AA289</f>
        <v>9.99</v>
      </c>
      <c r="H289" s="395" t="e">
        <f>'Retail Pricing'!#REF!</f>
        <v>#REF!</v>
      </c>
    </row>
    <row r="290" spans="1:8" hidden="1">
      <c r="A290" s="1">
        <f>'Main Meals'!C290</f>
        <v>40502</v>
      </c>
      <c r="B290" t="str">
        <f>'Main Meals'!D290</f>
        <v>Roasted Turkey Dinner (holiday)</v>
      </c>
      <c r="D290" t="str">
        <f>'Main Meals'!L290</f>
        <v>SS</v>
      </c>
      <c r="F290" t="str">
        <f>'Retail Pricing'!Z290</f>
        <v>No</v>
      </c>
      <c r="G290" s="395" t="str">
        <f>'Retail Pricing'!AA290</f>
        <v>-</v>
      </c>
      <c r="H290" s="395" t="e">
        <f>'Retail Pricing'!#REF!</f>
        <v>#REF!</v>
      </c>
    </row>
    <row r="291" spans="1:8" hidden="1">
      <c r="A291" s="1">
        <f>'Main Meals'!C291</f>
        <v>40828</v>
      </c>
      <c r="B291" t="str">
        <f>'Main Meals'!D291</f>
        <v xml:space="preserve">Thanksgiving Sides </v>
      </c>
      <c r="D291" t="str">
        <f>'Main Meals'!L291</f>
        <v>BUNDLE</v>
      </c>
      <c r="F291" t="str">
        <f>'Retail Pricing'!Z291</f>
        <v>No</v>
      </c>
      <c r="G291" s="395" t="str">
        <f>'Retail Pricing'!AA291</f>
        <v>-</v>
      </c>
      <c r="H291" s="395" t="e">
        <f>'Retail Pricing'!#REF!</f>
        <v>#REF!</v>
      </c>
    </row>
    <row r="292" spans="1:8" hidden="1">
      <c r="A292" s="1">
        <f>'Main Meals'!C292</f>
        <v>40829</v>
      </c>
      <c r="B292" t="str">
        <f>'Main Meals'!D292</f>
        <v xml:space="preserve">Thanksgiving Dinner  </v>
      </c>
      <c r="D292" t="str">
        <f>'Main Meals'!L292</f>
        <v>BUNDLE</v>
      </c>
      <c r="F292" t="str">
        <f>'Retail Pricing'!Z292</f>
        <v>No</v>
      </c>
      <c r="G292" s="395" t="str">
        <f>'Retail Pricing'!AA292</f>
        <v>-</v>
      </c>
      <c r="H292" s="395" t="e">
        <f>'Retail Pricing'!#REF!</f>
        <v>#REF!</v>
      </c>
    </row>
    <row r="293" spans="1:8" hidden="1">
      <c r="A293" s="1">
        <f>'Main Meals'!C293</f>
        <v>40830</v>
      </c>
      <c r="B293" t="str">
        <f>'Main Meals'!D293</f>
        <v xml:space="preserve">New This Month: November Bundle </v>
      </c>
      <c r="D293" t="str">
        <f>'Main Meals'!L293</f>
        <v>BUNDLE</v>
      </c>
      <c r="F293" t="str">
        <f>'Retail Pricing'!Z293</f>
        <v>No</v>
      </c>
      <c r="G293" s="395" t="str">
        <f>'Retail Pricing'!AA293</f>
        <v>-</v>
      </c>
      <c r="H293" s="395" t="e">
        <f>'Retail Pricing'!#REF!</f>
        <v>#REF!</v>
      </c>
    </row>
    <row r="294" spans="1:8" hidden="1">
      <c r="A294" s="1">
        <f>'Main Meals'!C294</f>
        <v>4301</v>
      </c>
      <c r="B294" t="str">
        <f>'Main Meals'!D294</f>
        <v>Tierra Salad (Chicken)</v>
      </c>
      <c r="D294" t="str">
        <f>'Main Meals'!L294</f>
        <v>SS</v>
      </c>
      <c r="F294" t="str">
        <f>'Retail Pricing'!Z294</f>
        <v>No</v>
      </c>
      <c r="G294" s="395" t="str">
        <f>'Retail Pricing'!AA294</f>
        <v>-</v>
      </c>
      <c r="H294" s="395" t="e">
        <f>'Retail Pricing'!#REF!</f>
        <v>#REF!</v>
      </c>
    </row>
    <row r="295" spans="1:8" hidden="1">
      <c r="A295" s="1">
        <f>'Main Meals'!C295</f>
        <v>4302</v>
      </c>
      <c r="B295" t="str">
        <f>'Main Meals'!D295</f>
        <v>Tierra Salad (Steak)</v>
      </c>
      <c r="D295" t="str">
        <f>'Main Meals'!L295</f>
        <v>SS</v>
      </c>
      <c r="F295" t="str">
        <f>'Retail Pricing'!Z295</f>
        <v>No</v>
      </c>
      <c r="G295" s="395" t="str">
        <f>'Retail Pricing'!AA295</f>
        <v>-</v>
      </c>
      <c r="H295" s="395" t="e">
        <f>'Retail Pricing'!#REF!</f>
        <v>#REF!</v>
      </c>
    </row>
    <row r="296" spans="1:8" hidden="1">
      <c r="A296" s="1">
        <f>'Main Meals'!C296</f>
        <v>4303</v>
      </c>
      <c r="B296" t="str">
        <f>'Main Meals'!D296</f>
        <v>Tierra Salad (Tofu)</v>
      </c>
      <c r="D296" t="str">
        <f>'Main Meals'!L296</f>
        <v>SS</v>
      </c>
      <c r="F296" t="str">
        <f>'Retail Pricing'!Z296</f>
        <v>No</v>
      </c>
      <c r="G296" s="395" t="str">
        <f>'Retail Pricing'!AA296</f>
        <v>-</v>
      </c>
      <c r="H296" s="395" t="e">
        <f>'Retail Pricing'!#REF!</f>
        <v>#REF!</v>
      </c>
    </row>
    <row r="297" spans="1:8" hidden="1">
      <c r="A297" s="1">
        <f>'Main Meals'!C297</f>
        <v>60601</v>
      </c>
      <c r="B297" t="str">
        <f>'Main Meals'!D297</f>
        <v xml:space="preserve">Beef Stew  </v>
      </c>
      <c r="D297" t="str">
        <f>'Main Meals'!L297</f>
        <v>SS</v>
      </c>
      <c r="F297" t="str">
        <f>'Retail Pricing'!Z297</f>
        <v>No</v>
      </c>
      <c r="G297" s="395">
        <f>'Retail Pricing'!AA297</f>
        <v>14.99</v>
      </c>
      <c r="H297" s="395" t="e">
        <f>'Retail Pricing'!#REF!</f>
        <v>#REF!</v>
      </c>
    </row>
    <row r="298" spans="1:8" hidden="1">
      <c r="A298" s="1">
        <f>'Main Meals'!C298</f>
        <v>60701</v>
      </c>
      <c r="B298" t="str">
        <f>'Main Meals'!D298</f>
        <v>Sunrise Fruit Smoothie (8 oz)</v>
      </c>
      <c r="D298" t="str">
        <f>'Main Meals'!L298</f>
        <v>SS</v>
      </c>
      <c r="F298" t="str">
        <f>'Retail Pricing'!Z298</f>
        <v>No</v>
      </c>
      <c r="G298" s="395">
        <f>'Retail Pricing'!AA298</f>
        <v>4.99</v>
      </c>
      <c r="H298" s="395" t="e">
        <f>'Retail Pricing'!#REF!</f>
        <v>#REF!</v>
      </c>
    </row>
    <row r="299" spans="1:8">
      <c r="A299" s="1">
        <f>'Main Meals'!C299</f>
        <v>60801</v>
      </c>
      <c r="B299" t="str">
        <f>'Main Meals'!D299</f>
        <v xml:space="preserve">Braised Beef Brisket </v>
      </c>
      <c r="C299" s="1" t="s">
        <v>2113</v>
      </c>
      <c r="D299" s="1" t="str">
        <f>'Main Meals'!L299</f>
        <v>MS</v>
      </c>
      <c r="E299" s="1" t="s">
        <v>2075</v>
      </c>
      <c r="F299" s="1" t="str">
        <f>'Retail Pricing'!Z299</f>
        <v>Yes</v>
      </c>
      <c r="G299" s="395">
        <f>'Retail Pricing'!AA299</f>
        <v>19.989999999999998</v>
      </c>
      <c r="H299" s="395" t="e">
        <f>'Retail Pricing'!#REF!</f>
        <v>#REF!</v>
      </c>
    </row>
    <row r="300" spans="1:8" hidden="1">
      <c r="A300" s="1">
        <f>'Main Meals'!C300</f>
        <v>60901</v>
      </c>
      <c r="B300" t="str">
        <f>'Main Meals'!D300</f>
        <v xml:space="preserve">Potato Latkes </v>
      </c>
      <c r="D300" t="str">
        <f>'Main Meals'!L300</f>
        <v>MS</v>
      </c>
      <c r="F300" t="str">
        <f>'Retail Pricing'!Z300</f>
        <v>No</v>
      </c>
      <c r="G300" s="395">
        <f>'Retail Pricing'!AA300</f>
        <v>4.99</v>
      </c>
      <c r="H300" s="395" t="e">
        <f>'Retail Pricing'!#REF!</f>
        <v>#REF!</v>
      </c>
    </row>
    <row r="301" spans="1:8" hidden="1">
      <c r="A301" s="1">
        <f>'Main Meals'!C301</f>
        <v>70001</v>
      </c>
      <c r="B301" t="str">
        <f>'Main Meals'!D301</f>
        <v xml:space="preserve">Roasted Baby Carrots  </v>
      </c>
      <c r="D301" t="str">
        <f>'Main Meals'!L301</f>
        <v>MS</v>
      </c>
      <c r="F301" t="str">
        <f>'Retail Pricing'!Z301</f>
        <v>Yes</v>
      </c>
      <c r="G301" s="395">
        <f>'Retail Pricing'!AA301</f>
        <v>4.99</v>
      </c>
      <c r="H301" s="395" t="e">
        <f>'Retail Pricing'!#REF!</f>
        <v>#REF!</v>
      </c>
    </row>
    <row r="302" spans="1:8" hidden="1">
      <c r="A302" s="1">
        <f>'Main Meals'!C302</f>
        <v>70101</v>
      </c>
      <c r="B302" t="str">
        <f>'Main Meals'!D302</f>
        <v xml:space="preserve">Lactose-Free Chive Sour Cream </v>
      </c>
      <c r="D302" t="str">
        <f>'Main Meals'!L302</f>
        <v>MS</v>
      </c>
      <c r="F302" t="str">
        <f>'Retail Pricing'!Z302</f>
        <v>No</v>
      </c>
      <c r="G302" s="395">
        <f>'Retail Pricing'!AA302</f>
        <v>6.99</v>
      </c>
      <c r="H302" s="395" t="e">
        <f>'Retail Pricing'!#REF!</f>
        <v>#REF!</v>
      </c>
    </row>
    <row r="303" spans="1:8" hidden="1">
      <c r="A303" s="1">
        <f>'Main Meals'!C303</f>
        <v>13502</v>
      </c>
      <c r="B303" t="str">
        <f>'Main Meals'!D303</f>
        <v xml:space="preserve">Sautéed Spinach </v>
      </c>
      <c r="D303" t="str">
        <f>'Main Meals'!L303</f>
        <v>MS</v>
      </c>
      <c r="F303" t="str">
        <f>'Retail Pricing'!Z303</f>
        <v>No</v>
      </c>
      <c r="G303" s="395">
        <f>'Retail Pricing'!AA303</f>
        <v>7.99</v>
      </c>
      <c r="H303" s="395" t="e">
        <f>'Retail Pricing'!#REF!</f>
        <v>#REF!</v>
      </c>
    </row>
    <row r="304" spans="1:8" hidden="1">
      <c r="A304" s="1">
        <f>'Main Meals'!C304</f>
        <v>40832</v>
      </c>
      <c r="B304" t="str">
        <f>'Main Meals'!D304</f>
        <v xml:space="preserve">Hanukkah Bundle with Sour Cream </v>
      </c>
      <c r="D304" t="str">
        <f>'Main Meals'!L304</f>
        <v>BUNDLE</v>
      </c>
      <c r="F304" t="str">
        <f>'Retail Pricing'!Z304</f>
        <v>No</v>
      </c>
      <c r="G304" s="395" t="str">
        <f>'Retail Pricing'!AA304</f>
        <v>-</v>
      </c>
      <c r="H304" s="395" t="e">
        <f>'Retail Pricing'!#REF!</f>
        <v>#REF!</v>
      </c>
    </row>
    <row r="305" spans="1:8" hidden="1">
      <c r="A305" s="1">
        <f>'Main Meals'!C305</f>
        <v>40831</v>
      </c>
      <c r="B305" t="str">
        <f>'Main Meals'!D305</f>
        <v xml:space="preserve">Hanukkah Bundle with Strawberry Preserves </v>
      </c>
      <c r="D305" t="str">
        <f>'Main Meals'!L305</f>
        <v>BUNDLE</v>
      </c>
      <c r="F305" t="str">
        <f>'Retail Pricing'!Z305</f>
        <v>No</v>
      </c>
      <c r="G305" s="395" t="str">
        <f>'Retail Pricing'!AA305</f>
        <v>-</v>
      </c>
      <c r="H305" s="395" t="e">
        <f>'Retail Pricing'!#REF!</f>
        <v>#REF!</v>
      </c>
    </row>
    <row r="306" spans="1:8" hidden="1">
      <c r="A306" s="1">
        <f>'Main Meals'!C306</f>
        <v>40833</v>
      </c>
      <c r="B306" t="str">
        <f>'Main Meals'!D306</f>
        <v>Fall Favorites: Soups Bundle</v>
      </c>
      <c r="D306" t="str">
        <f>'Main Meals'!L306</f>
        <v>BUNDLE</v>
      </c>
      <c r="F306" t="str">
        <f>'Retail Pricing'!Z306</f>
        <v>No</v>
      </c>
      <c r="G306" s="395" t="str">
        <f>'Retail Pricing'!AA306</f>
        <v>-</v>
      </c>
      <c r="H306" s="395" t="e">
        <f>'Retail Pricing'!#REF!</f>
        <v>#REF!</v>
      </c>
    </row>
    <row r="307" spans="1:8" hidden="1">
      <c r="A307" s="1">
        <f>'Main Meals'!C307</f>
        <v>70201</v>
      </c>
      <c r="B307" t="str">
        <f>'Main Meals'!D307</f>
        <v xml:space="preserve">Strawberry Preserves </v>
      </c>
      <c r="D307" t="str">
        <f>'Main Meals'!L307</f>
        <v>MS</v>
      </c>
      <c r="F307" t="str">
        <f>'Retail Pricing'!Z307</f>
        <v>No</v>
      </c>
      <c r="G307" s="395">
        <f>'Retail Pricing'!AA307</f>
        <v>5.99</v>
      </c>
      <c r="H307" s="395" t="e">
        <f>'Retail Pricing'!#REF!</f>
        <v>#REF!</v>
      </c>
    </row>
    <row r="308" spans="1:8" hidden="1">
      <c r="A308" s="1">
        <f>'Main Meals'!C308</f>
        <v>40834</v>
      </c>
      <c r="B308" t="str">
        <f>'Main Meals'!D308</f>
        <v>Holiday Platter</v>
      </c>
      <c r="D308" t="str">
        <f>'Main Meals'!L308</f>
        <v>BUNDLE</v>
      </c>
      <c r="F308" t="str">
        <f>'Retail Pricing'!Z308</f>
        <v>No</v>
      </c>
      <c r="G308" s="395" t="str">
        <f>'Retail Pricing'!AA308</f>
        <v>-</v>
      </c>
      <c r="H308" s="395" t="e">
        <f>'Retail Pricing'!#REF!</f>
        <v>#REF!</v>
      </c>
    </row>
    <row r="309" spans="1:8" hidden="1">
      <c r="A309" s="1">
        <f>'Main Meals'!C309</f>
        <v>70301</v>
      </c>
      <c r="B309" t="str">
        <f>'Main Meals'!D309</f>
        <v xml:space="preserve">Chicken Tenders </v>
      </c>
      <c r="D309" t="str">
        <f>'Main Meals'!L309</f>
        <v>SS</v>
      </c>
      <c r="F309" t="str">
        <f>'Retail Pricing'!Z309</f>
        <v>No</v>
      </c>
      <c r="G309" s="395">
        <f>'Retail Pricing'!AA309</f>
        <v>9.99</v>
      </c>
      <c r="H309" s="395" t="e">
        <f>'Retail Pricing'!#REF!</f>
        <v>#REF!</v>
      </c>
    </row>
    <row r="310" spans="1:8" hidden="1">
      <c r="A310" s="1">
        <f>'Main Meals'!C310</f>
        <v>70401</v>
      </c>
      <c r="B310" t="str">
        <f>'Main Meals'!D310</f>
        <v xml:space="preserve">Homestyle Breakfast </v>
      </c>
      <c r="D310" t="str">
        <f>'Main Meals'!L310</f>
        <v>SS</v>
      </c>
      <c r="F310" t="str">
        <f>'Retail Pricing'!Z310</f>
        <v>No</v>
      </c>
      <c r="G310" s="395">
        <f>'Retail Pricing'!AA310</f>
        <v>6.99</v>
      </c>
      <c r="H310" s="395" t="e">
        <f>'Retail Pricing'!#REF!</f>
        <v>#REF!</v>
      </c>
    </row>
    <row r="311" spans="1:8" hidden="1">
      <c r="A311" s="1">
        <f>'Main Meals'!C311</f>
        <v>7501</v>
      </c>
      <c r="B311" t="str">
        <f>'Main Meals'!D311</f>
        <v>Country Cinnamon Oatmeal  (Blueberry)</v>
      </c>
      <c r="D311" t="str">
        <f>'Main Meals'!L311</f>
        <v>SS</v>
      </c>
      <c r="F311" t="str">
        <f>'Retail Pricing'!Z311</f>
        <v>No</v>
      </c>
      <c r="G311" s="395">
        <f>'Retail Pricing'!AA311</f>
        <v>6.99</v>
      </c>
      <c r="H311" s="395" t="e">
        <f>'Retail Pricing'!#REF!</f>
        <v>#REF!</v>
      </c>
    </row>
    <row r="312" spans="1:8" hidden="1">
      <c r="A312" s="1">
        <f>'Main Meals'!C312</f>
        <v>40835</v>
      </c>
      <c r="B312" t="str">
        <f>'Main Meals'!D312</f>
        <v xml:space="preserve">New This Month January Bundle </v>
      </c>
      <c r="D312" t="str">
        <f>'Main Meals'!L312</f>
        <v>BUNDLE</v>
      </c>
      <c r="F312" t="str">
        <f>'Retail Pricing'!Z312</f>
        <v>No</v>
      </c>
      <c r="G312" s="395" t="str">
        <f>'Retail Pricing'!AA312</f>
        <v>-</v>
      </c>
      <c r="H312" s="395" t="e">
        <f>'Retail Pricing'!#REF!</f>
        <v>#REF!</v>
      </c>
    </row>
    <row r="313" spans="1:8" hidden="1">
      <c r="A313" s="1">
        <f>'Main Meals'!C313</f>
        <v>70501</v>
      </c>
      <c r="B313" t="str">
        <f>'Main Meals'!D313</f>
        <v xml:space="preserve">Popcorn Chicken Tray </v>
      </c>
      <c r="D313" t="str">
        <f>'Main Meals'!L313</f>
        <v>MS</v>
      </c>
      <c r="F313" t="str">
        <f>'Retail Pricing'!Z313</f>
        <v>No</v>
      </c>
      <c r="G313" s="395" t="str">
        <f>'Retail Pricing'!AA313</f>
        <v>-</v>
      </c>
      <c r="H313" s="395" t="e">
        <f>'Retail Pricing'!#REF!</f>
        <v>#REF!</v>
      </c>
    </row>
    <row r="314" spans="1:8" hidden="1">
      <c r="A314" s="1">
        <f>'Main Meals'!C314</f>
        <v>70601</v>
      </c>
      <c r="B314" t="str">
        <f>'Main Meals'!D314</f>
        <v xml:space="preserve">Nachos Tray </v>
      </c>
      <c r="D314" t="str">
        <f>'Main Meals'!L314</f>
        <v>MS</v>
      </c>
      <c r="F314" t="str">
        <f>'Retail Pricing'!Z314</f>
        <v>No</v>
      </c>
      <c r="G314" s="395" t="str">
        <f>'Retail Pricing'!AA314</f>
        <v>-</v>
      </c>
      <c r="H314" s="395" t="e">
        <f>'Retail Pricing'!#REF!</f>
        <v>#REF!</v>
      </c>
    </row>
    <row r="315" spans="1:8" hidden="1">
      <c r="A315" s="1">
        <f>'Main Meals'!C315</f>
        <v>40836</v>
      </c>
      <c r="B315" t="str">
        <f>'Main Meals'!D315</f>
        <v xml:space="preserve">Game Day Bundle  </v>
      </c>
      <c r="D315" t="str">
        <f>'Main Meals'!L315</f>
        <v>BUNDLE</v>
      </c>
      <c r="F315" t="str">
        <f>'Retail Pricing'!Z315</f>
        <v>No</v>
      </c>
      <c r="G315" s="395">
        <f>'Retail Pricing'!AA315</f>
        <v>89.99</v>
      </c>
      <c r="H315" s="395" t="e">
        <f>'Retail Pricing'!#REF!</f>
        <v>#REF!</v>
      </c>
    </row>
    <row r="316" spans="1:8" hidden="1">
      <c r="A316" s="1">
        <f>'Main Meals'!C316</f>
        <v>40837</v>
      </c>
      <c r="B316" t="str">
        <f>'Main Meals'!D316</f>
        <v xml:space="preserve">Fiber Fueled Bundle </v>
      </c>
      <c r="D316" t="str">
        <f>'Main Meals'!L316</f>
        <v>BUNDLE</v>
      </c>
      <c r="F316" t="str">
        <f>'Retail Pricing'!Z316</f>
        <v>No</v>
      </c>
      <c r="G316" s="395">
        <f>'Retail Pricing'!AA316</f>
        <v>125.99</v>
      </c>
      <c r="H316" s="395" t="e">
        <f>'Retail Pricing'!#REF!</f>
        <v>#REF!</v>
      </c>
    </row>
    <row r="317" spans="1:8" hidden="1">
      <c r="A317" s="1">
        <f>'Main Meals'!C317</f>
        <v>40838</v>
      </c>
      <c r="B317" t="str">
        <f>'Main Meals'!D317</f>
        <v xml:space="preserve">Chef's Favorites Bundle </v>
      </c>
      <c r="D317" t="str">
        <f>'Main Meals'!L317</f>
        <v>BUNDLE</v>
      </c>
      <c r="F317" t="str">
        <f>'Retail Pricing'!Z317</f>
        <v>No</v>
      </c>
      <c r="G317" s="395">
        <f>'Retail Pricing'!AA317</f>
        <v>104.41</v>
      </c>
      <c r="H317" s="395" t="e">
        <f>'Retail Pricing'!#REF!</f>
        <v>#REF!</v>
      </c>
    </row>
    <row r="318" spans="1:8" hidden="1">
      <c r="A318" s="1">
        <f>'Main Meals'!C318</f>
        <v>70502</v>
      </c>
      <c r="B318" t="str">
        <f>'Main Meals'!D318</f>
        <v xml:space="preserve">Popcorn Chicken Components  </v>
      </c>
      <c r="D318" t="str">
        <f>'Main Meals'!L318</f>
        <v>MS</v>
      </c>
      <c r="F318" t="str">
        <f>'Retail Pricing'!Z318</f>
        <v>No</v>
      </c>
      <c r="G318" s="395" t="str">
        <f>'Retail Pricing'!AA318</f>
        <v>-</v>
      </c>
      <c r="H318" s="395" t="e">
        <f>'Retail Pricing'!#REF!</f>
        <v>#REF!</v>
      </c>
    </row>
    <row r="319" spans="1:8" hidden="1">
      <c r="A319" s="1">
        <f>'Main Meals'!C319</f>
        <v>70602</v>
      </c>
      <c r="B319" t="str">
        <f>'Main Meals'!D319</f>
        <v xml:space="preserve">Nachos Components </v>
      </c>
      <c r="D319" t="str">
        <f>'Main Meals'!L319</f>
        <v>MS</v>
      </c>
      <c r="F319" t="str">
        <f>'Retail Pricing'!Z319</f>
        <v>No</v>
      </c>
      <c r="G319" s="395" t="str">
        <f>'Retail Pricing'!AA319</f>
        <v>-</v>
      </c>
      <c r="H319" s="395" t="e">
        <f>'Retail Pricing'!#REF!</f>
        <v>#REF!</v>
      </c>
    </row>
    <row r="320" spans="1:8" hidden="1">
      <c r="A320" s="1">
        <f>'Main Meals'!C320</f>
        <v>70701</v>
      </c>
      <c r="B320" t="str">
        <f>'Main Meals'!D320</f>
        <v xml:space="preserve">Italian Wedding Soup </v>
      </c>
      <c r="D320" t="str">
        <f>'Main Meals'!L320</f>
        <v>SS</v>
      </c>
      <c r="F320" t="str">
        <f>'Retail Pricing'!Z320</f>
        <v>Yes</v>
      </c>
      <c r="G320" s="395">
        <f>'Retail Pricing'!AA320</f>
        <v>6.25</v>
      </c>
      <c r="H320" s="395" t="e">
        <f>'Retail Pricing'!#REF!</f>
        <v>#REF!</v>
      </c>
    </row>
    <row r="321" spans="1:8" hidden="1">
      <c r="A321" s="1">
        <f>'Main Meals'!C321</f>
        <v>70801</v>
      </c>
      <c r="B321" t="str">
        <f>'Main Meals'!D321</f>
        <v xml:space="preserve">Chicken &amp; Eggplant Parmesan </v>
      </c>
      <c r="D321" t="str">
        <f>'Main Meals'!L321</f>
        <v>SS</v>
      </c>
      <c r="F321" t="str">
        <f>'Retail Pricing'!Z321</f>
        <v>Yes</v>
      </c>
      <c r="G321" s="395">
        <f>'Retail Pricing'!AA321</f>
        <v>13.5</v>
      </c>
      <c r="H321" s="395" t="e">
        <f>'Retail Pricing'!#REF!</f>
        <v>#REF!</v>
      </c>
    </row>
    <row r="322" spans="1:8" hidden="1">
      <c r="A322" s="1">
        <f>'Main Meals'!C322</f>
        <v>70901</v>
      </c>
      <c r="B322" t="str">
        <f>'Main Meals'!D322</f>
        <v>Spring Salad (Chicken)</v>
      </c>
      <c r="D322" t="str">
        <f>'Main Meals'!L322</f>
        <v>SS</v>
      </c>
      <c r="F322" t="str">
        <f>'Retail Pricing'!Z322</f>
        <v>No</v>
      </c>
      <c r="G322" s="395">
        <f>'Retail Pricing'!AA322</f>
        <v>11.99</v>
      </c>
      <c r="H322" s="395" t="e">
        <f>'Retail Pricing'!#REF!</f>
        <v>#REF!</v>
      </c>
    </row>
    <row r="323" spans="1:8" hidden="1">
      <c r="A323" s="1">
        <f>'Main Meals'!C323</f>
        <v>70903</v>
      </c>
      <c r="B323" t="str">
        <f>'Main Meals'!D323</f>
        <v>Spring Salad (Shrimp)</v>
      </c>
      <c r="D323" t="str">
        <f>'Main Meals'!L323</f>
        <v>SS</v>
      </c>
      <c r="F323" t="str">
        <f>'Retail Pricing'!Z323</f>
        <v>No</v>
      </c>
      <c r="G323" s="395">
        <f>'Retail Pricing'!AA323</f>
        <v>13.99</v>
      </c>
      <c r="H323" s="395" t="e">
        <f>'Retail Pricing'!#REF!</f>
        <v>#REF!</v>
      </c>
    </row>
    <row r="324" spans="1:8" hidden="1">
      <c r="A324" s="1">
        <f>'Main Meals'!C324</f>
        <v>70902</v>
      </c>
      <c r="B324" t="str">
        <f>'Main Meals'!D324</f>
        <v>Spring Salad (Tempeh)</v>
      </c>
      <c r="D324" t="str">
        <f>'Main Meals'!L324</f>
        <v>SS</v>
      </c>
      <c r="F324" t="str">
        <f>'Retail Pricing'!Z324</f>
        <v>No</v>
      </c>
      <c r="G324" s="395">
        <f>'Retail Pricing'!AA324</f>
        <v>12.99</v>
      </c>
      <c r="H324" s="395" t="e">
        <f>'Retail Pricing'!#REF!</f>
        <v>#REF!</v>
      </c>
    </row>
    <row r="325" spans="1:8" hidden="1">
      <c r="A325" s="1">
        <f>'Main Meals'!C325</f>
        <v>40839</v>
      </c>
      <c r="B325" t="str">
        <f>'Main Meals'!D325</f>
        <v xml:space="preserve">New This Month February Bundle </v>
      </c>
      <c r="D325" t="str">
        <f>'Main Meals'!L325</f>
        <v>BUNDLE</v>
      </c>
      <c r="F325" t="str">
        <f>'Retail Pricing'!Z325</f>
        <v>No</v>
      </c>
      <c r="G325" s="395" t="str">
        <f>'Retail Pricing'!AA325</f>
        <v>-</v>
      </c>
      <c r="H325" s="395" t="e">
        <f>'Retail Pricing'!#REF!</f>
        <v>#REF!</v>
      </c>
    </row>
    <row r="326" spans="1:8">
      <c r="A326" s="1">
        <f>'Main Meals'!C326</f>
        <v>20604</v>
      </c>
      <c r="B326" t="str">
        <f>'Main Meals'!D326</f>
        <v xml:space="preserve">Cinnamon-Sugar Coffee Cakes (6 pack) </v>
      </c>
      <c r="C326" s="1" t="s">
        <v>2116</v>
      </c>
      <c r="D326" s="1" t="str">
        <f>'Main Meals'!L326</f>
        <v>MS</v>
      </c>
      <c r="E326" s="1" t="s">
        <v>2076</v>
      </c>
      <c r="F326" s="1" t="str">
        <f>'Retail Pricing'!Z326</f>
        <v>Yes</v>
      </c>
      <c r="G326" s="395" t="str">
        <f>'Retail Pricing'!AA326</f>
        <v>-</v>
      </c>
      <c r="H326" s="395" t="e">
        <f>'Retail Pricing'!#REF!</f>
        <v>#REF!</v>
      </c>
    </row>
    <row r="327" spans="1:8" hidden="1">
      <c r="A327" s="1">
        <f>'Main Meals'!C327</f>
        <v>20302</v>
      </c>
      <c r="B327" t="str">
        <f>'Main Meals'!D327</f>
        <v xml:space="preserve">Chocolate Fudge Brownie (6 pack) </v>
      </c>
      <c r="D327" t="str">
        <f>'Main Meals'!L327</f>
        <v>MS</v>
      </c>
      <c r="F327" t="str">
        <f>'Retail Pricing'!Z327</f>
        <v>No</v>
      </c>
      <c r="G327" s="395" t="str">
        <f>'Retail Pricing'!AA327</f>
        <v>-</v>
      </c>
      <c r="H327" s="395" t="e">
        <f>'Retail Pricing'!#REF!</f>
        <v>#REF!</v>
      </c>
    </row>
    <row r="328" spans="1:8" hidden="1">
      <c r="A328" s="1">
        <f>'Main Meals'!C328</f>
        <v>80001</v>
      </c>
      <c r="B328" t="str">
        <f>'Main Meals'!D328</f>
        <v>Vegan Chili (Tempeh)</v>
      </c>
      <c r="D328" t="str">
        <f>'Main Meals'!L328</f>
        <v>SS</v>
      </c>
      <c r="F328" t="str">
        <f>'Retail Pricing'!Z328</f>
        <v>No</v>
      </c>
      <c r="G328" s="395">
        <f>'Retail Pricing'!AA328</f>
        <v>10.99</v>
      </c>
      <c r="H328" s="395" t="e">
        <f>'Retail Pricing'!#REF!</f>
        <v>#REF!</v>
      </c>
    </row>
    <row r="329" spans="1:8" hidden="1">
      <c r="A329" s="1">
        <f>'Main Meals'!C329</f>
        <v>80002</v>
      </c>
      <c r="B329" t="str">
        <f>'Main Meals'!D329</f>
        <v>Vegan Chili (Quinoa)</v>
      </c>
      <c r="D329" t="str">
        <f>'Main Meals'!L329</f>
        <v>SS</v>
      </c>
      <c r="F329" t="str">
        <f>'Retail Pricing'!Z329</f>
        <v>No</v>
      </c>
      <c r="G329" s="395">
        <f>'Retail Pricing'!AA329</f>
        <v>10.99</v>
      </c>
      <c r="H329" s="395" t="e">
        <f>'Retail Pricing'!#REF!</f>
        <v>#REF!</v>
      </c>
    </row>
    <row r="330" spans="1:8" hidden="1">
      <c r="A330" s="1">
        <f>'Main Meals'!C330</f>
        <v>80101</v>
      </c>
      <c r="B330" t="str">
        <f>'Main Meals'!D330</f>
        <v xml:space="preserve">Fish Tacos with Red Cabbage Slaw  </v>
      </c>
      <c r="D330" t="str">
        <f>'Main Meals'!L330</f>
        <v>SS</v>
      </c>
      <c r="F330" t="str">
        <f>'Retail Pricing'!Z330</f>
        <v>No</v>
      </c>
      <c r="G330" s="395">
        <f>'Retail Pricing'!AA330</f>
        <v>14.99</v>
      </c>
      <c r="H330" s="395" t="e">
        <f>'Retail Pricing'!#REF!</f>
        <v>#REF!</v>
      </c>
    </row>
    <row r="331" spans="1:8" hidden="1">
      <c r="A331" s="1">
        <f>'Main Meals'!C331</f>
        <v>40840</v>
      </c>
      <c r="B331" t="str">
        <f>'Main Meals'!D331</f>
        <v xml:space="preserve">Comfort Bundle </v>
      </c>
      <c r="D331" t="str">
        <f>'Main Meals'!L331</f>
        <v>BUNDLE</v>
      </c>
      <c r="F331" t="str">
        <f>'Retail Pricing'!Z331</f>
        <v>No</v>
      </c>
      <c r="G331" s="395">
        <f>'Retail Pricing'!AA331</f>
        <v>129.99</v>
      </c>
      <c r="H331" s="395" t="e">
        <f>'Retail Pricing'!#REF!</f>
        <v>#REF!</v>
      </c>
    </row>
    <row r="332" spans="1:8" hidden="1">
      <c r="A332" s="1">
        <f>'Main Meals'!C332</f>
        <v>80201</v>
      </c>
      <c r="B332" t="str">
        <f>'Main Meals'!D332</f>
        <v xml:space="preserve">Braised Brisket with Potato Kugel and Sauteed Spinach </v>
      </c>
      <c r="D332" t="str">
        <f>'Main Meals'!L332</f>
        <v>SS</v>
      </c>
      <c r="F332" t="str">
        <f>'Retail Pricing'!Z332</f>
        <v>Yes</v>
      </c>
      <c r="G332" s="395">
        <f>'Retail Pricing'!AA332</f>
        <v>17.989999999999998</v>
      </c>
      <c r="H332" s="395" t="e">
        <f>'Retail Pricing'!#REF!</f>
        <v>#REF!</v>
      </c>
    </row>
    <row r="333" spans="1:8" hidden="1">
      <c r="A333" s="1">
        <f>'Main Meals'!C333</f>
        <v>80301</v>
      </c>
      <c r="B333" t="str">
        <f>'Main Meals'!D333</f>
        <v xml:space="preserve">Matzoh Ball Soup </v>
      </c>
      <c r="D333" t="str">
        <f>'Main Meals'!L333</f>
        <v>SS</v>
      </c>
      <c r="F333" t="str">
        <f>'Retail Pricing'!Z333</f>
        <v>No</v>
      </c>
      <c r="G333" s="395">
        <f>'Retail Pricing'!AA333</f>
        <v>7.99</v>
      </c>
      <c r="H333" s="395" t="e">
        <f>'Retail Pricing'!#REF!</f>
        <v>#REF!</v>
      </c>
    </row>
    <row r="334" spans="1:8">
      <c r="A334" s="1">
        <f>'Main Meals'!C334</f>
        <v>80401</v>
      </c>
      <c r="B334" t="str">
        <f>'Main Meals'!D334</f>
        <v xml:space="preserve">Gefilte Fish </v>
      </c>
      <c r="C334" s="1" t="s">
        <v>1564</v>
      </c>
      <c r="D334" s="1" t="str">
        <f>'Main Meals'!L334</f>
        <v>MS</v>
      </c>
      <c r="E334" s="1" t="s">
        <v>2075</v>
      </c>
      <c r="F334" s="1" t="str">
        <f>'Retail Pricing'!Z334</f>
        <v>Yes</v>
      </c>
      <c r="G334" s="395">
        <f>'Retail Pricing'!AA334</f>
        <v>11.99</v>
      </c>
      <c r="H334" s="395" t="e">
        <f>'Retail Pricing'!#REF!</f>
        <v>#REF!</v>
      </c>
    </row>
    <row r="335" spans="1:8" hidden="1">
      <c r="A335" s="1">
        <f>'Main Meals'!C335</f>
        <v>80501</v>
      </c>
      <c r="B335" t="str">
        <f>'Main Meals'!D335</f>
        <v xml:space="preserve">Charoset </v>
      </c>
      <c r="D335" t="str">
        <f>'Main Meals'!L335</f>
        <v>MS</v>
      </c>
      <c r="F335" t="str">
        <f>'Retail Pricing'!Z335</f>
        <v>No</v>
      </c>
      <c r="G335" s="395">
        <f>'Retail Pricing'!AA335</f>
        <v>8.99</v>
      </c>
      <c r="H335" s="395" t="e">
        <f>'Retail Pricing'!#REF!</f>
        <v>#REF!</v>
      </c>
    </row>
    <row r="336" spans="1:8" hidden="1">
      <c r="A336" s="1">
        <f>'Main Meals'!C336</f>
        <v>40841</v>
      </c>
      <c r="B336" t="str">
        <f>'Main Meals'!D336</f>
        <v xml:space="preserve">Passover Bundle for 2 </v>
      </c>
      <c r="D336" t="str">
        <f>'Main Meals'!L336</f>
        <v>BUNDLE</v>
      </c>
      <c r="F336" t="str">
        <f>'Retail Pricing'!Z336</f>
        <v>No</v>
      </c>
      <c r="G336" s="395" t="str">
        <f>'Retail Pricing'!AA336</f>
        <v>-</v>
      </c>
      <c r="H336" s="395" t="e">
        <f>'Retail Pricing'!#REF!</f>
        <v>#REF!</v>
      </c>
    </row>
    <row r="337" spans="1:8" hidden="1">
      <c r="A337" s="1">
        <f>'Main Meals'!C337</f>
        <v>40842</v>
      </c>
      <c r="B337" t="str">
        <f>'Main Meals'!D337</f>
        <v xml:space="preserve">Passover Bundle for 4 </v>
      </c>
      <c r="D337" t="str">
        <f>'Main Meals'!L337</f>
        <v>BUNDLE</v>
      </c>
      <c r="F337" t="str">
        <f>'Retail Pricing'!Z337</f>
        <v>No</v>
      </c>
      <c r="G337" s="395" t="str">
        <f>'Retail Pricing'!AA337</f>
        <v>-</v>
      </c>
      <c r="H337" s="395" t="e">
        <f>'Retail Pricing'!#REF!</f>
        <v>#REF!</v>
      </c>
    </row>
    <row r="338" spans="1:8" hidden="1">
      <c r="A338" s="1">
        <f>'Main Meals'!C338</f>
        <v>40843</v>
      </c>
      <c r="B338" t="str">
        <f>'Main Meals'!D338</f>
        <v xml:space="preserve">Easter Dinner Bundle </v>
      </c>
      <c r="D338" t="str">
        <f>'Main Meals'!L338</f>
        <v>BUNDLE</v>
      </c>
      <c r="F338" t="str">
        <f>'Retail Pricing'!Z338</f>
        <v>No</v>
      </c>
      <c r="G338" s="395" t="str">
        <f>'Retail Pricing'!AA338</f>
        <v>-</v>
      </c>
      <c r="H338" s="395" t="e">
        <f>'Retail Pricing'!#REF!</f>
        <v>#REF!</v>
      </c>
    </row>
    <row r="339" spans="1:8" hidden="1">
      <c r="A339" s="1">
        <f>'Main Meals'!C339</f>
        <v>80601</v>
      </c>
      <c r="B339" t="str">
        <f>'Main Meals'!D339</f>
        <v xml:space="preserve">Lamb Loin with Persillade </v>
      </c>
      <c r="D339" t="str">
        <f>'Main Meals'!L339</f>
        <v>SS</v>
      </c>
      <c r="F339" t="str">
        <f>'Retail Pricing'!Z339</f>
        <v>No</v>
      </c>
      <c r="G339" s="395">
        <f>'Retail Pricing'!AA339</f>
        <v>0</v>
      </c>
      <c r="H339" s="395" t="e">
        <f>'Retail Pricing'!#REF!</f>
        <v>#REF!</v>
      </c>
    </row>
    <row r="340" spans="1:8" hidden="1">
      <c r="A340" s="1">
        <f>'Main Meals'!C340</f>
        <v>80701</v>
      </c>
      <c r="B340" t="str">
        <f>'Main Meals'!D340</f>
        <v xml:space="preserve">Almond-Mint Rice Pilaf </v>
      </c>
      <c r="D340" t="str">
        <f>'Main Meals'!L340</f>
        <v>SS</v>
      </c>
      <c r="F340" t="str">
        <f>'Retail Pricing'!Z340</f>
        <v>No</v>
      </c>
      <c r="G340" s="395">
        <f>'Retail Pricing'!AA340</f>
        <v>0</v>
      </c>
      <c r="H340" s="395" t="e">
        <f>'Retail Pricing'!#REF!</f>
        <v>#REF!</v>
      </c>
    </row>
    <row r="341" spans="1:8" hidden="1">
      <c r="A341" s="1">
        <f>'Main Meals'!C341</f>
        <v>80801</v>
      </c>
      <c r="B341" t="str">
        <f>'Main Meals'!D341</f>
        <v xml:space="preserve">Green Salad  </v>
      </c>
      <c r="D341" t="str">
        <f>'Main Meals'!L341</f>
        <v>SS</v>
      </c>
      <c r="F341" t="str">
        <f>'Retail Pricing'!Z341</f>
        <v>No</v>
      </c>
      <c r="G341" s="395">
        <f>'Retail Pricing'!AA341</f>
        <v>0</v>
      </c>
      <c r="H341" s="395" t="e">
        <f>'Retail Pricing'!#REF!</f>
        <v>#REF!</v>
      </c>
    </row>
    <row r="342" spans="1:8" hidden="1">
      <c r="A342" s="1">
        <f>'Main Meals'!C342</f>
        <v>2902</v>
      </c>
      <c r="B342" t="str">
        <f>'Main Meals'!D342</f>
        <v>Pesto Spaghetti Squash Salad (Chicken)</v>
      </c>
      <c r="D342" t="str">
        <f>'Main Meals'!L342</f>
        <v>SS</v>
      </c>
      <c r="F342" t="str">
        <f>'Retail Pricing'!Z342</f>
        <v>No</v>
      </c>
      <c r="G342" s="395">
        <f>'Retail Pricing'!AA342</f>
        <v>13.99</v>
      </c>
      <c r="H342" s="395" t="e">
        <f>'Retail Pricing'!#REF!</f>
        <v>#REF!</v>
      </c>
    </row>
    <row r="343" spans="1:8" hidden="1">
      <c r="A343" s="1">
        <f>'Main Meals'!C343</f>
        <v>40844</v>
      </c>
      <c r="B343" t="str">
        <f>'Main Meals'!D343</f>
        <v xml:space="preserve">Spring Bundle  </v>
      </c>
      <c r="D343" t="str">
        <f>'Main Meals'!L343</f>
        <v>BUNDLE</v>
      </c>
      <c r="F343" t="str">
        <f>'Retail Pricing'!Z343</f>
        <v>No</v>
      </c>
      <c r="G343" s="395" t="str">
        <f>'Retail Pricing'!AA343</f>
        <v>-</v>
      </c>
      <c r="H343" s="395" t="e">
        <f>'Retail Pricing'!#REF!</f>
        <v>#REF!</v>
      </c>
    </row>
    <row r="344" spans="1:8" hidden="1">
      <c r="A344" s="1">
        <f>'Main Meals'!C344</f>
        <v>40845</v>
      </c>
      <c r="B344" t="str">
        <f>'Main Meals'!D344</f>
        <v xml:space="preserve">PfizerNutrimedy Bundle 1 </v>
      </c>
      <c r="D344" t="str">
        <f>'Main Meals'!L344</f>
        <v>BUNDLE</v>
      </c>
      <c r="F344" t="str">
        <f>'Retail Pricing'!Z344</f>
        <v>No</v>
      </c>
      <c r="G344" s="395" t="str">
        <f>'Retail Pricing'!AA344</f>
        <v>-</v>
      </c>
      <c r="H344" s="395" t="e">
        <f>'Retail Pricing'!#REF!</f>
        <v>#REF!</v>
      </c>
    </row>
    <row r="345" spans="1:8" hidden="1">
      <c r="A345" s="1">
        <f>'Main Meals'!C345</f>
        <v>40846</v>
      </c>
      <c r="B345" t="str">
        <f>'Main Meals'!D345</f>
        <v xml:space="preserve">PfizerNutrimedy Bundle 2 </v>
      </c>
      <c r="D345" t="str">
        <f>'Main Meals'!L345</f>
        <v>BUNDLE</v>
      </c>
      <c r="F345" t="str">
        <f>'Retail Pricing'!Z345</f>
        <v>No</v>
      </c>
      <c r="G345" s="395" t="str">
        <f>'Retail Pricing'!AA345</f>
        <v>-</v>
      </c>
      <c r="H345" s="395" t="e">
        <f>'Retail Pricing'!#REF!</f>
        <v>#REF!</v>
      </c>
    </row>
    <row r="346" spans="1:8">
      <c r="A346" s="1">
        <f>'Main Meals'!C346</f>
        <v>80901</v>
      </c>
      <c r="B346" t="str">
        <f>'Main Meals'!D346</f>
        <v>Chocolate Fudge Brownie Bites (12 bites)</v>
      </c>
      <c r="C346" s="1" t="s">
        <v>2116</v>
      </c>
      <c r="D346" s="1" t="str">
        <f>'Main Meals'!L346</f>
        <v>MS</v>
      </c>
      <c r="E346" s="1" t="s">
        <v>2076</v>
      </c>
      <c r="F346" s="1" t="str">
        <f>'Retail Pricing'!Z346</f>
        <v>Yes</v>
      </c>
      <c r="G346" s="395">
        <f>'Retail Pricing'!AA346</f>
        <v>9.99</v>
      </c>
      <c r="H346" s="395" t="e">
        <f>'Retail Pricing'!#REF!</f>
        <v>#REF!</v>
      </c>
    </row>
    <row r="347" spans="1:8" hidden="1">
      <c r="A347" s="1">
        <f>'Main Meals'!C347</f>
        <v>40847</v>
      </c>
      <c r="B347" t="str">
        <f>'Main Meals'!D347</f>
        <v xml:space="preserve">Mother's Day Dinner Bundle  </v>
      </c>
      <c r="D347" t="str">
        <f>'Main Meals'!L347</f>
        <v>BUNDLE</v>
      </c>
      <c r="F347" t="str">
        <f>'Retail Pricing'!Z347</f>
        <v>No</v>
      </c>
      <c r="G347" s="395" t="str">
        <f>'Retail Pricing'!AA347</f>
        <v>-</v>
      </c>
      <c r="H347" s="395" t="e">
        <f>'Retail Pricing'!#REF!</f>
        <v>#REF!</v>
      </c>
    </row>
    <row r="348" spans="1:8" hidden="1">
      <c r="A348" s="1">
        <f>'Main Meals'!C348</f>
        <v>81001</v>
      </c>
      <c r="B348" t="str">
        <f>'Main Meals'!D348</f>
        <v xml:space="preserve">Penne with Bolognese </v>
      </c>
      <c r="D348" t="str">
        <f>'Main Meals'!L348</f>
        <v>MS</v>
      </c>
      <c r="F348" t="str">
        <f>'Retail Pricing'!Z348</f>
        <v>No</v>
      </c>
      <c r="G348" s="395">
        <f>'Retail Pricing'!AA348</f>
        <v>0</v>
      </c>
      <c r="H348" s="395" t="e">
        <f>'Retail Pricing'!#REF!</f>
        <v>#REF!</v>
      </c>
    </row>
    <row r="349" spans="1:8" hidden="1">
      <c r="A349" s="1">
        <f>'Main Meals'!C349</f>
        <v>4703</v>
      </c>
      <c r="B349" t="str">
        <f>'Main Meals'!D349</f>
        <v>Frittata (Kale &amp; Parmesan)</v>
      </c>
      <c r="D349" t="str">
        <f>'Main Meals'!L349</f>
        <v>SS</v>
      </c>
      <c r="F349" t="str">
        <f>'Retail Pricing'!Z349</f>
        <v>Yes</v>
      </c>
      <c r="G349" s="395">
        <f>'Retail Pricing'!AA349</f>
        <v>9.3000000000000007</v>
      </c>
      <c r="H349" s="395" t="e">
        <f>'Retail Pricing'!#REF!</f>
        <v>#REF!</v>
      </c>
    </row>
    <row r="350" spans="1:8" hidden="1">
      <c r="A350" s="1">
        <f>'Main Meals'!C350</f>
        <v>5003</v>
      </c>
      <c r="B350" t="str">
        <f>'Main Meals'!D350</f>
        <v>Dragon Fruit  Smoothie (8 oz)</v>
      </c>
      <c r="D350" t="str">
        <f>'Main Meals'!L350</f>
        <v>SS</v>
      </c>
      <c r="F350" t="str">
        <f>'Retail Pricing'!Z350</f>
        <v>Yes</v>
      </c>
      <c r="G350" s="395">
        <f>'Retail Pricing'!AA350</f>
        <v>6.19</v>
      </c>
      <c r="H350" s="395" t="e">
        <f>'Retail Pricing'!#REF!</f>
        <v>#REF!</v>
      </c>
    </row>
    <row r="351" spans="1:8" hidden="1">
      <c r="A351" s="1">
        <f>'Main Meals'!C351</f>
        <v>5004</v>
      </c>
      <c r="B351" t="str">
        <f>'Main Meals'!D351</f>
        <v>Dragon Fruit  Smoothie (32 oz)</v>
      </c>
      <c r="D351" t="str">
        <f>'Main Meals'!L351</f>
        <v>MS</v>
      </c>
      <c r="F351" t="str">
        <f>'Retail Pricing'!Z351</f>
        <v>No</v>
      </c>
      <c r="G351" s="395">
        <f>'Retail Pricing'!AA351</f>
        <v>18.989999999999998</v>
      </c>
      <c r="H351" s="395" t="e">
        <f>'Retail Pricing'!#REF!</f>
        <v>#REF!</v>
      </c>
    </row>
    <row r="352" spans="1:8" hidden="1">
      <c r="A352" s="1">
        <f>'Main Meals'!C352</f>
        <v>60702</v>
      </c>
      <c r="B352" t="str">
        <f>'Main Meals'!D352</f>
        <v>Sunrise Fruit Smoothie (32 oz)</v>
      </c>
      <c r="D352" t="str">
        <f>'Main Meals'!L352</f>
        <v>MS</v>
      </c>
      <c r="F352" t="str">
        <f>'Retail Pricing'!Z352</f>
        <v>No</v>
      </c>
      <c r="G352" s="395" t="str">
        <f>'Retail Pricing'!AA352</f>
        <v>-</v>
      </c>
      <c r="H352" s="395" t="e">
        <f>'Retail Pricing'!#REF!</f>
        <v>#REF!</v>
      </c>
    </row>
    <row r="353" spans="1:8" hidden="1">
      <c r="A353" s="1">
        <f>'Main Meals'!C353</f>
        <v>5604</v>
      </c>
      <c r="B353" t="str">
        <f>'Main Meals'!D353</f>
        <v>Coco Berry Smoothie  (32 oz)</v>
      </c>
      <c r="D353" t="str">
        <f>'Main Meals'!L353</f>
        <v>MS</v>
      </c>
      <c r="F353" t="str">
        <f>'Retail Pricing'!Z353</f>
        <v>No</v>
      </c>
      <c r="G353" s="395">
        <f>'Retail Pricing'!AA353</f>
        <v>18.989999999999998</v>
      </c>
      <c r="H353" s="395" t="e">
        <f>'Retail Pricing'!#REF!</f>
        <v>#REF!</v>
      </c>
    </row>
    <row r="354" spans="1:8" hidden="1">
      <c r="A354" s="1">
        <f>'Main Meals'!C354</f>
        <v>13902</v>
      </c>
      <c r="B354" t="str">
        <f>'Main Meals'!D354</f>
        <v>Turmeric Latte (32 oz)</v>
      </c>
      <c r="D354" t="str">
        <f>'Main Meals'!L354</f>
        <v>MS</v>
      </c>
      <c r="F354" t="str">
        <f>'Retail Pricing'!Z354</f>
        <v>No</v>
      </c>
      <c r="G354" s="395">
        <f>'Retail Pricing'!AA354</f>
        <v>17.989999999999998</v>
      </c>
      <c r="H354" s="395" t="e">
        <f>'Retail Pricing'!#REF!</f>
        <v>#REF!</v>
      </c>
    </row>
    <row r="355" spans="1:8" hidden="1">
      <c r="A355" s="1">
        <f>'Main Meals'!C355</f>
        <v>14002</v>
      </c>
      <c r="B355" t="str">
        <f>'Main Meals'!D355</f>
        <v>Mashed Sweet Potato  (24 oz)</v>
      </c>
      <c r="D355" t="str">
        <f>'Main Meals'!L355</f>
        <v>MS</v>
      </c>
      <c r="F355" t="str">
        <f>'Retail Pricing'!Z355</f>
        <v>No</v>
      </c>
      <c r="G355" s="395">
        <f>'Retail Pricing'!AA355</f>
        <v>8.99</v>
      </c>
      <c r="H355" s="395" t="e">
        <f>'Retail Pricing'!#REF!</f>
        <v>#REF!</v>
      </c>
    </row>
    <row r="356" spans="1:8">
      <c r="A356" s="1">
        <f>'Main Meals'!C356</f>
        <v>82001</v>
      </c>
      <c r="B356" t="str">
        <f>'Main Meals'!D356</f>
        <v>Lemon Rosemary Entrée (Chicken)</v>
      </c>
      <c r="C356" s="1" t="s">
        <v>1564</v>
      </c>
      <c r="D356" s="1" t="str">
        <f>'Main Meals'!L356</f>
        <v>SS</v>
      </c>
      <c r="E356" s="1" t="s">
        <v>2075</v>
      </c>
      <c r="F356" s="1" t="str">
        <f>'Retail Pricing'!Z356</f>
        <v>Yes</v>
      </c>
      <c r="G356" s="395">
        <f>'Retail Pricing'!AA356</f>
        <v>16.989999999999998</v>
      </c>
      <c r="H356" s="395" t="e">
        <f>'Retail Pricing'!#REF!</f>
        <v>#REF!</v>
      </c>
    </row>
    <row r="357" spans="1:8">
      <c r="A357" s="1">
        <f>'Main Meals'!C357</f>
        <v>82002</v>
      </c>
      <c r="B357" t="str">
        <f>'Main Meals'!D357</f>
        <v>Lemon Rosemary Entrée (Salmon)</v>
      </c>
      <c r="C357" s="1" t="s">
        <v>1564</v>
      </c>
      <c r="D357" s="1" t="str">
        <f>'Main Meals'!L357</f>
        <v>SS</v>
      </c>
      <c r="E357" s="1" t="s">
        <v>2075</v>
      </c>
      <c r="F357" s="1" t="str">
        <f>'Retail Pricing'!Z357</f>
        <v>Yes</v>
      </c>
      <c r="G357" s="395">
        <f>'Retail Pricing'!AA357</f>
        <v>18.989999999999998</v>
      </c>
      <c r="H357" s="395" t="e">
        <f>'Retail Pricing'!#REF!</f>
        <v>#REF!</v>
      </c>
    </row>
    <row r="358" spans="1:8">
      <c r="A358" s="1">
        <f>'Main Meals'!C358</f>
        <v>83001</v>
      </c>
      <c r="B358" t="str">
        <f>'Main Meals'!D358</f>
        <v xml:space="preserve">Sea Bass with French Polynesian Pineapple Green Sauce </v>
      </c>
      <c r="C358" s="1" t="s">
        <v>1564</v>
      </c>
      <c r="D358" s="1" t="str">
        <f>'Main Meals'!L358</f>
        <v>SS</v>
      </c>
      <c r="E358" s="1" t="s">
        <v>2075</v>
      </c>
      <c r="F358" s="1" t="str">
        <f>'Retail Pricing'!Z358</f>
        <v>Yes</v>
      </c>
      <c r="G358" s="395">
        <f>'Retail Pricing'!AA358</f>
        <v>14.99</v>
      </c>
      <c r="H358" s="395" t="e">
        <f>'Retail Pricing'!#REF!</f>
        <v>#REF!</v>
      </c>
    </row>
    <row r="359" spans="1:8">
      <c r="A359" s="1">
        <f>'Main Meals'!C359</f>
        <v>84001</v>
      </c>
      <c r="B359" t="str">
        <f>'Main Meals'!D359</f>
        <v xml:space="preserve">Falafel with Kale Sesame Salad </v>
      </c>
      <c r="C359" s="1" t="s">
        <v>1564</v>
      </c>
      <c r="D359" s="1" t="str">
        <f>'Main Meals'!L359</f>
        <v>SS</v>
      </c>
      <c r="E359" s="1" t="s">
        <v>2075</v>
      </c>
      <c r="F359" s="1" t="str">
        <f>'Retail Pricing'!Z359</f>
        <v>Yes</v>
      </c>
      <c r="G359" s="395">
        <f>'Retail Pricing'!AA359</f>
        <v>12.39</v>
      </c>
      <c r="H359" s="395" t="e">
        <f>'Retail Pricing'!#REF!</f>
        <v>#REF!</v>
      </c>
    </row>
    <row r="360" spans="1:8" hidden="1">
      <c r="A360" s="1">
        <f>'Main Meals'!C360</f>
        <v>85001</v>
      </c>
      <c r="B360" t="str">
        <f>'Main Meals'!D360</f>
        <v xml:space="preserve">Lasagna Alessandra </v>
      </c>
      <c r="D360" t="str">
        <f>'Main Meals'!L360</f>
        <v>SS</v>
      </c>
      <c r="F360" t="str">
        <f>'Retail Pricing'!Z360</f>
        <v>Yes</v>
      </c>
      <c r="G360" s="395">
        <f>'Retail Pricing'!AA360</f>
        <v>12.3497</v>
      </c>
      <c r="H360" s="395" t="e">
        <f>'Retail Pricing'!#REF!</f>
        <v>#REF!</v>
      </c>
    </row>
    <row r="361" spans="1:8" hidden="1">
      <c r="A361" s="1">
        <f>'Main Meals'!C361</f>
        <v>86001</v>
      </c>
      <c r="B361" t="str">
        <f>'Main Meals'!D361</f>
        <v>Green Smoothie (8 oz)</v>
      </c>
      <c r="D361" t="str">
        <f>'Main Meals'!L361</f>
        <v>SS</v>
      </c>
      <c r="F361" t="str">
        <f>'Retail Pricing'!Z361</f>
        <v>Yes</v>
      </c>
      <c r="G361" s="395">
        <f>'Retail Pricing'!AA361</f>
        <v>5.15</v>
      </c>
      <c r="H361" s="395" t="e">
        <f>'Retail Pricing'!#REF!</f>
        <v>#REF!</v>
      </c>
    </row>
    <row r="362" spans="1:8" hidden="1">
      <c r="A362" s="1">
        <f>'Main Meals'!C362</f>
        <v>86002</v>
      </c>
      <c r="B362" t="str">
        <f>'Main Meals'!D362</f>
        <v>Green Smoothie (32 oz)</v>
      </c>
      <c r="D362" t="str">
        <f>'Main Meals'!L362</f>
        <v>MS</v>
      </c>
      <c r="F362" t="str">
        <f>'Retail Pricing'!Z362</f>
        <v>No</v>
      </c>
      <c r="G362" s="395">
        <f>'Retail Pricing'!AA362</f>
        <v>15.99</v>
      </c>
      <c r="H362" s="395" t="e">
        <f>'Retail Pricing'!#REF!</f>
        <v>#REF!</v>
      </c>
    </row>
    <row r="363" spans="1:8" hidden="1">
      <c r="A363" s="1">
        <f>'Main Meals'!C363</f>
        <v>87001</v>
      </c>
      <c r="B363" t="str">
        <f>'Main Meals'!D363</f>
        <v xml:space="preserve">Popcorn Chicken  </v>
      </c>
      <c r="D363" t="str">
        <f>'Main Meals'!L363</f>
        <v>SS</v>
      </c>
      <c r="F363" t="str">
        <f>'Retail Pricing'!Z363</f>
        <v>Yes</v>
      </c>
      <c r="G363" s="395">
        <f>'Retail Pricing'!AA363</f>
        <v>14.5</v>
      </c>
      <c r="H363" s="395" t="e">
        <f>'Retail Pricing'!#REF!</f>
        <v>#REF!</v>
      </c>
    </row>
    <row r="364" spans="1:8" hidden="1">
      <c r="A364" s="1">
        <f>'Main Meals'!C364</f>
        <v>40848</v>
      </c>
      <c r="B364" t="str">
        <f>'Main Meals'!D364</f>
        <v xml:space="preserve">Father's Day Bundle  </v>
      </c>
      <c r="D364" t="str">
        <f>'Main Meals'!L364</f>
        <v>BUNDLE</v>
      </c>
      <c r="F364" t="str">
        <f>'Retail Pricing'!Z364</f>
        <v>No</v>
      </c>
      <c r="G364" s="395" t="str">
        <f>'Retail Pricing'!AA364</f>
        <v>-</v>
      </c>
      <c r="H364" s="395" t="e">
        <f>'Retail Pricing'!#REF!</f>
        <v>#REF!</v>
      </c>
    </row>
    <row r="365" spans="1:8" hidden="1">
      <c r="A365" s="1">
        <f>'Main Meals'!C365</f>
        <v>88001</v>
      </c>
      <c r="B365" t="str">
        <f>'Main Meals'!D365</f>
        <v>Energy Bites 8 Pack (Peanut Butter &amp; Chocolate )</v>
      </c>
      <c r="D365" t="str">
        <f>'Main Meals'!L365</f>
        <v>MS</v>
      </c>
      <c r="F365" t="str">
        <f>'Retail Pricing'!Z365</f>
        <v>No</v>
      </c>
      <c r="G365" s="395" t="str">
        <f>'Retail Pricing'!AA365</f>
        <v>-</v>
      </c>
      <c r="H365" s="395" t="e">
        <f>'Retail Pricing'!#REF!</f>
        <v>#REF!</v>
      </c>
    </row>
    <row r="366" spans="1:8" hidden="1">
      <c r="A366" s="1">
        <f>'Main Meals'!C366</f>
        <v>88002</v>
      </c>
      <c r="B366" t="str">
        <f>'Main Meals'!D366</f>
        <v>Energy Bites 8 Pack (Almond Cranberry)</v>
      </c>
      <c r="D366" t="str">
        <f>'Main Meals'!L366</f>
        <v>MS</v>
      </c>
      <c r="F366" t="str">
        <f>'Retail Pricing'!Z366</f>
        <v>No</v>
      </c>
      <c r="G366" s="395" t="str">
        <f>'Retail Pricing'!AA366</f>
        <v>-</v>
      </c>
      <c r="H366" s="395" t="e">
        <f>'Retail Pricing'!#REF!</f>
        <v>#REF!</v>
      </c>
    </row>
    <row r="367" spans="1:8" hidden="1">
      <c r="A367" s="1">
        <f>'Main Meals'!C367</f>
        <v>88003</v>
      </c>
      <c r="B367" t="str">
        <f>'Main Meals'!D367</f>
        <v>Energy Bites 8 Pack (Mocha Espresso)</v>
      </c>
      <c r="D367" t="str">
        <f>'Main Meals'!L367</f>
        <v>MS</v>
      </c>
      <c r="F367" t="str">
        <f>'Retail Pricing'!Z367</f>
        <v>No</v>
      </c>
      <c r="G367" s="395" t="str">
        <f>'Retail Pricing'!AA367</f>
        <v>-</v>
      </c>
      <c r="H367" s="395" t="e">
        <f>'Retail Pricing'!#REF!</f>
        <v>#REF!</v>
      </c>
    </row>
    <row r="368" spans="1:8" hidden="1">
      <c r="A368" s="1">
        <f>'Main Meals'!C368</f>
        <v>88004</v>
      </c>
      <c r="B368" t="str">
        <f>'Main Meals'!D368</f>
        <v>Energy Bites 8 Pack (Lemon Coconut)</v>
      </c>
      <c r="D368" t="str">
        <f>'Main Meals'!L368</f>
        <v>MS</v>
      </c>
      <c r="F368" t="str">
        <f>'Retail Pricing'!Z368</f>
        <v>No</v>
      </c>
      <c r="G368" s="395" t="str">
        <f>'Retail Pricing'!AA368</f>
        <v>-</v>
      </c>
      <c r="H368" s="395" t="e">
        <f>'Retail Pricing'!#REF!</f>
        <v>#REF!</v>
      </c>
    </row>
    <row r="369" spans="1:8" hidden="1">
      <c r="A369" s="1">
        <f>'Main Meals'!C369</f>
        <v>88005</v>
      </c>
      <c r="B369" t="str">
        <f>'Main Meals'!D369</f>
        <v>Energy Bites 8 Pack (Variety Pack)</v>
      </c>
      <c r="D369" t="str">
        <f>'Main Meals'!L369</f>
        <v>MS</v>
      </c>
      <c r="F369" t="str">
        <f>'Retail Pricing'!Z369</f>
        <v>No</v>
      </c>
      <c r="G369" s="395" t="str">
        <f>'Retail Pricing'!AA369</f>
        <v>-</v>
      </c>
      <c r="H369" s="395" t="e">
        <f>'Retail Pricing'!#REF!</f>
        <v>#REF!</v>
      </c>
    </row>
    <row r="370" spans="1:8" hidden="1">
      <c r="A370" s="1">
        <f>'Main Meals'!C370</f>
        <v>88101</v>
      </c>
      <c r="B370" t="str">
        <f>'Main Meals'!D370</f>
        <v>Quesadilla (Chicken)</v>
      </c>
      <c r="D370" t="str">
        <f>'Main Meals'!L370</f>
        <v>SS</v>
      </c>
      <c r="F370" t="str">
        <f>'Retail Pricing'!Z370</f>
        <v>No</v>
      </c>
      <c r="G370" s="395">
        <f>'Retail Pricing'!AA370</f>
        <v>12.99</v>
      </c>
      <c r="H370" s="395" t="e">
        <f>'Retail Pricing'!#REF!</f>
        <v>#REF!</v>
      </c>
    </row>
    <row r="371" spans="1:8" hidden="1">
      <c r="A371" s="1">
        <f>'Main Meals'!C371</f>
        <v>88102</v>
      </c>
      <c r="B371" t="str">
        <f>'Main Meals'!D371</f>
        <v>Quesadilla (Veggie)</v>
      </c>
      <c r="D371" t="str">
        <f>'Main Meals'!L371</f>
        <v>SS</v>
      </c>
      <c r="F371" t="str">
        <f>'Retail Pricing'!Z371</f>
        <v>No</v>
      </c>
      <c r="G371" s="395">
        <f>'Retail Pricing'!AA371</f>
        <v>11.99</v>
      </c>
      <c r="H371" s="395" t="e">
        <f>'Retail Pricing'!#REF!</f>
        <v>#REF!</v>
      </c>
    </row>
    <row r="372" spans="1:8" hidden="1">
      <c r="A372" s="1">
        <f>'Main Meals'!C372</f>
        <v>88201</v>
      </c>
      <c r="B372" t="str">
        <f>'Main Meals'!D372</f>
        <v>Macarons (Chocolate)</v>
      </c>
      <c r="D372" t="str">
        <f>'Main Meals'!L372</f>
        <v>MS</v>
      </c>
      <c r="F372" t="str">
        <f>'Retail Pricing'!Z372</f>
        <v>Yes</v>
      </c>
      <c r="G372" s="395">
        <f>'Retail Pricing'!AA372</f>
        <v>16.989999999999998</v>
      </c>
      <c r="H372" s="395" t="e">
        <f>'Retail Pricing'!#REF!</f>
        <v>#REF!</v>
      </c>
    </row>
    <row r="373" spans="1:8" hidden="1">
      <c r="A373" s="1">
        <f>'Main Meals'!C373</f>
        <v>88301</v>
      </c>
      <c r="B373" t="str">
        <f>'Main Meals'!D373</f>
        <v xml:space="preserve">Tropical Fruit Cup </v>
      </c>
      <c r="D373" t="str">
        <f>'Main Meals'!L373</f>
        <v>SS</v>
      </c>
      <c r="F373" t="str">
        <f>'Retail Pricing'!Z373</f>
        <v>No</v>
      </c>
      <c r="G373" s="395">
        <f>'Retail Pricing'!AA373</f>
        <v>7.99</v>
      </c>
      <c r="H373" s="395" t="e">
        <f>'Retail Pricing'!#REF!</f>
        <v>#REF!</v>
      </c>
    </row>
    <row r="374" spans="1:8" hidden="1">
      <c r="A374" s="1">
        <f>'Main Meals'!C374</f>
        <v>88401</v>
      </c>
      <c r="B374" t="str">
        <f>'Main Meals'!D374</f>
        <v xml:space="preserve">Veggie Burger </v>
      </c>
      <c r="D374" t="str">
        <f>'Main Meals'!L374</f>
        <v>SS</v>
      </c>
      <c r="F374" t="str">
        <f>'Retail Pricing'!Z374</f>
        <v>No</v>
      </c>
      <c r="G374" s="395">
        <f>'Retail Pricing'!AA374</f>
        <v>12.99</v>
      </c>
      <c r="H374" s="395" t="e">
        <f>'Retail Pricing'!#REF!</f>
        <v>#REF!</v>
      </c>
    </row>
    <row r="375" spans="1:8" hidden="1">
      <c r="A375" s="1">
        <f>'Main Meals'!C375</f>
        <v>40849</v>
      </c>
      <c r="B375" t="str">
        <f>'Main Meals'!D375</f>
        <v xml:space="preserve">Summer Bundle </v>
      </c>
      <c r="D375" t="str">
        <f>'Main Meals'!L375</f>
        <v>BUNDLE</v>
      </c>
      <c r="F375" t="str">
        <f>'Retail Pricing'!Z375</f>
        <v>No</v>
      </c>
      <c r="G375" s="395" t="str">
        <f>'Retail Pricing'!AA375</f>
        <v>-</v>
      </c>
      <c r="H375" s="395" t="e">
        <f>'Retail Pricing'!#REF!</f>
        <v>#REF!</v>
      </c>
    </row>
    <row r="376" spans="1:8" hidden="1">
      <c r="A376" s="1">
        <f>'Main Meals'!C376</f>
        <v>88501</v>
      </c>
      <c r="B376" t="str">
        <f>'Main Meals'!D376</f>
        <v xml:space="preserve">Pollo A La Azteca </v>
      </c>
      <c r="D376" t="str">
        <f>'Main Meals'!L376</f>
        <v>SS</v>
      </c>
      <c r="F376" t="str">
        <f>'Retail Pricing'!Z376</f>
        <v>No</v>
      </c>
      <c r="G376" s="395">
        <f>'Retail Pricing'!AA376</f>
        <v>13.99</v>
      </c>
      <c r="H376" s="395" t="e">
        <f>'Retail Pricing'!#REF!</f>
        <v>#REF!</v>
      </c>
    </row>
    <row r="377" spans="1:8" hidden="1">
      <c r="A377" s="1">
        <f>'Main Meals'!C377</f>
        <v>40850</v>
      </c>
      <c r="B377" t="str">
        <f>'Main Meals'!D377</f>
        <v>BIDMC / MichMed Omnivore  (Tuesday)</v>
      </c>
      <c r="D377" t="str">
        <f>'Main Meals'!L377</f>
        <v>BUNDLE</v>
      </c>
      <c r="F377" t="str">
        <f>'Retail Pricing'!Z377</f>
        <v>No</v>
      </c>
      <c r="G377" s="395" t="str">
        <f>'Retail Pricing'!AA377</f>
        <v>-</v>
      </c>
      <c r="H377" s="395" t="e">
        <f>'Retail Pricing'!#REF!</f>
        <v>#REF!</v>
      </c>
    </row>
    <row r="378" spans="1:8" hidden="1">
      <c r="A378" s="1">
        <f>'Main Meals'!C378</f>
        <v>40851</v>
      </c>
      <c r="B378" t="str">
        <f>'Main Meals'!D378</f>
        <v>BIDMC / MichMed Omnivore  (Wednesday)</v>
      </c>
      <c r="D378" t="str">
        <f>'Main Meals'!L378</f>
        <v>BUNDLE</v>
      </c>
      <c r="F378" t="str">
        <f>'Retail Pricing'!Z378</f>
        <v>No</v>
      </c>
      <c r="G378" s="395" t="str">
        <f>'Retail Pricing'!AA378</f>
        <v>-</v>
      </c>
      <c r="H378" s="395" t="e">
        <f>'Retail Pricing'!#REF!</f>
        <v>#REF!</v>
      </c>
    </row>
    <row r="379" spans="1:8" hidden="1">
      <c r="A379" s="1">
        <f>'Main Meals'!C379</f>
        <v>40852</v>
      </c>
      <c r="B379" t="str">
        <f>'Main Meals'!D379</f>
        <v>BIDMC / MichMed Omnivore  (Friday)</v>
      </c>
      <c r="D379" t="str">
        <f>'Main Meals'!L379</f>
        <v>BUNDLE</v>
      </c>
      <c r="F379" t="str">
        <f>'Retail Pricing'!Z379</f>
        <v>No</v>
      </c>
      <c r="G379" s="395" t="str">
        <f>'Retail Pricing'!AA379</f>
        <v>-</v>
      </c>
      <c r="H379" s="395" t="e">
        <f>'Retail Pricing'!#REF!</f>
        <v>#REF!</v>
      </c>
    </row>
    <row r="380" spans="1:8" hidden="1">
      <c r="A380" s="1">
        <f>'Main Meals'!C380</f>
        <v>40853</v>
      </c>
      <c r="B380" t="str">
        <f>'Main Meals'!D380</f>
        <v>BIDMC / MichMed Vegetarian (Tuesday)</v>
      </c>
      <c r="D380" t="str">
        <f>'Main Meals'!L380</f>
        <v>BUNDLE</v>
      </c>
      <c r="F380" t="str">
        <f>'Retail Pricing'!Z380</f>
        <v>No</v>
      </c>
      <c r="G380" s="395" t="str">
        <f>'Retail Pricing'!AA380</f>
        <v>-</v>
      </c>
      <c r="H380" s="395" t="e">
        <f>'Retail Pricing'!#REF!</f>
        <v>#REF!</v>
      </c>
    </row>
    <row r="381" spans="1:8" hidden="1">
      <c r="A381" s="1">
        <f>'Main Meals'!C381</f>
        <v>40854</v>
      </c>
      <c r="B381" t="str">
        <f>'Main Meals'!D381</f>
        <v>BIDMC / MichMed Vegetarian (Wednesday)</v>
      </c>
      <c r="D381" t="str">
        <f>'Main Meals'!L381</f>
        <v>BUNDLE</v>
      </c>
      <c r="F381" t="str">
        <f>'Retail Pricing'!Z381</f>
        <v>No</v>
      </c>
      <c r="G381" s="395" t="str">
        <f>'Retail Pricing'!AA381</f>
        <v>-</v>
      </c>
      <c r="H381" s="395" t="e">
        <f>'Retail Pricing'!#REF!</f>
        <v>#REF!</v>
      </c>
    </row>
    <row r="382" spans="1:8" hidden="1">
      <c r="A382" s="1">
        <f>'Main Meals'!C382</f>
        <v>40856</v>
      </c>
      <c r="B382" t="str">
        <f>'Main Meals'!D382</f>
        <v>BIDMC / MichMed Vegetarian (Friday)</v>
      </c>
      <c r="D382" t="str">
        <f>'Main Meals'!L382</f>
        <v>BUNDLE</v>
      </c>
      <c r="F382" t="str">
        <f>'Retail Pricing'!Z382</f>
        <v>No</v>
      </c>
      <c r="G382" s="395" t="str">
        <f>'Retail Pricing'!AA382</f>
        <v>-</v>
      </c>
      <c r="H382" s="395" t="e">
        <f>'Retail Pricing'!#REF!</f>
        <v>#REF!</v>
      </c>
    </row>
    <row r="383" spans="1:8" hidden="1">
      <c r="A383" s="1">
        <f>'Main Meals'!C383</f>
        <v>40857</v>
      </c>
      <c r="B383" t="str">
        <f>'Main Meals'!D383</f>
        <v xml:space="preserve">BIDMC / MichMed Freezer Omnivore   </v>
      </c>
      <c r="D383" t="str">
        <f>'Main Meals'!L383</f>
        <v>BUNDLE</v>
      </c>
      <c r="F383" t="str">
        <f>'Retail Pricing'!Z383</f>
        <v>No</v>
      </c>
      <c r="G383" s="395" t="str">
        <f>'Retail Pricing'!AA383</f>
        <v>-</v>
      </c>
      <c r="H383" s="395" t="e">
        <f>'Retail Pricing'!#REF!</f>
        <v>#REF!</v>
      </c>
    </row>
    <row r="384" spans="1:8" hidden="1">
      <c r="A384" s="1">
        <f>'Main Meals'!C384</f>
        <v>40858</v>
      </c>
      <c r="B384" t="str">
        <f>'Main Meals'!D384</f>
        <v xml:space="preserve">BIDMC / MichMed Freezer Vegetarian  </v>
      </c>
      <c r="D384" t="str">
        <f>'Main Meals'!L384</f>
        <v>BUNDLE</v>
      </c>
      <c r="F384" t="str">
        <f>'Retail Pricing'!Z384</f>
        <v>No</v>
      </c>
      <c r="G384" s="395" t="str">
        <f>'Retail Pricing'!AA384</f>
        <v>-</v>
      </c>
      <c r="H384" s="395" t="e">
        <f>'Retail Pricing'!#REF!</f>
        <v>#REF!</v>
      </c>
    </row>
    <row r="385" spans="1:8" hidden="1">
      <c r="A385" s="1">
        <f>'Main Meals'!C385</f>
        <v>88601</v>
      </c>
      <c r="B385" t="str">
        <f>'Main Meals'!D385</f>
        <v xml:space="preserve">Nachos for 2 </v>
      </c>
      <c r="D385" t="str">
        <f>'Main Meals'!L385</f>
        <v>MS</v>
      </c>
      <c r="F385" t="str">
        <f>'Retail Pricing'!Z385</f>
        <v>No</v>
      </c>
      <c r="G385" s="395">
        <f>'Retail Pricing'!AA385</f>
        <v>18.989999999999998</v>
      </c>
      <c r="H385" s="395" t="e">
        <f>'Retail Pricing'!#REF!</f>
        <v>#REF!</v>
      </c>
    </row>
    <row r="386" spans="1:8" hidden="1">
      <c r="A386" s="1">
        <f>'Main Meals'!C386</f>
        <v>40859</v>
      </c>
      <c r="B386" t="str">
        <f>'Main Meals'!D386</f>
        <v xml:space="preserve">Taco Night Bundle  </v>
      </c>
      <c r="D386" t="str">
        <f>'Main Meals'!L386</f>
        <v>BUNDLE</v>
      </c>
      <c r="F386" t="str">
        <f>'Retail Pricing'!Z386</f>
        <v>No</v>
      </c>
      <c r="G386" s="395">
        <f>'Retail Pricing'!AA386</f>
        <v>101.99</v>
      </c>
      <c r="H386" s="395" t="e">
        <f>'Retail Pricing'!#REF!</f>
        <v>#REF!</v>
      </c>
    </row>
    <row r="387" spans="1:8" hidden="1">
      <c r="A387" s="1">
        <f>'Main Meals'!C387</f>
        <v>40860</v>
      </c>
      <c r="B387" t="str">
        <f>'Main Meals'!D387</f>
        <v>FODMAP Light Omnivore Week 1 &amp; 3 (Friday)</v>
      </c>
      <c r="D387" t="str">
        <f>'Main Meals'!L387</f>
        <v>BUNDLE</v>
      </c>
      <c r="F387" t="str">
        <f>'Retail Pricing'!Z387</f>
        <v>No</v>
      </c>
      <c r="G387" s="395" t="str">
        <f>'Retail Pricing'!AA387</f>
        <v>-</v>
      </c>
      <c r="H387" s="395" t="e">
        <f>'Retail Pricing'!#REF!</f>
        <v>#REF!</v>
      </c>
    </row>
    <row r="388" spans="1:8" hidden="1">
      <c r="A388" s="1">
        <f>'Main Meals'!C388</f>
        <v>40861</v>
      </c>
      <c r="B388" t="str">
        <f>'Main Meals'!D388</f>
        <v>FODMAP Light Omnivore Week 1 &amp; 3 (Wednesday)</v>
      </c>
      <c r="D388" t="str">
        <f>'Main Meals'!L388</f>
        <v>BUNDLE</v>
      </c>
      <c r="F388" t="str">
        <f>'Retail Pricing'!Z388</f>
        <v>No</v>
      </c>
      <c r="G388" s="395" t="str">
        <f>'Retail Pricing'!AA388</f>
        <v>-</v>
      </c>
      <c r="H388" s="395" t="e">
        <f>'Retail Pricing'!#REF!</f>
        <v>#REF!</v>
      </c>
    </row>
    <row r="389" spans="1:8" hidden="1">
      <c r="A389" s="1">
        <f>'Main Meals'!C389</f>
        <v>40862</v>
      </c>
      <c r="B389" t="str">
        <f>'Main Meals'!D389</f>
        <v>FODMAP Light Omnivore Week 1 &amp; 3 (Tuesday)</v>
      </c>
      <c r="D389" t="str">
        <f>'Main Meals'!L389</f>
        <v>BUNDLE</v>
      </c>
      <c r="F389" t="str">
        <f>'Retail Pricing'!Z389</f>
        <v>No</v>
      </c>
      <c r="G389" s="395" t="str">
        <f>'Retail Pricing'!AA389</f>
        <v>-</v>
      </c>
      <c r="H389" s="395" t="e">
        <f>'Retail Pricing'!#REF!</f>
        <v>#REF!</v>
      </c>
    </row>
    <row r="390" spans="1:8" hidden="1">
      <c r="A390" s="1">
        <f>'Main Meals'!C390</f>
        <v>40863</v>
      </c>
      <c r="B390" t="str">
        <f>'Main Meals'!D390</f>
        <v>FODMAP Light Omnivore Week 2 &amp; 4 (Tuesday)</v>
      </c>
      <c r="D390" t="str">
        <f>'Main Meals'!L390</f>
        <v>BUNDLE</v>
      </c>
      <c r="F390" t="str">
        <f>'Retail Pricing'!Z390</f>
        <v>No</v>
      </c>
      <c r="G390" s="395" t="str">
        <f>'Retail Pricing'!AA390</f>
        <v>-</v>
      </c>
      <c r="H390" s="395" t="e">
        <f>'Retail Pricing'!#REF!</f>
        <v>#REF!</v>
      </c>
    </row>
    <row r="391" spans="1:8" hidden="1">
      <c r="A391" s="1">
        <f>'Main Meals'!C391</f>
        <v>40864</v>
      </c>
      <c r="B391" t="str">
        <f>'Main Meals'!D391</f>
        <v>FODMAP Light Omnivore Week 2 &amp; 4 (Wednesday)</v>
      </c>
      <c r="D391" t="str">
        <f>'Main Meals'!L391</f>
        <v>BUNDLE</v>
      </c>
      <c r="F391" t="str">
        <f>'Retail Pricing'!Z391</f>
        <v>No</v>
      </c>
      <c r="G391" s="395" t="str">
        <f>'Retail Pricing'!AA391</f>
        <v>-</v>
      </c>
      <c r="H391" s="395" t="e">
        <f>'Retail Pricing'!#REF!</f>
        <v>#REF!</v>
      </c>
    </row>
    <row r="392" spans="1:8" hidden="1">
      <c r="A392" s="1">
        <f>'Main Meals'!C392</f>
        <v>40865</v>
      </c>
      <c r="B392" t="str">
        <f>'Main Meals'!D392</f>
        <v>FODMAP Light Omnivore Week 2 &amp; 4 (Friday)</v>
      </c>
      <c r="D392" t="str">
        <f>'Main Meals'!L392</f>
        <v>BUNDLE</v>
      </c>
      <c r="F392" t="str">
        <f>'Retail Pricing'!Z392</f>
        <v>No</v>
      </c>
      <c r="G392" s="395" t="str">
        <f>'Retail Pricing'!AA392</f>
        <v>-</v>
      </c>
      <c r="H392" s="395" t="e">
        <f>'Retail Pricing'!#REF!</f>
        <v>#REF!</v>
      </c>
    </row>
    <row r="393" spans="1:8" hidden="1">
      <c r="A393" s="1">
        <f>'Main Meals'!C393</f>
        <v>40866</v>
      </c>
      <c r="B393" t="str">
        <f>'Main Meals'!D393</f>
        <v>FODMAP Light Omnivore Dairy Free Week 1 &amp; 3 (Friday)</v>
      </c>
      <c r="D393" t="str">
        <f>'Main Meals'!L393</f>
        <v>BUNDLE</v>
      </c>
      <c r="F393" t="str">
        <f>'Retail Pricing'!Z393</f>
        <v>No</v>
      </c>
      <c r="G393" s="395" t="str">
        <f>'Retail Pricing'!AA393</f>
        <v>-</v>
      </c>
      <c r="H393" s="395" t="e">
        <f>'Retail Pricing'!#REF!</f>
        <v>#REF!</v>
      </c>
    </row>
    <row r="394" spans="1:8" hidden="1">
      <c r="A394" s="1">
        <f>'Main Meals'!C394</f>
        <v>40867</v>
      </c>
      <c r="B394" t="str">
        <f>'Main Meals'!D394</f>
        <v>FODMAP Light Omnivore Dairy Free Week 1 &amp; 3 (Wednesday)</v>
      </c>
      <c r="D394" t="str">
        <f>'Main Meals'!L394</f>
        <v>BUNDLE</v>
      </c>
      <c r="F394" t="str">
        <f>'Retail Pricing'!Z394</f>
        <v>No</v>
      </c>
      <c r="G394" s="395" t="str">
        <f>'Retail Pricing'!AA394</f>
        <v>-</v>
      </c>
      <c r="H394" s="395" t="e">
        <f>'Retail Pricing'!#REF!</f>
        <v>#REF!</v>
      </c>
    </row>
    <row r="395" spans="1:8" hidden="1">
      <c r="A395" s="1">
        <f>'Main Meals'!C395</f>
        <v>40868</v>
      </c>
      <c r="B395" t="str">
        <f>'Main Meals'!D395</f>
        <v>FODMAP Light Omnivore Dairy Free Week 1 &amp; 3 (Tuesday)</v>
      </c>
      <c r="D395" t="str">
        <f>'Main Meals'!L395</f>
        <v>BUNDLE</v>
      </c>
      <c r="F395" t="str">
        <f>'Retail Pricing'!Z395</f>
        <v>No</v>
      </c>
      <c r="G395" s="395" t="str">
        <f>'Retail Pricing'!AA395</f>
        <v>-</v>
      </c>
      <c r="H395" s="395" t="e">
        <f>'Retail Pricing'!#REF!</f>
        <v>#REF!</v>
      </c>
    </row>
    <row r="396" spans="1:8" hidden="1">
      <c r="A396" s="1">
        <f>'Main Meals'!C396</f>
        <v>40869</v>
      </c>
      <c r="B396" t="str">
        <f>'Main Meals'!D396</f>
        <v>FODMAP Light Omnivore Dairy Free Week 2 &amp; 4 (Tuesday)</v>
      </c>
      <c r="D396" t="str">
        <f>'Main Meals'!L396</f>
        <v>BUNDLE</v>
      </c>
      <c r="F396" t="str">
        <f>'Retail Pricing'!Z396</f>
        <v>No</v>
      </c>
      <c r="G396" s="395" t="str">
        <f>'Retail Pricing'!AA396</f>
        <v>-</v>
      </c>
      <c r="H396" s="395" t="e">
        <f>'Retail Pricing'!#REF!</f>
        <v>#REF!</v>
      </c>
    </row>
    <row r="397" spans="1:8" hidden="1">
      <c r="A397" s="1">
        <f>'Main Meals'!C397</f>
        <v>40870</v>
      </c>
      <c r="B397" t="str">
        <f>'Main Meals'!D397</f>
        <v>FODMAP Light Omnivore Dairy Free Week 2 &amp; 4 (Wednesday)</v>
      </c>
      <c r="D397" t="str">
        <f>'Main Meals'!L397</f>
        <v>BUNDLE</v>
      </c>
      <c r="F397" t="str">
        <f>'Retail Pricing'!Z397</f>
        <v>No</v>
      </c>
      <c r="G397" s="395" t="str">
        <f>'Retail Pricing'!AA397</f>
        <v>-</v>
      </c>
      <c r="H397" s="395" t="e">
        <f>'Retail Pricing'!#REF!</f>
        <v>#REF!</v>
      </c>
    </row>
    <row r="398" spans="1:8" hidden="1">
      <c r="A398" s="1">
        <f>'Main Meals'!C398</f>
        <v>40871</v>
      </c>
      <c r="B398" t="str">
        <f>'Main Meals'!D398</f>
        <v>FODMAP Light Omnivore Dairy Free Week 2 &amp; 4 (Friday)</v>
      </c>
      <c r="D398" t="str">
        <f>'Main Meals'!L398</f>
        <v>BUNDLE</v>
      </c>
      <c r="F398" t="str">
        <f>'Retail Pricing'!Z398</f>
        <v>No</v>
      </c>
      <c r="G398" s="395" t="str">
        <f>'Retail Pricing'!AA398</f>
        <v>-</v>
      </c>
      <c r="H398" s="395" t="e">
        <f>'Retail Pricing'!#REF!</f>
        <v>#REF!</v>
      </c>
    </row>
    <row r="399" spans="1:8" hidden="1">
      <c r="A399" s="1">
        <f>'Main Meals'!C399</f>
        <v>40872</v>
      </c>
      <c r="B399" t="str">
        <f>'Main Meals'!D399</f>
        <v>FODMAP Light Vegetarian Week 1 &amp; 3 (Friday)</v>
      </c>
      <c r="D399" t="str">
        <f>'Main Meals'!L399</f>
        <v>BUNDLE</v>
      </c>
      <c r="F399" t="str">
        <f>'Retail Pricing'!Z399</f>
        <v>No</v>
      </c>
      <c r="G399" s="395" t="str">
        <f>'Retail Pricing'!AA399</f>
        <v>-</v>
      </c>
      <c r="H399" s="395" t="e">
        <f>'Retail Pricing'!#REF!</f>
        <v>#REF!</v>
      </c>
    </row>
    <row r="400" spans="1:8" hidden="1">
      <c r="A400" s="1">
        <f>'Main Meals'!C400</f>
        <v>40873</v>
      </c>
      <c r="B400" t="str">
        <f>'Main Meals'!D400</f>
        <v>FODMAP Light Vegetarian Week 1 &amp; 3 (Wednesday)</v>
      </c>
      <c r="D400" t="str">
        <f>'Main Meals'!L400</f>
        <v>BUNDLE</v>
      </c>
      <c r="F400" t="str">
        <f>'Retail Pricing'!Z400</f>
        <v>No</v>
      </c>
      <c r="G400" s="395" t="str">
        <f>'Retail Pricing'!AA400</f>
        <v>-</v>
      </c>
      <c r="H400" s="395" t="e">
        <f>'Retail Pricing'!#REF!</f>
        <v>#REF!</v>
      </c>
    </row>
    <row r="401" spans="1:8" hidden="1">
      <c r="A401" s="1">
        <f>'Main Meals'!C401</f>
        <v>40874</v>
      </c>
      <c r="B401" t="str">
        <f>'Main Meals'!D401</f>
        <v>FODMAP Light Vegetarian Week 1 &amp; 3 (Tuesday)</v>
      </c>
      <c r="D401" t="str">
        <f>'Main Meals'!L401</f>
        <v>BUNDLE</v>
      </c>
      <c r="F401" t="str">
        <f>'Retail Pricing'!Z401</f>
        <v>No</v>
      </c>
      <c r="G401" s="395" t="str">
        <f>'Retail Pricing'!AA401</f>
        <v>-</v>
      </c>
      <c r="H401" s="395" t="e">
        <f>'Retail Pricing'!#REF!</f>
        <v>#REF!</v>
      </c>
    </row>
    <row r="402" spans="1:8" hidden="1">
      <c r="A402" s="1">
        <f>'Main Meals'!C402</f>
        <v>40875</v>
      </c>
      <c r="B402" t="str">
        <f>'Main Meals'!D402</f>
        <v>FODMAP Light Vegetarian Week 2 &amp; 4 (Tuesday)</v>
      </c>
      <c r="D402" t="str">
        <f>'Main Meals'!L402</f>
        <v>BUNDLE</v>
      </c>
      <c r="F402" t="str">
        <f>'Retail Pricing'!Z402</f>
        <v>No</v>
      </c>
      <c r="G402" s="395" t="str">
        <f>'Retail Pricing'!AA402</f>
        <v>-</v>
      </c>
      <c r="H402" s="395" t="e">
        <f>'Retail Pricing'!#REF!</f>
        <v>#REF!</v>
      </c>
    </row>
    <row r="403" spans="1:8" hidden="1">
      <c r="A403" s="1">
        <f>'Main Meals'!C403</f>
        <v>40876</v>
      </c>
      <c r="B403" t="str">
        <f>'Main Meals'!D403</f>
        <v>FODMAP Light Vegetarian Week 2 &amp; 4 (Wednesday)</v>
      </c>
      <c r="D403" t="str">
        <f>'Main Meals'!L403</f>
        <v>BUNDLE</v>
      </c>
      <c r="F403" t="str">
        <f>'Retail Pricing'!Z403</f>
        <v>No</v>
      </c>
      <c r="G403" s="395" t="str">
        <f>'Retail Pricing'!AA403</f>
        <v>-</v>
      </c>
      <c r="H403" s="395" t="e">
        <f>'Retail Pricing'!#REF!</f>
        <v>#REF!</v>
      </c>
    </row>
    <row r="404" spans="1:8" hidden="1">
      <c r="A404" s="1">
        <f>'Main Meals'!C404</f>
        <v>40877</v>
      </c>
      <c r="B404" t="str">
        <f>'Main Meals'!D404</f>
        <v>FODMAP Light Vegetarian Week 2 &amp; 4 (Friday)</v>
      </c>
      <c r="D404" t="str">
        <f>'Main Meals'!L404</f>
        <v>BUNDLE</v>
      </c>
      <c r="F404" t="str">
        <f>'Retail Pricing'!Z404</f>
        <v>No</v>
      </c>
      <c r="G404" s="395" t="str">
        <f>'Retail Pricing'!AA404</f>
        <v>-</v>
      </c>
      <c r="H404" s="395" t="e">
        <f>'Retail Pricing'!#REF!</f>
        <v>#REF!</v>
      </c>
    </row>
    <row r="405" spans="1:8" hidden="1">
      <c r="A405" s="1">
        <f>'Main Meals'!C405</f>
        <v>40878</v>
      </c>
      <c r="B405" t="str">
        <f>'Main Meals'!D405</f>
        <v>FODMAP Light Vegetarian Dairy Free Week 1 &amp; 3 (Friday)</v>
      </c>
      <c r="D405" t="str">
        <f>'Main Meals'!L405</f>
        <v>BUNDLE</v>
      </c>
      <c r="F405" t="str">
        <f>'Retail Pricing'!Z405</f>
        <v>No</v>
      </c>
      <c r="G405" s="395" t="str">
        <f>'Retail Pricing'!AA405</f>
        <v>-</v>
      </c>
      <c r="H405" s="395" t="e">
        <f>'Retail Pricing'!#REF!</f>
        <v>#REF!</v>
      </c>
    </row>
    <row r="406" spans="1:8" hidden="1">
      <c r="A406" s="1">
        <f>'Main Meals'!C406</f>
        <v>40879</v>
      </c>
      <c r="B406" t="str">
        <f>'Main Meals'!D406</f>
        <v>FODMAP Light Vegetarian Dairy Free Week 1 &amp; 3 (Wednesday)</v>
      </c>
      <c r="D406" t="str">
        <f>'Main Meals'!L406</f>
        <v>BUNDLE</v>
      </c>
      <c r="F406" t="str">
        <f>'Retail Pricing'!Z406</f>
        <v>No</v>
      </c>
      <c r="G406" s="395" t="str">
        <f>'Retail Pricing'!AA406</f>
        <v>-</v>
      </c>
      <c r="H406" s="395" t="e">
        <f>'Retail Pricing'!#REF!</f>
        <v>#REF!</v>
      </c>
    </row>
    <row r="407" spans="1:8" hidden="1">
      <c r="A407" s="1">
        <f>'Main Meals'!C407</f>
        <v>40880</v>
      </c>
      <c r="B407" t="str">
        <f>'Main Meals'!D407</f>
        <v>FODMAP Light Vegetarian Dairy Free Week 1 &amp; 3 (Tuesday)</v>
      </c>
      <c r="D407" t="str">
        <f>'Main Meals'!L407</f>
        <v>BUNDLE</v>
      </c>
      <c r="F407" t="str">
        <f>'Retail Pricing'!Z407</f>
        <v>No</v>
      </c>
      <c r="G407" s="395" t="str">
        <f>'Retail Pricing'!AA407</f>
        <v>-</v>
      </c>
      <c r="H407" s="395" t="e">
        <f>'Retail Pricing'!#REF!</f>
        <v>#REF!</v>
      </c>
    </row>
    <row r="408" spans="1:8" hidden="1">
      <c r="A408" s="1">
        <f>'Main Meals'!C408</f>
        <v>40881</v>
      </c>
      <c r="B408" t="str">
        <f>'Main Meals'!D408</f>
        <v>FODMAP Light Vegetarian Dairy Free Week 2 &amp; 4 (Tuesday)</v>
      </c>
      <c r="D408" t="str">
        <f>'Main Meals'!L408</f>
        <v>BUNDLE</v>
      </c>
      <c r="F408" t="str">
        <f>'Retail Pricing'!Z408</f>
        <v>No</v>
      </c>
      <c r="G408" s="395" t="str">
        <f>'Retail Pricing'!AA408</f>
        <v>-</v>
      </c>
      <c r="H408" s="395" t="e">
        <f>'Retail Pricing'!#REF!</f>
        <v>#REF!</v>
      </c>
    </row>
    <row r="409" spans="1:8" hidden="1">
      <c r="A409" s="1">
        <f>'Main Meals'!C409</f>
        <v>40882</v>
      </c>
      <c r="B409" t="str">
        <f>'Main Meals'!D409</f>
        <v>FODMAP Light Vegetarian Dairy Free Week 2 &amp; 4 (Wednesday)</v>
      </c>
      <c r="D409" t="str">
        <f>'Main Meals'!L409</f>
        <v>BUNDLE</v>
      </c>
      <c r="F409" t="str">
        <f>'Retail Pricing'!Z409</f>
        <v>No</v>
      </c>
      <c r="G409" s="395" t="str">
        <f>'Retail Pricing'!AA409</f>
        <v>-</v>
      </c>
      <c r="H409" s="395" t="e">
        <f>'Retail Pricing'!#REF!</f>
        <v>#REF!</v>
      </c>
    </row>
    <row r="410" spans="1:8" hidden="1">
      <c r="A410" s="1">
        <f>'Main Meals'!C410</f>
        <v>40883</v>
      </c>
      <c r="B410" t="str">
        <f>'Main Meals'!D410</f>
        <v>FODMAP Light Vegetarian Dairy Free Week 2 &amp; 4 (Friday)</v>
      </c>
      <c r="D410" t="str">
        <f>'Main Meals'!L410</f>
        <v>BUNDLE</v>
      </c>
      <c r="F410" t="str">
        <f>'Retail Pricing'!Z410</f>
        <v>No</v>
      </c>
      <c r="G410" s="395" t="str">
        <f>'Retail Pricing'!AA410</f>
        <v>-</v>
      </c>
      <c r="H410" s="395" t="e">
        <f>'Retail Pricing'!#REF!</f>
        <v>#REF!</v>
      </c>
    </row>
    <row r="411" spans="1:8">
      <c r="A411" s="1">
        <f>'Main Meals'!C411</f>
        <v>88701</v>
      </c>
      <c r="B411" t="str">
        <f>'Main Meals'!D411</f>
        <v xml:space="preserve">Turkey Meatloaf with Rosemary Whipped Potatoes &amp; Green Beans </v>
      </c>
      <c r="C411" s="1" t="s">
        <v>1564</v>
      </c>
      <c r="D411" s="1" t="str">
        <f>'Main Meals'!L411</f>
        <v>SS</v>
      </c>
      <c r="E411" s="1" t="s">
        <v>2076</v>
      </c>
      <c r="F411" s="1" t="str">
        <f>'Retail Pricing'!Z411</f>
        <v>Yes</v>
      </c>
      <c r="G411" s="395">
        <f>'Retail Pricing'!AA411</f>
        <v>13.19</v>
      </c>
      <c r="H411" s="395" t="e">
        <f>'Retail Pricing'!#REF!</f>
        <v>#REF!</v>
      </c>
    </row>
    <row r="412" spans="1:8">
      <c r="A412" s="1">
        <f>'Main Meals'!C412</f>
        <v>88801</v>
      </c>
      <c r="B412" t="str">
        <f>'Main Meals'!D412</f>
        <v xml:space="preserve">Mediterranean Sea Bass </v>
      </c>
      <c r="C412" s="1" t="s">
        <v>1564</v>
      </c>
      <c r="D412" s="1" t="str">
        <f>'Main Meals'!L412</f>
        <v>SS</v>
      </c>
      <c r="E412" s="1" t="s">
        <v>2075</v>
      </c>
      <c r="F412" s="1" t="str">
        <f>'Retail Pricing'!Z412</f>
        <v>Yes</v>
      </c>
      <c r="G412" s="395">
        <f>'Retail Pricing'!AA412</f>
        <v>15.99</v>
      </c>
      <c r="H412" s="395" t="e">
        <f>'Retail Pricing'!#REF!</f>
        <v>#REF!</v>
      </c>
    </row>
    <row r="413" spans="1:8">
      <c r="A413" s="1">
        <f>'Main Meals'!C413</f>
        <v>3101</v>
      </c>
      <c r="B413" t="str">
        <f>'Main Meals'!D413</f>
        <v xml:space="preserve">Harvest Salad </v>
      </c>
      <c r="C413" s="1" t="s">
        <v>1564</v>
      </c>
      <c r="D413" s="1" t="str">
        <f>'Main Meals'!L413</f>
        <v>SS</v>
      </c>
      <c r="E413" s="1" t="s">
        <v>2075</v>
      </c>
      <c r="F413" s="1" t="str">
        <f>'Retail Pricing'!Z413</f>
        <v>Yes</v>
      </c>
      <c r="G413" s="395">
        <f>'Retail Pricing'!AA413</f>
        <v>15.45</v>
      </c>
      <c r="H413" s="395" t="e">
        <f>'Retail Pricing'!#REF!</f>
        <v>#REF!</v>
      </c>
    </row>
    <row r="414" spans="1:8" hidden="1">
      <c r="A414" s="1">
        <f>'Main Meals'!C414</f>
        <v>88901</v>
      </c>
      <c r="B414" t="str">
        <f>'Main Meals'!D414</f>
        <v xml:space="preserve">Chickpea Curry </v>
      </c>
      <c r="D414" t="str">
        <f>'Main Meals'!L414</f>
        <v>SS</v>
      </c>
      <c r="F414" t="str">
        <f>'Retail Pricing'!Z414</f>
        <v>No</v>
      </c>
      <c r="G414" s="395">
        <f>'Retail Pricing'!AA414</f>
        <v>12.99</v>
      </c>
      <c r="H414" s="395" t="e">
        <f>'Retail Pricing'!#REF!</f>
        <v>#REF!</v>
      </c>
    </row>
    <row r="415" spans="1:8">
      <c r="A415" s="1">
        <f>'Main Meals'!C415</f>
        <v>89001</v>
      </c>
      <c r="B415" t="str">
        <f>'Main Meals'!D415</f>
        <v xml:space="preserve">Pumpkin Loaf </v>
      </c>
      <c r="C415" s="1" t="s">
        <v>2116</v>
      </c>
      <c r="D415" s="1" t="str">
        <f>'Main Meals'!L415</f>
        <v>MS</v>
      </c>
      <c r="E415" s="1" t="s">
        <v>2076</v>
      </c>
      <c r="F415" s="1" t="str">
        <f>'Retail Pricing'!Z415</f>
        <v>Yes</v>
      </c>
      <c r="G415" s="395">
        <f>'Retail Pricing'!AA415</f>
        <v>11.41</v>
      </c>
      <c r="H415" s="395" t="e">
        <f>'Retail Pricing'!#REF!</f>
        <v>#REF!</v>
      </c>
    </row>
    <row r="416" spans="1:8" hidden="1">
      <c r="A416" s="1">
        <f>'Main Meals'!C416</f>
        <v>89101</v>
      </c>
      <c r="B416" t="str">
        <f>'Main Meals'!D416</f>
        <v xml:space="preserve">Coconut Macaroons  </v>
      </c>
      <c r="D416" t="str">
        <f>'Main Meals'!L416</f>
        <v>MS</v>
      </c>
      <c r="F416" t="str">
        <f>'Retail Pricing'!Z416</f>
        <v>No</v>
      </c>
      <c r="G416" s="395">
        <f>'Retail Pricing'!AA416</f>
        <v>9.99</v>
      </c>
      <c r="H416" s="395" t="e">
        <f>'Retail Pricing'!#REF!</f>
        <v>#REF!</v>
      </c>
    </row>
    <row r="417" spans="1:8" hidden="1">
      <c r="A417" s="1">
        <f>'Main Meals'!C417</f>
        <v>40884</v>
      </c>
      <c r="B417" t="str">
        <f>'Main Meals'!D417</f>
        <v xml:space="preserve">GI-Friendly Holiday Bundle </v>
      </c>
      <c r="D417" t="str">
        <f>'Main Meals'!L417</f>
        <v>BUNDLE</v>
      </c>
      <c r="F417" t="str">
        <f>'Retail Pricing'!Z417</f>
        <v>No</v>
      </c>
      <c r="G417" s="395">
        <f>'Retail Pricing'!AA417</f>
        <v>83.99</v>
      </c>
      <c r="H417" s="395" t="e">
        <f>'Retail Pricing'!#REF!</f>
        <v>#REF!</v>
      </c>
    </row>
    <row r="418" spans="1:8" hidden="1">
      <c r="A418" s="1">
        <f>'Main Meals'!C418</f>
        <v>40885</v>
      </c>
      <c r="B418" t="str">
        <f>'Main Meals'!D418</f>
        <v>Holiday Experience  (Sea Bass)</v>
      </c>
      <c r="D418" t="str">
        <f>'Main Meals'!L418</f>
        <v>BUNDLE</v>
      </c>
      <c r="F418" t="str">
        <f>'Retail Pricing'!Z418</f>
        <v>No</v>
      </c>
      <c r="G418" s="395">
        <f>'Retail Pricing'!AA418</f>
        <v>100.99</v>
      </c>
      <c r="H418" s="395" t="e">
        <f>'Retail Pricing'!#REF!</f>
        <v>#REF!</v>
      </c>
    </row>
    <row r="419" spans="1:8" hidden="1">
      <c r="A419" s="1">
        <f>'Main Meals'!C419</f>
        <v>40886</v>
      </c>
      <c r="B419" t="str">
        <f>'Main Meals'!D419</f>
        <v>Holiday Experience  (Lamb)</v>
      </c>
      <c r="D419" t="str">
        <f>'Main Meals'!L419</f>
        <v>BUNDLE</v>
      </c>
      <c r="F419" t="str">
        <f>'Retail Pricing'!Z419</f>
        <v>No</v>
      </c>
      <c r="G419" s="395">
        <f>'Retail Pricing'!AA419</f>
        <v>100.99</v>
      </c>
      <c r="H419" s="395" t="e">
        <f>'Retail Pricing'!#REF!</f>
        <v>#REF!</v>
      </c>
    </row>
    <row r="420" spans="1:8">
      <c r="A420" s="1">
        <f>'Main Meals'!C420</f>
        <v>89201</v>
      </c>
      <c r="B420" t="str">
        <f>'Main Meals'!D420</f>
        <v xml:space="preserve">Black Sea Bass in Persillade with Almond-Mint Rice Pilaf </v>
      </c>
      <c r="C420" s="1" t="s">
        <v>1564</v>
      </c>
      <c r="D420" s="1" t="str">
        <f>'Main Meals'!L420</f>
        <v>SS</v>
      </c>
      <c r="E420" s="1" t="s">
        <v>2075</v>
      </c>
      <c r="F420" s="1" t="str">
        <f>'Retail Pricing'!Z420</f>
        <v>Yes</v>
      </c>
      <c r="G420" s="395">
        <f>'Retail Pricing'!AA420</f>
        <v>22.99</v>
      </c>
      <c r="H420" s="395" t="e">
        <f>'Retail Pricing'!#REF!</f>
        <v>#REF!</v>
      </c>
    </row>
    <row r="421" spans="1:8">
      <c r="A421" s="1">
        <f>'Main Meals'!C421</f>
        <v>89301</v>
      </c>
      <c r="B421" t="str">
        <f>'Main Meals'!D421</f>
        <v xml:space="preserve">Colorado Lamb Loin in Persillade with Almond-Mint Rice Pilaf </v>
      </c>
      <c r="C421" s="1" t="s">
        <v>1564</v>
      </c>
      <c r="D421" s="1" t="str">
        <f>'Main Meals'!L421</f>
        <v>SS</v>
      </c>
      <c r="E421" s="1" t="s">
        <v>2075</v>
      </c>
      <c r="F421" s="1" t="str">
        <f>'Retail Pricing'!Z421</f>
        <v>Yes</v>
      </c>
      <c r="G421" s="395">
        <f>'Retail Pricing'!AA421</f>
        <v>24.99</v>
      </c>
      <c r="H421" s="395" t="e">
        <f>'Retail Pricing'!#REF!</f>
        <v>#REF!</v>
      </c>
    </row>
    <row r="422" spans="1:8">
      <c r="A422" s="1">
        <f>'Main Meals'!C422</f>
        <v>89401</v>
      </c>
      <c r="B422" t="str">
        <f>'Main Meals'!D422</f>
        <v xml:space="preserve">Lobster Bisque </v>
      </c>
      <c r="C422" s="1" t="s">
        <v>2114</v>
      </c>
      <c r="D422" s="1" t="str">
        <f>'Main Meals'!L422</f>
        <v>SS</v>
      </c>
      <c r="E422" s="1" t="s">
        <v>2076</v>
      </c>
      <c r="F422" s="1" t="str">
        <f>'Retail Pricing'!Z422</f>
        <v>Yes</v>
      </c>
      <c r="G422" s="395">
        <f>'Retail Pricing'!AA422</f>
        <v>14.99</v>
      </c>
      <c r="H422" s="395" t="e">
        <f>'Retail Pricing'!#REF!</f>
        <v>#REF!</v>
      </c>
    </row>
    <row r="423" spans="1:8">
      <c r="A423" s="1">
        <f>'Main Meals'!C423</f>
        <v>89501</v>
      </c>
      <c r="B423" t="str">
        <f>'Main Meals'!D423</f>
        <v xml:space="preserve">Baby Carrots and Radicchio in Blood Orange Sauce </v>
      </c>
      <c r="C423" s="1" t="s">
        <v>2113</v>
      </c>
      <c r="D423" s="1" t="str">
        <f>'Main Meals'!L423</f>
        <v>SS</v>
      </c>
      <c r="E423" s="1" t="s">
        <v>2075</v>
      </c>
      <c r="F423" s="1" t="str">
        <f>'Retail Pricing'!Z423</f>
        <v>Yes</v>
      </c>
      <c r="G423" s="395">
        <f>'Retail Pricing'!AA423</f>
        <v>8.99</v>
      </c>
      <c r="H423" s="395" t="e">
        <f>'Retail Pricing'!#REF!</f>
        <v>#REF!</v>
      </c>
    </row>
    <row r="424" spans="1:8">
      <c r="A424" s="1">
        <f>'Main Meals'!C424</f>
        <v>89601</v>
      </c>
      <c r="B424" t="str">
        <f>'Main Meals'!D424</f>
        <v xml:space="preserve">Coulant au Chocolat  </v>
      </c>
      <c r="C424" s="1" t="s">
        <v>2116</v>
      </c>
      <c r="D424" s="1" t="str">
        <f>'Main Meals'!L424</f>
        <v>SS</v>
      </c>
      <c r="E424" s="1" t="s">
        <v>2076</v>
      </c>
      <c r="F424" s="1" t="str">
        <f>'Retail Pricing'!Z424</f>
        <v>Yes</v>
      </c>
      <c r="G424" s="395">
        <f>'Retail Pricing'!AA424</f>
        <v>11.99</v>
      </c>
      <c r="H424" s="395" t="e">
        <f>'Retail Pricing'!#REF!</f>
        <v>#REF!</v>
      </c>
    </row>
    <row r="425" spans="1:8">
      <c r="A425" s="1">
        <f>'Main Meals'!C425</f>
        <v>89701</v>
      </c>
      <c r="B425" t="str">
        <f>'Main Meals'!D425</f>
        <v xml:space="preserve">Terrine of Dungeness Crab </v>
      </c>
      <c r="C425" s="1" t="s">
        <v>1564</v>
      </c>
      <c r="D425" s="1" t="str">
        <f>'Main Meals'!L425</f>
        <v>SS</v>
      </c>
      <c r="E425" s="1" t="s">
        <v>2075</v>
      </c>
      <c r="F425" s="1" t="str">
        <f>'Retail Pricing'!Z425</f>
        <v>Yes</v>
      </c>
      <c r="G425" s="395">
        <f>'Retail Pricing'!AA425</f>
        <v>16.989999999999998</v>
      </c>
      <c r="H425" s="395" t="e">
        <f>'Retail Pricing'!#REF!</f>
        <v>#REF!</v>
      </c>
    </row>
    <row r="426" spans="1:8" hidden="1">
      <c r="A426" s="1">
        <f>'Main Meals'!C426</f>
        <v>40887</v>
      </c>
      <c r="B426" t="str">
        <f>'Main Meals'!D426</f>
        <v>Valentines Bundle  (double sea bass)</v>
      </c>
      <c r="D426" t="str">
        <f>'Main Meals'!L426</f>
        <v>BUNDLE</v>
      </c>
      <c r="F426" t="str">
        <f>'Retail Pricing'!Z426</f>
        <v>No</v>
      </c>
      <c r="G426" s="395">
        <f>'Retail Pricing'!AA426</f>
        <v>100.99</v>
      </c>
      <c r="H426" s="395" t="e">
        <f>'Retail Pricing'!#REF!</f>
        <v>#REF!</v>
      </c>
    </row>
    <row r="427" spans="1:8" hidden="1">
      <c r="A427" s="1">
        <f>'Main Meals'!C427</f>
        <v>40888</v>
      </c>
      <c r="B427" t="str">
        <f>'Main Meals'!D427</f>
        <v>Valentines Bundle  (double lamb)</v>
      </c>
      <c r="D427" t="str">
        <f>'Main Meals'!L427</f>
        <v>BUNDLE</v>
      </c>
      <c r="F427" t="str">
        <f>'Retail Pricing'!Z427</f>
        <v>No</v>
      </c>
      <c r="G427" s="395">
        <f>'Retail Pricing'!AA427</f>
        <v>100.99</v>
      </c>
      <c r="H427" s="395" t="e">
        <f>'Retail Pricing'!#REF!</f>
        <v>#REF!</v>
      </c>
    </row>
    <row r="428" spans="1:8" hidden="1">
      <c r="A428" s="1">
        <f>'Main Meals'!C428</f>
        <v>40889</v>
      </c>
      <c r="B428" t="str">
        <f>'Main Meals'!D428</f>
        <v>Valentines Bundle  (one lamb one bass)</v>
      </c>
      <c r="D428" t="str">
        <f>'Main Meals'!L428</f>
        <v>BUNDLE</v>
      </c>
      <c r="F428" t="str">
        <f>'Retail Pricing'!Z428</f>
        <v>No</v>
      </c>
      <c r="G428" s="395">
        <f>'Retail Pricing'!AA428</f>
        <v>100.99</v>
      </c>
      <c r="H428" s="395" t="e">
        <f>'Retail Pricing'!#REF!</f>
        <v>#REF!</v>
      </c>
    </row>
    <row r="429" spans="1:8" hidden="1">
      <c r="A429" s="1">
        <f>'Main Meals'!C429</f>
        <v>89801</v>
      </c>
      <c r="B429" t="str">
        <f>'Main Meals'!D429</f>
        <v xml:space="preserve">Coulants au Chocolat &amp; Strawberry Ganache Lollipops </v>
      </c>
      <c r="D429" t="str">
        <f>'Main Meals'!L429</f>
        <v>MS</v>
      </c>
      <c r="F429" t="str">
        <f>'Retail Pricing'!Z429</f>
        <v>No</v>
      </c>
      <c r="G429" s="395" t="str">
        <f>'Retail Pricing'!AA429</f>
        <v>-</v>
      </c>
      <c r="H429" s="395" t="e">
        <f>'Retail Pricing'!#REF!</f>
        <v>#REF!</v>
      </c>
    </row>
    <row r="430" spans="1:8">
      <c r="A430" s="1">
        <f>'Main Meals'!C430</f>
        <v>20210</v>
      </c>
      <c r="B430" t="str">
        <f>'Main Meals'!D430</f>
        <v xml:space="preserve">Tortilla Española  </v>
      </c>
      <c r="C430" s="1" t="s">
        <v>152</v>
      </c>
      <c r="D430" s="1" t="str">
        <f>'Main Meals'!L430</f>
        <v>BULK</v>
      </c>
      <c r="E430" s="1" t="s">
        <v>305</v>
      </c>
      <c r="F430" s="1" t="str">
        <f>'Retail Pricing'!Z430</f>
        <v>Yes</v>
      </c>
      <c r="G430" s="395" t="str">
        <f>'Retail Pricing'!AA430</f>
        <v>-</v>
      </c>
      <c r="H430" s="395" t="e">
        <f>'Retail Pricing'!#REF!</f>
        <v>#REF!</v>
      </c>
    </row>
    <row r="431" spans="1:8">
      <c r="A431" s="1">
        <f>'Main Meals'!C431</f>
        <v>30210</v>
      </c>
      <c r="B431" t="str">
        <f>'Main Meals'!D431</f>
        <v xml:space="preserve">Chicken &amp; Rice Soup </v>
      </c>
      <c r="C431" s="1" t="s">
        <v>2114</v>
      </c>
      <c r="D431" s="1" t="str">
        <f>'Main Meals'!L431</f>
        <v>BULK</v>
      </c>
      <c r="E431" s="1" t="s">
        <v>305</v>
      </c>
      <c r="F431" s="1" t="str">
        <f>'Retail Pricing'!Z431</f>
        <v>Yes</v>
      </c>
      <c r="G431" s="395" t="str">
        <f>'Retail Pricing'!AA431</f>
        <v>-</v>
      </c>
      <c r="H431" s="395" t="e">
        <f>'Retail Pricing'!#REF!</f>
        <v>#REF!</v>
      </c>
    </row>
    <row r="432" spans="1:8">
      <c r="A432" s="1">
        <f>'Main Meals'!C432</f>
        <v>7810</v>
      </c>
      <c r="B432" t="str">
        <f>'Main Meals'!D432</f>
        <v xml:space="preserve">Three-Spice Turkey Chili </v>
      </c>
      <c r="C432" s="1" t="s">
        <v>2114</v>
      </c>
      <c r="D432" s="1" t="str">
        <f>'Main Meals'!L432</f>
        <v>BULK</v>
      </c>
      <c r="E432" s="1" t="s">
        <v>305</v>
      </c>
      <c r="F432" s="1" t="str">
        <f>'Retail Pricing'!Z432</f>
        <v>Yes</v>
      </c>
      <c r="G432" s="395" t="str">
        <f>'Retail Pricing'!AA432</f>
        <v>-</v>
      </c>
      <c r="H432" s="395" t="e">
        <f>'Retail Pricing'!#REF!</f>
        <v>#REF!</v>
      </c>
    </row>
    <row r="433" spans="1:8">
      <c r="A433" s="1">
        <f>'Main Meals'!C433</f>
        <v>8010</v>
      </c>
      <c r="B433" t="str">
        <f>'Main Meals'!D433</f>
        <v xml:space="preserve">Carrot Ginger Soup </v>
      </c>
      <c r="C433" s="1" t="s">
        <v>2114</v>
      </c>
      <c r="D433" s="1" t="str">
        <f>'Main Meals'!L433</f>
        <v>BULK</v>
      </c>
      <c r="E433" s="1" t="s">
        <v>305</v>
      </c>
      <c r="F433" s="1" t="str">
        <f>'Retail Pricing'!Z433</f>
        <v>Yes</v>
      </c>
      <c r="G433" s="395" t="str">
        <f>'Retail Pricing'!AA433</f>
        <v>-</v>
      </c>
      <c r="H433" s="395" t="e">
        <f>'Retail Pricing'!#REF!</f>
        <v>#REF!</v>
      </c>
    </row>
    <row r="434" spans="1:8">
      <c r="A434" s="1">
        <f>'Main Meals'!C434</f>
        <v>30610</v>
      </c>
      <c r="B434" t="str">
        <f>'Main Meals'!D434</f>
        <v>Tortilla Soup (Chicken)</v>
      </c>
      <c r="C434" s="1" t="s">
        <v>2114</v>
      </c>
      <c r="D434" s="1" t="str">
        <f>'Main Meals'!L434</f>
        <v>BULK</v>
      </c>
      <c r="E434" s="1" t="s">
        <v>305</v>
      </c>
      <c r="F434" s="1" t="str">
        <f>'Retail Pricing'!Z434</f>
        <v>Yes</v>
      </c>
      <c r="G434" s="395" t="str">
        <f>'Retail Pricing'!AA434</f>
        <v>-</v>
      </c>
      <c r="H434" s="395" t="e">
        <f>'Retail Pricing'!#REF!</f>
        <v>#REF!</v>
      </c>
    </row>
    <row r="435" spans="1:8">
      <c r="A435" s="1">
        <f>'Main Meals'!C435</f>
        <v>30611</v>
      </c>
      <c r="B435" t="str">
        <f>'Main Meals'!D435</f>
        <v>Tortilla Soup (Vegetable)</v>
      </c>
      <c r="C435" s="1" t="s">
        <v>2114</v>
      </c>
      <c r="D435" s="1" t="str">
        <f>'Main Meals'!L435</f>
        <v>BULK</v>
      </c>
      <c r="E435" s="1" t="s">
        <v>305</v>
      </c>
      <c r="F435" s="1" t="str">
        <f>'Retail Pricing'!Z435</f>
        <v>Yes</v>
      </c>
      <c r="G435" s="395" t="str">
        <f>'Retail Pricing'!AA435</f>
        <v>-</v>
      </c>
      <c r="H435" s="395" t="e">
        <f>'Retail Pricing'!#REF!</f>
        <v>#REF!</v>
      </c>
    </row>
    <row r="436" spans="1:8">
      <c r="A436" s="1">
        <f>'Main Meals'!C436</f>
        <v>11010</v>
      </c>
      <c r="B436" t="str">
        <f>'Main Meals'!D436</f>
        <v xml:space="preserve">​Grab &amp; Go Gazpacho </v>
      </c>
      <c r="C436" s="1" t="s">
        <v>2114</v>
      </c>
      <c r="D436" s="1" t="str">
        <f>'Main Meals'!L436</f>
        <v>BULK</v>
      </c>
      <c r="E436" s="1" t="s">
        <v>305</v>
      </c>
      <c r="F436" s="1" t="str">
        <f>'Retail Pricing'!Z436</f>
        <v>Yes</v>
      </c>
      <c r="G436" s="395" t="str">
        <f>'Retail Pricing'!AA436</f>
        <v>-</v>
      </c>
      <c r="H436" s="395" t="e">
        <f>'Retail Pricing'!#REF!</f>
        <v>#REF!</v>
      </c>
    </row>
    <row r="437" spans="1:8">
      <c r="A437" s="1">
        <f>'Main Meals'!C437</f>
        <v>14010</v>
      </c>
      <c r="B437" t="str">
        <f>'Main Meals'!D437</f>
        <v xml:space="preserve">Mashed Sweet Potato  </v>
      </c>
      <c r="C437" s="1" t="s">
        <v>2113</v>
      </c>
      <c r="D437" s="1" t="str">
        <f>'Main Meals'!L437</f>
        <v>BULK</v>
      </c>
      <c r="E437" s="1" t="s">
        <v>305</v>
      </c>
      <c r="F437" s="1" t="str">
        <f>'Retail Pricing'!Z437</f>
        <v>Yes</v>
      </c>
      <c r="G437" s="395" t="str">
        <f>'Retail Pricing'!AA437</f>
        <v>-</v>
      </c>
      <c r="H437" s="395" t="e">
        <f>'Retail Pricing'!#REF!</f>
        <v>#REF!</v>
      </c>
    </row>
    <row r="438" spans="1:8">
      <c r="A438" s="1">
        <f>'Main Meals'!C438</f>
        <v>10210</v>
      </c>
      <c r="B438" t="str">
        <f>'Main Meals'!D438</f>
        <v xml:space="preserve">Roasted Broccoli, Carrots and Brussel Sprouts </v>
      </c>
      <c r="C438" s="1" t="s">
        <v>2113</v>
      </c>
      <c r="D438" s="1" t="str">
        <f>'Main Meals'!L438</f>
        <v>BULK</v>
      </c>
      <c r="E438" s="1" t="s">
        <v>305</v>
      </c>
      <c r="F438" s="1" t="str">
        <f>'Retail Pricing'!Z438</f>
        <v>Yes</v>
      </c>
      <c r="G438" s="395" t="str">
        <f>'Retail Pricing'!AA438</f>
        <v>-</v>
      </c>
      <c r="H438" s="395" t="e">
        <f>'Retail Pricing'!#REF!</f>
        <v>#REF!</v>
      </c>
    </row>
    <row r="439" spans="1:8">
      <c r="A439" s="1">
        <f>'Main Meals'!C439</f>
        <v>5810</v>
      </c>
      <c r="B439" t="str">
        <f>'Main Meals'!D439</f>
        <v xml:space="preserve">Rosemary Whipped Potatoes </v>
      </c>
      <c r="C439" s="1" t="s">
        <v>2113</v>
      </c>
      <c r="D439" s="1" t="str">
        <f>'Main Meals'!L439</f>
        <v>BULK</v>
      </c>
      <c r="E439" s="1" t="s">
        <v>305</v>
      </c>
      <c r="F439" s="1" t="str">
        <f>'Retail Pricing'!Z439</f>
        <v>Yes</v>
      </c>
      <c r="G439" s="395" t="str">
        <f>'Retail Pricing'!AA439</f>
        <v>-</v>
      </c>
      <c r="H439" s="395" t="e">
        <f>'Retail Pricing'!#REF!</f>
        <v>#REF!</v>
      </c>
    </row>
    <row r="440" spans="1:8">
      <c r="A440" s="1">
        <f>'Main Meals'!C440</f>
        <v>6110</v>
      </c>
      <c r="B440" t="str">
        <f>'Main Meals'!D440</f>
        <v xml:space="preserve">Green Beans with Toasted Almonds </v>
      </c>
      <c r="C440" s="1" t="s">
        <v>2113</v>
      </c>
      <c r="D440" s="1" t="str">
        <f>'Main Meals'!L440</f>
        <v>BULK</v>
      </c>
      <c r="E440" s="1" t="s">
        <v>305</v>
      </c>
      <c r="F440" s="1" t="str">
        <f>'Retail Pricing'!Z440</f>
        <v>Yes</v>
      </c>
      <c r="G440" s="395" t="str">
        <f>'Retail Pricing'!AA440</f>
        <v>-</v>
      </c>
      <c r="H440" s="395" t="e">
        <f>'Retail Pricing'!#REF!</f>
        <v>#REF!</v>
      </c>
    </row>
    <row r="441" spans="1:8">
      <c r="A441" s="1">
        <f>'Main Meals'!C441</f>
        <v>30910</v>
      </c>
      <c r="B441" t="str">
        <f>'Main Meals'!D441</f>
        <v xml:space="preserve">Salmon with Dill </v>
      </c>
      <c r="C441" s="1" t="s">
        <v>2113</v>
      </c>
      <c r="D441" s="1" t="str">
        <f>'Main Meals'!L441</f>
        <v>BULK</v>
      </c>
      <c r="E441" s="1" t="s">
        <v>305</v>
      </c>
      <c r="F441" s="1" t="str">
        <f>'Retail Pricing'!Z441</f>
        <v>Yes</v>
      </c>
      <c r="G441" s="395" t="str">
        <f>'Retail Pricing'!AA441</f>
        <v>-</v>
      </c>
      <c r="H441" s="395" t="e">
        <f>'Retail Pricing'!#REF!</f>
        <v>#REF!</v>
      </c>
    </row>
    <row r="442" spans="1:8">
      <c r="A442" s="1">
        <f>'Main Meals'!C442</f>
        <v>10410</v>
      </c>
      <c r="B442" t="str">
        <f>'Main Meals'!D442</f>
        <v xml:space="preserve">Cumin Roasted Carrots &amp; Parsnips </v>
      </c>
      <c r="C442" s="1" t="s">
        <v>2113</v>
      </c>
      <c r="D442" s="1" t="str">
        <f>'Main Meals'!L442</f>
        <v>BULK</v>
      </c>
      <c r="E442" s="1" t="s">
        <v>305</v>
      </c>
      <c r="F442" s="1" t="str">
        <f>'Retail Pricing'!Z442</f>
        <v>Yes</v>
      </c>
      <c r="G442" s="395" t="str">
        <f>'Retail Pricing'!AA442</f>
        <v>-</v>
      </c>
      <c r="H442" s="395" t="e">
        <f>'Retail Pricing'!#REF!</f>
        <v>#REF!</v>
      </c>
    </row>
    <row r="443" spans="1:8">
      <c r="A443" s="1">
        <f>'Main Meals'!C443</f>
        <v>40210</v>
      </c>
      <c r="B443" t="str">
        <f>'Main Meals'!D443</f>
        <v xml:space="preserve">Roasted Shrimp </v>
      </c>
      <c r="C443" s="1" t="s">
        <v>2113</v>
      </c>
      <c r="D443" s="1" t="str">
        <f>'Main Meals'!L443</f>
        <v>BULK</v>
      </c>
      <c r="E443" s="1" t="s">
        <v>305</v>
      </c>
      <c r="F443" s="1" t="str">
        <f>'Retail Pricing'!Z443</f>
        <v>Yes</v>
      </c>
      <c r="G443" s="395" t="str">
        <f>'Retail Pricing'!AA443</f>
        <v>-</v>
      </c>
      <c r="H443" s="395" t="e">
        <f>'Retail Pricing'!#REF!</f>
        <v>#REF!</v>
      </c>
    </row>
    <row r="444" spans="1:8">
      <c r="A444" s="1">
        <f>'Main Meals'!C444</f>
        <v>13310</v>
      </c>
      <c r="B444" t="str">
        <f>'Main Meals'!D444</f>
        <v xml:space="preserve">Hummus   </v>
      </c>
      <c r="C444" s="1" t="s">
        <v>2113</v>
      </c>
      <c r="D444" s="1" t="str">
        <f>'Main Meals'!L444</f>
        <v>BULK</v>
      </c>
      <c r="E444" s="1" t="s">
        <v>305</v>
      </c>
      <c r="F444" s="1" t="str">
        <f>'Retail Pricing'!Z444</f>
        <v>Yes</v>
      </c>
      <c r="G444" s="395" t="str">
        <f>'Retail Pricing'!AA444</f>
        <v>-</v>
      </c>
      <c r="H444" s="395" t="e">
        <f>'Retail Pricing'!#REF!</f>
        <v>#REF!</v>
      </c>
    </row>
    <row r="445" spans="1:8">
      <c r="A445" s="1">
        <f>'Main Meals'!C445</f>
        <v>8610</v>
      </c>
      <c r="B445" t="str">
        <f>'Main Meals'!D445</f>
        <v xml:space="preserve">Herbed Quinoa </v>
      </c>
      <c r="C445" s="1" t="s">
        <v>2113</v>
      </c>
      <c r="D445" s="1" t="str">
        <f>'Main Meals'!L445</f>
        <v>BULK</v>
      </c>
      <c r="E445" s="1" t="s">
        <v>305</v>
      </c>
      <c r="F445" s="1" t="str">
        <f>'Retail Pricing'!Z445</f>
        <v>Yes</v>
      </c>
      <c r="G445" s="395" t="str">
        <f>'Retail Pricing'!AA445</f>
        <v>-</v>
      </c>
      <c r="H445" s="395" t="e">
        <f>'Retail Pricing'!#REF!</f>
        <v>#REF!</v>
      </c>
    </row>
    <row r="446" spans="1:8">
      <c r="A446" s="1">
        <f>'Main Meals'!C446</f>
        <v>84010</v>
      </c>
      <c r="B446" t="str">
        <f>'Main Meals'!D446</f>
        <v xml:space="preserve">Falafel with Kale Sesame Salad </v>
      </c>
      <c r="C446" s="1" t="s">
        <v>1564</v>
      </c>
      <c r="D446" s="1" t="str">
        <f>'Main Meals'!L446</f>
        <v>BULK</v>
      </c>
      <c r="E446" s="1" t="s">
        <v>305</v>
      </c>
      <c r="F446" s="1" t="str">
        <f>'Retail Pricing'!Z446</f>
        <v>Yes</v>
      </c>
      <c r="G446" s="395" t="str">
        <f>'Retail Pricing'!AA446</f>
        <v>-</v>
      </c>
      <c r="H446" s="395" t="e">
        <f>'Retail Pricing'!#REF!</f>
        <v>#REF!</v>
      </c>
    </row>
    <row r="447" spans="1:8">
      <c r="A447" s="1">
        <f>'Main Meals'!C447</f>
        <v>80410</v>
      </c>
      <c r="B447" t="str">
        <f>'Main Meals'!D447</f>
        <v xml:space="preserve">Gefilte Fish </v>
      </c>
      <c r="C447" s="1" t="s">
        <v>1564</v>
      </c>
      <c r="D447" s="1" t="str">
        <f>'Main Meals'!L447</f>
        <v>BULK</v>
      </c>
      <c r="E447" s="1" t="s">
        <v>305</v>
      </c>
      <c r="F447" s="1" t="str">
        <f>'Retail Pricing'!Z447</f>
        <v>Yes</v>
      </c>
      <c r="G447" s="395" t="str">
        <f>'Retail Pricing'!AA447</f>
        <v>-</v>
      </c>
      <c r="H447" s="395" t="e">
        <f>'Retail Pricing'!#REF!</f>
        <v>#REF!</v>
      </c>
    </row>
    <row r="448" spans="1:8">
      <c r="A448" s="1">
        <f>'Main Meals'!C448</f>
        <v>88210</v>
      </c>
      <c r="B448" t="str">
        <f>'Main Meals'!D448</f>
        <v xml:space="preserve">Macarons </v>
      </c>
      <c r="C448" s="1" t="s">
        <v>2116</v>
      </c>
      <c r="D448" s="1" t="str">
        <f>'Main Meals'!L448</f>
        <v>BULK</v>
      </c>
      <c r="E448" s="1" t="s">
        <v>305</v>
      </c>
      <c r="F448" s="1" t="str">
        <f>'Retail Pricing'!Z448</f>
        <v>Yes</v>
      </c>
      <c r="G448" s="395" t="str">
        <f>'Retail Pricing'!AA448</f>
        <v>-</v>
      </c>
      <c r="H448" s="395" t="e">
        <f>'Retail Pricing'!#REF!</f>
        <v>#REF!</v>
      </c>
    </row>
    <row r="449" spans="1:8">
      <c r="A449" s="1">
        <f>'Main Meals'!C449</f>
        <v>89110</v>
      </c>
      <c r="B449" t="str">
        <f>'Main Meals'!D449</f>
        <v xml:space="preserve">Coconut Macaroons  </v>
      </c>
      <c r="C449" s="1" t="s">
        <v>2116</v>
      </c>
      <c r="D449" s="1" t="str">
        <f>'Main Meals'!L449</f>
        <v>BULK</v>
      </c>
      <c r="E449" s="1" t="s">
        <v>305</v>
      </c>
      <c r="F449" s="1" t="str">
        <f>'Retail Pricing'!Z449</f>
        <v>Yes</v>
      </c>
      <c r="G449" s="395" t="str">
        <f>'Retail Pricing'!AA449</f>
        <v>-</v>
      </c>
      <c r="H449" s="395" t="e">
        <f>'Retail Pricing'!#REF!</f>
        <v>#REF!</v>
      </c>
    </row>
  </sheetData>
  <autoFilter ref="A1:H449" xr:uid="{A3DC907B-0F24-3046-B9D9-147F1A5478C8}">
    <filterColumn colId="5">
      <filters>
        <filter val="Yes"/>
      </filters>
    </filterColumn>
  </autoFilter>
  <pageMargins left="0.7" right="0.7" top="0.75" bottom="0.75" header="0.3" footer="0.3"/>
  <pageSetup scale="66" fitToHeight="4" orientation="portrait" horizontalDpi="0" verticalDpi="0"/>
  <headerFooter>
    <oddHeader>&amp;L&amp;"Calibri,Regular"&amp;K000000&amp;D&amp;C&amp;"Helvetica,Regular"&amp;15&amp;K0B0A0BEpicured | Agata &amp; Valentina 
Initial Pricing Review January 2022&amp;R&amp;"Calibri,Regular"&amp;K000000Confidential | Not for Distribution</oddHeader>
    <oddFooter>&amp;R&amp;"Calibri,Regular"&amp;K000000&amp;N</oddFooter>
  </headerFooter>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AM220"/>
  <sheetViews>
    <sheetView zoomScale="132" zoomScaleNormal="80" zoomScalePageLayoutView="80" workbookViewId="0">
      <pane ySplit="1" topLeftCell="A211" activePane="bottomLeft" state="frozen"/>
      <selection activeCell="D88" sqref="D88"/>
      <selection pane="bottomLeft" activeCell="D220" sqref="D220"/>
    </sheetView>
  </sheetViews>
  <sheetFormatPr defaultColWidth="11" defaultRowHeight="15.6"/>
  <cols>
    <col min="1" max="1" width="11.19921875" style="1" customWidth="1"/>
    <col min="2" max="2" width="13.69921875" style="1" bestFit="1" customWidth="1"/>
    <col min="3" max="3" width="103.5" style="2" bestFit="1" customWidth="1"/>
    <col min="4" max="4" width="17.796875" customWidth="1"/>
  </cols>
  <sheetData>
    <row r="1" spans="1:5" s="4" customFormat="1">
      <c r="A1" s="3" t="s">
        <v>272</v>
      </c>
      <c r="B1" s="3" t="s">
        <v>2</v>
      </c>
      <c r="C1" s="201" t="s">
        <v>273</v>
      </c>
      <c r="D1" s="4" t="s">
        <v>657</v>
      </c>
      <c r="E1" s="4" t="s">
        <v>766</v>
      </c>
    </row>
    <row r="2" spans="1:5" s="5" customFormat="1">
      <c r="A2" s="6">
        <v>100</v>
      </c>
      <c r="B2" s="6">
        <v>101</v>
      </c>
      <c r="C2" s="73" t="s">
        <v>24</v>
      </c>
      <c r="D2" s="5" t="s">
        <v>658</v>
      </c>
    </row>
    <row r="3" spans="1:5" s="5" customFormat="1">
      <c r="A3" s="6">
        <v>100</v>
      </c>
      <c r="B3" s="6">
        <v>102</v>
      </c>
      <c r="C3" s="73" t="s">
        <v>50</v>
      </c>
      <c r="D3" s="5" t="s">
        <v>658</v>
      </c>
    </row>
    <row r="4" spans="1:5" s="5" customFormat="1">
      <c r="A4" s="6">
        <v>100</v>
      </c>
      <c r="B4" s="6">
        <v>103</v>
      </c>
      <c r="C4" s="73" t="s">
        <v>45</v>
      </c>
      <c r="D4" s="5" t="s">
        <v>658</v>
      </c>
    </row>
    <row r="5" spans="1:5" s="5" customFormat="1">
      <c r="A5" s="6">
        <v>100</v>
      </c>
      <c r="B5" s="6">
        <v>104</v>
      </c>
      <c r="C5" s="73" t="s">
        <v>80</v>
      </c>
      <c r="D5" s="5" t="s">
        <v>658</v>
      </c>
    </row>
    <row r="6" spans="1:5" s="5" customFormat="1">
      <c r="A6" s="6">
        <v>100</v>
      </c>
      <c r="B6" s="6">
        <v>105</v>
      </c>
      <c r="C6" s="73" t="s">
        <v>37</v>
      </c>
      <c r="D6" s="5" t="s">
        <v>658</v>
      </c>
    </row>
    <row r="7" spans="1:5" s="5" customFormat="1">
      <c r="A7" s="6">
        <v>100</v>
      </c>
      <c r="B7" s="6">
        <v>106</v>
      </c>
      <c r="C7" s="73" t="s">
        <v>42</v>
      </c>
      <c r="D7" s="5" t="s">
        <v>658</v>
      </c>
    </row>
    <row r="8" spans="1:5" s="5" customFormat="1">
      <c r="A8" s="6">
        <v>100</v>
      </c>
      <c r="B8" s="6">
        <v>107</v>
      </c>
      <c r="C8" s="73" t="s">
        <v>47</v>
      </c>
      <c r="D8" s="5" t="s">
        <v>658</v>
      </c>
    </row>
    <row r="9" spans="1:5" s="5" customFormat="1">
      <c r="A9" s="6">
        <v>100</v>
      </c>
      <c r="B9" s="6">
        <v>108</v>
      </c>
      <c r="C9" s="73" t="s">
        <v>58</v>
      </c>
      <c r="D9" s="5" t="s">
        <v>658</v>
      </c>
    </row>
    <row r="10" spans="1:5" s="5" customFormat="1">
      <c r="A10" s="6">
        <v>100</v>
      </c>
      <c r="B10" s="6">
        <v>109</v>
      </c>
      <c r="C10" s="73" t="s">
        <v>350</v>
      </c>
      <c r="D10" s="5" t="s">
        <v>658</v>
      </c>
    </row>
    <row r="11" spans="1:5" s="5" customFormat="1">
      <c r="A11" s="6">
        <v>100</v>
      </c>
      <c r="B11" s="6">
        <v>110</v>
      </c>
      <c r="C11" s="73" t="s">
        <v>1873</v>
      </c>
      <c r="D11" s="5" t="s">
        <v>658</v>
      </c>
    </row>
    <row r="12" spans="1:5" s="5" customFormat="1">
      <c r="A12" s="6">
        <v>100</v>
      </c>
      <c r="B12" s="6">
        <v>111</v>
      </c>
      <c r="C12" s="73" t="s">
        <v>117</v>
      </c>
      <c r="D12" s="5" t="s">
        <v>658</v>
      </c>
    </row>
    <row r="13" spans="1:5" s="5" customFormat="1">
      <c r="A13" s="6">
        <v>100</v>
      </c>
      <c r="B13" s="6">
        <v>112</v>
      </c>
      <c r="C13" s="73" t="s">
        <v>143</v>
      </c>
      <c r="D13" s="5" t="s">
        <v>658</v>
      </c>
    </row>
    <row r="14" spans="1:5" s="5" customFormat="1">
      <c r="A14" s="6">
        <v>100</v>
      </c>
      <c r="B14" s="6">
        <v>113</v>
      </c>
      <c r="C14" s="73" t="s">
        <v>274</v>
      </c>
      <c r="D14" s="5" t="s">
        <v>658</v>
      </c>
    </row>
    <row r="15" spans="1:5" s="5" customFormat="1">
      <c r="A15" s="6">
        <v>100</v>
      </c>
      <c r="B15" s="6">
        <v>114</v>
      </c>
      <c r="C15" s="73" t="s">
        <v>158</v>
      </c>
      <c r="D15" s="5" t="s">
        <v>658</v>
      </c>
    </row>
    <row r="16" spans="1:5" s="5" customFormat="1">
      <c r="A16" s="6">
        <v>100</v>
      </c>
      <c r="B16" s="6">
        <v>115</v>
      </c>
      <c r="C16" s="73" t="s">
        <v>164</v>
      </c>
      <c r="D16" s="5" t="s">
        <v>658</v>
      </c>
    </row>
    <row r="17" spans="1:4" s="5" customFormat="1">
      <c r="A17" s="6">
        <v>100</v>
      </c>
      <c r="B17" s="6">
        <v>116</v>
      </c>
      <c r="C17" s="73" t="s">
        <v>178</v>
      </c>
      <c r="D17" s="5" t="s">
        <v>658</v>
      </c>
    </row>
    <row r="18" spans="1:4" s="5" customFormat="1">
      <c r="A18" s="6">
        <v>100</v>
      </c>
      <c r="B18" s="6">
        <v>117</v>
      </c>
      <c r="C18" s="73" t="s">
        <v>275</v>
      </c>
      <c r="D18" s="5" t="s">
        <v>658</v>
      </c>
    </row>
    <row r="19" spans="1:4" s="5" customFormat="1">
      <c r="A19" s="6">
        <v>100</v>
      </c>
      <c r="B19" s="6">
        <v>118</v>
      </c>
      <c r="C19" s="73" t="s">
        <v>249</v>
      </c>
      <c r="D19" s="5" t="s">
        <v>658</v>
      </c>
    </row>
    <row r="20" spans="1:4" s="5" customFormat="1">
      <c r="A20" s="6">
        <v>100</v>
      </c>
      <c r="B20" s="6">
        <v>119</v>
      </c>
      <c r="C20" s="73" t="s">
        <v>276</v>
      </c>
      <c r="D20" s="5" t="s">
        <v>658</v>
      </c>
    </row>
    <row r="21" spans="1:4" s="5" customFormat="1">
      <c r="A21" s="6">
        <v>100</v>
      </c>
      <c r="B21" s="6">
        <v>120</v>
      </c>
      <c r="C21" s="73" t="s">
        <v>277</v>
      </c>
      <c r="D21" s="5" t="s">
        <v>658</v>
      </c>
    </row>
    <row r="22" spans="1:4" s="5" customFormat="1">
      <c r="A22" s="6">
        <v>100</v>
      </c>
      <c r="B22" s="6">
        <v>121</v>
      </c>
      <c r="C22" s="73" t="s">
        <v>278</v>
      </c>
      <c r="D22" s="5" t="s">
        <v>658</v>
      </c>
    </row>
    <row r="23" spans="1:4" s="5" customFormat="1">
      <c r="A23" s="6">
        <v>100</v>
      </c>
      <c r="B23" s="6">
        <v>122</v>
      </c>
      <c r="C23" s="73" t="s">
        <v>704</v>
      </c>
      <c r="D23" s="5" t="s">
        <v>658</v>
      </c>
    </row>
    <row r="24" spans="1:4" s="5" customFormat="1">
      <c r="A24" s="6">
        <v>100</v>
      </c>
      <c r="B24" s="6">
        <v>123</v>
      </c>
      <c r="C24" s="73" t="s">
        <v>755</v>
      </c>
      <c r="D24" s="5" t="s">
        <v>658</v>
      </c>
    </row>
    <row r="25" spans="1:4" s="5" customFormat="1">
      <c r="A25" s="6">
        <v>100</v>
      </c>
      <c r="B25" s="6">
        <v>124</v>
      </c>
      <c r="C25" s="73" t="s">
        <v>754</v>
      </c>
      <c r="D25" s="5" t="s">
        <v>658</v>
      </c>
    </row>
    <row r="26" spans="1:4" s="5" customFormat="1">
      <c r="A26" s="6">
        <v>100</v>
      </c>
      <c r="B26" s="6">
        <v>125</v>
      </c>
      <c r="C26" s="73" t="s">
        <v>880</v>
      </c>
      <c r="D26" s="5" t="s">
        <v>658</v>
      </c>
    </row>
    <row r="27" spans="1:4" s="5" customFormat="1">
      <c r="A27" s="6">
        <v>200</v>
      </c>
      <c r="B27" s="6">
        <v>201</v>
      </c>
      <c r="C27" s="73" t="s">
        <v>104</v>
      </c>
      <c r="D27" s="5" t="s">
        <v>659</v>
      </c>
    </row>
    <row r="28" spans="1:4" s="5" customFormat="1">
      <c r="A28" s="6">
        <v>200</v>
      </c>
      <c r="B28" s="6">
        <v>202</v>
      </c>
      <c r="C28" s="73" t="s">
        <v>92</v>
      </c>
      <c r="D28" s="5" t="s">
        <v>659</v>
      </c>
    </row>
    <row r="29" spans="1:4" s="5" customFormat="1">
      <c r="A29" s="6">
        <v>200</v>
      </c>
      <c r="B29" s="6">
        <v>203</v>
      </c>
      <c r="C29" s="73" t="s">
        <v>81</v>
      </c>
      <c r="D29" s="5" t="s">
        <v>659</v>
      </c>
    </row>
    <row r="30" spans="1:4" s="5" customFormat="1">
      <c r="A30" s="6">
        <v>200</v>
      </c>
      <c r="B30" s="6">
        <v>204</v>
      </c>
      <c r="C30" s="73" t="s">
        <v>54</v>
      </c>
      <c r="D30" s="5" t="s">
        <v>659</v>
      </c>
    </row>
    <row r="31" spans="1:4" s="5" customFormat="1">
      <c r="A31" s="6">
        <v>200</v>
      </c>
      <c r="B31" s="6">
        <v>205</v>
      </c>
      <c r="C31" s="73" t="s">
        <v>124</v>
      </c>
      <c r="D31" s="5" t="s">
        <v>659</v>
      </c>
    </row>
    <row r="32" spans="1:4" s="5" customFormat="1">
      <c r="A32" s="6">
        <v>200</v>
      </c>
      <c r="B32" s="6">
        <v>206</v>
      </c>
      <c r="C32" s="73" t="s">
        <v>88</v>
      </c>
      <c r="D32" s="5" t="s">
        <v>659</v>
      </c>
    </row>
    <row r="33" spans="1:4" s="5" customFormat="1">
      <c r="A33" s="6">
        <v>200</v>
      </c>
      <c r="B33" s="6">
        <v>207</v>
      </c>
      <c r="C33" s="73" t="s">
        <v>73</v>
      </c>
      <c r="D33" s="5" t="s">
        <v>659</v>
      </c>
    </row>
    <row r="34" spans="1:4" s="5" customFormat="1">
      <c r="A34" s="6">
        <v>200</v>
      </c>
      <c r="B34" s="6">
        <v>208</v>
      </c>
      <c r="C34" s="73" t="s">
        <v>615</v>
      </c>
      <c r="D34" s="5" t="s">
        <v>659</v>
      </c>
    </row>
    <row r="35" spans="1:4" s="5" customFormat="1">
      <c r="A35" s="6">
        <v>200</v>
      </c>
      <c r="B35" s="6">
        <v>209</v>
      </c>
      <c r="C35" s="73" t="s">
        <v>113</v>
      </c>
      <c r="D35" s="5" t="s">
        <v>659</v>
      </c>
    </row>
    <row r="36" spans="1:4" s="5" customFormat="1">
      <c r="A36" s="6">
        <v>200</v>
      </c>
      <c r="B36" s="6">
        <v>210</v>
      </c>
      <c r="C36" s="73" t="s">
        <v>129</v>
      </c>
      <c r="D36" s="5" t="s">
        <v>659</v>
      </c>
    </row>
    <row r="37" spans="1:4" s="5" customFormat="1">
      <c r="A37" s="6">
        <v>200</v>
      </c>
      <c r="B37" s="6">
        <v>211</v>
      </c>
      <c r="C37" s="73" t="s">
        <v>136</v>
      </c>
      <c r="D37" s="5" t="s">
        <v>659</v>
      </c>
    </row>
    <row r="38" spans="1:4" s="5" customFormat="1">
      <c r="A38" s="6">
        <v>200</v>
      </c>
      <c r="B38" s="6">
        <v>212</v>
      </c>
      <c r="C38" s="73" t="s">
        <v>173</v>
      </c>
      <c r="D38" s="5" t="s">
        <v>659</v>
      </c>
    </row>
    <row r="39" spans="1:4" s="5" customFormat="1">
      <c r="A39" s="6">
        <v>200</v>
      </c>
      <c r="B39" s="6">
        <v>213</v>
      </c>
      <c r="C39" s="73" t="s">
        <v>179</v>
      </c>
      <c r="D39" s="5" t="s">
        <v>659</v>
      </c>
    </row>
    <row r="40" spans="1:4" s="5" customFormat="1">
      <c r="A40" s="6">
        <v>200</v>
      </c>
      <c r="B40" s="6">
        <v>214</v>
      </c>
      <c r="C40" s="73" t="s">
        <v>279</v>
      </c>
      <c r="D40" s="5" t="s">
        <v>659</v>
      </c>
    </row>
    <row r="41" spans="1:4" s="5" customFormat="1">
      <c r="A41" s="6">
        <v>300</v>
      </c>
      <c r="B41" s="6">
        <v>301</v>
      </c>
      <c r="C41" s="73" t="s">
        <v>82</v>
      </c>
      <c r="D41" s="5" t="s">
        <v>660</v>
      </c>
    </row>
    <row r="42" spans="1:4" s="5" customFormat="1">
      <c r="A42" s="6">
        <v>300</v>
      </c>
      <c r="B42" s="6">
        <v>302</v>
      </c>
      <c r="C42" s="73" t="s">
        <v>97</v>
      </c>
      <c r="D42" s="5" t="s">
        <v>660</v>
      </c>
    </row>
    <row r="43" spans="1:4" s="5" customFormat="1">
      <c r="A43" s="6">
        <v>300</v>
      </c>
      <c r="B43" s="6">
        <v>303</v>
      </c>
      <c r="C43" s="73" t="s">
        <v>93</v>
      </c>
      <c r="D43" s="5" t="s">
        <v>660</v>
      </c>
    </row>
    <row r="44" spans="1:4" s="5" customFormat="1">
      <c r="A44" s="6">
        <v>300</v>
      </c>
      <c r="B44" s="6">
        <v>304</v>
      </c>
      <c r="C44" s="73" t="s">
        <v>74</v>
      </c>
      <c r="D44" s="5" t="s">
        <v>660</v>
      </c>
    </row>
    <row r="45" spans="1:4" s="5" customFormat="1">
      <c r="A45" s="6">
        <v>400</v>
      </c>
      <c r="B45" s="6">
        <v>401</v>
      </c>
      <c r="C45" s="73" t="s">
        <v>98</v>
      </c>
      <c r="D45" s="5" t="s">
        <v>661</v>
      </c>
    </row>
    <row r="46" spans="1:4" s="5" customFormat="1">
      <c r="A46" s="6">
        <v>400</v>
      </c>
      <c r="B46" s="6">
        <v>402</v>
      </c>
      <c r="C46" s="73" t="s">
        <v>84</v>
      </c>
      <c r="D46" s="5" t="s">
        <v>661</v>
      </c>
    </row>
    <row r="47" spans="1:4" s="5" customFormat="1">
      <c r="A47" s="6">
        <v>400</v>
      </c>
      <c r="B47" s="6">
        <v>403</v>
      </c>
      <c r="C47" s="73" t="s">
        <v>65</v>
      </c>
      <c r="D47" s="5" t="s">
        <v>661</v>
      </c>
    </row>
    <row r="48" spans="1:4" s="5" customFormat="1">
      <c r="A48" s="6">
        <v>400</v>
      </c>
      <c r="B48" s="6">
        <v>404</v>
      </c>
      <c r="C48" s="73" t="s">
        <v>165</v>
      </c>
      <c r="D48" s="5" t="s">
        <v>661</v>
      </c>
    </row>
    <row r="49" spans="1:4" s="5" customFormat="1">
      <c r="A49" s="6">
        <v>400</v>
      </c>
      <c r="B49" s="6">
        <v>405</v>
      </c>
      <c r="C49" s="73" t="s">
        <v>202</v>
      </c>
      <c r="D49" s="5" t="s">
        <v>661</v>
      </c>
    </row>
    <row r="50" spans="1:4" s="5" customFormat="1">
      <c r="A50" s="6">
        <v>400</v>
      </c>
      <c r="B50" s="6">
        <v>406</v>
      </c>
      <c r="C50" s="73" t="s">
        <v>262</v>
      </c>
      <c r="D50" s="5" t="s">
        <v>661</v>
      </c>
    </row>
    <row r="51" spans="1:4" s="5" customFormat="1">
      <c r="A51" s="6">
        <v>500</v>
      </c>
      <c r="B51" s="6">
        <v>501</v>
      </c>
      <c r="C51" s="73" t="s">
        <v>66</v>
      </c>
      <c r="D51" s="5" t="s">
        <v>662</v>
      </c>
    </row>
    <row r="52" spans="1:4" s="5" customFormat="1">
      <c r="A52" s="6">
        <v>500</v>
      </c>
      <c r="B52" s="6">
        <v>502</v>
      </c>
      <c r="C52" s="73" t="s">
        <v>40</v>
      </c>
      <c r="D52" s="5" t="s">
        <v>662</v>
      </c>
    </row>
    <row r="53" spans="1:4" s="5" customFormat="1">
      <c r="A53" s="6">
        <v>500</v>
      </c>
      <c r="B53" s="6">
        <v>503</v>
      </c>
      <c r="C53" s="73" t="s">
        <v>2229</v>
      </c>
      <c r="D53" s="5" t="s">
        <v>662</v>
      </c>
    </row>
    <row r="54" spans="1:4" s="5" customFormat="1">
      <c r="A54" s="6">
        <v>500</v>
      </c>
      <c r="B54" s="6">
        <v>504</v>
      </c>
      <c r="C54" s="73" t="s">
        <v>280</v>
      </c>
      <c r="D54" s="5" t="s">
        <v>662</v>
      </c>
    </row>
    <row r="55" spans="1:4" s="5" customFormat="1">
      <c r="A55" s="6">
        <v>600</v>
      </c>
      <c r="B55" s="6">
        <v>601</v>
      </c>
      <c r="C55" s="73" t="s">
        <v>26</v>
      </c>
      <c r="D55" s="5" t="s">
        <v>663</v>
      </c>
    </row>
    <row r="56" spans="1:4" s="5" customFormat="1">
      <c r="A56" s="6">
        <v>600</v>
      </c>
      <c r="B56" s="6">
        <v>602</v>
      </c>
      <c r="C56" s="73" t="s">
        <v>120</v>
      </c>
      <c r="D56" s="5" t="s">
        <v>663</v>
      </c>
    </row>
    <row r="57" spans="1:4" s="5" customFormat="1">
      <c r="A57" s="6">
        <v>600</v>
      </c>
      <c r="B57" s="6">
        <v>603</v>
      </c>
      <c r="C57" s="73" t="s">
        <v>281</v>
      </c>
      <c r="D57" s="5" t="s">
        <v>663</v>
      </c>
    </row>
    <row r="58" spans="1:4" s="5" customFormat="1">
      <c r="A58" s="6">
        <v>600</v>
      </c>
      <c r="B58" s="6">
        <v>604</v>
      </c>
      <c r="C58" s="73" t="s">
        <v>180</v>
      </c>
      <c r="D58" s="5" t="s">
        <v>663</v>
      </c>
    </row>
    <row r="59" spans="1:4" s="5" customFormat="1">
      <c r="A59" s="6">
        <v>600</v>
      </c>
      <c r="B59" s="6">
        <v>605</v>
      </c>
      <c r="C59" s="73" t="s">
        <v>188</v>
      </c>
      <c r="D59" s="5" t="s">
        <v>663</v>
      </c>
    </row>
    <row r="60" spans="1:4" s="5" customFormat="1">
      <c r="A60" s="6">
        <v>600</v>
      </c>
      <c r="B60" s="6">
        <v>606</v>
      </c>
      <c r="C60" s="73" t="s">
        <v>689</v>
      </c>
      <c r="D60" s="5" t="s">
        <v>663</v>
      </c>
    </row>
    <row r="61" spans="1:4" s="5" customFormat="1">
      <c r="A61" s="6">
        <v>600</v>
      </c>
      <c r="B61" s="6">
        <v>607</v>
      </c>
      <c r="C61" s="73" t="s">
        <v>209</v>
      </c>
      <c r="D61" s="5" t="s">
        <v>663</v>
      </c>
    </row>
    <row r="62" spans="1:4" s="5" customFormat="1">
      <c r="A62" s="6">
        <v>600</v>
      </c>
      <c r="B62" s="6">
        <v>608</v>
      </c>
      <c r="C62" s="73" t="s">
        <v>192</v>
      </c>
      <c r="D62" s="5" t="s">
        <v>663</v>
      </c>
    </row>
    <row r="63" spans="1:4" s="5" customFormat="1">
      <c r="A63" s="6">
        <v>600</v>
      </c>
      <c r="B63" s="6">
        <v>609</v>
      </c>
      <c r="C63" s="73" t="s">
        <v>1140</v>
      </c>
      <c r="D63" s="5" t="s">
        <v>663</v>
      </c>
    </row>
    <row r="64" spans="1:4" s="5" customFormat="1">
      <c r="A64" s="6">
        <v>800</v>
      </c>
      <c r="B64" s="6">
        <v>801</v>
      </c>
      <c r="C64" s="73" t="s">
        <v>622</v>
      </c>
      <c r="D64" s="5" t="s">
        <v>664</v>
      </c>
    </row>
    <row r="65" spans="1:12" s="5" customFormat="1">
      <c r="A65" s="6">
        <v>800</v>
      </c>
      <c r="B65" s="6">
        <v>802</v>
      </c>
      <c r="C65" s="73" t="s">
        <v>665</v>
      </c>
      <c r="D65" s="5" t="s">
        <v>664</v>
      </c>
    </row>
    <row r="66" spans="1:12" s="5" customFormat="1">
      <c r="A66" s="6">
        <v>800</v>
      </c>
      <c r="B66" s="6">
        <v>803</v>
      </c>
      <c r="C66" s="73" t="s">
        <v>666</v>
      </c>
      <c r="D66" s="5" t="s">
        <v>664</v>
      </c>
    </row>
    <row r="67" spans="1:12" s="5" customFormat="1">
      <c r="A67" s="6">
        <v>800</v>
      </c>
      <c r="B67" s="6">
        <v>804</v>
      </c>
      <c r="C67" s="106" t="s">
        <v>672</v>
      </c>
      <c r="D67" s="5" t="s">
        <v>664</v>
      </c>
    </row>
    <row r="68" spans="1:12" s="5" customFormat="1">
      <c r="A68" s="6">
        <v>800</v>
      </c>
      <c r="B68" s="6">
        <v>805</v>
      </c>
      <c r="C68" s="106" t="s">
        <v>652</v>
      </c>
      <c r="D68" s="5" t="s">
        <v>664</v>
      </c>
    </row>
    <row r="69" spans="1:12" s="5" customFormat="1">
      <c r="A69" s="6">
        <v>800</v>
      </c>
      <c r="B69" s="186">
        <v>7301</v>
      </c>
      <c r="C69" s="106" t="s">
        <v>205</v>
      </c>
      <c r="D69" s="5" t="s">
        <v>1905</v>
      </c>
    </row>
    <row r="70" spans="1:12" s="5" customFormat="1">
      <c r="A70" s="6">
        <v>800</v>
      </c>
      <c r="B70" s="186">
        <v>1002</v>
      </c>
      <c r="C70" s="106" t="s">
        <v>28</v>
      </c>
      <c r="D70" s="5" t="s">
        <v>1905</v>
      </c>
    </row>
    <row r="71" spans="1:12" s="5" customFormat="1">
      <c r="A71" s="6">
        <v>800</v>
      </c>
      <c r="B71" s="186">
        <v>1601</v>
      </c>
      <c r="C71" s="106" t="s">
        <v>51</v>
      </c>
      <c r="D71" s="5" t="s">
        <v>1905</v>
      </c>
    </row>
    <row r="72" spans="1:12" s="5" customFormat="1">
      <c r="A72" s="6">
        <v>800</v>
      </c>
      <c r="B72" s="186">
        <v>1602</v>
      </c>
      <c r="C72" s="106" t="s">
        <v>995</v>
      </c>
      <c r="D72" s="5" t="s">
        <v>1905</v>
      </c>
    </row>
    <row r="73" spans="1:12" s="5" customFormat="1">
      <c r="A73" s="6">
        <v>800</v>
      </c>
      <c r="B73" s="186">
        <v>1803</v>
      </c>
      <c r="C73" s="106" t="s">
        <v>68</v>
      </c>
      <c r="D73" s="5" t="s">
        <v>1905</v>
      </c>
      <c r="G73" s="6"/>
      <c r="H73" s="6"/>
      <c r="I73" s="6"/>
      <c r="J73" s="6"/>
      <c r="K73" s="6"/>
      <c r="L73" s="6"/>
    </row>
    <row r="74" spans="1:12" s="5" customFormat="1">
      <c r="A74" s="6">
        <v>800</v>
      </c>
      <c r="B74" s="186">
        <v>2300</v>
      </c>
      <c r="C74" s="106" t="s">
        <v>89</v>
      </c>
      <c r="D74" s="5" t="s">
        <v>1905</v>
      </c>
      <c r="G74" s="6"/>
      <c r="H74" s="6"/>
      <c r="I74" s="6"/>
      <c r="J74" s="6"/>
      <c r="K74" s="6"/>
      <c r="L74" s="6"/>
    </row>
    <row r="75" spans="1:12" s="5" customFormat="1">
      <c r="A75" s="6">
        <v>800</v>
      </c>
      <c r="B75" s="186">
        <v>2500</v>
      </c>
      <c r="C75" s="106" t="s">
        <v>99</v>
      </c>
      <c r="D75" s="5" t="s">
        <v>1905</v>
      </c>
    </row>
    <row r="76" spans="1:12" s="5" customFormat="1">
      <c r="A76" s="6">
        <v>800</v>
      </c>
      <c r="B76" s="186">
        <v>3100</v>
      </c>
      <c r="C76" s="106" t="s">
        <v>996</v>
      </c>
      <c r="D76" s="5" t="s">
        <v>1905</v>
      </c>
    </row>
    <row r="77" spans="1:12" s="5" customFormat="1">
      <c r="A77" s="6">
        <v>800</v>
      </c>
      <c r="B77" s="7">
        <v>3305</v>
      </c>
      <c r="C77" s="398" t="s">
        <v>121</v>
      </c>
      <c r="D77" s="5" t="s">
        <v>1905</v>
      </c>
    </row>
    <row r="78" spans="1:12" s="5" customFormat="1">
      <c r="A78" s="6">
        <v>800</v>
      </c>
      <c r="B78" s="186">
        <v>4104</v>
      </c>
      <c r="C78" s="106" t="s">
        <v>987</v>
      </c>
      <c r="D78" s="5" t="s">
        <v>1905</v>
      </c>
    </row>
    <row r="79" spans="1:12" s="5" customFormat="1">
      <c r="A79" s="6">
        <v>800</v>
      </c>
      <c r="B79" s="186">
        <v>4701</v>
      </c>
      <c r="C79" s="106" t="s">
        <v>983</v>
      </c>
      <c r="D79" s="5" t="s">
        <v>1905</v>
      </c>
    </row>
    <row r="80" spans="1:12" s="5" customFormat="1">
      <c r="A80" s="6">
        <v>800</v>
      </c>
      <c r="B80" s="186">
        <v>4702</v>
      </c>
      <c r="C80" s="106" t="s">
        <v>997</v>
      </c>
      <c r="D80" s="5" t="s">
        <v>1905</v>
      </c>
    </row>
    <row r="81" spans="1:39" s="5" customFormat="1">
      <c r="A81" s="6">
        <v>800</v>
      </c>
      <c r="B81" s="186">
        <v>4800</v>
      </c>
      <c r="C81" s="106" t="s">
        <v>154</v>
      </c>
      <c r="D81" s="5" t="s">
        <v>1905</v>
      </c>
    </row>
    <row r="82" spans="1:39" s="5" customFormat="1">
      <c r="A82" s="6">
        <v>800</v>
      </c>
      <c r="B82" s="186">
        <v>5002</v>
      </c>
      <c r="C82" s="106" t="s">
        <v>984</v>
      </c>
      <c r="D82" s="5" t="s">
        <v>1905</v>
      </c>
    </row>
    <row r="83" spans="1:39" s="5" customFormat="1">
      <c r="A83" s="6">
        <v>800</v>
      </c>
      <c r="B83" s="186">
        <v>5101</v>
      </c>
      <c r="C83" s="106" t="s">
        <v>900</v>
      </c>
      <c r="D83" s="5" t="s">
        <v>1905</v>
      </c>
    </row>
    <row r="84" spans="1:39" s="5" customFormat="1">
      <c r="A84" s="6">
        <v>800</v>
      </c>
      <c r="B84" s="186">
        <v>5500</v>
      </c>
      <c r="C84" s="106" t="s">
        <v>998</v>
      </c>
      <c r="D84" s="5" t="s">
        <v>1905</v>
      </c>
    </row>
    <row r="85" spans="1:39" s="5" customFormat="1">
      <c r="A85" s="6">
        <v>800</v>
      </c>
      <c r="B85" s="186">
        <v>5602</v>
      </c>
      <c r="C85" s="106" t="s">
        <v>175</v>
      </c>
      <c r="D85" s="5" t="s">
        <v>1905</v>
      </c>
    </row>
    <row r="86" spans="1:39" s="5" customFormat="1">
      <c r="A86" s="6">
        <v>800</v>
      </c>
      <c r="B86" s="186">
        <v>5800</v>
      </c>
      <c r="C86" s="106" t="s">
        <v>179</v>
      </c>
      <c r="D86" s="5" t="s">
        <v>1905</v>
      </c>
    </row>
    <row r="87" spans="1:39" s="5" customFormat="1">
      <c r="A87" s="6">
        <v>800</v>
      </c>
      <c r="B87" s="186">
        <v>6100</v>
      </c>
      <c r="C87" s="106" t="s">
        <v>992</v>
      </c>
      <c r="D87" s="5" t="s">
        <v>1905</v>
      </c>
    </row>
    <row r="88" spans="1:39" s="5" customFormat="1">
      <c r="A88" s="6">
        <v>800</v>
      </c>
      <c r="B88" s="186">
        <v>6200</v>
      </c>
      <c r="C88" s="106" t="s">
        <v>989</v>
      </c>
      <c r="D88" s="5" t="s">
        <v>1905</v>
      </c>
    </row>
    <row r="89" spans="1:39" s="5" customFormat="1">
      <c r="A89" s="6">
        <v>800</v>
      </c>
      <c r="B89" s="186">
        <v>6600</v>
      </c>
      <c r="C89" s="106" t="s">
        <v>190</v>
      </c>
      <c r="D89" s="5" t="s">
        <v>1905</v>
      </c>
    </row>
    <row r="90" spans="1:39" s="5" customFormat="1">
      <c r="A90" s="6">
        <v>800</v>
      </c>
      <c r="B90" s="186">
        <v>7102</v>
      </c>
      <c r="C90" s="106" t="s">
        <v>1047</v>
      </c>
      <c r="D90" s="5" t="s">
        <v>1905</v>
      </c>
    </row>
    <row r="91" spans="1:39" s="5" customFormat="1">
      <c r="A91" s="6">
        <v>800</v>
      </c>
      <c r="B91" s="186">
        <v>7401</v>
      </c>
      <c r="C91" s="106" t="s">
        <v>206</v>
      </c>
      <c r="D91" s="5" t="s">
        <v>1905</v>
      </c>
    </row>
    <row r="92" spans="1:39" s="5" customFormat="1">
      <c r="A92" s="6">
        <v>800</v>
      </c>
      <c r="B92" s="186">
        <v>7501</v>
      </c>
      <c r="C92" s="106" t="s">
        <v>1043</v>
      </c>
      <c r="D92" s="5" t="s">
        <v>1905</v>
      </c>
      <c r="AM92" s="399" t="s">
        <v>241</v>
      </c>
    </row>
    <row r="93" spans="1:39" s="5" customFormat="1">
      <c r="A93" s="6">
        <v>800</v>
      </c>
      <c r="B93" s="186">
        <v>7601</v>
      </c>
      <c r="C93" s="106" t="s">
        <v>131</v>
      </c>
      <c r="D93" s="5" t="s">
        <v>1905</v>
      </c>
      <c r="AM93" s="6"/>
    </row>
    <row r="94" spans="1:39" s="5" customFormat="1">
      <c r="A94" s="6">
        <v>800</v>
      </c>
      <c r="B94" s="186">
        <v>7801</v>
      </c>
      <c r="C94" s="106" t="s">
        <v>211</v>
      </c>
      <c r="D94" s="5" t="s">
        <v>1905</v>
      </c>
      <c r="E94" s="6"/>
      <c r="F94" s="6"/>
      <c r="G94" s="6"/>
      <c r="H94" s="6"/>
      <c r="I94" s="6"/>
      <c r="J94" s="6"/>
      <c r="K94" s="6"/>
      <c r="L94" s="6"/>
      <c r="M94" s="6"/>
      <c r="N94" s="6"/>
      <c r="O94" s="6"/>
      <c r="P94" s="6"/>
      <c r="Q94" s="6"/>
      <c r="R94" s="6"/>
      <c r="S94" s="6"/>
      <c r="T94" s="6"/>
      <c r="U94" s="6"/>
      <c r="V94" s="6"/>
      <c r="W94" s="6"/>
      <c r="X94" s="6"/>
      <c r="Y94" s="6"/>
      <c r="Z94" s="6"/>
      <c r="AA94" s="6"/>
      <c r="AB94" s="6"/>
      <c r="AC94" s="6"/>
      <c r="AD94" s="6"/>
      <c r="AE94" s="6"/>
      <c r="AF94" s="6"/>
      <c r="AG94" s="6"/>
      <c r="AH94" s="6"/>
      <c r="AI94" s="6"/>
      <c r="AJ94" s="6"/>
      <c r="AK94" s="6"/>
      <c r="AL94" s="6"/>
      <c r="AM94" s="6"/>
    </row>
    <row r="95" spans="1:39" s="5" customFormat="1">
      <c r="A95" s="6">
        <v>800</v>
      </c>
      <c r="B95" s="186">
        <v>8001</v>
      </c>
      <c r="C95" s="106" t="s">
        <v>120</v>
      </c>
      <c r="D95" s="5" t="s">
        <v>1905</v>
      </c>
      <c r="E95" s="6"/>
      <c r="F95" s="6"/>
      <c r="G95" s="6"/>
      <c r="H95" s="6"/>
      <c r="I95" s="6"/>
      <c r="J95" s="6"/>
      <c r="K95" s="6"/>
      <c r="L95" s="6"/>
      <c r="M95" s="6"/>
      <c r="N95" s="6"/>
      <c r="O95" s="6"/>
      <c r="P95" s="6"/>
      <c r="Q95" s="6"/>
      <c r="R95" s="6"/>
      <c r="S95" s="6"/>
      <c r="T95" s="6"/>
      <c r="U95" s="6"/>
      <c r="V95" s="6"/>
      <c r="W95" s="6"/>
      <c r="X95" s="6"/>
      <c r="Y95" s="6"/>
      <c r="Z95" s="6"/>
      <c r="AA95" s="6"/>
      <c r="AB95" s="6"/>
      <c r="AC95" s="6"/>
      <c r="AD95" s="6"/>
      <c r="AE95" s="6"/>
      <c r="AF95" s="6"/>
      <c r="AG95" s="6"/>
      <c r="AH95" s="6"/>
      <c r="AI95" s="6"/>
      <c r="AJ95" s="6"/>
      <c r="AK95" s="6"/>
      <c r="AL95" s="6"/>
      <c r="AM95" s="6"/>
    </row>
    <row r="96" spans="1:39" s="5" customFormat="1">
      <c r="A96" s="6">
        <v>800</v>
      </c>
      <c r="B96" s="186">
        <v>10201</v>
      </c>
      <c r="C96" s="106" t="s">
        <v>990</v>
      </c>
      <c r="D96" s="5" t="s">
        <v>1905</v>
      </c>
    </row>
    <row r="97" spans="1:4" s="5" customFormat="1">
      <c r="A97" s="6">
        <v>800</v>
      </c>
      <c r="B97" s="186">
        <v>10401</v>
      </c>
      <c r="C97" s="106" t="s">
        <v>994</v>
      </c>
      <c r="D97" s="5" t="s">
        <v>1905</v>
      </c>
    </row>
    <row r="98" spans="1:4" s="5" customFormat="1">
      <c r="A98" s="6">
        <v>800</v>
      </c>
      <c r="B98" s="186">
        <v>12401</v>
      </c>
      <c r="C98" s="106" t="s">
        <v>241</v>
      </c>
      <c r="D98" s="5" t="s">
        <v>1905</v>
      </c>
    </row>
    <row r="99" spans="1:4" s="5" customFormat="1">
      <c r="A99" s="6">
        <v>800</v>
      </c>
      <c r="B99" s="186">
        <v>12501</v>
      </c>
      <c r="C99" s="106" t="s">
        <v>991</v>
      </c>
      <c r="D99" s="5" t="s">
        <v>1905</v>
      </c>
    </row>
    <row r="100" spans="1:4" s="5" customFormat="1">
      <c r="A100" s="6">
        <v>800</v>
      </c>
      <c r="B100" s="186">
        <v>12801</v>
      </c>
      <c r="C100" s="106" t="s">
        <v>245</v>
      </c>
      <c r="D100" s="5" t="s">
        <v>1905</v>
      </c>
    </row>
    <row r="101" spans="1:4" s="5" customFormat="1">
      <c r="A101" s="6">
        <v>800</v>
      </c>
      <c r="B101" s="6">
        <v>13501</v>
      </c>
      <c r="C101" s="400" t="s">
        <v>250</v>
      </c>
      <c r="D101" s="5" t="s">
        <v>1905</v>
      </c>
    </row>
    <row r="102" spans="1:4" s="5" customFormat="1">
      <c r="A102" s="6">
        <v>800</v>
      </c>
      <c r="B102" s="6">
        <v>13801</v>
      </c>
      <c r="C102" s="400" t="s">
        <v>253</v>
      </c>
      <c r="D102" s="5" t="s">
        <v>1905</v>
      </c>
    </row>
    <row r="103" spans="1:4" s="5" customFormat="1">
      <c r="A103" s="6">
        <v>800</v>
      </c>
      <c r="B103" s="6">
        <v>13901</v>
      </c>
      <c r="C103" s="400" t="s">
        <v>255</v>
      </c>
      <c r="D103" s="5" t="s">
        <v>1905</v>
      </c>
    </row>
    <row r="104" spans="1:4" s="5" customFormat="1">
      <c r="A104" s="6">
        <v>800</v>
      </c>
      <c r="B104" s="6">
        <v>16101</v>
      </c>
      <c r="C104" s="400" t="s">
        <v>264</v>
      </c>
      <c r="D104" s="5" t="s">
        <v>1905</v>
      </c>
    </row>
    <row r="105" spans="1:4" s="5" customFormat="1">
      <c r="A105" s="6">
        <v>800</v>
      </c>
      <c r="B105" s="6">
        <v>18101</v>
      </c>
      <c r="C105" s="73" t="s">
        <v>266</v>
      </c>
      <c r="D105" s="5" t="s">
        <v>1905</v>
      </c>
    </row>
    <row r="106" spans="1:4" s="5" customFormat="1">
      <c r="A106" s="6">
        <v>800</v>
      </c>
      <c r="B106" s="6">
        <v>20201</v>
      </c>
      <c r="C106" s="73" t="s">
        <v>982</v>
      </c>
      <c r="D106" s="5" t="s">
        <v>1905</v>
      </c>
    </row>
    <row r="107" spans="1:4" s="5" customFormat="1">
      <c r="A107" s="6">
        <v>800</v>
      </c>
      <c r="B107" s="6">
        <v>30201</v>
      </c>
      <c r="C107" s="73" t="s">
        <v>212</v>
      </c>
      <c r="D107" s="5" t="s">
        <v>1905</v>
      </c>
    </row>
    <row r="108" spans="1:4" s="5" customFormat="1">
      <c r="A108" s="6">
        <v>800</v>
      </c>
      <c r="B108" s="6">
        <v>30401</v>
      </c>
      <c r="C108" s="73" t="s">
        <v>676</v>
      </c>
      <c r="D108" s="5" t="s">
        <v>1905</v>
      </c>
    </row>
    <row r="109" spans="1:4" s="5" customFormat="1">
      <c r="A109" s="6">
        <v>800</v>
      </c>
      <c r="B109" s="6">
        <v>30601</v>
      </c>
      <c r="C109" s="73" t="s">
        <v>1048</v>
      </c>
      <c r="D109" s="5" t="s">
        <v>1905</v>
      </c>
    </row>
    <row r="110" spans="1:4" s="5" customFormat="1">
      <c r="A110" s="6">
        <v>800</v>
      </c>
      <c r="B110" s="6">
        <v>30602</v>
      </c>
      <c r="C110" s="73" t="s">
        <v>1049</v>
      </c>
      <c r="D110" s="5" t="s">
        <v>1905</v>
      </c>
    </row>
    <row r="111" spans="1:4" s="5" customFormat="1">
      <c r="A111" s="6">
        <v>800</v>
      </c>
      <c r="B111" s="6">
        <v>30801</v>
      </c>
      <c r="C111" s="73" t="s">
        <v>1050</v>
      </c>
      <c r="D111" s="5" t="s">
        <v>1905</v>
      </c>
    </row>
    <row r="112" spans="1:4" s="5" customFormat="1">
      <c r="A112" s="6">
        <v>800</v>
      </c>
      <c r="B112" s="6">
        <v>40401</v>
      </c>
      <c r="C112" s="106" t="s">
        <v>731</v>
      </c>
      <c r="D112" s="5" t="s">
        <v>1905</v>
      </c>
    </row>
    <row r="113" spans="1:12" s="5" customFormat="1">
      <c r="A113" s="6">
        <v>800</v>
      </c>
      <c r="B113" s="6">
        <v>40501</v>
      </c>
      <c r="C113" s="106" t="s">
        <v>986</v>
      </c>
      <c r="D113" s="5" t="s">
        <v>1905</v>
      </c>
    </row>
    <row r="114" spans="1:12" s="5" customFormat="1">
      <c r="A114" s="6">
        <v>800</v>
      </c>
      <c r="B114" s="6">
        <v>50202</v>
      </c>
      <c r="C114" s="73" t="s">
        <v>915</v>
      </c>
      <c r="D114" s="5" t="s">
        <v>1905</v>
      </c>
    </row>
    <row r="115" spans="1:12" s="5" customFormat="1">
      <c r="A115" s="6">
        <v>800</v>
      </c>
      <c r="B115" s="6">
        <v>20101</v>
      </c>
      <c r="C115" s="73" t="s">
        <v>999</v>
      </c>
      <c r="D115" s="5" t="s">
        <v>1905</v>
      </c>
    </row>
    <row r="116" spans="1:12" s="5" customFormat="1">
      <c r="A116" s="6">
        <v>800</v>
      </c>
      <c r="B116" s="6">
        <v>20701</v>
      </c>
      <c r="C116" s="73" t="s">
        <v>626</v>
      </c>
      <c r="D116" s="5" t="s">
        <v>1905</v>
      </c>
    </row>
    <row r="117" spans="1:12" s="5" customFormat="1">
      <c r="A117" s="6">
        <v>800</v>
      </c>
      <c r="B117" s="186">
        <v>5102</v>
      </c>
      <c r="C117" s="106" t="s">
        <v>901</v>
      </c>
      <c r="D117" s="5" t="s">
        <v>1905</v>
      </c>
    </row>
    <row r="118" spans="1:12" s="5" customFormat="1">
      <c r="A118" s="6">
        <v>800</v>
      </c>
      <c r="B118" s="6">
        <v>407</v>
      </c>
      <c r="C118" s="73" t="s">
        <v>1458</v>
      </c>
      <c r="D118" s="5" t="s">
        <v>1905</v>
      </c>
    </row>
    <row r="119" spans="1:12" s="5" customFormat="1">
      <c r="A119" s="6">
        <v>800</v>
      </c>
      <c r="B119" s="6">
        <v>408</v>
      </c>
      <c r="C119" s="73" t="s">
        <v>1459</v>
      </c>
      <c r="D119" s="5" t="s">
        <v>1905</v>
      </c>
    </row>
    <row r="120" spans="1:12" s="5" customFormat="1">
      <c r="A120" s="6">
        <v>100</v>
      </c>
      <c r="B120" s="6">
        <v>126</v>
      </c>
      <c r="C120" s="73" t="s">
        <v>1472</v>
      </c>
      <c r="D120" s="5" t="s">
        <v>658</v>
      </c>
    </row>
    <row r="121" spans="1:12" s="5" customFormat="1">
      <c r="A121" s="6">
        <v>400</v>
      </c>
      <c r="B121" s="6">
        <v>407</v>
      </c>
      <c r="C121" s="73" t="s">
        <v>1473</v>
      </c>
      <c r="D121" s="5" t="s">
        <v>661</v>
      </c>
    </row>
    <row r="122" spans="1:12" s="5" customFormat="1">
      <c r="A122" s="6">
        <v>100</v>
      </c>
      <c r="B122" s="6">
        <v>127</v>
      </c>
      <c r="C122" s="73" t="s">
        <v>1615</v>
      </c>
      <c r="D122" s="5" t="s">
        <v>658</v>
      </c>
    </row>
    <row r="123" spans="1:12" s="5" customFormat="1">
      <c r="A123" s="6">
        <v>100</v>
      </c>
      <c r="B123" s="6">
        <v>128</v>
      </c>
      <c r="C123" s="73" t="s">
        <v>1616</v>
      </c>
      <c r="D123" s="5" t="s">
        <v>658</v>
      </c>
    </row>
    <row r="124" spans="1:12" s="5" customFormat="1">
      <c r="A124" s="6">
        <v>600</v>
      </c>
      <c r="B124" s="6">
        <v>610</v>
      </c>
      <c r="C124" s="73" t="s">
        <v>1668</v>
      </c>
      <c r="D124" s="5" t="s">
        <v>663</v>
      </c>
      <c r="F124" s="399"/>
      <c r="G124" s="399"/>
      <c r="H124" s="6"/>
      <c r="I124" s="399"/>
      <c r="J124" s="6"/>
      <c r="K124" s="399"/>
      <c r="L124" s="399"/>
    </row>
    <row r="125" spans="1:12" s="5" customFormat="1">
      <c r="A125" s="6">
        <v>400</v>
      </c>
      <c r="B125" s="6">
        <v>409</v>
      </c>
      <c r="C125" s="73" t="s">
        <v>1669</v>
      </c>
      <c r="D125" s="5" t="s">
        <v>661</v>
      </c>
    </row>
    <row r="126" spans="1:12" s="5" customFormat="1">
      <c r="A126" s="6">
        <v>100</v>
      </c>
      <c r="B126" s="6">
        <v>129</v>
      </c>
      <c r="C126" s="73" t="s">
        <v>1795</v>
      </c>
      <c r="D126" s="5" t="s">
        <v>658</v>
      </c>
    </row>
    <row r="127" spans="1:12" s="5" customFormat="1">
      <c r="A127" s="6">
        <v>100</v>
      </c>
      <c r="B127" s="399">
        <v>130</v>
      </c>
      <c r="C127" s="398" t="s">
        <v>1796</v>
      </c>
      <c r="D127" s="398" t="s">
        <v>658</v>
      </c>
      <c r="E127" s="399"/>
      <c r="H127" s="6"/>
      <c r="I127" s="6"/>
      <c r="J127" s="6"/>
    </row>
    <row r="128" spans="1:12" s="5" customFormat="1">
      <c r="A128" s="6">
        <v>100</v>
      </c>
      <c r="B128" s="6">
        <v>131</v>
      </c>
      <c r="C128" s="73" t="s">
        <v>1794</v>
      </c>
      <c r="D128" s="5" t="s">
        <v>658</v>
      </c>
    </row>
    <row r="129" spans="1:4" s="5" customFormat="1">
      <c r="A129" s="6">
        <v>800</v>
      </c>
      <c r="B129" s="6">
        <v>808</v>
      </c>
      <c r="C129" s="73" t="s">
        <v>1799</v>
      </c>
      <c r="D129" s="5" t="s">
        <v>1905</v>
      </c>
    </row>
    <row r="130" spans="1:4" s="5" customFormat="1">
      <c r="A130" s="6">
        <v>800</v>
      </c>
      <c r="B130" s="6">
        <v>809</v>
      </c>
      <c r="C130" s="73" t="s">
        <v>1800</v>
      </c>
      <c r="D130" s="5" t="s">
        <v>1905</v>
      </c>
    </row>
    <row r="131" spans="1:4" s="5" customFormat="1">
      <c r="A131" s="6">
        <v>800</v>
      </c>
      <c r="B131" s="6">
        <v>810</v>
      </c>
      <c r="C131" s="73" t="s">
        <v>1812</v>
      </c>
      <c r="D131" s="5" t="s">
        <v>1905</v>
      </c>
    </row>
    <row r="132" spans="1:4" s="5" customFormat="1">
      <c r="A132" s="6">
        <v>800</v>
      </c>
      <c r="B132" s="6">
        <v>811</v>
      </c>
      <c r="C132" s="73" t="s">
        <v>1801</v>
      </c>
      <c r="D132" s="5" t="s">
        <v>1905</v>
      </c>
    </row>
    <row r="133" spans="1:4" s="5" customFormat="1">
      <c r="A133" s="6">
        <v>800</v>
      </c>
      <c r="B133" s="6">
        <v>812</v>
      </c>
      <c r="C133" s="73" t="s">
        <v>1813</v>
      </c>
      <c r="D133" s="5" t="s">
        <v>1905</v>
      </c>
    </row>
    <row r="134" spans="1:4" s="5" customFormat="1">
      <c r="A134" s="6">
        <v>800</v>
      </c>
      <c r="B134" s="6">
        <v>813</v>
      </c>
      <c r="C134" s="73" t="s">
        <v>1802</v>
      </c>
      <c r="D134" s="5" t="s">
        <v>1905</v>
      </c>
    </row>
    <row r="135" spans="1:4" s="5" customFormat="1">
      <c r="A135" s="6">
        <v>800</v>
      </c>
      <c r="B135" s="6">
        <v>807</v>
      </c>
      <c r="C135" s="73" t="s">
        <v>1803</v>
      </c>
      <c r="D135" s="5" t="s">
        <v>1905</v>
      </c>
    </row>
    <row r="136" spans="1:4" s="5" customFormat="1">
      <c r="A136" s="6">
        <v>800</v>
      </c>
      <c r="B136" s="6">
        <v>80801</v>
      </c>
      <c r="C136" s="73" t="s">
        <v>1644</v>
      </c>
      <c r="D136" s="5" t="s">
        <v>1905</v>
      </c>
    </row>
    <row r="137" spans="1:4" s="5" customFormat="1">
      <c r="A137" s="6">
        <v>800</v>
      </c>
      <c r="B137" s="6">
        <v>814</v>
      </c>
      <c r="C137" s="73" t="s">
        <v>1815</v>
      </c>
      <c r="D137" s="5" t="s">
        <v>1905</v>
      </c>
    </row>
    <row r="138" spans="1:4" s="5" customFormat="1">
      <c r="A138" s="6">
        <v>100</v>
      </c>
      <c r="B138" s="6">
        <v>132</v>
      </c>
      <c r="C138" s="73" t="s">
        <v>1834</v>
      </c>
      <c r="D138" s="5" t="s">
        <v>658</v>
      </c>
    </row>
    <row r="139" spans="1:4" s="5" customFormat="1">
      <c r="A139" s="6">
        <v>400</v>
      </c>
      <c r="B139" s="6">
        <v>410</v>
      </c>
      <c r="C139" s="73" t="s">
        <v>1838</v>
      </c>
      <c r="D139" s="5" t="s">
        <v>661</v>
      </c>
    </row>
    <row r="140" spans="1:4" s="5" customFormat="1">
      <c r="A140" s="6">
        <v>600</v>
      </c>
      <c r="B140" s="6">
        <v>611</v>
      </c>
      <c r="C140" s="73" t="s">
        <v>1863</v>
      </c>
      <c r="D140" s="5" t="s">
        <v>663</v>
      </c>
    </row>
    <row r="141" spans="1:4" s="5" customFormat="1">
      <c r="A141" s="6">
        <v>500</v>
      </c>
      <c r="B141" s="6">
        <v>505</v>
      </c>
      <c r="C141" s="73" t="s">
        <v>1886</v>
      </c>
      <c r="D141" s="5" t="s">
        <v>662</v>
      </c>
    </row>
    <row r="142" spans="1:4" s="5" customFormat="1">
      <c r="A142" s="6">
        <v>400</v>
      </c>
      <c r="B142" s="6">
        <v>411</v>
      </c>
      <c r="C142" s="73" t="s">
        <v>1887</v>
      </c>
      <c r="D142" s="5" t="s">
        <v>661</v>
      </c>
    </row>
    <row r="143" spans="1:4" s="5" customFormat="1">
      <c r="A143" s="6">
        <v>900</v>
      </c>
      <c r="B143" s="6">
        <v>901</v>
      </c>
      <c r="C143" s="73" t="s">
        <v>1906</v>
      </c>
      <c r="D143" s="5" t="s">
        <v>1905</v>
      </c>
    </row>
    <row r="144" spans="1:4" s="5" customFormat="1">
      <c r="A144" s="6">
        <v>900</v>
      </c>
      <c r="B144" s="6">
        <v>902</v>
      </c>
      <c r="C144" s="73" t="s">
        <v>1907</v>
      </c>
      <c r="D144" s="5" t="s">
        <v>1905</v>
      </c>
    </row>
    <row r="145" spans="1:4" s="5" customFormat="1">
      <c r="A145" s="6">
        <v>900</v>
      </c>
      <c r="B145" s="6">
        <v>903</v>
      </c>
      <c r="C145" s="73" t="s">
        <v>1924</v>
      </c>
      <c r="D145" s="5" t="s">
        <v>1905</v>
      </c>
    </row>
    <row r="146" spans="1:4" s="5" customFormat="1">
      <c r="A146" s="6">
        <v>900</v>
      </c>
      <c r="B146" s="6">
        <v>904</v>
      </c>
      <c r="C146" s="73" t="s">
        <v>1908</v>
      </c>
      <c r="D146" s="5" t="s">
        <v>1905</v>
      </c>
    </row>
    <row r="147" spans="1:4" s="5" customFormat="1">
      <c r="A147" s="6">
        <v>900</v>
      </c>
      <c r="B147" s="6">
        <v>905</v>
      </c>
      <c r="C147" s="73" t="s">
        <v>1909</v>
      </c>
      <c r="D147" s="5" t="s">
        <v>1905</v>
      </c>
    </row>
    <row r="148" spans="1:4" s="5" customFormat="1">
      <c r="A148" s="6">
        <v>900</v>
      </c>
      <c r="B148" s="6">
        <v>906</v>
      </c>
      <c r="C148" s="73" t="s">
        <v>1925</v>
      </c>
      <c r="D148" s="5" t="s">
        <v>1905</v>
      </c>
    </row>
    <row r="149" spans="1:4" s="5" customFormat="1">
      <c r="A149" s="6">
        <v>900</v>
      </c>
      <c r="B149" s="6">
        <v>907</v>
      </c>
      <c r="C149" s="73" t="s">
        <v>1910</v>
      </c>
      <c r="D149" s="5" t="s">
        <v>1905</v>
      </c>
    </row>
    <row r="150" spans="1:4" s="5" customFormat="1">
      <c r="A150" s="6">
        <v>900</v>
      </c>
      <c r="B150" s="6">
        <v>908</v>
      </c>
      <c r="C150" s="73" t="s">
        <v>1926</v>
      </c>
      <c r="D150" s="5" t="s">
        <v>1905</v>
      </c>
    </row>
    <row r="151" spans="1:4" s="5" customFormat="1">
      <c r="A151" s="6">
        <v>900</v>
      </c>
      <c r="B151" s="6">
        <v>909</v>
      </c>
      <c r="C151" s="73" t="s">
        <v>1911</v>
      </c>
      <c r="D151" s="5" t="s">
        <v>1905</v>
      </c>
    </row>
    <row r="152" spans="1:4" s="5" customFormat="1">
      <c r="A152" s="6">
        <v>900</v>
      </c>
      <c r="B152" s="6">
        <v>910</v>
      </c>
      <c r="C152" s="73" t="s">
        <v>1912</v>
      </c>
      <c r="D152" s="5" t="s">
        <v>1905</v>
      </c>
    </row>
    <row r="153" spans="1:4" s="5" customFormat="1">
      <c r="A153" s="6">
        <v>900</v>
      </c>
      <c r="B153" s="6">
        <v>911</v>
      </c>
      <c r="C153" s="73" t="s">
        <v>1913</v>
      </c>
      <c r="D153" s="5" t="s">
        <v>1905</v>
      </c>
    </row>
    <row r="154" spans="1:4" s="5" customFormat="1">
      <c r="A154" s="6">
        <v>900</v>
      </c>
      <c r="B154" s="6">
        <v>912</v>
      </c>
      <c r="C154" s="73" t="s">
        <v>1914</v>
      </c>
      <c r="D154" s="5" t="s">
        <v>1905</v>
      </c>
    </row>
    <row r="155" spans="1:4" s="5" customFormat="1">
      <c r="A155" s="6">
        <v>900</v>
      </c>
      <c r="B155" s="6">
        <v>913</v>
      </c>
      <c r="C155" s="73" t="s">
        <v>1915</v>
      </c>
      <c r="D155" s="5" t="s">
        <v>1905</v>
      </c>
    </row>
    <row r="156" spans="1:4" s="5" customFormat="1">
      <c r="A156" s="6">
        <v>900</v>
      </c>
      <c r="B156" s="6">
        <v>914</v>
      </c>
      <c r="C156" s="73" t="s">
        <v>1916</v>
      </c>
      <c r="D156" s="5" t="s">
        <v>1905</v>
      </c>
    </row>
    <row r="157" spans="1:4" s="5" customFormat="1">
      <c r="A157" s="6">
        <v>900</v>
      </c>
      <c r="B157" s="6">
        <v>915</v>
      </c>
      <c r="C157" s="73" t="s">
        <v>1917</v>
      </c>
      <c r="D157" s="5" t="s">
        <v>1905</v>
      </c>
    </row>
    <row r="158" spans="1:4" s="5" customFormat="1">
      <c r="A158" s="6">
        <v>900</v>
      </c>
      <c r="B158" s="6">
        <v>916</v>
      </c>
      <c r="C158" s="73" t="s">
        <v>1918</v>
      </c>
      <c r="D158" s="5" t="s">
        <v>1905</v>
      </c>
    </row>
    <row r="159" spans="1:4" s="5" customFormat="1">
      <c r="A159" s="6">
        <v>900</v>
      </c>
      <c r="B159" s="6">
        <v>917</v>
      </c>
      <c r="C159" s="73" t="s">
        <v>1919</v>
      </c>
      <c r="D159" s="5" t="s">
        <v>1905</v>
      </c>
    </row>
    <row r="160" spans="1:4" s="5" customFormat="1">
      <c r="A160" s="6">
        <v>900</v>
      </c>
      <c r="B160" s="6">
        <v>918</v>
      </c>
      <c r="C160" s="73" t="s">
        <v>1920</v>
      </c>
      <c r="D160" s="5" t="s">
        <v>1905</v>
      </c>
    </row>
    <row r="161" spans="1:4" s="5" customFormat="1">
      <c r="A161" s="6">
        <v>900</v>
      </c>
      <c r="B161" s="6">
        <v>919</v>
      </c>
      <c r="C161" s="73" t="s">
        <v>1921</v>
      </c>
      <c r="D161" s="5" t="s">
        <v>1905</v>
      </c>
    </row>
    <row r="162" spans="1:4" s="5" customFormat="1">
      <c r="A162" s="6">
        <v>900</v>
      </c>
      <c r="B162" s="6">
        <v>920</v>
      </c>
      <c r="C162" s="73" t="s">
        <v>1922</v>
      </c>
      <c r="D162" s="5" t="s">
        <v>1905</v>
      </c>
    </row>
    <row r="163" spans="1:4" s="5" customFormat="1">
      <c r="A163" s="6">
        <v>900</v>
      </c>
      <c r="B163" s="6">
        <v>921</v>
      </c>
      <c r="C163" s="73" t="s">
        <v>1923</v>
      </c>
      <c r="D163" s="5" t="s">
        <v>1905</v>
      </c>
    </row>
    <row r="164" spans="1:4" s="5" customFormat="1">
      <c r="A164" s="6">
        <v>900</v>
      </c>
      <c r="B164" s="6">
        <v>922</v>
      </c>
      <c r="C164" s="73" t="s">
        <v>1929</v>
      </c>
      <c r="D164" s="5" t="s">
        <v>1905</v>
      </c>
    </row>
    <row r="165" spans="1:4" s="5" customFormat="1">
      <c r="A165" s="6">
        <v>900</v>
      </c>
      <c r="B165" s="6">
        <v>923</v>
      </c>
      <c r="C165" s="73" t="s">
        <v>1930</v>
      </c>
      <c r="D165" s="5" t="s">
        <v>1905</v>
      </c>
    </row>
    <row r="166" spans="1:4" s="5" customFormat="1">
      <c r="A166" s="6">
        <v>900</v>
      </c>
      <c r="B166" s="6">
        <v>924</v>
      </c>
      <c r="C166" s="73" t="s">
        <v>1931</v>
      </c>
      <c r="D166" s="5" t="s">
        <v>1905</v>
      </c>
    </row>
    <row r="167" spans="1:4" s="5" customFormat="1">
      <c r="A167" s="6">
        <v>900</v>
      </c>
      <c r="B167" s="6">
        <v>925</v>
      </c>
      <c r="C167" s="73" t="s">
        <v>1934</v>
      </c>
      <c r="D167" s="5" t="s">
        <v>1905</v>
      </c>
    </row>
    <row r="168" spans="1:4" s="5" customFormat="1">
      <c r="A168" s="6">
        <v>900</v>
      </c>
      <c r="B168" s="6">
        <v>926</v>
      </c>
      <c r="C168" s="73" t="s">
        <v>1935</v>
      </c>
      <c r="D168" s="5" t="s">
        <v>1905</v>
      </c>
    </row>
    <row r="169" spans="1:4" s="5" customFormat="1">
      <c r="A169" s="6">
        <v>900</v>
      </c>
      <c r="B169" s="6">
        <v>927</v>
      </c>
      <c r="C169" s="73" t="s">
        <v>1936</v>
      </c>
      <c r="D169" s="5" t="s">
        <v>1905</v>
      </c>
    </row>
    <row r="170" spans="1:4" s="5" customFormat="1">
      <c r="A170" s="6">
        <v>900</v>
      </c>
      <c r="B170" s="6">
        <v>928</v>
      </c>
      <c r="C170" s="73" t="s">
        <v>1937</v>
      </c>
      <c r="D170" s="5" t="s">
        <v>1905</v>
      </c>
    </row>
    <row r="171" spans="1:4" s="5" customFormat="1">
      <c r="A171" s="6">
        <v>900</v>
      </c>
      <c r="B171" s="6">
        <v>929</v>
      </c>
      <c r="C171" s="73" t="s">
        <v>1938</v>
      </c>
      <c r="D171" s="5" t="s">
        <v>1905</v>
      </c>
    </row>
    <row r="172" spans="1:4" s="5" customFormat="1">
      <c r="A172" s="6">
        <v>900</v>
      </c>
      <c r="B172" s="6">
        <v>930</v>
      </c>
      <c r="C172" s="73" t="s">
        <v>1939</v>
      </c>
      <c r="D172" s="5" t="s">
        <v>1905</v>
      </c>
    </row>
    <row r="173" spans="1:4" s="5" customFormat="1">
      <c r="A173" s="6">
        <v>900</v>
      </c>
      <c r="B173" s="6">
        <v>931</v>
      </c>
      <c r="C173" s="73" t="s">
        <v>1940</v>
      </c>
      <c r="D173" s="5" t="s">
        <v>1905</v>
      </c>
    </row>
    <row r="174" spans="1:4" s="5" customFormat="1">
      <c r="A174" s="6">
        <v>900</v>
      </c>
      <c r="B174" s="6">
        <v>932</v>
      </c>
      <c r="C174" s="73" t="s">
        <v>1941</v>
      </c>
      <c r="D174" s="5" t="s">
        <v>1905</v>
      </c>
    </row>
    <row r="175" spans="1:4" s="5" customFormat="1">
      <c r="A175" s="6">
        <v>900</v>
      </c>
      <c r="B175" s="6">
        <v>933</v>
      </c>
      <c r="C175" s="73" t="s">
        <v>1942</v>
      </c>
      <c r="D175" s="5" t="s">
        <v>1905</v>
      </c>
    </row>
    <row r="176" spans="1:4" s="5" customFormat="1">
      <c r="A176" s="6">
        <v>900</v>
      </c>
      <c r="B176" s="6">
        <v>934</v>
      </c>
      <c r="C176" s="73" t="s">
        <v>1943</v>
      </c>
      <c r="D176" s="5" t="s">
        <v>1905</v>
      </c>
    </row>
    <row r="177" spans="1:4" s="5" customFormat="1">
      <c r="A177" s="6">
        <v>900</v>
      </c>
      <c r="B177" s="6">
        <v>935</v>
      </c>
      <c r="C177" s="73" t="s">
        <v>1944</v>
      </c>
      <c r="D177" s="5" t="s">
        <v>1905</v>
      </c>
    </row>
    <row r="178" spans="1:4" s="5" customFormat="1">
      <c r="A178" s="6">
        <v>900</v>
      </c>
      <c r="B178" s="6">
        <v>936</v>
      </c>
      <c r="C178" s="73" t="s">
        <v>1945</v>
      </c>
      <c r="D178" s="5" t="s">
        <v>1905</v>
      </c>
    </row>
    <row r="179" spans="1:4" s="5" customFormat="1">
      <c r="A179" s="6">
        <v>900</v>
      </c>
      <c r="B179" s="6">
        <v>937</v>
      </c>
      <c r="C179" s="73" t="s">
        <v>1950</v>
      </c>
      <c r="D179" s="5" t="s">
        <v>1905</v>
      </c>
    </row>
    <row r="180" spans="1:4" s="5" customFormat="1">
      <c r="A180" s="6">
        <v>900</v>
      </c>
      <c r="B180" s="6">
        <v>938</v>
      </c>
      <c r="C180" s="73" t="s">
        <v>1951</v>
      </c>
      <c r="D180" s="5" t="s">
        <v>1905</v>
      </c>
    </row>
    <row r="181" spans="1:4" s="5" customFormat="1">
      <c r="A181" s="6">
        <v>900</v>
      </c>
      <c r="B181" s="6">
        <v>940</v>
      </c>
      <c r="C181" s="73" t="s">
        <v>1952</v>
      </c>
      <c r="D181" s="5" t="s">
        <v>1905</v>
      </c>
    </row>
    <row r="182" spans="1:4" s="5" customFormat="1">
      <c r="A182" s="6">
        <v>900</v>
      </c>
      <c r="B182" s="6">
        <v>941</v>
      </c>
      <c r="C182" s="73" t="s">
        <v>1953</v>
      </c>
      <c r="D182" s="5" t="s">
        <v>1905</v>
      </c>
    </row>
    <row r="183" spans="1:4" s="5" customFormat="1">
      <c r="A183" s="6">
        <v>900</v>
      </c>
      <c r="B183" s="6">
        <v>942</v>
      </c>
      <c r="C183" s="73" t="s">
        <v>1954</v>
      </c>
      <c r="D183" s="5" t="s">
        <v>1905</v>
      </c>
    </row>
    <row r="184" spans="1:4" s="5" customFormat="1">
      <c r="A184" s="6">
        <v>900</v>
      </c>
      <c r="B184" s="6">
        <v>943</v>
      </c>
      <c r="C184" s="73" t="s">
        <v>1955</v>
      </c>
      <c r="D184" s="5" t="s">
        <v>1905</v>
      </c>
    </row>
    <row r="185" spans="1:4" s="5" customFormat="1">
      <c r="A185" s="6">
        <v>900</v>
      </c>
      <c r="B185" s="6">
        <v>944</v>
      </c>
      <c r="C185" s="73" t="s">
        <v>1956</v>
      </c>
      <c r="D185" s="5" t="s">
        <v>1905</v>
      </c>
    </row>
    <row r="186" spans="1:4" s="5" customFormat="1">
      <c r="A186" s="6">
        <v>900</v>
      </c>
      <c r="B186" s="6">
        <v>945</v>
      </c>
      <c r="C186" s="73" t="s">
        <v>1957</v>
      </c>
      <c r="D186" s="5" t="s">
        <v>1905</v>
      </c>
    </row>
    <row r="187" spans="1:4" s="5" customFormat="1">
      <c r="A187" s="6">
        <v>900</v>
      </c>
      <c r="B187" s="6">
        <v>945</v>
      </c>
      <c r="C187" s="73" t="s">
        <v>1958</v>
      </c>
      <c r="D187" s="5" t="s">
        <v>1905</v>
      </c>
    </row>
    <row r="188" spans="1:4" s="5" customFormat="1">
      <c r="A188" s="6">
        <v>900</v>
      </c>
      <c r="B188" s="6">
        <v>946</v>
      </c>
      <c r="C188" s="73" t="s">
        <v>1959</v>
      </c>
      <c r="D188" s="5" t="s">
        <v>1905</v>
      </c>
    </row>
    <row r="189" spans="1:4" s="5" customFormat="1">
      <c r="A189" s="6">
        <v>900</v>
      </c>
      <c r="B189" s="6">
        <v>947</v>
      </c>
      <c r="C189" s="73" t="s">
        <v>1960</v>
      </c>
      <c r="D189" s="5" t="s">
        <v>1905</v>
      </c>
    </row>
    <row r="190" spans="1:4" s="5" customFormat="1">
      <c r="A190" s="6">
        <v>900</v>
      </c>
      <c r="B190" s="6">
        <v>948</v>
      </c>
      <c r="C190" s="73" t="s">
        <v>1961</v>
      </c>
      <c r="D190" s="5" t="s">
        <v>1905</v>
      </c>
    </row>
    <row r="191" spans="1:4" s="5" customFormat="1">
      <c r="A191" s="6">
        <v>900</v>
      </c>
      <c r="B191" s="6">
        <v>950</v>
      </c>
      <c r="C191" s="73" t="s">
        <v>1962</v>
      </c>
      <c r="D191" s="5" t="s">
        <v>1905</v>
      </c>
    </row>
    <row r="192" spans="1:4" s="5" customFormat="1">
      <c r="A192" s="6">
        <v>900</v>
      </c>
      <c r="B192" s="6">
        <v>951</v>
      </c>
      <c r="C192" s="73" t="s">
        <v>1963</v>
      </c>
      <c r="D192" s="5" t="s">
        <v>1905</v>
      </c>
    </row>
    <row r="193" spans="1:4" s="5" customFormat="1">
      <c r="A193" s="6">
        <v>600</v>
      </c>
      <c r="B193" s="6">
        <v>612</v>
      </c>
      <c r="C193" s="73" t="s">
        <v>1969</v>
      </c>
      <c r="D193" s="5" t="s">
        <v>663</v>
      </c>
    </row>
    <row r="194" spans="1:4" s="5" customFormat="1">
      <c r="A194" s="6">
        <v>600</v>
      </c>
      <c r="B194" s="6">
        <v>613</v>
      </c>
      <c r="C194" s="73" t="s">
        <v>2041</v>
      </c>
      <c r="D194" s="5" t="s">
        <v>663</v>
      </c>
    </row>
    <row r="195" spans="1:4" s="5" customFormat="1">
      <c r="A195" s="6">
        <v>100</v>
      </c>
      <c r="B195" s="6">
        <v>133</v>
      </c>
      <c r="C195" s="73" t="s">
        <v>2063</v>
      </c>
      <c r="D195" s="5" t="s">
        <v>658</v>
      </c>
    </row>
    <row r="196" spans="1:4" s="5" customFormat="1">
      <c r="A196" s="6">
        <v>100</v>
      </c>
      <c r="B196" s="6">
        <v>134</v>
      </c>
      <c r="C196" s="73" t="s">
        <v>2090</v>
      </c>
      <c r="D196" s="5" t="s">
        <v>658</v>
      </c>
    </row>
    <row r="197" spans="1:4" s="5" customFormat="1">
      <c r="A197" s="6">
        <v>100</v>
      </c>
      <c r="B197" s="6">
        <v>135</v>
      </c>
      <c r="C197" s="73" t="s">
        <v>2091</v>
      </c>
      <c r="D197" s="5" t="s">
        <v>658</v>
      </c>
    </row>
    <row r="198" spans="1:4" s="5" customFormat="1">
      <c r="A198" s="6">
        <v>100</v>
      </c>
      <c r="B198" s="6">
        <v>136</v>
      </c>
      <c r="C198" s="73" t="s">
        <v>2092</v>
      </c>
      <c r="D198" s="5" t="s">
        <v>658</v>
      </c>
    </row>
    <row r="199" spans="1:4" s="5" customFormat="1">
      <c r="A199" s="6">
        <v>400</v>
      </c>
      <c r="B199" s="6">
        <v>412</v>
      </c>
      <c r="C199" s="73" t="s">
        <v>2093</v>
      </c>
      <c r="D199" s="5" t="s">
        <v>661</v>
      </c>
    </row>
    <row r="200" spans="1:4" s="5" customFormat="1">
      <c r="A200" s="6">
        <v>500</v>
      </c>
      <c r="B200" s="6">
        <v>506</v>
      </c>
      <c r="C200" s="73" t="s">
        <v>2094</v>
      </c>
      <c r="D200" s="5" t="s">
        <v>662</v>
      </c>
    </row>
    <row r="201" spans="1:4" s="5" customFormat="1">
      <c r="A201" s="6">
        <v>400</v>
      </c>
      <c r="B201" s="6">
        <v>413</v>
      </c>
      <c r="C201" s="73" t="s">
        <v>2095</v>
      </c>
      <c r="D201" s="5" t="s">
        <v>661</v>
      </c>
    </row>
    <row r="202" spans="1:4" s="5" customFormat="1">
      <c r="A202" s="6">
        <v>400</v>
      </c>
      <c r="B202" s="6">
        <v>414</v>
      </c>
      <c r="C202" s="73" t="s">
        <v>2096</v>
      </c>
      <c r="D202" s="5" t="s">
        <v>661</v>
      </c>
    </row>
    <row r="203" spans="1:4" s="5" customFormat="1">
      <c r="A203" s="6">
        <v>600</v>
      </c>
      <c r="B203" s="6">
        <v>614</v>
      </c>
      <c r="C203" s="73" t="s">
        <v>2143</v>
      </c>
      <c r="D203" s="5" t="s">
        <v>663</v>
      </c>
    </row>
    <row r="204" spans="1:4">
      <c r="A204" s="6">
        <v>600</v>
      </c>
      <c r="B204" s="6">
        <v>615</v>
      </c>
      <c r="C204" s="73" t="s">
        <v>2188</v>
      </c>
      <c r="D204" s="5" t="s">
        <v>663</v>
      </c>
    </row>
    <row r="205" spans="1:4">
      <c r="A205" s="6">
        <v>600</v>
      </c>
      <c r="B205" s="6">
        <v>616</v>
      </c>
      <c r="C205" s="73" t="s">
        <v>2228</v>
      </c>
      <c r="D205" s="5" t="s">
        <v>663</v>
      </c>
    </row>
    <row r="206" spans="1:4">
      <c r="A206" s="6">
        <v>100</v>
      </c>
      <c r="B206" s="6">
        <v>137</v>
      </c>
      <c r="C206" s="73" t="s">
        <v>2230</v>
      </c>
      <c r="D206" s="5" t="s">
        <v>658</v>
      </c>
    </row>
    <row r="207" spans="1:4">
      <c r="A207" s="6">
        <v>100</v>
      </c>
      <c r="B207" s="6">
        <v>138</v>
      </c>
      <c r="C207" s="73" t="s">
        <v>2283</v>
      </c>
      <c r="D207" s="5" t="s">
        <v>658</v>
      </c>
    </row>
    <row r="208" spans="1:4">
      <c r="A208" s="6">
        <v>100</v>
      </c>
      <c r="B208" s="6">
        <v>180</v>
      </c>
      <c r="C208" s="5" t="s">
        <v>2333</v>
      </c>
      <c r="D208" s="5" t="s">
        <v>658</v>
      </c>
    </row>
    <row r="209" spans="1:4">
      <c r="A209" s="6">
        <v>100</v>
      </c>
      <c r="B209" s="6">
        <v>181</v>
      </c>
      <c r="C209" s="73" t="s">
        <v>2334</v>
      </c>
      <c r="D209" s="5" t="s">
        <v>658</v>
      </c>
    </row>
    <row r="210" spans="1:4">
      <c r="A210" s="6">
        <v>100</v>
      </c>
      <c r="B210" s="6">
        <v>182</v>
      </c>
      <c r="C210" s="73" t="s">
        <v>2335</v>
      </c>
      <c r="D210" s="5" t="s">
        <v>658</v>
      </c>
    </row>
    <row r="211" spans="1:4">
      <c r="A211" s="6">
        <v>100</v>
      </c>
      <c r="B211" s="6">
        <v>183</v>
      </c>
      <c r="C211" s="73" t="s">
        <v>2336</v>
      </c>
      <c r="D211" s="5" t="s">
        <v>658</v>
      </c>
    </row>
    <row r="212" spans="1:4">
      <c r="A212" s="6">
        <v>100</v>
      </c>
      <c r="B212" s="6">
        <v>184</v>
      </c>
      <c r="C212" s="73" t="s">
        <v>2337</v>
      </c>
      <c r="D212" s="5" t="s">
        <v>658</v>
      </c>
    </row>
    <row r="213" spans="1:4">
      <c r="A213" s="6">
        <v>800</v>
      </c>
      <c r="B213" s="6">
        <v>815</v>
      </c>
      <c r="C213" s="73" t="s">
        <v>2338</v>
      </c>
      <c r="D213" s="5" t="s">
        <v>1905</v>
      </c>
    </row>
    <row r="214" spans="1:4">
      <c r="A214" s="6">
        <v>900</v>
      </c>
      <c r="B214" s="6">
        <v>952</v>
      </c>
      <c r="C214" s="73" t="s">
        <v>2400</v>
      </c>
      <c r="D214" s="5" t="s">
        <v>663</v>
      </c>
    </row>
    <row r="215" spans="1:4">
      <c r="A215" s="6">
        <v>100</v>
      </c>
      <c r="B215" s="6">
        <v>185</v>
      </c>
      <c r="C215" s="73" t="s">
        <v>2401</v>
      </c>
      <c r="D215" s="5" t="s">
        <v>658</v>
      </c>
    </row>
    <row r="216" spans="1:4">
      <c r="A216" s="6">
        <v>800</v>
      </c>
      <c r="B216" s="6">
        <v>815</v>
      </c>
      <c r="C216" s="73" t="s">
        <v>2588</v>
      </c>
      <c r="D216" s="5" t="s">
        <v>661</v>
      </c>
    </row>
    <row r="217" spans="1:4">
      <c r="A217" s="1">
        <v>200</v>
      </c>
      <c r="B217" s="6">
        <v>215</v>
      </c>
      <c r="C217" s="73" t="s">
        <v>2547</v>
      </c>
      <c r="D217" s="5" t="s">
        <v>659</v>
      </c>
    </row>
    <row r="218" spans="1:4">
      <c r="A218" s="1">
        <v>200</v>
      </c>
      <c r="B218" s="6">
        <v>216</v>
      </c>
      <c r="C218" s="73" t="s">
        <v>2594</v>
      </c>
      <c r="D218" s="5" t="s">
        <v>659</v>
      </c>
    </row>
    <row r="219" spans="1:4">
      <c r="A219" s="1">
        <v>400</v>
      </c>
      <c r="B219" s="1">
        <v>415</v>
      </c>
      <c r="C219" s="73" t="s">
        <v>3660</v>
      </c>
      <c r="D219" s="5" t="s">
        <v>663</v>
      </c>
    </row>
    <row r="220" spans="1:4">
      <c r="A220" s="1">
        <v>400</v>
      </c>
      <c r="B220" s="1">
        <v>416</v>
      </c>
      <c r="C220" s="73" t="s">
        <v>3661</v>
      </c>
      <c r="D220" s="5" t="s">
        <v>658</v>
      </c>
    </row>
  </sheetData>
  <autoFilter ref="A1:D203" xr:uid="{6273B652-9587-684B-844B-23076F19F000}"/>
  <sortState xmlns:xlrd2="http://schemas.microsoft.com/office/spreadsheetml/2017/richdata2" ref="B70:C114">
    <sortCondition ref="B70:B114"/>
  </sortState>
  <pageMargins left="0.7" right="0.7" top="0.75" bottom="0.75" header="0.3" footer="0.3"/>
  <pageSetup orientation="portrait" horizontalDpi="4294967292" verticalDpi="4294967292"/>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W330"/>
  <sheetViews>
    <sheetView zoomScale="92" workbookViewId="0">
      <pane ySplit="2" topLeftCell="A95" activePane="bottomLeft" state="frozen"/>
      <selection activeCell="C90" sqref="C90"/>
      <selection pane="bottomLeft" activeCell="C90" sqref="C90"/>
    </sheetView>
  </sheetViews>
  <sheetFormatPr defaultColWidth="10.796875" defaultRowHeight="15.6"/>
  <cols>
    <col min="1" max="1" width="13.69921875" style="92" bestFit="1" customWidth="1"/>
    <col min="2" max="2" width="55.796875" style="93" bestFit="1" customWidth="1"/>
    <col min="3" max="3" width="23.5" style="92" customWidth="1"/>
    <col min="4" max="5" width="19.69921875" style="92" customWidth="1"/>
    <col min="6" max="6" width="20.69921875" style="92" bestFit="1" customWidth="1"/>
    <col min="7" max="7" width="20.296875" style="92" customWidth="1"/>
    <col min="8" max="8" width="13.5" style="92" bestFit="1" customWidth="1"/>
    <col min="9" max="9" width="28.5" style="92" customWidth="1"/>
    <col min="10" max="16" width="15.296875" style="92" customWidth="1"/>
    <col min="17" max="20" width="15.296875" style="157" customWidth="1"/>
    <col min="21" max="21" width="14.69921875" style="92" customWidth="1"/>
    <col min="22" max="23" width="10.796875" style="92"/>
    <col min="24" max="16384" width="10.796875" style="93"/>
  </cols>
  <sheetData>
    <row r="1" spans="1:23" s="95" customFormat="1" ht="18" customHeight="1">
      <c r="A1" s="94" t="s">
        <v>2</v>
      </c>
      <c r="B1" s="195" t="s">
        <v>973</v>
      </c>
      <c r="C1" s="94" t="s">
        <v>282</v>
      </c>
      <c r="D1" s="94" t="s">
        <v>283</v>
      </c>
      <c r="E1" s="118" t="s">
        <v>711</v>
      </c>
      <c r="F1" s="94" t="s">
        <v>284</v>
      </c>
      <c r="G1" s="94" t="s">
        <v>285</v>
      </c>
      <c r="H1" s="94" t="s">
        <v>286</v>
      </c>
      <c r="I1" s="94" t="s">
        <v>287</v>
      </c>
      <c r="J1" s="94" t="s">
        <v>288</v>
      </c>
      <c r="K1" s="94" t="s">
        <v>289</v>
      </c>
      <c r="L1" s="94" t="s">
        <v>290</v>
      </c>
      <c r="M1" s="94" t="s">
        <v>291</v>
      </c>
      <c r="N1" s="94" t="s">
        <v>292</v>
      </c>
      <c r="O1" s="94" t="s">
        <v>293</v>
      </c>
      <c r="P1" s="94" t="s">
        <v>294</v>
      </c>
      <c r="Q1" s="107" t="s">
        <v>295</v>
      </c>
      <c r="R1" s="107" t="s">
        <v>296</v>
      </c>
      <c r="S1" s="107" t="s">
        <v>297</v>
      </c>
      <c r="T1" s="107" t="s">
        <v>298</v>
      </c>
      <c r="U1" s="94"/>
      <c r="V1" s="94"/>
      <c r="W1" s="94"/>
    </row>
    <row r="2" spans="1:23" s="95" customFormat="1" ht="13.95" customHeight="1">
      <c r="A2" s="94"/>
      <c r="B2" s="200"/>
      <c r="C2" s="94"/>
      <c r="D2" s="94"/>
      <c r="E2" s="94"/>
      <c r="F2" s="94" t="s">
        <v>299</v>
      </c>
      <c r="G2" s="94" t="s">
        <v>299</v>
      </c>
      <c r="H2" s="94" t="s">
        <v>299</v>
      </c>
      <c r="I2" s="94" t="s">
        <v>299</v>
      </c>
      <c r="J2" s="94" t="s">
        <v>299</v>
      </c>
      <c r="K2" s="94" t="s">
        <v>300</v>
      </c>
      <c r="L2" s="94" t="s">
        <v>300</v>
      </c>
      <c r="M2" s="94" t="s">
        <v>299</v>
      </c>
      <c r="N2" s="94" t="s">
        <v>299</v>
      </c>
      <c r="O2" s="94" t="s">
        <v>299</v>
      </c>
      <c r="P2" s="94" t="s">
        <v>299</v>
      </c>
      <c r="Q2" s="94" t="s">
        <v>301</v>
      </c>
      <c r="R2" s="94" t="s">
        <v>301</v>
      </c>
      <c r="S2" s="94" t="s">
        <v>301</v>
      </c>
      <c r="T2" s="94" t="s">
        <v>301</v>
      </c>
      <c r="U2" s="95" t="s">
        <v>302</v>
      </c>
    </row>
    <row r="3" spans="1:23">
      <c r="A3" s="92">
        <f>'Main Meals'!C2</f>
        <v>1001</v>
      </c>
      <c r="B3" s="92" t="str">
        <f>'Main Meals'!D2</f>
        <v>Pad Thai (Tofu)</v>
      </c>
      <c r="C3" s="96" t="s">
        <v>303</v>
      </c>
      <c r="D3" s="96">
        <v>1</v>
      </c>
      <c r="E3" s="96" t="s">
        <v>304</v>
      </c>
      <c r="F3" s="96">
        <v>570</v>
      </c>
      <c r="G3" s="96" t="s">
        <v>305</v>
      </c>
      <c r="H3" s="96">
        <v>33</v>
      </c>
      <c r="I3" s="96">
        <v>4.5</v>
      </c>
      <c r="J3" s="96">
        <v>0</v>
      </c>
      <c r="K3" s="96">
        <v>0</v>
      </c>
      <c r="L3" s="96">
        <v>520</v>
      </c>
      <c r="M3" s="96">
        <v>56</v>
      </c>
      <c r="N3" s="96">
        <v>7</v>
      </c>
      <c r="O3" s="96">
        <v>6</v>
      </c>
      <c r="P3" s="96">
        <v>15</v>
      </c>
      <c r="Q3" s="101">
        <v>0.6</v>
      </c>
      <c r="R3" s="101">
        <v>0.15</v>
      </c>
      <c r="S3" s="101">
        <v>0.15</v>
      </c>
      <c r="T3" s="101">
        <v>0.15</v>
      </c>
      <c r="U3" s="93"/>
      <c r="V3" s="93"/>
      <c r="W3" s="93"/>
    </row>
    <row r="4" spans="1:23">
      <c r="A4" s="92">
        <f>'Main Meals'!C3</f>
        <v>1002</v>
      </c>
      <c r="B4" s="92" t="str">
        <f>'Main Meals'!D3</f>
        <v>Pad Thai (Shrimp)</v>
      </c>
      <c r="C4" s="96" t="s">
        <v>303</v>
      </c>
      <c r="D4" s="96">
        <v>1</v>
      </c>
      <c r="E4" s="96" t="s">
        <v>304</v>
      </c>
      <c r="F4" s="96">
        <v>560</v>
      </c>
      <c r="G4" s="96" t="s">
        <v>305</v>
      </c>
      <c r="H4" s="96">
        <v>30</v>
      </c>
      <c r="I4" s="96">
        <v>4.5</v>
      </c>
      <c r="J4" s="96">
        <v>0</v>
      </c>
      <c r="K4" s="96">
        <v>105</v>
      </c>
      <c r="L4" s="96">
        <v>1100</v>
      </c>
      <c r="M4" s="96">
        <v>54</v>
      </c>
      <c r="N4" s="96">
        <v>5</v>
      </c>
      <c r="O4" s="96">
        <v>6</v>
      </c>
      <c r="P4" s="96">
        <v>18</v>
      </c>
      <c r="Q4" s="101">
        <v>0.6</v>
      </c>
      <c r="R4" s="101">
        <v>0.15</v>
      </c>
      <c r="S4" s="101">
        <v>0.08</v>
      </c>
      <c r="T4" s="101">
        <v>0.1</v>
      </c>
      <c r="U4" s="93"/>
      <c r="V4" s="93"/>
      <c r="W4" s="93"/>
    </row>
    <row r="5" spans="1:23">
      <c r="A5" s="92">
        <f>'Main Meals'!C4</f>
        <v>1101</v>
      </c>
      <c r="B5" s="92" t="str">
        <f>'Main Meals'!D4</f>
        <v>Teriyaki Donburi  (Tofu)</v>
      </c>
      <c r="C5" s="96" t="s">
        <v>303</v>
      </c>
      <c r="D5" s="96">
        <v>1</v>
      </c>
      <c r="E5" s="96" t="s">
        <v>304</v>
      </c>
      <c r="F5" s="96">
        <v>420</v>
      </c>
      <c r="G5" s="96" t="s">
        <v>305</v>
      </c>
      <c r="H5" s="96">
        <v>17</v>
      </c>
      <c r="I5" s="96">
        <v>1.5</v>
      </c>
      <c r="J5" s="96">
        <v>0</v>
      </c>
      <c r="K5" s="96">
        <v>0</v>
      </c>
      <c r="L5" s="96">
        <v>430</v>
      </c>
      <c r="M5" s="96">
        <v>50</v>
      </c>
      <c r="N5" s="96">
        <v>4</v>
      </c>
      <c r="O5" s="96">
        <v>8</v>
      </c>
      <c r="P5" s="96">
        <v>19</v>
      </c>
      <c r="Q5" s="101">
        <v>0.25</v>
      </c>
      <c r="R5" s="101">
        <v>0.15</v>
      </c>
      <c r="S5" s="101">
        <v>0.2</v>
      </c>
      <c r="T5" s="101">
        <v>0.15</v>
      </c>
      <c r="U5" s="103"/>
      <c r="V5" s="93"/>
      <c r="W5" s="93"/>
    </row>
    <row r="6" spans="1:23">
      <c r="A6" s="92">
        <f>'Main Meals'!C5</f>
        <v>1102</v>
      </c>
      <c r="B6" s="92" t="str">
        <f>'Main Meals'!D5</f>
        <v>Teriyaki Donburi  (Chicken)</v>
      </c>
      <c r="C6" s="96" t="s">
        <v>303</v>
      </c>
      <c r="D6" s="96">
        <v>1</v>
      </c>
      <c r="E6" s="96" t="s">
        <v>304</v>
      </c>
      <c r="F6" s="96">
        <v>530</v>
      </c>
      <c r="G6" s="96" t="s">
        <v>305</v>
      </c>
      <c r="H6" s="96">
        <v>15</v>
      </c>
      <c r="I6" s="96">
        <v>3</v>
      </c>
      <c r="J6" s="96">
        <v>0</v>
      </c>
      <c r="K6" s="96">
        <v>155</v>
      </c>
      <c r="L6" s="96">
        <v>490</v>
      </c>
      <c r="M6" s="96">
        <v>47</v>
      </c>
      <c r="N6" s="96">
        <v>1</v>
      </c>
      <c r="O6" s="96">
        <v>8</v>
      </c>
      <c r="P6" s="96">
        <v>51</v>
      </c>
      <c r="Q6" s="101">
        <v>0.25</v>
      </c>
      <c r="R6" s="101">
        <v>0.15</v>
      </c>
      <c r="S6" s="101">
        <v>0.02</v>
      </c>
      <c r="T6" s="101">
        <v>0.06</v>
      </c>
      <c r="U6" s="93"/>
      <c r="V6" s="93"/>
      <c r="W6" s="93"/>
    </row>
    <row r="7" spans="1:23">
      <c r="A7" s="92">
        <f>'Main Meals'!C6</f>
        <v>1103</v>
      </c>
      <c r="B7" s="92" t="str">
        <f>'Main Meals'!D6</f>
        <v>Teriyaki Donburi  (Beef)</v>
      </c>
      <c r="C7" s="96" t="s">
        <v>303</v>
      </c>
      <c r="D7" s="96">
        <v>1</v>
      </c>
      <c r="E7" s="96" t="s">
        <v>304</v>
      </c>
      <c r="F7" s="96">
        <v>650</v>
      </c>
      <c r="G7" s="96" t="s">
        <v>305</v>
      </c>
      <c r="H7" s="96">
        <v>30</v>
      </c>
      <c r="I7" s="96">
        <v>8</v>
      </c>
      <c r="J7" s="96">
        <v>1</v>
      </c>
      <c r="K7" s="96">
        <v>140</v>
      </c>
      <c r="L7" s="96">
        <v>510</v>
      </c>
      <c r="M7" s="96">
        <v>47</v>
      </c>
      <c r="N7" s="96">
        <v>1</v>
      </c>
      <c r="O7" s="96">
        <v>8</v>
      </c>
      <c r="P7" s="96">
        <v>50</v>
      </c>
      <c r="Q7" s="101">
        <v>0.25</v>
      </c>
      <c r="R7" s="101">
        <v>0.15</v>
      </c>
      <c r="S7" s="101">
        <v>0.04</v>
      </c>
      <c r="T7" s="101">
        <v>0.2</v>
      </c>
      <c r="U7" s="93"/>
      <c r="V7" s="93"/>
      <c r="W7" s="93"/>
    </row>
    <row r="8" spans="1:23" ht="18" customHeight="1">
      <c r="A8" s="92">
        <f>'Main Meals'!C7</f>
        <v>1201</v>
      </c>
      <c r="B8" s="92" t="str">
        <f>'Main Meals'!D7</f>
        <v>Zucchini 'Spaghetti' Bolognese  (Bolognese)</v>
      </c>
      <c r="C8" s="96" t="s">
        <v>303</v>
      </c>
      <c r="D8" s="96">
        <v>1</v>
      </c>
      <c r="E8" s="96" t="s">
        <v>304</v>
      </c>
      <c r="F8" s="96">
        <v>440</v>
      </c>
      <c r="G8" s="96" t="s">
        <v>305</v>
      </c>
      <c r="H8" s="96">
        <v>25</v>
      </c>
      <c r="I8" s="96">
        <v>10</v>
      </c>
      <c r="J8" s="96">
        <v>0.5</v>
      </c>
      <c r="K8" s="96">
        <v>100</v>
      </c>
      <c r="L8" s="96">
        <v>560</v>
      </c>
      <c r="M8" s="96">
        <v>19</v>
      </c>
      <c r="N8" s="96">
        <v>5</v>
      </c>
      <c r="O8" s="96">
        <v>10</v>
      </c>
      <c r="P8" s="96">
        <v>33</v>
      </c>
      <c r="Q8" s="101">
        <v>0.8</v>
      </c>
      <c r="R8" s="101">
        <v>1.3</v>
      </c>
      <c r="S8" s="101">
        <v>0.3</v>
      </c>
      <c r="T8" s="101">
        <v>0.2</v>
      </c>
      <c r="U8" s="93"/>
      <c r="V8" s="93"/>
      <c r="W8" s="93"/>
    </row>
    <row r="9" spans="1:23">
      <c r="A9" s="92">
        <f>'Main Meals'!C8</f>
        <v>1202</v>
      </c>
      <c r="B9" s="92" t="str">
        <f>'Main Meals'!D8</f>
        <v>Zucchini 'Spaghetti' Pomodoro  (Pomodoro)</v>
      </c>
      <c r="C9" s="96" t="s">
        <v>303</v>
      </c>
      <c r="D9" s="96">
        <v>1</v>
      </c>
      <c r="E9" s="96" t="s">
        <v>304</v>
      </c>
      <c r="F9" s="96">
        <v>240</v>
      </c>
      <c r="G9" s="96" t="s">
        <v>305</v>
      </c>
      <c r="H9" s="96">
        <v>13</v>
      </c>
      <c r="I9" s="96">
        <v>5</v>
      </c>
      <c r="J9" s="96">
        <v>0</v>
      </c>
      <c r="K9" s="96">
        <v>20</v>
      </c>
      <c r="L9" s="96">
        <v>610</v>
      </c>
      <c r="M9" s="96">
        <v>21</v>
      </c>
      <c r="N9" s="96">
        <v>5</v>
      </c>
      <c r="O9" s="96">
        <v>12</v>
      </c>
      <c r="P9" s="96">
        <v>9</v>
      </c>
      <c r="Q9" s="101">
        <v>0.7</v>
      </c>
      <c r="R9" s="101">
        <v>1.3</v>
      </c>
      <c r="S9" s="101">
        <v>0.3</v>
      </c>
      <c r="T9" s="101">
        <v>0.1</v>
      </c>
      <c r="U9" s="93"/>
      <c r="V9" s="93"/>
      <c r="W9" s="93"/>
    </row>
    <row r="10" spans="1:23">
      <c r="A10" s="92">
        <f>'Main Meals'!C9</f>
        <v>1300</v>
      </c>
      <c r="B10" s="92" t="str">
        <f>'Main Meals'!D9</f>
        <v xml:space="preserve">Caprese Sandwich (OLD NOT ACTIVE) </v>
      </c>
      <c r="C10" s="92" t="s">
        <v>303</v>
      </c>
      <c r="D10" s="92">
        <v>1</v>
      </c>
      <c r="E10" s="92" t="s">
        <v>304</v>
      </c>
      <c r="F10" s="96">
        <v>650</v>
      </c>
      <c r="G10" s="96">
        <v>290</v>
      </c>
      <c r="H10" s="96">
        <v>32</v>
      </c>
      <c r="I10" s="96">
        <v>11</v>
      </c>
      <c r="J10" s="96">
        <v>0</v>
      </c>
      <c r="K10" s="96">
        <v>45</v>
      </c>
      <c r="L10" s="96">
        <v>840</v>
      </c>
      <c r="M10" s="96">
        <v>58</v>
      </c>
      <c r="N10" s="96">
        <v>6</v>
      </c>
      <c r="O10" s="96">
        <v>5</v>
      </c>
      <c r="P10" s="96">
        <v>36</v>
      </c>
      <c r="Q10" s="101">
        <v>0.9</v>
      </c>
      <c r="R10" s="101">
        <v>0.35</v>
      </c>
      <c r="S10" s="101">
        <v>0.7</v>
      </c>
      <c r="T10" s="101">
        <v>0.15</v>
      </c>
      <c r="U10" s="93"/>
      <c r="V10" s="93"/>
      <c r="W10" s="93"/>
    </row>
    <row r="11" spans="1:23">
      <c r="A11" s="92">
        <f>'Main Meals'!C10</f>
        <v>1400</v>
      </c>
      <c r="B11" s="92" t="str">
        <f>'Main Meals'!D10</f>
        <v xml:space="preserve">Buddha bowl (OLD NOT ACTIVE) </v>
      </c>
      <c r="C11" s="92" t="s">
        <v>303</v>
      </c>
      <c r="D11" s="92">
        <v>1</v>
      </c>
      <c r="E11" s="92" t="s">
        <v>304</v>
      </c>
      <c r="F11" s="96">
        <v>210</v>
      </c>
      <c r="G11" s="96">
        <v>50</v>
      </c>
      <c r="H11" s="96">
        <v>6</v>
      </c>
      <c r="I11" s="96">
        <v>0.5</v>
      </c>
      <c r="J11" s="96">
        <v>0</v>
      </c>
      <c r="K11" s="96">
        <v>0</v>
      </c>
      <c r="L11" s="96">
        <v>130</v>
      </c>
      <c r="M11" s="96">
        <v>33</v>
      </c>
      <c r="N11" s="96">
        <v>8</v>
      </c>
      <c r="O11" s="96">
        <v>5</v>
      </c>
      <c r="P11" s="96">
        <v>10</v>
      </c>
      <c r="Q11" s="101">
        <v>1.9</v>
      </c>
      <c r="R11" s="101">
        <v>1.3</v>
      </c>
      <c r="S11" s="101">
        <v>0.2</v>
      </c>
      <c r="T11" s="101">
        <v>0.2</v>
      </c>
      <c r="U11" s="93"/>
      <c r="V11" s="93"/>
      <c r="W11" s="93"/>
    </row>
    <row r="12" spans="1:23">
      <c r="A12" s="92">
        <f>'Main Meals'!C11</f>
        <v>1500</v>
      </c>
      <c r="B12" s="92" t="str">
        <f>'Main Meals'!D11</f>
        <v xml:space="preserve">Tuna Nicoise Sandwich </v>
      </c>
      <c r="C12" s="92" t="s">
        <v>303</v>
      </c>
      <c r="D12" s="92">
        <v>1</v>
      </c>
      <c r="E12" s="92" t="s">
        <v>304</v>
      </c>
      <c r="F12" s="96">
        <v>510</v>
      </c>
      <c r="G12" s="96">
        <v>160</v>
      </c>
      <c r="H12" s="96">
        <v>18</v>
      </c>
      <c r="I12" s="96">
        <v>2.5</v>
      </c>
      <c r="J12" s="96">
        <v>0</v>
      </c>
      <c r="K12" s="96">
        <v>280</v>
      </c>
      <c r="L12" s="96">
        <v>1220</v>
      </c>
      <c r="M12" s="96">
        <v>57</v>
      </c>
      <c r="N12" s="96">
        <v>6</v>
      </c>
      <c r="O12" s="96">
        <v>3</v>
      </c>
      <c r="P12" s="96">
        <v>30</v>
      </c>
      <c r="Q12" s="101">
        <v>0.7</v>
      </c>
      <c r="R12" s="101">
        <v>0.2</v>
      </c>
      <c r="S12" s="101">
        <v>0.15</v>
      </c>
      <c r="T12" s="101">
        <v>0.2</v>
      </c>
      <c r="U12" s="93"/>
      <c r="V12" s="93"/>
      <c r="W12" s="93"/>
    </row>
    <row r="13" spans="1:23" s="103" customFormat="1">
      <c r="A13" s="92">
        <f>'Main Meals'!C12</f>
        <v>1601</v>
      </c>
      <c r="B13" s="92" t="str">
        <f>'Main Meals'!D12</f>
        <v>Tikka Masala  (Tofu)</v>
      </c>
      <c r="C13" s="96" t="s">
        <v>303</v>
      </c>
      <c r="D13" s="96">
        <v>1</v>
      </c>
      <c r="E13" s="96" t="s">
        <v>304</v>
      </c>
      <c r="F13" s="96">
        <v>490</v>
      </c>
      <c r="G13" s="96" t="s">
        <v>305</v>
      </c>
      <c r="H13" s="96">
        <v>23</v>
      </c>
      <c r="I13" s="96">
        <v>9</v>
      </c>
      <c r="J13" s="96">
        <v>0</v>
      </c>
      <c r="K13" s="96">
        <v>0</v>
      </c>
      <c r="L13" s="96">
        <v>310</v>
      </c>
      <c r="M13" s="96">
        <v>53</v>
      </c>
      <c r="N13" s="96">
        <v>8</v>
      </c>
      <c r="O13" s="96">
        <v>7</v>
      </c>
      <c r="P13" s="96">
        <v>19</v>
      </c>
      <c r="Q13" s="101">
        <v>0.9</v>
      </c>
      <c r="R13" s="101">
        <v>0.25</v>
      </c>
      <c r="S13" s="101">
        <v>0.2</v>
      </c>
      <c r="T13" s="101">
        <v>0.2</v>
      </c>
    </row>
    <row r="14" spans="1:23" s="103" customFormat="1">
      <c r="A14" s="92">
        <f>'Main Meals'!C13</f>
        <v>1602</v>
      </c>
      <c r="B14" s="92" t="str">
        <f>'Main Meals'!D13</f>
        <v>Tikka Masala  (Chicken)</v>
      </c>
      <c r="C14" s="96" t="s">
        <v>303</v>
      </c>
      <c r="D14" s="96">
        <v>1</v>
      </c>
      <c r="E14" s="96" t="s">
        <v>304</v>
      </c>
      <c r="F14" s="96">
        <v>590</v>
      </c>
      <c r="G14" s="96" t="s">
        <v>305</v>
      </c>
      <c r="H14" s="96">
        <v>23</v>
      </c>
      <c r="I14" s="96">
        <v>9</v>
      </c>
      <c r="J14" s="96">
        <v>0</v>
      </c>
      <c r="K14" s="96">
        <v>125</v>
      </c>
      <c r="L14" s="96">
        <v>420</v>
      </c>
      <c r="M14" s="96">
        <v>51</v>
      </c>
      <c r="N14" s="96">
        <v>6</v>
      </c>
      <c r="O14" s="96">
        <v>7</v>
      </c>
      <c r="P14" s="96">
        <v>44</v>
      </c>
      <c r="Q14" s="101">
        <v>0.9</v>
      </c>
      <c r="R14" s="101">
        <v>0.25</v>
      </c>
      <c r="S14" s="101">
        <v>0.06</v>
      </c>
      <c r="T14" s="101">
        <v>0.15</v>
      </c>
    </row>
    <row r="15" spans="1:23">
      <c r="A15" s="92">
        <f>'Main Meals'!C14</f>
        <v>1700</v>
      </c>
      <c r="B15" s="92" t="str">
        <f>'Main Meals'!D14</f>
        <v xml:space="preserve">Mediterranean Beef Salad  </v>
      </c>
      <c r="C15" s="92" t="s">
        <v>303</v>
      </c>
      <c r="D15" s="92">
        <v>1</v>
      </c>
      <c r="E15" s="92" t="s">
        <v>304</v>
      </c>
      <c r="F15" s="96">
        <v>310</v>
      </c>
      <c r="G15" s="96">
        <v>130</v>
      </c>
      <c r="H15" s="96">
        <v>15</v>
      </c>
      <c r="I15" s="96">
        <v>7</v>
      </c>
      <c r="J15" s="96">
        <v>0</v>
      </c>
      <c r="K15" s="96">
        <v>65</v>
      </c>
      <c r="L15" s="96">
        <v>300</v>
      </c>
      <c r="M15" s="96">
        <v>16</v>
      </c>
      <c r="N15" s="96">
        <v>6</v>
      </c>
      <c r="O15" s="96">
        <v>3</v>
      </c>
      <c r="P15" s="96">
        <v>30</v>
      </c>
      <c r="Q15" s="101">
        <v>2.2999999999999998</v>
      </c>
      <c r="R15" s="101">
        <v>0.2</v>
      </c>
      <c r="S15" s="101">
        <v>0.3</v>
      </c>
      <c r="T15" s="101">
        <v>0.25</v>
      </c>
      <c r="U15" s="93"/>
      <c r="V15" s="93"/>
      <c r="W15" s="93"/>
    </row>
    <row r="16" spans="1:23" ht="16.95" customHeight="1">
      <c r="A16" s="92">
        <f>'Main Meals'!C15</f>
        <v>1801</v>
      </c>
      <c r="B16" s="92" t="str">
        <f>'Main Meals'!D15</f>
        <v>Tacos Especiales (Veggie)</v>
      </c>
      <c r="C16" s="96" t="s">
        <v>303</v>
      </c>
      <c r="D16" s="96">
        <v>1</v>
      </c>
      <c r="E16" s="96" t="s">
        <v>304</v>
      </c>
      <c r="F16" s="96">
        <v>300</v>
      </c>
      <c r="G16" s="134" t="s">
        <v>305</v>
      </c>
      <c r="H16" s="96">
        <v>16</v>
      </c>
      <c r="I16" s="96">
        <v>7</v>
      </c>
      <c r="J16" s="96">
        <v>0</v>
      </c>
      <c r="K16" s="96">
        <v>30</v>
      </c>
      <c r="L16" s="96">
        <v>350</v>
      </c>
      <c r="M16" s="96">
        <v>29</v>
      </c>
      <c r="N16" s="96">
        <v>5</v>
      </c>
      <c r="O16" s="96">
        <v>6</v>
      </c>
      <c r="P16" s="96">
        <v>9</v>
      </c>
      <c r="Q16" s="101">
        <v>0.15</v>
      </c>
      <c r="R16" s="101">
        <v>1.1000000000000001</v>
      </c>
      <c r="S16" s="101">
        <v>0.2</v>
      </c>
      <c r="T16" s="101">
        <v>0.1</v>
      </c>
      <c r="U16" s="93"/>
      <c r="V16" s="93"/>
      <c r="W16" s="93"/>
    </row>
    <row r="17" spans="1:20" s="93" customFormat="1">
      <c r="A17" s="92">
        <f>'Main Meals'!C16</f>
        <v>1802</v>
      </c>
      <c r="B17" s="92" t="str">
        <f>'Main Meals'!D16</f>
        <v>Tacos Especiales (Shrimp)</v>
      </c>
      <c r="C17" s="96" t="s">
        <v>303</v>
      </c>
      <c r="D17" s="96">
        <v>1</v>
      </c>
      <c r="E17" s="96" t="s">
        <v>304</v>
      </c>
      <c r="F17" s="96">
        <v>320</v>
      </c>
      <c r="G17" s="108" t="s">
        <v>305</v>
      </c>
      <c r="H17" s="96">
        <v>12</v>
      </c>
      <c r="I17" s="96">
        <v>6</v>
      </c>
      <c r="J17" s="96">
        <v>0</v>
      </c>
      <c r="K17" s="96">
        <v>160</v>
      </c>
      <c r="L17" s="96">
        <v>980</v>
      </c>
      <c r="M17" s="96">
        <v>29</v>
      </c>
      <c r="N17" s="96">
        <v>5</v>
      </c>
      <c r="O17" s="96">
        <v>6</v>
      </c>
      <c r="P17" s="96">
        <v>21</v>
      </c>
      <c r="Q17" s="101">
        <v>0.15</v>
      </c>
      <c r="R17" s="101">
        <v>0.9</v>
      </c>
      <c r="S17" s="101">
        <v>0.2</v>
      </c>
      <c r="T17" s="101">
        <v>0.1</v>
      </c>
    </row>
    <row r="18" spans="1:20" s="93" customFormat="1" ht="18" customHeight="1">
      <c r="A18" s="92">
        <f>'Main Meals'!C17</f>
        <v>1803</v>
      </c>
      <c r="B18" s="92" t="str">
        <f>'Main Meals'!D17</f>
        <v>Tacos Especiales (Chicken)</v>
      </c>
      <c r="C18" s="96" t="s">
        <v>303</v>
      </c>
      <c r="D18" s="96">
        <v>1</v>
      </c>
      <c r="E18" s="96" t="s">
        <v>304</v>
      </c>
      <c r="F18" s="96">
        <v>400</v>
      </c>
      <c r="G18" s="108" t="s">
        <v>305</v>
      </c>
      <c r="H18" s="96">
        <v>15</v>
      </c>
      <c r="I18" s="96">
        <v>7</v>
      </c>
      <c r="J18" s="96">
        <v>0</v>
      </c>
      <c r="K18" s="96">
        <v>130</v>
      </c>
      <c r="L18" s="96">
        <v>300</v>
      </c>
      <c r="M18" s="96">
        <v>28</v>
      </c>
      <c r="N18" s="96">
        <v>4</v>
      </c>
      <c r="O18" s="96">
        <v>6</v>
      </c>
      <c r="P18" s="96">
        <v>39</v>
      </c>
      <c r="Q18" s="101">
        <v>0.15</v>
      </c>
      <c r="R18" s="101">
        <v>0.9</v>
      </c>
      <c r="S18" s="101">
        <v>0.2</v>
      </c>
      <c r="T18" s="101">
        <v>0.1</v>
      </c>
    </row>
    <row r="19" spans="1:20" s="93" customFormat="1">
      <c r="A19" s="92">
        <f>'Main Meals'!C18</f>
        <v>1804</v>
      </c>
      <c r="B19" s="92" t="str">
        <f>'Main Meals'!D18</f>
        <v>Tacos Especiales (Beef)</v>
      </c>
      <c r="C19" s="96" t="s">
        <v>303</v>
      </c>
      <c r="D19" s="96">
        <v>1</v>
      </c>
      <c r="E19" s="96" t="s">
        <v>304</v>
      </c>
      <c r="F19" s="96">
        <v>450</v>
      </c>
      <c r="G19" s="108" t="s">
        <v>305</v>
      </c>
      <c r="H19" s="96">
        <v>20</v>
      </c>
      <c r="I19" s="96">
        <v>9</v>
      </c>
      <c r="J19" s="96">
        <v>0</v>
      </c>
      <c r="K19" s="96">
        <v>110</v>
      </c>
      <c r="L19" s="96">
        <v>300</v>
      </c>
      <c r="M19" s="96">
        <v>28</v>
      </c>
      <c r="N19" s="96">
        <v>4</v>
      </c>
      <c r="O19" s="96">
        <v>6</v>
      </c>
      <c r="P19" s="96">
        <v>36</v>
      </c>
      <c r="Q19" s="101">
        <v>0.15</v>
      </c>
      <c r="R19" s="101">
        <v>0.9</v>
      </c>
      <c r="S19" s="101">
        <v>0.2</v>
      </c>
      <c r="T19" s="101">
        <v>0.15</v>
      </c>
    </row>
    <row r="20" spans="1:20" s="93" customFormat="1">
      <c r="A20" s="92">
        <f>'Main Meals'!C19</f>
        <v>1901</v>
      </c>
      <c r="B20" s="92" t="str">
        <f>'Main Meals'!D19</f>
        <v>Grilled Kebabs  (Veggie)</v>
      </c>
      <c r="C20" s="92" t="s">
        <v>303</v>
      </c>
      <c r="D20" s="92">
        <v>1</v>
      </c>
      <c r="E20" s="92" t="s">
        <v>304</v>
      </c>
      <c r="F20" s="96">
        <v>230</v>
      </c>
      <c r="G20" s="96">
        <v>70</v>
      </c>
      <c r="H20" s="96">
        <v>8</v>
      </c>
      <c r="I20" s="96">
        <v>1</v>
      </c>
      <c r="J20" s="96">
        <v>0</v>
      </c>
      <c r="K20" s="96">
        <v>0</v>
      </c>
      <c r="L20" s="96">
        <v>570</v>
      </c>
      <c r="M20" s="96">
        <v>40</v>
      </c>
      <c r="N20" s="96">
        <v>7</v>
      </c>
      <c r="O20" s="96">
        <v>6</v>
      </c>
      <c r="P20" s="96">
        <v>4</v>
      </c>
      <c r="Q20" s="101">
        <v>0.45</v>
      </c>
      <c r="R20" s="101">
        <v>1.7</v>
      </c>
      <c r="S20" s="101">
        <v>0.08</v>
      </c>
      <c r="T20" s="101">
        <v>0.2</v>
      </c>
    </row>
    <row r="21" spans="1:20" s="93" customFormat="1">
      <c r="A21" s="92">
        <f>'Main Meals'!C20</f>
        <v>1902</v>
      </c>
      <c r="B21" s="92" t="str">
        <f>'Main Meals'!D20</f>
        <v>Grilled Kebabs  (Shrimp)</v>
      </c>
      <c r="C21" s="92" t="s">
        <v>303</v>
      </c>
      <c r="D21" s="92">
        <v>1</v>
      </c>
      <c r="E21" s="92" t="s">
        <v>304</v>
      </c>
      <c r="F21" s="96">
        <v>270</v>
      </c>
      <c r="G21" s="96">
        <v>80</v>
      </c>
      <c r="H21" s="96">
        <v>9</v>
      </c>
      <c r="I21" s="96">
        <v>1</v>
      </c>
      <c r="J21" s="96">
        <v>0</v>
      </c>
      <c r="K21" s="96">
        <v>120</v>
      </c>
      <c r="L21" s="96">
        <v>650</v>
      </c>
      <c r="M21" s="96">
        <v>35</v>
      </c>
      <c r="N21" s="96">
        <v>5</v>
      </c>
      <c r="O21" s="96">
        <v>4</v>
      </c>
      <c r="P21" s="96">
        <v>17</v>
      </c>
      <c r="Q21" s="101">
        <v>0.35</v>
      </c>
      <c r="R21" s="101">
        <v>1.6</v>
      </c>
      <c r="S21" s="101">
        <v>0.1</v>
      </c>
      <c r="T21" s="101">
        <v>0.2</v>
      </c>
    </row>
    <row r="22" spans="1:20" s="93" customFormat="1">
      <c r="A22" s="92">
        <f>'Main Meals'!C21</f>
        <v>1903</v>
      </c>
      <c r="B22" s="92" t="str">
        <f>'Main Meals'!D21</f>
        <v>Grilled Kebabs  (Chicken)</v>
      </c>
      <c r="C22" s="92" t="s">
        <v>303</v>
      </c>
      <c r="D22" s="92">
        <v>1</v>
      </c>
      <c r="E22" s="92" t="s">
        <v>304</v>
      </c>
      <c r="F22" s="96">
        <v>400</v>
      </c>
      <c r="G22" s="96">
        <v>90</v>
      </c>
      <c r="H22" s="96">
        <v>10</v>
      </c>
      <c r="I22" s="96">
        <v>2</v>
      </c>
      <c r="J22" s="96">
        <v>0</v>
      </c>
      <c r="K22" s="96">
        <v>125</v>
      </c>
      <c r="L22" s="96">
        <v>520</v>
      </c>
      <c r="M22" s="96">
        <v>31</v>
      </c>
      <c r="N22" s="96">
        <v>4</v>
      </c>
      <c r="O22" s="96">
        <v>4</v>
      </c>
      <c r="P22" s="96">
        <v>47</v>
      </c>
      <c r="Q22" s="101">
        <v>0.35</v>
      </c>
      <c r="R22" s="101">
        <v>1.5</v>
      </c>
      <c r="S22" s="101">
        <v>0.08</v>
      </c>
      <c r="T22" s="101">
        <v>0.25</v>
      </c>
    </row>
    <row r="23" spans="1:20" s="93" customFormat="1">
      <c r="A23" s="92">
        <f>'Main Meals'!C22</f>
        <v>1904</v>
      </c>
      <c r="B23" s="92" t="str">
        <f>'Main Meals'!D22</f>
        <v>Grilled Kebabs  (Beef)</v>
      </c>
      <c r="C23" s="92" t="s">
        <v>303</v>
      </c>
      <c r="D23" s="92">
        <v>1</v>
      </c>
      <c r="E23" s="92" t="s">
        <v>304</v>
      </c>
      <c r="F23" s="96">
        <v>490</v>
      </c>
      <c r="G23" s="96">
        <v>160</v>
      </c>
      <c r="H23" s="96">
        <v>18</v>
      </c>
      <c r="I23" s="96">
        <v>4.5</v>
      </c>
      <c r="J23" s="96">
        <v>0</v>
      </c>
      <c r="K23" s="96">
        <v>120</v>
      </c>
      <c r="L23" s="96">
        <v>660</v>
      </c>
      <c r="M23" s="96">
        <v>34</v>
      </c>
      <c r="N23" s="96">
        <v>5</v>
      </c>
      <c r="O23" s="96">
        <v>4</v>
      </c>
      <c r="P23" s="96">
        <v>48</v>
      </c>
      <c r="Q23" s="101">
        <v>0.35</v>
      </c>
      <c r="R23" s="101">
        <v>1.5</v>
      </c>
      <c r="S23" s="101">
        <v>0.1</v>
      </c>
      <c r="T23" s="101">
        <v>0.35</v>
      </c>
    </row>
    <row r="24" spans="1:20" s="93" customFormat="1">
      <c r="A24" s="92">
        <f>'Main Meals'!C23</f>
        <v>2000</v>
      </c>
      <c r="B24" s="92" t="str">
        <f>'Main Meals'!D23</f>
        <v>Grilled Salmon (Sesame Crusted)</v>
      </c>
      <c r="C24" s="96" t="s">
        <v>303</v>
      </c>
      <c r="D24" s="96">
        <v>1</v>
      </c>
      <c r="E24" s="96" t="s">
        <v>304</v>
      </c>
      <c r="F24" s="96">
        <v>620</v>
      </c>
      <c r="G24" s="134" t="s">
        <v>305</v>
      </c>
      <c r="H24" s="96">
        <v>27</v>
      </c>
      <c r="I24" s="96">
        <v>4</v>
      </c>
      <c r="J24" s="96">
        <v>0</v>
      </c>
      <c r="K24" s="96">
        <v>90</v>
      </c>
      <c r="L24" s="96">
        <v>500</v>
      </c>
      <c r="M24" s="96">
        <v>54</v>
      </c>
      <c r="N24" s="96">
        <v>6</v>
      </c>
      <c r="O24" s="96">
        <v>12</v>
      </c>
      <c r="P24" s="96">
        <v>40</v>
      </c>
      <c r="Q24" s="101">
        <v>0.4</v>
      </c>
      <c r="R24" s="101">
        <v>0.1</v>
      </c>
      <c r="S24" s="101">
        <v>0.15</v>
      </c>
      <c r="T24" s="101">
        <v>0.2</v>
      </c>
    </row>
    <row r="25" spans="1:20" s="93" customFormat="1">
      <c r="A25" s="92">
        <f>'Main Meals'!C24</f>
        <v>2100</v>
      </c>
      <c r="B25" s="92" t="str">
        <f>'Main Meals'!D24</f>
        <v xml:space="preserve">Truffled Mac &amp; Cheese (OLD NOT ACTIVE) </v>
      </c>
      <c r="C25" s="92" t="s">
        <v>303</v>
      </c>
      <c r="D25" s="92">
        <v>1</v>
      </c>
      <c r="E25" s="92" t="s">
        <v>304</v>
      </c>
      <c r="F25" s="96">
        <v>450</v>
      </c>
      <c r="G25" s="96">
        <v>210</v>
      </c>
      <c r="H25" s="96">
        <v>23</v>
      </c>
      <c r="I25" s="96">
        <v>9</v>
      </c>
      <c r="J25" s="96">
        <v>0</v>
      </c>
      <c r="K25" s="96">
        <v>45</v>
      </c>
      <c r="L25" s="96">
        <v>470</v>
      </c>
      <c r="M25" s="96">
        <v>43</v>
      </c>
      <c r="N25" s="96">
        <v>4</v>
      </c>
      <c r="O25" s="96">
        <v>7</v>
      </c>
      <c r="P25" s="96">
        <v>20</v>
      </c>
      <c r="Q25" s="101">
        <v>0.6</v>
      </c>
      <c r="R25" s="101">
        <v>0.02</v>
      </c>
      <c r="S25" s="101">
        <v>0.45</v>
      </c>
      <c r="T25" s="101">
        <v>0.1</v>
      </c>
    </row>
    <row r="26" spans="1:20" s="93" customFormat="1">
      <c r="A26" s="92">
        <f>'Main Meals'!C25</f>
        <v>2200</v>
      </c>
      <c r="B26" s="92" t="str">
        <f>'Main Meals'!D25</f>
        <v xml:space="preserve">Ginger Pork  </v>
      </c>
      <c r="C26" s="92" t="s">
        <v>303</v>
      </c>
      <c r="D26" s="92">
        <v>1</v>
      </c>
      <c r="E26" s="92" t="s">
        <v>304</v>
      </c>
      <c r="F26" s="96">
        <v>380</v>
      </c>
      <c r="G26" s="96">
        <v>170</v>
      </c>
      <c r="H26" s="96">
        <v>19</v>
      </c>
      <c r="I26" s="96">
        <v>6</v>
      </c>
      <c r="J26" s="96">
        <v>0</v>
      </c>
      <c r="K26" s="96">
        <v>125</v>
      </c>
      <c r="L26" s="96">
        <v>470</v>
      </c>
      <c r="M26" s="96">
        <v>23</v>
      </c>
      <c r="N26" s="96">
        <v>3</v>
      </c>
      <c r="O26" s="96">
        <v>4</v>
      </c>
      <c r="P26" s="96">
        <v>47</v>
      </c>
      <c r="Q26" s="101">
        <v>0.7</v>
      </c>
      <c r="R26" s="101">
        <v>0.5</v>
      </c>
      <c r="S26" s="101">
        <v>0.1</v>
      </c>
      <c r="T26" s="101">
        <v>0.15</v>
      </c>
    </row>
    <row r="27" spans="1:20" s="93" customFormat="1">
      <c r="A27" s="92">
        <f>'Main Meals'!C26</f>
        <v>2300</v>
      </c>
      <c r="B27" s="92" t="str">
        <f>'Main Meals'!D26</f>
        <v xml:space="preserve">Lemon Rosemary Chicken OLD NOT ACTIVE </v>
      </c>
      <c r="C27" s="96" t="s">
        <v>303</v>
      </c>
      <c r="D27" s="96">
        <v>1</v>
      </c>
      <c r="E27" s="96" t="s">
        <v>304</v>
      </c>
      <c r="F27" s="96">
        <v>600</v>
      </c>
      <c r="G27" s="96" t="s">
        <v>305</v>
      </c>
      <c r="H27" s="96">
        <v>27</v>
      </c>
      <c r="I27" s="96">
        <v>6</v>
      </c>
      <c r="J27" s="96">
        <v>0</v>
      </c>
      <c r="K27" s="96">
        <v>160</v>
      </c>
      <c r="L27" s="96">
        <v>450</v>
      </c>
      <c r="M27" s="96">
        <v>39</v>
      </c>
      <c r="N27" s="96">
        <v>4</v>
      </c>
      <c r="O27" s="96">
        <v>7</v>
      </c>
      <c r="P27" s="96">
        <v>50</v>
      </c>
      <c r="Q27" s="101">
        <v>0.08</v>
      </c>
      <c r="R27" s="101">
        <v>0.6</v>
      </c>
      <c r="S27" s="101">
        <v>0.04</v>
      </c>
      <c r="T27" s="101">
        <v>0.1</v>
      </c>
    </row>
    <row r="28" spans="1:20" s="93" customFormat="1">
      <c r="A28" s="92">
        <f>'Main Meals'!C27</f>
        <v>2400</v>
      </c>
      <c r="B28" s="92" t="str">
        <f>'Main Meals'!D27</f>
        <v xml:space="preserve">Beef Tataki  </v>
      </c>
      <c r="C28" s="92" t="s">
        <v>303</v>
      </c>
      <c r="D28" s="92">
        <v>1</v>
      </c>
      <c r="E28" s="92" t="s">
        <v>304</v>
      </c>
      <c r="F28" s="96">
        <v>380</v>
      </c>
      <c r="G28" s="96"/>
      <c r="H28" s="96">
        <v>17</v>
      </c>
      <c r="I28" s="96">
        <v>6</v>
      </c>
      <c r="J28" s="96">
        <v>0</v>
      </c>
      <c r="K28" s="96">
        <v>125</v>
      </c>
      <c r="L28" s="96">
        <v>640</v>
      </c>
      <c r="M28" s="96">
        <v>40</v>
      </c>
      <c r="N28" s="96">
        <v>5</v>
      </c>
      <c r="O28" s="96">
        <v>5</v>
      </c>
      <c r="P28" s="96">
        <v>51</v>
      </c>
      <c r="Q28" s="101">
        <v>0.06</v>
      </c>
      <c r="R28" s="101">
        <v>0.9</v>
      </c>
      <c r="S28" s="101">
        <v>0.08</v>
      </c>
      <c r="T28" s="101">
        <v>0.25</v>
      </c>
    </row>
    <row r="29" spans="1:20" s="93" customFormat="1">
      <c r="A29" s="92">
        <f>'Main Meals'!C28</f>
        <v>2500</v>
      </c>
      <c r="B29" s="92" t="str">
        <f>'Main Meals'!D28</f>
        <v>Coconut Laksa (Shrimp)</v>
      </c>
      <c r="C29" s="92" t="s">
        <v>303</v>
      </c>
      <c r="D29" s="92">
        <v>1</v>
      </c>
      <c r="E29" s="92" t="s">
        <v>304</v>
      </c>
      <c r="F29" s="96">
        <v>390</v>
      </c>
      <c r="G29" s="134" t="s">
        <v>305</v>
      </c>
      <c r="H29" s="96">
        <v>32</v>
      </c>
      <c r="I29" s="96">
        <v>25</v>
      </c>
      <c r="J29" s="96">
        <v>0</v>
      </c>
      <c r="K29" s="96">
        <v>110</v>
      </c>
      <c r="L29" s="96">
        <v>1370</v>
      </c>
      <c r="M29" s="96">
        <v>12</v>
      </c>
      <c r="N29" s="96">
        <v>3</v>
      </c>
      <c r="O29" s="96">
        <v>6</v>
      </c>
      <c r="P29" s="96">
        <v>13</v>
      </c>
      <c r="Q29" s="101">
        <v>0.4</v>
      </c>
      <c r="R29" s="101">
        <v>0.08</v>
      </c>
      <c r="S29" s="101">
        <v>0.06</v>
      </c>
      <c r="T29" s="101">
        <v>0.1</v>
      </c>
    </row>
    <row r="30" spans="1:20" s="93" customFormat="1">
      <c r="A30" s="92">
        <f>'Main Meals'!C29</f>
        <v>2601</v>
      </c>
      <c r="B30" s="92" t="str">
        <f>'Main Meals'!D29</f>
        <v>Paella Valenciana (OLD NOT ACTIVE) (Veggie)</v>
      </c>
      <c r="C30" s="92" t="s">
        <v>303</v>
      </c>
      <c r="D30" s="92">
        <v>1</v>
      </c>
      <c r="E30" s="92" t="s">
        <v>304</v>
      </c>
      <c r="F30" s="96">
        <v>370</v>
      </c>
      <c r="G30" s="96">
        <v>90</v>
      </c>
      <c r="H30" s="96">
        <v>11</v>
      </c>
      <c r="I30" s="96">
        <v>1</v>
      </c>
      <c r="J30" s="96">
        <v>0</v>
      </c>
      <c r="K30" s="96">
        <v>0</v>
      </c>
      <c r="L30" s="96">
        <v>460</v>
      </c>
      <c r="M30" s="96">
        <v>64</v>
      </c>
      <c r="N30" s="96">
        <v>9</v>
      </c>
      <c r="O30" s="96">
        <v>9</v>
      </c>
      <c r="P30" s="96">
        <v>8</v>
      </c>
      <c r="Q30" s="101">
        <v>2.4</v>
      </c>
      <c r="R30" s="101">
        <v>2.9</v>
      </c>
      <c r="S30" s="101">
        <v>0.1</v>
      </c>
      <c r="T30" s="101">
        <v>0.3</v>
      </c>
    </row>
    <row r="31" spans="1:20" s="93" customFormat="1">
      <c r="A31" s="92">
        <f>'Main Meals'!C30</f>
        <v>2602</v>
      </c>
      <c r="B31" s="92" t="str">
        <f>'Main Meals'!D30</f>
        <v>Paella Valenciana (OLD NOT ACTIVE) (Chicken)</v>
      </c>
      <c r="C31" s="92" t="s">
        <v>303</v>
      </c>
      <c r="D31" s="92">
        <v>1</v>
      </c>
      <c r="E31" s="92" t="s">
        <v>304</v>
      </c>
      <c r="F31" s="96">
        <v>550</v>
      </c>
      <c r="G31" s="96">
        <v>210</v>
      </c>
      <c r="H31" s="96">
        <v>23</v>
      </c>
      <c r="I31" s="96">
        <v>4.5</v>
      </c>
      <c r="J31" s="96">
        <v>0</v>
      </c>
      <c r="K31" s="96">
        <v>135</v>
      </c>
      <c r="L31" s="96">
        <v>450</v>
      </c>
      <c r="M31" s="96">
        <v>41</v>
      </c>
      <c r="N31" s="96">
        <v>4</v>
      </c>
      <c r="O31" s="96">
        <v>3</v>
      </c>
      <c r="P31" s="96">
        <v>43</v>
      </c>
      <c r="Q31" s="101">
        <v>0.6</v>
      </c>
      <c r="R31" s="101">
        <v>0.9</v>
      </c>
      <c r="S31" s="101">
        <v>0.08</v>
      </c>
      <c r="T31" s="101">
        <v>0.3</v>
      </c>
    </row>
    <row r="32" spans="1:20" s="93" customFormat="1">
      <c r="A32" s="92">
        <f>'Main Meals'!C31</f>
        <v>2603</v>
      </c>
      <c r="B32" s="92" t="str">
        <f>'Main Meals'!D31</f>
        <v>Paella Valenciana (OLD NOT ACTIVE) (Beef)</v>
      </c>
      <c r="C32" s="92" t="s">
        <v>303</v>
      </c>
      <c r="D32" s="92">
        <v>1</v>
      </c>
      <c r="E32" s="92" t="s">
        <v>304</v>
      </c>
      <c r="F32" s="96">
        <v>580</v>
      </c>
      <c r="G32" s="96">
        <v>250</v>
      </c>
      <c r="H32" s="96">
        <v>26</v>
      </c>
      <c r="I32" s="96">
        <v>8</v>
      </c>
      <c r="J32" s="96">
        <v>0</v>
      </c>
      <c r="K32" s="96">
        <v>90</v>
      </c>
      <c r="L32" s="96">
        <v>450</v>
      </c>
      <c r="M32" s="96">
        <v>41</v>
      </c>
      <c r="N32" s="96">
        <v>4</v>
      </c>
      <c r="O32" s="96">
        <v>3</v>
      </c>
      <c r="P32" s="96">
        <v>44</v>
      </c>
      <c r="Q32" s="101">
        <v>0.6</v>
      </c>
      <c r="R32" s="101">
        <v>0.9</v>
      </c>
      <c r="S32" s="101">
        <v>0.08</v>
      </c>
      <c r="T32" s="101">
        <v>0.45</v>
      </c>
    </row>
    <row r="33" spans="1:20" s="93" customFormat="1">
      <c r="A33" s="92">
        <f>'Main Meals'!C32</f>
        <v>2701</v>
      </c>
      <c r="B33" s="92" t="str">
        <f>'Main Meals'!D32</f>
        <v>Moroccan Tajine (Veggie)</v>
      </c>
      <c r="C33" s="92" t="s">
        <v>303</v>
      </c>
      <c r="D33" s="92">
        <v>1</v>
      </c>
      <c r="E33" s="92" t="s">
        <v>304</v>
      </c>
      <c r="F33" s="96">
        <v>280</v>
      </c>
      <c r="G33" s="96"/>
      <c r="H33" s="96">
        <v>7</v>
      </c>
      <c r="I33" s="96">
        <v>0</v>
      </c>
      <c r="J33" s="96">
        <v>0</v>
      </c>
      <c r="K33" s="96">
        <v>0</v>
      </c>
      <c r="L33" s="96">
        <v>570</v>
      </c>
      <c r="M33" s="96">
        <v>49</v>
      </c>
      <c r="N33" s="96">
        <v>8</v>
      </c>
      <c r="O33" s="96">
        <v>8</v>
      </c>
      <c r="P33" s="96">
        <v>9</v>
      </c>
      <c r="Q33" s="101">
        <v>0.35</v>
      </c>
      <c r="R33" s="101">
        <v>2</v>
      </c>
      <c r="S33" s="101">
        <v>0.06</v>
      </c>
      <c r="T33" s="101">
        <v>0.35</v>
      </c>
    </row>
    <row r="34" spans="1:20" s="93" customFormat="1">
      <c r="A34" s="92">
        <f>'Main Meals'!C33</f>
        <v>2702</v>
      </c>
      <c r="B34" s="92" t="str">
        <f>'Main Meals'!D33</f>
        <v>Moroccan Tajine (Chicken)</v>
      </c>
      <c r="C34" s="92" t="s">
        <v>303</v>
      </c>
      <c r="D34" s="92">
        <v>1</v>
      </c>
      <c r="E34" s="92" t="s">
        <v>304</v>
      </c>
      <c r="F34" s="96">
        <v>450</v>
      </c>
      <c r="G34" s="96"/>
      <c r="H34" s="96">
        <v>11</v>
      </c>
      <c r="I34" s="96">
        <v>1.5</v>
      </c>
      <c r="J34" s="96">
        <v>0</v>
      </c>
      <c r="K34" s="96">
        <v>130</v>
      </c>
      <c r="L34" s="96">
        <v>640</v>
      </c>
      <c r="M34" s="96">
        <v>41</v>
      </c>
      <c r="N34" s="96">
        <v>5</v>
      </c>
      <c r="O34" s="96">
        <v>4</v>
      </c>
      <c r="P34" s="96">
        <v>47</v>
      </c>
      <c r="Q34" s="101">
        <v>0.25</v>
      </c>
      <c r="R34" s="101">
        <v>0.7</v>
      </c>
      <c r="S34" s="101">
        <v>0.04</v>
      </c>
      <c r="T34" s="101">
        <v>0.35</v>
      </c>
    </row>
    <row r="35" spans="1:20" s="93" customFormat="1">
      <c r="A35" s="92">
        <f>'Main Meals'!C34</f>
        <v>2703</v>
      </c>
      <c r="B35" s="92" t="str">
        <f>'Main Meals'!D34</f>
        <v>Moroccan Tajine (Lamb)</v>
      </c>
      <c r="C35" s="92" t="s">
        <v>303</v>
      </c>
      <c r="D35" s="92">
        <v>1</v>
      </c>
      <c r="E35" s="92" t="s">
        <v>304</v>
      </c>
      <c r="F35" s="96">
        <v>480</v>
      </c>
      <c r="G35" s="96"/>
      <c r="H35" s="96">
        <v>22</v>
      </c>
      <c r="I35" s="96">
        <v>8</v>
      </c>
      <c r="J35" s="96">
        <v>0</v>
      </c>
      <c r="K35" s="96">
        <v>75</v>
      </c>
      <c r="L35" s="96">
        <v>640</v>
      </c>
      <c r="M35" s="96">
        <v>41</v>
      </c>
      <c r="N35" s="96">
        <v>5</v>
      </c>
      <c r="O35" s="96">
        <v>4</v>
      </c>
      <c r="P35" s="96">
        <v>30</v>
      </c>
      <c r="Q35" s="101">
        <v>0.25</v>
      </c>
      <c r="R35" s="101">
        <v>0.7</v>
      </c>
      <c r="S35" s="101">
        <v>0.06</v>
      </c>
      <c r="T35" s="101">
        <v>0.4</v>
      </c>
    </row>
    <row r="36" spans="1:20" s="93" customFormat="1">
      <c r="A36" s="92">
        <f>'Main Meals'!C35</f>
        <v>2800</v>
      </c>
      <c r="B36" s="92" t="str">
        <f>'Main Meals'!D35</f>
        <v xml:space="preserve">Summer Vegetable Lasagna (OLD NOT ACTIVE) </v>
      </c>
      <c r="C36" s="92" t="s">
        <v>303</v>
      </c>
      <c r="D36" s="92">
        <v>1</v>
      </c>
      <c r="E36" s="92" t="s">
        <v>304</v>
      </c>
      <c r="F36" s="96">
        <v>510</v>
      </c>
      <c r="G36" s="96">
        <v>210</v>
      </c>
      <c r="H36" s="96">
        <v>24</v>
      </c>
      <c r="I36" s="96">
        <v>13</v>
      </c>
      <c r="J36" s="96">
        <v>0</v>
      </c>
      <c r="K36" s="96">
        <v>55</v>
      </c>
      <c r="L36" s="96">
        <v>800</v>
      </c>
      <c r="M36" s="96">
        <v>46</v>
      </c>
      <c r="N36" s="96">
        <v>11</v>
      </c>
      <c r="O36" s="96">
        <v>6</v>
      </c>
      <c r="P36" s="96">
        <v>26</v>
      </c>
      <c r="Q36" s="101">
        <v>2.6</v>
      </c>
      <c r="R36" s="101">
        <v>1.1000000000000001</v>
      </c>
      <c r="S36" s="101">
        <v>0.7</v>
      </c>
      <c r="T36" s="101">
        <v>0.2</v>
      </c>
    </row>
    <row r="37" spans="1:20" s="93" customFormat="1">
      <c r="A37" s="92">
        <f>'Main Meals'!C36</f>
        <v>2900</v>
      </c>
      <c r="B37" s="92" t="str">
        <f>'Main Meals'!D36</f>
        <v>Pesto Spaghetti Squash Salad (Veggie)</v>
      </c>
      <c r="C37" s="96" t="s">
        <v>303</v>
      </c>
      <c r="D37" s="96">
        <v>1</v>
      </c>
      <c r="E37" s="96" t="s">
        <v>304</v>
      </c>
      <c r="F37" s="96">
        <v>350</v>
      </c>
      <c r="G37" s="96" t="s">
        <v>305</v>
      </c>
      <c r="H37" s="96">
        <v>29</v>
      </c>
      <c r="I37" s="96">
        <v>7</v>
      </c>
      <c r="J37" s="96">
        <v>0</v>
      </c>
      <c r="K37" s="96">
        <v>5</v>
      </c>
      <c r="L37" s="96">
        <v>420</v>
      </c>
      <c r="M37" s="96">
        <v>14</v>
      </c>
      <c r="N37" s="96">
        <v>5</v>
      </c>
      <c r="O37" s="96">
        <v>6</v>
      </c>
      <c r="P37" s="96">
        <v>11</v>
      </c>
      <c r="Q37" s="101">
        <v>0.1</v>
      </c>
      <c r="R37" s="101">
        <v>0.35</v>
      </c>
      <c r="S37" s="101">
        <v>0.2</v>
      </c>
      <c r="T37" s="101">
        <v>0.15</v>
      </c>
    </row>
    <row r="38" spans="1:20" s="93" customFormat="1">
      <c r="A38" s="92">
        <f>'Main Meals'!C37</f>
        <v>3000</v>
      </c>
      <c r="B38" s="92" t="str">
        <f>'Main Meals'!D37</f>
        <v xml:space="preserve">Beef Goulash </v>
      </c>
      <c r="C38" s="92" t="s">
        <v>303</v>
      </c>
      <c r="D38" s="92">
        <v>1</v>
      </c>
      <c r="E38" s="92" t="s">
        <v>304</v>
      </c>
      <c r="F38" s="96"/>
      <c r="G38" s="96"/>
      <c r="H38" s="96"/>
      <c r="I38" s="96"/>
      <c r="J38" s="96">
        <v>0</v>
      </c>
      <c r="K38" s="96"/>
      <c r="L38" s="96"/>
      <c r="M38" s="96"/>
      <c r="N38" s="96"/>
      <c r="O38" s="96"/>
      <c r="P38" s="96"/>
      <c r="Q38" s="101"/>
      <c r="R38" s="101"/>
      <c r="S38" s="101"/>
      <c r="T38" s="101"/>
    </row>
    <row r="39" spans="1:20" s="93" customFormat="1">
      <c r="A39" s="92">
        <f>'Main Meals'!C38</f>
        <v>3100</v>
      </c>
      <c r="B39" s="92" t="str">
        <f>'Main Meals'!D38</f>
        <v xml:space="preserve">Harvest Salad (OLD NOT ACTIVE) </v>
      </c>
      <c r="C39" s="96" t="s">
        <v>303</v>
      </c>
      <c r="D39" s="96">
        <v>1</v>
      </c>
      <c r="E39" s="96" t="s">
        <v>304</v>
      </c>
      <c r="F39" s="96">
        <v>490</v>
      </c>
      <c r="G39" s="96" t="s">
        <v>305</v>
      </c>
      <c r="H39" s="96">
        <v>22</v>
      </c>
      <c r="I39" s="96">
        <v>2.5</v>
      </c>
      <c r="J39" s="96">
        <v>0</v>
      </c>
      <c r="K39" s="96">
        <v>0</v>
      </c>
      <c r="L39" s="96">
        <v>460</v>
      </c>
      <c r="M39" s="96">
        <v>58</v>
      </c>
      <c r="N39" s="96">
        <v>10</v>
      </c>
      <c r="O39" s="96">
        <v>10</v>
      </c>
      <c r="P39" s="96">
        <v>15</v>
      </c>
      <c r="Q39" s="101">
        <v>0.6</v>
      </c>
      <c r="R39" s="101">
        <v>1.1000000000000001</v>
      </c>
      <c r="S39" s="101">
        <v>0.1</v>
      </c>
      <c r="T39" s="101">
        <v>0.45</v>
      </c>
    </row>
    <row r="40" spans="1:20" s="93" customFormat="1">
      <c r="A40" s="92">
        <f>'Main Meals'!C39</f>
        <v>3200</v>
      </c>
      <c r="B40" s="92" t="str">
        <f>'Main Meals'!D39</f>
        <v xml:space="preserve">Green Quinoa Bowl </v>
      </c>
      <c r="C40" s="92" t="s">
        <v>303</v>
      </c>
      <c r="D40" s="92">
        <v>1</v>
      </c>
      <c r="E40" s="92" t="s">
        <v>304</v>
      </c>
      <c r="F40" s="96">
        <v>490</v>
      </c>
      <c r="G40" s="96">
        <v>190</v>
      </c>
      <c r="H40" s="96">
        <v>21</v>
      </c>
      <c r="I40" s="96">
        <v>9</v>
      </c>
      <c r="J40" s="96">
        <v>0</v>
      </c>
      <c r="K40" s="96">
        <v>0</v>
      </c>
      <c r="L40" s="96">
        <v>610</v>
      </c>
      <c r="M40" s="96">
        <v>63</v>
      </c>
      <c r="N40" s="96">
        <v>10</v>
      </c>
      <c r="O40" s="96">
        <v>8</v>
      </c>
      <c r="P40" s="96">
        <v>16</v>
      </c>
      <c r="Q40" s="101">
        <v>4</v>
      </c>
      <c r="R40" s="101">
        <v>1</v>
      </c>
      <c r="S40" s="101">
        <v>0.15</v>
      </c>
      <c r="T40" s="101">
        <v>0.3</v>
      </c>
    </row>
    <row r="41" spans="1:20" s="93" customFormat="1">
      <c r="A41" s="92">
        <f>'Main Meals'!C40</f>
        <v>3301</v>
      </c>
      <c r="B41" s="92" t="str">
        <f>'Main Meals'!D40</f>
        <v>Thai Green Curry (OLD NOT ACTIVE) (Chicken)</v>
      </c>
      <c r="C41" s="92" t="s">
        <v>303</v>
      </c>
      <c r="D41" s="92">
        <v>1</v>
      </c>
      <c r="E41" s="92" t="s">
        <v>304</v>
      </c>
      <c r="F41" s="96">
        <v>450</v>
      </c>
      <c r="G41" s="96">
        <v>70</v>
      </c>
      <c r="H41" s="96">
        <v>7</v>
      </c>
      <c r="I41" s="96">
        <v>3</v>
      </c>
      <c r="J41" s="96">
        <v>0</v>
      </c>
      <c r="K41" s="96">
        <v>105</v>
      </c>
      <c r="L41" s="96">
        <v>240</v>
      </c>
      <c r="M41" s="96">
        <v>48</v>
      </c>
      <c r="N41" s="96">
        <v>2</v>
      </c>
      <c r="O41" s="96">
        <v>1</v>
      </c>
      <c r="P41" s="96">
        <v>44</v>
      </c>
      <c r="Q41" s="101">
        <v>0.2</v>
      </c>
      <c r="R41" s="101">
        <v>0.2</v>
      </c>
      <c r="S41" s="101">
        <v>0.06</v>
      </c>
      <c r="T41" s="101">
        <v>0.15</v>
      </c>
    </row>
    <row r="42" spans="1:20" s="93" customFormat="1">
      <c r="A42" s="92">
        <f>'Main Meals'!C41</f>
        <v>3302</v>
      </c>
      <c r="B42" s="92" t="str">
        <f>'Main Meals'!D41</f>
        <v>Thai Green Curry (OLD NOT ACTIVE) (Veggie)</v>
      </c>
      <c r="C42" s="92" t="s">
        <v>303</v>
      </c>
      <c r="D42" s="92">
        <v>1</v>
      </c>
      <c r="E42" s="92" t="s">
        <v>304</v>
      </c>
      <c r="F42" s="96"/>
      <c r="G42" s="96"/>
      <c r="H42" s="96"/>
      <c r="I42" s="96"/>
      <c r="J42" s="96">
        <v>0</v>
      </c>
      <c r="K42" s="96"/>
      <c r="L42" s="96"/>
      <c r="M42" s="96"/>
      <c r="N42" s="96"/>
      <c r="O42" s="96"/>
      <c r="P42" s="96"/>
      <c r="Q42" s="101"/>
      <c r="R42" s="101"/>
      <c r="S42" s="101"/>
      <c r="T42" s="101"/>
    </row>
    <row r="43" spans="1:20" s="93" customFormat="1">
      <c r="A43" s="92">
        <f>'Main Meals'!C42</f>
        <v>3303</v>
      </c>
      <c r="B43" s="92" t="str">
        <f>'Main Meals'!D42</f>
        <v>Thai Green Curry (OLD NOT ACTIVE) (Tofu)</v>
      </c>
      <c r="C43" s="92" t="s">
        <v>303</v>
      </c>
      <c r="D43" s="92">
        <v>1</v>
      </c>
      <c r="E43" s="92" t="s">
        <v>304</v>
      </c>
      <c r="F43" s="96"/>
      <c r="G43" s="96"/>
      <c r="H43" s="96"/>
      <c r="I43" s="96"/>
      <c r="J43" s="96">
        <v>0</v>
      </c>
      <c r="K43" s="96"/>
      <c r="L43" s="96"/>
      <c r="M43" s="96"/>
      <c r="N43" s="96"/>
      <c r="O43" s="96"/>
      <c r="P43" s="96"/>
      <c r="Q43" s="101"/>
      <c r="R43" s="101"/>
      <c r="S43" s="101"/>
      <c r="T43" s="101"/>
    </row>
    <row r="44" spans="1:20" s="93" customFormat="1">
      <c r="A44" s="92">
        <f>'Main Meals'!C43</f>
        <v>3304</v>
      </c>
      <c r="B44" s="92" t="str">
        <f>'Main Meals'!D43</f>
        <v>Thai Green Curry (OLD NOT ACTIVE) (Shrimp)</v>
      </c>
      <c r="C44" s="92" t="s">
        <v>303</v>
      </c>
      <c r="D44" s="92">
        <v>1</v>
      </c>
      <c r="E44" s="92" t="s">
        <v>304</v>
      </c>
      <c r="F44" s="96"/>
      <c r="G44" s="96"/>
      <c r="H44" s="96"/>
      <c r="I44" s="96"/>
      <c r="J44" s="96">
        <v>0</v>
      </c>
      <c r="K44" s="96"/>
      <c r="L44" s="96"/>
      <c r="M44" s="96"/>
      <c r="N44" s="96"/>
      <c r="O44" s="96"/>
      <c r="P44" s="96"/>
      <c r="Q44" s="101"/>
      <c r="R44" s="101"/>
      <c r="S44" s="101"/>
      <c r="T44" s="101"/>
    </row>
    <row r="45" spans="1:20" s="93" customFormat="1">
      <c r="A45" s="92">
        <f>'Main Meals'!C44</f>
        <v>3400</v>
      </c>
      <c r="B45" s="92" t="str">
        <f>'Main Meals'!D44</f>
        <v xml:space="preserve">Pulled BBQ Chicken Sandwich (OLD NOT ACTIVE) </v>
      </c>
      <c r="C45" s="92" t="s">
        <v>303</v>
      </c>
      <c r="D45" s="92">
        <v>1</v>
      </c>
      <c r="E45" s="92" t="s">
        <v>304</v>
      </c>
      <c r="F45" s="96">
        <v>500</v>
      </c>
      <c r="G45" s="96">
        <v>150</v>
      </c>
      <c r="H45" s="96">
        <v>17</v>
      </c>
      <c r="I45" s="96">
        <v>2.5</v>
      </c>
      <c r="J45" s="96">
        <v>0</v>
      </c>
      <c r="K45" s="96">
        <v>140</v>
      </c>
      <c r="L45" s="96">
        <v>780</v>
      </c>
      <c r="M45" s="96">
        <v>51</v>
      </c>
      <c r="N45" s="96">
        <v>5</v>
      </c>
      <c r="O45" s="96">
        <v>4</v>
      </c>
      <c r="P45" s="96">
        <v>34</v>
      </c>
      <c r="Q45" s="101">
        <v>0.7</v>
      </c>
      <c r="R45" s="101">
        <v>1.2</v>
      </c>
      <c r="S45" s="101">
        <v>0.1</v>
      </c>
      <c r="T45" s="101">
        <v>0.25</v>
      </c>
    </row>
    <row r="46" spans="1:20" s="93" customFormat="1">
      <c r="A46" s="92">
        <f>'Main Meals'!C45</f>
        <v>3500</v>
      </c>
      <c r="B46" s="92" t="str">
        <f>'Main Meals'!D45</f>
        <v xml:space="preserve">Baked Lasagna Bolognese (OLD NOT ACTIVE) </v>
      </c>
      <c r="C46" s="92" t="s">
        <v>303</v>
      </c>
      <c r="D46" s="92">
        <v>1</v>
      </c>
      <c r="E46" s="92" t="s">
        <v>304</v>
      </c>
      <c r="F46" s="96">
        <v>430</v>
      </c>
      <c r="G46" s="96">
        <v>230</v>
      </c>
      <c r="H46" s="96">
        <v>25</v>
      </c>
      <c r="I46" s="96">
        <v>8</v>
      </c>
      <c r="J46" s="96">
        <v>0</v>
      </c>
      <c r="K46" s="96">
        <v>35</v>
      </c>
      <c r="L46" s="96">
        <v>780</v>
      </c>
      <c r="M46" s="96">
        <v>35</v>
      </c>
      <c r="N46" s="96">
        <v>7</v>
      </c>
      <c r="O46" s="96">
        <v>4</v>
      </c>
      <c r="P46" s="96">
        <v>18</v>
      </c>
      <c r="Q46" s="101">
        <v>0.35</v>
      </c>
      <c r="R46" s="101">
        <v>0.5</v>
      </c>
      <c r="S46" s="101">
        <v>0.4</v>
      </c>
      <c r="T46" s="101">
        <v>0.08</v>
      </c>
    </row>
    <row r="47" spans="1:20" s="93" customFormat="1">
      <c r="A47" s="92">
        <f>'Main Meals'!C46</f>
        <v>3600</v>
      </c>
      <c r="B47" s="92" t="str">
        <f>'Main Meals'!D46</f>
        <v xml:space="preserve">Creamy Pesto Rigatoni (OLD NOT ACTIVE) </v>
      </c>
      <c r="C47" s="92" t="s">
        <v>303</v>
      </c>
      <c r="D47" s="92">
        <v>1</v>
      </c>
      <c r="E47" s="92" t="s">
        <v>304</v>
      </c>
      <c r="F47" s="96"/>
      <c r="G47" s="96"/>
      <c r="H47" s="96"/>
      <c r="I47" s="96"/>
      <c r="J47" s="96">
        <v>0</v>
      </c>
      <c r="K47" s="96"/>
      <c r="L47" s="96"/>
      <c r="M47" s="96"/>
      <c r="N47" s="96"/>
      <c r="O47" s="96"/>
      <c r="P47" s="96"/>
      <c r="Q47" s="101"/>
      <c r="R47" s="101"/>
      <c r="S47" s="101"/>
      <c r="T47" s="101"/>
    </row>
    <row r="48" spans="1:20" s="93" customFormat="1">
      <c r="A48" s="92">
        <f>'Main Meals'!C47</f>
        <v>3700</v>
      </c>
      <c r="B48" s="92" t="str">
        <f>'Main Meals'!D47</f>
        <v xml:space="preserve">Three-Spice Turkey Chili (OLD NOT ACTIVE) </v>
      </c>
      <c r="C48" s="92" t="s">
        <v>303</v>
      </c>
      <c r="D48" s="92">
        <v>1</v>
      </c>
      <c r="E48" s="92" t="s">
        <v>304</v>
      </c>
      <c r="F48" s="96">
        <v>250</v>
      </c>
      <c r="G48" s="96">
        <v>80</v>
      </c>
      <c r="H48" s="96">
        <v>9</v>
      </c>
      <c r="I48" s="96">
        <v>2.5</v>
      </c>
      <c r="J48" s="96">
        <v>0</v>
      </c>
      <c r="K48" s="96">
        <v>75</v>
      </c>
      <c r="L48" s="96">
        <v>270</v>
      </c>
      <c r="M48" s="96">
        <v>15</v>
      </c>
      <c r="N48" s="96">
        <v>5</v>
      </c>
      <c r="O48" s="96">
        <v>6</v>
      </c>
      <c r="P48" s="96">
        <v>26</v>
      </c>
      <c r="Q48" s="101">
        <v>0.7</v>
      </c>
      <c r="R48" s="101">
        <v>1.1000000000000001</v>
      </c>
      <c r="S48" s="101">
        <v>0.06</v>
      </c>
      <c r="T48" s="101">
        <v>0.15</v>
      </c>
    </row>
    <row r="49" spans="1:20" s="93" customFormat="1">
      <c r="A49" s="92">
        <f>'Main Meals'!C48</f>
        <v>3800</v>
      </c>
      <c r="B49" s="92" t="str">
        <f>'Main Meals'!D48</f>
        <v xml:space="preserve">Chicken &amp; Rice Soup (OLD NOT ACTIVE) </v>
      </c>
      <c r="C49" s="92" t="s">
        <v>303</v>
      </c>
      <c r="D49" s="92">
        <v>1</v>
      </c>
      <c r="E49" s="92" t="s">
        <v>304</v>
      </c>
      <c r="F49" s="96">
        <v>310</v>
      </c>
      <c r="G49" s="96">
        <v>60</v>
      </c>
      <c r="H49" s="96">
        <v>7</v>
      </c>
      <c r="I49" s="96">
        <v>2</v>
      </c>
      <c r="J49" s="96">
        <v>0</v>
      </c>
      <c r="K49" s="96">
        <v>55</v>
      </c>
      <c r="L49" s="96">
        <v>600</v>
      </c>
      <c r="M49" s="96">
        <v>41</v>
      </c>
      <c r="N49" s="96">
        <v>6</v>
      </c>
      <c r="O49" s="96">
        <v>5</v>
      </c>
      <c r="P49" s="96">
        <v>21</v>
      </c>
      <c r="Q49" s="101">
        <v>2.7</v>
      </c>
      <c r="R49" s="101">
        <v>0.45</v>
      </c>
      <c r="S49" s="101">
        <v>0.08</v>
      </c>
      <c r="T49" s="101">
        <v>0.2</v>
      </c>
    </row>
    <row r="50" spans="1:20" s="93" customFormat="1">
      <c r="A50" s="92">
        <f>'Main Meals'!C49</f>
        <v>3900</v>
      </c>
      <c r="B50" s="92" t="str">
        <f>'Main Meals'!D49</f>
        <v xml:space="preserve">New England Cod Chowder (OLD NOT ACTIVE) </v>
      </c>
      <c r="C50" s="92" t="s">
        <v>303</v>
      </c>
      <c r="D50" s="92">
        <v>1</v>
      </c>
      <c r="E50" s="92" t="s">
        <v>304</v>
      </c>
      <c r="F50" s="96">
        <v>430</v>
      </c>
      <c r="G50" s="96">
        <v>180</v>
      </c>
      <c r="H50" s="96">
        <v>19</v>
      </c>
      <c r="I50" s="96">
        <v>5</v>
      </c>
      <c r="J50" s="96">
        <v>0</v>
      </c>
      <c r="K50" s="96">
        <v>75</v>
      </c>
      <c r="L50" s="96">
        <v>610</v>
      </c>
      <c r="M50" s="96">
        <v>33</v>
      </c>
      <c r="N50" s="96">
        <v>4</v>
      </c>
      <c r="O50" s="96">
        <v>5</v>
      </c>
      <c r="P50" s="96">
        <v>32</v>
      </c>
      <c r="Q50" s="101">
        <v>0.15</v>
      </c>
      <c r="R50" s="101">
        <v>0.3</v>
      </c>
      <c r="S50" s="101">
        <v>0.15</v>
      </c>
      <c r="T50" s="101">
        <v>0.1</v>
      </c>
    </row>
    <row r="51" spans="1:20" s="93" customFormat="1">
      <c r="A51" s="92">
        <f>'Main Meals'!C50</f>
        <v>4000</v>
      </c>
      <c r="B51" s="92" t="str">
        <f>'Main Meals'!D50</f>
        <v xml:space="preserve">Carrot Ginger Soup (OLD NOT ACTIVE) </v>
      </c>
      <c r="C51" s="92" t="s">
        <v>303</v>
      </c>
      <c r="D51" s="92">
        <v>1</v>
      </c>
      <c r="E51" s="92" t="s">
        <v>304</v>
      </c>
      <c r="F51" s="96">
        <v>180</v>
      </c>
      <c r="G51" s="96">
        <v>80</v>
      </c>
      <c r="H51" s="96">
        <v>9</v>
      </c>
      <c r="I51" s="96">
        <v>8</v>
      </c>
      <c r="J51" s="96">
        <v>0</v>
      </c>
      <c r="K51" s="96">
        <v>0</v>
      </c>
      <c r="L51" s="96">
        <v>610</v>
      </c>
      <c r="M51" s="96">
        <v>25</v>
      </c>
      <c r="N51" s="96">
        <v>6</v>
      </c>
      <c r="O51" s="96">
        <v>10</v>
      </c>
      <c r="P51" s="96">
        <v>3</v>
      </c>
      <c r="Q51" s="101">
        <v>6.4</v>
      </c>
      <c r="R51" s="101">
        <v>0.3</v>
      </c>
      <c r="S51" s="101">
        <v>0.12</v>
      </c>
      <c r="T51" s="101">
        <v>0.08</v>
      </c>
    </row>
    <row r="52" spans="1:20" s="93" customFormat="1">
      <c r="A52" s="92">
        <f>'Main Meals'!C51</f>
        <v>4101</v>
      </c>
      <c r="B52" s="92" t="str">
        <f>'Main Meals'!D51</f>
        <v>Sesame Ponzu Soba Noodles (Veggie)</v>
      </c>
      <c r="C52" s="92" t="s">
        <v>303</v>
      </c>
      <c r="D52" s="92">
        <v>1</v>
      </c>
      <c r="E52" s="92" t="s">
        <v>304</v>
      </c>
      <c r="F52" s="96">
        <v>380</v>
      </c>
      <c r="G52" s="96" t="s">
        <v>305</v>
      </c>
      <c r="H52" s="96">
        <v>13</v>
      </c>
      <c r="I52" s="96">
        <v>1</v>
      </c>
      <c r="J52" s="96">
        <v>0</v>
      </c>
      <c r="K52" s="96">
        <v>0</v>
      </c>
      <c r="L52" s="96">
        <v>360</v>
      </c>
      <c r="M52" s="96">
        <v>58</v>
      </c>
      <c r="N52" s="96">
        <v>7</v>
      </c>
      <c r="O52" s="96">
        <v>11</v>
      </c>
      <c r="P52" s="96">
        <v>9</v>
      </c>
      <c r="Q52" s="101">
        <v>0.4</v>
      </c>
      <c r="R52" s="101">
        <v>2</v>
      </c>
      <c r="S52" s="101">
        <v>0.08</v>
      </c>
      <c r="T52" s="101">
        <v>0.1</v>
      </c>
    </row>
    <row r="53" spans="1:20" s="93" customFormat="1">
      <c r="A53" s="92">
        <f>'Main Meals'!C52</f>
        <v>4102</v>
      </c>
      <c r="B53" s="92" t="str">
        <f>'Main Meals'!D52</f>
        <v>Sesame Ponzu Soba Noodles (Tofu)</v>
      </c>
      <c r="C53" s="92" t="s">
        <v>303</v>
      </c>
      <c r="D53" s="92">
        <v>1</v>
      </c>
      <c r="E53" s="92" t="s">
        <v>304</v>
      </c>
      <c r="F53" s="96">
        <v>370</v>
      </c>
      <c r="G53" s="96">
        <v>130</v>
      </c>
      <c r="H53" s="96">
        <v>15</v>
      </c>
      <c r="I53" s="96">
        <v>1.5</v>
      </c>
      <c r="J53" s="96">
        <v>0</v>
      </c>
      <c r="K53" s="96">
        <v>0</v>
      </c>
      <c r="L53" s="96">
        <v>320</v>
      </c>
      <c r="M53" s="96">
        <v>44</v>
      </c>
      <c r="N53" s="96">
        <v>2</v>
      </c>
      <c r="O53" s="96">
        <v>4</v>
      </c>
      <c r="P53" s="96">
        <v>23</v>
      </c>
      <c r="Q53" s="101">
        <v>0.3</v>
      </c>
      <c r="R53" s="101">
        <v>0.7</v>
      </c>
      <c r="S53" s="101">
        <v>0.3</v>
      </c>
      <c r="T53" s="101" t="s">
        <v>307</v>
      </c>
    </row>
    <row r="54" spans="1:20" s="93" customFormat="1">
      <c r="A54" s="92">
        <f>'Main Meals'!C53</f>
        <v>4103</v>
      </c>
      <c r="B54" s="92" t="str">
        <f>'Main Meals'!D53</f>
        <v>Sesame Ponzu Soba Noodles (Shrimp)</v>
      </c>
      <c r="C54" s="92" t="s">
        <v>303</v>
      </c>
      <c r="D54" s="92">
        <v>1</v>
      </c>
      <c r="E54" s="92" t="s">
        <v>304</v>
      </c>
      <c r="F54" s="96">
        <v>410</v>
      </c>
      <c r="G54" s="96" t="s">
        <v>305</v>
      </c>
      <c r="H54" s="96">
        <v>13</v>
      </c>
      <c r="I54" s="96">
        <v>1</v>
      </c>
      <c r="J54" s="96">
        <v>0</v>
      </c>
      <c r="K54" s="96">
        <v>100</v>
      </c>
      <c r="L54" s="96">
        <v>930</v>
      </c>
      <c r="M54" s="96">
        <v>55</v>
      </c>
      <c r="N54" s="96">
        <v>7</v>
      </c>
      <c r="O54" s="96">
        <v>11</v>
      </c>
      <c r="P54" s="96">
        <v>19</v>
      </c>
      <c r="Q54" s="101">
        <v>0.4</v>
      </c>
      <c r="R54" s="101">
        <v>0.8</v>
      </c>
      <c r="S54" s="101">
        <v>0.1</v>
      </c>
      <c r="T54" s="101">
        <v>0.15</v>
      </c>
    </row>
    <row r="55" spans="1:20" s="93" customFormat="1">
      <c r="A55" s="92">
        <f>'Main Meals'!C54</f>
        <v>4104</v>
      </c>
      <c r="B55" s="92" t="str">
        <f>'Main Meals'!D54</f>
        <v>Sesame Ponzu Soba Noodles (Beef)</v>
      </c>
      <c r="C55" s="92" t="s">
        <v>303</v>
      </c>
      <c r="D55" s="92">
        <v>1</v>
      </c>
      <c r="E55" s="92" t="s">
        <v>304</v>
      </c>
      <c r="F55" s="96">
        <v>600</v>
      </c>
      <c r="G55" s="96" t="s">
        <v>305</v>
      </c>
      <c r="H55" s="96">
        <v>26</v>
      </c>
      <c r="I55" s="96">
        <v>5</v>
      </c>
      <c r="J55" s="96">
        <v>0.5</v>
      </c>
      <c r="K55" s="96">
        <v>90</v>
      </c>
      <c r="L55" s="96">
        <v>420</v>
      </c>
      <c r="M55" s="96">
        <v>54</v>
      </c>
      <c r="N55" s="96">
        <v>7</v>
      </c>
      <c r="O55" s="96">
        <v>11</v>
      </c>
      <c r="P55" s="96">
        <v>39</v>
      </c>
      <c r="Q55" s="101">
        <v>0.4</v>
      </c>
      <c r="R55" s="101">
        <v>0.8</v>
      </c>
      <c r="S55" s="101">
        <v>0.08</v>
      </c>
      <c r="T55" s="101">
        <v>0.3</v>
      </c>
    </row>
    <row r="56" spans="1:20" s="93" customFormat="1">
      <c r="A56" s="92">
        <f>'Main Meals'!C55</f>
        <v>4200</v>
      </c>
      <c r="B56" s="92" t="str">
        <f>'Main Meals'!D55</f>
        <v>Roasted Lamb (Lamb)</v>
      </c>
      <c r="C56" s="92" t="s">
        <v>309</v>
      </c>
      <c r="D56" s="133">
        <v>1</v>
      </c>
      <c r="E56" s="133" t="s">
        <v>304</v>
      </c>
      <c r="F56" s="96">
        <v>430</v>
      </c>
      <c r="G56" s="96">
        <v>144</v>
      </c>
      <c r="H56" s="96">
        <v>16</v>
      </c>
      <c r="I56" s="96">
        <v>5</v>
      </c>
      <c r="J56" s="96">
        <v>0</v>
      </c>
      <c r="K56" s="96">
        <v>100</v>
      </c>
      <c r="L56" s="96">
        <v>370</v>
      </c>
      <c r="M56" s="96">
        <v>34</v>
      </c>
      <c r="N56" s="96">
        <v>5</v>
      </c>
      <c r="O56" s="96">
        <v>6</v>
      </c>
      <c r="P56" s="96">
        <v>36</v>
      </c>
      <c r="Q56" s="101">
        <v>0.15</v>
      </c>
      <c r="R56" s="101">
        <v>1.9</v>
      </c>
      <c r="S56" s="101">
        <v>0.04</v>
      </c>
      <c r="T56" s="101">
        <v>0.2</v>
      </c>
    </row>
    <row r="57" spans="1:20" s="93" customFormat="1">
      <c r="A57" s="92">
        <f>'Main Meals'!C56</f>
        <v>4300</v>
      </c>
      <c r="B57" s="92" t="str">
        <f>'Main Meals'!D56</f>
        <v xml:space="preserve">Tierra Salad (OLD NOT ACTIVE) </v>
      </c>
      <c r="C57" s="92" t="s">
        <v>303</v>
      </c>
      <c r="D57" s="92">
        <v>1</v>
      </c>
      <c r="E57" s="92" t="s">
        <v>304</v>
      </c>
      <c r="F57" s="96">
        <v>130</v>
      </c>
      <c r="G57" s="96">
        <v>10</v>
      </c>
      <c r="H57" s="96">
        <v>1</v>
      </c>
      <c r="I57" s="96">
        <v>0</v>
      </c>
      <c r="J57" s="96">
        <v>0</v>
      </c>
      <c r="K57" s="96">
        <v>0</v>
      </c>
      <c r="L57" s="96">
        <v>140</v>
      </c>
      <c r="M57" s="96">
        <v>28</v>
      </c>
      <c r="N57" s="96">
        <v>9</v>
      </c>
      <c r="O57" s="96">
        <v>5</v>
      </c>
      <c r="P57" s="96">
        <v>8</v>
      </c>
      <c r="Q57" s="101">
        <v>2.2000000000000002</v>
      </c>
      <c r="R57" s="101">
        <v>1.5</v>
      </c>
      <c r="S57" s="101">
        <v>0.2</v>
      </c>
      <c r="T57" s="101" t="s">
        <v>310</v>
      </c>
    </row>
    <row r="58" spans="1:20" s="93" customFormat="1">
      <c r="A58" s="92">
        <f>'Main Meals'!C57</f>
        <v>4401</v>
      </c>
      <c r="B58" s="92" t="str">
        <f>'Main Meals'!D57</f>
        <v>Alambre (Tofu)</v>
      </c>
      <c r="C58" s="92" t="s">
        <v>303</v>
      </c>
      <c r="D58" s="92">
        <v>1</v>
      </c>
      <c r="E58" s="92" t="s">
        <v>304</v>
      </c>
      <c r="F58" s="96">
        <v>380</v>
      </c>
      <c r="G58" s="96">
        <v>210</v>
      </c>
      <c r="H58" s="96">
        <v>24</v>
      </c>
      <c r="I58" s="96">
        <v>7</v>
      </c>
      <c r="J58" s="96">
        <v>0</v>
      </c>
      <c r="K58" s="96">
        <v>35</v>
      </c>
      <c r="L58" s="96">
        <v>500</v>
      </c>
      <c r="M58" s="96">
        <v>20</v>
      </c>
      <c r="N58" s="96">
        <v>4</v>
      </c>
      <c r="O58" s="96">
        <v>7</v>
      </c>
      <c r="P58" s="96">
        <v>25</v>
      </c>
      <c r="Q58" s="101">
        <v>0.5</v>
      </c>
      <c r="R58" s="101">
        <v>2.8</v>
      </c>
      <c r="S58" s="101">
        <v>0.6</v>
      </c>
      <c r="T58" s="101">
        <v>0.2</v>
      </c>
    </row>
    <row r="59" spans="1:20" s="93" customFormat="1">
      <c r="A59" s="92">
        <f>'Main Meals'!C58</f>
        <v>4402</v>
      </c>
      <c r="B59" s="92" t="str">
        <f>'Main Meals'!D58</f>
        <v>Alambre (Chicken)</v>
      </c>
      <c r="C59" s="92" t="s">
        <v>303</v>
      </c>
      <c r="D59" s="92">
        <v>1</v>
      </c>
      <c r="E59" s="92" t="s">
        <v>304</v>
      </c>
      <c r="F59" s="96">
        <v>510</v>
      </c>
      <c r="G59" s="96">
        <v>210</v>
      </c>
      <c r="H59" s="96">
        <v>23</v>
      </c>
      <c r="I59" s="96">
        <v>8</v>
      </c>
      <c r="J59" s="96">
        <v>0</v>
      </c>
      <c r="K59" s="96">
        <v>155</v>
      </c>
      <c r="L59" s="96">
        <v>620</v>
      </c>
      <c r="M59" s="96">
        <v>14</v>
      </c>
      <c r="N59" s="96">
        <v>3</v>
      </c>
      <c r="O59" s="96">
        <v>5</v>
      </c>
      <c r="P59" s="96">
        <v>60</v>
      </c>
      <c r="Q59" s="101">
        <v>0.6</v>
      </c>
      <c r="R59" s="101">
        <v>2.9</v>
      </c>
      <c r="S59" s="101">
        <v>0.45</v>
      </c>
      <c r="T59" s="101">
        <v>0.15</v>
      </c>
    </row>
    <row r="60" spans="1:20" s="93" customFormat="1">
      <c r="A60" s="92">
        <f>'Main Meals'!C59</f>
        <v>4403</v>
      </c>
      <c r="B60" s="92" t="str">
        <f>'Main Meals'!D59</f>
        <v>Alambre (Beef)</v>
      </c>
      <c r="C60" s="92" t="s">
        <v>303</v>
      </c>
      <c r="D60" s="92">
        <v>1</v>
      </c>
      <c r="E60" s="92" t="s">
        <v>304</v>
      </c>
      <c r="F60" s="96">
        <v>510</v>
      </c>
      <c r="G60" s="96">
        <v>260</v>
      </c>
      <c r="H60" s="96">
        <v>30</v>
      </c>
      <c r="I60" s="96">
        <v>11</v>
      </c>
      <c r="J60" s="96">
        <v>0</v>
      </c>
      <c r="K60" s="96">
        <v>130</v>
      </c>
      <c r="L60" s="96">
        <v>610</v>
      </c>
      <c r="M60" s="96">
        <v>15</v>
      </c>
      <c r="N60" s="96">
        <v>3</v>
      </c>
      <c r="O60" s="96">
        <v>5</v>
      </c>
      <c r="P60" s="96">
        <v>45</v>
      </c>
      <c r="Q60" s="101">
        <v>0.6</v>
      </c>
      <c r="R60" s="101">
        <v>3</v>
      </c>
      <c r="S60" s="101">
        <v>0.45</v>
      </c>
      <c r="T60" s="101">
        <v>0.25</v>
      </c>
    </row>
    <row r="61" spans="1:20" s="93" customFormat="1">
      <c r="A61" s="92">
        <f>'Main Meals'!C60</f>
        <v>4501</v>
      </c>
      <c r="B61" s="92" t="str">
        <f>'Main Meals'!D60</f>
        <v>Casablanca Bowl (OLD NOT ACTIVE) (Veggie)</v>
      </c>
      <c r="C61" s="92" t="s">
        <v>303</v>
      </c>
      <c r="D61" s="92">
        <v>1</v>
      </c>
      <c r="E61" s="92" t="s">
        <v>304</v>
      </c>
      <c r="F61" s="96">
        <v>530</v>
      </c>
      <c r="G61" s="96">
        <v>300</v>
      </c>
      <c r="H61" s="96">
        <v>34</v>
      </c>
      <c r="I61" s="96">
        <v>8</v>
      </c>
      <c r="J61" s="96">
        <v>0</v>
      </c>
      <c r="K61" s="96">
        <v>25</v>
      </c>
      <c r="L61" s="96">
        <v>700</v>
      </c>
      <c r="M61" s="96">
        <v>39</v>
      </c>
      <c r="N61" s="96">
        <v>6</v>
      </c>
      <c r="O61" s="96">
        <v>13</v>
      </c>
      <c r="P61" s="96">
        <v>21</v>
      </c>
      <c r="Q61" s="101">
        <v>0.8</v>
      </c>
      <c r="R61" s="101">
        <v>0.9</v>
      </c>
      <c r="S61" s="101">
        <v>0.5</v>
      </c>
      <c r="T61" s="101">
        <v>0.2</v>
      </c>
    </row>
    <row r="62" spans="1:20" s="93" customFormat="1">
      <c r="A62" s="92">
        <f>'Main Meals'!C61</f>
        <v>4502</v>
      </c>
      <c r="B62" s="92" t="str">
        <f>'Main Meals'!D61</f>
        <v>Casablanca Bowl (OLD NOT ACTIVE) (Chicken)</v>
      </c>
      <c r="C62" s="92" t="s">
        <v>303</v>
      </c>
      <c r="D62" s="92">
        <v>1</v>
      </c>
      <c r="E62" s="92" t="s">
        <v>304</v>
      </c>
      <c r="F62" s="96">
        <v>660</v>
      </c>
      <c r="G62" s="96">
        <v>320</v>
      </c>
      <c r="H62" s="96">
        <v>37</v>
      </c>
      <c r="I62" s="96">
        <v>9</v>
      </c>
      <c r="J62" s="96">
        <v>0</v>
      </c>
      <c r="K62" s="96">
        <v>90</v>
      </c>
      <c r="L62" s="96">
        <v>760</v>
      </c>
      <c r="M62" s="96">
        <v>39</v>
      </c>
      <c r="N62" s="96">
        <v>6</v>
      </c>
      <c r="O62" s="96">
        <v>13</v>
      </c>
      <c r="P62" s="96">
        <v>46</v>
      </c>
      <c r="Q62" s="101">
        <v>0.8</v>
      </c>
      <c r="R62" s="101">
        <v>0.9</v>
      </c>
      <c r="S62" s="101">
        <v>0.5</v>
      </c>
      <c r="T62" s="101">
        <v>0.25</v>
      </c>
    </row>
    <row r="63" spans="1:20" s="93" customFormat="1">
      <c r="A63" s="92">
        <f>'Main Meals'!C62</f>
        <v>4601</v>
      </c>
      <c r="B63" s="92" t="str">
        <f>'Main Meals'!D62</f>
        <v>Mediterranean Salad (Veggie)</v>
      </c>
      <c r="C63" s="92" t="s">
        <v>303</v>
      </c>
      <c r="D63" s="92">
        <v>1</v>
      </c>
      <c r="E63" s="92" t="s">
        <v>304</v>
      </c>
      <c r="F63" s="96">
        <v>190</v>
      </c>
      <c r="G63" s="96">
        <v>60</v>
      </c>
      <c r="H63" s="96">
        <v>8</v>
      </c>
      <c r="I63" s="96">
        <v>0</v>
      </c>
      <c r="J63" s="96">
        <v>0</v>
      </c>
      <c r="K63" s="96">
        <v>0</v>
      </c>
      <c r="L63" s="96">
        <v>490</v>
      </c>
      <c r="M63" s="96">
        <v>25</v>
      </c>
      <c r="N63" s="96">
        <v>9</v>
      </c>
      <c r="O63" s="96">
        <v>9</v>
      </c>
      <c r="P63" s="96">
        <v>6</v>
      </c>
      <c r="Q63" s="101">
        <v>2.9</v>
      </c>
      <c r="R63" s="101">
        <v>1.6</v>
      </c>
      <c r="S63" s="101">
        <v>0.1</v>
      </c>
      <c r="T63" s="101">
        <v>0.15</v>
      </c>
    </row>
    <row r="64" spans="1:20" s="93" customFormat="1">
      <c r="A64" s="92">
        <f>'Main Meals'!C63</f>
        <v>4602</v>
      </c>
      <c r="B64" s="92" t="str">
        <f>'Main Meals'!D63</f>
        <v>Mediterranean Salad (Chicken)</v>
      </c>
      <c r="C64" s="92" t="s">
        <v>303</v>
      </c>
      <c r="D64" s="92">
        <v>1</v>
      </c>
      <c r="E64" s="92" t="s">
        <v>304</v>
      </c>
      <c r="F64" s="96">
        <v>340</v>
      </c>
      <c r="G64" s="96">
        <v>100</v>
      </c>
      <c r="H64" s="96">
        <v>13</v>
      </c>
      <c r="I64" s="96">
        <v>1</v>
      </c>
      <c r="J64" s="96">
        <v>0</v>
      </c>
      <c r="K64" s="96">
        <v>110</v>
      </c>
      <c r="L64" s="96">
        <v>670</v>
      </c>
      <c r="M64" s="96">
        <v>18</v>
      </c>
      <c r="N64" s="96">
        <v>7</v>
      </c>
      <c r="O64" s="96">
        <v>4</v>
      </c>
      <c r="P64" s="96">
        <v>39</v>
      </c>
      <c r="Q64" s="101">
        <v>2.6</v>
      </c>
      <c r="R64" s="101">
        <v>0.4</v>
      </c>
      <c r="S64" s="101">
        <v>0.1</v>
      </c>
      <c r="T64" s="101">
        <v>0.2</v>
      </c>
    </row>
    <row r="65" spans="1:22" s="93" customFormat="1">
      <c r="A65" s="92">
        <f>'Main Meals'!C64</f>
        <v>4603</v>
      </c>
      <c r="B65" s="92" t="str">
        <f>'Main Meals'!D64</f>
        <v>Mediterranean Salad (Beef)</v>
      </c>
      <c r="C65" s="92" t="s">
        <v>303</v>
      </c>
      <c r="D65" s="92">
        <v>1</v>
      </c>
      <c r="E65" s="92" t="s">
        <v>304</v>
      </c>
      <c r="F65" s="96">
        <v>420</v>
      </c>
      <c r="G65" s="96">
        <v>210</v>
      </c>
      <c r="H65" s="96">
        <v>26</v>
      </c>
      <c r="I65" s="96">
        <v>7</v>
      </c>
      <c r="J65" s="96">
        <v>0</v>
      </c>
      <c r="K65" s="96">
        <v>60</v>
      </c>
      <c r="L65" s="96">
        <v>650</v>
      </c>
      <c r="M65" s="96">
        <v>18</v>
      </c>
      <c r="N65" s="96">
        <v>6</v>
      </c>
      <c r="O65" s="96">
        <v>4</v>
      </c>
      <c r="P65" s="96">
        <v>28</v>
      </c>
      <c r="Q65" s="101">
        <v>2.6</v>
      </c>
      <c r="R65" s="101">
        <v>0.4</v>
      </c>
      <c r="S65" s="101">
        <v>0.1</v>
      </c>
      <c r="T65" s="101">
        <v>0.3</v>
      </c>
    </row>
    <row r="66" spans="1:22" s="93" customFormat="1">
      <c r="A66" s="92">
        <f>'Main Meals'!C65</f>
        <v>4701</v>
      </c>
      <c r="B66" s="92" t="str">
        <f>'Main Meals'!D65</f>
        <v>Frittata (Tomato &amp; Herbs)</v>
      </c>
      <c r="C66" s="92" t="s">
        <v>303</v>
      </c>
      <c r="D66" s="92">
        <v>1</v>
      </c>
      <c r="E66" s="92" t="s">
        <v>304</v>
      </c>
      <c r="F66" s="96">
        <v>200</v>
      </c>
      <c r="G66" s="96" t="s">
        <v>137</v>
      </c>
      <c r="H66" s="96">
        <v>10</v>
      </c>
      <c r="I66" s="96">
        <v>4.5</v>
      </c>
      <c r="J66" s="96">
        <v>0</v>
      </c>
      <c r="K66" s="96">
        <v>250</v>
      </c>
      <c r="L66" s="96">
        <v>190</v>
      </c>
      <c r="M66" s="96">
        <v>11</v>
      </c>
      <c r="N66" s="96">
        <v>2</v>
      </c>
      <c r="O66" s="96">
        <v>2</v>
      </c>
      <c r="P66" s="96">
        <v>17</v>
      </c>
      <c r="Q66" s="101">
        <v>0.2</v>
      </c>
      <c r="R66" s="101">
        <v>0.2</v>
      </c>
      <c r="S66" s="101">
        <v>0.1</v>
      </c>
      <c r="T66" s="101">
        <v>0.15</v>
      </c>
    </row>
    <row r="67" spans="1:22" s="93" customFormat="1">
      <c r="A67" s="92">
        <f>'Main Meals'!C66</f>
        <v>4702</v>
      </c>
      <c r="B67" s="92" t="str">
        <f>'Main Meals'!D66</f>
        <v>Frittata  (Bacon &amp; Cheese)</v>
      </c>
      <c r="C67" s="92" t="s">
        <v>303</v>
      </c>
      <c r="D67" s="92">
        <v>1</v>
      </c>
      <c r="E67" s="92" t="s">
        <v>304</v>
      </c>
      <c r="F67" s="96">
        <v>320</v>
      </c>
      <c r="G67" s="96" t="s">
        <v>137</v>
      </c>
      <c r="H67" s="96">
        <v>19</v>
      </c>
      <c r="I67" s="96">
        <v>8</v>
      </c>
      <c r="J67" s="96">
        <v>0</v>
      </c>
      <c r="K67" s="96">
        <v>275</v>
      </c>
      <c r="L67" s="96">
        <v>790</v>
      </c>
      <c r="M67" s="96">
        <v>8</v>
      </c>
      <c r="N67" s="96">
        <v>1</v>
      </c>
      <c r="O67" s="96">
        <v>1</v>
      </c>
      <c r="P67" s="96">
        <v>29</v>
      </c>
      <c r="Q67" s="101">
        <v>0.15</v>
      </c>
      <c r="R67" s="101">
        <v>0.1</v>
      </c>
      <c r="S67" s="101">
        <v>0.2</v>
      </c>
      <c r="T67" s="101">
        <v>0.1</v>
      </c>
    </row>
    <row r="68" spans="1:22" s="93" customFormat="1">
      <c r="A68" s="92">
        <f>'Main Meals'!C67</f>
        <v>4800</v>
      </c>
      <c r="B68" s="92" t="str">
        <f>'Main Meals'!D67</f>
        <v xml:space="preserve">Vanilla Coconut Chia Seed Pudding </v>
      </c>
      <c r="C68" s="92" t="s">
        <v>303</v>
      </c>
      <c r="D68" s="92">
        <v>1</v>
      </c>
      <c r="E68" s="92" t="s">
        <v>304</v>
      </c>
      <c r="F68" s="96">
        <v>130</v>
      </c>
      <c r="G68" s="96" t="s">
        <v>137</v>
      </c>
      <c r="H68" s="96">
        <v>7</v>
      </c>
      <c r="I68" s="96">
        <v>3.5</v>
      </c>
      <c r="J68" s="96">
        <v>0</v>
      </c>
      <c r="K68" s="96">
        <v>0</v>
      </c>
      <c r="L68" s="96">
        <v>5</v>
      </c>
      <c r="M68" s="96">
        <v>15</v>
      </c>
      <c r="N68" s="96">
        <v>6</v>
      </c>
      <c r="O68" s="96">
        <v>9</v>
      </c>
      <c r="P68" s="96">
        <v>3</v>
      </c>
      <c r="Q68" s="101">
        <v>0</v>
      </c>
      <c r="R68" s="101">
        <v>0.06</v>
      </c>
      <c r="S68" s="101">
        <v>0.02</v>
      </c>
      <c r="T68" s="101">
        <v>0</v>
      </c>
    </row>
    <row r="69" spans="1:22" s="93" customFormat="1">
      <c r="A69" s="92">
        <f>'Main Meals'!C68</f>
        <v>4900</v>
      </c>
      <c r="B69" s="92" t="str">
        <f>'Main Meals'!D68</f>
        <v xml:space="preserve">Sunrise Fruit Bowl (OLD NOT ACTIVE) </v>
      </c>
      <c r="C69" s="92" t="s">
        <v>303</v>
      </c>
      <c r="D69" s="92">
        <v>1</v>
      </c>
      <c r="E69" s="92" t="s">
        <v>304</v>
      </c>
      <c r="F69" s="96">
        <v>160</v>
      </c>
      <c r="G69" s="96">
        <v>5</v>
      </c>
      <c r="H69" s="96">
        <v>1</v>
      </c>
      <c r="I69" s="96">
        <v>0</v>
      </c>
      <c r="J69" s="96">
        <v>0</v>
      </c>
      <c r="K69" s="96">
        <v>0</v>
      </c>
      <c r="L69" s="96">
        <v>15</v>
      </c>
      <c r="M69" s="96">
        <v>40</v>
      </c>
      <c r="N69" s="96">
        <v>7</v>
      </c>
      <c r="O69" s="96">
        <v>30</v>
      </c>
      <c r="P69" s="96">
        <v>3</v>
      </c>
      <c r="Q69" s="101">
        <v>0.6</v>
      </c>
      <c r="R69" s="101">
        <v>2.1</v>
      </c>
      <c r="S69" s="101">
        <v>0.04</v>
      </c>
      <c r="T69" s="101">
        <v>0.06</v>
      </c>
    </row>
    <row r="70" spans="1:22" s="93" customFormat="1">
      <c r="A70" s="92">
        <f>'Main Meals'!C69</f>
        <v>5001</v>
      </c>
      <c r="B70" s="92" t="str">
        <f>'Main Meals'!D69</f>
        <v xml:space="preserve">Dragon Fruit  Smoothie (OLD NOT ACTIVE) </v>
      </c>
      <c r="C70" s="92" t="s">
        <v>311</v>
      </c>
      <c r="D70" s="92">
        <v>1</v>
      </c>
      <c r="E70" s="92" t="s">
        <v>304</v>
      </c>
      <c r="F70" s="96">
        <v>290</v>
      </c>
      <c r="G70" s="96">
        <v>40</v>
      </c>
      <c r="H70" s="96">
        <v>4.0999999999999996</v>
      </c>
      <c r="I70" s="96">
        <v>1</v>
      </c>
      <c r="J70" s="96">
        <v>0</v>
      </c>
      <c r="K70" s="96">
        <v>0</v>
      </c>
      <c r="L70" s="96">
        <v>95</v>
      </c>
      <c r="M70" s="96">
        <v>58</v>
      </c>
      <c r="N70" s="96">
        <v>8</v>
      </c>
      <c r="O70" s="96">
        <v>42</v>
      </c>
      <c r="P70" s="96">
        <v>4</v>
      </c>
      <c r="Q70" s="101">
        <v>0.08</v>
      </c>
      <c r="R70" s="101">
        <v>0.9</v>
      </c>
      <c r="S70" s="101">
        <v>0.25</v>
      </c>
      <c r="T70" s="101">
        <v>0.15</v>
      </c>
    </row>
    <row r="71" spans="1:22" s="93" customFormat="1">
      <c r="A71" s="92">
        <f>'Main Meals'!C70</f>
        <v>5002</v>
      </c>
      <c r="B71" s="92" t="str">
        <f>'Main Meals'!D70</f>
        <v>Dragon Fruit  Smoothie  (16 oz)</v>
      </c>
      <c r="C71" s="92" t="s">
        <v>312</v>
      </c>
      <c r="D71" s="92">
        <v>1</v>
      </c>
      <c r="E71" s="92" t="s">
        <v>304</v>
      </c>
      <c r="F71" s="96">
        <v>140</v>
      </c>
      <c r="G71" s="134" t="s">
        <v>305</v>
      </c>
      <c r="H71" s="96">
        <v>2.5</v>
      </c>
      <c r="I71" s="96">
        <v>0</v>
      </c>
      <c r="J71" s="96">
        <v>0</v>
      </c>
      <c r="K71" s="96">
        <v>0</v>
      </c>
      <c r="L71" s="96">
        <v>40</v>
      </c>
      <c r="M71" s="96">
        <v>28</v>
      </c>
      <c r="N71" s="96">
        <v>4</v>
      </c>
      <c r="O71" s="96">
        <v>21</v>
      </c>
      <c r="P71" s="96">
        <v>2</v>
      </c>
      <c r="Q71" s="101">
        <v>0.02</v>
      </c>
      <c r="R71" s="101">
        <v>0.25</v>
      </c>
      <c r="S71" s="101">
        <v>0.1</v>
      </c>
      <c r="T71" s="101">
        <v>0.06</v>
      </c>
    </row>
    <row r="72" spans="1:22" s="93" customFormat="1">
      <c r="A72" s="92">
        <f>'Main Meals'!C71</f>
        <v>5101</v>
      </c>
      <c r="B72" s="92" t="str">
        <f>'Main Meals'!D71</f>
        <v xml:space="preserve">Vitality Shot: Turmeric </v>
      </c>
      <c r="C72" s="92" t="s">
        <v>884</v>
      </c>
      <c r="D72" s="92">
        <v>1</v>
      </c>
      <c r="E72" s="92" t="s">
        <v>304</v>
      </c>
      <c r="F72" s="96">
        <v>15</v>
      </c>
      <c r="G72" s="134" t="s">
        <v>305</v>
      </c>
      <c r="H72" s="96">
        <v>0</v>
      </c>
      <c r="I72" s="96">
        <v>0</v>
      </c>
      <c r="J72" s="96">
        <v>0</v>
      </c>
      <c r="K72" s="96">
        <v>0</v>
      </c>
      <c r="L72" s="96">
        <v>0</v>
      </c>
      <c r="M72" s="96">
        <v>3</v>
      </c>
      <c r="N72" s="96">
        <v>0</v>
      </c>
      <c r="O72" s="96">
        <v>0</v>
      </c>
      <c r="P72" s="96">
        <v>0</v>
      </c>
      <c r="Q72" s="101">
        <v>0</v>
      </c>
      <c r="R72" s="101">
        <v>0.02</v>
      </c>
      <c r="S72" s="101">
        <v>0.04</v>
      </c>
      <c r="T72" s="101">
        <v>0</v>
      </c>
    </row>
    <row r="73" spans="1:22" s="93" customFormat="1">
      <c r="A73" s="92">
        <f>'Main Meals'!C72</f>
        <v>5102</v>
      </c>
      <c r="B73" s="92" t="str">
        <f>'Main Meals'!D72</f>
        <v xml:space="preserve">Vitality Shot: Turmeric (Pair) </v>
      </c>
      <c r="C73" s="92" t="s">
        <v>884</v>
      </c>
      <c r="D73" s="92">
        <v>1</v>
      </c>
      <c r="E73" s="92" t="s">
        <v>304</v>
      </c>
      <c r="F73" s="96">
        <v>15</v>
      </c>
      <c r="G73" s="134" t="s">
        <v>305</v>
      </c>
      <c r="H73" s="96">
        <v>0</v>
      </c>
      <c r="I73" s="96">
        <v>0</v>
      </c>
      <c r="J73" s="96">
        <v>0</v>
      </c>
      <c r="K73" s="96">
        <v>0</v>
      </c>
      <c r="L73" s="96">
        <v>0</v>
      </c>
      <c r="M73" s="96">
        <v>3</v>
      </c>
      <c r="N73" s="96">
        <v>0</v>
      </c>
      <c r="O73" s="96">
        <v>0</v>
      </c>
      <c r="P73" s="96">
        <v>0</v>
      </c>
      <c r="Q73" s="101">
        <v>0</v>
      </c>
      <c r="R73" s="101">
        <v>0.02</v>
      </c>
      <c r="S73" s="101">
        <v>0.04</v>
      </c>
      <c r="T73" s="101">
        <v>0</v>
      </c>
    </row>
    <row r="74" spans="1:22" s="93" customFormat="1">
      <c r="A74" s="92">
        <f>'Main Meals'!C73</f>
        <v>5103</v>
      </c>
      <c r="B74" s="92" t="str">
        <f>'Main Meals'!D73</f>
        <v xml:space="preserve">Vitality Shot: Turmeric (5-Pack) </v>
      </c>
      <c r="C74" s="92" t="s">
        <v>884</v>
      </c>
      <c r="D74" s="92">
        <v>1</v>
      </c>
      <c r="E74" s="92" t="s">
        <v>304</v>
      </c>
      <c r="F74" s="96">
        <v>15</v>
      </c>
      <c r="G74" s="134" t="s">
        <v>305</v>
      </c>
      <c r="H74" s="96">
        <v>0</v>
      </c>
      <c r="I74" s="96">
        <v>0</v>
      </c>
      <c r="J74" s="96">
        <v>0</v>
      </c>
      <c r="K74" s="96">
        <v>0</v>
      </c>
      <c r="L74" s="96">
        <v>0</v>
      </c>
      <c r="M74" s="96">
        <v>3</v>
      </c>
      <c r="N74" s="96">
        <v>0</v>
      </c>
      <c r="O74" s="96">
        <v>0</v>
      </c>
      <c r="P74" s="96">
        <v>0</v>
      </c>
      <c r="Q74" s="101">
        <v>0</v>
      </c>
      <c r="R74" s="101">
        <v>0.02</v>
      </c>
      <c r="S74" s="101">
        <v>0.04</v>
      </c>
      <c r="T74" s="101">
        <v>0</v>
      </c>
    </row>
    <row r="75" spans="1:22" s="93" customFormat="1">
      <c r="A75" s="92">
        <f>'Main Meals'!C74</f>
        <v>5200</v>
      </c>
      <c r="B75" s="92" t="str">
        <f>'Main Meals'!D74</f>
        <v xml:space="preserve">Montauk Crab Cakes </v>
      </c>
      <c r="C75" s="96" t="s">
        <v>303</v>
      </c>
      <c r="D75" s="96">
        <v>1</v>
      </c>
      <c r="E75" s="96" t="s">
        <v>304</v>
      </c>
      <c r="F75" s="96">
        <v>550</v>
      </c>
      <c r="G75" s="96" t="s">
        <v>305</v>
      </c>
      <c r="H75" s="96">
        <v>28</v>
      </c>
      <c r="I75" s="96">
        <v>3</v>
      </c>
      <c r="J75" s="96">
        <v>0</v>
      </c>
      <c r="K75" s="96">
        <v>265</v>
      </c>
      <c r="L75" s="96">
        <v>1060</v>
      </c>
      <c r="M75" s="96">
        <v>45</v>
      </c>
      <c r="N75" s="96">
        <v>5</v>
      </c>
      <c r="O75" s="96">
        <v>15</v>
      </c>
      <c r="P75" s="96">
        <v>27</v>
      </c>
      <c r="Q75" s="101">
        <v>0.6</v>
      </c>
      <c r="R75" s="101">
        <v>0.8</v>
      </c>
      <c r="S75" s="101">
        <v>0.15</v>
      </c>
      <c r="T75" s="101">
        <v>0.15</v>
      </c>
    </row>
    <row r="76" spans="1:22" s="93" customFormat="1">
      <c r="A76" s="92">
        <f>'Main Meals'!C75</f>
        <v>5301</v>
      </c>
      <c r="B76" s="92" t="str">
        <f>'Main Meals'!D75</f>
        <v>Hawker Lettuce Wraps (Chicken)</v>
      </c>
      <c r="C76" s="96" t="s">
        <v>303</v>
      </c>
      <c r="D76" s="96">
        <v>1</v>
      </c>
      <c r="E76" s="96" t="s">
        <v>304</v>
      </c>
      <c r="F76" s="96">
        <v>300</v>
      </c>
      <c r="G76" s="108" t="s">
        <v>305</v>
      </c>
      <c r="H76" s="96">
        <v>16</v>
      </c>
      <c r="I76" s="96">
        <v>4</v>
      </c>
      <c r="J76" s="96">
        <v>0</v>
      </c>
      <c r="K76" s="96">
        <v>110</v>
      </c>
      <c r="L76" s="96">
        <v>610</v>
      </c>
      <c r="M76" s="96">
        <v>14</v>
      </c>
      <c r="N76" s="96">
        <v>2</v>
      </c>
      <c r="O76" s="96">
        <v>8</v>
      </c>
      <c r="P76" s="96">
        <v>27</v>
      </c>
      <c r="Q76" s="101">
        <v>0.08</v>
      </c>
      <c r="R76" s="101">
        <v>0.08</v>
      </c>
      <c r="S76" s="101">
        <v>0.02</v>
      </c>
      <c r="T76" s="101">
        <v>0.1</v>
      </c>
      <c r="U76" s="103"/>
      <c r="V76" s="103"/>
    </row>
    <row r="77" spans="1:22" s="93" customFormat="1">
      <c r="A77" s="92">
        <f>'Main Meals'!C76</f>
        <v>5302</v>
      </c>
      <c r="B77" s="92" t="str">
        <f>'Main Meals'!D76</f>
        <v>Hawker Lettuce Wraps (Pork)</v>
      </c>
      <c r="C77" s="92" t="s">
        <v>303</v>
      </c>
      <c r="D77" s="92">
        <v>1</v>
      </c>
      <c r="E77" s="92" t="s">
        <v>304</v>
      </c>
      <c r="F77" s="96">
        <v>450</v>
      </c>
      <c r="G77" s="134" t="s">
        <v>305</v>
      </c>
      <c r="H77" s="96">
        <v>33</v>
      </c>
      <c r="I77" s="96">
        <v>11</v>
      </c>
      <c r="J77" s="96">
        <v>0</v>
      </c>
      <c r="K77" s="96">
        <v>95</v>
      </c>
      <c r="L77" s="96">
        <v>600</v>
      </c>
      <c r="M77" s="96">
        <v>14</v>
      </c>
      <c r="N77" s="96">
        <v>2</v>
      </c>
      <c r="O77" s="96">
        <v>8</v>
      </c>
      <c r="P77" s="96">
        <v>26</v>
      </c>
      <c r="Q77" s="101">
        <v>0.08</v>
      </c>
      <c r="R77" s="101">
        <v>0.1</v>
      </c>
      <c r="S77" s="101">
        <v>0.04</v>
      </c>
      <c r="T77" s="101">
        <v>0.1</v>
      </c>
    </row>
    <row r="78" spans="1:22" s="93" customFormat="1">
      <c r="A78" s="92">
        <f>'Main Meals'!C77</f>
        <v>5401</v>
      </c>
      <c r="B78" s="92" t="str">
        <f>'Main Meals'!D77</f>
        <v xml:space="preserve">Vitality Shot: Cayenne </v>
      </c>
      <c r="C78" s="92" t="s">
        <v>884</v>
      </c>
      <c r="D78" s="92">
        <v>1</v>
      </c>
      <c r="E78" s="92" t="s">
        <v>304</v>
      </c>
      <c r="F78" s="96">
        <v>5</v>
      </c>
      <c r="G78" s="134" t="s">
        <v>305</v>
      </c>
      <c r="H78" s="96">
        <v>0</v>
      </c>
      <c r="I78" s="96">
        <v>0</v>
      </c>
      <c r="J78" s="96">
        <v>0</v>
      </c>
      <c r="K78" s="96">
        <v>0</v>
      </c>
      <c r="L78" s="96">
        <v>0</v>
      </c>
      <c r="M78" s="96">
        <v>1</v>
      </c>
      <c r="N78" s="96">
        <v>0</v>
      </c>
      <c r="O78" s="96">
        <v>0</v>
      </c>
      <c r="P78" s="96">
        <v>0</v>
      </c>
      <c r="Q78" s="101">
        <v>0</v>
      </c>
      <c r="R78" s="101">
        <v>0.02</v>
      </c>
      <c r="S78" s="101">
        <v>0</v>
      </c>
      <c r="T78" s="101">
        <v>0</v>
      </c>
    </row>
    <row r="79" spans="1:22" s="93" customFormat="1">
      <c r="A79" s="92">
        <f>'Main Meals'!C78</f>
        <v>5402</v>
      </c>
      <c r="B79" s="92" t="str">
        <f>'Main Meals'!D78</f>
        <v xml:space="preserve">Vitality Shot: Cayenne (Pair) </v>
      </c>
      <c r="C79" s="92" t="s">
        <v>884</v>
      </c>
      <c r="D79" s="92">
        <v>1</v>
      </c>
      <c r="E79" s="92" t="s">
        <v>304</v>
      </c>
      <c r="F79" s="96">
        <v>5</v>
      </c>
      <c r="G79" s="134" t="s">
        <v>305</v>
      </c>
      <c r="H79" s="96">
        <v>0</v>
      </c>
      <c r="I79" s="96">
        <v>0</v>
      </c>
      <c r="J79" s="96">
        <v>0</v>
      </c>
      <c r="K79" s="96">
        <v>0</v>
      </c>
      <c r="L79" s="96">
        <v>0</v>
      </c>
      <c r="M79" s="96">
        <v>1</v>
      </c>
      <c r="N79" s="96">
        <v>0</v>
      </c>
      <c r="O79" s="96">
        <v>0</v>
      </c>
      <c r="P79" s="96">
        <v>0</v>
      </c>
      <c r="Q79" s="101">
        <v>0</v>
      </c>
      <c r="R79" s="101">
        <v>0.02</v>
      </c>
      <c r="S79" s="101">
        <v>0</v>
      </c>
      <c r="T79" s="101">
        <v>0</v>
      </c>
    </row>
    <row r="80" spans="1:22" s="93" customFormat="1">
      <c r="A80" s="92">
        <f>'Main Meals'!C79</f>
        <v>5403</v>
      </c>
      <c r="B80" s="92" t="str">
        <f>'Main Meals'!D79</f>
        <v xml:space="preserve">Vitality Shot: Cayenne (5-Pack) </v>
      </c>
      <c r="C80" s="92" t="s">
        <v>884</v>
      </c>
      <c r="D80" s="92">
        <v>1</v>
      </c>
      <c r="E80" s="92" t="s">
        <v>304</v>
      </c>
      <c r="F80" s="96">
        <v>5</v>
      </c>
      <c r="G80" s="134" t="s">
        <v>305</v>
      </c>
      <c r="H80" s="96">
        <v>0</v>
      </c>
      <c r="I80" s="96">
        <v>0</v>
      </c>
      <c r="J80" s="96">
        <v>0</v>
      </c>
      <c r="K80" s="96">
        <v>0</v>
      </c>
      <c r="L80" s="96">
        <v>0</v>
      </c>
      <c r="M80" s="96">
        <v>1</v>
      </c>
      <c r="N80" s="96">
        <v>0</v>
      </c>
      <c r="O80" s="96">
        <v>0</v>
      </c>
      <c r="P80" s="96">
        <v>0</v>
      </c>
      <c r="Q80" s="101">
        <v>0</v>
      </c>
      <c r="R80" s="101">
        <v>0.02</v>
      </c>
      <c r="S80" s="101">
        <v>0</v>
      </c>
      <c r="T80" s="101">
        <v>0</v>
      </c>
    </row>
    <row r="81" spans="1:22" s="93" customFormat="1">
      <c r="A81" s="92">
        <f>'Main Meals'!C80</f>
        <v>5500</v>
      </c>
      <c r="B81" s="92" t="str">
        <f>'Main Meals'!D80</f>
        <v xml:space="preserve">Pulled BBQ Chicken    </v>
      </c>
      <c r="C81" s="96" t="s">
        <v>303</v>
      </c>
      <c r="D81" s="96">
        <v>1</v>
      </c>
      <c r="E81" s="96" t="s">
        <v>304</v>
      </c>
      <c r="F81" s="96">
        <v>570</v>
      </c>
      <c r="G81" s="96" t="s">
        <v>305</v>
      </c>
      <c r="H81" s="96">
        <v>25</v>
      </c>
      <c r="I81" s="96">
        <v>7</v>
      </c>
      <c r="J81" s="96">
        <v>0</v>
      </c>
      <c r="K81" s="96">
        <v>120</v>
      </c>
      <c r="L81" s="96">
        <v>560</v>
      </c>
      <c r="M81" s="96">
        <v>48</v>
      </c>
      <c r="N81" s="96">
        <v>5</v>
      </c>
      <c r="O81" s="96">
        <v>7</v>
      </c>
      <c r="P81" s="96">
        <v>37</v>
      </c>
      <c r="Q81" s="101">
        <v>0.15</v>
      </c>
      <c r="R81" s="101">
        <v>0.6</v>
      </c>
      <c r="S81" s="101">
        <v>0.04</v>
      </c>
      <c r="T81" s="101">
        <v>0.15</v>
      </c>
      <c r="U81" s="103"/>
      <c r="V81" s="103"/>
    </row>
    <row r="82" spans="1:22" s="93" customFormat="1">
      <c r="A82" s="92">
        <f>'Main Meals'!C81</f>
        <v>5603</v>
      </c>
      <c r="B82" s="92" t="str">
        <f>'Main Meals'!D81</f>
        <v>Coco Berry Smoothie  ( 8oz)</v>
      </c>
      <c r="C82" s="92" t="s">
        <v>311</v>
      </c>
      <c r="D82" s="92">
        <v>1</v>
      </c>
      <c r="E82" s="92" t="s">
        <v>304</v>
      </c>
      <c r="F82" s="96">
        <v>280</v>
      </c>
      <c r="G82" s="96">
        <v>90</v>
      </c>
      <c r="H82" s="96">
        <v>10</v>
      </c>
      <c r="I82" s="96">
        <v>9</v>
      </c>
      <c r="J82" s="96">
        <v>0</v>
      </c>
      <c r="K82" s="96">
        <v>0</v>
      </c>
      <c r="L82" s="96">
        <v>35</v>
      </c>
      <c r="M82" s="96">
        <v>45</v>
      </c>
      <c r="N82" s="96">
        <v>7</v>
      </c>
      <c r="O82" s="96">
        <v>31</v>
      </c>
      <c r="P82" s="96">
        <v>2</v>
      </c>
      <c r="Q82" s="101">
        <v>0.1</v>
      </c>
      <c r="R82" s="101">
        <v>0.8</v>
      </c>
      <c r="S82" s="101">
        <v>0.35</v>
      </c>
      <c r="T82" s="101">
        <v>0.1</v>
      </c>
    </row>
    <row r="83" spans="1:22" s="93" customFormat="1">
      <c r="A83" s="92">
        <f>'Main Meals'!C82</f>
        <v>5602</v>
      </c>
      <c r="B83" s="92" t="str">
        <f>'Main Meals'!D82</f>
        <v>Coco Berry Smoothie  (16 oz)</v>
      </c>
      <c r="C83" s="92" t="s">
        <v>890</v>
      </c>
      <c r="D83" s="92">
        <v>1</v>
      </c>
      <c r="E83" s="92" t="s">
        <v>304</v>
      </c>
      <c r="F83" s="96">
        <v>110</v>
      </c>
      <c r="G83" s="96" t="s">
        <v>305</v>
      </c>
      <c r="H83" s="96">
        <v>4</v>
      </c>
      <c r="I83" s="96">
        <v>3</v>
      </c>
      <c r="J83" s="96">
        <v>0</v>
      </c>
      <c r="K83" s="96">
        <v>0</v>
      </c>
      <c r="L83" s="96">
        <v>25</v>
      </c>
      <c r="M83" s="96">
        <v>19</v>
      </c>
      <c r="N83" s="96">
        <v>3</v>
      </c>
      <c r="O83" s="96">
        <v>12</v>
      </c>
      <c r="P83" s="96">
        <v>1</v>
      </c>
      <c r="Q83" s="101">
        <v>0.08</v>
      </c>
      <c r="R83" s="101">
        <v>0.3</v>
      </c>
      <c r="S83" s="101">
        <v>0.15</v>
      </c>
      <c r="T83" s="101">
        <v>0.06</v>
      </c>
    </row>
    <row r="84" spans="1:22" s="93" customFormat="1">
      <c r="A84" s="92">
        <f>'Main Meals'!C83</f>
        <v>5701</v>
      </c>
      <c r="B84" s="92" t="str">
        <f>'Main Meals'!D83</f>
        <v xml:space="preserve">Roasted Turkey with Gravy </v>
      </c>
      <c r="C84" s="92"/>
      <c r="D84" s="92">
        <v>1</v>
      </c>
      <c r="E84" s="92" t="s">
        <v>304</v>
      </c>
      <c r="F84" s="96">
        <v>290</v>
      </c>
      <c r="G84" s="96">
        <v>110</v>
      </c>
      <c r="H84" s="96">
        <v>12</v>
      </c>
      <c r="I84" s="96">
        <v>3</v>
      </c>
      <c r="J84" s="96">
        <v>0</v>
      </c>
      <c r="K84" s="96">
        <v>135</v>
      </c>
      <c r="L84" s="96">
        <v>170</v>
      </c>
      <c r="M84" s="96">
        <v>6</v>
      </c>
      <c r="N84" s="96">
        <v>3</v>
      </c>
      <c r="O84" s="96">
        <v>3</v>
      </c>
      <c r="P84" s="96">
        <v>38</v>
      </c>
      <c r="Q84" s="101">
        <v>0.1</v>
      </c>
      <c r="R84" s="101">
        <v>0.15</v>
      </c>
      <c r="S84" s="101">
        <v>0.06</v>
      </c>
      <c r="T84" s="101">
        <v>0.15</v>
      </c>
    </row>
    <row r="85" spans="1:22" s="93" customFormat="1">
      <c r="A85" s="92">
        <f>'Main Meals'!C84</f>
        <v>5800</v>
      </c>
      <c r="B85" s="92" t="str">
        <f>'Main Meals'!D84</f>
        <v xml:space="preserve">Rosemary Whipped Potatoes </v>
      </c>
      <c r="C85" s="96" t="s">
        <v>303</v>
      </c>
      <c r="D85" s="96">
        <v>1</v>
      </c>
      <c r="E85" s="96" t="s">
        <v>304</v>
      </c>
      <c r="F85" s="96">
        <v>280</v>
      </c>
      <c r="G85" s="108" t="s">
        <v>305</v>
      </c>
      <c r="H85" s="96">
        <v>15</v>
      </c>
      <c r="I85" s="96">
        <v>7</v>
      </c>
      <c r="J85" s="96">
        <v>0</v>
      </c>
      <c r="K85" s="96">
        <v>30</v>
      </c>
      <c r="L85" s="96">
        <v>440</v>
      </c>
      <c r="M85" s="96">
        <v>35</v>
      </c>
      <c r="N85" s="96">
        <v>5</v>
      </c>
      <c r="O85" s="96">
        <v>5</v>
      </c>
      <c r="P85" s="96">
        <v>5</v>
      </c>
      <c r="Q85" s="102">
        <v>0</v>
      </c>
      <c r="R85" s="102">
        <v>0.2</v>
      </c>
      <c r="S85" s="102">
        <v>0.08</v>
      </c>
      <c r="T85" s="102">
        <v>0.06</v>
      </c>
      <c r="U85" s="103"/>
      <c r="V85" s="103"/>
    </row>
    <row r="86" spans="1:22" s="93" customFormat="1">
      <c r="A86" s="92">
        <f>'Main Meals'!C85</f>
        <v>5900</v>
      </c>
      <c r="B86" s="92" t="str">
        <f>'Main Meals'!D85</f>
        <v xml:space="preserve">Gravy </v>
      </c>
      <c r="C86" s="92"/>
      <c r="D86" s="92">
        <v>5</v>
      </c>
      <c r="E86" s="92" t="s">
        <v>304</v>
      </c>
      <c r="F86" s="96">
        <v>130</v>
      </c>
      <c r="G86" s="96">
        <v>20</v>
      </c>
      <c r="H86" s="96">
        <v>13</v>
      </c>
      <c r="I86" s="96">
        <v>3</v>
      </c>
      <c r="J86" s="96">
        <v>0</v>
      </c>
      <c r="K86" s="96">
        <v>15</v>
      </c>
      <c r="L86" s="96">
        <v>15</v>
      </c>
      <c r="M86" s="96" t="s">
        <v>315</v>
      </c>
      <c r="N86" s="96">
        <v>0</v>
      </c>
      <c r="O86" s="96">
        <v>0</v>
      </c>
      <c r="P86" s="96">
        <v>0</v>
      </c>
      <c r="Q86" s="102">
        <v>0.06</v>
      </c>
      <c r="R86" s="102">
        <v>0.02</v>
      </c>
      <c r="S86" s="102">
        <v>0</v>
      </c>
      <c r="T86" s="102">
        <v>0</v>
      </c>
    </row>
    <row r="87" spans="1:22" s="93" customFormat="1">
      <c r="A87" s="92">
        <f>'Main Meals'!C86</f>
        <v>6000</v>
      </c>
      <c r="B87" s="92" t="str">
        <f>'Main Meals'!D86</f>
        <v xml:space="preserve">Cranberry-Orange Sauce </v>
      </c>
      <c r="C87" s="92"/>
      <c r="D87" s="92">
        <v>2</v>
      </c>
      <c r="E87" s="92" t="s">
        <v>304</v>
      </c>
      <c r="F87" s="96">
        <v>80</v>
      </c>
      <c r="G87" s="96" t="s">
        <v>305</v>
      </c>
      <c r="H87" s="96">
        <v>0</v>
      </c>
      <c r="I87" s="96">
        <v>0</v>
      </c>
      <c r="J87" s="96">
        <v>0</v>
      </c>
      <c r="K87" s="96">
        <v>0</v>
      </c>
      <c r="L87" s="96">
        <v>0</v>
      </c>
      <c r="M87" s="96">
        <v>20</v>
      </c>
      <c r="N87" s="96">
        <v>4</v>
      </c>
      <c r="O87" s="96">
        <v>11</v>
      </c>
      <c r="P87" s="96">
        <v>0</v>
      </c>
      <c r="Q87" s="102">
        <v>0</v>
      </c>
      <c r="R87" s="102">
        <v>0.2</v>
      </c>
      <c r="S87" s="102">
        <v>0.02</v>
      </c>
      <c r="T87" s="102">
        <v>0</v>
      </c>
    </row>
    <row r="88" spans="1:22" s="93" customFormat="1">
      <c r="A88" s="92">
        <f>'Main Meals'!C87</f>
        <v>6100</v>
      </c>
      <c r="B88" s="92" t="str">
        <f>'Main Meals'!D87</f>
        <v xml:space="preserve">Green Beans with Toasted Almonds </v>
      </c>
      <c r="C88" s="96" t="s">
        <v>714</v>
      </c>
      <c r="D88" s="96">
        <v>2</v>
      </c>
      <c r="E88" s="96" t="s">
        <v>304</v>
      </c>
      <c r="F88" s="96">
        <v>50</v>
      </c>
      <c r="G88" s="152" t="s">
        <v>305</v>
      </c>
      <c r="H88" s="96">
        <v>3.5</v>
      </c>
      <c r="I88" s="96">
        <v>0</v>
      </c>
      <c r="J88" s="96">
        <v>0</v>
      </c>
      <c r="K88" s="96">
        <v>0</v>
      </c>
      <c r="L88" s="96">
        <v>25</v>
      </c>
      <c r="M88" s="96">
        <v>5</v>
      </c>
      <c r="N88" s="96">
        <v>2</v>
      </c>
      <c r="O88" s="96">
        <v>2</v>
      </c>
      <c r="P88" s="96">
        <v>2</v>
      </c>
      <c r="Q88" s="101">
        <v>0.02</v>
      </c>
      <c r="R88" s="101">
        <v>0.08</v>
      </c>
      <c r="S88" s="101">
        <v>0.02</v>
      </c>
      <c r="T88" s="101">
        <v>0.06</v>
      </c>
      <c r="U88" s="103"/>
      <c r="V88" s="103"/>
    </row>
    <row r="89" spans="1:22" s="93" customFormat="1">
      <c r="A89" s="92">
        <f>'Main Meals'!C88</f>
        <v>6200</v>
      </c>
      <c r="B89" s="92" t="str">
        <f>'Main Meals'!D88</f>
        <v xml:space="preserve">Carrot Puree </v>
      </c>
      <c r="C89" s="96" t="s">
        <v>303</v>
      </c>
      <c r="D89" s="96">
        <v>1</v>
      </c>
      <c r="E89" s="96" t="s">
        <v>304</v>
      </c>
      <c r="F89" s="96">
        <v>270</v>
      </c>
      <c r="G89" s="96" t="s">
        <v>305</v>
      </c>
      <c r="H89" s="96">
        <v>24</v>
      </c>
      <c r="I89" s="96">
        <v>4</v>
      </c>
      <c r="J89" s="96">
        <v>0</v>
      </c>
      <c r="K89" s="96">
        <v>0</v>
      </c>
      <c r="L89" s="96">
        <v>180</v>
      </c>
      <c r="M89" s="96">
        <v>16</v>
      </c>
      <c r="N89" s="96">
        <v>5</v>
      </c>
      <c r="O89" s="96">
        <v>8</v>
      </c>
      <c r="P89" s="96">
        <v>2</v>
      </c>
      <c r="Q89" s="101">
        <v>1.5</v>
      </c>
      <c r="R89" s="101">
        <v>0.1</v>
      </c>
      <c r="S89" s="101">
        <v>0.04</v>
      </c>
      <c r="T89" s="101">
        <v>0.06</v>
      </c>
      <c r="U89" s="103"/>
      <c r="V89" s="103"/>
    </row>
    <row r="90" spans="1:22" s="93" customFormat="1">
      <c r="A90" s="92">
        <f>'Main Meals'!C89</f>
        <v>6300</v>
      </c>
      <c r="B90" s="92" t="str">
        <f>'Main Meals'!D89</f>
        <v xml:space="preserve">Wine Braised Brisket </v>
      </c>
      <c r="C90" s="92" t="s">
        <v>303</v>
      </c>
      <c r="D90" s="92">
        <v>1</v>
      </c>
      <c r="E90" s="92" t="s">
        <v>304</v>
      </c>
      <c r="F90" s="96">
        <v>450</v>
      </c>
      <c r="G90" s="96">
        <v>140</v>
      </c>
      <c r="H90" s="96">
        <v>15</v>
      </c>
      <c r="I90" s="96">
        <v>4.5</v>
      </c>
      <c r="J90" s="96">
        <v>0</v>
      </c>
      <c r="K90" s="96">
        <v>115</v>
      </c>
      <c r="L90" s="96">
        <v>310</v>
      </c>
      <c r="M90" s="96">
        <v>22</v>
      </c>
      <c r="N90" s="96">
        <v>5</v>
      </c>
      <c r="O90" s="96">
        <v>6</v>
      </c>
      <c r="P90" s="96">
        <v>41</v>
      </c>
      <c r="Q90" s="101">
        <v>2.1</v>
      </c>
      <c r="R90" s="101">
        <v>0.3</v>
      </c>
      <c r="S90" s="101">
        <v>0.06</v>
      </c>
      <c r="T90" s="101">
        <v>0.45</v>
      </c>
    </row>
    <row r="91" spans="1:22" s="93" customFormat="1">
      <c r="A91" s="92">
        <f>'Main Meals'!C90</f>
        <v>6400</v>
      </c>
      <c r="B91" s="92" t="str">
        <f>'Main Meals'!D90</f>
        <v xml:space="preserve">Maple-Glazed Ham </v>
      </c>
      <c r="C91" s="92" t="s">
        <v>303</v>
      </c>
      <c r="D91" s="92">
        <v>1</v>
      </c>
      <c r="E91" s="92" t="s">
        <v>304</v>
      </c>
      <c r="F91" s="96">
        <v>300</v>
      </c>
      <c r="G91" s="96">
        <v>100</v>
      </c>
      <c r="H91" s="96">
        <v>12</v>
      </c>
      <c r="I91" s="96">
        <v>3.5</v>
      </c>
      <c r="J91" s="96">
        <v>0</v>
      </c>
      <c r="K91" s="96">
        <v>70</v>
      </c>
      <c r="L91" s="96">
        <v>1330</v>
      </c>
      <c r="M91" s="96">
        <v>20</v>
      </c>
      <c r="N91" s="96">
        <v>2</v>
      </c>
      <c r="O91" s="96">
        <v>4</v>
      </c>
      <c r="P91" s="96">
        <v>29</v>
      </c>
      <c r="Q91" s="101">
        <v>0.02</v>
      </c>
      <c r="R91" s="101">
        <v>0.15</v>
      </c>
      <c r="S91" s="101">
        <v>0.04</v>
      </c>
      <c r="T91" s="101">
        <v>0.15</v>
      </c>
    </row>
    <row r="92" spans="1:22" s="93" customFormat="1">
      <c r="A92" s="92">
        <f>'Main Meals'!C91</f>
        <v>6500</v>
      </c>
      <c r="B92" s="92" t="str">
        <f>'Main Meals'!D91</f>
        <v xml:space="preserve">Bloody Mary Mix </v>
      </c>
      <c r="C92" s="92" t="s">
        <v>311</v>
      </c>
      <c r="D92" s="92">
        <v>4</v>
      </c>
      <c r="E92" s="92" t="s">
        <v>304</v>
      </c>
      <c r="F92" s="96">
        <v>30</v>
      </c>
      <c r="G92" s="96">
        <v>25</v>
      </c>
      <c r="H92" s="96">
        <v>0</v>
      </c>
      <c r="I92" s="96">
        <v>0</v>
      </c>
      <c r="J92" s="96">
        <v>0</v>
      </c>
      <c r="K92" s="96">
        <v>0</v>
      </c>
      <c r="L92" s="96">
        <v>330</v>
      </c>
      <c r="M92" s="96">
        <v>6</v>
      </c>
      <c r="N92" s="96">
        <v>1</v>
      </c>
      <c r="O92" s="96">
        <v>4</v>
      </c>
      <c r="P92" s="96">
        <v>1</v>
      </c>
      <c r="Q92" s="101">
        <v>0.1</v>
      </c>
      <c r="R92" s="101">
        <v>0.1</v>
      </c>
      <c r="S92" s="101">
        <v>0.02</v>
      </c>
      <c r="T92" s="101">
        <v>0.06</v>
      </c>
    </row>
    <row r="93" spans="1:22" s="93" customFormat="1">
      <c r="A93" s="92">
        <f>'Main Meals'!C92</f>
        <v>6600</v>
      </c>
      <c r="B93" s="92" t="str">
        <f>'Main Meals'!D92</f>
        <v xml:space="preserve">Coconut Yogurt Parfait </v>
      </c>
      <c r="C93" s="92" t="s">
        <v>303</v>
      </c>
      <c r="D93" s="92">
        <v>1</v>
      </c>
      <c r="E93" s="92" t="s">
        <v>304</v>
      </c>
      <c r="F93" s="96">
        <v>190</v>
      </c>
      <c r="G93" s="96" t="s">
        <v>137</v>
      </c>
      <c r="H93" s="96">
        <v>13</v>
      </c>
      <c r="I93" s="96">
        <v>11</v>
      </c>
      <c r="J93" s="96">
        <v>0</v>
      </c>
      <c r="K93" s="96">
        <v>0</v>
      </c>
      <c r="L93" s="96">
        <v>30</v>
      </c>
      <c r="M93" s="96">
        <v>20</v>
      </c>
      <c r="N93" s="96">
        <v>4</v>
      </c>
      <c r="O93" s="96">
        <v>12</v>
      </c>
      <c r="P93" s="96">
        <v>1</v>
      </c>
      <c r="Q93" s="101">
        <v>0</v>
      </c>
      <c r="R93" s="101">
        <v>0.1</v>
      </c>
      <c r="S93" s="101">
        <v>0.2</v>
      </c>
      <c r="T93" s="101">
        <v>0.06</v>
      </c>
    </row>
    <row r="94" spans="1:22" s="93" customFormat="1">
      <c r="A94" s="92">
        <f>'Main Meals'!C93</f>
        <v>6701</v>
      </c>
      <c r="B94" s="92" t="str">
        <f>'Main Meals'!D93</f>
        <v xml:space="preserve">Original 'Super' Trail Mix (OLD NOT ACTIVE) </v>
      </c>
      <c r="C94" s="92" t="s">
        <v>316</v>
      </c>
      <c r="D94" s="92">
        <v>4.7</v>
      </c>
      <c r="E94" s="92" t="s">
        <v>304</v>
      </c>
      <c r="F94" s="96">
        <v>170</v>
      </c>
      <c r="G94" s="96" t="s">
        <v>305</v>
      </c>
      <c r="H94" s="96">
        <v>15</v>
      </c>
      <c r="I94" s="96">
        <v>3</v>
      </c>
      <c r="J94" s="96">
        <v>0</v>
      </c>
      <c r="K94" s="96">
        <v>0</v>
      </c>
      <c r="L94" s="96">
        <v>40</v>
      </c>
      <c r="M94" s="96">
        <v>6</v>
      </c>
      <c r="N94" s="96">
        <v>3</v>
      </c>
      <c r="O94" s="96">
        <v>2</v>
      </c>
      <c r="P94" s="153">
        <v>6</v>
      </c>
      <c r="Q94" s="101">
        <v>0</v>
      </c>
      <c r="R94" s="101">
        <v>0</v>
      </c>
      <c r="S94" s="102">
        <v>0.02</v>
      </c>
      <c r="T94" s="101">
        <v>0.06</v>
      </c>
    </row>
    <row r="95" spans="1:22" s="93" customFormat="1">
      <c r="A95" s="92">
        <f>'Main Meals'!C94</f>
        <v>6702</v>
      </c>
      <c r="B95" s="92" t="str">
        <f>'Main Meals'!D94</f>
        <v xml:space="preserve">Original 'Super' Trail Mix (OLD NOT ACTIVE) </v>
      </c>
      <c r="C95" s="92" t="s">
        <v>317</v>
      </c>
      <c r="D95" s="92" t="s">
        <v>318</v>
      </c>
      <c r="E95" s="92" t="s">
        <v>304</v>
      </c>
      <c r="F95" s="96">
        <v>150</v>
      </c>
      <c r="G95" s="96">
        <v>110</v>
      </c>
      <c r="H95" s="96">
        <v>13</v>
      </c>
      <c r="I95" s="96">
        <v>2.5</v>
      </c>
      <c r="J95" s="96">
        <v>0</v>
      </c>
      <c r="K95" s="96">
        <v>0</v>
      </c>
      <c r="L95" s="96">
        <v>35</v>
      </c>
      <c r="M95" s="96">
        <v>6</v>
      </c>
      <c r="N95" s="96">
        <v>2</v>
      </c>
      <c r="O95" s="96" t="s">
        <v>315</v>
      </c>
      <c r="P95" s="96">
        <v>5</v>
      </c>
      <c r="Q95" s="153">
        <v>0</v>
      </c>
      <c r="R95" s="153">
        <v>0</v>
      </c>
      <c r="S95" s="153">
        <v>2</v>
      </c>
      <c r="T95" s="153">
        <v>4</v>
      </c>
    </row>
    <row r="96" spans="1:22" s="93" customFormat="1">
      <c r="A96" s="92">
        <f>'Main Meals'!C95</f>
        <v>6703</v>
      </c>
      <c r="B96" s="92" t="str">
        <f>'Main Meals'!D95</f>
        <v xml:space="preserve">Original 'Super' Trail Mix </v>
      </c>
      <c r="C96" s="92" t="s">
        <v>1053</v>
      </c>
      <c r="D96" s="92">
        <v>4.5</v>
      </c>
      <c r="E96" s="92" t="s">
        <v>304</v>
      </c>
      <c r="F96" s="96">
        <v>180</v>
      </c>
      <c r="G96" s="96" t="s">
        <v>305</v>
      </c>
      <c r="H96" s="96">
        <v>15</v>
      </c>
      <c r="I96" s="96">
        <v>3</v>
      </c>
      <c r="J96" s="96">
        <v>0</v>
      </c>
      <c r="K96" s="96">
        <v>0</v>
      </c>
      <c r="L96" s="96">
        <v>40</v>
      </c>
      <c r="M96" s="96">
        <v>6</v>
      </c>
      <c r="N96" s="96">
        <v>3</v>
      </c>
      <c r="O96" s="96">
        <v>2</v>
      </c>
      <c r="P96" s="96">
        <v>6</v>
      </c>
      <c r="Q96" s="101">
        <v>0</v>
      </c>
      <c r="R96" s="101">
        <v>0</v>
      </c>
      <c r="S96" s="101">
        <v>0.02</v>
      </c>
      <c r="T96" s="101">
        <v>0.06</v>
      </c>
    </row>
    <row r="97" spans="1:22" s="93" customFormat="1">
      <c r="A97" s="92">
        <f>'Main Meals'!C96</f>
        <v>6801</v>
      </c>
      <c r="B97" s="92" t="str">
        <f>'Main Meals'!D96</f>
        <v xml:space="preserve">Original Granola  (OLD NOT ACTIVE) </v>
      </c>
      <c r="C97" s="92" t="s">
        <v>319</v>
      </c>
      <c r="D97" s="92">
        <v>3</v>
      </c>
      <c r="E97" s="92" t="s">
        <v>304</v>
      </c>
      <c r="F97" s="96">
        <v>150</v>
      </c>
      <c r="G97" s="96" t="s">
        <v>137</v>
      </c>
      <c r="H97" s="96">
        <v>4.5</v>
      </c>
      <c r="I97" s="96">
        <v>1.5</v>
      </c>
      <c r="J97" s="96">
        <v>0</v>
      </c>
      <c r="K97" s="96">
        <v>0</v>
      </c>
      <c r="L97" s="96">
        <v>10</v>
      </c>
      <c r="M97" s="96">
        <v>23</v>
      </c>
      <c r="N97" s="96">
        <v>3</v>
      </c>
      <c r="O97" s="96">
        <v>12</v>
      </c>
      <c r="P97" s="96">
        <v>4</v>
      </c>
      <c r="Q97" s="101">
        <v>0</v>
      </c>
      <c r="R97" s="101">
        <v>0</v>
      </c>
      <c r="S97" s="101">
        <v>0.02</v>
      </c>
      <c r="T97" s="101">
        <v>0.06</v>
      </c>
    </row>
    <row r="98" spans="1:22" s="93" customFormat="1">
      <c r="A98" s="92">
        <f>'Main Meals'!C97</f>
        <v>6802</v>
      </c>
      <c r="B98" s="92" t="str">
        <f>'Main Meals'!D97</f>
        <v xml:space="preserve">Original Granola (OLD NOT ACTIVE) </v>
      </c>
      <c r="C98" s="92" t="s">
        <v>317</v>
      </c>
      <c r="D98" s="92" t="s">
        <v>320</v>
      </c>
      <c r="E98" s="92" t="s">
        <v>304</v>
      </c>
      <c r="F98" s="96">
        <v>90</v>
      </c>
      <c r="G98" s="96">
        <v>25</v>
      </c>
      <c r="H98" s="96">
        <v>3</v>
      </c>
      <c r="I98" s="96">
        <v>1</v>
      </c>
      <c r="J98" s="96">
        <v>0</v>
      </c>
      <c r="K98" s="96">
        <v>0</v>
      </c>
      <c r="L98" s="96">
        <v>5</v>
      </c>
      <c r="M98" s="96">
        <v>13</v>
      </c>
      <c r="N98" s="96">
        <v>2</v>
      </c>
      <c r="O98" s="96">
        <v>6</v>
      </c>
      <c r="P98" s="96">
        <v>2</v>
      </c>
      <c r="Q98" s="153">
        <v>0</v>
      </c>
      <c r="R98" s="153">
        <v>0</v>
      </c>
      <c r="S98" s="153">
        <v>2</v>
      </c>
      <c r="T98" s="153">
        <v>4</v>
      </c>
    </row>
    <row r="99" spans="1:22" s="93" customFormat="1">
      <c r="A99" s="92">
        <f>'Main Meals'!C98</f>
        <v>6803</v>
      </c>
      <c r="B99" s="92" t="str">
        <f>'Main Meals'!D98</f>
        <v xml:space="preserve">Original Granola </v>
      </c>
      <c r="C99" s="92" t="s">
        <v>317</v>
      </c>
      <c r="D99" s="92" t="s">
        <v>321</v>
      </c>
      <c r="E99" s="92" t="s">
        <v>304</v>
      </c>
      <c r="F99" s="96">
        <v>90</v>
      </c>
      <c r="G99" s="96">
        <v>25</v>
      </c>
      <c r="H99" s="96">
        <v>3</v>
      </c>
      <c r="I99" s="96">
        <v>1</v>
      </c>
      <c r="J99" s="96">
        <v>0</v>
      </c>
      <c r="K99" s="96">
        <v>0</v>
      </c>
      <c r="L99" s="96">
        <v>5</v>
      </c>
      <c r="M99" s="96">
        <v>13</v>
      </c>
      <c r="N99" s="96">
        <v>2</v>
      </c>
      <c r="O99" s="96">
        <v>6</v>
      </c>
      <c r="P99" s="96">
        <v>2</v>
      </c>
      <c r="Q99" s="153">
        <v>0</v>
      </c>
      <c r="R99" s="153">
        <v>0</v>
      </c>
      <c r="S99" s="153">
        <v>2</v>
      </c>
      <c r="T99" s="153">
        <v>4</v>
      </c>
    </row>
    <row r="100" spans="1:22" s="93" customFormat="1">
      <c r="A100" s="92">
        <f>'Main Meals'!C99</f>
        <v>6901</v>
      </c>
      <c r="B100" s="92" t="str">
        <f>'Main Meals'!D99</f>
        <v>Brownie Bites (2 bite)</v>
      </c>
      <c r="C100" s="92" t="s">
        <v>322</v>
      </c>
      <c r="D100" s="92">
        <v>8</v>
      </c>
      <c r="E100" s="92" t="s">
        <v>304</v>
      </c>
    </row>
    <row r="101" spans="1:22" s="93" customFormat="1">
      <c r="A101" s="92">
        <f>'Main Meals'!C100</f>
        <v>7001</v>
      </c>
      <c r="B101" s="92" t="str">
        <f>'Main Meals'!D100</f>
        <v xml:space="preserve">Cinnamon-Sugar Coffee Cakes </v>
      </c>
      <c r="C101" s="92" t="s">
        <v>323</v>
      </c>
      <c r="D101" s="92">
        <v>1</v>
      </c>
      <c r="E101" s="92" t="s">
        <v>304</v>
      </c>
    </row>
    <row r="102" spans="1:22" s="93" customFormat="1">
      <c r="A102" s="92">
        <f>'Main Meals'!C101</f>
        <v>7002</v>
      </c>
      <c r="B102" s="92" t="str">
        <f>'Main Meals'!D101</f>
        <v xml:space="preserve">Cinnamon-Sugar Coffee Cakes </v>
      </c>
      <c r="C102" s="92" t="s">
        <v>323</v>
      </c>
      <c r="D102" s="92">
        <v>2</v>
      </c>
      <c r="E102" s="92" t="s">
        <v>304</v>
      </c>
    </row>
    <row r="103" spans="1:22" s="93" customFormat="1">
      <c r="A103" s="92">
        <f>'Main Meals'!C102</f>
        <v>7101</v>
      </c>
      <c r="B103" s="92" t="str">
        <f>'Main Meals'!D102</f>
        <v xml:space="preserve">Turkey Meatballs (OLD NOT ACTIVE) </v>
      </c>
      <c r="C103" s="92" t="s">
        <v>303</v>
      </c>
      <c r="D103" s="92">
        <v>1</v>
      </c>
      <c r="E103" s="92" t="s">
        <v>304</v>
      </c>
      <c r="F103" s="96">
        <v>400</v>
      </c>
      <c r="G103" s="96" t="s">
        <v>305</v>
      </c>
      <c r="H103" s="96">
        <v>24</v>
      </c>
      <c r="I103" s="96">
        <v>6</v>
      </c>
      <c r="J103" s="96">
        <v>0</v>
      </c>
      <c r="K103" s="96">
        <v>125</v>
      </c>
      <c r="L103" s="96">
        <v>530</v>
      </c>
      <c r="M103" s="96">
        <v>17</v>
      </c>
      <c r="N103" s="96">
        <v>2</v>
      </c>
      <c r="O103" s="96">
        <v>7</v>
      </c>
      <c r="P103" s="96">
        <v>30</v>
      </c>
      <c r="Q103" s="101">
        <v>0.15</v>
      </c>
      <c r="R103" s="101">
        <v>0.2</v>
      </c>
      <c r="S103" s="101">
        <v>0.2</v>
      </c>
      <c r="T103" s="101">
        <v>0.15</v>
      </c>
      <c r="U103" s="146"/>
    </row>
    <row r="104" spans="1:22" s="93" customFormat="1">
      <c r="A104" s="92">
        <f>'Main Meals'!C103</f>
        <v>7102</v>
      </c>
      <c r="B104" s="92" t="str">
        <f>'Main Meals'!D103</f>
        <v xml:space="preserve">Turkey Meatballs  </v>
      </c>
      <c r="C104" s="96" t="s">
        <v>303</v>
      </c>
      <c r="D104" s="96">
        <v>1</v>
      </c>
      <c r="E104" s="96" t="s">
        <v>304</v>
      </c>
      <c r="F104" s="96">
        <v>400</v>
      </c>
      <c r="G104" s="96" t="s">
        <v>305</v>
      </c>
      <c r="H104" s="96">
        <v>24</v>
      </c>
      <c r="I104" s="96">
        <v>7</v>
      </c>
      <c r="J104" s="96">
        <v>0</v>
      </c>
      <c r="K104" s="96">
        <v>125</v>
      </c>
      <c r="L104" s="96">
        <v>530</v>
      </c>
      <c r="M104" s="96">
        <v>17</v>
      </c>
      <c r="N104" s="96">
        <v>2</v>
      </c>
      <c r="O104" s="96">
        <v>7</v>
      </c>
      <c r="P104" s="96">
        <v>30</v>
      </c>
      <c r="Q104" s="101">
        <v>0.15</v>
      </c>
      <c r="R104" s="101">
        <v>0.2</v>
      </c>
      <c r="S104" s="101">
        <v>0.2</v>
      </c>
      <c r="T104" s="101">
        <v>0.15</v>
      </c>
      <c r="U104" s="275"/>
      <c r="V104" s="103"/>
    </row>
    <row r="105" spans="1:22" s="93" customFormat="1">
      <c r="A105" s="92">
        <f>'Main Meals'!C104</f>
        <v>7202</v>
      </c>
      <c r="B105" s="92" t="str">
        <f>'Main Meals'!D104</f>
        <v>Tortilla Soup (OLD NOT ACTIVE) (Chicken)</v>
      </c>
      <c r="C105" s="92" t="s">
        <v>303</v>
      </c>
      <c r="D105" s="92">
        <v>1</v>
      </c>
      <c r="E105" s="92" t="s">
        <v>304</v>
      </c>
      <c r="F105" s="96">
        <v>340</v>
      </c>
      <c r="G105" s="96" t="s">
        <v>305</v>
      </c>
      <c r="H105" s="96">
        <v>13</v>
      </c>
      <c r="I105" s="96">
        <v>5</v>
      </c>
      <c r="J105" s="96">
        <v>0</v>
      </c>
      <c r="K105" s="96">
        <v>60</v>
      </c>
      <c r="L105" s="96">
        <v>440</v>
      </c>
      <c r="M105" s="96">
        <v>30</v>
      </c>
      <c r="N105" s="96">
        <v>6</v>
      </c>
      <c r="O105" s="96">
        <v>6</v>
      </c>
      <c r="P105" s="96">
        <v>24</v>
      </c>
      <c r="Q105" s="96">
        <v>20</v>
      </c>
      <c r="R105" s="96">
        <v>80</v>
      </c>
      <c r="S105" s="96">
        <v>15</v>
      </c>
      <c r="T105" s="96">
        <v>10</v>
      </c>
    </row>
    <row r="106" spans="1:22" s="93" customFormat="1">
      <c r="A106" s="92">
        <f>'Main Meals'!C105</f>
        <v>7201</v>
      </c>
      <c r="B106" s="92" t="str">
        <f>'Main Meals'!D105</f>
        <v>Tortilla Soup (OLD NOT ACTIVE) (Vegetable)</v>
      </c>
      <c r="C106" s="92" t="s">
        <v>303</v>
      </c>
      <c r="D106" s="92">
        <v>1</v>
      </c>
      <c r="E106" s="92" t="s">
        <v>304</v>
      </c>
      <c r="F106" s="96">
        <v>290</v>
      </c>
      <c r="G106" s="96" t="s">
        <v>305</v>
      </c>
      <c r="H106" s="96">
        <v>13</v>
      </c>
      <c r="I106" s="96">
        <v>4.5</v>
      </c>
      <c r="J106" s="96">
        <v>0</v>
      </c>
      <c r="K106" s="96">
        <v>20</v>
      </c>
      <c r="L106" s="96">
        <v>450</v>
      </c>
      <c r="M106" s="96">
        <v>34</v>
      </c>
      <c r="N106" s="96">
        <v>6</v>
      </c>
      <c r="O106" s="96">
        <v>7</v>
      </c>
      <c r="P106" s="96">
        <v>10</v>
      </c>
      <c r="Q106" s="96">
        <v>25</v>
      </c>
      <c r="R106" s="96">
        <v>100</v>
      </c>
      <c r="S106" s="96">
        <v>15</v>
      </c>
      <c r="T106" s="96">
        <v>10</v>
      </c>
    </row>
    <row r="107" spans="1:22" s="93" customFormat="1">
      <c r="A107" s="92">
        <f>'Main Meals'!C106</f>
        <v>7301</v>
      </c>
      <c r="B107" s="92" t="str">
        <f>'Main Meals'!D106</f>
        <v xml:space="preserve">Almond &amp; Cranberry Energy Bites </v>
      </c>
      <c r="C107" s="92" t="s">
        <v>1056</v>
      </c>
      <c r="D107" s="92">
        <v>8</v>
      </c>
      <c r="E107" s="92" t="s">
        <v>304</v>
      </c>
      <c r="F107" s="96">
        <v>70</v>
      </c>
      <c r="G107" s="96" t="s">
        <v>305</v>
      </c>
      <c r="H107" s="96">
        <v>3.5</v>
      </c>
      <c r="I107" s="96">
        <v>1</v>
      </c>
      <c r="J107" s="96">
        <v>0</v>
      </c>
      <c r="K107" s="96">
        <v>0</v>
      </c>
      <c r="L107" s="96">
        <v>10</v>
      </c>
      <c r="M107" s="96">
        <v>7</v>
      </c>
      <c r="N107" s="96">
        <v>1</v>
      </c>
      <c r="O107" s="96">
        <v>4</v>
      </c>
      <c r="P107" s="96">
        <v>2</v>
      </c>
      <c r="Q107" s="101">
        <v>0</v>
      </c>
      <c r="R107" s="101">
        <v>0</v>
      </c>
      <c r="S107" s="101">
        <v>0</v>
      </c>
      <c r="T107" s="101">
        <v>0</v>
      </c>
    </row>
    <row r="108" spans="1:22" s="93" customFormat="1">
      <c r="A108" s="92">
        <f>'Main Meals'!C107</f>
        <v>7401</v>
      </c>
      <c r="B108" s="92" t="str">
        <f>'Main Meals'!D107</f>
        <v xml:space="preserve">Peanut Butter &amp; Chocolate Energy Bites </v>
      </c>
      <c r="C108" s="92" t="s">
        <v>1056</v>
      </c>
      <c r="D108" s="92">
        <v>8</v>
      </c>
      <c r="E108" s="92" t="s">
        <v>304</v>
      </c>
      <c r="F108" s="96">
        <v>70</v>
      </c>
      <c r="G108" s="96" t="s">
        <v>305</v>
      </c>
      <c r="H108" s="96">
        <v>4</v>
      </c>
      <c r="I108" s="96">
        <v>2</v>
      </c>
      <c r="J108" s="96">
        <v>0</v>
      </c>
      <c r="K108" s="96">
        <v>0</v>
      </c>
      <c r="L108" s="96">
        <v>20</v>
      </c>
      <c r="M108" s="96">
        <v>7</v>
      </c>
      <c r="N108" s="96">
        <v>1</v>
      </c>
      <c r="O108" s="96">
        <v>3</v>
      </c>
      <c r="P108" s="96">
        <v>2</v>
      </c>
      <c r="Q108" s="101">
        <v>0</v>
      </c>
      <c r="R108" s="101">
        <v>0</v>
      </c>
      <c r="S108" s="101">
        <v>0</v>
      </c>
      <c r="T108" s="101">
        <v>0</v>
      </c>
    </row>
    <row r="109" spans="1:22" s="93" customFormat="1">
      <c r="A109" s="92">
        <f>'Main Meals'!C108</f>
        <v>7500</v>
      </c>
      <c r="B109" s="92" t="str">
        <f>'Main Meals'!D108</f>
        <v>Country Cinnamon Oatmeal  (Pecans)</v>
      </c>
      <c r="C109" s="92" t="s">
        <v>303</v>
      </c>
      <c r="D109" s="92">
        <v>1</v>
      </c>
      <c r="E109" s="92" t="s">
        <v>304</v>
      </c>
      <c r="F109" s="96">
        <v>510</v>
      </c>
      <c r="G109" s="134" t="s">
        <v>305</v>
      </c>
      <c r="H109" s="96">
        <v>30</v>
      </c>
      <c r="I109" s="96">
        <v>15</v>
      </c>
      <c r="J109" s="96">
        <v>0</v>
      </c>
      <c r="K109" s="96">
        <v>0</v>
      </c>
      <c r="L109" s="96">
        <v>20</v>
      </c>
      <c r="M109" s="96">
        <v>51</v>
      </c>
      <c r="N109" s="96">
        <v>7</v>
      </c>
      <c r="O109" s="96">
        <v>17</v>
      </c>
      <c r="P109" s="96">
        <v>11</v>
      </c>
      <c r="Q109" s="101">
        <v>0</v>
      </c>
      <c r="R109" s="101">
        <v>0.02</v>
      </c>
      <c r="S109" s="101">
        <v>0.04</v>
      </c>
      <c r="T109" s="101">
        <v>0.1</v>
      </c>
    </row>
    <row r="110" spans="1:22" s="93" customFormat="1">
      <c r="A110" s="92">
        <f>'Main Meals'!C109</f>
        <v>7600</v>
      </c>
      <c r="B110" s="92" t="str">
        <f>'Main Meals'!D109</f>
        <v xml:space="preserve">Baked Lasagna Bolognese </v>
      </c>
      <c r="C110" s="96" t="s">
        <v>303</v>
      </c>
      <c r="D110" s="96">
        <v>1</v>
      </c>
      <c r="E110" s="96" t="s">
        <v>304</v>
      </c>
      <c r="F110" s="96">
        <v>500</v>
      </c>
      <c r="G110" s="96" t="s">
        <v>137</v>
      </c>
      <c r="H110" s="96">
        <v>23</v>
      </c>
      <c r="I110" s="96">
        <v>10</v>
      </c>
      <c r="J110" s="96">
        <v>0</v>
      </c>
      <c r="K110" s="96">
        <v>75</v>
      </c>
      <c r="L110" s="96">
        <v>560</v>
      </c>
      <c r="M110" s="96">
        <v>44</v>
      </c>
      <c r="N110" s="96">
        <v>4</v>
      </c>
      <c r="O110" s="96">
        <v>4</v>
      </c>
      <c r="P110" s="96">
        <v>28</v>
      </c>
      <c r="Q110" s="101">
        <v>0.04</v>
      </c>
      <c r="R110" s="101">
        <v>0.15</v>
      </c>
      <c r="S110" s="101">
        <v>0.25</v>
      </c>
      <c r="T110" s="102">
        <v>0.15</v>
      </c>
      <c r="U110" s="103"/>
      <c r="V110" s="103"/>
    </row>
    <row r="111" spans="1:22" s="103" customFormat="1">
      <c r="A111" s="92">
        <f>'Main Meals'!C110</f>
        <v>7700</v>
      </c>
      <c r="B111" s="92" t="str">
        <f>'Main Meals'!D110</f>
        <v xml:space="preserve">Truffled Mac &amp; Cheese </v>
      </c>
      <c r="C111" s="96" t="s">
        <v>1122</v>
      </c>
      <c r="D111" s="96">
        <v>1</v>
      </c>
      <c r="E111" s="96" t="s">
        <v>304</v>
      </c>
      <c r="F111" s="96">
        <v>560</v>
      </c>
      <c r="G111" s="96" t="s">
        <v>137</v>
      </c>
      <c r="H111" s="96">
        <v>28</v>
      </c>
      <c r="I111" s="96">
        <v>17</v>
      </c>
      <c r="J111" s="96">
        <v>0</v>
      </c>
      <c r="K111" s="96">
        <v>85</v>
      </c>
      <c r="L111" s="96">
        <v>760</v>
      </c>
      <c r="M111" s="96">
        <v>48</v>
      </c>
      <c r="N111" s="96">
        <v>2</v>
      </c>
      <c r="O111" s="96">
        <v>4</v>
      </c>
      <c r="P111" s="96">
        <v>25</v>
      </c>
      <c r="Q111" s="101">
        <v>0</v>
      </c>
      <c r="R111" s="101">
        <v>0</v>
      </c>
      <c r="S111" s="101">
        <v>0.6</v>
      </c>
      <c r="T111" s="101">
        <v>0</v>
      </c>
    </row>
    <row r="112" spans="1:22" s="103" customFormat="1">
      <c r="A112" s="92">
        <f>'Main Meals'!C111</f>
        <v>7800</v>
      </c>
      <c r="B112" s="92" t="str">
        <f>'Main Meals'!D111</f>
        <v xml:space="preserve">Three-Spice Turkey Chili </v>
      </c>
      <c r="C112" s="96" t="s">
        <v>303</v>
      </c>
      <c r="D112" s="96">
        <v>1</v>
      </c>
      <c r="E112" s="96" t="s">
        <v>304</v>
      </c>
      <c r="F112" s="96">
        <v>420</v>
      </c>
      <c r="G112" s="96" t="s">
        <v>305</v>
      </c>
      <c r="H112" s="96">
        <v>24</v>
      </c>
      <c r="I112" s="96">
        <v>9</v>
      </c>
      <c r="J112" s="96">
        <v>0</v>
      </c>
      <c r="K112" s="96">
        <v>115</v>
      </c>
      <c r="L112" s="96">
        <v>780</v>
      </c>
      <c r="M112" s="96">
        <v>19</v>
      </c>
      <c r="N112" s="96">
        <v>6</v>
      </c>
      <c r="O112" s="96">
        <v>10</v>
      </c>
      <c r="P112" s="96">
        <v>30</v>
      </c>
      <c r="Q112" s="101">
        <v>0.5</v>
      </c>
      <c r="R112" s="101">
        <v>1</v>
      </c>
      <c r="S112" s="101">
        <v>0.2</v>
      </c>
      <c r="T112" s="101">
        <v>0.2</v>
      </c>
    </row>
    <row r="113" spans="1:22" s="93" customFormat="1">
      <c r="A113" s="92">
        <f>'Main Meals'!C112</f>
        <v>7901</v>
      </c>
      <c r="B113" s="92" t="str">
        <f>'Main Meals'!D112</f>
        <v xml:space="preserve">Chicken &amp; Rice Soup OLD NOT ACTIVE </v>
      </c>
      <c r="C113" s="92" t="s">
        <v>303</v>
      </c>
      <c r="D113" s="92">
        <v>1</v>
      </c>
      <c r="E113" s="92" t="s">
        <v>304</v>
      </c>
      <c r="F113" s="96">
        <v>320</v>
      </c>
      <c r="G113" s="96">
        <v>60</v>
      </c>
      <c r="H113" s="96">
        <v>7</v>
      </c>
      <c r="I113" s="96">
        <v>2</v>
      </c>
      <c r="J113" s="96">
        <v>0</v>
      </c>
      <c r="K113" s="96">
        <v>55</v>
      </c>
      <c r="L113" s="96">
        <v>600</v>
      </c>
      <c r="M113" s="96">
        <v>42</v>
      </c>
      <c r="N113" s="96">
        <v>7</v>
      </c>
      <c r="O113" s="96">
        <v>5</v>
      </c>
      <c r="P113" s="96">
        <v>21</v>
      </c>
      <c r="Q113" s="96">
        <v>270</v>
      </c>
      <c r="R113" s="96">
        <v>50</v>
      </c>
      <c r="S113" s="96">
        <v>10</v>
      </c>
      <c r="T113" s="96">
        <v>25</v>
      </c>
    </row>
    <row r="114" spans="1:22" s="103" customFormat="1">
      <c r="A114" s="92">
        <f>'Main Meals'!C113</f>
        <v>8000</v>
      </c>
      <c r="B114" s="92" t="str">
        <f>'Main Meals'!D113</f>
        <v xml:space="preserve">Carrot Ginger Soup </v>
      </c>
      <c r="C114" s="96" t="s">
        <v>303</v>
      </c>
      <c r="D114" s="96">
        <v>1</v>
      </c>
      <c r="E114" s="96" t="s">
        <v>304</v>
      </c>
      <c r="F114" s="96">
        <v>280</v>
      </c>
      <c r="G114" s="96" t="s">
        <v>305</v>
      </c>
      <c r="H114" s="96">
        <v>24</v>
      </c>
      <c r="I114" s="96">
        <v>4</v>
      </c>
      <c r="J114" s="96">
        <v>0</v>
      </c>
      <c r="K114" s="96">
        <v>0</v>
      </c>
      <c r="L114" s="96">
        <v>470</v>
      </c>
      <c r="M114" s="96">
        <v>18</v>
      </c>
      <c r="N114" s="96">
        <v>5</v>
      </c>
      <c r="O114" s="96">
        <v>8</v>
      </c>
      <c r="P114" s="96">
        <v>2</v>
      </c>
      <c r="Q114" s="101">
        <v>1.5</v>
      </c>
      <c r="R114" s="101">
        <v>0.1</v>
      </c>
      <c r="S114" s="101">
        <v>0.04</v>
      </c>
      <c r="T114" s="101">
        <v>0.06</v>
      </c>
    </row>
    <row r="115" spans="1:22" s="93" customFormat="1">
      <c r="A115" s="92">
        <f>'Main Meals'!C114</f>
        <v>8101</v>
      </c>
      <c r="B115" s="92" t="str">
        <f>'Main Meals'!D114</f>
        <v xml:space="preserve">Chive Mashed Potatoes </v>
      </c>
      <c r="C115" s="92" t="s">
        <v>325</v>
      </c>
      <c r="D115" s="92">
        <v>1</v>
      </c>
      <c r="E115" s="92" t="s">
        <v>304</v>
      </c>
      <c r="F115" s="96">
        <v>260</v>
      </c>
      <c r="G115" s="96">
        <v>81</v>
      </c>
      <c r="H115" s="96">
        <v>9</v>
      </c>
      <c r="I115" s="96">
        <v>1.5</v>
      </c>
      <c r="J115" s="96">
        <v>0</v>
      </c>
      <c r="K115" s="96">
        <v>0</v>
      </c>
      <c r="L115" s="96">
        <v>300</v>
      </c>
      <c r="M115" s="96">
        <v>41</v>
      </c>
      <c r="N115" s="96">
        <v>4</v>
      </c>
      <c r="O115" s="96">
        <v>2</v>
      </c>
      <c r="P115" s="96">
        <v>4</v>
      </c>
      <c r="Q115" s="102">
        <v>0.02</v>
      </c>
      <c r="R115" s="102">
        <v>0.3</v>
      </c>
      <c r="S115" s="102">
        <v>0.02</v>
      </c>
      <c r="T115" s="102">
        <v>0.06</v>
      </c>
    </row>
    <row r="116" spans="1:22" s="93" customFormat="1">
      <c r="A116" s="92">
        <f>'Main Meals'!C115</f>
        <v>8202</v>
      </c>
      <c r="B116" s="92" t="str">
        <f>'Main Meals'!D115</f>
        <v xml:space="preserve">Grilled Chicken Breast </v>
      </c>
      <c r="C116" s="92" t="s">
        <v>326</v>
      </c>
      <c r="D116" s="92">
        <v>1</v>
      </c>
      <c r="E116" s="92" t="s">
        <v>304</v>
      </c>
      <c r="F116" s="96">
        <v>180</v>
      </c>
      <c r="G116" s="96" t="s">
        <v>137</v>
      </c>
      <c r="H116" s="96">
        <v>4</v>
      </c>
      <c r="I116" s="96">
        <v>1</v>
      </c>
      <c r="J116" s="96">
        <v>0</v>
      </c>
      <c r="K116" s="96">
        <v>110</v>
      </c>
      <c r="L116" s="96">
        <v>70</v>
      </c>
      <c r="M116" s="96">
        <v>0</v>
      </c>
      <c r="N116" s="96">
        <v>0</v>
      </c>
      <c r="O116" s="96">
        <v>0</v>
      </c>
      <c r="P116" s="96">
        <v>35</v>
      </c>
      <c r="Q116" s="101">
        <v>0.02</v>
      </c>
      <c r="R116" s="101">
        <v>0</v>
      </c>
      <c r="S116" s="101">
        <v>0</v>
      </c>
      <c r="T116" s="101">
        <v>0.06</v>
      </c>
    </row>
    <row r="117" spans="1:22" s="93" customFormat="1">
      <c r="A117" s="92">
        <f>'Main Meals'!C116</f>
        <v>8301</v>
      </c>
      <c r="B117" s="92" t="str">
        <f>'Main Meals'!D116</f>
        <v xml:space="preserve">Grilled Hanger Steak (OLD NOT ACTIVE) </v>
      </c>
      <c r="C117" s="92" t="s">
        <v>303</v>
      </c>
      <c r="D117" s="92">
        <v>1</v>
      </c>
      <c r="E117" s="92" t="s">
        <v>304</v>
      </c>
      <c r="F117" s="96">
        <v>290</v>
      </c>
      <c r="G117" s="96">
        <v>160</v>
      </c>
      <c r="H117" s="96">
        <v>18</v>
      </c>
      <c r="I117" s="96">
        <v>7</v>
      </c>
      <c r="J117" s="96">
        <v>0</v>
      </c>
      <c r="K117" s="96">
        <v>115</v>
      </c>
      <c r="L117" s="96">
        <v>120</v>
      </c>
      <c r="M117" s="96">
        <v>0</v>
      </c>
      <c r="N117" s="96">
        <v>0</v>
      </c>
      <c r="O117" s="96">
        <v>0</v>
      </c>
      <c r="P117" s="96">
        <v>30</v>
      </c>
      <c r="Q117" s="96">
        <v>0</v>
      </c>
      <c r="R117" s="96">
        <v>0</v>
      </c>
      <c r="S117" s="96">
        <v>2</v>
      </c>
      <c r="T117" s="96">
        <v>20</v>
      </c>
    </row>
    <row r="118" spans="1:22" s="93" customFormat="1">
      <c r="A118" s="92">
        <f>'Main Meals'!C117</f>
        <v>8401</v>
      </c>
      <c r="B118" s="92" t="str">
        <f>'Main Meals'!D117</f>
        <v xml:space="preserve">Grilled Jumbo Shrimp (OLD NOT ACTIVE) </v>
      </c>
      <c r="C118" s="92" t="s">
        <v>303</v>
      </c>
      <c r="D118" s="92">
        <v>1</v>
      </c>
      <c r="E118" s="92" t="s">
        <v>304</v>
      </c>
      <c r="F118" s="96">
        <v>120</v>
      </c>
      <c r="G118" s="96">
        <v>15</v>
      </c>
      <c r="H118" s="96">
        <v>1.5</v>
      </c>
      <c r="I118" s="96">
        <v>0</v>
      </c>
      <c r="J118" s="96">
        <v>0</v>
      </c>
      <c r="K118" s="96">
        <v>235</v>
      </c>
      <c r="L118" s="96">
        <v>140</v>
      </c>
      <c r="M118" s="96">
        <v>0</v>
      </c>
      <c r="N118" s="96">
        <v>0</v>
      </c>
      <c r="O118" s="96">
        <v>0</v>
      </c>
      <c r="P118" s="96">
        <v>26</v>
      </c>
      <c r="Q118" s="96">
        <v>0</v>
      </c>
      <c r="R118" s="96">
        <v>0</v>
      </c>
      <c r="S118" s="96">
        <v>8</v>
      </c>
      <c r="T118" s="96">
        <v>2</v>
      </c>
    </row>
    <row r="119" spans="1:22" s="93" customFormat="1">
      <c r="A119" s="92">
        <f>'Main Meals'!C118</f>
        <v>8501</v>
      </c>
      <c r="B119" s="92" t="str">
        <f>'Main Meals'!D118</f>
        <v xml:space="preserve">Jasmine Rice </v>
      </c>
      <c r="C119" s="92" t="s">
        <v>303</v>
      </c>
      <c r="D119" s="92">
        <v>1</v>
      </c>
      <c r="E119" s="92" t="s">
        <v>304</v>
      </c>
      <c r="F119" s="96">
        <v>200</v>
      </c>
      <c r="G119" s="96">
        <v>0</v>
      </c>
      <c r="H119" s="96">
        <v>0</v>
      </c>
      <c r="I119" s="96">
        <v>0</v>
      </c>
      <c r="J119" s="96">
        <v>0</v>
      </c>
      <c r="K119" s="96">
        <v>0</v>
      </c>
      <c r="L119" s="96">
        <v>0</v>
      </c>
      <c r="M119" s="96">
        <v>43</v>
      </c>
      <c r="N119" s="96">
        <v>0</v>
      </c>
      <c r="O119" s="96">
        <v>0</v>
      </c>
      <c r="P119" s="96">
        <v>4</v>
      </c>
      <c r="Q119" s="96">
        <v>0</v>
      </c>
      <c r="R119" s="96">
        <v>0</v>
      </c>
      <c r="S119" s="96">
        <v>0</v>
      </c>
      <c r="T119" s="96">
        <v>10</v>
      </c>
    </row>
    <row r="120" spans="1:22" s="93" customFormat="1">
      <c r="A120" s="92">
        <f>'Main Meals'!C119</f>
        <v>8601</v>
      </c>
      <c r="B120" s="92" t="str">
        <f>'Main Meals'!D119</f>
        <v xml:space="preserve">Herbed Quinoa </v>
      </c>
      <c r="C120" s="96" t="s">
        <v>607</v>
      </c>
      <c r="D120" s="96">
        <v>1</v>
      </c>
      <c r="E120" s="96" t="s">
        <v>304</v>
      </c>
      <c r="F120" s="96">
        <v>240</v>
      </c>
      <c r="G120" s="96" t="s">
        <v>305</v>
      </c>
      <c r="H120" s="96">
        <v>5</v>
      </c>
      <c r="I120" s="96">
        <v>0</v>
      </c>
      <c r="J120" s="96">
        <v>0</v>
      </c>
      <c r="K120" s="96">
        <v>0</v>
      </c>
      <c r="L120" s="96">
        <v>100</v>
      </c>
      <c r="M120" s="96">
        <v>42</v>
      </c>
      <c r="N120" s="96">
        <v>4</v>
      </c>
      <c r="O120" s="96">
        <v>0</v>
      </c>
      <c r="P120" s="96">
        <v>8</v>
      </c>
      <c r="Q120" s="101">
        <v>0.02</v>
      </c>
      <c r="R120" s="101">
        <v>0.06</v>
      </c>
      <c r="S120" s="101">
        <v>0.02</v>
      </c>
      <c r="T120" s="101">
        <v>0.3</v>
      </c>
      <c r="U120" s="103"/>
      <c r="V120" s="103"/>
    </row>
    <row r="121" spans="1:22" s="93" customFormat="1">
      <c r="A121" s="92">
        <f>'Main Meals'!C120</f>
        <v>8701</v>
      </c>
      <c r="B121" s="92" t="str">
        <f>'Main Meals'!D120</f>
        <v xml:space="preserve">Herbed Roasted Potatoes </v>
      </c>
      <c r="C121" s="92" t="s">
        <v>303</v>
      </c>
      <c r="D121" s="92">
        <v>1</v>
      </c>
      <c r="E121" s="92" t="s">
        <v>304</v>
      </c>
      <c r="F121" s="96">
        <v>170</v>
      </c>
      <c r="G121" s="96">
        <v>35</v>
      </c>
      <c r="H121" s="96">
        <v>4</v>
      </c>
      <c r="I121" s="96">
        <v>0</v>
      </c>
      <c r="J121" s="96">
        <v>0</v>
      </c>
      <c r="K121" s="96">
        <v>0</v>
      </c>
      <c r="L121" s="96">
        <v>290</v>
      </c>
      <c r="M121" s="96">
        <v>31</v>
      </c>
      <c r="N121" s="96">
        <v>4</v>
      </c>
      <c r="O121" s="96">
        <v>2</v>
      </c>
      <c r="P121" s="96">
        <v>4</v>
      </c>
      <c r="Q121" s="96">
        <v>2</v>
      </c>
      <c r="R121" s="96">
        <v>30</v>
      </c>
      <c r="S121" s="96">
        <v>4</v>
      </c>
      <c r="T121" s="96">
        <v>10</v>
      </c>
    </row>
    <row r="122" spans="1:22" s="93" customFormat="1">
      <c r="A122" s="92">
        <f>'Main Meals'!C121</f>
        <v>8801</v>
      </c>
      <c r="B122" s="92" t="str">
        <f>'Main Meals'!D121</f>
        <v xml:space="preserve">Chive Mashed Potatoes (OLD NOT ACTIVE) </v>
      </c>
      <c r="C122" s="92" t="s">
        <v>303</v>
      </c>
      <c r="D122" s="92">
        <v>1</v>
      </c>
      <c r="E122" s="92" t="s">
        <v>304</v>
      </c>
      <c r="F122" s="96">
        <v>230</v>
      </c>
      <c r="G122" s="96">
        <v>120</v>
      </c>
      <c r="H122" s="96">
        <v>13</v>
      </c>
      <c r="I122" s="96">
        <v>2</v>
      </c>
      <c r="J122" s="96">
        <v>0</v>
      </c>
      <c r="K122" s="96">
        <v>0</v>
      </c>
      <c r="L122" s="96">
        <v>520</v>
      </c>
      <c r="M122" s="96">
        <v>27</v>
      </c>
      <c r="N122" s="96">
        <v>3</v>
      </c>
      <c r="O122" s="96" t="s">
        <v>327</v>
      </c>
      <c r="P122" s="96">
        <v>3</v>
      </c>
      <c r="Q122" s="96">
        <v>4</v>
      </c>
      <c r="R122" s="96">
        <v>35</v>
      </c>
      <c r="S122" s="96">
        <v>2</v>
      </c>
      <c r="T122" s="96">
        <v>4</v>
      </c>
    </row>
    <row r="123" spans="1:22" s="93" customFormat="1">
      <c r="A123" s="92">
        <f>'Main Meals'!C122</f>
        <v>9901</v>
      </c>
      <c r="B123" s="92" t="str">
        <f>'Main Meals'!D122</f>
        <v xml:space="preserve">Green Beans with Toasted Almonds (OLD NOT ACTIVE) </v>
      </c>
      <c r="C123" s="92" t="s">
        <v>303</v>
      </c>
      <c r="D123" s="92">
        <v>1</v>
      </c>
      <c r="E123" s="92" t="s">
        <v>304</v>
      </c>
      <c r="F123" s="96">
        <v>80</v>
      </c>
      <c r="G123" s="96">
        <v>35</v>
      </c>
      <c r="H123" s="96">
        <v>4</v>
      </c>
      <c r="I123" s="96">
        <v>0</v>
      </c>
      <c r="J123" s="96">
        <v>0</v>
      </c>
      <c r="K123" s="96">
        <v>0</v>
      </c>
      <c r="L123" s="96">
        <v>65</v>
      </c>
      <c r="M123" s="96">
        <v>10</v>
      </c>
      <c r="N123" s="96">
        <v>4</v>
      </c>
      <c r="O123" s="96">
        <v>4</v>
      </c>
      <c r="P123" s="96">
        <v>4</v>
      </c>
      <c r="Q123" s="96">
        <v>15</v>
      </c>
      <c r="R123" s="96">
        <v>25</v>
      </c>
      <c r="S123" s="96">
        <v>6</v>
      </c>
      <c r="T123" s="96">
        <v>8</v>
      </c>
    </row>
    <row r="124" spans="1:22" s="93" customFormat="1">
      <c r="A124" s="92">
        <f>'Main Meals'!C123</f>
        <v>10001</v>
      </c>
      <c r="B124" s="92" t="str">
        <f>'Main Meals'!D123</f>
        <v xml:space="preserve">Roasted Peppers, Eggplant and Zucchini </v>
      </c>
      <c r="C124" s="92" t="s">
        <v>303</v>
      </c>
      <c r="D124" s="92">
        <v>1</v>
      </c>
      <c r="E124" s="92" t="s">
        <v>304</v>
      </c>
      <c r="F124" s="96">
        <v>110</v>
      </c>
      <c r="G124" s="96">
        <v>80</v>
      </c>
      <c r="H124" s="96">
        <v>9</v>
      </c>
      <c r="I124" s="96">
        <v>0.5</v>
      </c>
      <c r="J124" s="96">
        <v>0</v>
      </c>
      <c r="K124" s="96">
        <v>0</v>
      </c>
      <c r="L124" s="96">
        <v>95</v>
      </c>
      <c r="M124" s="96">
        <v>7</v>
      </c>
      <c r="N124" s="96">
        <v>3</v>
      </c>
      <c r="O124" s="96">
        <v>4</v>
      </c>
      <c r="P124" s="96">
        <v>2</v>
      </c>
      <c r="Q124" s="96">
        <v>20</v>
      </c>
      <c r="R124" s="96">
        <v>140</v>
      </c>
      <c r="S124" s="96">
        <v>2</v>
      </c>
      <c r="T124" s="96">
        <v>2</v>
      </c>
    </row>
    <row r="125" spans="1:22" s="93" customFormat="1">
      <c r="A125" s="92">
        <f>'Main Meals'!C124</f>
        <v>10101</v>
      </c>
      <c r="B125" s="92" t="str">
        <f>'Main Meals'!D124</f>
        <v xml:space="preserve">Roasted Carrots and Parsnips (OLD NOT ACTIVE) </v>
      </c>
      <c r="C125" s="92" t="s">
        <v>303</v>
      </c>
      <c r="D125" s="92">
        <v>1</v>
      </c>
      <c r="E125" s="92" t="s">
        <v>304</v>
      </c>
      <c r="F125" s="96">
        <v>160</v>
      </c>
      <c r="G125" s="96">
        <v>90</v>
      </c>
      <c r="H125" s="96">
        <v>10</v>
      </c>
      <c r="I125" s="96">
        <v>1</v>
      </c>
      <c r="J125" s="96">
        <v>0</v>
      </c>
      <c r="K125" s="96">
        <v>0</v>
      </c>
      <c r="L125" s="96">
        <v>160</v>
      </c>
      <c r="M125" s="96">
        <v>18</v>
      </c>
      <c r="N125" s="96">
        <v>5</v>
      </c>
      <c r="O125" s="96">
        <v>7</v>
      </c>
      <c r="P125" s="96">
        <v>2</v>
      </c>
      <c r="Q125" s="96">
        <v>310</v>
      </c>
      <c r="R125" s="96">
        <v>25</v>
      </c>
      <c r="S125" s="96">
        <v>8</v>
      </c>
      <c r="T125" s="96">
        <v>8</v>
      </c>
    </row>
    <row r="126" spans="1:22" s="93" customFormat="1">
      <c r="A126" s="92">
        <f>'Main Meals'!C125</f>
        <v>10201</v>
      </c>
      <c r="B126" s="92" t="str">
        <f>'Main Meals'!D125</f>
        <v xml:space="preserve">Roasted Broccoli, Carrots and Brussel Sprouts </v>
      </c>
      <c r="C126" s="96" t="s">
        <v>303</v>
      </c>
      <c r="D126" s="96">
        <v>1</v>
      </c>
      <c r="E126" s="96" t="s">
        <v>304</v>
      </c>
      <c r="F126" s="96">
        <v>130</v>
      </c>
      <c r="G126" s="96" t="s">
        <v>137</v>
      </c>
      <c r="H126" s="96">
        <v>9</v>
      </c>
      <c r="I126" s="96">
        <v>1.5</v>
      </c>
      <c r="J126" s="96">
        <v>0</v>
      </c>
      <c r="K126" s="96">
        <v>0</v>
      </c>
      <c r="L126" s="96">
        <v>120</v>
      </c>
      <c r="M126" s="96">
        <v>12</v>
      </c>
      <c r="N126" s="96">
        <v>4</v>
      </c>
      <c r="O126" s="96">
        <v>4</v>
      </c>
      <c r="P126" s="96">
        <v>3</v>
      </c>
      <c r="Q126" s="101">
        <v>0.7</v>
      </c>
      <c r="R126" s="101">
        <v>0.9</v>
      </c>
      <c r="S126" s="101">
        <v>0.04</v>
      </c>
      <c r="T126" s="101">
        <v>0.06</v>
      </c>
      <c r="U126" s="103"/>
      <c r="V126" s="103"/>
    </row>
    <row r="127" spans="1:22" s="93" customFormat="1">
      <c r="A127" s="92">
        <f>'Main Meals'!C126</f>
        <v>10301</v>
      </c>
      <c r="B127" s="92" t="str">
        <f>'Main Meals'!D126</f>
        <v xml:space="preserve">Lamb With Mint Pesto </v>
      </c>
      <c r="C127" s="92" t="s">
        <v>303</v>
      </c>
      <c r="D127" s="92">
        <v>1</v>
      </c>
      <c r="E127" s="92" t="s">
        <v>304</v>
      </c>
      <c r="F127" s="96"/>
      <c r="G127" s="96"/>
      <c r="H127" s="96"/>
      <c r="I127" s="96"/>
      <c r="J127" s="96"/>
      <c r="K127" s="96"/>
      <c r="L127" s="96"/>
      <c r="M127" s="96"/>
      <c r="N127" s="96"/>
      <c r="O127" s="96"/>
      <c r="P127" s="96"/>
      <c r="Q127" s="96"/>
      <c r="R127" s="96"/>
      <c r="S127" s="96"/>
      <c r="T127" s="96"/>
    </row>
    <row r="128" spans="1:22" s="93" customFormat="1">
      <c r="A128" s="92">
        <f>'Main Meals'!C127</f>
        <v>10400</v>
      </c>
      <c r="B128" s="92" t="str">
        <f>'Main Meals'!D127</f>
        <v xml:space="preserve">Cumin Roasted Carrots &amp; Parsnips </v>
      </c>
      <c r="C128" s="96" t="s">
        <v>303</v>
      </c>
      <c r="D128" s="96">
        <v>1</v>
      </c>
      <c r="E128" s="96" t="s">
        <v>304</v>
      </c>
      <c r="F128" s="96">
        <v>160</v>
      </c>
      <c r="G128" s="96" t="s">
        <v>137</v>
      </c>
      <c r="H128" s="96">
        <v>10</v>
      </c>
      <c r="I128" s="96">
        <v>1.5</v>
      </c>
      <c r="J128" s="96">
        <v>0</v>
      </c>
      <c r="K128" s="96">
        <v>0</v>
      </c>
      <c r="L128" s="96">
        <v>160</v>
      </c>
      <c r="M128" s="96">
        <v>18</v>
      </c>
      <c r="N128" s="96">
        <v>5</v>
      </c>
      <c r="O128" s="96">
        <v>7</v>
      </c>
      <c r="P128" s="96">
        <v>2</v>
      </c>
      <c r="Q128" s="102">
        <v>0.9</v>
      </c>
      <c r="R128" s="102">
        <v>0.15</v>
      </c>
      <c r="S128" s="102">
        <v>0.04</v>
      </c>
      <c r="T128" s="102">
        <v>0.06</v>
      </c>
      <c r="U128" s="103"/>
      <c r="V128" s="103"/>
    </row>
    <row r="129" spans="1:22" s="93" customFormat="1">
      <c r="A129" s="92">
        <f>'Main Meals'!C128</f>
        <v>10501</v>
      </c>
      <c r="B129" s="92" t="str">
        <f>'Main Meals'!D128</f>
        <v xml:space="preserve">Quinoa Tabbouleh </v>
      </c>
      <c r="C129" s="92" t="s">
        <v>303</v>
      </c>
      <c r="D129" s="92">
        <v>1</v>
      </c>
      <c r="E129" s="92" t="s">
        <v>304</v>
      </c>
      <c r="F129" s="96">
        <v>220</v>
      </c>
      <c r="G129" s="134" t="s">
        <v>305</v>
      </c>
      <c r="H129" s="96">
        <v>17</v>
      </c>
      <c r="I129" s="96">
        <v>2.5</v>
      </c>
      <c r="J129" s="96">
        <v>0</v>
      </c>
      <c r="K129" s="96">
        <v>0</v>
      </c>
      <c r="L129" s="96">
        <v>250</v>
      </c>
      <c r="M129" s="96">
        <v>14</v>
      </c>
      <c r="N129" s="96">
        <v>3</v>
      </c>
      <c r="O129" s="96">
        <v>2</v>
      </c>
      <c r="P129" s="96">
        <v>3</v>
      </c>
      <c r="Q129" s="102">
        <v>0.15</v>
      </c>
      <c r="R129" s="102">
        <v>0.45</v>
      </c>
      <c r="S129" s="102">
        <v>0.04</v>
      </c>
      <c r="T129" s="102">
        <v>0.1</v>
      </c>
    </row>
    <row r="130" spans="1:22" s="93" customFormat="1">
      <c r="A130" s="92">
        <f>'Main Meals'!C129</f>
        <v>10601</v>
      </c>
      <c r="B130" s="92" t="str">
        <f>'Main Meals'!D129</f>
        <v xml:space="preserve">Zaatar Chicken </v>
      </c>
      <c r="C130" s="92" t="s">
        <v>303</v>
      </c>
      <c r="D130" s="92">
        <v>1</v>
      </c>
      <c r="E130" s="92" t="s">
        <v>304</v>
      </c>
      <c r="F130" s="96">
        <v>310</v>
      </c>
      <c r="G130" s="96" t="s">
        <v>137</v>
      </c>
      <c r="H130" s="96">
        <v>13</v>
      </c>
      <c r="I130" s="96">
        <v>2.5</v>
      </c>
      <c r="J130" s="96">
        <v>0</v>
      </c>
      <c r="K130" s="96">
        <v>155</v>
      </c>
      <c r="L130" s="96">
        <v>250</v>
      </c>
      <c r="M130" s="96">
        <v>2</v>
      </c>
      <c r="N130" s="96">
        <v>1</v>
      </c>
      <c r="O130" s="96">
        <v>1</v>
      </c>
      <c r="P130" s="96">
        <v>46</v>
      </c>
      <c r="Q130" s="102">
        <v>0.15</v>
      </c>
      <c r="R130" s="102">
        <v>0.08</v>
      </c>
      <c r="S130" s="102">
        <v>0.02</v>
      </c>
      <c r="T130" s="102">
        <v>0.06</v>
      </c>
    </row>
    <row r="131" spans="1:22" s="93" customFormat="1">
      <c r="A131" s="92">
        <f>'Main Meals'!C130</f>
        <v>10701</v>
      </c>
      <c r="B131" s="92" t="str">
        <f>'Main Meals'!D130</f>
        <v xml:space="preserve">Buckwheat Bowl </v>
      </c>
      <c r="C131" s="92" t="s">
        <v>303</v>
      </c>
      <c r="D131" s="92">
        <v>1</v>
      </c>
      <c r="E131" s="92" t="s">
        <v>304</v>
      </c>
      <c r="F131" s="96">
        <v>550</v>
      </c>
      <c r="G131" s="134" t="s">
        <v>305</v>
      </c>
      <c r="H131" s="96">
        <v>31</v>
      </c>
      <c r="I131" s="96">
        <v>3</v>
      </c>
      <c r="J131" s="96">
        <v>0</v>
      </c>
      <c r="K131" s="96">
        <v>0</v>
      </c>
      <c r="L131" s="96">
        <v>400</v>
      </c>
      <c r="M131" s="96">
        <v>21</v>
      </c>
      <c r="N131" s="96">
        <v>11</v>
      </c>
      <c r="O131" s="96">
        <v>11</v>
      </c>
      <c r="P131" s="96">
        <v>13</v>
      </c>
      <c r="Q131" s="102">
        <v>1.4</v>
      </c>
      <c r="R131" s="102">
        <v>0.6</v>
      </c>
      <c r="S131" s="102">
        <v>0.15</v>
      </c>
      <c r="T131" s="102">
        <v>0.2</v>
      </c>
    </row>
    <row r="132" spans="1:22" s="93" customFormat="1">
      <c r="A132" s="92">
        <f>'Main Meals'!C131</f>
        <v>10801</v>
      </c>
      <c r="B132" s="92" t="str">
        <f>'Main Meals'!D131</f>
        <v xml:space="preserve">Zaatar Chicken </v>
      </c>
      <c r="C132" s="92" t="s">
        <v>303</v>
      </c>
      <c r="D132" s="92">
        <v>1</v>
      </c>
      <c r="E132" s="92" t="s">
        <v>304</v>
      </c>
      <c r="F132" s="96">
        <v>530</v>
      </c>
      <c r="G132" s="134" t="s">
        <v>305</v>
      </c>
      <c r="H132" s="96">
        <v>30</v>
      </c>
      <c r="I132" s="96">
        <v>4.5</v>
      </c>
      <c r="J132" s="96">
        <v>0</v>
      </c>
      <c r="K132" s="96">
        <v>155</v>
      </c>
      <c r="L132" s="96">
        <v>500</v>
      </c>
      <c r="M132" s="96">
        <v>16</v>
      </c>
      <c r="N132" s="96">
        <v>4</v>
      </c>
      <c r="O132" s="96">
        <v>3</v>
      </c>
      <c r="P132" s="96">
        <v>49</v>
      </c>
      <c r="Q132" s="102">
        <v>0.25</v>
      </c>
      <c r="R132" s="102">
        <v>0.6</v>
      </c>
      <c r="S132" s="102">
        <v>0.06</v>
      </c>
      <c r="T132" s="102">
        <v>0.2</v>
      </c>
    </row>
    <row r="133" spans="1:22" s="93" customFormat="1">
      <c r="A133" s="92">
        <f>'Main Meals'!C132</f>
        <v>10901</v>
      </c>
      <c r="B133" s="92" t="str">
        <f>'Main Meals'!D132</f>
        <v xml:space="preserve">Cold Brew with Almond Milk </v>
      </c>
      <c r="C133" s="92" t="s">
        <v>1069</v>
      </c>
      <c r="D133" s="92">
        <v>1</v>
      </c>
      <c r="E133" s="92" t="s">
        <v>304</v>
      </c>
      <c r="F133" s="96">
        <v>110</v>
      </c>
      <c r="G133" s="96" t="s">
        <v>305</v>
      </c>
      <c r="H133" s="96">
        <v>9</v>
      </c>
      <c r="I133" s="96">
        <v>1</v>
      </c>
      <c r="J133" s="96">
        <v>0</v>
      </c>
      <c r="K133" s="96">
        <v>0</v>
      </c>
      <c r="L133" s="96">
        <v>10</v>
      </c>
      <c r="M133" s="96">
        <v>3</v>
      </c>
      <c r="N133" s="96">
        <v>0</v>
      </c>
      <c r="O133" s="96">
        <v>1</v>
      </c>
      <c r="P133" s="96">
        <v>5</v>
      </c>
      <c r="Q133" s="102">
        <v>0</v>
      </c>
      <c r="R133" s="102">
        <v>0</v>
      </c>
      <c r="S133" s="102">
        <v>0</v>
      </c>
      <c r="T133" s="102">
        <v>0.06</v>
      </c>
    </row>
    <row r="134" spans="1:22" s="93" customFormat="1">
      <c r="A134" s="92">
        <f>'Main Meals'!C133</f>
        <v>10902</v>
      </c>
      <c r="B134" s="92" t="str">
        <f>'Main Meals'!D133</f>
        <v xml:space="preserve">Cold Brew with Almond Milk </v>
      </c>
      <c r="C134" s="92" t="s">
        <v>314</v>
      </c>
      <c r="D134" s="92">
        <v>1</v>
      </c>
      <c r="E134" s="92" t="s">
        <v>304</v>
      </c>
      <c r="F134" s="92">
        <v>240</v>
      </c>
      <c r="G134" s="92">
        <v>163</v>
      </c>
      <c r="H134" s="92">
        <v>19</v>
      </c>
      <c r="I134" s="92">
        <v>2.5</v>
      </c>
      <c r="J134" s="92">
        <v>0</v>
      </c>
      <c r="K134" s="92">
        <v>0</v>
      </c>
      <c r="L134" s="92">
        <v>55</v>
      </c>
      <c r="M134" s="92">
        <v>18</v>
      </c>
      <c r="N134" s="92">
        <v>5</v>
      </c>
      <c r="O134" s="92">
        <v>11</v>
      </c>
      <c r="P134" s="92">
        <v>3</v>
      </c>
      <c r="Q134" s="194">
        <v>0.26</v>
      </c>
      <c r="R134" s="194">
        <v>0</v>
      </c>
      <c r="S134" s="194">
        <v>0.04</v>
      </c>
      <c r="T134" s="194">
        <v>0.06</v>
      </c>
    </row>
    <row r="135" spans="1:22" s="93" customFormat="1">
      <c r="A135" s="92">
        <f>'Main Meals'!C134</f>
        <v>11001</v>
      </c>
      <c r="B135" s="92" t="str">
        <f>'Main Meals'!D134</f>
        <v xml:space="preserve">​Grab &amp; Go Gazpacho </v>
      </c>
      <c r="C135" s="92" t="s">
        <v>357</v>
      </c>
      <c r="D135" s="92">
        <v>1</v>
      </c>
      <c r="E135" s="92" t="s">
        <v>304</v>
      </c>
      <c r="F135" s="96">
        <v>250</v>
      </c>
      <c r="G135" s="96" t="s">
        <v>305</v>
      </c>
      <c r="H135" s="96">
        <v>17</v>
      </c>
      <c r="I135" s="96">
        <v>2.5</v>
      </c>
      <c r="J135" s="96">
        <v>0</v>
      </c>
      <c r="K135" s="96">
        <v>0</v>
      </c>
      <c r="L135" s="96">
        <v>960</v>
      </c>
      <c r="M135" s="96">
        <v>19</v>
      </c>
      <c r="N135" s="96">
        <v>5</v>
      </c>
      <c r="O135" s="96">
        <v>11</v>
      </c>
      <c r="P135" s="96">
        <v>3</v>
      </c>
      <c r="Q135" s="101">
        <v>0.25</v>
      </c>
      <c r="R135" s="101">
        <v>1.6</v>
      </c>
      <c r="S135" s="101">
        <v>0.04</v>
      </c>
      <c r="T135" s="101">
        <v>0.06</v>
      </c>
    </row>
    <row r="136" spans="1:22" s="93" customFormat="1">
      <c r="A136" s="92">
        <f>'Main Meals'!C135</f>
        <v>11100</v>
      </c>
      <c r="B136" s="92" t="str">
        <f>'Main Meals'!D135</f>
        <v xml:space="preserve">Strawberry-Rose Chia Seed Pudding </v>
      </c>
      <c r="C136" s="92" t="s">
        <v>303</v>
      </c>
      <c r="D136" s="92">
        <v>1</v>
      </c>
      <c r="E136" s="92" t="s">
        <v>304</v>
      </c>
      <c r="F136" s="96">
        <v>190</v>
      </c>
      <c r="G136" s="96" t="s">
        <v>305</v>
      </c>
      <c r="H136" s="96">
        <v>10</v>
      </c>
      <c r="I136" s="96">
        <v>5</v>
      </c>
      <c r="J136" s="96">
        <v>0</v>
      </c>
      <c r="K136" s="96">
        <v>0</v>
      </c>
      <c r="L136" s="96">
        <v>10</v>
      </c>
      <c r="M136" s="96">
        <v>24</v>
      </c>
      <c r="N136" s="96">
        <v>6</v>
      </c>
      <c r="O136" s="96">
        <v>17</v>
      </c>
      <c r="P136" s="96">
        <v>3</v>
      </c>
      <c r="Q136" s="101">
        <v>0</v>
      </c>
      <c r="R136" s="101">
        <v>0.25</v>
      </c>
      <c r="S136" s="154">
        <v>0.08</v>
      </c>
      <c r="T136" s="101">
        <v>0</v>
      </c>
    </row>
    <row r="137" spans="1:22" s="93" customFormat="1">
      <c r="A137" s="92">
        <f>'Main Meals'!C136</f>
        <v>11201</v>
      </c>
      <c r="B137" s="92" t="str">
        <f>'Main Meals'!D136</f>
        <v xml:space="preserve">Cacao Almond Smoothie </v>
      </c>
      <c r="C137" s="92" t="s">
        <v>314</v>
      </c>
      <c r="D137" s="92">
        <v>1</v>
      </c>
      <c r="E137" s="92" t="s">
        <v>304</v>
      </c>
      <c r="F137" s="98">
        <v>180</v>
      </c>
      <c r="G137" s="98">
        <v>65</v>
      </c>
      <c r="H137" s="98">
        <v>7</v>
      </c>
      <c r="I137" s="98">
        <v>1.5</v>
      </c>
      <c r="J137" s="98">
        <v>0</v>
      </c>
      <c r="K137" s="98">
        <v>0</v>
      </c>
      <c r="L137" s="98">
        <v>105</v>
      </c>
      <c r="M137" s="98">
        <v>22</v>
      </c>
      <c r="N137" s="98">
        <v>3</v>
      </c>
      <c r="O137" s="98">
        <v>5</v>
      </c>
      <c r="P137" s="98">
        <v>5</v>
      </c>
      <c r="Q137" s="99">
        <v>0.04</v>
      </c>
      <c r="R137" s="155">
        <v>2.5000000000000001E-2</v>
      </c>
      <c r="S137" s="99">
        <v>0.2</v>
      </c>
      <c r="T137" s="99">
        <v>0.06</v>
      </c>
    </row>
    <row r="138" spans="1:22" s="93" customFormat="1">
      <c r="A138" s="92">
        <f>'Main Meals'!C137</f>
        <v>11202</v>
      </c>
      <c r="B138" s="92" t="str">
        <f>'Main Meals'!D137</f>
        <v xml:space="preserve">Cacao Almond Smoothie </v>
      </c>
      <c r="C138" s="92" t="s">
        <v>311</v>
      </c>
      <c r="D138" s="92">
        <v>1</v>
      </c>
      <c r="E138" s="92" t="s">
        <v>304</v>
      </c>
      <c r="F138" s="98">
        <v>370</v>
      </c>
      <c r="G138" s="98">
        <v>131</v>
      </c>
      <c r="H138" s="98">
        <v>15</v>
      </c>
      <c r="I138" s="98">
        <v>3</v>
      </c>
      <c r="J138" s="98">
        <v>0</v>
      </c>
      <c r="K138" s="98">
        <v>0</v>
      </c>
      <c r="L138" s="98">
        <v>210</v>
      </c>
      <c r="M138" s="98">
        <v>44</v>
      </c>
      <c r="N138" s="98">
        <v>6</v>
      </c>
      <c r="O138" s="98">
        <v>11</v>
      </c>
      <c r="P138" s="98">
        <v>11</v>
      </c>
      <c r="Q138" s="99">
        <v>0.09</v>
      </c>
      <c r="R138" s="99">
        <v>0.05</v>
      </c>
      <c r="S138" s="99">
        <v>0.4</v>
      </c>
      <c r="T138" s="99">
        <v>0.1</v>
      </c>
    </row>
    <row r="139" spans="1:22" s="103" customFormat="1">
      <c r="A139" s="92">
        <f>'Main Meals'!C138</f>
        <v>11301</v>
      </c>
      <c r="B139" s="92" t="str">
        <f>'Main Meals'!D138</f>
        <v xml:space="preserve">Caprese Pesto Salad Bowl </v>
      </c>
      <c r="C139" s="96" t="s">
        <v>1120</v>
      </c>
      <c r="D139" s="96">
        <v>1</v>
      </c>
      <c r="E139" s="96" t="s">
        <v>304</v>
      </c>
      <c r="F139" s="96">
        <v>510</v>
      </c>
      <c r="G139" s="96" t="s">
        <v>305</v>
      </c>
      <c r="H139" s="96">
        <v>22</v>
      </c>
      <c r="I139" s="96">
        <v>8</v>
      </c>
      <c r="J139" s="96">
        <v>0</v>
      </c>
      <c r="K139" s="96">
        <v>20</v>
      </c>
      <c r="L139" s="96">
        <v>520</v>
      </c>
      <c r="M139" s="96">
        <v>62</v>
      </c>
      <c r="N139" s="96">
        <v>4</v>
      </c>
      <c r="O139" s="96">
        <v>3</v>
      </c>
      <c r="P139" s="96">
        <v>18</v>
      </c>
      <c r="Q139" s="101">
        <v>0.15</v>
      </c>
      <c r="R139" s="101">
        <v>0.3</v>
      </c>
      <c r="S139" s="101">
        <v>0.3</v>
      </c>
      <c r="T139" s="101">
        <v>0.06</v>
      </c>
    </row>
    <row r="140" spans="1:22" s="93" customFormat="1">
      <c r="A140" s="92">
        <f>'Main Meals'!C139</f>
        <v>11400</v>
      </c>
      <c r="B140" s="92" t="str">
        <f>'Main Meals'!D139</f>
        <v xml:space="preserve">Grilled Chicken Bruschetta </v>
      </c>
      <c r="C140" s="96" t="s">
        <v>303</v>
      </c>
      <c r="D140" s="96">
        <v>1</v>
      </c>
      <c r="E140" s="96" t="s">
        <v>304</v>
      </c>
      <c r="F140" s="96">
        <v>580</v>
      </c>
      <c r="G140" s="108" t="s">
        <v>305</v>
      </c>
      <c r="H140" s="96">
        <v>27</v>
      </c>
      <c r="I140" s="96">
        <v>5</v>
      </c>
      <c r="J140" s="96">
        <v>0</v>
      </c>
      <c r="K140" s="96">
        <v>155</v>
      </c>
      <c r="L140" s="96">
        <v>390</v>
      </c>
      <c r="M140" s="96">
        <v>36</v>
      </c>
      <c r="N140" s="96">
        <v>4</v>
      </c>
      <c r="O140" s="96">
        <v>5</v>
      </c>
      <c r="P140" s="96">
        <v>50</v>
      </c>
      <c r="Q140" s="101">
        <v>0.1</v>
      </c>
      <c r="R140" s="101">
        <v>0.6</v>
      </c>
      <c r="S140" s="101">
        <v>0.04</v>
      </c>
      <c r="T140" s="101">
        <v>0.1</v>
      </c>
      <c r="U140" s="103"/>
      <c r="V140" s="103"/>
    </row>
    <row r="141" spans="1:22" s="93" customFormat="1">
      <c r="A141" s="92">
        <f>'Main Meals'!C140</f>
        <v>11501</v>
      </c>
      <c r="B141" s="92" t="str">
        <f>'Main Meals'!D140</f>
        <v xml:space="preserve">Orzo Salad </v>
      </c>
      <c r="C141" s="92" t="s">
        <v>303</v>
      </c>
      <c r="D141" s="92">
        <v>1</v>
      </c>
      <c r="E141" s="92" t="s">
        <v>304</v>
      </c>
      <c r="F141" s="96">
        <v>210</v>
      </c>
      <c r="G141" s="96" t="s">
        <v>137</v>
      </c>
      <c r="H141" s="96">
        <v>12</v>
      </c>
      <c r="I141" s="96">
        <v>1.5</v>
      </c>
      <c r="J141" s="96">
        <v>0</v>
      </c>
      <c r="K141" s="96">
        <v>0</v>
      </c>
      <c r="L141" s="96">
        <v>140</v>
      </c>
      <c r="M141" s="96">
        <v>22</v>
      </c>
      <c r="N141" s="96">
        <v>2</v>
      </c>
      <c r="O141" s="96">
        <v>3</v>
      </c>
      <c r="P141" s="96">
        <v>3</v>
      </c>
      <c r="Q141" s="101">
        <v>0.04</v>
      </c>
      <c r="R141" s="101">
        <v>0.35</v>
      </c>
      <c r="S141" s="101">
        <v>0.02</v>
      </c>
      <c r="T141" s="101">
        <v>0.06</v>
      </c>
    </row>
    <row r="142" spans="1:22" s="93" customFormat="1">
      <c r="A142" s="92">
        <f>'Main Meals'!C141</f>
        <v>11601</v>
      </c>
      <c r="B142" s="92" t="str">
        <f>'Main Meals'!D141</f>
        <v xml:space="preserve">Creamy Pesto Rigatoni </v>
      </c>
      <c r="C142" s="92"/>
      <c r="D142" s="92"/>
      <c r="E142" s="92"/>
    </row>
    <row r="143" spans="1:22" s="93" customFormat="1">
      <c r="A143" s="92">
        <f>'Main Meals'!C142</f>
        <v>11701</v>
      </c>
      <c r="B143" s="92" t="str">
        <f>'Main Meals'!D142</f>
        <v>Paella Valenciana (Veggie)</v>
      </c>
      <c r="C143" s="92" t="s">
        <v>303</v>
      </c>
      <c r="D143" s="92">
        <v>1</v>
      </c>
      <c r="E143" s="92" t="s">
        <v>304</v>
      </c>
      <c r="F143" s="96">
        <v>370</v>
      </c>
      <c r="G143" s="96">
        <v>90</v>
      </c>
      <c r="H143" s="96">
        <v>11</v>
      </c>
      <c r="I143" s="96">
        <v>1</v>
      </c>
      <c r="J143" s="96">
        <v>0</v>
      </c>
      <c r="K143" s="96">
        <v>0</v>
      </c>
      <c r="L143" s="96">
        <v>460</v>
      </c>
      <c r="M143" s="96">
        <v>64</v>
      </c>
      <c r="N143" s="96">
        <v>9</v>
      </c>
      <c r="O143" s="96">
        <v>9</v>
      </c>
      <c r="P143" s="96">
        <v>8</v>
      </c>
      <c r="Q143" s="101">
        <v>2.4</v>
      </c>
      <c r="R143" s="101">
        <v>2.9</v>
      </c>
      <c r="S143" s="101">
        <v>0.1</v>
      </c>
      <c r="T143" s="101">
        <v>0.3</v>
      </c>
    </row>
    <row r="144" spans="1:22" s="93" customFormat="1">
      <c r="A144" s="92">
        <f>'Main Meals'!C143</f>
        <v>11702</v>
      </c>
      <c r="B144" s="92" t="str">
        <f>'Main Meals'!D143</f>
        <v>Paella De La Huerta (Chicken)</v>
      </c>
      <c r="C144" s="96" t="s">
        <v>303</v>
      </c>
      <c r="D144" s="96">
        <v>1</v>
      </c>
      <c r="E144" s="96" t="s">
        <v>304</v>
      </c>
      <c r="F144" s="96">
        <v>440</v>
      </c>
      <c r="G144" s="96" t="s">
        <v>137</v>
      </c>
      <c r="H144" s="96">
        <v>16</v>
      </c>
      <c r="I144" s="96">
        <v>3.5</v>
      </c>
      <c r="J144" s="96">
        <v>0</v>
      </c>
      <c r="K144" s="96">
        <v>150</v>
      </c>
      <c r="L144" s="96">
        <v>700</v>
      </c>
      <c r="M144" s="96">
        <v>38</v>
      </c>
      <c r="N144" s="96">
        <v>5</v>
      </c>
      <c r="O144" s="96">
        <v>5</v>
      </c>
      <c r="P144" s="96">
        <v>35</v>
      </c>
      <c r="Q144" s="101">
        <v>0.15</v>
      </c>
      <c r="R144" s="101">
        <v>0.7</v>
      </c>
      <c r="S144" s="101">
        <v>0.04</v>
      </c>
      <c r="T144" s="101">
        <v>0.15</v>
      </c>
      <c r="U144" s="103"/>
      <c r="V144" s="103"/>
    </row>
    <row r="145" spans="1:22" s="93" customFormat="1">
      <c r="A145" s="92">
        <f>'Main Meals'!C144</f>
        <v>11801</v>
      </c>
      <c r="B145" s="92" t="str">
        <f>'Main Meals'!D144</f>
        <v xml:space="preserve">Garden Vegetable Lasagna  </v>
      </c>
      <c r="C145" s="96" t="s">
        <v>303</v>
      </c>
      <c r="D145" s="96">
        <v>1</v>
      </c>
      <c r="E145" s="96" t="s">
        <v>304</v>
      </c>
      <c r="F145" s="96">
        <v>550</v>
      </c>
      <c r="G145" s="96" t="s">
        <v>305</v>
      </c>
      <c r="H145" s="96">
        <v>29</v>
      </c>
      <c r="I145" s="96">
        <v>14</v>
      </c>
      <c r="J145" s="96">
        <v>0</v>
      </c>
      <c r="K145" s="96">
        <v>65</v>
      </c>
      <c r="L145" s="96">
        <v>880</v>
      </c>
      <c r="M145" s="96">
        <v>47</v>
      </c>
      <c r="N145" s="96">
        <v>6</v>
      </c>
      <c r="O145" s="96">
        <v>10</v>
      </c>
      <c r="P145" s="96">
        <v>22</v>
      </c>
      <c r="Q145" s="101">
        <v>0.4</v>
      </c>
      <c r="R145" s="101">
        <v>0.25</v>
      </c>
      <c r="S145" s="101">
        <v>0.7</v>
      </c>
      <c r="T145" s="101">
        <v>0.1</v>
      </c>
      <c r="U145" s="103"/>
      <c r="V145" s="103"/>
    </row>
    <row r="146" spans="1:22" s="93" customFormat="1">
      <c r="A146" s="92">
        <f>'Main Meals'!C145</f>
        <v>11901</v>
      </c>
      <c r="B146" s="92" t="str">
        <f>'Main Meals'!D145</f>
        <v xml:space="preserve">New England Cod Chowder </v>
      </c>
      <c r="C146" s="92" t="s">
        <v>303</v>
      </c>
      <c r="D146" s="92">
        <v>1</v>
      </c>
      <c r="E146" s="92" t="s">
        <v>304</v>
      </c>
      <c r="F146" s="96">
        <v>430</v>
      </c>
      <c r="G146" s="96">
        <v>180</v>
      </c>
      <c r="H146" s="96">
        <v>19</v>
      </c>
      <c r="I146" s="96">
        <v>5</v>
      </c>
      <c r="J146" s="96">
        <v>0</v>
      </c>
      <c r="K146" s="96">
        <v>75</v>
      </c>
      <c r="L146" s="96">
        <v>610</v>
      </c>
      <c r="M146" s="96">
        <v>33</v>
      </c>
      <c r="N146" s="96">
        <v>4</v>
      </c>
      <c r="O146" s="96">
        <v>5</v>
      </c>
      <c r="P146" s="96">
        <v>32</v>
      </c>
      <c r="Q146" s="101">
        <v>0.15</v>
      </c>
      <c r="R146" s="101">
        <v>0.3</v>
      </c>
      <c r="S146" s="101">
        <v>0.15</v>
      </c>
      <c r="T146" s="101">
        <v>0.1</v>
      </c>
    </row>
    <row r="147" spans="1:22" s="93" customFormat="1">
      <c r="A147" s="92">
        <f>'Main Meals'!C146</f>
        <v>12001</v>
      </c>
      <c r="B147" s="92" t="str">
        <f>'Main Meals'!D146</f>
        <v xml:space="preserve">Thyme Lemonade </v>
      </c>
      <c r="C147" s="92" t="s">
        <v>329</v>
      </c>
      <c r="D147" s="92">
        <v>1</v>
      </c>
      <c r="E147" s="92" t="s">
        <v>304</v>
      </c>
      <c r="F147" s="98">
        <v>60</v>
      </c>
      <c r="G147" s="98">
        <v>1</v>
      </c>
      <c r="H147" s="98">
        <v>0</v>
      </c>
      <c r="I147" s="98">
        <v>0</v>
      </c>
      <c r="J147" s="98">
        <v>0</v>
      </c>
      <c r="K147" s="98">
        <v>0</v>
      </c>
      <c r="L147" s="98">
        <v>15</v>
      </c>
      <c r="M147" s="98">
        <v>18</v>
      </c>
      <c r="N147" s="98">
        <v>1</v>
      </c>
      <c r="O147" s="98">
        <v>15</v>
      </c>
      <c r="P147" s="98">
        <v>0</v>
      </c>
      <c r="Q147" s="99">
        <v>0</v>
      </c>
      <c r="R147" s="99">
        <v>0.25</v>
      </c>
      <c r="S147" s="99">
        <v>0.02</v>
      </c>
      <c r="T147" s="99">
        <v>0</v>
      </c>
    </row>
    <row r="148" spans="1:22" s="93" customFormat="1">
      <c r="A148" s="92">
        <f>'Main Meals'!C147</f>
        <v>12100</v>
      </c>
      <c r="B148" s="92" t="str">
        <f>'Main Meals'!D147</f>
        <v xml:space="preserve">Homestyle Lemonade </v>
      </c>
      <c r="C148" s="92" t="s">
        <v>1065</v>
      </c>
      <c r="D148" s="92">
        <v>1</v>
      </c>
      <c r="E148" s="92" t="s">
        <v>304</v>
      </c>
      <c r="F148" s="96">
        <v>70</v>
      </c>
      <c r="G148" s="96" t="s">
        <v>305</v>
      </c>
      <c r="H148" s="96">
        <v>0</v>
      </c>
      <c r="I148" s="96">
        <v>0</v>
      </c>
      <c r="J148" s="96">
        <v>0</v>
      </c>
      <c r="K148" s="96">
        <v>0</v>
      </c>
      <c r="L148" s="96">
        <v>15</v>
      </c>
      <c r="M148" s="96">
        <v>22</v>
      </c>
      <c r="N148" s="96">
        <v>0</v>
      </c>
      <c r="O148" s="96">
        <v>20</v>
      </c>
      <c r="P148" s="96">
        <v>0</v>
      </c>
      <c r="Q148" s="101">
        <v>0</v>
      </c>
      <c r="R148" s="101">
        <v>0.2</v>
      </c>
      <c r="S148" s="101">
        <v>0.02</v>
      </c>
      <c r="T148" s="101">
        <v>0</v>
      </c>
      <c r="U148" s="103"/>
      <c r="V148" s="103"/>
    </row>
    <row r="149" spans="1:22" s="93" customFormat="1">
      <c r="A149" s="92">
        <f>'Main Meals'!C148</f>
        <v>12201</v>
      </c>
      <c r="B149" s="92" t="str">
        <f>'Main Meals'!D148</f>
        <v xml:space="preserve">Mint Green Iced Tea </v>
      </c>
      <c r="C149" s="92" t="s">
        <v>311</v>
      </c>
      <c r="D149" s="92">
        <v>1</v>
      </c>
      <c r="E149" s="92" t="s">
        <v>304</v>
      </c>
      <c r="F149" s="98">
        <v>0</v>
      </c>
      <c r="G149" s="98">
        <v>2</v>
      </c>
      <c r="H149" s="98">
        <v>0</v>
      </c>
      <c r="I149" s="98">
        <v>0</v>
      </c>
      <c r="J149" s="98">
        <v>0</v>
      </c>
      <c r="K149" s="98">
        <v>0</v>
      </c>
      <c r="L149" s="98">
        <v>20</v>
      </c>
      <c r="M149" s="98">
        <v>0</v>
      </c>
      <c r="N149" s="98">
        <v>0</v>
      </c>
      <c r="O149" s="98">
        <v>0</v>
      </c>
      <c r="P149" s="98">
        <v>0</v>
      </c>
      <c r="Q149" s="99">
        <v>0</v>
      </c>
      <c r="R149" s="99">
        <v>0.03</v>
      </c>
      <c r="S149" s="99">
        <v>0.02</v>
      </c>
      <c r="T149" s="99">
        <v>0</v>
      </c>
    </row>
    <row r="150" spans="1:22" s="93" customFormat="1">
      <c r="A150" s="92">
        <f>'Main Meals'!C149</f>
        <v>12300</v>
      </c>
      <c r="B150" s="92" t="str">
        <f>'Main Meals'!D149</f>
        <v xml:space="preserve">Half &amp; Half  </v>
      </c>
      <c r="C150" s="92" t="s">
        <v>311</v>
      </c>
      <c r="D150" s="92">
        <v>1</v>
      </c>
      <c r="E150" s="92" t="s">
        <v>304</v>
      </c>
      <c r="F150" s="98">
        <v>30</v>
      </c>
      <c r="G150" s="98">
        <v>0</v>
      </c>
      <c r="H150" s="98">
        <v>0</v>
      </c>
      <c r="I150" s="98">
        <v>0</v>
      </c>
      <c r="J150" s="98">
        <v>0</v>
      </c>
      <c r="K150" s="98">
        <v>0</v>
      </c>
      <c r="L150" s="98">
        <v>20</v>
      </c>
      <c r="M150" s="98">
        <v>9</v>
      </c>
      <c r="N150" s="98">
        <v>0</v>
      </c>
      <c r="O150" s="98">
        <v>8</v>
      </c>
      <c r="P150" s="98">
        <v>0</v>
      </c>
      <c r="Q150" s="99">
        <v>0</v>
      </c>
      <c r="R150" s="99">
        <v>0.09</v>
      </c>
      <c r="S150" s="99">
        <v>0.02</v>
      </c>
      <c r="T150" s="99">
        <v>0</v>
      </c>
    </row>
    <row r="151" spans="1:22" s="93" customFormat="1">
      <c r="A151" s="92">
        <f>'Main Meals'!C150</f>
        <v>12400</v>
      </c>
      <c r="B151" s="92" t="str">
        <f>'Main Meals'!D150</f>
        <v xml:space="preserve">Mocha Espresso Energy Bites </v>
      </c>
      <c r="C151" s="92" t="s">
        <v>1056</v>
      </c>
      <c r="D151" s="92">
        <v>8</v>
      </c>
      <c r="E151" s="92" t="s">
        <v>304</v>
      </c>
      <c r="F151" s="96">
        <v>60</v>
      </c>
      <c r="G151" s="96" t="s">
        <v>305</v>
      </c>
      <c r="H151" s="96">
        <v>2.5</v>
      </c>
      <c r="I151" s="96">
        <v>1</v>
      </c>
      <c r="J151" s="96">
        <v>0</v>
      </c>
      <c r="K151" s="96">
        <v>0</v>
      </c>
      <c r="L151" s="96">
        <v>15</v>
      </c>
      <c r="M151" s="96">
        <v>8</v>
      </c>
      <c r="N151" s="96">
        <v>1</v>
      </c>
      <c r="O151" s="96">
        <v>4</v>
      </c>
      <c r="P151" s="96">
        <v>2</v>
      </c>
      <c r="Q151" s="101">
        <v>0</v>
      </c>
      <c r="R151" s="101">
        <v>0</v>
      </c>
      <c r="S151" s="101">
        <v>0</v>
      </c>
      <c r="T151" s="101">
        <v>0</v>
      </c>
      <c r="U151" s="103"/>
    </row>
    <row r="152" spans="1:22" s="93" customFormat="1">
      <c r="A152" s="92">
        <f>'Main Meals'!C151</f>
        <v>12500</v>
      </c>
      <c r="B152" s="92" t="str">
        <f>'Main Meals'!D151</f>
        <v xml:space="preserve">Hummus &amp; Carrots </v>
      </c>
      <c r="C152" s="96" t="s">
        <v>303</v>
      </c>
      <c r="D152" s="96">
        <v>1</v>
      </c>
      <c r="E152" s="96" t="s">
        <v>304</v>
      </c>
      <c r="F152" s="96">
        <v>130</v>
      </c>
      <c r="G152" s="96" t="s">
        <v>305</v>
      </c>
      <c r="H152" s="96">
        <v>8</v>
      </c>
      <c r="I152" s="96">
        <v>1.5</v>
      </c>
      <c r="J152" s="96">
        <v>0</v>
      </c>
      <c r="K152" s="96">
        <v>0</v>
      </c>
      <c r="L152" s="96">
        <v>270</v>
      </c>
      <c r="M152" s="96">
        <v>12</v>
      </c>
      <c r="N152" s="96">
        <v>4</v>
      </c>
      <c r="O152" s="96">
        <v>6</v>
      </c>
      <c r="P152" s="96">
        <v>3</v>
      </c>
      <c r="Q152" s="101">
        <v>1.1000000000000001</v>
      </c>
      <c r="R152" s="101">
        <v>0.08</v>
      </c>
      <c r="S152" s="101">
        <v>0.04</v>
      </c>
      <c r="T152" s="101">
        <v>0.06</v>
      </c>
      <c r="U152" s="103"/>
      <c r="V152" s="103"/>
    </row>
    <row r="153" spans="1:22" s="93" customFormat="1">
      <c r="A153" s="92">
        <f>'Main Meals'!C152</f>
        <v>12601</v>
      </c>
      <c r="B153" s="92" t="str">
        <f>'Main Meals'!D152</f>
        <v xml:space="preserve">Grilled Steak </v>
      </c>
      <c r="C153" s="92" t="s">
        <v>303</v>
      </c>
      <c r="D153" s="92">
        <v>1</v>
      </c>
      <c r="E153" s="92" t="s">
        <v>304</v>
      </c>
      <c r="F153" s="96">
        <v>290</v>
      </c>
      <c r="G153" s="96">
        <v>160</v>
      </c>
      <c r="H153" s="96">
        <v>18</v>
      </c>
      <c r="I153" s="96">
        <v>7</v>
      </c>
      <c r="J153" s="96">
        <v>0</v>
      </c>
      <c r="K153" s="96">
        <v>115</v>
      </c>
      <c r="L153" s="96">
        <v>120</v>
      </c>
      <c r="M153" s="96">
        <v>0</v>
      </c>
      <c r="N153" s="96">
        <v>0</v>
      </c>
      <c r="O153" s="96">
        <v>0</v>
      </c>
      <c r="P153" s="96">
        <v>30</v>
      </c>
      <c r="Q153" s="96">
        <v>0</v>
      </c>
      <c r="R153" s="96">
        <v>0</v>
      </c>
      <c r="S153" s="96">
        <v>2</v>
      </c>
      <c r="T153" s="96">
        <v>20</v>
      </c>
    </row>
    <row r="154" spans="1:22" s="93" customFormat="1">
      <c r="A154" s="92">
        <f>'Main Meals'!C153</f>
        <v>12701</v>
      </c>
      <c r="B154" s="92" t="str">
        <f>'Main Meals'!D153</f>
        <v xml:space="preserve">Case of water bottles </v>
      </c>
      <c r="C154" s="92" t="s">
        <v>311</v>
      </c>
      <c r="D154" s="92">
        <v>1</v>
      </c>
      <c r="E154" s="92" t="s">
        <v>304</v>
      </c>
      <c r="F154" s="98">
        <v>0</v>
      </c>
      <c r="G154" s="98">
        <v>0</v>
      </c>
      <c r="H154" s="98">
        <v>0</v>
      </c>
      <c r="I154" s="98">
        <v>0</v>
      </c>
      <c r="J154" s="98">
        <v>0</v>
      </c>
      <c r="K154" s="98">
        <v>0</v>
      </c>
      <c r="L154" s="98">
        <v>0</v>
      </c>
      <c r="M154" s="98">
        <v>0</v>
      </c>
      <c r="N154" s="98">
        <v>0</v>
      </c>
      <c r="O154" s="98">
        <v>0</v>
      </c>
      <c r="P154" s="98">
        <v>0</v>
      </c>
      <c r="Q154" s="98">
        <v>0</v>
      </c>
      <c r="R154" s="98">
        <v>0</v>
      </c>
      <c r="S154" s="98">
        <v>0</v>
      </c>
      <c r="T154" s="98">
        <v>0</v>
      </c>
    </row>
    <row r="155" spans="1:22" s="93" customFormat="1">
      <c r="A155" s="92">
        <f>'Main Meals'!C154</f>
        <v>12800</v>
      </c>
      <c r="B155" s="92" t="str">
        <f>'Main Meals'!D154</f>
        <v xml:space="preserve">Classic Mac &amp; Cheese </v>
      </c>
      <c r="C155" s="92" t="s">
        <v>303</v>
      </c>
      <c r="D155" s="92">
        <v>1</v>
      </c>
      <c r="E155" s="92" t="s">
        <v>304</v>
      </c>
      <c r="F155" s="96">
        <v>550</v>
      </c>
      <c r="G155" s="108" t="s">
        <v>305</v>
      </c>
      <c r="H155" s="96">
        <v>27</v>
      </c>
      <c r="I155" s="96">
        <v>17</v>
      </c>
      <c r="J155" s="96">
        <v>0</v>
      </c>
      <c r="K155" s="96">
        <v>85</v>
      </c>
      <c r="L155" s="96">
        <v>760</v>
      </c>
      <c r="M155" s="96">
        <v>48</v>
      </c>
      <c r="N155" s="96">
        <v>2</v>
      </c>
      <c r="O155" s="96">
        <v>4</v>
      </c>
      <c r="P155" s="96">
        <v>25</v>
      </c>
      <c r="Q155" s="101">
        <v>0</v>
      </c>
      <c r="R155" s="101">
        <v>0</v>
      </c>
      <c r="S155" s="101">
        <v>0.6</v>
      </c>
      <c r="T155" s="101">
        <v>0</v>
      </c>
    </row>
    <row r="156" spans="1:22" s="93" customFormat="1">
      <c r="A156" s="92">
        <f>'Main Meals'!C155</f>
        <v>12900</v>
      </c>
      <c r="B156" s="92" t="str">
        <f>'Main Meals'!D155</f>
        <v xml:space="preserve">Basmati Rice </v>
      </c>
      <c r="C156" s="92" t="s">
        <v>326</v>
      </c>
      <c r="D156" s="92">
        <v>1</v>
      </c>
      <c r="E156" s="92" t="s">
        <v>304</v>
      </c>
      <c r="F156" s="96">
        <v>210</v>
      </c>
      <c r="G156" s="134" t="s">
        <v>305</v>
      </c>
      <c r="H156" s="96">
        <v>0.5</v>
      </c>
      <c r="I156" s="96">
        <v>0</v>
      </c>
      <c r="J156" s="96">
        <v>0</v>
      </c>
      <c r="K156" s="96">
        <v>0</v>
      </c>
      <c r="L156" s="96">
        <v>0</v>
      </c>
      <c r="M156" s="96">
        <v>47</v>
      </c>
      <c r="N156" s="96">
        <v>0</v>
      </c>
      <c r="O156" s="96">
        <v>0</v>
      </c>
      <c r="P156" s="96">
        <v>4</v>
      </c>
      <c r="Q156" s="101">
        <v>0</v>
      </c>
      <c r="R156" s="101">
        <v>0</v>
      </c>
      <c r="S156" s="101">
        <v>0</v>
      </c>
      <c r="T156" s="101">
        <v>0</v>
      </c>
    </row>
    <row r="157" spans="1:22" s="93" customFormat="1">
      <c r="A157" s="92">
        <f>'Main Meals'!C156</f>
        <v>13000</v>
      </c>
      <c r="B157" s="92" t="str">
        <f>'Main Meals'!D156</f>
        <v xml:space="preserve">Pulled BBQ Chicken </v>
      </c>
      <c r="C157" s="96" t="s">
        <v>303</v>
      </c>
      <c r="D157" s="96">
        <v>1</v>
      </c>
      <c r="E157" s="96" t="s">
        <v>304</v>
      </c>
      <c r="F157" s="108">
        <v>290</v>
      </c>
      <c r="G157" s="108" t="s">
        <v>305</v>
      </c>
      <c r="H157" s="108">
        <v>16</v>
      </c>
      <c r="I157" s="108">
        <v>5</v>
      </c>
      <c r="J157" s="108">
        <v>0</v>
      </c>
      <c r="K157" s="108">
        <v>115</v>
      </c>
      <c r="L157" s="108">
        <v>110</v>
      </c>
      <c r="M157" s="108">
        <v>2</v>
      </c>
      <c r="N157" s="108">
        <v>1</v>
      </c>
      <c r="O157" s="108">
        <v>4</v>
      </c>
      <c r="P157" s="108">
        <v>30</v>
      </c>
      <c r="Q157" s="139">
        <v>0.06</v>
      </c>
      <c r="R157" s="139">
        <v>0.1</v>
      </c>
      <c r="S157" s="139">
        <v>0.02</v>
      </c>
      <c r="T157" s="139">
        <v>0.1</v>
      </c>
      <c r="U157" s="103"/>
      <c r="V157" s="103"/>
    </row>
    <row r="158" spans="1:22" s="93" customFormat="1">
      <c r="A158" s="92">
        <f>'Main Meals'!C157</f>
        <v>13101</v>
      </c>
      <c r="B158" s="92" t="str">
        <f>'Main Meals'!D157</f>
        <v xml:space="preserve">Parsnip Puree </v>
      </c>
      <c r="C158" s="92" t="s">
        <v>325</v>
      </c>
      <c r="D158" s="92">
        <v>1</v>
      </c>
      <c r="E158" s="92" t="s">
        <v>304</v>
      </c>
      <c r="F158" s="108">
        <v>320</v>
      </c>
      <c r="G158" s="134" t="s">
        <v>305</v>
      </c>
      <c r="H158" s="108">
        <v>24</v>
      </c>
      <c r="I158" s="108">
        <v>1.5</v>
      </c>
      <c r="J158" s="108">
        <v>0</v>
      </c>
      <c r="K158" s="108">
        <v>0</v>
      </c>
      <c r="L158" s="108">
        <v>85</v>
      </c>
      <c r="M158" s="108">
        <v>30</v>
      </c>
      <c r="N158" s="108">
        <v>8</v>
      </c>
      <c r="O158" s="108">
        <v>8</v>
      </c>
      <c r="P158" s="108">
        <v>2</v>
      </c>
      <c r="Q158" s="139">
        <v>0</v>
      </c>
      <c r="R158" s="139">
        <v>0.3</v>
      </c>
      <c r="S158" s="139">
        <v>0.04</v>
      </c>
      <c r="T158" s="139">
        <v>0.06</v>
      </c>
    </row>
    <row r="159" spans="1:22" s="93" customFormat="1">
      <c r="A159" s="92">
        <f>'Main Meals'!C158</f>
        <v>13201</v>
      </c>
      <c r="B159" s="92" t="str">
        <f>'Main Meals'!D158</f>
        <v xml:space="preserve">Wild Rice </v>
      </c>
      <c r="C159" s="92" t="s">
        <v>330</v>
      </c>
      <c r="D159" s="92">
        <v>1</v>
      </c>
      <c r="E159" s="92" t="s">
        <v>304</v>
      </c>
      <c r="F159" s="108">
        <v>270</v>
      </c>
      <c r="G159" s="134" t="s">
        <v>305</v>
      </c>
      <c r="H159" s="108">
        <v>1.5</v>
      </c>
      <c r="I159" s="108">
        <v>0</v>
      </c>
      <c r="J159" s="108">
        <v>0</v>
      </c>
      <c r="K159" s="108">
        <v>0</v>
      </c>
      <c r="L159" s="108">
        <v>0</v>
      </c>
      <c r="M159" s="108">
        <v>57</v>
      </c>
      <c r="N159" s="108">
        <v>5</v>
      </c>
      <c r="O159" s="108">
        <v>2</v>
      </c>
      <c r="P159" s="108">
        <v>7</v>
      </c>
      <c r="Q159" s="139">
        <v>0</v>
      </c>
      <c r="R159" s="139">
        <v>0</v>
      </c>
      <c r="S159" s="139">
        <v>0</v>
      </c>
      <c r="T159" s="139">
        <v>0.06</v>
      </c>
    </row>
    <row r="160" spans="1:22" s="93" customFormat="1">
      <c r="A160" s="92">
        <f>'Main Meals'!C159</f>
        <v>13300</v>
      </c>
      <c r="B160" s="92" t="str">
        <f>'Main Meals'!D159</f>
        <v xml:space="preserve">Hummus   </v>
      </c>
      <c r="C160" s="96" t="s">
        <v>1165</v>
      </c>
      <c r="D160" s="96">
        <v>6</v>
      </c>
      <c r="E160" s="96" t="s">
        <v>304</v>
      </c>
      <c r="F160" s="108">
        <v>130</v>
      </c>
      <c r="G160" s="108" t="s">
        <v>305</v>
      </c>
      <c r="H160" s="108">
        <v>11</v>
      </c>
      <c r="I160" s="108">
        <v>2</v>
      </c>
      <c r="J160" s="108">
        <v>0</v>
      </c>
      <c r="K160" s="108">
        <v>0</v>
      </c>
      <c r="L160" s="108">
        <v>280</v>
      </c>
      <c r="M160" s="108">
        <v>2</v>
      </c>
      <c r="N160" s="108">
        <v>1</v>
      </c>
      <c r="O160" s="108">
        <v>1</v>
      </c>
      <c r="P160" s="108">
        <v>2</v>
      </c>
      <c r="Q160" s="139">
        <v>0</v>
      </c>
      <c r="R160" s="139">
        <v>0.02</v>
      </c>
      <c r="S160" s="139">
        <v>0.02</v>
      </c>
      <c r="T160" s="139">
        <v>0.06</v>
      </c>
      <c r="U160" s="103"/>
      <c r="V160" s="103"/>
    </row>
    <row r="161" spans="1:22" s="116" customFormat="1">
      <c r="A161" s="92">
        <f>'Main Meals'!C160</f>
        <v>13401</v>
      </c>
      <c r="B161" s="92" t="str">
        <f>'Main Meals'!D160</f>
        <v xml:space="preserve">Grilled Steak </v>
      </c>
      <c r="C161" s="92" t="s">
        <v>303</v>
      </c>
      <c r="D161" s="133">
        <v>1</v>
      </c>
      <c r="E161" s="133" t="s">
        <v>304</v>
      </c>
      <c r="F161" s="134">
        <v>460</v>
      </c>
      <c r="G161" s="134" t="s">
        <v>305</v>
      </c>
      <c r="H161" s="134">
        <v>25</v>
      </c>
      <c r="I161" s="134">
        <v>6</v>
      </c>
      <c r="J161" s="134">
        <v>0.5</v>
      </c>
      <c r="K161" s="134">
        <v>115</v>
      </c>
      <c r="L161" s="134">
        <v>270</v>
      </c>
      <c r="M161" s="134">
        <v>20</v>
      </c>
      <c r="N161" s="134">
        <v>4</v>
      </c>
      <c r="O161" s="134">
        <v>6</v>
      </c>
      <c r="P161" s="134">
        <v>41</v>
      </c>
      <c r="Q161" s="135">
        <v>1.2</v>
      </c>
      <c r="R161" s="135">
        <v>0.6</v>
      </c>
      <c r="S161" s="135">
        <v>0.1</v>
      </c>
      <c r="T161" s="135">
        <v>0.35</v>
      </c>
    </row>
    <row r="162" spans="1:22" s="116" customFormat="1">
      <c r="A162" s="92">
        <f>'Main Meals'!C161</f>
        <v>13501</v>
      </c>
      <c r="B162" s="92" t="str">
        <f>'Main Meals'!D161</f>
        <v xml:space="preserve">Sautéed Spinach </v>
      </c>
      <c r="C162" s="92" t="s">
        <v>333</v>
      </c>
      <c r="D162" s="133">
        <v>2</v>
      </c>
      <c r="E162" s="133" t="s">
        <v>304</v>
      </c>
      <c r="F162" s="134">
        <v>15</v>
      </c>
      <c r="G162" s="134" t="s">
        <v>305</v>
      </c>
      <c r="H162" s="134">
        <v>0</v>
      </c>
      <c r="I162" s="134">
        <v>0</v>
      </c>
      <c r="J162" s="134">
        <v>0</v>
      </c>
      <c r="K162" s="134">
        <v>0</v>
      </c>
      <c r="L162" s="134">
        <v>60</v>
      </c>
      <c r="M162" s="134">
        <v>3</v>
      </c>
      <c r="N162" s="134">
        <v>2</v>
      </c>
      <c r="O162" s="134">
        <v>0</v>
      </c>
      <c r="P162" s="134">
        <v>2</v>
      </c>
      <c r="Q162" s="135">
        <v>0.4</v>
      </c>
      <c r="R162" s="135">
        <v>0.25</v>
      </c>
      <c r="S162" s="135">
        <v>0.06</v>
      </c>
      <c r="T162" s="135">
        <v>0.1</v>
      </c>
    </row>
    <row r="163" spans="1:22" s="116" customFormat="1">
      <c r="A163" s="92">
        <f>'Main Meals'!C162</f>
        <v>13601</v>
      </c>
      <c r="B163" s="92" t="str">
        <f>'Main Meals'!D162</f>
        <v xml:space="preserve">Roasted Lamb </v>
      </c>
      <c r="C163" s="92" t="s">
        <v>334</v>
      </c>
      <c r="D163" s="133">
        <v>1</v>
      </c>
      <c r="E163" s="133" t="s">
        <v>304</v>
      </c>
      <c r="F163" s="134">
        <v>220</v>
      </c>
      <c r="G163" s="134">
        <v>90</v>
      </c>
      <c r="H163" s="134">
        <v>10</v>
      </c>
      <c r="I163" s="134">
        <v>4</v>
      </c>
      <c r="J163" s="134">
        <v>0</v>
      </c>
      <c r="K163" s="134">
        <v>100</v>
      </c>
      <c r="L163" s="134">
        <v>135</v>
      </c>
      <c r="M163" s="134">
        <v>0</v>
      </c>
      <c r="N163" s="134">
        <v>0</v>
      </c>
      <c r="O163" s="134">
        <v>0</v>
      </c>
      <c r="P163" s="134">
        <v>31</v>
      </c>
      <c r="Q163" s="135">
        <v>0</v>
      </c>
      <c r="R163" s="135">
        <v>0</v>
      </c>
      <c r="S163" s="135">
        <v>0.02</v>
      </c>
      <c r="T163" s="135">
        <v>0.1</v>
      </c>
    </row>
    <row r="164" spans="1:22" s="116" customFormat="1">
      <c r="A164" s="92">
        <f>'Main Meals'!C163</f>
        <v>13701</v>
      </c>
      <c r="B164" s="92" t="str">
        <f>'Main Meals'!D163</f>
        <v xml:space="preserve">Ratatouille </v>
      </c>
      <c r="C164" s="92" t="s">
        <v>335</v>
      </c>
      <c r="D164" s="133">
        <v>1</v>
      </c>
      <c r="E164" s="133" t="s">
        <v>304</v>
      </c>
      <c r="F164" s="134">
        <v>80</v>
      </c>
      <c r="G164" s="134">
        <v>18</v>
      </c>
      <c r="H164" s="134">
        <v>2</v>
      </c>
      <c r="I164" s="134">
        <v>0</v>
      </c>
      <c r="J164" s="134">
        <v>0</v>
      </c>
      <c r="K164" s="134">
        <v>0</v>
      </c>
      <c r="L164" s="134">
        <v>90</v>
      </c>
      <c r="M164" s="134">
        <v>14</v>
      </c>
      <c r="N164" s="134">
        <v>4</v>
      </c>
      <c r="O164" s="134">
        <v>6</v>
      </c>
      <c r="P164" s="134">
        <v>3</v>
      </c>
      <c r="Q164" s="135">
        <v>0.2</v>
      </c>
      <c r="R164" s="135">
        <v>2.1</v>
      </c>
      <c r="S164" s="135">
        <v>0.04</v>
      </c>
      <c r="T164" s="135">
        <v>0.06</v>
      </c>
    </row>
    <row r="165" spans="1:22" s="116" customFormat="1">
      <c r="A165" s="92">
        <f>'Main Meals'!C164</f>
        <v>13801</v>
      </c>
      <c r="B165" s="92" t="str">
        <f>'Main Meals'!D164</f>
        <v xml:space="preserve">Matcha Latte </v>
      </c>
      <c r="C165" s="92" t="s">
        <v>325</v>
      </c>
      <c r="D165" s="133">
        <v>1</v>
      </c>
      <c r="E165" s="133" t="s">
        <v>304</v>
      </c>
      <c r="F165" s="134">
        <v>80</v>
      </c>
      <c r="G165" s="134" t="s">
        <v>305</v>
      </c>
      <c r="H165" s="134">
        <v>3.5</v>
      </c>
      <c r="I165" s="134">
        <v>0.5</v>
      </c>
      <c r="J165" s="134">
        <v>0</v>
      </c>
      <c r="K165" s="134">
        <v>0</v>
      </c>
      <c r="L165" s="134">
        <v>60</v>
      </c>
      <c r="M165" s="134">
        <v>8</v>
      </c>
      <c r="N165" s="134">
        <v>0</v>
      </c>
      <c r="O165" s="134">
        <v>2</v>
      </c>
      <c r="P165" s="134">
        <v>4</v>
      </c>
      <c r="Q165" s="135">
        <v>0</v>
      </c>
      <c r="R165" s="135">
        <v>0.02</v>
      </c>
      <c r="S165" s="135">
        <v>0.1</v>
      </c>
      <c r="T165" s="135">
        <v>0.06</v>
      </c>
    </row>
    <row r="166" spans="1:22" s="93" customFormat="1">
      <c r="A166" s="92">
        <f>'Main Meals'!C165</f>
        <v>13901</v>
      </c>
      <c r="B166" s="92" t="str">
        <f>'Main Meals'!D165</f>
        <v xml:space="preserve">Turmeric Latte </v>
      </c>
      <c r="C166" s="92" t="s">
        <v>336</v>
      </c>
      <c r="D166" s="133">
        <v>1</v>
      </c>
      <c r="E166" s="133" t="s">
        <v>304</v>
      </c>
      <c r="F166" s="108">
        <v>240</v>
      </c>
      <c r="G166" s="108" t="s">
        <v>305</v>
      </c>
      <c r="H166" s="108">
        <v>17</v>
      </c>
      <c r="I166" s="108">
        <v>9</v>
      </c>
      <c r="J166" s="108">
        <v>0</v>
      </c>
      <c r="K166" s="108">
        <v>0</v>
      </c>
      <c r="L166" s="108">
        <v>15</v>
      </c>
      <c r="M166" s="108">
        <v>17</v>
      </c>
      <c r="N166" s="108">
        <v>1</v>
      </c>
      <c r="O166" s="108">
        <v>13</v>
      </c>
      <c r="P166" s="108">
        <v>4</v>
      </c>
      <c r="Q166" s="139">
        <v>0</v>
      </c>
      <c r="R166" s="139">
        <v>0</v>
      </c>
      <c r="S166" s="139">
        <v>0.02</v>
      </c>
      <c r="T166" s="139">
        <v>0.1</v>
      </c>
    </row>
    <row r="167" spans="1:22" s="116" customFormat="1">
      <c r="A167" s="92">
        <f>'Main Meals'!C166</f>
        <v>14001</v>
      </c>
      <c r="B167" s="92" t="str">
        <f>'Main Meals'!D166</f>
        <v xml:space="preserve">Mashed Sweet Potato  </v>
      </c>
      <c r="C167" s="92" t="s">
        <v>337</v>
      </c>
      <c r="D167" s="133">
        <v>3</v>
      </c>
      <c r="E167" s="133" t="s">
        <v>304</v>
      </c>
      <c r="F167" s="134">
        <v>70</v>
      </c>
      <c r="G167" s="134" t="s">
        <v>305</v>
      </c>
      <c r="H167" s="134">
        <v>0</v>
      </c>
      <c r="I167" s="134">
        <v>0</v>
      </c>
      <c r="J167" s="134">
        <v>0</v>
      </c>
      <c r="K167" s="134">
        <v>0</v>
      </c>
      <c r="L167" s="134">
        <v>25</v>
      </c>
      <c r="M167" s="134">
        <v>16</v>
      </c>
      <c r="N167" s="134">
        <v>2</v>
      </c>
      <c r="O167" s="134">
        <v>5</v>
      </c>
      <c r="P167" s="134">
        <v>2</v>
      </c>
      <c r="Q167" s="135">
        <v>0.8</v>
      </c>
      <c r="R167" s="135">
        <v>0.15</v>
      </c>
      <c r="S167" s="135">
        <v>0.02</v>
      </c>
      <c r="T167" s="135">
        <v>0.06</v>
      </c>
    </row>
    <row r="168" spans="1:22" s="131" customFormat="1">
      <c r="A168" s="92">
        <f>'Main Meals'!C167</f>
        <v>7302</v>
      </c>
      <c r="B168" s="92" t="str">
        <f>'Main Meals'!D167</f>
        <v xml:space="preserve">Almond &amp; Cranberry Energy Bites_2 pack </v>
      </c>
      <c r="C168" s="130" t="s">
        <v>305</v>
      </c>
      <c r="D168" s="130" t="s">
        <v>305</v>
      </c>
      <c r="E168" s="133" t="s">
        <v>304</v>
      </c>
      <c r="Q168" s="132"/>
      <c r="R168" s="132"/>
      <c r="S168" s="132"/>
      <c r="T168" s="132"/>
    </row>
    <row r="169" spans="1:22" s="131" customFormat="1">
      <c r="A169" s="92">
        <f>'Main Meals'!C168</f>
        <v>7402</v>
      </c>
      <c r="B169" s="92" t="str">
        <f>'Main Meals'!D168</f>
        <v xml:space="preserve">Peanut Butter &amp; Chocolate Energy Bites_2 pack </v>
      </c>
      <c r="C169" s="130" t="s">
        <v>305</v>
      </c>
      <c r="D169" s="130" t="s">
        <v>305</v>
      </c>
      <c r="E169" s="133" t="s">
        <v>304</v>
      </c>
      <c r="Q169" s="132"/>
      <c r="R169" s="132"/>
      <c r="S169" s="132"/>
      <c r="T169" s="132"/>
    </row>
    <row r="170" spans="1:22" s="131" customFormat="1">
      <c r="A170" s="92">
        <f>'Main Meals'!C169</f>
        <v>12402</v>
      </c>
      <c r="B170" s="92" t="str">
        <f>'Main Meals'!D169</f>
        <v>Mocha Espresso Energy Bites_2 pack</v>
      </c>
      <c r="C170" s="130" t="s">
        <v>305</v>
      </c>
      <c r="D170" s="130" t="s">
        <v>305</v>
      </c>
      <c r="E170" s="133" t="s">
        <v>304</v>
      </c>
      <c r="Q170" s="132"/>
      <c r="R170" s="132"/>
      <c r="S170" s="132"/>
      <c r="T170" s="132"/>
    </row>
    <row r="171" spans="1:22" s="93" customFormat="1">
      <c r="A171" s="92">
        <f>'Main Meals'!C170</f>
        <v>14101</v>
      </c>
      <c r="B171" s="92" t="str">
        <f>'Main Meals'!D170</f>
        <v xml:space="preserve">Rotisserie Chicken </v>
      </c>
      <c r="C171" s="92" t="s">
        <v>338</v>
      </c>
      <c r="D171" s="92">
        <v>11</v>
      </c>
      <c r="E171" s="92" t="s">
        <v>339</v>
      </c>
      <c r="F171" s="137">
        <v>190</v>
      </c>
      <c r="G171" s="134" t="s">
        <v>305</v>
      </c>
      <c r="H171" s="137">
        <v>13</v>
      </c>
      <c r="I171" s="137">
        <v>3.5</v>
      </c>
      <c r="J171" s="137">
        <v>0</v>
      </c>
      <c r="K171" s="137">
        <v>65</v>
      </c>
      <c r="L171" s="137">
        <v>95</v>
      </c>
      <c r="M171" s="137">
        <v>0</v>
      </c>
      <c r="N171" s="137">
        <v>0</v>
      </c>
      <c r="O171" s="137">
        <v>0</v>
      </c>
      <c r="P171" s="137">
        <v>16</v>
      </c>
      <c r="Q171" s="138">
        <v>0.04</v>
      </c>
      <c r="R171" s="138">
        <v>0.02</v>
      </c>
      <c r="S171" s="138">
        <v>0</v>
      </c>
      <c r="T171" s="138">
        <v>0.06</v>
      </c>
    </row>
    <row r="172" spans="1:22" s="93" customFormat="1">
      <c r="A172" s="92">
        <f>'Main Meals'!C171</f>
        <v>15101</v>
      </c>
      <c r="B172" s="92" t="str">
        <f>'Main Meals'!D171</f>
        <v xml:space="preserve">Bare Turkey Burger </v>
      </c>
      <c r="C172" s="96" t="s">
        <v>303</v>
      </c>
      <c r="D172" s="96">
        <v>1</v>
      </c>
      <c r="E172" s="96" t="s">
        <v>339</v>
      </c>
      <c r="F172" s="96">
        <v>490</v>
      </c>
      <c r="G172" s="108" t="s">
        <v>305</v>
      </c>
      <c r="H172" s="96">
        <v>28</v>
      </c>
      <c r="I172" s="96">
        <v>7</v>
      </c>
      <c r="J172" s="96">
        <v>0</v>
      </c>
      <c r="K172" s="96">
        <v>140</v>
      </c>
      <c r="L172" s="96">
        <v>670</v>
      </c>
      <c r="M172" s="96">
        <v>24</v>
      </c>
      <c r="N172" s="96">
        <v>4</v>
      </c>
      <c r="O172" s="96">
        <v>4</v>
      </c>
      <c r="P172" s="96">
        <v>33</v>
      </c>
      <c r="Q172" s="101">
        <v>0.2</v>
      </c>
      <c r="R172" s="101">
        <v>0.4</v>
      </c>
      <c r="S172" s="101">
        <v>0.08</v>
      </c>
      <c r="T172" s="101">
        <v>0.2</v>
      </c>
      <c r="U172" s="103"/>
      <c r="V172" s="103"/>
    </row>
    <row r="173" spans="1:22" s="93" customFormat="1">
      <c r="A173" s="92">
        <f>'Main Meals'!C172</f>
        <v>16101</v>
      </c>
      <c r="B173" s="92" t="str">
        <f>'Main Meals'!D172</f>
        <v xml:space="preserve">Cucumber Potato Salad </v>
      </c>
      <c r="C173" s="96" t="s">
        <v>303</v>
      </c>
      <c r="D173" s="96">
        <v>1</v>
      </c>
      <c r="E173" s="96" t="s">
        <v>339</v>
      </c>
      <c r="F173" s="96">
        <v>130</v>
      </c>
      <c r="G173" s="108" t="s">
        <v>305</v>
      </c>
      <c r="H173" s="96">
        <v>4</v>
      </c>
      <c r="I173" s="96">
        <v>0</v>
      </c>
      <c r="J173" s="96">
        <v>0</v>
      </c>
      <c r="K173" s="96">
        <v>0</v>
      </c>
      <c r="L173" s="96">
        <v>470</v>
      </c>
      <c r="M173" s="96">
        <v>19</v>
      </c>
      <c r="N173" s="96">
        <v>2</v>
      </c>
      <c r="O173" s="96">
        <v>2</v>
      </c>
      <c r="P173" s="96">
        <v>2</v>
      </c>
      <c r="Q173" s="101">
        <v>0</v>
      </c>
      <c r="R173" s="101">
        <v>0.15</v>
      </c>
      <c r="S173" s="101">
        <v>0.02</v>
      </c>
      <c r="T173" s="101">
        <v>0.06</v>
      </c>
      <c r="U173" s="103"/>
      <c r="V173" s="103"/>
    </row>
    <row r="174" spans="1:22" s="93" customFormat="1">
      <c r="A174" s="92">
        <f>'Main Meals'!C173</f>
        <v>17101</v>
      </c>
      <c r="B174" s="92" t="str">
        <f>'Main Meals'!D173</f>
        <v xml:space="preserve">Orange Cocoa Chia Seed Pudding  </v>
      </c>
      <c r="C174" s="92" t="s">
        <v>342</v>
      </c>
      <c r="D174" s="92">
        <v>1</v>
      </c>
      <c r="E174" s="92" t="s">
        <v>304</v>
      </c>
      <c r="F174" s="108">
        <v>240</v>
      </c>
      <c r="H174" s="108">
        <v>16</v>
      </c>
      <c r="I174" s="108">
        <v>6</v>
      </c>
      <c r="J174" s="108">
        <v>0</v>
      </c>
      <c r="K174" s="108">
        <v>0</v>
      </c>
      <c r="L174" s="108">
        <v>65</v>
      </c>
      <c r="M174" s="108">
        <v>18</v>
      </c>
      <c r="N174" s="108">
        <v>5</v>
      </c>
      <c r="O174" s="108">
        <v>11</v>
      </c>
      <c r="P174" s="108">
        <v>6</v>
      </c>
      <c r="Q174" s="139">
        <v>0</v>
      </c>
      <c r="R174" s="139">
        <v>0.2</v>
      </c>
      <c r="S174" s="139">
        <v>0.04</v>
      </c>
      <c r="T174" s="139">
        <v>0.06</v>
      </c>
    </row>
    <row r="175" spans="1:22" s="93" customFormat="1">
      <c r="A175" s="92">
        <f>'Main Meals'!C174</f>
        <v>18101</v>
      </c>
      <c r="B175" s="92" t="str">
        <f>'Main Meals'!D174</f>
        <v xml:space="preserve">Lemon Coconut Energy Bites </v>
      </c>
      <c r="C175" s="92" t="s">
        <v>1056</v>
      </c>
      <c r="D175" s="92">
        <v>8</v>
      </c>
      <c r="E175" s="92" t="s">
        <v>304</v>
      </c>
      <c r="F175" s="6">
        <v>60</v>
      </c>
      <c r="G175" s="134" t="s">
        <v>305</v>
      </c>
      <c r="H175" s="6">
        <v>3.5</v>
      </c>
      <c r="I175" s="6">
        <v>1.5</v>
      </c>
      <c r="J175" s="6">
        <v>0</v>
      </c>
      <c r="K175" s="6">
        <v>0</v>
      </c>
      <c r="L175" s="6">
        <v>10</v>
      </c>
      <c r="M175" s="6">
        <v>7</v>
      </c>
      <c r="N175" s="6">
        <v>1</v>
      </c>
      <c r="O175" s="6">
        <v>2</v>
      </c>
      <c r="P175" s="6">
        <v>2</v>
      </c>
      <c r="Q175" s="11">
        <v>0</v>
      </c>
      <c r="R175" s="11">
        <v>0</v>
      </c>
      <c r="S175" s="11">
        <v>0</v>
      </c>
      <c r="T175" s="11">
        <v>0</v>
      </c>
    </row>
    <row r="176" spans="1:22" s="93" customFormat="1">
      <c r="A176" s="92">
        <f>'Main Meals'!C175</f>
        <v>19101</v>
      </c>
      <c r="B176" s="92" t="str">
        <f>'Main Meals'!D175</f>
        <v xml:space="preserve">Provençal Roast Beef  </v>
      </c>
      <c r="C176" s="92" t="s">
        <v>725</v>
      </c>
      <c r="D176" s="92">
        <v>1</v>
      </c>
      <c r="E176" s="92" t="s">
        <v>304</v>
      </c>
      <c r="F176" s="6">
        <v>480</v>
      </c>
      <c r="G176" s="134" t="s">
        <v>305</v>
      </c>
      <c r="H176" s="6">
        <v>23</v>
      </c>
      <c r="I176" s="6">
        <v>3.5</v>
      </c>
      <c r="J176" s="6">
        <v>0</v>
      </c>
      <c r="K176" s="6">
        <v>70</v>
      </c>
      <c r="L176" s="6">
        <v>620</v>
      </c>
      <c r="M176" s="6">
        <v>34</v>
      </c>
      <c r="N176" s="6">
        <v>4</v>
      </c>
      <c r="O176" s="6">
        <v>2</v>
      </c>
      <c r="P176" s="6">
        <v>30</v>
      </c>
      <c r="Q176" s="150">
        <v>0.6</v>
      </c>
      <c r="R176" s="150">
        <v>0.15</v>
      </c>
      <c r="S176" s="150">
        <v>0.04</v>
      </c>
      <c r="T176" s="150">
        <v>0.2</v>
      </c>
    </row>
    <row r="177" spans="1:22" s="93" customFormat="1">
      <c r="A177" s="92">
        <f>'Main Meals'!C176</f>
        <v>20101</v>
      </c>
      <c r="B177" s="92" t="str">
        <f>'Main Meals'!D176</f>
        <v xml:space="preserve">Assorted Cheese Plate </v>
      </c>
      <c r="C177" s="92" t="s">
        <v>1060</v>
      </c>
      <c r="D177" s="92">
        <v>1</v>
      </c>
      <c r="E177" s="92" t="s">
        <v>304</v>
      </c>
      <c r="F177" s="6">
        <v>390</v>
      </c>
      <c r="G177" s="96" t="s">
        <v>305</v>
      </c>
      <c r="H177" s="6">
        <v>29</v>
      </c>
      <c r="I177" s="6">
        <v>16</v>
      </c>
      <c r="J177" s="6">
        <v>0</v>
      </c>
      <c r="K177" s="6">
        <v>100</v>
      </c>
      <c r="L177" s="6">
        <v>510</v>
      </c>
      <c r="M177" s="6">
        <v>29</v>
      </c>
      <c r="N177" s="6">
        <v>2</v>
      </c>
      <c r="O177" s="6">
        <v>14</v>
      </c>
      <c r="P177" s="6">
        <v>20</v>
      </c>
      <c r="Q177" s="150">
        <v>0.04</v>
      </c>
      <c r="R177" s="150">
        <v>0.04</v>
      </c>
      <c r="S177" s="150">
        <v>0.5</v>
      </c>
      <c r="T177" s="150">
        <v>0</v>
      </c>
    </row>
    <row r="178" spans="1:22" s="93" customFormat="1">
      <c r="A178" s="92">
        <f>'Main Meals'!C177</f>
        <v>20201</v>
      </c>
      <c r="B178" s="92" t="str">
        <f>'Main Meals'!D177</f>
        <v xml:space="preserve">Tortilla Española  </v>
      </c>
      <c r="C178" s="96" t="s">
        <v>303</v>
      </c>
      <c r="D178" s="96">
        <v>1</v>
      </c>
      <c r="E178" s="96" t="s">
        <v>304</v>
      </c>
      <c r="F178" s="6">
        <v>410</v>
      </c>
      <c r="G178" s="108" t="s">
        <v>305</v>
      </c>
      <c r="H178" s="6">
        <v>26</v>
      </c>
      <c r="I178" s="6">
        <v>5</v>
      </c>
      <c r="J178" s="6">
        <v>0</v>
      </c>
      <c r="K178" s="6">
        <v>315</v>
      </c>
      <c r="L178" s="6">
        <v>690</v>
      </c>
      <c r="M178" s="6">
        <v>29</v>
      </c>
      <c r="N178" s="6">
        <v>3</v>
      </c>
      <c r="O178" s="6">
        <v>2</v>
      </c>
      <c r="P178" s="6">
        <v>15</v>
      </c>
      <c r="Q178" s="150">
        <v>0</v>
      </c>
      <c r="R178" s="150">
        <v>0.2</v>
      </c>
      <c r="S178" s="150">
        <v>0.04</v>
      </c>
      <c r="T178" s="150">
        <v>0.1</v>
      </c>
      <c r="U178" s="103"/>
      <c r="V178" s="103"/>
    </row>
    <row r="179" spans="1:22" s="93" customFormat="1">
      <c r="A179" s="92">
        <f>'Main Meals'!C178</f>
        <v>18102</v>
      </c>
      <c r="B179" s="92" t="str">
        <f>'Main Meals'!D178</f>
        <v xml:space="preserve">Lemon Coconut Energy Bites </v>
      </c>
      <c r="C179" s="92" t="s">
        <v>305</v>
      </c>
      <c r="D179" s="92">
        <v>2</v>
      </c>
      <c r="E179" s="133" t="s">
        <v>304</v>
      </c>
      <c r="Q179" s="156"/>
      <c r="R179" s="156"/>
      <c r="S179" s="156"/>
      <c r="T179" s="156"/>
    </row>
    <row r="180" spans="1:22" s="103" customFormat="1">
      <c r="A180" s="92">
        <f>'Main Meals'!C179</f>
        <v>1401</v>
      </c>
      <c r="B180" s="92" t="str">
        <f>'Main Meals'!D179</f>
        <v xml:space="preserve">Buddha Bowl with Mint Vinaigrete </v>
      </c>
      <c r="C180" s="96" t="s">
        <v>303</v>
      </c>
      <c r="D180" s="96">
        <v>1</v>
      </c>
      <c r="E180" s="96" t="s">
        <v>304</v>
      </c>
      <c r="F180" s="96">
        <v>410</v>
      </c>
      <c r="G180" s="96" t="s">
        <v>305</v>
      </c>
      <c r="H180" s="96">
        <v>29</v>
      </c>
      <c r="I180" s="96">
        <v>3</v>
      </c>
      <c r="J180" s="96">
        <v>0</v>
      </c>
      <c r="K180" s="96">
        <v>0</v>
      </c>
      <c r="L180" s="96">
        <v>310</v>
      </c>
      <c r="M180" s="96">
        <v>34</v>
      </c>
      <c r="N180" s="96">
        <v>7</v>
      </c>
      <c r="O180" s="96">
        <v>9</v>
      </c>
      <c r="P180" s="96">
        <v>9</v>
      </c>
      <c r="Q180" s="101">
        <v>0.4</v>
      </c>
      <c r="R180" s="101">
        <v>0.6</v>
      </c>
      <c r="S180" s="101">
        <v>0.1</v>
      </c>
      <c r="T180" s="101">
        <v>0.3</v>
      </c>
    </row>
    <row r="181" spans="1:22" s="93" customFormat="1">
      <c r="A181" s="92">
        <f>'Main Meals'!C180</f>
        <v>4503</v>
      </c>
      <c r="B181" s="92" t="str">
        <f>'Main Meals'!D180</f>
        <v>Casablanca Bowl (Veggie)</v>
      </c>
      <c r="C181" s="96" t="s">
        <v>303</v>
      </c>
      <c r="D181" s="96">
        <v>1</v>
      </c>
      <c r="E181" s="96" t="s">
        <v>304</v>
      </c>
      <c r="F181" s="96">
        <v>450</v>
      </c>
      <c r="G181" s="96" t="s">
        <v>305</v>
      </c>
      <c r="H181" s="96">
        <v>25</v>
      </c>
      <c r="I181" s="96">
        <v>5</v>
      </c>
      <c r="J181" s="96">
        <v>0</v>
      </c>
      <c r="K181" s="96">
        <v>0</v>
      </c>
      <c r="L181" s="96">
        <v>480</v>
      </c>
      <c r="M181" s="96">
        <v>47</v>
      </c>
      <c r="N181" s="96">
        <v>7</v>
      </c>
      <c r="O181" s="96">
        <v>7</v>
      </c>
      <c r="P181" s="96">
        <v>16</v>
      </c>
      <c r="Q181" s="101">
        <v>0.15</v>
      </c>
      <c r="R181" s="101">
        <v>0.45</v>
      </c>
      <c r="S181" s="101">
        <v>0.2</v>
      </c>
      <c r="T181" s="101">
        <v>0.4</v>
      </c>
      <c r="U181" s="103"/>
      <c r="V181" s="103"/>
    </row>
    <row r="182" spans="1:22" s="93" customFormat="1">
      <c r="A182" s="92">
        <f>'Main Meals'!C181</f>
        <v>4504</v>
      </c>
      <c r="B182" s="92" t="str">
        <f>'Main Meals'!D181</f>
        <v>Casablanca Bowl (Chicken)</v>
      </c>
      <c r="C182" s="96" t="s">
        <v>303</v>
      </c>
      <c r="D182" s="96">
        <v>1</v>
      </c>
      <c r="E182" s="96" t="s">
        <v>304</v>
      </c>
      <c r="F182" s="96">
        <v>570</v>
      </c>
      <c r="G182" s="96" t="s">
        <v>305</v>
      </c>
      <c r="H182" s="96">
        <v>27</v>
      </c>
      <c r="I182" s="96">
        <v>6</v>
      </c>
      <c r="J182" s="96">
        <v>0</v>
      </c>
      <c r="K182" s="96">
        <v>75</v>
      </c>
      <c r="L182" s="96">
        <v>520</v>
      </c>
      <c r="M182" s="96">
        <v>47</v>
      </c>
      <c r="N182" s="96">
        <v>7</v>
      </c>
      <c r="O182" s="96">
        <v>7</v>
      </c>
      <c r="P182" s="96">
        <v>38</v>
      </c>
      <c r="Q182" s="101">
        <v>0.2</v>
      </c>
      <c r="R182" s="101">
        <v>0.45</v>
      </c>
      <c r="S182" s="101">
        <v>0.2</v>
      </c>
      <c r="T182" s="101">
        <v>0.4</v>
      </c>
      <c r="U182" s="103"/>
      <c r="V182" s="103"/>
    </row>
    <row r="183" spans="1:22" s="93" customFormat="1">
      <c r="A183" s="92">
        <f>'Main Meals'!C182</f>
        <v>20301</v>
      </c>
      <c r="B183" s="92" t="str">
        <f>'Main Meals'!D182</f>
        <v>Chocolate Fudge Brownie Whole Brown (4 bites)</v>
      </c>
      <c r="C183" s="92" t="s">
        <v>667</v>
      </c>
      <c r="D183" s="92">
        <v>8</v>
      </c>
      <c r="E183" s="92" t="s">
        <v>304</v>
      </c>
      <c r="F183" s="96">
        <v>120</v>
      </c>
      <c r="G183" s="96" t="s">
        <v>305</v>
      </c>
      <c r="H183" s="96">
        <v>6</v>
      </c>
      <c r="I183" s="96">
        <v>4</v>
      </c>
      <c r="J183" s="96">
        <v>0</v>
      </c>
      <c r="K183" s="96">
        <v>25</v>
      </c>
      <c r="L183" s="96">
        <v>10</v>
      </c>
      <c r="M183" s="96">
        <v>14</v>
      </c>
      <c r="N183" s="96">
        <v>0</v>
      </c>
      <c r="O183" s="96">
        <v>10</v>
      </c>
      <c r="P183" s="96">
        <v>1</v>
      </c>
      <c r="Q183" s="101" t="s">
        <v>305</v>
      </c>
      <c r="R183" s="101" t="s">
        <v>305</v>
      </c>
      <c r="S183" s="101">
        <v>0</v>
      </c>
      <c r="T183" s="101">
        <v>0.06</v>
      </c>
    </row>
    <row r="184" spans="1:22" s="93" customFormat="1">
      <c r="A184" s="92">
        <f>'Main Meals'!C183</f>
        <v>20401</v>
      </c>
      <c r="B184" s="92" t="str">
        <f>'Main Meals'!D183</f>
        <v xml:space="preserve">Ginger Snaps (Large) </v>
      </c>
      <c r="C184" s="92" t="s">
        <v>633</v>
      </c>
      <c r="D184" s="92">
        <v>6</v>
      </c>
      <c r="E184" s="92" t="s">
        <v>304</v>
      </c>
      <c r="F184" s="96">
        <v>150</v>
      </c>
      <c r="G184" s="96" t="s">
        <v>305</v>
      </c>
      <c r="H184" s="96">
        <v>5</v>
      </c>
      <c r="I184" s="96">
        <v>3</v>
      </c>
      <c r="J184" s="96">
        <v>0</v>
      </c>
      <c r="K184" s="96">
        <v>20</v>
      </c>
      <c r="L184" s="96">
        <v>150</v>
      </c>
      <c r="M184" s="96">
        <v>27</v>
      </c>
      <c r="N184" s="96">
        <v>0</v>
      </c>
      <c r="O184" s="96">
        <v>20</v>
      </c>
      <c r="P184" s="96">
        <v>1</v>
      </c>
      <c r="Q184" s="101" t="s">
        <v>305</v>
      </c>
      <c r="R184" s="101" t="s">
        <v>305</v>
      </c>
      <c r="S184" s="101">
        <v>0.02</v>
      </c>
      <c r="T184" s="101">
        <v>0</v>
      </c>
    </row>
    <row r="185" spans="1:22" s="93" customFormat="1">
      <c r="A185" s="92">
        <f>'Main Meals'!C184</f>
        <v>20402</v>
      </c>
      <c r="B185" s="92" t="str">
        <f>'Main Meals'!D184</f>
        <v xml:space="preserve">Ginger Snaps (Small) </v>
      </c>
      <c r="C185" s="92" t="s">
        <v>633</v>
      </c>
      <c r="D185" s="92">
        <v>1</v>
      </c>
      <c r="E185" s="92" t="s">
        <v>304</v>
      </c>
      <c r="F185" s="96">
        <v>150</v>
      </c>
      <c r="G185" s="96">
        <v>5</v>
      </c>
      <c r="H185" s="96">
        <v>5</v>
      </c>
      <c r="I185" s="96">
        <v>3</v>
      </c>
      <c r="J185" s="96">
        <v>0</v>
      </c>
      <c r="K185" s="96">
        <v>20</v>
      </c>
      <c r="L185" s="96">
        <v>150</v>
      </c>
      <c r="M185" s="96">
        <v>27</v>
      </c>
      <c r="N185" s="96">
        <v>0</v>
      </c>
      <c r="O185" s="96">
        <v>20</v>
      </c>
      <c r="P185" s="96">
        <v>1</v>
      </c>
      <c r="Q185" s="101" t="s">
        <v>305</v>
      </c>
      <c r="R185" s="101" t="s">
        <v>305</v>
      </c>
      <c r="S185" s="101">
        <v>0.02</v>
      </c>
      <c r="T185" s="101">
        <v>0</v>
      </c>
    </row>
    <row r="186" spans="1:22" s="93" customFormat="1">
      <c r="A186" s="92">
        <f>'Main Meals'!C185</f>
        <v>20501</v>
      </c>
      <c r="B186" s="92" t="str">
        <f>'Main Meals'!D185</f>
        <v xml:space="preserve">Banana Bread </v>
      </c>
      <c r="C186" s="92" t="s">
        <v>634</v>
      </c>
      <c r="D186" s="92">
        <v>1</v>
      </c>
      <c r="E186" s="92" t="s">
        <v>304</v>
      </c>
      <c r="F186" s="96">
        <v>300</v>
      </c>
      <c r="G186" s="96" t="s">
        <v>305</v>
      </c>
      <c r="H186" s="96">
        <v>12</v>
      </c>
      <c r="I186" s="96">
        <v>7</v>
      </c>
      <c r="J186" s="96">
        <v>0</v>
      </c>
      <c r="K186" s="96">
        <v>70</v>
      </c>
      <c r="L186" s="96">
        <v>390</v>
      </c>
      <c r="M186" s="96">
        <v>48</v>
      </c>
      <c r="N186" s="96">
        <v>1</v>
      </c>
      <c r="O186" s="96">
        <v>24</v>
      </c>
      <c r="P186" s="96">
        <v>3</v>
      </c>
      <c r="Q186" s="101" t="s">
        <v>305</v>
      </c>
      <c r="R186" s="101" t="s">
        <v>305</v>
      </c>
      <c r="S186" s="101">
        <v>0</v>
      </c>
      <c r="T186" s="101">
        <v>0</v>
      </c>
    </row>
    <row r="187" spans="1:22" s="93" customFormat="1">
      <c r="A187" s="92">
        <f>'Main Meals'!C186</f>
        <v>20502</v>
      </c>
      <c r="B187" s="92" t="str">
        <f>'Main Meals'!D186</f>
        <v xml:space="preserve">Banana Bread </v>
      </c>
      <c r="C187" s="92" t="s">
        <v>635</v>
      </c>
      <c r="D187" s="92">
        <v>6</v>
      </c>
      <c r="E187" s="92" t="s">
        <v>304</v>
      </c>
      <c r="F187" s="96">
        <v>250</v>
      </c>
      <c r="G187" s="96" t="s">
        <v>305</v>
      </c>
      <c r="H187" s="96">
        <v>10</v>
      </c>
      <c r="I187" s="96">
        <v>6</v>
      </c>
      <c r="J187" s="96">
        <v>0</v>
      </c>
      <c r="K187" s="96">
        <v>60</v>
      </c>
      <c r="L187" s="96">
        <v>330</v>
      </c>
      <c r="M187" s="96">
        <v>40</v>
      </c>
      <c r="N187" s="96">
        <v>1</v>
      </c>
      <c r="O187" s="96">
        <v>20</v>
      </c>
      <c r="P187" s="96">
        <v>2</v>
      </c>
      <c r="Q187" s="101" t="s">
        <v>305</v>
      </c>
      <c r="R187" s="101" t="s">
        <v>305</v>
      </c>
      <c r="S187" s="101">
        <v>0</v>
      </c>
      <c r="T187" s="101">
        <v>0</v>
      </c>
    </row>
    <row r="188" spans="1:22" s="93" customFormat="1">
      <c r="A188" s="92">
        <f>'Main Meals'!C187</f>
        <v>20601</v>
      </c>
      <c r="B188" s="92" t="str">
        <f>'Main Meals'!D187</f>
        <v xml:space="preserve">Cinnamon-Sugar Coffee Cakes (Snack Size) </v>
      </c>
      <c r="C188" s="92" t="s">
        <v>636</v>
      </c>
      <c r="D188" s="92">
        <v>1</v>
      </c>
      <c r="E188" s="92" t="s">
        <v>304</v>
      </c>
      <c r="F188" s="96">
        <v>360</v>
      </c>
      <c r="G188" s="96" t="s">
        <v>305</v>
      </c>
      <c r="H188" s="96">
        <v>11</v>
      </c>
      <c r="I188" s="96">
        <v>7</v>
      </c>
      <c r="J188" s="96">
        <v>0</v>
      </c>
      <c r="K188" s="96">
        <v>75</v>
      </c>
      <c r="L188" s="96">
        <v>480</v>
      </c>
      <c r="M188" s="96">
        <v>59</v>
      </c>
      <c r="N188" s="96">
        <v>0</v>
      </c>
      <c r="O188" s="96">
        <v>36</v>
      </c>
      <c r="P188" s="96">
        <v>3</v>
      </c>
      <c r="Q188" s="101" t="s">
        <v>305</v>
      </c>
      <c r="R188" s="101" t="s">
        <v>305</v>
      </c>
      <c r="S188" s="101">
        <v>0.04</v>
      </c>
      <c r="T188" s="101">
        <v>0</v>
      </c>
    </row>
    <row r="189" spans="1:22" s="93" customFormat="1">
      <c r="A189" s="92">
        <f>'Main Meals'!C188</f>
        <v>20602</v>
      </c>
      <c r="B189" s="92" t="str">
        <f>'Main Meals'!D188</f>
        <v xml:space="preserve">Cinnamon-Sugar Coffee Cakes (Bite Size) </v>
      </c>
      <c r="C189" s="92" t="s">
        <v>637</v>
      </c>
      <c r="D189" s="92">
        <v>1</v>
      </c>
      <c r="E189" s="92" t="s">
        <v>304</v>
      </c>
      <c r="F189" s="96">
        <v>120</v>
      </c>
      <c r="G189" s="96" t="s">
        <v>305</v>
      </c>
      <c r="H189" s="96">
        <v>3.5</v>
      </c>
      <c r="I189" s="96">
        <v>2</v>
      </c>
      <c r="J189" s="96">
        <v>0</v>
      </c>
      <c r="K189" s="96">
        <v>25</v>
      </c>
      <c r="L189" s="96">
        <v>160</v>
      </c>
      <c r="M189" s="96">
        <v>19</v>
      </c>
      <c r="N189" s="96">
        <v>0</v>
      </c>
      <c r="O189" s="96">
        <v>12</v>
      </c>
      <c r="P189" s="96">
        <v>1</v>
      </c>
      <c r="Q189" s="101" t="s">
        <v>305</v>
      </c>
      <c r="R189" s="101" t="s">
        <v>305</v>
      </c>
      <c r="S189" s="101">
        <v>0.02</v>
      </c>
      <c r="T189" s="101">
        <v>0</v>
      </c>
    </row>
    <row r="190" spans="1:22" s="93" customFormat="1">
      <c r="A190" s="92">
        <f>'Main Meals'!C189</f>
        <v>20603</v>
      </c>
      <c r="B190" s="92" t="str">
        <f>'Main Meals'!D189</f>
        <v xml:space="preserve">Cinnamon-Sugar Coffee Cakes (4 pack) </v>
      </c>
      <c r="C190" s="92" t="s">
        <v>636</v>
      </c>
      <c r="D190" s="92">
        <v>4</v>
      </c>
      <c r="E190" s="92" t="s">
        <v>304</v>
      </c>
      <c r="F190" s="96">
        <v>360</v>
      </c>
      <c r="G190" s="96">
        <v>11</v>
      </c>
      <c r="H190" s="96">
        <v>11</v>
      </c>
      <c r="I190" s="96">
        <v>7</v>
      </c>
      <c r="J190" s="96">
        <v>0</v>
      </c>
      <c r="K190" s="96">
        <v>75</v>
      </c>
      <c r="L190" s="96">
        <v>480</v>
      </c>
      <c r="M190" s="96">
        <v>59</v>
      </c>
      <c r="N190" s="96">
        <v>0</v>
      </c>
      <c r="O190" s="96">
        <v>36</v>
      </c>
      <c r="P190" s="96">
        <v>3</v>
      </c>
      <c r="Q190" s="101" t="s">
        <v>305</v>
      </c>
      <c r="R190" s="101" t="s">
        <v>305</v>
      </c>
      <c r="S190" s="101">
        <v>0.04</v>
      </c>
      <c r="T190" s="101">
        <v>0</v>
      </c>
    </row>
    <row r="191" spans="1:22" s="93" customFormat="1">
      <c r="A191" s="92">
        <f>'Main Meals'!C190</f>
        <v>20701</v>
      </c>
      <c r="B191" s="92" t="str">
        <f>'Main Meals'!D190</f>
        <v xml:space="preserve">Coffee Cake Bakers Box  </v>
      </c>
      <c r="C191" s="92" t="s">
        <v>305</v>
      </c>
      <c r="D191" s="92"/>
      <c r="E191" s="92" t="s">
        <v>638</v>
      </c>
      <c r="F191" s="96" t="s">
        <v>674</v>
      </c>
      <c r="G191" s="96" t="s">
        <v>305</v>
      </c>
      <c r="H191" s="96"/>
      <c r="I191" s="96"/>
      <c r="J191" s="96"/>
      <c r="K191" s="96"/>
      <c r="L191" s="96"/>
      <c r="M191" s="96"/>
      <c r="N191" s="96"/>
      <c r="O191" s="96"/>
      <c r="P191" s="101"/>
      <c r="Q191" s="101" t="s">
        <v>305</v>
      </c>
      <c r="R191" s="101" t="s">
        <v>305</v>
      </c>
      <c r="S191" s="101"/>
      <c r="T191" s="101"/>
      <c r="U191" s="96"/>
    </row>
    <row r="192" spans="1:22" s="93" customFormat="1">
      <c r="A192" s="92">
        <f>'Main Meals'!C191</f>
        <v>20702</v>
      </c>
      <c r="B192" s="92" t="str">
        <f>'Main Meals'!D191</f>
        <v xml:space="preserve">Ginger Snaps Bakers Box </v>
      </c>
      <c r="C192" s="92" t="s">
        <v>305</v>
      </c>
      <c r="D192" s="92"/>
      <c r="E192" s="92" t="s">
        <v>638</v>
      </c>
      <c r="F192" s="96" t="s">
        <v>674</v>
      </c>
      <c r="G192" s="96" t="s">
        <v>305</v>
      </c>
      <c r="H192" s="96"/>
      <c r="I192" s="96"/>
      <c r="J192" s="96"/>
      <c r="K192" s="96"/>
      <c r="L192" s="96"/>
      <c r="M192" s="96"/>
      <c r="N192" s="96"/>
      <c r="O192" s="96"/>
      <c r="P192" s="101"/>
      <c r="Q192" s="101" t="s">
        <v>305</v>
      </c>
      <c r="R192" s="101" t="s">
        <v>305</v>
      </c>
      <c r="S192" s="101"/>
      <c r="T192" s="101"/>
      <c r="U192" s="96"/>
    </row>
    <row r="193" spans="1:23">
      <c r="A193" s="92">
        <f>'Main Meals'!C192</f>
        <v>20901</v>
      </c>
      <c r="B193" s="92" t="str">
        <f>'Main Meals'!D192</f>
        <v>Signature Bone Broth Chicken and Beef</v>
      </c>
      <c r="C193" s="92" t="s">
        <v>639</v>
      </c>
      <c r="D193" s="92">
        <v>1</v>
      </c>
      <c r="E193" s="92" t="s">
        <v>304</v>
      </c>
      <c r="F193" s="96">
        <v>50</v>
      </c>
      <c r="G193" s="96" t="s">
        <v>305</v>
      </c>
      <c r="H193" s="96">
        <v>0</v>
      </c>
      <c r="I193" s="96">
        <v>0</v>
      </c>
      <c r="J193" s="96">
        <v>0</v>
      </c>
      <c r="K193" s="96">
        <v>0</v>
      </c>
      <c r="L193" s="96">
        <v>640</v>
      </c>
      <c r="M193" s="96">
        <v>0</v>
      </c>
      <c r="N193" s="96">
        <v>0</v>
      </c>
      <c r="O193" s="96">
        <v>0</v>
      </c>
      <c r="P193" s="96">
        <v>12</v>
      </c>
      <c r="Q193" s="101">
        <v>0</v>
      </c>
      <c r="R193" s="101">
        <v>0</v>
      </c>
      <c r="S193" s="101">
        <v>0</v>
      </c>
      <c r="T193" s="101">
        <v>0</v>
      </c>
      <c r="U193" s="96"/>
      <c r="V193" s="93"/>
      <c r="W193" s="93"/>
    </row>
    <row r="194" spans="1:23">
      <c r="A194" s="92">
        <f>'Main Meals'!C193</f>
        <v>20902</v>
      </c>
      <c r="B194" s="92" t="str">
        <f>'Main Meals'!D193</f>
        <v>Signature Bone Broth Chicken</v>
      </c>
      <c r="C194" s="92" t="s">
        <v>639</v>
      </c>
      <c r="D194" s="92">
        <v>1</v>
      </c>
      <c r="E194" s="92" t="s">
        <v>304</v>
      </c>
      <c r="F194" s="96">
        <v>60</v>
      </c>
      <c r="G194" s="96"/>
      <c r="H194" s="96">
        <v>0.5</v>
      </c>
      <c r="I194" s="96">
        <v>0</v>
      </c>
      <c r="J194" s="96">
        <v>0</v>
      </c>
      <c r="K194" s="96">
        <v>5</v>
      </c>
      <c r="L194" s="96">
        <v>470</v>
      </c>
      <c r="M194" s="96">
        <v>1</v>
      </c>
      <c r="N194" s="96">
        <v>0</v>
      </c>
      <c r="O194" s="96">
        <v>0</v>
      </c>
      <c r="P194" s="96">
        <v>11</v>
      </c>
      <c r="Q194" s="101">
        <v>0</v>
      </c>
      <c r="R194" s="101">
        <v>0</v>
      </c>
      <c r="S194" s="101">
        <v>0.02</v>
      </c>
      <c r="T194" s="101">
        <v>0</v>
      </c>
      <c r="U194" s="96"/>
    </row>
    <row r="195" spans="1:23">
      <c r="A195" s="92">
        <f>'Main Meals'!C194</f>
        <v>30101</v>
      </c>
      <c r="B195" s="92" t="str">
        <f>'Main Meals'!D194</f>
        <v xml:space="preserve">Chicken Paillard  </v>
      </c>
      <c r="C195" s="96" t="s">
        <v>303</v>
      </c>
      <c r="D195" s="96">
        <v>1</v>
      </c>
      <c r="E195" s="96" t="s">
        <v>304</v>
      </c>
      <c r="F195" s="96">
        <v>500</v>
      </c>
      <c r="G195" s="96" t="s">
        <v>305</v>
      </c>
      <c r="H195" s="96">
        <v>8</v>
      </c>
      <c r="I195" s="96">
        <v>2</v>
      </c>
      <c r="J195" s="96">
        <v>0</v>
      </c>
      <c r="K195" s="96">
        <v>155</v>
      </c>
      <c r="L195" s="96">
        <v>380</v>
      </c>
      <c r="M195" s="96">
        <v>62</v>
      </c>
      <c r="N195" s="96">
        <v>7</v>
      </c>
      <c r="O195" s="96">
        <v>9</v>
      </c>
      <c r="P195" s="96">
        <v>52</v>
      </c>
      <c r="Q195" s="101">
        <v>1.9</v>
      </c>
      <c r="R195" s="101">
        <v>0.2</v>
      </c>
      <c r="S195" s="101">
        <v>0.06</v>
      </c>
      <c r="T195" s="101">
        <v>0.1</v>
      </c>
      <c r="U195" s="96"/>
      <c r="V195" s="103"/>
      <c r="W195" s="93"/>
    </row>
    <row r="196" spans="1:23">
      <c r="A196" s="92">
        <f>'Main Meals'!C195</f>
        <v>30201</v>
      </c>
      <c r="B196" s="92" t="str">
        <f>'Main Meals'!D195</f>
        <v xml:space="preserve">Chicken &amp; Rice Soup </v>
      </c>
      <c r="C196" s="92" t="s">
        <v>303</v>
      </c>
      <c r="D196" s="92">
        <v>1</v>
      </c>
      <c r="E196" s="92" t="s">
        <v>304</v>
      </c>
      <c r="F196" s="96">
        <v>180</v>
      </c>
      <c r="G196" s="96" t="s">
        <v>305</v>
      </c>
      <c r="H196" s="96">
        <v>3</v>
      </c>
      <c r="I196" s="96">
        <v>1</v>
      </c>
      <c r="J196" s="96">
        <v>0</v>
      </c>
      <c r="K196" s="96">
        <v>50</v>
      </c>
      <c r="L196" s="96">
        <v>420</v>
      </c>
      <c r="M196" s="96">
        <v>21</v>
      </c>
      <c r="N196" s="96">
        <v>2</v>
      </c>
      <c r="O196" s="96">
        <v>2</v>
      </c>
      <c r="P196" s="96">
        <v>17</v>
      </c>
      <c r="Q196" s="101">
        <v>0.35</v>
      </c>
      <c r="R196" s="101">
        <v>0.06</v>
      </c>
      <c r="S196" s="101">
        <v>0.02</v>
      </c>
      <c r="T196" s="101">
        <v>0.06</v>
      </c>
      <c r="U196" s="96"/>
      <c r="V196" s="93"/>
      <c r="W196" s="93"/>
    </row>
    <row r="197" spans="1:23">
      <c r="A197" s="92">
        <f>'Main Meals'!C196</f>
        <v>30301</v>
      </c>
      <c r="B197" s="92" t="str">
        <f>'Main Meals'!D196</f>
        <v xml:space="preserve">Vitality Shot: Energize </v>
      </c>
      <c r="C197" s="92" t="s">
        <v>303</v>
      </c>
      <c r="D197" s="92">
        <v>1</v>
      </c>
      <c r="E197" s="92" t="s">
        <v>304</v>
      </c>
      <c r="F197" s="96">
        <v>5</v>
      </c>
      <c r="G197" s="96" t="s">
        <v>305</v>
      </c>
      <c r="H197" s="96">
        <v>0</v>
      </c>
      <c r="I197" s="96">
        <v>0</v>
      </c>
      <c r="J197" s="96">
        <v>0</v>
      </c>
      <c r="K197" s="96">
        <v>0</v>
      </c>
      <c r="L197" s="96">
        <v>10</v>
      </c>
      <c r="M197" s="96">
        <v>1</v>
      </c>
      <c r="N197" s="96">
        <v>0</v>
      </c>
      <c r="O197" s="96">
        <v>1</v>
      </c>
      <c r="P197" s="96">
        <v>0</v>
      </c>
      <c r="Q197" s="101">
        <v>0</v>
      </c>
      <c r="R197" s="101">
        <v>0</v>
      </c>
      <c r="S197" s="101">
        <v>0</v>
      </c>
      <c r="T197" s="101">
        <v>0</v>
      </c>
      <c r="U197" s="96"/>
      <c r="V197" s="93"/>
      <c r="W197" s="93"/>
    </row>
    <row r="198" spans="1:23">
      <c r="A198" s="92">
        <f>'Main Meals'!C197</f>
        <v>30302</v>
      </c>
      <c r="B198" s="92" t="str">
        <f>'Main Meals'!D197</f>
        <v xml:space="preserve">Vitality Shot: Energize (Pair) </v>
      </c>
      <c r="C198" s="92" t="s">
        <v>303</v>
      </c>
      <c r="D198" s="92">
        <v>1</v>
      </c>
      <c r="E198" s="92" t="s">
        <v>304</v>
      </c>
      <c r="F198" s="96">
        <v>5</v>
      </c>
      <c r="G198" s="96" t="s">
        <v>305</v>
      </c>
      <c r="H198" s="96">
        <v>0</v>
      </c>
      <c r="I198" s="96">
        <v>0</v>
      </c>
      <c r="J198" s="96">
        <v>0</v>
      </c>
      <c r="K198" s="96">
        <v>0</v>
      </c>
      <c r="L198" s="96">
        <v>10</v>
      </c>
      <c r="M198" s="96">
        <v>1</v>
      </c>
      <c r="N198" s="96">
        <v>0</v>
      </c>
      <c r="O198" s="96">
        <v>1</v>
      </c>
      <c r="P198" s="96">
        <v>0</v>
      </c>
      <c r="Q198" s="101">
        <v>0</v>
      </c>
      <c r="R198" s="101">
        <v>0</v>
      </c>
      <c r="S198" s="101">
        <v>0</v>
      </c>
      <c r="T198" s="101">
        <v>0</v>
      </c>
      <c r="U198" s="93"/>
      <c r="V198" s="93"/>
      <c r="W198" s="93"/>
    </row>
    <row r="199" spans="1:23">
      <c r="A199" s="92">
        <f>'Main Meals'!C198</f>
        <v>30401</v>
      </c>
      <c r="B199" s="92" t="str">
        <f>'Main Meals'!D198</f>
        <v xml:space="preserve">Pumpkin Soup </v>
      </c>
      <c r="C199" s="92" t="s">
        <v>303</v>
      </c>
      <c r="D199" s="92">
        <v>1</v>
      </c>
      <c r="E199" s="92" t="s">
        <v>304</v>
      </c>
      <c r="F199" s="96">
        <v>90</v>
      </c>
      <c r="G199" s="93"/>
      <c r="H199" s="96">
        <v>2.5</v>
      </c>
      <c r="I199" s="96">
        <v>0</v>
      </c>
      <c r="J199" s="96">
        <v>0</v>
      </c>
      <c r="K199" s="96">
        <v>0</v>
      </c>
      <c r="L199" s="96">
        <v>200</v>
      </c>
      <c r="M199" s="96">
        <v>13</v>
      </c>
      <c r="N199" s="96">
        <v>2</v>
      </c>
      <c r="O199" s="96">
        <v>7</v>
      </c>
      <c r="P199" s="96">
        <v>3</v>
      </c>
      <c r="Q199" s="101">
        <v>0.35</v>
      </c>
      <c r="R199" s="101">
        <v>0.15</v>
      </c>
      <c r="S199" s="101">
        <v>0.08</v>
      </c>
      <c r="T199" s="101">
        <v>0</v>
      </c>
    </row>
    <row r="200" spans="1:23">
      <c r="A200" s="92">
        <f>'Main Meals'!C199</f>
        <v>30501</v>
      </c>
      <c r="B200" s="92" t="str">
        <f>'Main Meals'!D199</f>
        <v xml:space="preserve">Thanksgiving Special </v>
      </c>
      <c r="C200" s="92" t="s">
        <v>303</v>
      </c>
      <c r="D200" s="92">
        <v>1</v>
      </c>
      <c r="E200" s="92" t="s">
        <v>304</v>
      </c>
      <c r="F200" s="96">
        <v>690</v>
      </c>
      <c r="G200" s="93"/>
      <c r="H200" s="96">
        <v>30</v>
      </c>
      <c r="I200" s="96">
        <v>12</v>
      </c>
      <c r="J200" s="96">
        <v>0</v>
      </c>
      <c r="K200" s="96">
        <v>160</v>
      </c>
      <c r="L200" s="96">
        <v>700</v>
      </c>
      <c r="M200" s="96">
        <v>51</v>
      </c>
      <c r="N200" s="96">
        <v>8</v>
      </c>
      <c r="O200" s="96">
        <v>10</v>
      </c>
      <c r="P200" s="96">
        <v>52</v>
      </c>
      <c r="Q200" s="101">
        <v>0.1</v>
      </c>
      <c r="R200" s="101">
        <v>0.3</v>
      </c>
      <c r="S200" s="101">
        <v>0.15</v>
      </c>
      <c r="T200" s="101">
        <v>0.3</v>
      </c>
    </row>
    <row r="201" spans="1:23" s="103" customFormat="1">
      <c r="A201" s="92">
        <f>'Main Meals'!C200</f>
        <v>30601</v>
      </c>
      <c r="B201" s="92" t="str">
        <f>'Main Meals'!D200</f>
        <v>Tortilla Soup (Chicken)</v>
      </c>
      <c r="C201" s="96" t="s">
        <v>303</v>
      </c>
      <c r="D201" s="96">
        <v>1</v>
      </c>
      <c r="E201" s="96" t="s">
        <v>304</v>
      </c>
      <c r="F201" s="96">
        <v>340</v>
      </c>
      <c r="G201" s="96" t="s">
        <v>305</v>
      </c>
      <c r="H201" s="96">
        <v>13</v>
      </c>
      <c r="I201" s="96">
        <v>5</v>
      </c>
      <c r="J201" s="96">
        <v>0</v>
      </c>
      <c r="K201" s="96">
        <v>60</v>
      </c>
      <c r="L201" s="96">
        <v>410</v>
      </c>
      <c r="M201" s="96">
        <v>30</v>
      </c>
      <c r="N201" s="96">
        <v>5</v>
      </c>
      <c r="O201" s="96">
        <v>6</v>
      </c>
      <c r="P201" s="96">
        <v>24</v>
      </c>
      <c r="Q201" s="101">
        <v>0.2</v>
      </c>
      <c r="R201" s="101">
        <v>0.8</v>
      </c>
      <c r="S201" s="101">
        <v>0.15</v>
      </c>
      <c r="T201" s="101">
        <v>0.1</v>
      </c>
      <c r="U201" s="96"/>
      <c r="V201" s="96"/>
      <c r="W201" s="96"/>
    </row>
    <row r="202" spans="1:23" s="103" customFormat="1">
      <c r="A202" s="92">
        <f>'Main Meals'!C201</f>
        <v>30602</v>
      </c>
      <c r="B202" s="92" t="str">
        <f>'Main Meals'!D201</f>
        <v>Tortilla Soup (Vegetable)</v>
      </c>
      <c r="C202" s="96" t="s">
        <v>303</v>
      </c>
      <c r="D202" s="96">
        <v>1</v>
      </c>
      <c r="E202" s="96" t="s">
        <v>304</v>
      </c>
      <c r="F202" s="96">
        <v>290</v>
      </c>
      <c r="G202" s="96" t="s">
        <v>305</v>
      </c>
      <c r="H202" s="96">
        <v>13</v>
      </c>
      <c r="I202" s="96">
        <v>5</v>
      </c>
      <c r="J202" s="96">
        <v>0</v>
      </c>
      <c r="K202" s="96">
        <v>20</v>
      </c>
      <c r="L202" s="96">
        <v>420</v>
      </c>
      <c r="M202" s="96">
        <v>34</v>
      </c>
      <c r="N202" s="96">
        <v>6</v>
      </c>
      <c r="O202" s="96">
        <v>7</v>
      </c>
      <c r="P202" s="96">
        <v>10</v>
      </c>
      <c r="Q202" s="101">
        <v>0.25</v>
      </c>
      <c r="R202" s="101">
        <v>1</v>
      </c>
      <c r="S202" s="101">
        <v>0.15</v>
      </c>
      <c r="T202" s="101">
        <v>0.1</v>
      </c>
      <c r="U202" s="96"/>
      <c r="V202" s="96"/>
      <c r="W202" s="96"/>
    </row>
    <row r="203" spans="1:23">
      <c r="A203" s="92">
        <f>'Main Meals'!C202</f>
        <v>30701</v>
      </c>
      <c r="B203" s="92" t="str">
        <f>'Main Meals'!D202</f>
        <v>Grilled Chicken Penne (Chicken)</v>
      </c>
      <c r="C203" s="92" t="s">
        <v>722</v>
      </c>
      <c r="D203" s="92">
        <v>1</v>
      </c>
      <c r="E203" s="92" t="s">
        <v>304</v>
      </c>
      <c r="F203" s="96">
        <v>590</v>
      </c>
      <c r="G203" s="96" t="s">
        <v>305</v>
      </c>
      <c r="H203" s="96">
        <v>19</v>
      </c>
      <c r="I203" s="96">
        <v>2</v>
      </c>
      <c r="J203" s="96">
        <v>0</v>
      </c>
      <c r="K203" s="96">
        <v>105</v>
      </c>
      <c r="L203" s="96">
        <v>430</v>
      </c>
      <c r="M203" s="96">
        <v>73</v>
      </c>
      <c r="N203" s="96">
        <v>7</v>
      </c>
      <c r="O203" s="96">
        <v>8</v>
      </c>
      <c r="P203" s="96">
        <v>39</v>
      </c>
      <c r="Q203" s="97">
        <v>0.15</v>
      </c>
      <c r="R203" s="97">
        <v>1.4</v>
      </c>
      <c r="S203" s="97">
        <v>0.04</v>
      </c>
      <c r="T203" s="97">
        <v>0.1</v>
      </c>
    </row>
    <row r="204" spans="1:23" ht="31.2">
      <c r="A204" s="92">
        <f>'Main Meals'!C203</f>
        <v>30801</v>
      </c>
      <c r="B204" s="92" t="str">
        <f>'Main Meals'!D203</f>
        <v xml:space="preserve">Turkey Meatballs with Penne, Broccoli and Basil Pomodoro Sauce </v>
      </c>
      <c r="C204" s="96" t="s">
        <v>303</v>
      </c>
      <c r="D204" s="96">
        <v>1</v>
      </c>
      <c r="E204" s="96" t="s">
        <v>304</v>
      </c>
      <c r="F204" s="96">
        <v>670</v>
      </c>
      <c r="G204" s="96" t="s">
        <v>305</v>
      </c>
      <c r="H204" s="96">
        <v>31</v>
      </c>
      <c r="I204" s="96">
        <v>11</v>
      </c>
      <c r="J204" s="96">
        <v>0</v>
      </c>
      <c r="K204" s="96">
        <v>145</v>
      </c>
      <c r="L204" s="96">
        <v>740</v>
      </c>
      <c r="M204" s="96">
        <v>59</v>
      </c>
      <c r="N204" s="96">
        <v>5</v>
      </c>
      <c r="O204" s="96">
        <v>8</v>
      </c>
      <c r="P204" s="96">
        <v>40</v>
      </c>
      <c r="Q204" s="101">
        <v>0.3</v>
      </c>
      <c r="R204" s="101">
        <v>1</v>
      </c>
      <c r="S204" s="101">
        <v>0.45</v>
      </c>
      <c r="T204" s="101">
        <v>0.2</v>
      </c>
      <c r="U204" s="96"/>
      <c r="V204" s="96"/>
    </row>
    <row r="205" spans="1:23">
      <c r="A205" s="92">
        <f>'Main Meals'!C204</f>
        <v>30901</v>
      </c>
      <c r="B205" s="92" t="str">
        <f>'Main Meals'!D204</f>
        <v xml:space="preserve">Salmon with Dill </v>
      </c>
      <c r="C205" s="92" t="s">
        <v>707</v>
      </c>
      <c r="D205" s="92">
        <v>1</v>
      </c>
      <c r="E205" s="92" t="s">
        <v>304</v>
      </c>
      <c r="F205" s="92">
        <v>240</v>
      </c>
      <c r="G205" s="92">
        <v>0</v>
      </c>
      <c r="H205" s="92">
        <v>11</v>
      </c>
      <c r="I205" s="92">
        <v>1.5</v>
      </c>
      <c r="J205" s="92">
        <v>0</v>
      </c>
      <c r="K205" s="92">
        <v>90</v>
      </c>
      <c r="L205" s="92">
        <v>110</v>
      </c>
      <c r="M205" s="92">
        <v>0</v>
      </c>
      <c r="N205" s="92">
        <v>0</v>
      </c>
      <c r="O205" s="92">
        <v>0</v>
      </c>
      <c r="P205" s="92">
        <v>33</v>
      </c>
      <c r="Q205" s="157">
        <v>0.02</v>
      </c>
      <c r="R205" s="157">
        <v>0</v>
      </c>
      <c r="S205" s="157">
        <v>0.02</v>
      </c>
      <c r="T205" s="157">
        <v>0.06</v>
      </c>
    </row>
    <row r="206" spans="1:23">
      <c r="A206" s="92">
        <f>'Main Meals'!C205</f>
        <v>40001</v>
      </c>
      <c r="B206" s="92" t="str">
        <f>'Main Meals'!D205</f>
        <v xml:space="preserve">Soba Noodle Salad </v>
      </c>
      <c r="C206" s="92" t="s">
        <v>303</v>
      </c>
      <c r="D206" s="92">
        <v>1</v>
      </c>
      <c r="E206" s="92" t="s">
        <v>304</v>
      </c>
      <c r="F206" s="92">
        <v>370</v>
      </c>
      <c r="G206" s="92">
        <v>0</v>
      </c>
      <c r="H206" s="92">
        <v>5</v>
      </c>
      <c r="I206" s="92">
        <v>0</v>
      </c>
      <c r="J206" s="92">
        <v>0</v>
      </c>
      <c r="K206" s="92">
        <v>0</v>
      </c>
      <c r="L206" s="92">
        <v>55</v>
      </c>
      <c r="M206" s="92">
        <v>67</v>
      </c>
      <c r="N206" s="92">
        <v>10</v>
      </c>
      <c r="O206" s="92">
        <v>10</v>
      </c>
      <c r="P206" s="92">
        <v>17</v>
      </c>
      <c r="Q206" s="157">
        <v>0.2</v>
      </c>
      <c r="R206" s="157">
        <v>0.8</v>
      </c>
      <c r="S206" s="157">
        <v>0.1</v>
      </c>
      <c r="T206" s="157">
        <v>0.2</v>
      </c>
    </row>
    <row r="207" spans="1:23">
      <c r="A207" s="92">
        <f>'Main Meals'!C206</f>
        <v>40101</v>
      </c>
      <c r="B207" s="92" t="str">
        <f>'Main Meals'!D206</f>
        <v xml:space="preserve">Atlantic Cod with Teriyaki Sauce, Baby Bok Choy &amp; Rice </v>
      </c>
      <c r="C207" s="96" t="s">
        <v>303</v>
      </c>
      <c r="D207" s="96">
        <v>1</v>
      </c>
      <c r="E207" s="96" t="s">
        <v>304</v>
      </c>
      <c r="F207" s="96">
        <v>350</v>
      </c>
      <c r="G207" s="96" t="s">
        <v>305</v>
      </c>
      <c r="H207" s="96">
        <v>7</v>
      </c>
      <c r="I207" s="96">
        <v>1</v>
      </c>
      <c r="J207" s="96">
        <v>0</v>
      </c>
      <c r="K207" s="96">
        <v>55</v>
      </c>
      <c r="L207" s="96">
        <v>380</v>
      </c>
      <c r="M207" s="96">
        <v>43</v>
      </c>
      <c r="N207" s="96">
        <v>1</v>
      </c>
      <c r="O207" s="96">
        <v>5</v>
      </c>
      <c r="P207" s="96">
        <v>28</v>
      </c>
      <c r="Q207" s="101">
        <v>0.2</v>
      </c>
      <c r="R207" s="101">
        <v>0.4</v>
      </c>
      <c r="S207" s="101">
        <v>0.08</v>
      </c>
      <c r="T207" s="101">
        <v>0.1</v>
      </c>
      <c r="U207" s="96"/>
      <c r="V207" s="96"/>
    </row>
    <row r="208" spans="1:23">
      <c r="A208" s="92">
        <f>'Main Meals'!C207</f>
        <v>40201</v>
      </c>
      <c r="B208" s="92" t="str">
        <f>'Main Meals'!D207</f>
        <v xml:space="preserve">Roasted Shrimp </v>
      </c>
      <c r="C208" s="92" t="s">
        <v>707</v>
      </c>
      <c r="D208" s="92">
        <v>1</v>
      </c>
      <c r="E208" s="92" t="s">
        <v>304</v>
      </c>
      <c r="F208" s="92">
        <v>70</v>
      </c>
      <c r="G208" s="92">
        <v>0</v>
      </c>
      <c r="H208" s="92">
        <v>0</v>
      </c>
      <c r="I208" s="92">
        <v>0</v>
      </c>
      <c r="J208" s="92">
        <v>0</v>
      </c>
      <c r="K208" s="92">
        <v>155</v>
      </c>
      <c r="L208" s="92">
        <v>870</v>
      </c>
      <c r="M208" s="92">
        <v>1</v>
      </c>
      <c r="N208" s="92">
        <v>1</v>
      </c>
      <c r="O208" s="92">
        <v>0</v>
      </c>
      <c r="P208" s="92">
        <v>15</v>
      </c>
      <c r="Q208" s="157">
        <v>0.02</v>
      </c>
      <c r="R208" s="157">
        <v>0</v>
      </c>
      <c r="S208" s="157">
        <v>0.04</v>
      </c>
      <c r="T208" s="157">
        <v>0.06</v>
      </c>
    </row>
    <row r="209" spans="1:23">
      <c r="A209" s="92">
        <f>'Main Meals'!C208</f>
        <v>40301</v>
      </c>
      <c r="B209" s="92" t="str">
        <f>'Main Meals'!D208</f>
        <v xml:space="preserve">Minestrone Soup </v>
      </c>
      <c r="C209" s="92" t="s">
        <v>724</v>
      </c>
      <c r="D209" s="92">
        <v>1</v>
      </c>
      <c r="E209" s="92" t="s">
        <v>304</v>
      </c>
      <c r="F209" s="96">
        <v>150</v>
      </c>
      <c r="G209" s="96" t="s">
        <v>305</v>
      </c>
      <c r="H209" s="96">
        <v>5</v>
      </c>
      <c r="I209" s="96">
        <v>2</v>
      </c>
      <c r="J209" s="96">
        <v>0</v>
      </c>
      <c r="K209" s="96">
        <v>10</v>
      </c>
      <c r="L209" s="96">
        <v>620</v>
      </c>
      <c r="M209" s="96">
        <v>18</v>
      </c>
      <c r="N209" s="96">
        <v>3</v>
      </c>
      <c r="O209" s="96">
        <v>4</v>
      </c>
      <c r="P209" s="96">
        <v>6</v>
      </c>
      <c r="Q209" s="97">
        <v>0.35</v>
      </c>
      <c r="R209" s="97">
        <v>0.15</v>
      </c>
      <c r="S209" s="97">
        <v>0.15</v>
      </c>
      <c r="T209" s="97">
        <v>0.06</v>
      </c>
    </row>
    <row r="210" spans="1:23" s="103" customFormat="1">
      <c r="A210" s="92">
        <f>'Main Meals'!C209</f>
        <v>3305</v>
      </c>
      <c r="B210" s="92" t="str">
        <f>'Main Meals'!D209</f>
        <v>Thai Green Curry  (Chicken)</v>
      </c>
      <c r="C210" s="96" t="s">
        <v>725</v>
      </c>
      <c r="D210" s="96">
        <v>1</v>
      </c>
      <c r="E210" s="96" t="s">
        <v>304</v>
      </c>
      <c r="F210" s="96">
        <v>620</v>
      </c>
      <c r="G210" s="96" t="str">
        <f>'Combined_RG Tab'!G64</f>
        <v>N/A</v>
      </c>
      <c r="H210" s="96">
        <v>31</v>
      </c>
      <c r="I210" s="96">
        <v>23</v>
      </c>
      <c r="J210" s="96">
        <f>'Combined_RG Tab'!J64</f>
        <v>0</v>
      </c>
      <c r="K210" s="96">
        <f>'Combined_RG Tab'!K64</f>
        <v>105</v>
      </c>
      <c r="L210" s="96">
        <v>930</v>
      </c>
      <c r="M210" s="96">
        <v>46</v>
      </c>
      <c r="N210" s="96">
        <f>'Combined_RG Tab'!N64</f>
        <v>3</v>
      </c>
      <c r="O210" s="96">
        <v>5</v>
      </c>
      <c r="P210" s="96">
        <v>37</v>
      </c>
      <c r="Q210" s="101">
        <v>0.1</v>
      </c>
      <c r="R210" s="101">
        <v>0.4</v>
      </c>
      <c r="S210" s="101">
        <v>0.06</v>
      </c>
      <c r="T210" s="101">
        <f>'Combined_RG Tab'!T64</f>
        <v>0.1</v>
      </c>
      <c r="U210" s="96"/>
      <c r="V210" s="96"/>
      <c r="W210" s="96"/>
    </row>
    <row r="211" spans="1:23" s="103" customFormat="1">
      <c r="A211" s="92">
        <f>'Main Meals'!C210</f>
        <v>3306</v>
      </c>
      <c r="B211" s="92" t="str">
        <f>'Main Meals'!D210</f>
        <v>Thai Green Curry  (Shrimp)</v>
      </c>
      <c r="C211" s="96" t="s">
        <v>725</v>
      </c>
      <c r="D211" s="96">
        <v>1</v>
      </c>
      <c r="E211" s="96" t="s">
        <v>304</v>
      </c>
      <c r="F211" s="96">
        <v>510</v>
      </c>
      <c r="G211" s="96" t="str">
        <f>'Combined_RG Tab'!G68</f>
        <v>N/A</v>
      </c>
      <c r="H211" s="96">
        <v>28</v>
      </c>
      <c r="I211" s="96">
        <v>22</v>
      </c>
      <c r="J211" s="96">
        <f>'Combined_RG Tab'!J68</f>
        <v>0</v>
      </c>
      <c r="K211" s="96">
        <f>'Combined_RG Tab'!K68</f>
        <v>95</v>
      </c>
      <c r="L211" s="96">
        <v>1410</v>
      </c>
      <c r="M211" s="96">
        <v>47</v>
      </c>
      <c r="N211" s="96">
        <v>3</v>
      </c>
      <c r="O211" s="96">
        <v>5</v>
      </c>
      <c r="P211" s="96">
        <v>15</v>
      </c>
      <c r="Q211" s="101">
        <v>0.1</v>
      </c>
      <c r="R211" s="101">
        <v>0.4</v>
      </c>
      <c r="S211" s="101">
        <f>'Combined_RG Tab'!S68</f>
        <v>0.08</v>
      </c>
      <c r="T211" s="101">
        <f>'Combined_RG Tab'!T68</f>
        <v>0.1</v>
      </c>
      <c r="U211" s="96"/>
      <c r="V211" s="96"/>
      <c r="W211" s="96"/>
    </row>
    <row r="212" spans="1:23" s="103" customFormat="1" ht="18" customHeight="1">
      <c r="A212" s="92">
        <f>'Main Meals'!C211</f>
        <v>3307</v>
      </c>
      <c r="B212" s="92" t="str">
        <f>'Main Meals'!D211</f>
        <v>Thai Green Curry  (Tofu)</v>
      </c>
      <c r="C212" s="96" t="s">
        <v>725</v>
      </c>
      <c r="D212" s="96">
        <v>1</v>
      </c>
      <c r="E212" s="96" t="s">
        <v>304</v>
      </c>
      <c r="F212" s="96">
        <v>550</v>
      </c>
      <c r="G212" s="96" t="str">
        <f>'Combined_RG Tab'!G72</f>
        <v>N/A</v>
      </c>
      <c r="H212" s="96">
        <v>32</v>
      </c>
      <c r="I212" s="96">
        <v>22</v>
      </c>
      <c r="J212" s="96">
        <f>'Combined_RG Tab'!J72</f>
        <v>0</v>
      </c>
      <c r="K212" s="96">
        <f>'Combined_RG Tab'!K72</f>
        <v>0</v>
      </c>
      <c r="L212" s="96">
        <v>890</v>
      </c>
      <c r="M212" s="96">
        <v>48</v>
      </c>
      <c r="N212" s="96">
        <v>5</v>
      </c>
      <c r="O212" s="96">
        <v>5</v>
      </c>
      <c r="P212" s="96">
        <v>15</v>
      </c>
      <c r="Q212" s="101">
        <v>0.1</v>
      </c>
      <c r="R212" s="101">
        <v>0.4</v>
      </c>
      <c r="S212" s="101">
        <f>'Combined_RG Tab'!S72</f>
        <v>0.15</v>
      </c>
      <c r="T212" s="101">
        <f>'Combined_RG Tab'!T72</f>
        <v>0.15</v>
      </c>
      <c r="U212" s="96"/>
      <c r="V212" s="96"/>
      <c r="W212" s="96"/>
    </row>
    <row r="213" spans="1:23">
      <c r="A213" s="92">
        <f>'Main Meals'!C212</f>
        <v>2704</v>
      </c>
      <c r="B213" s="92" t="str">
        <f>'Main Meals'!D212</f>
        <v>Moroccan Tajine (Chicken)</v>
      </c>
      <c r="C213" s="96" t="s">
        <v>303</v>
      </c>
      <c r="D213" s="96">
        <v>1</v>
      </c>
      <c r="E213" s="108" t="s">
        <v>304</v>
      </c>
      <c r="F213" s="96">
        <v>430</v>
      </c>
      <c r="G213" s="96" t="s">
        <v>305</v>
      </c>
      <c r="H213" s="96">
        <v>11</v>
      </c>
      <c r="I213" s="96">
        <v>1.5</v>
      </c>
      <c r="J213" s="96">
        <v>0</v>
      </c>
      <c r="K213" s="96">
        <v>90</v>
      </c>
      <c r="L213" s="96">
        <v>660</v>
      </c>
      <c r="M213" s="96">
        <v>46</v>
      </c>
      <c r="N213" s="96">
        <v>8</v>
      </c>
      <c r="O213" s="96">
        <v>6</v>
      </c>
      <c r="P213" s="96">
        <v>36</v>
      </c>
      <c r="Q213" s="101">
        <v>0.35</v>
      </c>
      <c r="R213" s="101">
        <v>1.2</v>
      </c>
      <c r="S213" s="101">
        <v>0.04</v>
      </c>
      <c r="T213" s="101">
        <v>0.35</v>
      </c>
      <c r="U213" s="96"/>
      <c r="V213" s="96"/>
    </row>
    <row r="214" spans="1:23">
      <c r="A214" s="92">
        <f>'Main Meals'!C213</f>
        <v>2705</v>
      </c>
      <c r="B214" s="92" t="str">
        <f>'Main Meals'!D213</f>
        <v>Moroccan Tajine (Lamb)</v>
      </c>
      <c r="C214" s="96" t="s">
        <v>303</v>
      </c>
      <c r="D214" s="96">
        <v>1</v>
      </c>
      <c r="E214" s="108" t="s">
        <v>304</v>
      </c>
      <c r="F214" s="96">
        <v>530</v>
      </c>
      <c r="G214" s="96" t="s">
        <v>305</v>
      </c>
      <c r="H214" s="96">
        <v>25</v>
      </c>
      <c r="I214" s="96">
        <v>9</v>
      </c>
      <c r="J214" s="96">
        <v>0</v>
      </c>
      <c r="K214" s="96">
        <v>85</v>
      </c>
      <c r="L214" s="96">
        <v>690</v>
      </c>
      <c r="M214" s="96">
        <v>46</v>
      </c>
      <c r="N214" s="96">
        <v>8</v>
      </c>
      <c r="O214" s="96">
        <v>6</v>
      </c>
      <c r="P214" s="96">
        <v>32</v>
      </c>
      <c r="Q214" s="101">
        <v>0.35</v>
      </c>
      <c r="R214" s="101">
        <v>1.2</v>
      </c>
      <c r="S214" s="101">
        <v>0.06</v>
      </c>
      <c r="T214" s="101">
        <v>0.4</v>
      </c>
      <c r="U214" s="96"/>
      <c r="V214" s="96"/>
    </row>
    <row r="215" spans="1:23" ht="19.95" customHeight="1">
      <c r="A215" s="92">
        <f>'Main Meals'!C214</f>
        <v>2706</v>
      </c>
      <c r="B215" s="92" t="str">
        <f>'Main Meals'!D214</f>
        <v>Moroccan Tajine (Tofu)</v>
      </c>
      <c r="C215" s="96" t="s">
        <v>303</v>
      </c>
      <c r="D215" s="96">
        <v>1</v>
      </c>
      <c r="E215" s="108" t="s">
        <v>304</v>
      </c>
      <c r="F215" s="96">
        <v>360</v>
      </c>
      <c r="G215" s="96" t="s">
        <v>305</v>
      </c>
      <c r="H215" s="96">
        <v>12</v>
      </c>
      <c r="I215" s="96">
        <v>0.5</v>
      </c>
      <c r="J215" s="96">
        <v>0</v>
      </c>
      <c r="K215" s="96">
        <v>0</v>
      </c>
      <c r="L215" s="96">
        <v>290</v>
      </c>
      <c r="M215" s="96">
        <v>43</v>
      </c>
      <c r="N215" s="96">
        <v>9</v>
      </c>
      <c r="O215" s="96">
        <v>4</v>
      </c>
      <c r="P215" s="96">
        <v>22</v>
      </c>
      <c r="Q215" s="101">
        <v>0.2</v>
      </c>
      <c r="R215" s="101">
        <v>0.8</v>
      </c>
      <c r="S215" s="101">
        <v>0.2</v>
      </c>
      <c r="T215" s="101">
        <v>0.4</v>
      </c>
      <c r="U215" s="96"/>
      <c r="V215" s="96"/>
    </row>
    <row r="216" spans="1:23">
      <c r="A216" s="92">
        <f>'Main Meals'!C215</f>
        <v>40401</v>
      </c>
      <c r="B216" s="92" t="str">
        <f>'Main Meals'!D215</f>
        <v xml:space="preserve">Spinach &amp; Kale Soup </v>
      </c>
      <c r="C216" s="92" t="s">
        <v>303</v>
      </c>
      <c r="D216" s="92">
        <v>1</v>
      </c>
      <c r="E216" s="92" t="s">
        <v>733</v>
      </c>
      <c r="F216" s="92">
        <v>130</v>
      </c>
      <c r="G216" s="92">
        <v>0</v>
      </c>
      <c r="H216" s="92">
        <v>7</v>
      </c>
      <c r="I216" s="92">
        <v>0</v>
      </c>
      <c r="J216" s="92">
        <v>0</v>
      </c>
      <c r="K216" s="92">
        <v>0</v>
      </c>
      <c r="L216" s="92">
        <v>620</v>
      </c>
      <c r="M216" s="92">
        <v>15</v>
      </c>
      <c r="N216" s="92">
        <v>4</v>
      </c>
      <c r="O216" s="92">
        <v>6</v>
      </c>
      <c r="P216" s="92">
        <v>4</v>
      </c>
      <c r="Q216" s="157">
        <v>0.3</v>
      </c>
      <c r="R216" s="157">
        <v>0.6</v>
      </c>
      <c r="S216" s="157">
        <v>0.45</v>
      </c>
      <c r="T216" s="157">
        <v>0.1</v>
      </c>
    </row>
    <row r="217" spans="1:23">
      <c r="A217" s="92">
        <f>'Main Meals'!C216</f>
        <v>40501</v>
      </c>
      <c r="B217" s="92" t="str">
        <f>'Main Meals'!D216</f>
        <v>Roasted Turkey Dinner (Turkey)</v>
      </c>
      <c r="C217" s="96" t="s">
        <v>303</v>
      </c>
      <c r="D217" s="96">
        <v>1</v>
      </c>
      <c r="E217" s="96" t="s">
        <v>304</v>
      </c>
      <c r="F217" s="96">
        <v>490</v>
      </c>
      <c r="G217" s="96" t="s">
        <v>305</v>
      </c>
      <c r="H217" s="96">
        <v>21</v>
      </c>
      <c r="I217" s="96">
        <v>8</v>
      </c>
      <c r="J217" s="96">
        <v>0</v>
      </c>
      <c r="K217" s="96">
        <v>130</v>
      </c>
      <c r="L217" s="96">
        <v>410</v>
      </c>
      <c r="M217" s="96">
        <v>28</v>
      </c>
      <c r="N217" s="96">
        <v>5</v>
      </c>
      <c r="O217" s="96">
        <v>5</v>
      </c>
      <c r="P217" s="96">
        <v>48</v>
      </c>
      <c r="Q217" s="101">
        <v>0.02</v>
      </c>
      <c r="R217" s="101">
        <v>0.2</v>
      </c>
      <c r="S217" s="101">
        <v>0.08</v>
      </c>
      <c r="T217" s="101">
        <v>0.15</v>
      </c>
      <c r="U217" s="96"/>
      <c r="V217" s="96"/>
    </row>
    <row r="218" spans="1:23">
      <c r="A218" s="92">
        <f>'Main Meals'!C217</f>
        <v>40601</v>
      </c>
      <c r="B218" s="92" t="str">
        <f>'Main Meals'!D217</f>
        <v>Burrito Bowl (Chicken)</v>
      </c>
      <c r="C218" s="96" t="s">
        <v>303</v>
      </c>
      <c r="D218" s="96">
        <v>1</v>
      </c>
      <c r="E218" s="96" t="s">
        <v>304</v>
      </c>
      <c r="F218" s="96">
        <v>330</v>
      </c>
      <c r="G218" s="96" t="s">
        <v>305</v>
      </c>
      <c r="H218" s="96">
        <v>12</v>
      </c>
      <c r="I218" s="96">
        <v>6</v>
      </c>
      <c r="J218" s="96">
        <v>0</v>
      </c>
      <c r="K218" s="96">
        <v>80</v>
      </c>
      <c r="L218" s="96">
        <v>260</v>
      </c>
      <c r="M218" s="96">
        <v>37</v>
      </c>
      <c r="N218" s="96">
        <v>7</v>
      </c>
      <c r="O218" s="96">
        <v>11</v>
      </c>
      <c r="P218" s="96">
        <v>27</v>
      </c>
      <c r="Q218" s="101">
        <v>0.35</v>
      </c>
      <c r="R218" s="101">
        <v>1.3</v>
      </c>
      <c r="S218" s="101">
        <v>0.15</v>
      </c>
      <c r="T218" s="101">
        <v>0.1</v>
      </c>
      <c r="U218" s="96"/>
      <c r="V218" s="96"/>
    </row>
    <row r="219" spans="1:23">
      <c r="A219" s="92">
        <f>'Main Meals'!C218</f>
        <v>40602</v>
      </c>
      <c r="B219" s="92" t="str">
        <f>'Main Meals'!D218</f>
        <v>Burrito Bowl (Steak)</v>
      </c>
      <c r="C219" s="96" t="s">
        <v>303</v>
      </c>
      <c r="D219" s="96">
        <v>1</v>
      </c>
      <c r="E219" s="96" t="s">
        <v>304</v>
      </c>
      <c r="F219" s="96">
        <v>350</v>
      </c>
      <c r="G219" s="96" t="s">
        <v>305</v>
      </c>
      <c r="H219" s="96">
        <v>14</v>
      </c>
      <c r="I219" s="96">
        <v>8</v>
      </c>
      <c r="J219" s="96">
        <v>0</v>
      </c>
      <c r="K219" s="96">
        <v>70</v>
      </c>
      <c r="L219" s="96">
        <v>260</v>
      </c>
      <c r="M219" s="96">
        <v>37</v>
      </c>
      <c r="N219" s="96">
        <v>7</v>
      </c>
      <c r="O219" s="96">
        <v>11</v>
      </c>
      <c r="P219" s="96">
        <v>25</v>
      </c>
      <c r="Q219" s="101">
        <v>0.35</v>
      </c>
      <c r="R219" s="101">
        <v>1.3</v>
      </c>
      <c r="S219" s="101">
        <v>0.15</v>
      </c>
      <c r="T219" s="101">
        <v>0.15</v>
      </c>
      <c r="U219" s="96"/>
      <c r="V219" s="96"/>
    </row>
    <row r="220" spans="1:23">
      <c r="A220" s="92">
        <f>'Main Meals'!C219</f>
        <v>40603</v>
      </c>
      <c r="B220" s="92" t="str">
        <f>'Main Meals'!D219</f>
        <v>Burrito Bowl (Vegetarian)</v>
      </c>
      <c r="C220" s="92" t="s">
        <v>761</v>
      </c>
      <c r="D220" s="92">
        <v>1</v>
      </c>
      <c r="E220" s="92" t="s">
        <v>304</v>
      </c>
      <c r="F220" s="92">
        <v>270</v>
      </c>
      <c r="G220" s="92" t="s">
        <v>305</v>
      </c>
      <c r="H220" s="92">
        <v>10</v>
      </c>
      <c r="I220" s="92">
        <v>6</v>
      </c>
      <c r="J220" s="92">
        <v>0</v>
      </c>
      <c r="K220" s="92">
        <v>30</v>
      </c>
      <c r="L220" s="92">
        <v>240</v>
      </c>
      <c r="M220" s="92">
        <v>41</v>
      </c>
      <c r="N220" s="92">
        <v>8</v>
      </c>
      <c r="O220" s="92">
        <v>13</v>
      </c>
      <c r="P220" s="92">
        <v>11</v>
      </c>
      <c r="Q220" s="194">
        <v>0.8</v>
      </c>
      <c r="R220" s="194">
        <v>1.3</v>
      </c>
      <c r="S220" s="194">
        <v>0.15</v>
      </c>
      <c r="T220" s="194">
        <v>0.1</v>
      </c>
    </row>
    <row r="221" spans="1:23">
      <c r="A221" s="92">
        <f>'Main Meals'!C220</f>
        <v>40701</v>
      </c>
      <c r="B221" s="92" t="str">
        <f>'Main Meals'!D220</f>
        <v>Stir fry (Chicken)</v>
      </c>
      <c r="C221" s="96" t="s">
        <v>303</v>
      </c>
      <c r="D221" s="96">
        <v>1</v>
      </c>
      <c r="E221" s="96" t="s">
        <v>304</v>
      </c>
      <c r="F221" s="96">
        <v>370</v>
      </c>
      <c r="G221" s="96" t="s">
        <v>305</v>
      </c>
      <c r="H221" s="96">
        <v>16</v>
      </c>
      <c r="I221" s="96">
        <v>3</v>
      </c>
      <c r="J221" s="96">
        <v>0</v>
      </c>
      <c r="K221" s="96">
        <v>85</v>
      </c>
      <c r="L221" s="96">
        <v>740</v>
      </c>
      <c r="M221" s="96">
        <v>26</v>
      </c>
      <c r="N221" s="96">
        <v>5</v>
      </c>
      <c r="O221" s="96">
        <v>10</v>
      </c>
      <c r="P221" s="96">
        <v>35</v>
      </c>
      <c r="Q221" s="101">
        <v>0.8</v>
      </c>
      <c r="R221" s="101">
        <v>1.6</v>
      </c>
      <c r="S221" s="101">
        <v>0.15</v>
      </c>
      <c r="T221" s="101">
        <v>0.15</v>
      </c>
      <c r="U221" s="96"/>
      <c r="V221" s="96"/>
    </row>
    <row r="222" spans="1:23">
      <c r="A222" s="92">
        <f>'Main Meals'!C221</f>
        <v>40702</v>
      </c>
      <c r="B222" s="92" t="str">
        <f>'Main Meals'!D221</f>
        <v>Stir fry (Shrimp)</v>
      </c>
      <c r="C222" s="96" t="s">
        <v>303</v>
      </c>
      <c r="D222" s="96">
        <v>1</v>
      </c>
      <c r="E222" s="96" t="s">
        <v>304</v>
      </c>
      <c r="F222" s="96">
        <v>300</v>
      </c>
      <c r="G222" s="96" t="s">
        <v>305</v>
      </c>
      <c r="H222" s="96">
        <v>13</v>
      </c>
      <c r="I222" s="96">
        <v>2</v>
      </c>
      <c r="J222" s="96">
        <v>0</v>
      </c>
      <c r="K222" s="96">
        <v>100</v>
      </c>
      <c r="L222" s="96">
        <v>1270</v>
      </c>
      <c r="M222" s="96">
        <v>26</v>
      </c>
      <c r="N222" s="96">
        <v>6</v>
      </c>
      <c r="O222" s="96">
        <v>10</v>
      </c>
      <c r="P222" s="96">
        <v>21</v>
      </c>
      <c r="Q222" s="101">
        <v>0.8</v>
      </c>
      <c r="R222" s="101">
        <v>1.6</v>
      </c>
      <c r="S222" s="101">
        <v>0.15</v>
      </c>
      <c r="T222" s="101">
        <v>0.15</v>
      </c>
      <c r="U222" s="96"/>
      <c r="V222" s="96"/>
    </row>
    <row r="223" spans="1:23">
      <c r="A223" s="92">
        <f>'Main Meals'!C222</f>
        <v>40703</v>
      </c>
      <c r="B223" s="92" t="str">
        <f>'Main Meals'!D222</f>
        <v>Stir fry (veggie)</v>
      </c>
      <c r="C223" s="96" t="s">
        <v>303</v>
      </c>
      <c r="D223" s="96">
        <v>1</v>
      </c>
      <c r="E223" s="96" t="s">
        <v>304</v>
      </c>
      <c r="F223" s="96">
        <v>320</v>
      </c>
      <c r="G223" s="96" t="s">
        <v>305</v>
      </c>
      <c r="H223" s="96">
        <v>16</v>
      </c>
      <c r="I223" s="96">
        <v>2</v>
      </c>
      <c r="J223" s="96">
        <v>0</v>
      </c>
      <c r="K223" s="96">
        <v>0</v>
      </c>
      <c r="L223" s="96">
        <v>700</v>
      </c>
      <c r="M223" s="96">
        <v>30</v>
      </c>
      <c r="N223" s="96">
        <v>8</v>
      </c>
      <c r="O223" s="96">
        <v>11</v>
      </c>
      <c r="P223" s="96">
        <v>18</v>
      </c>
      <c r="Q223" s="101">
        <v>0.8</v>
      </c>
      <c r="R223" s="101">
        <v>1.6</v>
      </c>
      <c r="S223" s="101">
        <v>0.15</v>
      </c>
      <c r="T223" s="101">
        <v>0.2</v>
      </c>
      <c r="U223" s="96"/>
      <c r="V223" s="96"/>
    </row>
    <row r="224" spans="1:23">
      <c r="A224" s="92">
        <f>'Main Meals'!C223</f>
        <v>40801</v>
      </c>
      <c r="B224" s="92" t="str">
        <f>'Main Meals'!D223</f>
        <v xml:space="preserve">Freezer-Friendly Favorites Bundle </v>
      </c>
      <c r="C224" s="192" t="s">
        <v>305</v>
      </c>
      <c r="D224" s="192" t="s">
        <v>305</v>
      </c>
      <c r="E224" s="192" t="s">
        <v>305</v>
      </c>
      <c r="F224" s="157" t="s">
        <v>305</v>
      </c>
      <c r="G224" s="157" t="s">
        <v>305</v>
      </c>
      <c r="H224" s="157" t="s">
        <v>305</v>
      </c>
      <c r="I224" s="157" t="s">
        <v>305</v>
      </c>
      <c r="J224" s="157" t="s">
        <v>305</v>
      </c>
      <c r="K224" s="157" t="s">
        <v>305</v>
      </c>
      <c r="L224" s="157" t="s">
        <v>305</v>
      </c>
      <c r="M224" s="157" t="s">
        <v>305</v>
      </c>
      <c r="N224" s="157" t="s">
        <v>305</v>
      </c>
      <c r="O224" s="157" t="s">
        <v>305</v>
      </c>
      <c r="P224" s="157" t="s">
        <v>305</v>
      </c>
      <c r="Q224" s="157" t="s">
        <v>305</v>
      </c>
      <c r="R224" s="157" t="s">
        <v>305</v>
      </c>
      <c r="S224" s="157" t="s">
        <v>305</v>
      </c>
      <c r="T224" s="157" t="s">
        <v>305</v>
      </c>
    </row>
    <row r="225" spans="1:23">
      <c r="A225" s="92">
        <f>'Main Meals'!C224</f>
        <v>40802</v>
      </c>
      <c r="B225" s="92" t="str">
        <f>'Main Meals'!D224</f>
        <v xml:space="preserve">Vegetarian Bundle </v>
      </c>
      <c r="C225" s="192" t="s">
        <v>305</v>
      </c>
      <c r="D225" s="192" t="s">
        <v>305</v>
      </c>
      <c r="E225" s="192" t="s">
        <v>305</v>
      </c>
      <c r="F225" s="157" t="s">
        <v>305</v>
      </c>
      <c r="G225" s="157" t="s">
        <v>305</v>
      </c>
      <c r="H225" s="157" t="s">
        <v>305</v>
      </c>
      <c r="I225" s="157" t="s">
        <v>305</v>
      </c>
      <c r="J225" s="157" t="s">
        <v>305</v>
      </c>
      <c r="K225" s="157" t="s">
        <v>305</v>
      </c>
      <c r="L225" s="157" t="s">
        <v>305</v>
      </c>
      <c r="M225" s="157" t="s">
        <v>305</v>
      </c>
      <c r="N225" s="157" t="s">
        <v>305</v>
      </c>
      <c r="O225" s="157" t="s">
        <v>305</v>
      </c>
      <c r="P225" s="157" t="s">
        <v>305</v>
      </c>
      <c r="Q225" s="157" t="s">
        <v>305</v>
      </c>
      <c r="R225" s="157" t="s">
        <v>305</v>
      </c>
      <c r="S225" s="157" t="s">
        <v>305</v>
      </c>
      <c r="T225" s="157" t="s">
        <v>305</v>
      </c>
    </row>
    <row r="226" spans="1:23">
      <c r="A226" s="92">
        <f>'Main Meals'!C225</f>
        <v>40803</v>
      </c>
      <c r="B226" s="92" t="str">
        <f>'Main Meals'!D225</f>
        <v xml:space="preserve">Plant-Based Vegan Bundle </v>
      </c>
      <c r="C226" s="192" t="s">
        <v>305</v>
      </c>
      <c r="D226" s="192" t="s">
        <v>305</v>
      </c>
      <c r="E226" s="192" t="s">
        <v>305</v>
      </c>
      <c r="F226" s="157" t="s">
        <v>305</v>
      </c>
      <c r="G226" s="157" t="s">
        <v>305</v>
      </c>
      <c r="H226" s="157" t="s">
        <v>305</v>
      </c>
      <c r="I226" s="157" t="s">
        <v>305</v>
      </c>
      <c r="J226" s="157" t="s">
        <v>305</v>
      </c>
      <c r="K226" s="157" t="s">
        <v>305</v>
      </c>
      <c r="L226" s="157" t="s">
        <v>305</v>
      </c>
      <c r="M226" s="157" t="s">
        <v>305</v>
      </c>
      <c r="N226" s="157" t="s">
        <v>305</v>
      </c>
      <c r="O226" s="157" t="s">
        <v>305</v>
      </c>
      <c r="P226" s="157" t="s">
        <v>305</v>
      </c>
      <c r="Q226" s="157" t="s">
        <v>305</v>
      </c>
      <c r="R226" s="157" t="s">
        <v>305</v>
      </c>
      <c r="S226" s="157" t="s">
        <v>305</v>
      </c>
      <c r="T226" s="157" t="s">
        <v>305</v>
      </c>
    </row>
    <row r="227" spans="1:23">
      <c r="A227" s="92">
        <f>'Main Meals'!C226</f>
        <v>40804</v>
      </c>
      <c r="B227" s="92" t="str">
        <f>'Main Meals'!D226</f>
        <v xml:space="preserve">Freezer-Friendly "Better Belly” Bundle </v>
      </c>
      <c r="C227" s="192" t="s">
        <v>305</v>
      </c>
      <c r="D227" s="192" t="s">
        <v>305</v>
      </c>
      <c r="E227" s="192" t="s">
        <v>305</v>
      </c>
      <c r="G227" s="92">
        <v>0</v>
      </c>
      <c r="H227" s="157" t="s">
        <v>305</v>
      </c>
      <c r="I227" s="157" t="s">
        <v>305</v>
      </c>
      <c r="J227" s="157" t="s">
        <v>305</v>
      </c>
      <c r="K227" s="157" t="s">
        <v>305</v>
      </c>
      <c r="L227" s="157" t="s">
        <v>305</v>
      </c>
      <c r="M227" s="157" t="s">
        <v>305</v>
      </c>
      <c r="N227" s="157" t="s">
        <v>305</v>
      </c>
      <c r="O227" s="157" t="s">
        <v>305</v>
      </c>
      <c r="P227" s="157" t="s">
        <v>305</v>
      </c>
      <c r="Q227" s="157" t="s">
        <v>305</v>
      </c>
      <c r="R227" s="157" t="s">
        <v>305</v>
      </c>
      <c r="S227" s="157" t="s">
        <v>305</v>
      </c>
      <c r="T227" s="157" t="s">
        <v>305</v>
      </c>
    </row>
    <row r="228" spans="1:23">
      <c r="A228" s="92">
        <f>'Main Meals'!C227</f>
        <v>7602</v>
      </c>
      <c r="B228" s="92" t="str">
        <f>'Main Meals'!D227</f>
        <v xml:space="preserve">Freezer-Friendly Baked Lasagna Bolognese (family style) </v>
      </c>
      <c r="C228" s="96" t="s">
        <v>855</v>
      </c>
      <c r="D228" s="96">
        <v>4</v>
      </c>
      <c r="E228" s="96" t="s">
        <v>304</v>
      </c>
      <c r="F228" s="96">
        <v>500</v>
      </c>
      <c r="G228" s="96" t="s">
        <v>305</v>
      </c>
      <c r="H228" s="96">
        <v>23</v>
      </c>
      <c r="I228" s="96">
        <v>10</v>
      </c>
      <c r="J228" s="96">
        <v>0</v>
      </c>
      <c r="K228" s="96">
        <v>75</v>
      </c>
      <c r="L228" s="96">
        <v>560</v>
      </c>
      <c r="M228" s="96">
        <v>44</v>
      </c>
      <c r="N228" s="96">
        <v>4</v>
      </c>
      <c r="O228" s="96">
        <v>4</v>
      </c>
      <c r="P228" s="96">
        <v>28</v>
      </c>
      <c r="Q228" s="101">
        <v>0.04</v>
      </c>
      <c r="R228" s="101">
        <v>0.15</v>
      </c>
      <c r="S228" s="101">
        <v>0.25</v>
      </c>
      <c r="T228" s="102">
        <v>0.15</v>
      </c>
      <c r="U228" s="96"/>
      <c r="V228" s="96"/>
    </row>
    <row r="229" spans="1:23">
      <c r="A229" s="92">
        <f>'Main Meals'!C228</f>
        <v>40901</v>
      </c>
      <c r="B229" s="92" t="str">
        <f>'Main Meals'!D228</f>
        <v xml:space="preserve">Power Breakfast Quinoa Bowl </v>
      </c>
      <c r="C229" s="96" t="s">
        <v>303</v>
      </c>
      <c r="D229" s="96">
        <v>1</v>
      </c>
      <c r="E229" s="96" t="s">
        <v>304</v>
      </c>
      <c r="F229" s="96">
        <v>590</v>
      </c>
      <c r="G229" s="96" t="s">
        <v>305</v>
      </c>
      <c r="H229" s="96">
        <v>27</v>
      </c>
      <c r="I229" s="96">
        <v>4.5</v>
      </c>
      <c r="J229" s="96">
        <v>0</v>
      </c>
      <c r="K229" s="96">
        <v>185</v>
      </c>
      <c r="L229" s="96">
        <v>290</v>
      </c>
      <c r="M229" s="96">
        <v>73</v>
      </c>
      <c r="N229" s="96">
        <v>8</v>
      </c>
      <c r="O229" s="96">
        <v>5</v>
      </c>
      <c r="P229" s="96">
        <v>21</v>
      </c>
      <c r="Q229" s="101">
        <v>0.3</v>
      </c>
      <c r="R229" s="101">
        <v>0.45</v>
      </c>
      <c r="S229" s="101">
        <v>0.08</v>
      </c>
      <c r="T229" s="101">
        <v>0.5</v>
      </c>
      <c r="U229" s="96"/>
      <c r="V229" s="96"/>
    </row>
    <row r="230" spans="1:23">
      <c r="A230" s="92">
        <f>'Main Meals'!C229</f>
        <v>50001</v>
      </c>
      <c r="B230" s="92" t="str">
        <f>'Main Meals'!D229</f>
        <v xml:space="preserve">Rice Pudding  </v>
      </c>
      <c r="C230" s="92" t="s">
        <v>303</v>
      </c>
      <c r="D230" s="92">
        <v>1</v>
      </c>
      <c r="E230" s="92" t="s">
        <v>304</v>
      </c>
    </row>
    <row r="231" spans="1:23">
      <c r="A231" s="92">
        <f>'Main Meals'!C230</f>
        <v>50101</v>
      </c>
      <c r="B231" s="92" t="str">
        <f>'Main Meals'!D230</f>
        <v xml:space="preserve">Oatmeal Raisin Breakfast Bar </v>
      </c>
      <c r="C231" s="92" t="s">
        <v>1109</v>
      </c>
      <c r="D231" s="92">
        <v>1</v>
      </c>
      <c r="E231" s="92" t="s">
        <v>304</v>
      </c>
      <c r="F231" s="92">
        <v>370</v>
      </c>
      <c r="G231" s="92" t="s">
        <v>305</v>
      </c>
      <c r="H231" s="92">
        <v>15</v>
      </c>
      <c r="I231" s="92">
        <v>4.5</v>
      </c>
      <c r="J231" s="92">
        <v>0</v>
      </c>
      <c r="K231" s="92">
        <v>0</v>
      </c>
      <c r="L231" s="92">
        <v>110</v>
      </c>
      <c r="M231" s="92">
        <v>49</v>
      </c>
      <c r="N231" s="92">
        <v>7</v>
      </c>
      <c r="O231" s="92">
        <v>22</v>
      </c>
      <c r="P231" s="92">
        <v>10</v>
      </c>
      <c r="Q231" s="194">
        <v>0</v>
      </c>
      <c r="R231" s="194">
        <v>0</v>
      </c>
      <c r="S231" s="194">
        <v>0.06</v>
      </c>
      <c r="T231" s="194">
        <v>0.1</v>
      </c>
    </row>
    <row r="232" spans="1:23">
      <c r="A232" s="92">
        <f>'Main Meals'!C231</f>
        <v>50201</v>
      </c>
      <c r="B232" s="92" t="str">
        <f>'Main Meals'!D231</f>
        <v xml:space="preserve">Vitality Shot: Blood Orange </v>
      </c>
      <c r="C232" s="92" t="s">
        <v>884</v>
      </c>
      <c r="D232" s="92">
        <v>1</v>
      </c>
      <c r="E232" s="92" t="s">
        <v>304</v>
      </c>
      <c r="F232" s="96">
        <v>15</v>
      </c>
      <c r="G232" s="96" t="s">
        <v>305</v>
      </c>
      <c r="H232" s="96">
        <v>0</v>
      </c>
      <c r="I232" s="96">
        <v>0</v>
      </c>
      <c r="J232" s="96">
        <v>0</v>
      </c>
      <c r="K232" s="96">
        <v>0</v>
      </c>
      <c r="L232" s="96">
        <v>0</v>
      </c>
      <c r="M232" s="96">
        <v>3</v>
      </c>
      <c r="N232" s="96">
        <v>0</v>
      </c>
      <c r="O232" s="96">
        <v>2</v>
      </c>
      <c r="P232" s="96">
        <v>0</v>
      </c>
      <c r="Q232" s="97">
        <v>0</v>
      </c>
      <c r="R232" s="97">
        <v>0.15</v>
      </c>
      <c r="S232" s="97">
        <v>0</v>
      </c>
      <c r="T232" s="97">
        <v>0</v>
      </c>
      <c r="U232" s="96"/>
    </row>
    <row r="233" spans="1:23">
      <c r="A233" s="92">
        <f>'Main Meals'!C232</f>
        <v>50202</v>
      </c>
      <c r="B233" s="92" t="str">
        <f>'Main Meals'!D232</f>
        <v xml:space="preserve">Vitality Shot: Blood Orange (Pair) </v>
      </c>
      <c r="C233" s="92" t="s">
        <v>884</v>
      </c>
      <c r="D233" s="92">
        <v>1</v>
      </c>
      <c r="E233" s="92" t="s">
        <v>304</v>
      </c>
      <c r="F233" s="96">
        <v>15</v>
      </c>
      <c r="G233" s="96" t="s">
        <v>305</v>
      </c>
      <c r="H233" s="96">
        <v>0</v>
      </c>
      <c r="I233" s="96">
        <v>0</v>
      </c>
      <c r="J233" s="96">
        <v>0</v>
      </c>
      <c r="K233" s="96">
        <v>0</v>
      </c>
      <c r="L233" s="96">
        <v>0</v>
      </c>
      <c r="M233" s="96">
        <v>3</v>
      </c>
      <c r="N233" s="96">
        <v>0</v>
      </c>
      <c r="O233" s="96">
        <v>2</v>
      </c>
      <c r="P233" s="96">
        <v>0</v>
      </c>
      <c r="Q233" s="97">
        <v>0</v>
      </c>
      <c r="R233" s="97">
        <v>0.15</v>
      </c>
      <c r="S233" s="97">
        <v>0</v>
      </c>
      <c r="T233" s="97">
        <v>0</v>
      </c>
      <c r="U233" s="96"/>
    </row>
    <row r="234" spans="1:23">
      <c r="A234" s="92">
        <f>'Main Meals'!C233</f>
        <v>50301</v>
      </c>
      <c r="B234" s="92" t="str">
        <f>'Main Meals'!D233</f>
        <v xml:space="preserve">Crackers </v>
      </c>
      <c r="C234" s="92" t="s">
        <v>886</v>
      </c>
      <c r="D234" s="92">
        <v>2</v>
      </c>
      <c r="E234" s="92" t="s">
        <v>304</v>
      </c>
      <c r="F234" s="92">
        <v>130</v>
      </c>
      <c r="G234" s="92" t="s">
        <v>305</v>
      </c>
      <c r="H234" s="92">
        <v>5</v>
      </c>
      <c r="I234" s="92">
        <v>0</v>
      </c>
      <c r="J234" s="92">
        <v>0</v>
      </c>
      <c r="K234" s="92">
        <v>0</v>
      </c>
      <c r="L234" s="92">
        <v>105</v>
      </c>
      <c r="M234" s="92">
        <v>18</v>
      </c>
      <c r="N234" s="92">
        <v>1</v>
      </c>
      <c r="O234" s="92">
        <v>1</v>
      </c>
      <c r="P234" s="92">
        <v>3</v>
      </c>
      <c r="Q234" s="157">
        <v>0</v>
      </c>
      <c r="R234" s="157">
        <v>0</v>
      </c>
      <c r="S234" s="157">
        <v>0.02</v>
      </c>
      <c r="T234" s="157">
        <v>0.06</v>
      </c>
    </row>
    <row r="235" spans="1:23">
      <c r="A235" s="92">
        <f>'Main Meals'!C234</f>
        <v>40805</v>
      </c>
      <c r="B235" s="92" t="str">
        <f>'Main Meals'!D234</f>
        <v>Freezer-Filler Bundle</v>
      </c>
      <c r="C235" s="192" t="s">
        <v>305</v>
      </c>
      <c r="D235" s="192" t="s">
        <v>305</v>
      </c>
      <c r="E235" s="192" t="s">
        <v>305</v>
      </c>
      <c r="F235" s="157" t="s">
        <v>305</v>
      </c>
      <c r="G235" s="157" t="s">
        <v>305</v>
      </c>
      <c r="H235" s="157" t="s">
        <v>305</v>
      </c>
      <c r="I235" s="157" t="s">
        <v>305</v>
      </c>
      <c r="J235" s="157" t="s">
        <v>305</v>
      </c>
      <c r="K235" s="157" t="s">
        <v>305</v>
      </c>
      <c r="L235" s="157" t="s">
        <v>305</v>
      </c>
      <c r="M235" s="157" t="s">
        <v>305</v>
      </c>
      <c r="N235" s="157" t="s">
        <v>305</v>
      </c>
      <c r="O235" s="157" t="s">
        <v>305</v>
      </c>
      <c r="P235" s="157" t="s">
        <v>305</v>
      </c>
      <c r="Q235" s="157" t="s">
        <v>305</v>
      </c>
      <c r="R235" s="157" t="s">
        <v>305</v>
      </c>
      <c r="S235" s="157" t="s">
        <v>305</v>
      </c>
      <c r="T235" s="157" t="s">
        <v>305</v>
      </c>
      <c r="U235" s="96"/>
    </row>
    <row r="236" spans="1:23">
      <c r="A236" s="92">
        <f>'Main Meals'!C235</f>
        <v>40806</v>
      </c>
      <c r="B236" s="92" t="str">
        <f>'Main Meals'!D235</f>
        <v>3-Day Bundle</v>
      </c>
      <c r="C236" s="192" t="s">
        <v>305</v>
      </c>
      <c r="D236" s="192" t="s">
        <v>305</v>
      </c>
      <c r="E236" s="192" t="s">
        <v>305</v>
      </c>
      <c r="F236" s="157" t="s">
        <v>305</v>
      </c>
      <c r="G236" s="157" t="s">
        <v>305</v>
      </c>
      <c r="H236" s="157" t="s">
        <v>305</v>
      </c>
      <c r="I236" s="157" t="s">
        <v>305</v>
      </c>
      <c r="J236" s="157" t="s">
        <v>305</v>
      </c>
      <c r="K236" s="157" t="s">
        <v>305</v>
      </c>
      <c r="L236" s="157" t="s">
        <v>305</v>
      </c>
      <c r="M236" s="157" t="s">
        <v>305</v>
      </c>
      <c r="N236" s="157" t="s">
        <v>305</v>
      </c>
      <c r="O236" s="157" t="s">
        <v>305</v>
      </c>
      <c r="P236" s="157" t="s">
        <v>305</v>
      </c>
      <c r="Q236" s="157" t="s">
        <v>305</v>
      </c>
      <c r="R236" s="157" t="s">
        <v>305</v>
      </c>
      <c r="S236" s="157" t="s">
        <v>305</v>
      </c>
      <c r="T236" s="157" t="s">
        <v>305</v>
      </c>
      <c r="U236" s="96"/>
    </row>
    <row r="237" spans="1:23">
      <c r="A237" s="92">
        <f>'Main Meals'!C236</f>
        <v>40807</v>
      </c>
      <c r="B237" s="92" t="str">
        <f>'Main Meals'!D236</f>
        <v>4-Day Bundle</v>
      </c>
      <c r="C237" s="192" t="s">
        <v>305</v>
      </c>
      <c r="D237" s="192" t="s">
        <v>305</v>
      </c>
      <c r="E237" s="192" t="s">
        <v>305</v>
      </c>
      <c r="F237" s="157" t="s">
        <v>305</v>
      </c>
      <c r="G237" s="157" t="s">
        <v>305</v>
      </c>
      <c r="H237" s="157" t="s">
        <v>305</v>
      </c>
      <c r="I237" s="157" t="s">
        <v>305</v>
      </c>
      <c r="J237" s="157" t="s">
        <v>305</v>
      </c>
      <c r="K237" s="157" t="s">
        <v>305</v>
      </c>
      <c r="L237" s="157" t="s">
        <v>305</v>
      </c>
      <c r="M237" s="157" t="s">
        <v>305</v>
      </c>
      <c r="N237" s="157" t="s">
        <v>305</v>
      </c>
      <c r="O237" s="157" t="s">
        <v>305</v>
      </c>
      <c r="P237" s="157" t="s">
        <v>305</v>
      </c>
      <c r="Q237" s="157" t="s">
        <v>305</v>
      </c>
      <c r="R237" s="157" t="s">
        <v>305</v>
      </c>
      <c r="S237" s="157" t="s">
        <v>305</v>
      </c>
      <c r="T237" s="157" t="s">
        <v>305</v>
      </c>
      <c r="U237" s="96"/>
    </row>
    <row r="238" spans="1:23">
      <c r="A238" s="92">
        <f>'Main Meals'!C237</f>
        <v>40808</v>
      </c>
      <c r="B238" s="92" t="str">
        <f>'Main Meals'!D237</f>
        <v>Brunch Bundle</v>
      </c>
      <c r="C238" s="192" t="s">
        <v>305</v>
      </c>
      <c r="D238" s="192" t="s">
        <v>305</v>
      </c>
      <c r="E238" s="192" t="s">
        <v>305</v>
      </c>
      <c r="F238" s="157" t="s">
        <v>305</v>
      </c>
      <c r="G238" s="157" t="s">
        <v>305</v>
      </c>
      <c r="H238" s="157" t="s">
        <v>305</v>
      </c>
      <c r="I238" s="157" t="s">
        <v>305</v>
      </c>
      <c r="J238" s="157" t="s">
        <v>305</v>
      </c>
      <c r="K238" s="157" t="s">
        <v>305</v>
      </c>
      <c r="L238" s="157" t="s">
        <v>305</v>
      </c>
      <c r="M238" s="157" t="s">
        <v>305</v>
      </c>
      <c r="N238" s="157" t="s">
        <v>305</v>
      </c>
      <c r="O238" s="157" t="s">
        <v>305</v>
      </c>
      <c r="P238" s="157" t="s">
        <v>305</v>
      </c>
      <c r="Q238" s="157" t="s">
        <v>305</v>
      </c>
      <c r="R238" s="157" t="s">
        <v>305</v>
      </c>
      <c r="S238" s="157" t="s">
        <v>305</v>
      </c>
      <c r="T238" s="157" t="s">
        <v>305</v>
      </c>
      <c r="U238" s="96"/>
    </row>
    <row r="239" spans="1:23">
      <c r="A239" s="92">
        <f>'Main Meals'!C238</f>
        <v>5502</v>
      </c>
      <c r="B239" s="92" t="str">
        <f>'Main Meals'!D238</f>
        <v>Pulled BBQ Chicken (family style)</v>
      </c>
      <c r="C239" s="96" t="s">
        <v>1015</v>
      </c>
      <c r="D239" s="96">
        <v>6</v>
      </c>
      <c r="E239" s="96" t="s">
        <v>304</v>
      </c>
      <c r="F239" s="96">
        <v>570</v>
      </c>
      <c r="G239" s="96" t="s">
        <v>305</v>
      </c>
      <c r="H239" s="96">
        <v>25</v>
      </c>
      <c r="I239" s="96">
        <v>7</v>
      </c>
      <c r="J239" s="96">
        <v>0</v>
      </c>
      <c r="K239" s="96">
        <v>120</v>
      </c>
      <c r="L239" s="96">
        <v>560</v>
      </c>
      <c r="M239" s="96">
        <v>48</v>
      </c>
      <c r="N239" s="96">
        <v>5</v>
      </c>
      <c r="O239" s="96">
        <v>7</v>
      </c>
      <c r="P239" s="96">
        <v>37</v>
      </c>
      <c r="Q239" s="101">
        <v>0.15</v>
      </c>
      <c r="R239" s="101">
        <v>0.6</v>
      </c>
      <c r="S239" s="101">
        <v>0.04</v>
      </c>
      <c r="T239" s="101">
        <v>0.15</v>
      </c>
      <c r="U239" s="96"/>
      <c r="V239" s="96"/>
    </row>
    <row r="240" spans="1:23" s="103" customFormat="1">
      <c r="A240" s="92">
        <f>'Main Meals'!C239</f>
        <v>7702</v>
      </c>
      <c r="B240" s="92" t="str">
        <f>'Main Meals'!D239</f>
        <v xml:space="preserve">Truffled Mac &amp; Cheese (family style)  </v>
      </c>
      <c r="C240" s="96" t="s">
        <v>1017</v>
      </c>
      <c r="D240" s="96">
        <v>6</v>
      </c>
      <c r="E240" s="96" t="s">
        <v>304</v>
      </c>
      <c r="F240" s="96">
        <v>560</v>
      </c>
      <c r="G240" s="96" t="s">
        <v>137</v>
      </c>
      <c r="H240" s="96">
        <v>28</v>
      </c>
      <c r="I240" s="96">
        <v>17</v>
      </c>
      <c r="J240" s="96">
        <v>0</v>
      </c>
      <c r="K240" s="96">
        <v>85</v>
      </c>
      <c r="L240" s="96">
        <v>760</v>
      </c>
      <c r="M240" s="96">
        <v>48</v>
      </c>
      <c r="N240" s="96">
        <v>2</v>
      </c>
      <c r="O240" s="96">
        <v>4</v>
      </c>
      <c r="P240" s="96">
        <v>25</v>
      </c>
      <c r="Q240" s="101">
        <v>0</v>
      </c>
      <c r="R240" s="101">
        <v>0</v>
      </c>
      <c r="S240" s="101">
        <v>0.6</v>
      </c>
      <c r="T240" s="101">
        <v>0</v>
      </c>
      <c r="U240" s="96"/>
      <c r="V240" s="96"/>
      <c r="W240" s="96"/>
    </row>
    <row r="241" spans="1:23">
      <c r="A241" s="92">
        <f>'Main Meals'!C240</f>
        <v>12802</v>
      </c>
      <c r="B241" s="92" t="str">
        <f>'Main Meals'!D240</f>
        <v xml:space="preserve">Classic Mac &amp; Cheese (family style)  </v>
      </c>
      <c r="C241" s="92" t="s">
        <v>1134</v>
      </c>
      <c r="D241" s="92">
        <v>6</v>
      </c>
      <c r="E241" s="92" t="s">
        <v>304</v>
      </c>
      <c r="F241" s="96">
        <v>550</v>
      </c>
      <c r="G241" s="108" t="s">
        <v>305</v>
      </c>
      <c r="H241" s="96">
        <v>27</v>
      </c>
      <c r="I241" s="96">
        <v>17</v>
      </c>
      <c r="J241" s="96">
        <v>0</v>
      </c>
      <c r="K241" s="96">
        <v>85</v>
      </c>
      <c r="L241" s="96">
        <v>760</v>
      </c>
      <c r="M241" s="96">
        <v>48</v>
      </c>
      <c r="N241" s="96">
        <v>2</v>
      </c>
      <c r="O241" s="96">
        <v>4</v>
      </c>
      <c r="P241" s="96">
        <v>25</v>
      </c>
      <c r="Q241" s="101">
        <v>0</v>
      </c>
      <c r="R241" s="101">
        <v>0</v>
      </c>
      <c r="S241" s="101">
        <v>0.6</v>
      </c>
      <c r="T241" s="101">
        <v>0</v>
      </c>
    </row>
    <row r="242" spans="1:23">
      <c r="A242" s="92">
        <f>'Main Meals'!C241</f>
        <v>5202</v>
      </c>
      <c r="B242" s="92" t="str">
        <f>'Main Meals'!D241</f>
        <v xml:space="preserve">Jumbo Lump Crab Cakes (family style)  </v>
      </c>
      <c r="C242" s="96" t="s">
        <v>1016</v>
      </c>
      <c r="D242" s="96">
        <v>6</v>
      </c>
      <c r="E242" s="96" t="s">
        <v>304</v>
      </c>
      <c r="F242" s="96">
        <v>550</v>
      </c>
      <c r="G242" s="96" t="s">
        <v>305</v>
      </c>
      <c r="H242" s="96">
        <v>28</v>
      </c>
      <c r="I242" s="96">
        <v>3</v>
      </c>
      <c r="J242" s="96">
        <v>0</v>
      </c>
      <c r="K242" s="96">
        <v>265</v>
      </c>
      <c r="L242" s="96">
        <v>1060</v>
      </c>
      <c r="M242" s="96">
        <v>45</v>
      </c>
      <c r="N242" s="96">
        <v>5</v>
      </c>
      <c r="O242" s="96">
        <v>15</v>
      </c>
      <c r="P242" s="96">
        <v>27</v>
      </c>
      <c r="Q242" s="101">
        <v>0.6</v>
      </c>
      <c r="R242" s="101">
        <v>0.8</v>
      </c>
      <c r="S242" s="101">
        <v>0.15</v>
      </c>
      <c r="T242" s="101">
        <v>0.15</v>
      </c>
      <c r="U242" s="96"/>
      <c r="V242" s="96"/>
    </row>
    <row r="243" spans="1:23">
      <c r="A243" s="92">
        <f>'Main Meals'!C242</f>
        <v>19102</v>
      </c>
      <c r="B243" s="92" t="str">
        <f>'Main Meals'!D242</f>
        <v xml:space="preserve">Provençal Roast Beef (family style) </v>
      </c>
      <c r="C243" s="92" t="s">
        <v>1017</v>
      </c>
      <c r="D243" s="92">
        <v>6</v>
      </c>
      <c r="E243" s="92" t="s">
        <v>304</v>
      </c>
      <c r="F243" s="6">
        <v>480</v>
      </c>
      <c r="G243" s="134" t="s">
        <v>305</v>
      </c>
      <c r="H243" s="6">
        <v>23</v>
      </c>
      <c r="I243" s="6">
        <v>3.5</v>
      </c>
      <c r="J243" s="6">
        <v>0</v>
      </c>
      <c r="K243" s="6">
        <v>70</v>
      </c>
      <c r="L243" s="6">
        <v>620</v>
      </c>
      <c r="M243" s="6">
        <v>34</v>
      </c>
      <c r="N243" s="6">
        <v>4</v>
      </c>
      <c r="O243" s="6">
        <v>2</v>
      </c>
      <c r="P243" s="6">
        <v>30</v>
      </c>
      <c r="Q243" s="150">
        <v>0.6</v>
      </c>
      <c r="R243" s="150">
        <v>0.15</v>
      </c>
      <c r="S243" s="150">
        <v>0.04</v>
      </c>
      <c r="T243" s="150">
        <v>0.2</v>
      </c>
      <c r="U243" s="96"/>
    </row>
    <row r="244" spans="1:23">
      <c r="A244" s="92">
        <f>'Main Meals'!C243</f>
        <v>6102</v>
      </c>
      <c r="B244" s="92" t="str">
        <f>'Main Meals'!D243</f>
        <v xml:space="preserve">Green Beans with Toasted Almonds (family style) </v>
      </c>
      <c r="C244" s="96" t="s">
        <v>714</v>
      </c>
      <c r="D244" s="96">
        <v>7</v>
      </c>
      <c r="E244" s="96" t="s">
        <v>304</v>
      </c>
      <c r="F244" s="96">
        <v>50</v>
      </c>
      <c r="G244" s="152" t="s">
        <v>305</v>
      </c>
      <c r="H244" s="96">
        <v>3.5</v>
      </c>
      <c r="I244" s="96">
        <v>0</v>
      </c>
      <c r="J244" s="96">
        <v>0</v>
      </c>
      <c r="K244" s="96">
        <v>0</v>
      </c>
      <c r="L244" s="96">
        <v>25</v>
      </c>
      <c r="M244" s="96">
        <v>5</v>
      </c>
      <c r="N244" s="96">
        <v>2</v>
      </c>
      <c r="O244" s="96">
        <v>2</v>
      </c>
      <c r="P244" s="96">
        <v>2</v>
      </c>
      <c r="Q244" s="101">
        <v>0.02</v>
      </c>
      <c r="R244" s="101">
        <v>0.08</v>
      </c>
      <c r="S244" s="101">
        <v>0.02</v>
      </c>
      <c r="T244" s="101">
        <v>0.06</v>
      </c>
      <c r="U244" s="96"/>
      <c r="V244" s="96"/>
    </row>
    <row r="245" spans="1:23">
      <c r="A245" s="92">
        <f>'Main Meals'!C244</f>
        <v>50402</v>
      </c>
      <c r="B245" s="92" t="str">
        <f>'Main Meals'!D244</f>
        <v xml:space="preserve">Cole Slaw (family style)  </v>
      </c>
      <c r="C245" s="92" t="s">
        <v>1034</v>
      </c>
      <c r="D245" s="92">
        <v>5</v>
      </c>
      <c r="E245" s="92" t="s">
        <v>304</v>
      </c>
      <c r="F245" s="96">
        <v>90</v>
      </c>
      <c r="G245" s="96" t="s">
        <v>305</v>
      </c>
      <c r="H245" s="96">
        <v>5</v>
      </c>
      <c r="I245" s="96">
        <v>0</v>
      </c>
      <c r="J245" s="96">
        <v>0</v>
      </c>
      <c r="K245" s="96">
        <v>0</v>
      </c>
      <c r="L245" s="96">
        <v>280</v>
      </c>
      <c r="M245" s="96">
        <v>12</v>
      </c>
      <c r="N245" s="96">
        <v>2</v>
      </c>
      <c r="O245" s="96">
        <v>8</v>
      </c>
      <c r="P245" s="96">
        <v>1</v>
      </c>
      <c r="Q245" s="97">
        <v>0.35</v>
      </c>
      <c r="R245" s="97">
        <v>0.25</v>
      </c>
      <c r="S245" s="97">
        <v>0.02</v>
      </c>
      <c r="T245" s="97">
        <v>0</v>
      </c>
      <c r="U245" s="96"/>
    </row>
    <row r="246" spans="1:23">
      <c r="A246" s="92">
        <f>'Main Meals'!C245</f>
        <v>50502</v>
      </c>
      <c r="B246" s="92" t="str">
        <f>'Main Meals'!D245</f>
        <v xml:space="preserve">Herb &amp; Olive Macaroni Salad (family style) </v>
      </c>
      <c r="C246" s="96" t="s">
        <v>1035</v>
      </c>
      <c r="D246" s="96">
        <v>3.5</v>
      </c>
      <c r="E246" s="96" t="s">
        <v>304</v>
      </c>
      <c r="F246" s="96">
        <v>210</v>
      </c>
      <c r="G246" s="96" t="s">
        <v>305</v>
      </c>
      <c r="H246" s="96">
        <v>10</v>
      </c>
      <c r="I246" s="96">
        <v>1</v>
      </c>
      <c r="J246" s="96">
        <v>0</v>
      </c>
      <c r="K246" s="96">
        <v>0</v>
      </c>
      <c r="L246" s="96">
        <v>230</v>
      </c>
      <c r="M246" s="96">
        <v>27</v>
      </c>
      <c r="N246" s="96">
        <v>3</v>
      </c>
      <c r="O246" s="96">
        <v>2</v>
      </c>
      <c r="P246" s="96">
        <v>3</v>
      </c>
      <c r="Q246" s="97">
        <v>0.5</v>
      </c>
      <c r="R246" s="97">
        <v>0.08</v>
      </c>
      <c r="S246" s="97">
        <v>0.02</v>
      </c>
      <c r="T246" s="97">
        <v>0.06</v>
      </c>
      <c r="U246" s="96"/>
      <c r="V246" s="96"/>
    </row>
    <row r="247" spans="1:23">
      <c r="A247" s="92">
        <f>'Main Meals'!C246</f>
        <v>50601</v>
      </c>
      <c r="B247" s="92" t="str">
        <f>'Main Meals'!D246</f>
        <v xml:space="preserve">Chicken-Pomodoro Lasagna (family style) </v>
      </c>
      <c r="C247" s="96" t="s">
        <v>855</v>
      </c>
      <c r="D247" s="96">
        <v>4</v>
      </c>
      <c r="E247" s="96" t="s">
        <v>304</v>
      </c>
      <c r="F247" s="96">
        <v>470</v>
      </c>
      <c r="G247" s="96" t="s">
        <v>305</v>
      </c>
      <c r="H247" s="96">
        <v>20</v>
      </c>
      <c r="I247" s="96">
        <v>8</v>
      </c>
      <c r="J247" s="96">
        <v>0</v>
      </c>
      <c r="K247" s="96">
        <v>85</v>
      </c>
      <c r="L247" s="96">
        <v>550</v>
      </c>
      <c r="M247" s="96">
        <v>44</v>
      </c>
      <c r="N247" s="96">
        <v>4</v>
      </c>
      <c r="O247" s="96">
        <v>4</v>
      </c>
      <c r="P247" s="96">
        <v>25</v>
      </c>
      <c r="Q247" s="101">
        <v>0.04</v>
      </c>
      <c r="R247" s="101">
        <v>0.15</v>
      </c>
      <c r="S247" s="101">
        <v>0.25</v>
      </c>
      <c r="T247" s="101">
        <v>0.1</v>
      </c>
      <c r="U247" s="96"/>
      <c r="V247" s="96"/>
    </row>
    <row r="248" spans="1:23">
      <c r="A248" s="92">
        <f>'Main Meals'!C247</f>
        <v>11802</v>
      </c>
      <c r="B248" s="92" t="str">
        <f>'Main Meals'!D247</f>
        <v xml:space="preserve">Garden Vegetable Lasagna (family style) </v>
      </c>
      <c r="C248" s="96" t="s">
        <v>855</v>
      </c>
      <c r="D248" s="96">
        <v>4</v>
      </c>
      <c r="E248" s="96" t="s">
        <v>304</v>
      </c>
      <c r="F248" s="96">
        <v>550</v>
      </c>
      <c r="G248" s="96" t="s">
        <v>305</v>
      </c>
      <c r="H248" s="96">
        <v>29</v>
      </c>
      <c r="I248" s="96">
        <v>14</v>
      </c>
      <c r="J248" s="96">
        <v>0</v>
      </c>
      <c r="K248" s="96">
        <v>65</v>
      </c>
      <c r="L248" s="96">
        <v>880</v>
      </c>
      <c r="M248" s="96">
        <v>47</v>
      </c>
      <c r="N248" s="96">
        <v>6</v>
      </c>
      <c r="O248" s="96">
        <v>10</v>
      </c>
      <c r="P248" s="96">
        <v>22</v>
      </c>
      <c r="Q248" s="101">
        <v>0.4</v>
      </c>
      <c r="R248" s="101">
        <v>0.25</v>
      </c>
      <c r="S248" s="101">
        <v>0.7</v>
      </c>
      <c r="T248" s="101">
        <v>0.1</v>
      </c>
      <c r="U248" s="96"/>
      <c r="V248" s="96"/>
    </row>
    <row r="249" spans="1:23" s="103" customFormat="1">
      <c r="A249" s="92">
        <f>'Main Meals'!C248</f>
        <v>50701</v>
      </c>
      <c r="B249" s="92" t="str">
        <f>'Main Meals'!D248</f>
        <v>Asian Chicken Salad</v>
      </c>
      <c r="C249" s="96" t="s">
        <v>1086</v>
      </c>
      <c r="D249" s="96">
        <v>1</v>
      </c>
      <c r="E249" s="96" t="s">
        <v>304</v>
      </c>
      <c r="F249" s="96">
        <v>430</v>
      </c>
      <c r="G249" s="96" t="s">
        <v>305</v>
      </c>
      <c r="H249" s="96">
        <v>18</v>
      </c>
      <c r="I249" s="96">
        <v>3</v>
      </c>
      <c r="J249" s="96">
        <v>0</v>
      </c>
      <c r="K249" s="96">
        <v>70</v>
      </c>
      <c r="L249" s="96">
        <v>130</v>
      </c>
      <c r="M249" s="96">
        <v>32</v>
      </c>
      <c r="N249" s="96">
        <v>3</v>
      </c>
      <c r="O249" s="96">
        <v>2</v>
      </c>
      <c r="P249" s="96">
        <v>34</v>
      </c>
      <c r="Q249" s="97">
        <v>0.45</v>
      </c>
      <c r="R249" s="97">
        <v>1</v>
      </c>
      <c r="S249" s="97">
        <v>0.15</v>
      </c>
      <c r="T249" s="97">
        <v>0.15</v>
      </c>
      <c r="U249" s="96"/>
      <c r="V249" s="96"/>
      <c r="W249" s="96"/>
    </row>
    <row r="250" spans="1:23">
      <c r="A250" s="92">
        <f>'Main Meals'!C249</f>
        <v>10903</v>
      </c>
      <c r="B250" s="92" t="str">
        <f>'Main Meals'!D249</f>
        <v xml:space="preserve">Cold Brew  </v>
      </c>
      <c r="C250" s="92" t="s">
        <v>1069</v>
      </c>
      <c r="D250" s="92">
        <v>1</v>
      </c>
      <c r="E250" s="92" t="s">
        <v>304</v>
      </c>
      <c r="F250" s="96">
        <v>5</v>
      </c>
      <c r="G250" s="96" t="s">
        <v>305</v>
      </c>
      <c r="H250" s="96">
        <v>0</v>
      </c>
      <c r="I250" s="96">
        <v>0</v>
      </c>
      <c r="J250" s="96">
        <v>0</v>
      </c>
      <c r="K250" s="96">
        <v>0</v>
      </c>
      <c r="L250" s="96">
        <v>10</v>
      </c>
      <c r="M250" s="96">
        <v>0</v>
      </c>
      <c r="N250" s="96">
        <v>0</v>
      </c>
      <c r="O250" s="96">
        <v>0</v>
      </c>
      <c r="P250" s="96">
        <v>1</v>
      </c>
      <c r="Q250" s="97">
        <v>0</v>
      </c>
      <c r="R250" s="97">
        <v>0</v>
      </c>
      <c r="S250" s="97">
        <v>0</v>
      </c>
      <c r="T250" s="97">
        <v>0</v>
      </c>
    </row>
    <row r="251" spans="1:23">
      <c r="A251" s="92">
        <f>'Main Meals'!C250</f>
        <v>50602</v>
      </c>
      <c r="B251" s="92" t="str">
        <f>'Main Meals'!D250</f>
        <v xml:space="preserve">Chicken-Pomodoro Lasagna  </v>
      </c>
      <c r="C251" s="96" t="s">
        <v>303</v>
      </c>
      <c r="D251" s="96">
        <v>1</v>
      </c>
      <c r="E251" s="96" t="s">
        <v>304</v>
      </c>
      <c r="F251" s="96">
        <v>470</v>
      </c>
      <c r="G251" s="96" t="s">
        <v>305</v>
      </c>
      <c r="H251" s="96">
        <v>20</v>
      </c>
      <c r="I251" s="96">
        <v>8</v>
      </c>
      <c r="J251" s="96">
        <v>0</v>
      </c>
      <c r="K251" s="96">
        <v>85</v>
      </c>
      <c r="L251" s="96">
        <v>550</v>
      </c>
      <c r="M251" s="96">
        <v>44</v>
      </c>
      <c r="N251" s="96">
        <v>4</v>
      </c>
      <c r="O251" s="96">
        <v>4</v>
      </c>
      <c r="P251" s="96">
        <v>25</v>
      </c>
      <c r="Q251" s="101">
        <v>0.04</v>
      </c>
      <c r="R251" s="101">
        <v>0.15</v>
      </c>
      <c r="S251" s="101">
        <v>0.25</v>
      </c>
      <c r="T251" s="101">
        <v>0.1</v>
      </c>
      <c r="U251" s="96"/>
      <c r="V251" s="96"/>
    </row>
    <row r="252" spans="1:23">
      <c r="A252" s="92">
        <f>'Main Meals'!C251</f>
        <v>50801</v>
      </c>
      <c r="B252" s="92" t="str">
        <f>'Main Meals'!D251</f>
        <v xml:space="preserve">Limeade </v>
      </c>
      <c r="C252" s="92" t="s">
        <v>1088</v>
      </c>
      <c r="D252" s="92">
        <v>1</v>
      </c>
      <c r="E252" s="92" t="s">
        <v>304</v>
      </c>
      <c r="F252" s="96">
        <v>110</v>
      </c>
      <c r="G252" s="96" t="s">
        <v>305</v>
      </c>
      <c r="H252" s="96">
        <v>0</v>
      </c>
      <c r="I252" s="96">
        <v>0</v>
      </c>
      <c r="J252" s="96">
        <v>0</v>
      </c>
      <c r="K252" s="96">
        <v>0</v>
      </c>
      <c r="L252" s="96">
        <v>30</v>
      </c>
      <c r="M252" s="96">
        <v>28</v>
      </c>
      <c r="N252" s="96">
        <v>1</v>
      </c>
      <c r="O252" s="96">
        <v>24</v>
      </c>
      <c r="P252" s="96">
        <v>1</v>
      </c>
      <c r="Q252" s="97">
        <v>0.04</v>
      </c>
      <c r="R252" s="97">
        <v>0.25</v>
      </c>
      <c r="S252" s="97">
        <v>0.02</v>
      </c>
      <c r="T252" s="97">
        <v>0.06</v>
      </c>
    </row>
    <row r="253" spans="1:23" ht="46.8">
      <c r="A253" s="92">
        <f>'Main Meals'!C252</f>
        <v>50901</v>
      </c>
      <c r="B253" s="92" t="str">
        <f>'Main Meals'!D252</f>
        <v xml:space="preserve">Pulled BBQ Chicken Sliders </v>
      </c>
      <c r="C253" s="92" t="s">
        <v>1092</v>
      </c>
      <c r="D253" s="92">
        <v>4</v>
      </c>
      <c r="E253" s="92" t="s">
        <v>304</v>
      </c>
      <c r="F253" s="96">
        <v>310</v>
      </c>
      <c r="G253" s="96" t="s">
        <v>305</v>
      </c>
      <c r="H253" s="96">
        <v>10</v>
      </c>
      <c r="I253" s="96">
        <v>2</v>
      </c>
      <c r="J253" s="96">
        <v>0</v>
      </c>
      <c r="K253" s="96">
        <v>45</v>
      </c>
      <c r="L253" s="96">
        <v>430</v>
      </c>
      <c r="M253" s="96">
        <v>40</v>
      </c>
      <c r="N253" s="96">
        <v>6</v>
      </c>
      <c r="O253" s="96">
        <v>8</v>
      </c>
      <c r="P253" s="96">
        <v>14</v>
      </c>
      <c r="Q253" s="97">
        <v>0.2</v>
      </c>
      <c r="R253" s="97">
        <v>0.2</v>
      </c>
      <c r="S253" s="97">
        <v>0.06</v>
      </c>
      <c r="T253" s="97">
        <v>0.1</v>
      </c>
    </row>
    <row r="254" spans="1:23">
      <c r="A254" s="92">
        <f>'Main Meals'!C253</f>
        <v>60001</v>
      </c>
      <c r="B254" s="92" t="str">
        <f>'Main Meals'!D253</f>
        <v xml:space="preserve">Chocolate Chip Cookies </v>
      </c>
      <c r="C254" s="92" t="s">
        <v>1097</v>
      </c>
      <c r="D254" s="92">
        <v>8</v>
      </c>
      <c r="E254" s="92" t="s">
        <v>304</v>
      </c>
      <c r="F254" s="96">
        <v>150</v>
      </c>
      <c r="G254" s="96" t="s">
        <v>305</v>
      </c>
      <c r="H254" s="96">
        <v>8</v>
      </c>
      <c r="I254" s="96">
        <v>5</v>
      </c>
      <c r="J254" s="96">
        <v>0</v>
      </c>
      <c r="K254" s="96">
        <v>20</v>
      </c>
      <c r="L254" s="96">
        <v>45</v>
      </c>
      <c r="M254" s="96">
        <v>20</v>
      </c>
      <c r="N254" s="96">
        <v>1</v>
      </c>
      <c r="O254" s="96">
        <v>11</v>
      </c>
      <c r="P254" s="96">
        <v>1</v>
      </c>
      <c r="Q254" s="97">
        <v>0</v>
      </c>
      <c r="R254" s="97">
        <v>0</v>
      </c>
      <c r="S254" s="97">
        <v>0</v>
      </c>
      <c r="T254" s="97">
        <v>0.06</v>
      </c>
    </row>
    <row r="255" spans="1:23" s="103" customFormat="1">
      <c r="A255" s="92">
        <f>'Main Meals'!C254</f>
        <v>11302</v>
      </c>
      <c r="B255" s="92" t="str">
        <f>'Main Meals'!D254</f>
        <v xml:space="preserve">Caprese Pesto Salad Bowl with Chicken </v>
      </c>
      <c r="C255" s="96" t="s">
        <v>1119</v>
      </c>
      <c r="D255" s="96">
        <v>1</v>
      </c>
      <c r="E255" s="96" t="s">
        <v>304</v>
      </c>
      <c r="F255" s="96">
        <v>590</v>
      </c>
      <c r="G255" s="96" t="s">
        <v>305</v>
      </c>
      <c r="H255" s="96">
        <v>24</v>
      </c>
      <c r="I255" s="96">
        <v>9</v>
      </c>
      <c r="J255" s="96">
        <v>0</v>
      </c>
      <c r="K255" s="96">
        <v>75</v>
      </c>
      <c r="L255" s="96">
        <v>550</v>
      </c>
      <c r="M255" s="96">
        <v>62</v>
      </c>
      <c r="N255" s="96">
        <v>4</v>
      </c>
      <c r="O255" s="96">
        <v>3</v>
      </c>
      <c r="P255" s="96">
        <v>33</v>
      </c>
      <c r="Q255" s="101">
        <v>0.15</v>
      </c>
      <c r="R255" s="101">
        <v>0.3</v>
      </c>
      <c r="S255" s="101">
        <v>0.3</v>
      </c>
      <c r="T255" s="101">
        <v>0.1</v>
      </c>
      <c r="U255" s="96"/>
      <c r="V255" s="96"/>
      <c r="W255" s="96"/>
    </row>
    <row r="256" spans="1:23" s="103" customFormat="1">
      <c r="A256" s="92">
        <f>'Main Meals'!C255</f>
        <v>11303</v>
      </c>
      <c r="B256" s="92" t="str">
        <f>'Main Meals'!D255</f>
        <v xml:space="preserve">Caprese Pesto Salad Bowl (family style) </v>
      </c>
      <c r="C256" s="96" t="s">
        <v>1121</v>
      </c>
      <c r="D256" s="96">
        <v>6</v>
      </c>
      <c r="E256" s="96" t="s">
        <v>304</v>
      </c>
      <c r="F256" s="96">
        <v>510</v>
      </c>
      <c r="G256" s="96" t="s">
        <v>305</v>
      </c>
      <c r="H256" s="96">
        <v>22</v>
      </c>
      <c r="I256" s="96">
        <v>8</v>
      </c>
      <c r="J256" s="96">
        <v>0</v>
      </c>
      <c r="K256" s="96">
        <v>20</v>
      </c>
      <c r="L256" s="96">
        <v>520</v>
      </c>
      <c r="M256" s="96">
        <v>62</v>
      </c>
      <c r="N256" s="96">
        <v>4</v>
      </c>
      <c r="O256" s="96">
        <v>3</v>
      </c>
      <c r="P256" s="96">
        <v>18</v>
      </c>
      <c r="Q256" s="101">
        <v>0.15</v>
      </c>
      <c r="R256" s="101">
        <v>0.3</v>
      </c>
      <c r="S256" s="101">
        <v>0.3</v>
      </c>
      <c r="T256" s="101">
        <v>0.06</v>
      </c>
      <c r="U256" s="96"/>
      <c r="V256" s="96"/>
      <c r="W256" s="96"/>
    </row>
    <row r="257" spans="1:23" s="103" customFormat="1">
      <c r="A257" s="92">
        <f>'Main Meals'!C256</f>
        <v>60101</v>
      </c>
      <c r="B257" s="92" t="str">
        <f>'Main Meals'!D256</f>
        <v>Vietnamese Rice Noodles (Beef)</v>
      </c>
      <c r="C257" s="96" t="s">
        <v>303</v>
      </c>
      <c r="D257" s="96">
        <v>1</v>
      </c>
      <c r="E257" s="96" t="s">
        <v>304</v>
      </c>
      <c r="F257" s="96">
        <v>570</v>
      </c>
      <c r="G257" s="96" t="s">
        <v>305</v>
      </c>
      <c r="H257" s="96">
        <v>31</v>
      </c>
      <c r="I257" s="96">
        <v>7</v>
      </c>
      <c r="J257" s="96">
        <v>0.5</v>
      </c>
      <c r="K257" s="96">
        <v>90</v>
      </c>
      <c r="L257" s="96">
        <v>540</v>
      </c>
      <c r="M257" s="96">
        <v>38</v>
      </c>
      <c r="N257" s="96">
        <v>4</v>
      </c>
      <c r="O257" s="96">
        <v>7</v>
      </c>
      <c r="P257" s="96">
        <v>35</v>
      </c>
      <c r="Q257" s="101">
        <v>0.6</v>
      </c>
      <c r="R257" s="101">
        <v>0.45</v>
      </c>
      <c r="S257" s="101">
        <v>0.06</v>
      </c>
      <c r="T257" s="101">
        <v>0.2</v>
      </c>
      <c r="U257" s="96"/>
      <c r="V257" s="96"/>
      <c r="W257" s="96"/>
    </row>
    <row r="258" spans="1:23" s="103" customFormat="1">
      <c r="A258" s="92">
        <f>'Main Meals'!C257</f>
        <v>60102</v>
      </c>
      <c r="B258" s="92" t="str">
        <f>'Main Meals'!D257</f>
        <v>Vietnamese Rice Noodles (Shrimp)</v>
      </c>
      <c r="C258" s="96" t="s">
        <v>303</v>
      </c>
      <c r="D258" s="96">
        <v>1</v>
      </c>
      <c r="E258" s="96" t="s">
        <v>304</v>
      </c>
      <c r="F258" s="96">
        <v>380</v>
      </c>
      <c r="G258" s="96" t="s">
        <v>305</v>
      </c>
      <c r="H258" s="96">
        <v>19</v>
      </c>
      <c r="I258" s="96">
        <v>3</v>
      </c>
      <c r="J258" s="96">
        <v>0</v>
      </c>
      <c r="K258" s="96">
        <v>100</v>
      </c>
      <c r="L258" s="96">
        <v>1050</v>
      </c>
      <c r="M258" s="96">
        <v>39</v>
      </c>
      <c r="N258" s="96">
        <v>5</v>
      </c>
      <c r="O258" s="96">
        <v>7</v>
      </c>
      <c r="P258" s="96">
        <v>15</v>
      </c>
      <c r="Q258" s="101">
        <v>0.6</v>
      </c>
      <c r="R258" s="101">
        <v>0.45</v>
      </c>
      <c r="S258" s="101">
        <v>0.08</v>
      </c>
      <c r="T258" s="101">
        <v>0.1</v>
      </c>
      <c r="U258" s="96"/>
      <c r="V258" s="96"/>
      <c r="W258" s="96"/>
    </row>
    <row r="259" spans="1:23" s="103" customFormat="1" ht="19.05" customHeight="1">
      <c r="A259" s="92">
        <f>'Main Meals'!C258</f>
        <v>60103</v>
      </c>
      <c r="B259" s="92" t="str">
        <f>'Main Meals'!D258</f>
        <v>Vietnamese Rice Noodles (Veggie)</v>
      </c>
      <c r="C259" s="96" t="s">
        <v>303</v>
      </c>
      <c r="D259" s="96">
        <v>1</v>
      </c>
      <c r="E259" s="96" t="s">
        <v>304</v>
      </c>
      <c r="F259" s="96">
        <v>340</v>
      </c>
      <c r="G259" s="96" t="s">
        <v>305</v>
      </c>
      <c r="H259" s="96">
        <v>19</v>
      </c>
      <c r="I259" s="96">
        <v>3</v>
      </c>
      <c r="J259" s="96">
        <v>0</v>
      </c>
      <c r="K259" s="96">
        <v>0</v>
      </c>
      <c r="L259" s="96">
        <v>470</v>
      </c>
      <c r="M259" s="96">
        <v>40</v>
      </c>
      <c r="N259" s="96">
        <v>5</v>
      </c>
      <c r="O259" s="96">
        <v>7</v>
      </c>
      <c r="P259" s="96">
        <v>5</v>
      </c>
      <c r="Q259" s="101">
        <v>0.6</v>
      </c>
      <c r="R259" s="101">
        <v>0.45</v>
      </c>
      <c r="S259" s="101">
        <v>0.06</v>
      </c>
      <c r="T259" s="101">
        <v>0.1</v>
      </c>
      <c r="U259" s="96"/>
      <c r="V259" s="96"/>
      <c r="W259" s="96"/>
    </row>
    <row r="260" spans="1:23" ht="25.05" customHeight="1">
      <c r="A260" s="92">
        <f>'Main Meals'!C259</f>
        <v>4901</v>
      </c>
      <c r="B260" s="92" t="str">
        <f>'Main Meals'!D259</f>
        <v xml:space="preserve">Sunrise Fruit Bowl </v>
      </c>
      <c r="C260" s="92" t="s">
        <v>725</v>
      </c>
      <c r="D260" s="92">
        <v>1</v>
      </c>
      <c r="E260" s="133" t="s">
        <v>304</v>
      </c>
      <c r="F260" s="96">
        <v>120</v>
      </c>
      <c r="G260" s="96" t="s">
        <v>305</v>
      </c>
      <c r="H260" s="96">
        <v>1.5</v>
      </c>
      <c r="I260" s="96">
        <v>1</v>
      </c>
      <c r="J260" s="96">
        <v>0</v>
      </c>
      <c r="K260" s="96">
        <v>10</v>
      </c>
      <c r="L260" s="96">
        <v>105</v>
      </c>
      <c r="M260" s="96">
        <v>27</v>
      </c>
      <c r="N260" s="96">
        <v>3</v>
      </c>
      <c r="O260" s="96">
        <v>21</v>
      </c>
      <c r="P260" s="96">
        <v>8</v>
      </c>
      <c r="Q260" s="97">
        <v>0</v>
      </c>
      <c r="R260" s="97">
        <v>0.6</v>
      </c>
      <c r="S260" s="97">
        <v>0.25</v>
      </c>
      <c r="T260" s="97">
        <v>0</v>
      </c>
      <c r="U260" s="96"/>
      <c r="V260" s="96"/>
      <c r="W260" s="96"/>
    </row>
    <row r="261" spans="1:23">
      <c r="A261" s="92">
        <f>'Main Meals'!C260</f>
        <v>60201</v>
      </c>
      <c r="B261" s="92" t="str">
        <f>'Main Meals'!D260</f>
        <v xml:space="preserve">Chicken Cacciatore </v>
      </c>
      <c r="C261" s="96" t="s">
        <v>725</v>
      </c>
      <c r="D261" s="96">
        <v>1</v>
      </c>
      <c r="E261" s="96"/>
      <c r="F261" s="96">
        <v>440</v>
      </c>
      <c r="G261" s="96" t="s">
        <v>305</v>
      </c>
      <c r="H261" s="96">
        <v>12</v>
      </c>
      <c r="I261" s="96">
        <v>2</v>
      </c>
      <c r="J261" s="96">
        <v>0</v>
      </c>
      <c r="K261" s="96">
        <v>130</v>
      </c>
      <c r="L261" s="96">
        <v>1480</v>
      </c>
      <c r="M261" s="96">
        <v>36</v>
      </c>
      <c r="N261" s="96">
        <v>6</v>
      </c>
      <c r="O261" s="96">
        <v>8</v>
      </c>
      <c r="P261" s="96">
        <v>46</v>
      </c>
      <c r="Q261" s="97">
        <v>1</v>
      </c>
      <c r="R261" s="97">
        <v>2.1</v>
      </c>
      <c r="S261" s="97">
        <v>0.15</v>
      </c>
      <c r="T261" s="97">
        <v>0.15</v>
      </c>
      <c r="U261" s="96"/>
      <c r="V261" s="96"/>
    </row>
    <row r="262" spans="1:23">
      <c r="A262" s="92">
        <f>'Main Meals'!C261</f>
        <v>60301</v>
      </c>
      <c r="B262" s="210" t="str">
        <f>'Main Meals'!D261</f>
        <v xml:space="preserve">Teriyaki Meatballs </v>
      </c>
      <c r="C262" s="96" t="s">
        <v>725</v>
      </c>
      <c r="D262" s="96">
        <v>1</v>
      </c>
      <c r="E262" s="96"/>
      <c r="F262" s="96">
        <v>610</v>
      </c>
      <c r="G262" s="96" t="s">
        <v>305</v>
      </c>
      <c r="H262" s="96">
        <v>40</v>
      </c>
      <c r="I262" s="96">
        <v>9</v>
      </c>
      <c r="J262" s="96">
        <v>0</v>
      </c>
      <c r="K262" s="96">
        <v>125</v>
      </c>
      <c r="L262" s="96">
        <v>1120</v>
      </c>
      <c r="M262" s="96">
        <v>28</v>
      </c>
      <c r="N262" s="96">
        <v>1</v>
      </c>
      <c r="O262" s="96">
        <v>18</v>
      </c>
      <c r="P262" s="96">
        <v>31</v>
      </c>
      <c r="Q262" s="97">
        <v>0.15</v>
      </c>
      <c r="R262" s="97">
        <v>0.1</v>
      </c>
      <c r="S262" s="97">
        <v>0.15</v>
      </c>
      <c r="T262" s="97">
        <v>0.15</v>
      </c>
      <c r="U262" s="96"/>
      <c r="V262" s="96"/>
    </row>
    <row r="263" spans="1:23">
      <c r="A263" s="92">
        <f>'Main Meals'!C262</f>
        <v>2501</v>
      </c>
      <c r="B263" s="210" t="str">
        <f>'Main Meals'!D262</f>
        <v>Coconut Laksa (Cod)</v>
      </c>
      <c r="C263" s="96" t="s">
        <v>725</v>
      </c>
      <c r="D263" s="96">
        <v>1</v>
      </c>
      <c r="E263" s="96"/>
      <c r="F263" s="96">
        <v>610</v>
      </c>
      <c r="G263" s="96" t="s">
        <v>305</v>
      </c>
      <c r="H263" s="96">
        <v>33</v>
      </c>
      <c r="I263" s="96">
        <v>25</v>
      </c>
      <c r="J263" s="96">
        <v>0</v>
      </c>
      <c r="K263" s="96">
        <v>55</v>
      </c>
      <c r="L263" s="96">
        <v>840</v>
      </c>
      <c r="M263" s="96">
        <v>48</v>
      </c>
      <c r="N263" s="96">
        <v>2</v>
      </c>
      <c r="O263" s="96">
        <v>6</v>
      </c>
      <c r="P263" s="96">
        <v>28</v>
      </c>
      <c r="Q263" s="97">
        <v>0.4</v>
      </c>
      <c r="R263" s="97">
        <v>0.08</v>
      </c>
      <c r="S263" s="97">
        <v>0.06</v>
      </c>
      <c r="T263" s="97">
        <v>0.1</v>
      </c>
      <c r="U263" s="96"/>
      <c r="V263" s="96"/>
    </row>
    <row r="264" spans="1:23">
      <c r="A264" s="92">
        <f>'Main Meals'!C263</f>
        <v>1104</v>
      </c>
      <c r="B264" s="210" t="str">
        <f>'Main Meals'!D263</f>
        <v>Teriyaki Don Buri (Turkey Meatballs)</v>
      </c>
      <c r="C264" s="96" t="s">
        <v>725</v>
      </c>
      <c r="D264" s="96">
        <v>1</v>
      </c>
      <c r="E264" s="96"/>
      <c r="F264" s="96">
        <v>710</v>
      </c>
      <c r="G264" s="96" t="s">
        <v>305</v>
      </c>
      <c r="H264" s="96">
        <v>36</v>
      </c>
      <c r="I264" s="96">
        <v>8</v>
      </c>
      <c r="J264" s="96">
        <v>0</v>
      </c>
      <c r="K264" s="96">
        <v>125</v>
      </c>
      <c r="L264" s="96">
        <v>930</v>
      </c>
      <c r="M264" s="96">
        <v>62</v>
      </c>
      <c r="N264" s="96">
        <v>2</v>
      </c>
      <c r="O264" s="96">
        <v>15</v>
      </c>
      <c r="P264" s="96">
        <v>34</v>
      </c>
      <c r="Q264" s="97">
        <v>0.35</v>
      </c>
      <c r="R264" s="97">
        <v>0.25</v>
      </c>
      <c r="S264" s="97">
        <v>0.2</v>
      </c>
      <c r="T264" s="97">
        <v>0.15</v>
      </c>
      <c r="U264" s="96"/>
      <c r="V264" s="96"/>
    </row>
    <row r="265" spans="1:23">
      <c r="A265" s="92">
        <f>'Main Meals'!C264</f>
        <v>40809</v>
      </c>
      <c r="B265" s="210" t="str">
        <f>'Main Meals'!D264</f>
        <v xml:space="preserve">September Menu Bundle </v>
      </c>
      <c r="C265" s="102" t="s">
        <v>305</v>
      </c>
      <c r="D265" s="102" t="s">
        <v>305</v>
      </c>
      <c r="E265" s="102" t="s">
        <v>305</v>
      </c>
      <c r="F265" s="102" t="s">
        <v>305</v>
      </c>
      <c r="G265" s="102" t="s">
        <v>305</v>
      </c>
      <c r="H265" s="102" t="s">
        <v>305</v>
      </c>
      <c r="I265" s="102" t="s">
        <v>305</v>
      </c>
      <c r="J265" s="102" t="s">
        <v>305</v>
      </c>
      <c r="K265" s="102" t="s">
        <v>305</v>
      </c>
      <c r="L265" s="102" t="s">
        <v>305</v>
      </c>
      <c r="M265" s="102" t="s">
        <v>305</v>
      </c>
      <c r="N265" s="102" t="s">
        <v>305</v>
      </c>
      <c r="O265" s="102" t="s">
        <v>305</v>
      </c>
      <c r="P265" s="102" t="s">
        <v>305</v>
      </c>
      <c r="Q265" s="102" t="s">
        <v>305</v>
      </c>
      <c r="R265" s="102" t="s">
        <v>305</v>
      </c>
      <c r="S265" s="102" t="s">
        <v>305</v>
      </c>
      <c r="T265" s="102" t="s">
        <v>305</v>
      </c>
      <c r="U265" s="96"/>
      <c r="V265" s="96"/>
    </row>
    <row r="266" spans="1:23">
      <c r="A266" s="92">
        <f>'Main Meals'!C265</f>
        <v>40810</v>
      </c>
      <c r="B266" s="210" t="str">
        <f>'Main Meals'!D265</f>
        <v xml:space="preserve">The Weekender Bundle </v>
      </c>
      <c r="C266" s="102" t="s">
        <v>305</v>
      </c>
      <c r="D266" s="102" t="s">
        <v>305</v>
      </c>
      <c r="E266" s="102" t="s">
        <v>305</v>
      </c>
      <c r="F266" s="102" t="s">
        <v>305</v>
      </c>
      <c r="G266" s="102" t="s">
        <v>305</v>
      </c>
      <c r="H266" s="102" t="s">
        <v>305</v>
      </c>
      <c r="I266" s="102" t="s">
        <v>305</v>
      </c>
      <c r="J266" s="102" t="s">
        <v>305</v>
      </c>
      <c r="K266" s="102" t="s">
        <v>305</v>
      </c>
      <c r="L266" s="102" t="s">
        <v>305</v>
      </c>
      <c r="M266" s="102" t="s">
        <v>305</v>
      </c>
      <c r="N266" s="102" t="s">
        <v>305</v>
      </c>
      <c r="O266" s="102" t="s">
        <v>305</v>
      </c>
      <c r="P266" s="102" t="s">
        <v>305</v>
      </c>
      <c r="Q266" s="102" t="s">
        <v>305</v>
      </c>
      <c r="R266" s="102" t="s">
        <v>305</v>
      </c>
      <c r="S266" s="102" t="s">
        <v>305</v>
      </c>
      <c r="T266" s="102" t="s">
        <v>305</v>
      </c>
      <c r="U266" s="96"/>
      <c r="V266" s="96"/>
    </row>
    <row r="267" spans="1:23">
      <c r="A267" s="92">
        <f>'Main Meals'!C266</f>
        <v>40811</v>
      </c>
      <c r="B267" s="210" t="str">
        <f>'Main Meals'!D266</f>
        <v xml:space="preserve">Family  Bundle </v>
      </c>
      <c r="C267" s="102" t="s">
        <v>305</v>
      </c>
      <c r="D267" s="102" t="s">
        <v>305</v>
      </c>
      <c r="E267" s="102" t="s">
        <v>305</v>
      </c>
      <c r="F267" s="102" t="s">
        <v>305</v>
      </c>
      <c r="G267" s="102" t="s">
        <v>305</v>
      </c>
      <c r="H267" s="102" t="s">
        <v>305</v>
      </c>
      <c r="I267" s="102" t="s">
        <v>305</v>
      </c>
      <c r="J267" s="102" t="s">
        <v>305</v>
      </c>
      <c r="K267" s="102" t="s">
        <v>305</v>
      </c>
      <c r="L267" s="102" t="s">
        <v>305</v>
      </c>
      <c r="M267" s="102" t="s">
        <v>305</v>
      </c>
      <c r="N267" s="102" t="s">
        <v>305</v>
      </c>
      <c r="O267" s="102" t="s">
        <v>305</v>
      </c>
      <c r="P267" s="102" t="s">
        <v>305</v>
      </c>
      <c r="Q267" s="102" t="s">
        <v>305</v>
      </c>
      <c r="R267" s="102" t="s">
        <v>305</v>
      </c>
      <c r="S267" s="102" t="s">
        <v>305</v>
      </c>
      <c r="T267" s="102" t="s">
        <v>305</v>
      </c>
    </row>
    <row r="268" spans="1:23">
      <c r="A268" s="92">
        <f>'Main Meals'!C267</f>
        <v>1003</v>
      </c>
      <c r="B268" s="92" t="str">
        <f>'Main Meals'!D267</f>
        <v>Pad Thai (Chicken)</v>
      </c>
      <c r="C268" s="92" t="s">
        <v>303</v>
      </c>
      <c r="D268" s="92">
        <v>1</v>
      </c>
      <c r="F268" s="92">
        <v>690</v>
      </c>
      <c r="G268" s="92" t="s">
        <v>305</v>
      </c>
      <c r="H268" s="92">
        <v>34</v>
      </c>
      <c r="I268" s="92">
        <v>6</v>
      </c>
      <c r="J268" s="92">
        <v>0</v>
      </c>
      <c r="K268" s="92">
        <v>130</v>
      </c>
      <c r="L268" s="92">
        <v>570</v>
      </c>
      <c r="M268" s="92">
        <v>54</v>
      </c>
      <c r="N268" s="92">
        <v>5</v>
      </c>
      <c r="O268" s="92">
        <v>6</v>
      </c>
      <c r="P268" s="92">
        <v>46</v>
      </c>
      <c r="Q268" s="157">
        <v>0.6</v>
      </c>
      <c r="R268" s="157">
        <v>0.15</v>
      </c>
      <c r="S268" s="157">
        <v>0.06</v>
      </c>
      <c r="T268" s="157">
        <v>0.1</v>
      </c>
    </row>
    <row r="269" spans="1:23">
      <c r="A269" s="92">
        <f>'Main Meals'!C268</f>
        <v>1603</v>
      </c>
      <c r="B269" s="92" t="str">
        <f>'Main Meals'!D268</f>
        <v>Tikka Masala  (Lamb)</v>
      </c>
      <c r="C269" s="92" t="s">
        <v>303</v>
      </c>
      <c r="D269" s="92">
        <v>1</v>
      </c>
      <c r="F269" s="92">
        <v>660</v>
      </c>
      <c r="G269" s="92" t="s">
        <v>305</v>
      </c>
      <c r="H269" s="92">
        <v>36</v>
      </c>
      <c r="I269" s="92">
        <v>16</v>
      </c>
      <c r="J269" s="92">
        <v>0</v>
      </c>
      <c r="K269" s="92">
        <v>85</v>
      </c>
      <c r="L269" s="92">
        <v>600</v>
      </c>
      <c r="M269" s="92">
        <v>54</v>
      </c>
      <c r="N269" s="92">
        <v>8</v>
      </c>
      <c r="O269" s="92">
        <v>7</v>
      </c>
      <c r="P269" s="92">
        <v>31</v>
      </c>
      <c r="Q269" s="157">
        <v>0.9</v>
      </c>
      <c r="R269" s="157">
        <v>0.25</v>
      </c>
      <c r="S269" s="157">
        <v>0.1</v>
      </c>
      <c r="T269" s="157">
        <v>0.35</v>
      </c>
    </row>
    <row r="270" spans="1:23">
      <c r="A270" s="92">
        <f>'Main Meals'!C269</f>
        <v>3308</v>
      </c>
      <c r="B270" s="92" t="str">
        <f>'Main Meals'!D269</f>
        <v>Thai Green Curry  (Cod)</v>
      </c>
      <c r="C270" s="92" t="s">
        <v>303</v>
      </c>
      <c r="D270" s="92">
        <v>1</v>
      </c>
      <c r="F270" s="92">
        <v>570</v>
      </c>
      <c r="G270" s="92" t="s">
        <v>305</v>
      </c>
      <c r="H270" s="92">
        <v>29</v>
      </c>
      <c r="I270" s="92">
        <v>22</v>
      </c>
      <c r="J270" s="92">
        <v>0</v>
      </c>
      <c r="K270" s="92">
        <v>55</v>
      </c>
      <c r="L270" s="92">
        <v>950</v>
      </c>
      <c r="M270" s="92">
        <v>46</v>
      </c>
      <c r="N270" s="92">
        <v>3</v>
      </c>
      <c r="O270" s="92">
        <v>5</v>
      </c>
      <c r="P270" s="92">
        <v>29</v>
      </c>
      <c r="Q270" s="157">
        <v>0.1</v>
      </c>
      <c r="R270" s="157">
        <v>0.4</v>
      </c>
      <c r="S270" s="157">
        <v>0.06</v>
      </c>
      <c r="T270" s="157">
        <v>0.1</v>
      </c>
    </row>
    <row r="271" spans="1:23">
      <c r="A271" s="92">
        <f>'Main Meals'!C270</f>
        <v>40812</v>
      </c>
      <c r="B271" s="92" t="str">
        <f>'Main Meals'!D270</f>
        <v xml:space="preserve">October Bundle </v>
      </c>
      <c r="C271" s="102" t="s">
        <v>305</v>
      </c>
      <c r="D271" s="102" t="s">
        <v>305</v>
      </c>
      <c r="E271" s="102" t="s">
        <v>305</v>
      </c>
      <c r="F271" s="102" t="s">
        <v>305</v>
      </c>
      <c r="G271" s="102" t="s">
        <v>305</v>
      </c>
      <c r="H271" s="102" t="s">
        <v>305</v>
      </c>
      <c r="I271" s="102" t="s">
        <v>305</v>
      </c>
      <c r="J271" s="102" t="s">
        <v>305</v>
      </c>
      <c r="K271" s="102" t="s">
        <v>305</v>
      </c>
      <c r="L271" s="102" t="s">
        <v>305</v>
      </c>
      <c r="M271" s="102" t="s">
        <v>305</v>
      </c>
      <c r="N271" s="102" t="s">
        <v>305</v>
      </c>
      <c r="O271" s="102" t="s">
        <v>305</v>
      </c>
      <c r="P271" s="102" t="s">
        <v>305</v>
      </c>
      <c r="Q271" s="102" t="s">
        <v>305</v>
      </c>
      <c r="R271" s="102" t="s">
        <v>305</v>
      </c>
      <c r="S271" s="102" t="s">
        <v>305</v>
      </c>
      <c r="T271" s="102" t="s">
        <v>305</v>
      </c>
    </row>
    <row r="272" spans="1:23">
      <c r="A272" s="92">
        <f>'Main Meals'!C271</f>
        <v>40813</v>
      </c>
      <c r="B272" s="92" t="str">
        <f>'Main Meals'!D271</f>
        <v xml:space="preserve">Cocktail Party Bundle </v>
      </c>
      <c r="C272" s="102" t="s">
        <v>305</v>
      </c>
      <c r="D272" s="102" t="s">
        <v>305</v>
      </c>
      <c r="E272" s="102" t="s">
        <v>305</v>
      </c>
      <c r="F272" s="102" t="s">
        <v>305</v>
      </c>
      <c r="G272" s="102" t="s">
        <v>305</v>
      </c>
      <c r="H272" s="102" t="s">
        <v>305</v>
      </c>
      <c r="I272" s="102" t="s">
        <v>305</v>
      </c>
      <c r="J272" s="102" t="s">
        <v>305</v>
      </c>
      <c r="K272" s="102" t="s">
        <v>305</v>
      </c>
      <c r="L272" s="102" t="s">
        <v>305</v>
      </c>
      <c r="M272" s="102" t="s">
        <v>305</v>
      </c>
      <c r="N272" s="102" t="s">
        <v>305</v>
      </c>
      <c r="O272" s="102" t="s">
        <v>305</v>
      </c>
      <c r="P272" s="102" t="s">
        <v>305</v>
      </c>
      <c r="Q272" s="102" t="s">
        <v>305</v>
      </c>
      <c r="R272" s="102" t="s">
        <v>305</v>
      </c>
      <c r="S272" s="102" t="s">
        <v>305</v>
      </c>
      <c r="T272" s="102" t="s">
        <v>305</v>
      </c>
    </row>
    <row r="273" spans="1:20">
      <c r="A273" s="92">
        <f>'Main Meals'!C272</f>
        <v>40814</v>
      </c>
      <c r="B273" s="92" t="str">
        <f>'Main Meals'!D272</f>
        <v xml:space="preserve">Beth Israel Omivore Bundle Tuesday OLD NOT ACTIVE </v>
      </c>
      <c r="C273" s="102" t="s">
        <v>305</v>
      </c>
      <c r="D273" s="102" t="s">
        <v>305</v>
      </c>
      <c r="E273" s="102" t="s">
        <v>305</v>
      </c>
      <c r="F273" s="102" t="s">
        <v>305</v>
      </c>
      <c r="G273" s="102" t="s">
        <v>305</v>
      </c>
      <c r="H273" s="102" t="s">
        <v>305</v>
      </c>
      <c r="I273" s="102" t="s">
        <v>305</v>
      </c>
      <c r="J273" s="102" t="s">
        <v>305</v>
      </c>
      <c r="K273" s="102" t="s">
        <v>305</v>
      </c>
      <c r="L273" s="102" t="s">
        <v>305</v>
      </c>
      <c r="M273" s="102" t="s">
        <v>305</v>
      </c>
      <c r="N273" s="102" t="s">
        <v>305</v>
      </c>
      <c r="O273" s="102" t="s">
        <v>305</v>
      </c>
      <c r="P273" s="102" t="s">
        <v>305</v>
      </c>
      <c r="Q273" s="102" t="s">
        <v>305</v>
      </c>
      <c r="R273" s="102" t="s">
        <v>305</v>
      </c>
      <c r="S273" s="102" t="s">
        <v>305</v>
      </c>
      <c r="T273" s="102" t="s">
        <v>305</v>
      </c>
    </row>
    <row r="274" spans="1:20">
      <c r="A274" s="92">
        <f>'Main Meals'!C273</f>
        <v>40815</v>
      </c>
      <c r="B274" s="92" t="str">
        <f>'Main Meals'!D273</f>
        <v xml:space="preserve">Beth Isreal Omnivore One Time Intro Bundle OLD NOT ACTIVE </v>
      </c>
      <c r="C274" s="102" t="s">
        <v>305</v>
      </c>
      <c r="D274" s="102" t="s">
        <v>305</v>
      </c>
      <c r="E274" s="102" t="s">
        <v>305</v>
      </c>
      <c r="F274" s="102" t="s">
        <v>305</v>
      </c>
      <c r="G274" s="102" t="s">
        <v>305</v>
      </c>
      <c r="H274" s="102" t="s">
        <v>305</v>
      </c>
      <c r="I274" s="102" t="s">
        <v>305</v>
      </c>
      <c r="J274" s="102" t="s">
        <v>305</v>
      </c>
      <c r="K274" s="102" t="s">
        <v>305</v>
      </c>
      <c r="L274" s="102" t="s">
        <v>305</v>
      </c>
      <c r="M274" s="102" t="s">
        <v>305</v>
      </c>
      <c r="N274" s="102" t="s">
        <v>305</v>
      </c>
      <c r="O274" s="102" t="s">
        <v>305</v>
      </c>
      <c r="P274" s="102" t="s">
        <v>305</v>
      </c>
      <c r="Q274" s="102" t="s">
        <v>305</v>
      </c>
      <c r="R274" s="102" t="s">
        <v>305</v>
      </c>
      <c r="S274" s="102" t="s">
        <v>305</v>
      </c>
      <c r="T274" s="102" t="s">
        <v>305</v>
      </c>
    </row>
    <row r="275" spans="1:20">
      <c r="A275" s="92">
        <f>'Main Meals'!C274</f>
        <v>40816</v>
      </c>
      <c r="B275" s="92" t="str">
        <f>'Main Meals'!D274</f>
        <v xml:space="preserve">Beth Israel Omivore Bundle Wednesday OLD NOT ACTIVE </v>
      </c>
      <c r="C275" s="102" t="s">
        <v>305</v>
      </c>
      <c r="D275" s="102" t="s">
        <v>305</v>
      </c>
      <c r="E275" s="102" t="s">
        <v>305</v>
      </c>
      <c r="F275" s="102" t="s">
        <v>305</v>
      </c>
      <c r="G275" s="102" t="s">
        <v>305</v>
      </c>
      <c r="H275" s="102" t="s">
        <v>305</v>
      </c>
      <c r="I275" s="102" t="s">
        <v>305</v>
      </c>
      <c r="J275" s="102" t="s">
        <v>305</v>
      </c>
      <c r="K275" s="102" t="s">
        <v>305</v>
      </c>
      <c r="L275" s="102" t="s">
        <v>305</v>
      </c>
      <c r="M275" s="102" t="s">
        <v>305</v>
      </c>
      <c r="N275" s="102" t="s">
        <v>305</v>
      </c>
      <c r="O275" s="102" t="s">
        <v>305</v>
      </c>
      <c r="P275" s="102" t="s">
        <v>305</v>
      </c>
      <c r="Q275" s="102" t="s">
        <v>305</v>
      </c>
      <c r="R275" s="102" t="s">
        <v>305</v>
      </c>
      <c r="S275" s="102" t="s">
        <v>305</v>
      </c>
      <c r="T275" s="102" t="s">
        <v>305</v>
      </c>
    </row>
    <row r="276" spans="1:20">
      <c r="A276" s="92">
        <f>'Main Meals'!C275</f>
        <v>40817</v>
      </c>
      <c r="B276" s="92" t="str">
        <f>'Main Meals'!D275</f>
        <v xml:space="preserve">Beth Israel Omivore Bundle Friday OLD NOT ACTIVE </v>
      </c>
      <c r="C276" s="102" t="s">
        <v>305</v>
      </c>
      <c r="D276" s="102" t="s">
        <v>305</v>
      </c>
      <c r="E276" s="102" t="s">
        <v>305</v>
      </c>
      <c r="F276" s="102" t="s">
        <v>305</v>
      </c>
      <c r="G276" s="102" t="s">
        <v>305</v>
      </c>
      <c r="H276" s="102" t="s">
        <v>305</v>
      </c>
      <c r="I276" s="102" t="s">
        <v>305</v>
      </c>
      <c r="J276" s="102" t="s">
        <v>305</v>
      </c>
      <c r="K276" s="102" t="s">
        <v>305</v>
      </c>
      <c r="L276" s="102" t="s">
        <v>305</v>
      </c>
      <c r="M276" s="102" t="s">
        <v>305</v>
      </c>
      <c r="N276" s="102" t="s">
        <v>305</v>
      </c>
      <c r="O276" s="102" t="s">
        <v>305</v>
      </c>
      <c r="P276" s="102" t="s">
        <v>305</v>
      </c>
      <c r="Q276" s="102" t="s">
        <v>305</v>
      </c>
      <c r="R276" s="102" t="s">
        <v>305</v>
      </c>
      <c r="S276" s="102" t="s">
        <v>305</v>
      </c>
      <c r="T276" s="102" t="s">
        <v>305</v>
      </c>
    </row>
    <row r="277" spans="1:20">
      <c r="A277" s="92">
        <f>'Main Meals'!C276</f>
        <v>40818</v>
      </c>
      <c r="B277" s="92" t="str">
        <f>'Main Meals'!D276</f>
        <v xml:space="preserve">Beth Israel Vegetarian Bundle Tuesday OLD NOT ACTIVE </v>
      </c>
      <c r="C277" s="102" t="s">
        <v>305</v>
      </c>
      <c r="D277" s="102" t="s">
        <v>305</v>
      </c>
      <c r="E277" s="102" t="s">
        <v>305</v>
      </c>
      <c r="F277" s="102" t="s">
        <v>305</v>
      </c>
      <c r="G277" s="102" t="s">
        <v>305</v>
      </c>
      <c r="H277" s="102" t="s">
        <v>305</v>
      </c>
      <c r="I277" s="102" t="s">
        <v>305</v>
      </c>
      <c r="J277" s="102" t="s">
        <v>305</v>
      </c>
      <c r="K277" s="102" t="s">
        <v>305</v>
      </c>
      <c r="L277" s="102" t="s">
        <v>305</v>
      </c>
      <c r="M277" s="102" t="s">
        <v>305</v>
      </c>
      <c r="N277" s="102" t="s">
        <v>305</v>
      </c>
      <c r="O277" s="102" t="s">
        <v>305</v>
      </c>
      <c r="P277" s="102" t="s">
        <v>305</v>
      </c>
      <c r="Q277" s="102" t="s">
        <v>305</v>
      </c>
      <c r="R277" s="102" t="s">
        <v>305</v>
      </c>
      <c r="S277" s="102" t="s">
        <v>305</v>
      </c>
      <c r="T277" s="102" t="s">
        <v>305</v>
      </c>
    </row>
    <row r="278" spans="1:20">
      <c r="A278" s="92">
        <f>'Main Meals'!C277</f>
        <v>40819</v>
      </c>
      <c r="B278" s="92" t="str">
        <f>'Main Meals'!D277</f>
        <v xml:space="preserve">Beth Isreal Vegetarian One-Time Intro Bundle OLD NOT ACTIVE </v>
      </c>
      <c r="C278" s="102" t="s">
        <v>305</v>
      </c>
      <c r="D278" s="102" t="s">
        <v>305</v>
      </c>
      <c r="E278" s="102" t="s">
        <v>305</v>
      </c>
      <c r="F278" s="102" t="s">
        <v>305</v>
      </c>
      <c r="G278" s="102" t="s">
        <v>305</v>
      </c>
      <c r="H278" s="102" t="s">
        <v>305</v>
      </c>
      <c r="I278" s="102" t="s">
        <v>305</v>
      </c>
      <c r="J278" s="102" t="s">
        <v>305</v>
      </c>
      <c r="K278" s="102" t="s">
        <v>305</v>
      </c>
      <c r="L278" s="102" t="s">
        <v>305</v>
      </c>
      <c r="M278" s="102" t="s">
        <v>305</v>
      </c>
      <c r="N278" s="102" t="s">
        <v>305</v>
      </c>
      <c r="O278" s="102" t="s">
        <v>305</v>
      </c>
      <c r="P278" s="102" t="s">
        <v>305</v>
      </c>
      <c r="Q278" s="102" t="s">
        <v>305</v>
      </c>
      <c r="R278" s="102" t="s">
        <v>305</v>
      </c>
      <c r="S278" s="102" t="s">
        <v>305</v>
      </c>
      <c r="T278" s="102" t="s">
        <v>305</v>
      </c>
    </row>
    <row r="279" spans="1:20">
      <c r="A279" s="92">
        <f>'Main Meals'!C278</f>
        <v>40820</v>
      </c>
      <c r="B279" s="92" t="str">
        <f>'Main Meals'!D278</f>
        <v xml:space="preserve">Beth Israel Vegetarian Bundle Wednesday OLD NOT ACTIVE </v>
      </c>
      <c r="C279" s="102" t="s">
        <v>305</v>
      </c>
      <c r="D279" s="102" t="s">
        <v>305</v>
      </c>
      <c r="E279" s="102" t="s">
        <v>305</v>
      </c>
      <c r="F279" s="102" t="s">
        <v>305</v>
      </c>
      <c r="G279" s="102" t="s">
        <v>305</v>
      </c>
      <c r="H279" s="102" t="s">
        <v>305</v>
      </c>
      <c r="I279" s="102" t="s">
        <v>305</v>
      </c>
      <c r="J279" s="102" t="s">
        <v>305</v>
      </c>
      <c r="K279" s="102" t="s">
        <v>305</v>
      </c>
      <c r="L279" s="102" t="s">
        <v>305</v>
      </c>
      <c r="M279" s="102" t="s">
        <v>305</v>
      </c>
      <c r="N279" s="102" t="s">
        <v>305</v>
      </c>
      <c r="O279" s="102" t="s">
        <v>305</v>
      </c>
      <c r="P279" s="102" t="s">
        <v>305</v>
      </c>
      <c r="Q279" s="102" t="s">
        <v>305</v>
      </c>
      <c r="R279" s="102" t="s">
        <v>305</v>
      </c>
      <c r="S279" s="102" t="s">
        <v>305</v>
      </c>
      <c r="T279" s="102" t="s">
        <v>305</v>
      </c>
    </row>
    <row r="280" spans="1:20">
      <c r="A280" s="92">
        <f>'Main Meals'!C279</f>
        <v>40821</v>
      </c>
      <c r="B280" s="92" t="str">
        <f>'Main Meals'!D279</f>
        <v xml:space="preserve">Beth Israel Vegetarian Bundle Friday OLD NOT ACTIVE </v>
      </c>
      <c r="C280" s="102" t="s">
        <v>305</v>
      </c>
      <c r="D280" s="102" t="s">
        <v>305</v>
      </c>
      <c r="E280" s="102" t="s">
        <v>305</v>
      </c>
      <c r="F280" s="102" t="s">
        <v>305</v>
      </c>
      <c r="G280" s="102" t="s">
        <v>305</v>
      </c>
      <c r="H280" s="102" t="s">
        <v>305</v>
      </c>
      <c r="I280" s="102" t="s">
        <v>305</v>
      </c>
      <c r="J280" s="102" t="s">
        <v>305</v>
      </c>
      <c r="K280" s="102" t="s">
        <v>305</v>
      </c>
      <c r="L280" s="102" t="s">
        <v>305</v>
      </c>
      <c r="M280" s="102" t="s">
        <v>305</v>
      </c>
      <c r="N280" s="102" t="s">
        <v>305</v>
      </c>
      <c r="O280" s="102" t="s">
        <v>305</v>
      </c>
      <c r="P280" s="102" t="s">
        <v>305</v>
      </c>
      <c r="Q280" s="102" t="s">
        <v>305</v>
      </c>
      <c r="R280" s="102" t="s">
        <v>305</v>
      </c>
      <c r="S280" s="102" t="s">
        <v>305</v>
      </c>
      <c r="T280" s="102" t="s">
        <v>305</v>
      </c>
    </row>
    <row r="281" spans="1:20">
      <c r="A281" s="92">
        <f>'Main Meals'!C280</f>
        <v>40822</v>
      </c>
      <c r="B281" s="92" t="str">
        <f>'Main Meals'!D280</f>
        <v xml:space="preserve">PIH Vegetarian </v>
      </c>
      <c r="C281" s="102" t="s">
        <v>305</v>
      </c>
      <c r="D281" s="102" t="s">
        <v>305</v>
      </c>
      <c r="E281" s="102" t="s">
        <v>305</v>
      </c>
      <c r="F281" s="102" t="s">
        <v>305</v>
      </c>
      <c r="G281" s="102" t="s">
        <v>305</v>
      </c>
      <c r="H281" s="102" t="s">
        <v>305</v>
      </c>
      <c r="I281" s="102" t="s">
        <v>305</v>
      </c>
      <c r="J281" s="102" t="s">
        <v>305</v>
      </c>
      <c r="K281" s="102" t="s">
        <v>305</v>
      </c>
      <c r="L281" s="102" t="s">
        <v>305</v>
      </c>
      <c r="M281" s="102" t="s">
        <v>305</v>
      </c>
      <c r="N281" s="102" t="s">
        <v>305</v>
      </c>
      <c r="O281" s="102" t="s">
        <v>305</v>
      </c>
      <c r="P281" s="102" t="s">
        <v>305</v>
      </c>
      <c r="Q281" s="102" t="s">
        <v>305</v>
      </c>
      <c r="R281" s="102" t="s">
        <v>305</v>
      </c>
      <c r="S281" s="102" t="s">
        <v>305</v>
      </c>
      <c r="T281" s="102" t="s">
        <v>305</v>
      </c>
    </row>
    <row r="282" spans="1:20">
      <c r="A282" s="92">
        <f>'Main Meals'!C281</f>
        <v>40823</v>
      </c>
      <c r="B282" s="92" t="str">
        <f>'Main Meals'!D281</f>
        <v xml:space="preserve">PIH Vegan </v>
      </c>
      <c r="C282" s="102" t="s">
        <v>305</v>
      </c>
      <c r="D282" s="102" t="s">
        <v>305</v>
      </c>
      <c r="E282" s="102" t="s">
        <v>305</v>
      </c>
      <c r="F282" s="102" t="s">
        <v>305</v>
      </c>
      <c r="G282" s="102" t="s">
        <v>305</v>
      </c>
      <c r="H282" s="102" t="s">
        <v>305</v>
      </c>
      <c r="I282" s="102" t="s">
        <v>305</v>
      </c>
      <c r="J282" s="102" t="s">
        <v>305</v>
      </c>
      <c r="K282" s="102" t="s">
        <v>305</v>
      </c>
      <c r="L282" s="102" t="s">
        <v>305</v>
      </c>
      <c r="M282" s="102" t="s">
        <v>305</v>
      </c>
      <c r="N282" s="102" t="s">
        <v>305</v>
      </c>
      <c r="O282" s="102" t="s">
        <v>305</v>
      </c>
      <c r="P282" s="102" t="s">
        <v>305</v>
      </c>
      <c r="Q282" s="102" t="s">
        <v>305</v>
      </c>
      <c r="R282" s="102" t="s">
        <v>305</v>
      </c>
      <c r="S282" s="102" t="s">
        <v>305</v>
      </c>
      <c r="T282" s="102" t="s">
        <v>305</v>
      </c>
    </row>
    <row r="283" spans="1:20">
      <c r="A283" s="92">
        <f>'Main Meals'!C282</f>
        <v>40824</v>
      </c>
      <c r="B283" s="92" t="str">
        <f>'Main Meals'!D282</f>
        <v xml:space="preserve">PIH Omnivore </v>
      </c>
      <c r="C283" s="102" t="s">
        <v>305</v>
      </c>
      <c r="D283" s="102" t="s">
        <v>305</v>
      </c>
      <c r="E283" s="102" t="s">
        <v>305</v>
      </c>
      <c r="F283" s="102" t="s">
        <v>305</v>
      </c>
      <c r="G283" s="102" t="s">
        <v>305</v>
      </c>
      <c r="H283" s="102" t="s">
        <v>305</v>
      </c>
      <c r="I283" s="102" t="s">
        <v>305</v>
      </c>
      <c r="J283" s="102" t="s">
        <v>305</v>
      </c>
      <c r="K283" s="102" t="s">
        <v>305</v>
      </c>
      <c r="L283" s="102" t="s">
        <v>305</v>
      </c>
      <c r="M283" s="102" t="s">
        <v>305</v>
      </c>
      <c r="N283" s="102" t="s">
        <v>305</v>
      </c>
      <c r="O283" s="102" t="s">
        <v>305</v>
      </c>
      <c r="P283" s="102" t="s">
        <v>305</v>
      </c>
      <c r="Q283" s="102" t="s">
        <v>305</v>
      </c>
      <c r="R283" s="102" t="s">
        <v>305</v>
      </c>
      <c r="S283" s="102" t="s">
        <v>305</v>
      </c>
      <c r="T283" s="102" t="s">
        <v>305</v>
      </c>
    </row>
    <row r="284" spans="1:20">
      <c r="A284" s="92">
        <f>'Main Meals'!C283</f>
        <v>40825</v>
      </c>
      <c r="B284" s="92" t="str">
        <f>'Main Meals'!D283</f>
        <v xml:space="preserve">PIH Pescatarian </v>
      </c>
      <c r="C284" s="102" t="s">
        <v>305</v>
      </c>
      <c r="D284" s="102" t="s">
        <v>305</v>
      </c>
      <c r="E284" s="102" t="s">
        <v>305</v>
      </c>
      <c r="F284" s="102" t="s">
        <v>305</v>
      </c>
      <c r="G284" s="102" t="s">
        <v>305</v>
      </c>
      <c r="H284" s="102" t="s">
        <v>305</v>
      </c>
      <c r="I284" s="102" t="s">
        <v>305</v>
      </c>
      <c r="J284" s="102" t="s">
        <v>305</v>
      </c>
      <c r="K284" s="102" t="s">
        <v>305</v>
      </c>
      <c r="L284" s="102" t="s">
        <v>305</v>
      </c>
      <c r="M284" s="102" t="s">
        <v>305</v>
      </c>
      <c r="N284" s="102" t="s">
        <v>305</v>
      </c>
      <c r="O284" s="102" t="s">
        <v>305</v>
      </c>
      <c r="P284" s="102" t="s">
        <v>305</v>
      </c>
      <c r="Q284" s="102" t="s">
        <v>305</v>
      </c>
      <c r="R284" s="102" t="s">
        <v>305</v>
      </c>
      <c r="S284" s="102" t="s">
        <v>305</v>
      </c>
      <c r="T284" s="102" t="s">
        <v>305</v>
      </c>
    </row>
    <row r="285" spans="1:20">
      <c r="A285" s="92">
        <f>'Main Meals'!C284</f>
        <v>40826</v>
      </c>
      <c r="B285" s="92" t="str">
        <f>'Main Meals'!D284</f>
        <v xml:space="preserve">Snacks Bundle </v>
      </c>
      <c r="C285" s="102" t="s">
        <v>305</v>
      </c>
      <c r="D285" s="102" t="s">
        <v>305</v>
      </c>
      <c r="E285" s="102" t="s">
        <v>305</v>
      </c>
      <c r="F285" s="102" t="s">
        <v>305</v>
      </c>
      <c r="G285" s="102" t="s">
        <v>305</v>
      </c>
      <c r="H285" s="102" t="s">
        <v>305</v>
      </c>
      <c r="I285" s="102" t="s">
        <v>305</v>
      </c>
      <c r="J285" s="102" t="s">
        <v>305</v>
      </c>
      <c r="K285" s="102" t="s">
        <v>305</v>
      </c>
      <c r="L285" s="102" t="s">
        <v>305</v>
      </c>
      <c r="M285" s="102" t="s">
        <v>305</v>
      </c>
      <c r="N285" s="102" t="s">
        <v>305</v>
      </c>
      <c r="O285" s="102" t="s">
        <v>305</v>
      </c>
      <c r="P285" s="102" t="s">
        <v>305</v>
      </c>
      <c r="Q285" s="102" t="s">
        <v>305</v>
      </c>
      <c r="R285" s="102" t="s">
        <v>305</v>
      </c>
      <c r="S285" s="102" t="s">
        <v>305</v>
      </c>
      <c r="T285" s="102" t="s">
        <v>305</v>
      </c>
    </row>
    <row r="286" spans="1:20">
      <c r="A286" s="92">
        <f>'Main Meals'!C285</f>
        <v>40827</v>
      </c>
      <c r="B286" s="92" t="str">
        <f>'Main Meals'!D285</f>
        <v xml:space="preserve">Soups Bundle </v>
      </c>
      <c r="C286" s="102" t="s">
        <v>305</v>
      </c>
      <c r="D286" s="102" t="s">
        <v>305</v>
      </c>
      <c r="E286" s="102" t="s">
        <v>305</v>
      </c>
      <c r="F286" s="102" t="s">
        <v>305</v>
      </c>
      <c r="G286" s="102" t="s">
        <v>305</v>
      </c>
      <c r="H286" s="102" t="s">
        <v>305</v>
      </c>
      <c r="I286" s="102" t="s">
        <v>305</v>
      </c>
      <c r="J286" s="102" t="s">
        <v>305</v>
      </c>
      <c r="K286" s="102" t="s">
        <v>305</v>
      </c>
      <c r="L286" s="102" t="s">
        <v>305</v>
      </c>
      <c r="M286" s="102" t="s">
        <v>305</v>
      </c>
      <c r="N286" s="102" t="s">
        <v>305</v>
      </c>
      <c r="O286" s="102" t="s">
        <v>305</v>
      </c>
      <c r="P286" s="102" t="s">
        <v>305</v>
      </c>
      <c r="Q286" s="102" t="s">
        <v>305</v>
      </c>
      <c r="R286" s="102" t="s">
        <v>305</v>
      </c>
      <c r="S286" s="102" t="s">
        <v>305</v>
      </c>
      <c r="T286" s="102" t="s">
        <v>305</v>
      </c>
    </row>
    <row r="287" spans="1:20">
      <c r="A287" s="92">
        <f>'Main Meals'!C286</f>
        <v>60401</v>
      </c>
      <c r="B287" s="92" t="str">
        <f>'Main Meals'!D286</f>
        <v>Roasted Kabocha Salad (veggie)</v>
      </c>
      <c r="C287" s="92" t="s">
        <v>303</v>
      </c>
    </row>
    <row r="288" spans="1:20">
      <c r="A288" s="92">
        <f>'Main Meals'!C287</f>
        <v>60402</v>
      </c>
      <c r="B288" s="92" t="str">
        <f>'Main Meals'!D287</f>
        <v>Roasted Kabocha Salad (Chicken)</v>
      </c>
      <c r="C288" s="92" t="s">
        <v>303</v>
      </c>
    </row>
    <row r="289" spans="1:20">
      <c r="A289" s="92">
        <f>'Main Meals'!C288</f>
        <v>60501</v>
      </c>
      <c r="B289" s="92" t="str">
        <f>'Main Meals'!D288</f>
        <v xml:space="preserve">Stuffing </v>
      </c>
    </row>
    <row r="290" spans="1:20">
      <c r="A290" s="92">
        <f>'Main Meals'!C289</f>
        <v>5801</v>
      </c>
      <c r="B290" s="92" t="str">
        <f>'Main Meals'!D289</f>
        <v xml:space="preserve">Rosemary Whipped Potatoes </v>
      </c>
    </row>
    <row r="291" spans="1:20">
      <c r="A291" s="92">
        <f>'Main Meals'!C290</f>
        <v>40502</v>
      </c>
      <c r="B291" s="92" t="str">
        <f>'Main Meals'!D290</f>
        <v>Roasted Turkey Dinner (holiday)</v>
      </c>
    </row>
    <row r="292" spans="1:20">
      <c r="A292" s="92">
        <f>'Main Meals'!C291</f>
        <v>40828</v>
      </c>
      <c r="B292" s="92" t="str">
        <f>'Main Meals'!D291</f>
        <v xml:space="preserve">Thanksgiving Sides </v>
      </c>
      <c r="C292" s="92" t="s">
        <v>305</v>
      </c>
      <c r="D292" s="92" t="s">
        <v>305</v>
      </c>
      <c r="E292" s="92" t="s">
        <v>305</v>
      </c>
      <c r="F292" s="92" t="s">
        <v>305</v>
      </c>
      <c r="G292" s="92" t="s">
        <v>305</v>
      </c>
      <c r="H292" s="92" t="s">
        <v>305</v>
      </c>
      <c r="I292" s="92" t="s">
        <v>305</v>
      </c>
      <c r="J292" s="92" t="s">
        <v>305</v>
      </c>
      <c r="K292" s="92" t="s">
        <v>305</v>
      </c>
      <c r="L292" s="92" t="s">
        <v>305</v>
      </c>
      <c r="M292" s="92" t="s">
        <v>305</v>
      </c>
      <c r="N292" s="92" t="s">
        <v>305</v>
      </c>
      <c r="O292" s="92" t="s">
        <v>305</v>
      </c>
      <c r="P292" s="92" t="s">
        <v>305</v>
      </c>
      <c r="Q292" s="92" t="s">
        <v>305</v>
      </c>
      <c r="R292" s="92" t="s">
        <v>305</v>
      </c>
      <c r="S292" s="92" t="s">
        <v>305</v>
      </c>
      <c r="T292" s="92" t="s">
        <v>305</v>
      </c>
    </row>
    <row r="293" spans="1:20">
      <c r="A293" s="92">
        <f>'Main Meals'!C292</f>
        <v>40829</v>
      </c>
      <c r="B293" s="92" t="str">
        <f>'Main Meals'!D292</f>
        <v xml:space="preserve">Thanksgiving Dinner  </v>
      </c>
      <c r="C293" s="92" t="s">
        <v>305</v>
      </c>
      <c r="D293" s="92" t="s">
        <v>305</v>
      </c>
      <c r="E293" s="92" t="s">
        <v>305</v>
      </c>
      <c r="F293" s="92" t="s">
        <v>305</v>
      </c>
      <c r="G293" s="92" t="s">
        <v>305</v>
      </c>
      <c r="H293" s="92" t="s">
        <v>305</v>
      </c>
      <c r="I293" s="92" t="s">
        <v>305</v>
      </c>
      <c r="J293" s="92" t="s">
        <v>305</v>
      </c>
      <c r="K293" s="92" t="s">
        <v>305</v>
      </c>
      <c r="L293" s="92" t="s">
        <v>305</v>
      </c>
      <c r="M293" s="92" t="s">
        <v>305</v>
      </c>
      <c r="N293" s="92" t="s">
        <v>305</v>
      </c>
      <c r="O293" s="92" t="s">
        <v>305</v>
      </c>
      <c r="P293" s="92" t="s">
        <v>305</v>
      </c>
      <c r="Q293" s="92" t="s">
        <v>305</v>
      </c>
      <c r="R293" s="92" t="s">
        <v>305</v>
      </c>
      <c r="S293" s="92" t="s">
        <v>305</v>
      </c>
      <c r="T293" s="92" t="s">
        <v>305</v>
      </c>
    </row>
    <row r="294" spans="1:20">
      <c r="A294" s="92">
        <f>'Main Meals'!C293</f>
        <v>40830</v>
      </c>
      <c r="B294" s="92" t="str">
        <f>'Main Meals'!D293</f>
        <v xml:space="preserve">New This Month: November Bundle </v>
      </c>
      <c r="C294" s="92" t="s">
        <v>305</v>
      </c>
      <c r="D294" s="92" t="s">
        <v>305</v>
      </c>
      <c r="E294" s="92" t="s">
        <v>305</v>
      </c>
      <c r="F294" s="92" t="s">
        <v>305</v>
      </c>
      <c r="G294" s="92" t="s">
        <v>305</v>
      </c>
      <c r="H294" s="92" t="s">
        <v>305</v>
      </c>
      <c r="I294" s="92" t="s">
        <v>305</v>
      </c>
      <c r="J294" s="92" t="s">
        <v>305</v>
      </c>
      <c r="K294" s="92" t="s">
        <v>305</v>
      </c>
      <c r="L294" s="92" t="s">
        <v>305</v>
      </c>
      <c r="M294" s="92" t="s">
        <v>305</v>
      </c>
      <c r="N294" s="92" t="s">
        <v>305</v>
      </c>
      <c r="O294" s="92" t="s">
        <v>305</v>
      </c>
      <c r="P294" s="92" t="s">
        <v>305</v>
      </c>
      <c r="Q294" s="92" t="s">
        <v>305</v>
      </c>
      <c r="R294" s="92" t="s">
        <v>305</v>
      </c>
      <c r="S294" s="92" t="s">
        <v>305</v>
      </c>
      <c r="T294" s="92" t="s">
        <v>305</v>
      </c>
    </row>
    <row r="295" spans="1:20">
      <c r="A295" s="92">
        <f>'Main Meals'!C294</f>
        <v>4301</v>
      </c>
      <c r="B295" s="92" t="str">
        <f>'Main Meals'!D294</f>
        <v>Tierra Salad (Chicken)</v>
      </c>
      <c r="C295" s="92" t="s">
        <v>305</v>
      </c>
      <c r="D295" s="92" t="s">
        <v>305</v>
      </c>
      <c r="E295" s="92" t="s">
        <v>305</v>
      </c>
      <c r="F295" s="92" t="s">
        <v>305</v>
      </c>
      <c r="G295" s="92" t="s">
        <v>305</v>
      </c>
      <c r="H295" s="92" t="s">
        <v>305</v>
      </c>
      <c r="I295" s="92" t="s">
        <v>305</v>
      </c>
      <c r="J295" s="92" t="s">
        <v>305</v>
      </c>
      <c r="K295" s="92" t="s">
        <v>305</v>
      </c>
      <c r="L295" s="92" t="s">
        <v>305</v>
      </c>
      <c r="M295" s="92" t="s">
        <v>305</v>
      </c>
      <c r="N295" s="92" t="s">
        <v>305</v>
      </c>
      <c r="O295" s="92" t="s">
        <v>305</v>
      </c>
      <c r="P295" s="92" t="s">
        <v>305</v>
      </c>
      <c r="Q295" s="92" t="s">
        <v>305</v>
      </c>
      <c r="R295" s="92" t="s">
        <v>305</v>
      </c>
      <c r="S295" s="92" t="s">
        <v>305</v>
      </c>
      <c r="T295" s="92" t="s">
        <v>305</v>
      </c>
    </row>
    <row r="296" spans="1:20">
      <c r="A296" s="92">
        <f>'Main Meals'!C295</f>
        <v>4302</v>
      </c>
      <c r="B296" s="92" t="str">
        <f>'Main Meals'!D295</f>
        <v>Tierra Salad (Steak)</v>
      </c>
      <c r="C296" s="92" t="s">
        <v>305</v>
      </c>
      <c r="D296" s="92" t="s">
        <v>305</v>
      </c>
      <c r="E296" s="92" t="s">
        <v>305</v>
      </c>
      <c r="F296" s="92" t="s">
        <v>305</v>
      </c>
      <c r="G296" s="92" t="s">
        <v>305</v>
      </c>
      <c r="H296" s="92" t="s">
        <v>305</v>
      </c>
      <c r="I296" s="92" t="s">
        <v>305</v>
      </c>
      <c r="J296" s="92" t="s">
        <v>305</v>
      </c>
      <c r="K296" s="92" t="s">
        <v>305</v>
      </c>
      <c r="L296" s="92" t="s">
        <v>305</v>
      </c>
      <c r="M296" s="92" t="s">
        <v>305</v>
      </c>
      <c r="N296" s="92" t="s">
        <v>305</v>
      </c>
      <c r="O296" s="92" t="s">
        <v>305</v>
      </c>
      <c r="P296" s="92" t="s">
        <v>305</v>
      </c>
      <c r="Q296" s="92" t="s">
        <v>305</v>
      </c>
      <c r="R296" s="92" t="s">
        <v>305</v>
      </c>
      <c r="S296" s="92" t="s">
        <v>305</v>
      </c>
      <c r="T296" s="92" t="s">
        <v>305</v>
      </c>
    </row>
    <row r="297" spans="1:20">
      <c r="A297" s="92">
        <f>'Main Meals'!C296</f>
        <v>4303</v>
      </c>
      <c r="B297" s="92" t="str">
        <f>'Main Meals'!D296</f>
        <v>Tierra Salad (Tofu)</v>
      </c>
      <c r="C297" s="92" t="s">
        <v>305</v>
      </c>
      <c r="D297" s="92" t="s">
        <v>305</v>
      </c>
      <c r="E297" s="92" t="s">
        <v>305</v>
      </c>
      <c r="F297" s="92" t="s">
        <v>305</v>
      </c>
      <c r="G297" s="92" t="s">
        <v>305</v>
      </c>
      <c r="H297" s="92" t="s">
        <v>305</v>
      </c>
      <c r="I297" s="92" t="s">
        <v>305</v>
      </c>
      <c r="J297" s="92" t="s">
        <v>305</v>
      </c>
      <c r="K297" s="92" t="s">
        <v>305</v>
      </c>
      <c r="L297" s="92" t="s">
        <v>305</v>
      </c>
      <c r="M297" s="92" t="s">
        <v>305</v>
      </c>
      <c r="N297" s="92" t="s">
        <v>305</v>
      </c>
      <c r="O297" s="92" t="s">
        <v>305</v>
      </c>
      <c r="P297" s="92" t="s">
        <v>305</v>
      </c>
      <c r="Q297" s="92" t="s">
        <v>305</v>
      </c>
      <c r="R297" s="92" t="s">
        <v>305</v>
      </c>
      <c r="S297" s="92" t="s">
        <v>305</v>
      </c>
      <c r="T297" s="92" t="s">
        <v>305</v>
      </c>
    </row>
    <row r="298" spans="1:20">
      <c r="A298" s="92">
        <f>'Main Meals'!C297</f>
        <v>60601</v>
      </c>
      <c r="B298" s="92" t="str">
        <f>'Main Meals'!D297</f>
        <v xml:space="preserve">Beef Stew  </v>
      </c>
      <c r="C298" s="92" t="s">
        <v>305</v>
      </c>
      <c r="D298" s="92" t="s">
        <v>305</v>
      </c>
      <c r="E298" s="92" t="s">
        <v>305</v>
      </c>
      <c r="F298" s="92" t="s">
        <v>305</v>
      </c>
      <c r="G298" s="92" t="s">
        <v>305</v>
      </c>
      <c r="H298" s="92" t="s">
        <v>305</v>
      </c>
      <c r="I298" s="92" t="s">
        <v>305</v>
      </c>
      <c r="J298" s="92" t="s">
        <v>305</v>
      </c>
      <c r="K298" s="92" t="s">
        <v>305</v>
      </c>
      <c r="L298" s="92" t="s">
        <v>305</v>
      </c>
      <c r="M298" s="92" t="s">
        <v>305</v>
      </c>
      <c r="N298" s="92" t="s">
        <v>305</v>
      </c>
      <c r="O298" s="92" t="s">
        <v>305</v>
      </c>
      <c r="P298" s="92" t="s">
        <v>305</v>
      </c>
      <c r="Q298" s="92" t="s">
        <v>305</v>
      </c>
      <c r="R298" s="92" t="s">
        <v>305</v>
      </c>
      <c r="S298" s="92" t="s">
        <v>305</v>
      </c>
      <c r="T298" s="92" t="s">
        <v>305</v>
      </c>
    </row>
    <row r="299" spans="1:20">
      <c r="A299" s="92">
        <f>'Main Meals'!C298</f>
        <v>60701</v>
      </c>
      <c r="B299" s="92" t="str">
        <f>'Main Meals'!D298</f>
        <v>Sunrise Fruit Smoothie (8 oz)</v>
      </c>
      <c r="C299" s="92" t="s">
        <v>305</v>
      </c>
      <c r="D299" s="92" t="s">
        <v>305</v>
      </c>
      <c r="E299" s="92" t="s">
        <v>305</v>
      </c>
      <c r="F299" s="92" t="s">
        <v>305</v>
      </c>
      <c r="G299" s="92" t="s">
        <v>305</v>
      </c>
      <c r="H299" s="92" t="s">
        <v>305</v>
      </c>
      <c r="I299" s="92" t="s">
        <v>305</v>
      </c>
      <c r="J299" s="92" t="s">
        <v>305</v>
      </c>
      <c r="K299" s="92" t="s">
        <v>305</v>
      </c>
      <c r="L299" s="92" t="s">
        <v>305</v>
      </c>
      <c r="M299" s="92" t="s">
        <v>305</v>
      </c>
      <c r="N299" s="92" t="s">
        <v>305</v>
      </c>
      <c r="O299" s="92" t="s">
        <v>305</v>
      </c>
      <c r="P299" s="92" t="s">
        <v>305</v>
      </c>
      <c r="Q299" s="92" t="s">
        <v>305</v>
      </c>
      <c r="R299" s="92" t="s">
        <v>305</v>
      </c>
      <c r="S299" s="92" t="s">
        <v>305</v>
      </c>
      <c r="T299" s="92" t="s">
        <v>305</v>
      </c>
    </row>
    <row r="300" spans="1:20">
      <c r="A300" s="92">
        <f>'Main Meals'!C299</f>
        <v>60801</v>
      </c>
      <c r="B300" s="92" t="str">
        <f>'Main Meals'!D299</f>
        <v xml:space="preserve">Braised Beef Brisket </v>
      </c>
      <c r="C300" s="92" t="s">
        <v>305</v>
      </c>
      <c r="D300" s="92" t="s">
        <v>305</v>
      </c>
      <c r="E300" s="92" t="s">
        <v>305</v>
      </c>
      <c r="F300" s="92" t="s">
        <v>305</v>
      </c>
      <c r="G300" s="92" t="s">
        <v>305</v>
      </c>
      <c r="H300" s="92" t="s">
        <v>305</v>
      </c>
      <c r="I300" s="92" t="s">
        <v>305</v>
      </c>
      <c r="J300" s="92" t="s">
        <v>305</v>
      </c>
      <c r="K300" s="92" t="s">
        <v>305</v>
      </c>
      <c r="L300" s="92" t="s">
        <v>305</v>
      </c>
      <c r="M300" s="92" t="s">
        <v>305</v>
      </c>
      <c r="N300" s="92" t="s">
        <v>305</v>
      </c>
      <c r="O300" s="92" t="s">
        <v>305</v>
      </c>
      <c r="P300" s="92" t="s">
        <v>305</v>
      </c>
      <c r="Q300" s="92" t="s">
        <v>305</v>
      </c>
      <c r="R300" s="92" t="s">
        <v>305</v>
      </c>
      <c r="S300" s="92" t="s">
        <v>305</v>
      </c>
      <c r="T300" s="92" t="s">
        <v>305</v>
      </c>
    </row>
    <row r="301" spans="1:20">
      <c r="A301" s="92">
        <f>'Main Meals'!C300</f>
        <v>60901</v>
      </c>
      <c r="B301" s="92" t="str">
        <f>'Main Meals'!D300</f>
        <v xml:space="preserve">Potato Latkes </v>
      </c>
      <c r="C301" s="92" t="s">
        <v>305</v>
      </c>
      <c r="D301" s="92" t="s">
        <v>305</v>
      </c>
      <c r="E301" s="92" t="s">
        <v>305</v>
      </c>
      <c r="F301" s="92" t="s">
        <v>305</v>
      </c>
      <c r="G301" s="92" t="s">
        <v>305</v>
      </c>
      <c r="H301" s="92" t="s">
        <v>305</v>
      </c>
      <c r="I301" s="92" t="s">
        <v>305</v>
      </c>
      <c r="J301" s="92" t="s">
        <v>305</v>
      </c>
      <c r="K301" s="92" t="s">
        <v>305</v>
      </c>
      <c r="L301" s="92" t="s">
        <v>305</v>
      </c>
      <c r="M301" s="92" t="s">
        <v>305</v>
      </c>
      <c r="N301" s="92" t="s">
        <v>305</v>
      </c>
      <c r="O301" s="92" t="s">
        <v>305</v>
      </c>
      <c r="P301" s="92" t="s">
        <v>305</v>
      </c>
      <c r="Q301" s="92" t="s">
        <v>305</v>
      </c>
      <c r="R301" s="92" t="s">
        <v>305</v>
      </c>
      <c r="S301" s="92" t="s">
        <v>305</v>
      </c>
      <c r="T301" s="92" t="s">
        <v>305</v>
      </c>
    </row>
    <row r="302" spans="1:20">
      <c r="A302" s="92">
        <f>'Main Meals'!C301</f>
        <v>70001</v>
      </c>
      <c r="B302" s="92" t="str">
        <f>'Main Meals'!D301</f>
        <v xml:space="preserve">Roasted Baby Carrots  </v>
      </c>
      <c r="C302" s="92" t="s">
        <v>305</v>
      </c>
      <c r="D302" s="92" t="s">
        <v>305</v>
      </c>
      <c r="E302" s="92" t="s">
        <v>305</v>
      </c>
      <c r="F302" s="92" t="s">
        <v>305</v>
      </c>
      <c r="G302" s="92" t="s">
        <v>305</v>
      </c>
      <c r="H302" s="92" t="s">
        <v>305</v>
      </c>
      <c r="I302" s="92" t="s">
        <v>305</v>
      </c>
      <c r="J302" s="92" t="s">
        <v>305</v>
      </c>
      <c r="K302" s="92" t="s">
        <v>305</v>
      </c>
      <c r="L302" s="92" t="s">
        <v>305</v>
      </c>
      <c r="M302" s="92" t="s">
        <v>305</v>
      </c>
      <c r="N302" s="92" t="s">
        <v>305</v>
      </c>
      <c r="O302" s="92" t="s">
        <v>305</v>
      </c>
      <c r="P302" s="92" t="s">
        <v>305</v>
      </c>
      <c r="Q302" s="92" t="s">
        <v>305</v>
      </c>
      <c r="R302" s="92" t="s">
        <v>305</v>
      </c>
      <c r="S302" s="92" t="s">
        <v>305</v>
      </c>
      <c r="T302" s="92" t="s">
        <v>305</v>
      </c>
    </row>
    <row r="303" spans="1:20">
      <c r="A303" s="92">
        <f>'Main Meals'!C302</f>
        <v>70101</v>
      </c>
      <c r="B303" s="92" t="str">
        <f>'Main Meals'!D302</f>
        <v xml:space="preserve">Lactose-Free Chive Sour Cream </v>
      </c>
      <c r="C303" s="92" t="s">
        <v>305</v>
      </c>
      <c r="D303" s="92" t="s">
        <v>305</v>
      </c>
      <c r="E303" s="92" t="s">
        <v>305</v>
      </c>
      <c r="F303" s="92" t="s">
        <v>305</v>
      </c>
      <c r="G303" s="92" t="s">
        <v>305</v>
      </c>
      <c r="H303" s="92" t="s">
        <v>305</v>
      </c>
      <c r="I303" s="92" t="s">
        <v>305</v>
      </c>
      <c r="J303" s="92" t="s">
        <v>305</v>
      </c>
      <c r="K303" s="92" t="s">
        <v>305</v>
      </c>
      <c r="L303" s="92" t="s">
        <v>305</v>
      </c>
      <c r="M303" s="92" t="s">
        <v>305</v>
      </c>
      <c r="N303" s="92" t="s">
        <v>305</v>
      </c>
      <c r="O303" s="92" t="s">
        <v>305</v>
      </c>
      <c r="P303" s="92" t="s">
        <v>305</v>
      </c>
      <c r="Q303" s="92" t="s">
        <v>305</v>
      </c>
      <c r="R303" s="92" t="s">
        <v>305</v>
      </c>
      <c r="S303" s="92" t="s">
        <v>305</v>
      </c>
      <c r="T303" s="92" t="s">
        <v>305</v>
      </c>
    </row>
    <row r="304" spans="1:20">
      <c r="A304" s="92">
        <f>'Main Meals'!C303</f>
        <v>13502</v>
      </c>
      <c r="B304" s="92" t="str">
        <f>'Main Meals'!D303</f>
        <v xml:space="preserve">Sautéed Spinach </v>
      </c>
      <c r="C304" s="92" t="s">
        <v>305</v>
      </c>
      <c r="D304" s="92" t="s">
        <v>305</v>
      </c>
      <c r="E304" s="92" t="s">
        <v>305</v>
      </c>
      <c r="F304" s="92" t="s">
        <v>305</v>
      </c>
      <c r="G304" s="92" t="s">
        <v>305</v>
      </c>
      <c r="H304" s="92" t="s">
        <v>305</v>
      </c>
      <c r="I304" s="92" t="s">
        <v>305</v>
      </c>
      <c r="J304" s="92" t="s">
        <v>305</v>
      </c>
      <c r="K304" s="92" t="s">
        <v>305</v>
      </c>
      <c r="L304" s="92" t="s">
        <v>305</v>
      </c>
      <c r="M304" s="92" t="s">
        <v>305</v>
      </c>
      <c r="N304" s="92" t="s">
        <v>305</v>
      </c>
      <c r="O304" s="92" t="s">
        <v>305</v>
      </c>
      <c r="P304" s="92" t="s">
        <v>305</v>
      </c>
      <c r="Q304" s="92" t="s">
        <v>305</v>
      </c>
      <c r="R304" s="92" t="s">
        <v>305</v>
      </c>
      <c r="S304" s="92" t="s">
        <v>305</v>
      </c>
      <c r="T304" s="92" t="s">
        <v>305</v>
      </c>
    </row>
    <row r="305" spans="1:20">
      <c r="A305" s="92">
        <f>'Main Meals'!C304</f>
        <v>40832</v>
      </c>
      <c r="B305" s="92" t="str">
        <f>'Main Meals'!D304</f>
        <v xml:space="preserve">Hanukkah Bundle with Sour Cream </v>
      </c>
      <c r="C305" s="92" t="s">
        <v>305</v>
      </c>
      <c r="D305" s="92" t="s">
        <v>305</v>
      </c>
      <c r="E305" s="92" t="s">
        <v>305</v>
      </c>
      <c r="F305" s="92" t="s">
        <v>305</v>
      </c>
      <c r="G305" s="92" t="s">
        <v>305</v>
      </c>
      <c r="H305" s="92" t="s">
        <v>305</v>
      </c>
      <c r="I305" s="92" t="s">
        <v>305</v>
      </c>
      <c r="J305" s="92" t="s">
        <v>305</v>
      </c>
      <c r="K305" s="92" t="s">
        <v>305</v>
      </c>
      <c r="L305" s="92" t="s">
        <v>305</v>
      </c>
      <c r="M305" s="92" t="s">
        <v>305</v>
      </c>
      <c r="N305" s="92" t="s">
        <v>305</v>
      </c>
      <c r="O305" s="92" t="s">
        <v>305</v>
      </c>
      <c r="P305" s="92" t="s">
        <v>305</v>
      </c>
      <c r="Q305" s="92" t="s">
        <v>305</v>
      </c>
      <c r="R305" s="92" t="s">
        <v>305</v>
      </c>
      <c r="S305" s="92" t="s">
        <v>305</v>
      </c>
      <c r="T305" s="92" t="s">
        <v>305</v>
      </c>
    </row>
    <row r="306" spans="1:20">
      <c r="A306" s="92">
        <f>'Main Meals'!C306</f>
        <v>40833</v>
      </c>
      <c r="B306" s="92" t="str">
        <f>'Main Meals'!D306</f>
        <v>Fall Favorites: Soups Bundle</v>
      </c>
      <c r="C306" s="92" t="s">
        <v>305</v>
      </c>
      <c r="D306" s="92" t="s">
        <v>305</v>
      </c>
      <c r="E306" s="92" t="s">
        <v>305</v>
      </c>
      <c r="F306" s="92" t="s">
        <v>305</v>
      </c>
      <c r="G306" s="92" t="s">
        <v>305</v>
      </c>
      <c r="H306" s="92" t="s">
        <v>305</v>
      </c>
      <c r="I306" s="92" t="s">
        <v>305</v>
      </c>
      <c r="J306" s="92" t="s">
        <v>305</v>
      </c>
      <c r="K306" s="92" t="s">
        <v>305</v>
      </c>
      <c r="L306" s="92" t="s">
        <v>305</v>
      </c>
      <c r="M306" s="92" t="s">
        <v>305</v>
      </c>
      <c r="N306" s="92" t="s">
        <v>305</v>
      </c>
      <c r="O306" s="92" t="s">
        <v>305</v>
      </c>
      <c r="P306" s="92" t="s">
        <v>305</v>
      </c>
      <c r="Q306" s="92" t="s">
        <v>305</v>
      </c>
      <c r="R306" s="92" t="s">
        <v>305</v>
      </c>
      <c r="S306" s="92" t="s">
        <v>305</v>
      </c>
      <c r="T306" s="92" t="s">
        <v>305</v>
      </c>
    </row>
    <row r="307" spans="1:20">
      <c r="A307" s="92">
        <f>'Main Meals'!C307</f>
        <v>70201</v>
      </c>
      <c r="B307" s="92" t="str">
        <f>'Main Meals'!D307</f>
        <v xml:space="preserve">Strawberry Preserves </v>
      </c>
      <c r="C307" s="92" t="s">
        <v>305</v>
      </c>
      <c r="D307" s="92" t="s">
        <v>305</v>
      </c>
      <c r="E307" s="92" t="s">
        <v>305</v>
      </c>
      <c r="F307" s="92" t="s">
        <v>305</v>
      </c>
      <c r="G307" s="92" t="s">
        <v>305</v>
      </c>
      <c r="H307" s="92" t="s">
        <v>305</v>
      </c>
      <c r="I307" s="92" t="s">
        <v>305</v>
      </c>
      <c r="J307" s="92" t="s">
        <v>305</v>
      </c>
      <c r="K307" s="92" t="s">
        <v>305</v>
      </c>
      <c r="L307" s="92" t="s">
        <v>305</v>
      </c>
      <c r="M307" s="92" t="s">
        <v>305</v>
      </c>
      <c r="N307" s="92" t="s">
        <v>305</v>
      </c>
      <c r="O307" s="92" t="s">
        <v>305</v>
      </c>
      <c r="P307" s="92" t="s">
        <v>305</v>
      </c>
      <c r="Q307" s="92" t="s">
        <v>305</v>
      </c>
      <c r="R307" s="92" t="s">
        <v>305</v>
      </c>
      <c r="S307" s="92" t="s">
        <v>305</v>
      </c>
      <c r="T307" s="92" t="s">
        <v>305</v>
      </c>
    </row>
    <row r="308" spans="1:20">
      <c r="A308" s="92">
        <f>'Main Meals'!C308</f>
        <v>40834</v>
      </c>
      <c r="B308" s="92" t="str">
        <f>'Main Meals'!D308</f>
        <v>Holiday Platter</v>
      </c>
      <c r="C308" s="92" t="s">
        <v>305</v>
      </c>
      <c r="D308" s="92" t="s">
        <v>305</v>
      </c>
      <c r="E308" s="92" t="s">
        <v>305</v>
      </c>
      <c r="F308" s="92" t="s">
        <v>305</v>
      </c>
      <c r="G308" s="92" t="s">
        <v>305</v>
      </c>
      <c r="H308" s="92" t="s">
        <v>305</v>
      </c>
      <c r="I308" s="92" t="s">
        <v>305</v>
      </c>
      <c r="J308" s="92" t="s">
        <v>305</v>
      </c>
      <c r="K308" s="92" t="s">
        <v>305</v>
      </c>
      <c r="L308" s="92" t="s">
        <v>305</v>
      </c>
      <c r="M308" s="92" t="s">
        <v>305</v>
      </c>
      <c r="N308" s="92" t="s">
        <v>305</v>
      </c>
      <c r="O308" s="92" t="s">
        <v>305</v>
      </c>
      <c r="P308" s="92" t="s">
        <v>305</v>
      </c>
      <c r="Q308" s="92" t="s">
        <v>305</v>
      </c>
      <c r="R308" s="92" t="s">
        <v>305</v>
      </c>
      <c r="S308" s="92" t="s">
        <v>305</v>
      </c>
      <c r="T308" s="92" t="s">
        <v>305</v>
      </c>
    </row>
    <row r="309" spans="1:20">
      <c r="A309" s="92">
        <f>'Main Meals'!C309</f>
        <v>70301</v>
      </c>
      <c r="B309" s="92" t="str">
        <f>'Main Meals'!D309</f>
        <v xml:space="preserve">Chicken Tenders </v>
      </c>
      <c r="C309" s="92" t="s">
        <v>305</v>
      </c>
      <c r="D309" s="92" t="s">
        <v>305</v>
      </c>
      <c r="E309" s="92" t="s">
        <v>305</v>
      </c>
      <c r="F309" s="92" t="s">
        <v>305</v>
      </c>
      <c r="G309" s="92" t="s">
        <v>305</v>
      </c>
      <c r="H309" s="92" t="s">
        <v>305</v>
      </c>
      <c r="I309" s="92" t="s">
        <v>305</v>
      </c>
      <c r="J309" s="92" t="s">
        <v>305</v>
      </c>
      <c r="K309" s="92" t="s">
        <v>305</v>
      </c>
      <c r="L309" s="92" t="s">
        <v>305</v>
      </c>
      <c r="M309" s="92" t="s">
        <v>305</v>
      </c>
      <c r="N309" s="92" t="s">
        <v>305</v>
      </c>
      <c r="O309" s="92" t="s">
        <v>305</v>
      </c>
      <c r="P309" s="92" t="s">
        <v>305</v>
      </c>
      <c r="Q309" s="92" t="s">
        <v>305</v>
      </c>
      <c r="R309" s="92" t="s">
        <v>305</v>
      </c>
      <c r="S309" s="92" t="s">
        <v>305</v>
      </c>
      <c r="T309" s="92" t="s">
        <v>305</v>
      </c>
    </row>
    <row r="310" spans="1:20">
      <c r="A310" s="92">
        <f>'Main Meals'!C310</f>
        <v>70401</v>
      </c>
      <c r="B310" s="92" t="str">
        <f>'Main Meals'!D310</f>
        <v xml:space="preserve">Homestyle Breakfast </v>
      </c>
      <c r="C310" s="92" t="s">
        <v>305</v>
      </c>
      <c r="D310" s="92" t="s">
        <v>305</v>
      </c>
      <c r="E310" s="92" t="s">
        <v>305</v>
      </c>
      <c r="F310" s="92" t="s">
        <v>305</v>
      </c>
      <c r="G310" s="92" t="s">
        <v>305</v>
      </c>
      <c r="H310" s="92" t="s">
        <v>305</v>
      </c>
      <c r="I310" s="92" t="s">
        <v>305</v>
      </c>
      <c r="J310" s="92" t="s">
        <v>305</v>
      </c>
      <c r="K310" s="92" t="s">
        <v>305</v>
      </c>
      <c r="L310" s="92" t="s">
        <v>305</v>
      </c>
      <c r="M310" s="92" t="s">
        <v>305</v>
      </c>
      <c r="N310" s="92" t="s">
        <v>305</v>
      </c>
      <c r="O310" s="92" t="s">
        <v>305</v>
      </c>
      <c r="P310" s="92" t="s">
        <v>305</v>
      </c>
      <c r="Q310" s="92" t="s">
        <v>305</v>
      </c>
      <c r="R310" s="92" t="s">
        <v>305</v>
      </c>
      <c r="S310" s="92" t="s">
        <v>305</v>
      </c>
      <c r="T310" s="92" t="s">
        <v>305</v>
      </c>
    </row>
    <row r="311" spans="1:20">
      <c r="A311" s="92">
        <f>'Main Meals'!C311</f>
        <v>7501</v>
      </c>
      <c r="B311" s="92" t="str">
        <f>'Main Meals'!D311</f>
        <v>Country Cinnamon Oatmeal  (Blueberry)</v>
      </c>
      <c r="C311" s="92" t="s">
        <v>305</v>
      </c>
      <c r="D311" s="92" t="s">
        <v>305</v>
      </c>
      <c r="E311" s="92" t="s">
        <v>305</v>
      </c>
      <c r="F311" s="92" t="s">
        <v>305</v>
      </c>
      <c r="G311" s="92" t="s">
        <v>305</v>
      </c>
      <c r="H311" s="92" t="s">
        <v>305</v>
      </c>
      <c r="I311" s="92" t="s">
        <v>305</v>
      </c>
      <c r="J311" s="92" t="s">
        <v>305</v>
      </c>
      <c r="K311" s="92" t="s">
        <v>305</v>
      </c>
      <c r="L311" s="92" t="s">
        <v>305</v>
      </c>
      <c r="M311" s="92" t="s">
        <v>305</v>
      </c>
      <c r="N311" s="92" t="s">
        <v>305</v>
      </c>
      <c r="O311" s="92" t="s">
        <v>305</v>
      </c>
      <c r="P311" s="92" t="s">
        <v>305</v>
      </c>
      <c r="Q311" s="92" t="s">
        <v>305</v>
      </c>
      <c r="R311" s="92" t="s">
        <v>305</v>
      </c>
      <c r="S311" s="92" t="s">
        <v>305</v>
      </c>
      <c r="T311" s="92" t="s">
        <v>305</v>
      </c>
    </row>
    <row r="312" spans="1:20">
      <c r="A312" s="92">
        <f>'Main Meals'!C312</f>
        <v>40835</v>
      </c>
      <c r="B312" s="92" t="str">
        <f>'Main Meals'!D312</f>
        <v xml:space="preserve">New This Month January Bundle </v>
      </c>
      <c r="C312" s="92" t="s">
        <v>305</v>
      </c>
      <c r="D312" s="92" t="s">
        <v>305</v>
      </c>
      <c r="E312" s="92" t="s">
        <v>305</v>
      </c>
      <c r="F312" s="92" t="s">
        <v>305</v>
      </c>
      <c r="G312" s="92" t="s">
        <v>305</v>
      </c>
      <c r="H312" s="92" t="s">
        <v>305</v>
      </c>
      <c r="I312" s="92" t="s">
        <v>305</v>
      </c>
      <c r="J312" s="92" t="s">
        <v>305</v>
      </c>
      <c r="K312" s="92" t="s">
        <v>305</v>
      </c>
      <c r="L312" s="92" t="s">
        <v>305</v>
      </c>
      <c r="M312" s="92" t="s">
        <v>305</v>
      </c>
      <c r="N312" s="92" t="s">
        <v>305</v>
      </c>
      <c r="O312" s="92" t="s">
        <v>305</v>
      </c>
      <c r="P312" s="92" t="s">
        <v>305</v>
      </c>
      <c r="Q312" s="92" t="s">
        <v>305</v>
      </c>
      <c r="R312" s="92" t="s">
        <v>305</v>
      </c>
      <c r="S312" s="92" t="s">
        <v>305</v>
      </c>
      <c r="T312" s="92" t="s">
        <v>305</v>
      </c>
    </row>
    <row r="313" spans="1:20">
      <c r="A313" s="92">
        <f>'Main Meals'!C313</f>
        <v>70501</v>
      </c>
      <c r="B313" s="92" t="str">
        <f>'Main Meals'!D313</f>
        <v xml:space="preserve">Popcorn Chicken Tray </v>
      </c>
      <c r="C313" s="92" t="s">
        <v>305</v>
      </c>
      <c r="D313" s="92" t="s">
        <v>305</v>
      </c>
      <c r="E313" s="92" t="s">
        <v>305</v>
      </c>
      <c r="F313" s="92" t="s">
        <v>305</v>
      </c>
      <c r="G313" s="92" t="s">
        <v>305</v>
      </c>
      <c r="H313" s="92" t="s">
        <v>305</v>
      </c>
      <c r="I313" s="92" t="s">
        <v>305</v>
      </c>
      <c r="J313" s="92" t="s">
        <v>305</v>
      </c>
      <c r="K313" s="92" t="s">
        <v>305</v>
      </c>
      <c r="L313" s="92" t="s">
        <v>305</v>
      </c>
      <c r="M313" s="92" t="s">
        <v>305</v>
      </c>
      <c r="N313" s="92" t="s">
        <v>305</v>
      </c>
      <c r="O313" s="92" t="s">
        <v>305</v>
      </c>
      <c r="P313" s="92" t="s">
        <v>305</v>
      </c>
      <c r="Q313" s="92" t="s">
        <v>305</v>
      </c>
      <c r="R313" s="92" t="s">
        <v>305</v>
      </c>
      <c r="S313" s="92" t="s">
        <v>305</v>
      </c>
      <c r="T313" s="92" t="s">
        <v>305</v>
      </c>
    </row>
    <row r="314" spans="1:20">
      <c r="A314" s="92">
        <f>'Main Meals'!C314</f>
        <v>70601</v>
      </c>
      <c r="B314" s="92" t="str">
        <f>'Main Meals'!D314</f>
        <v xml:space="preserve">Nachos Tray </v>
      </c>
      <c r="C314" s="92" t="s">
        <v>305</v>
      </c>
      <c r="D314" s="92" t="s">
        <v>305</v>
      </c>
      <c r="E314" s="92" t="s">
        <v>305</v>
      </c>
      <c r="F314" s="92" t="s">
        <v>305</v>
      </c>
      <c r="G314" s="92" t="s">
        <v>305</v>
      </c>
      <c r="H314" s="92" t="s">
        <v>305</v>
      </c>
      <c r="I314" s="92" t="s">
        <v>305</v>
      </c>
      <c r="J314" s="92" t="s">
        <v>305</v>
      </c>
      <c r="K314" s="92" t="s">
        <v>305</v>
      </c>
      <c r="L314" s="92" t="s">
        <v>305</v>
      </c>
      <c r="M314" s="92" t="s">
        <v>305</v>
      </c>
      <c r="N314" s="92" t="s">
        <v>305</v>
      </c>
      <c r="O314" s="92" t="s">
        <v>305</v>
      </c>
      <c r="P314" s="92" t="s">
        <v>305</v>
      </c>
      <c r="Q314" s="92" t="s">
        <v>305</v>
      </c>
      <c r="R314" s="92" t="s">
        <v>305</v>
      </c>
      <c r="S314" s="92" t="s">
        <v>305</v>
      </c>
      <c r="T314" s="92" t="s">
        <v>305</v>
      </c>
    </row>
    <row r="315" spans="1:20">
      <c r="A315" s="92">
        <f>'Main Meals'!C315</f>
        <v>40836</v>
      </c>
      <c r="B315" s="92" t="str">
        <f>'Main Meals'!D315</f>
        <v xml:space="preserve">Game Day Bundle  </v>
      </c>
      <c r="C315" s="92" t="s">
        <v>305</v>
      </c>
      <c r="D315" s="92" t="s">
        <v>305</v>
      </c>
      <c r="E315" s="92" t="s">
        <v>305</v>
      </c>
      <c r="F315" s="92" t="s">
        <v>305</v>
      </c>
      <c r="G315" s="92" t="s">
        <v>305</v>
      </c>
      <c r="H315" s="92" t="s">
        <v>305</v>
      </c>
      <c r="I315" s="92" t="s">
        <v>305</v>
      </c>
      <c r="J315" s="92" t="s">
        <v>305</v>
      </c>
      <c r="K315" s="92" t="s">
        <v>305</v>
      </c>
      <c r="L315" s="92" t="s">
        <v>305</v>
      </c>
      <c r="M315" s="92" t="s">
        <v>305</v>
      </c>
      <c r="N315" s="92" t="s">
        <v>305</v>
      </c>
      <c r="O315" s="92" t="s">
        <v>305</v>
      </c>
      <c r="P315" s="92" t="s">
        <v>305</v>
      </c>
      <c r="Q315" s="92" t="s">
        <v>305</v>
      </c>
      <c r="R315" s="92" t="s">
        <v>305</v>
      </c>
      <c r="S315" s="92" t="s">
        <v>305</v>
      </c>
      <c r="T315" s="92" t="s">
        <v>305</v>
      </c>
    </row>
    <row r="316" spans="1:20">
      <c r="A316" s="92">
        <f>'Main Meals'!C316</f>
        <v>40837</v>
      </c>
      <c r="B316" s="92" t="str">
        <f>'Main Meals'!D316</f>
        <v xml:space="preserve">Fiber Fueled Bundle </v>
      </c>
      <c r="C316" s="92" t="s">
        <v>305</v>
      </c>
      <c r="D316" s="92" t="s">
        <v>305</v>
      </c>
      <c r="E316" s="92" t="s">
        <v>305</v>
      </c>
      <c r="F316" s="92" t="s">
        <v>305</v>
      </c>
      <c r="G316" s="92" t="s">
        <v>305</v>
      </c>
      <c r="H316" s="92" t="s">
        <v>305</v>
      </c>
      <c r="I316" s="92" t="s">
        <v>305</v>
      </c>
      <c r="J316" s="92" t="s">
        <v>305</v>
      </c>
      <c r="K316" s="92" t="s">
        <v>305</v>
      </c>
      <c r="L316" s="92" t="s">
        <v>305</v>
      </c>
      <c r="M316" s="92" t="s">
        <v>305</v>
      </c>
      <c r="N316" s="92" t="s">
        <v>305</v>
      </c>
      <c r="O316" s="92" t="s">
        <v>305</v>
      </c>
      <c r="P316" s="92" t="s">
        <v>305</v>
      </c>
      <c r="Q316" s="92" t="s">
        <v>305</v>
      </c>
      <c r="R316" s="92" t="s">
        <v>305</v>
      </c>
      <c r="S316" s="92" t="s">
        <v>305</v>
      </c>
      <c r="T316" s="92" t="s">
        <v>305</v>
      </c>
    </row>
    <row r="317" spans="1:20">
      <c r="A317" s="92">
        <f>'Main Meals'!C317</f>
        <v>40838</v>
      </c>
      <c r="B317" s="92" t="str">
        <f>'Main Meals'!D317</f>
        <v xml:space="preserve">Chef's Favorites Bundle </v>
      </c>
      <c r="C317" s="92" t="s">
        <v>305</v>
      </c>
      <c r="D317" s="92" t="s">
        <v>305</v>
      </c>
      <c r="E317" s="92" t="s">
        <v>305</v>
      </c>
      <c r="F317" s="92" t="s">
        <v>305</v>
      </c>
      <c r="G317" s="92" t="s">
        <v>305</v>
      </c>
      <c r="H317" s="92" t="s">
        <v>305</v>
      </c>
      <c r="I317" s="92" t="s">
        <v>305</v>
      </c>
      <c r="J317" s="92" t="s">
        <v>305</v>
      </c>
      <c r="K317" s="92" t="s">
        <v>305</v>
      </c>
      <c r="L317" s="92" t="s">
        <v>305</v>
      </c>
      <c r="M317" s="92" t="s">
        <v>305</v>
      </c>
      <c r="N317" s="92" t="s">
        <v>305</v>
      </c>
      <c r="O317" s="92" t="s">
        <v>305</v>
      </c>
      <c r="P317" s="92" t="s">
        <v>305</v>
      </c>
      <c r="Q317" s="92" t="s">
        <v>305</v>
      </c>
      <c r="R317" s="92" t="s">
        <v>305</v>
      </c>
      <c r="S317" s="92" t="s">
        <v>305</v>
      </c>
      <c r="T317" s="92" t="s">
        <v>305</v>
      </c>
    </row>
    <row r="318" spans="1:20">
      <c r="A318" s="92">
        <f>'Main Meals'!C318</f>
        <v>70502</v>
      </c>
      <c r="B318" s="92" t="str">
        <f>'Main Meals'!D318</f>
        <v xml:space="preserve">Popcorn Chicken Components  </v>
      </c>
      <c r="C318" s="92" t="s">
        <v>305</v>
      </c>
      <c r="D318" s="92" t="s">
        <v>305</v>
      </c>
      <c r="E318" s="92" t="s">
        <v>305</v>
      </c>
      <c r="F318" s="92" t="s">
        <v>305</v>
      </c>
      <c r="G318" s="92" t="s">
        <v>305</v>
      </c>
      <c r="H318" s="92" t="s">
        <v>305</v>
      </c>
      <c r="I318" s="92" t="s">
        <v>305</v>
      </c>
      <c r="J318" s="92" t="s">
        <v>305</v>
      </c>
      <c r="K318" s="92" t="s">
        <v>305</v>
      </c>
      <c r="L318" s="92" t="s">
        <v>305</v>
      </c>
      <c r="M318" s="92" t="s">
        <v>305</v>
      </c>
      <c r="N318" s="92" t="s">
        <v>305</v>
      </c>
      <c r="O318" s="92" t="s">
        <v>305</v>
      </c>
      <c r="P318" s="92" t="s">
        <v>305</v>
      </c>
      <c r="Q318" s="92" t="s">
        <v>305</v>
      </c>
      <c r="R318" s="92" t="s">
        <v>305</v>
      </c>
      <c r="S318" s="92" t="s">
        <v>305</v>
      </c>
      <c r="T318" s="92" t="s">
        <v>305</v>
      </c>
    </row>
    <row r="319" spans="1:20">
      <c r="A319" s="92">
        <f>'Main Meals'!C319</f>
        <v>70602</v>
      </c>
      <c r="B319" s="92" t="str">
        <f>'Main Meals'!D319</f>
        <v xml:space="preserve">Nachos Components </v>
      </c>
      <c r="C319" s="92" t="s">
        <v>305</v>
      </c>
      <c r="D319" s="92" t="s">
        <v>305</v>
      </c>
      <c r="E319" s="92" t="s">
        <v>305</v>
      </c>
      <c r="F319" s="92" t="s">
        <v>305</v>
      </c>
      <c r="G319" s="92" t="s">
        <v>305</v>
      </c>
      <c r="H319" s="92" t="s">
        <v>305</v>
      </c>
      <c r="I319" s="92" t="s">
        <v>305</v>
      </c>
      <c r="J319" s="92" t="s">
        <v>305</v>
      </c>
      <c r="K319" s="92" t="s">
        <v>305</v>
      </c>
      <c r="L319" s="92" t="s">
        <v>305</v>
      </c>
      <c r="M319" s="92" t="s">
        <v>305</v>
      </c>
      <c r="N319" s="92" t="s">
        <v>305</v>
      </c>
      <c r="O319" s="92" t="s">
        <v>305</v>
      </c>
      <c r="P319" s="92" t="s">
        <v>305</v>
      </c>
      <c r="Q319" s="92" t="s">
        <v>305</v>
      </c>
      <c r="R319" s="92" t="s">
        <v>305</v>
      </c>
      <c r="S319" s="92" t="s">
        <v>305</v>
      </c>
      <c r="T319" s="92" t="s">
        <v>305</v>
      </c>
    </row>
    <row r="320" spans="1:20">
      <c r="A320" s="92">
        <f>'Main Meals'!C320</f>
        <v>70701</v>
      </c>
      <c r="B320" s="92" t="str">
        <f>'Main Meals'!D320</f>
        <v xml:space="preserve">Italian Wedding Soup </v>
      </c>
      <c r="C320" s="92" t="s">
        <v>305</v>
      </c>
      <c r="D320" s="92" t="s">
        <v>305</v>
      </c>
      <c r="E320" s="92" t="s">
        <v>305</v>
      </c>
      <c r="F320" s="92" t="s">
        <v>305</v>
      </c>
      <c r="G320" s="92" t="s">
        <v>305</v>
      </c>
      <c r="H320" s="92" t="s">
        <v>305</v>
      </c>
      <c r="I320" s="92" t="s">
        <v>305</v>
      </c>
      <c r="J320" s="92" t="s">
        <v>305</v>
      </c>
      <c r="K320" s="92" t="s">
        <v>305</v>
      </c>
      <c r="L320" s="92" t="s">
        <v>305</v>
      </c>
      <c r="M320" s="92" t="s">
        <v>305</v>
      </c>
      <c r="N320" s="92" t="s">
        <v>305</v>
      </c>
      <c r="O320" s="92" t="s">
        <v>305</v>
      </c>
      <c r="P320" s="92" t="s">
        <v>305</v>
      </c>
      <c r="Q320" s="92" t="s">
        <v>305</v>
      </c>
      <c r="R320" s="92" t="s">
        <v>305</v>
      </c>
      <c r="S320" s="92" t="s">
        <v>305</v>
      </c>
      <c r="T320" s="92" t="s">
        <v>305</v>
      </c>
    </row>
    <row r="321" spans="1:20">
      <c r="A321" s="92">
        <f>'Main Meals'!C321</f>
        <v>70801</v>
      </c>
      <c r="B321" s="92" t="str">
        <f>'Main Meals'!D321</f>
        <v xml:space="preserve">Chicken &amp; Eggplant Parmesan </v>
      </c>
      <c r="C321" s="92" t="s">
        <v>305</v>
      </c>
      <c r="D321" s="92" t="s">
        <v>305</v>
      </c>
      <c r="E321" s="92" t="s">
        <v>305</v>
      </c>
      <c r="F321" s="92" t="s">
        <v>305</v>
      </c>
      <c r="G321" s="92" t="s">
        <v>305</v>
      </c>
      <c r="H321" s="92" t="s">
        <v>305</v>
      </c>
      <c r="I321" s="92" t="s">
        <v>305</v>
      </c>
      <c r="J321" s="92" t="s">
        <v>305</v>
      </c>
      <c r="K321" s="92" t="s">
        <v>305</v>
      </c>
      <c r="L321" s="92" t="s">
        <v>305</v>
      </c>
      <c r="M321" s="92" t="s">
        <v>305</v>
      </c>
      <c r="N321" s="92" t="s">
        <v>305</v>
      </c>
      <c r="O321" s="92" t="s">
        <v>305</v>
      </c>
      <c r="P321" s="92" t="s">
        <v>305</v>
      </c>
      <c r="Q321" s="92" t="s">
        <v>305</v>
      </c>
      <c r="R321" s="92" t="s">
        <v>305</v>
      </c>
      <c r="S321" s="92" t="s">
        <v>305</v>
      </c>
      <c r="T321" s="92" t="s">
        <v>305</v>
      </c>
    </row>
    <row r="322" spans="1:20">
      <c r="A322" s="92">
        <f>'Main Meals'!C322</f>
        <v>70901</v>
      </c>
      <c r="B322" s="92" t="str">
        <f>'Main Meals'!D322</f>
        <v>Spring Salad (Chicken)</v>
      </c>
      <c r="C322" s="92" t="s">
        <v>305</v>
      </c>
      <c r="D322" s="92" t="s">
        <v>305</v>
      </c>
      <c r="E322" s="92" t="s">
        <v>305</v>
      </c>
      <c r="F322" s="92" t="s">
        <v>305</v>
      </c>
      <c r="G322" s="92" t="s">
        <v>305</v>
      </c>
      <c r="H322" s="92" t="s">
        <v>305</v>
      </c>
      <c r="I322" s="92" t="s">
        <v>305</v>
      </c>
      <c r="J322" s="92" t="s">
        <v>305</v>
      </c>
      <c r="K322" s="92" t="s">
        <v>305</v>
      </c>
      <c r="L322" s="92" t="s">
        <v>305</v>
      </c>
      <c r="M322" s="92" t="s">
        <v>305</v>
      </c>
      <c r="N322" s="92" t="s">
        <v>305</v>
      </c>
      <c r="O322" s="92" t="s">
        <v>305</v>
      </c>
      <c r="P322" s="92" t="s">
        <v>305</v>
      </c>
      <c r="Q322" s="92" t="s">
        <v>305</v>
      </c>
      <c r="R322" s="92" t="s">
        <v>305</v>
      </c>
      <c r="S322" s="92" t="s">
        <v>305</v>
      </c>
      <c r="T322" s="92" t="s">
        <v>305</v>
      </c>
    </row>
    <row r="323" spans="1:20">
      <c r="A323" s="92">
        <f>'Main Meals'!C323</f>
        <v>70903</v>
      </c>
      <c r="B323" s="92" t="str">
        <f>'Main Meals'!D323</f>
        <v>Spring Salad (Shrimp)</v>
      </c>
      <c r="C323" s="92" t="s">
        <v>305</v>
      </c>
      <c r="D323" s="92" t="s">
        <v>305</v>
      </c>
      <c r="E323" s="92" t="s">
        <v>305</v>
      </c>
      <c r="F323" s="92" t="s">
        <v>305</v>
      </c>
      <c r="G323" s="92" t="s">
        <v>305</v>
      </c>
      <c r="H323" s="92" t="s">
        <v>305</v>
      </c>
      <c r="I323" s="92" t="s">
        <v>305</v>
      </c>
      <c r="J323" s="92" t="s">
        <v>305</v>
      </c>
      <c r="K323" s="92" t="s">
        <v>305</v>
      </c>
      <c r="L323" s="92" t="s">
        <v>305</v>
      </c>
      <c r="M323" s="92" t="s">
        <v>305</v>
      </c>
      <c r="N323" s="92" t="s">
        <v>305</v>
      </c>
      <c r="O323" s="92" t="s">
        <v>305</v>
      </c>
      <c r="P323" s="92" t="s">
        <v>305</v>
      </c>
      <c r="Q323" s="92" t="s">
        <v>305</v>
      </c>
      <c r="R323" s="92" t="s">
        <v>305</v>
      </c>
      <c r="S323" s="92" t="s">
        <v>305</v>
      </c>
      <c r="T323" s="92" t="s">
        <v>305</v>
      </c>
    </row>
    <row r="324" spans="1:20">
      <c r="A324" s="92">
        <f>'Main Meals'!C324</f>
        <v>70902</v>
      </c>
      <c r="B324" s="92" t="str">
        <f>'Main Meals'!D324</f>
        <v>Spring Salad (Tempeh)</v>
      </c>
      <c r="C324" s="92" t="s">
        <v>305</v>
      </c>
      <c r="D324" s="92" t="s">
        <v>305</v>
      </c>
      <c r="E324" s="92" t="s">
        <v>305</v>
      </c>
      <c r="F324" s="92" t="s">
        <v>305</v>
      </c>
      <c r="G324" s="92" t="s">
        <v>305</v>
      </c>
      <c r="H324" s="92" t="s">
        <v>305</v>
      </c>
      <c r="I324" s="92" t="s">
        <v>305</v>
      </c>
      <c r="J324" s="92" t="s">
        <v>305</v>
      </c>
      <c r="K324" s="92" t="s">
        <v>305</v>
      </c>
      <c r="L324" s="92" t="s">
        <v>305</v>
      </c>
      <c r="M324" s="92" t="s">
        <v>305</v>
      </c>
      <c r="N324" s="92" t="s">
        <v>305</v>
      </c>
      <c r="O324" s="92" t="s">
        <v>305</v>
      </c>
      <c r="P324" s="92" t="s">
        <v>305</v>
      </c>
      <c r="Q324" s="92" t="s">
        <v>305</v>
      </c>
      <c r="R324" s="92" t="s">
        <v>305</v>
      </c>
      <c r="S324" s="92" t="s">
        <v>305</v>
      </c>
      <c r="T324" s="92" t="s">
        <v>305</v>
      </c>
    </row>
    <row r="325" spans="1:20">
      <c r="B325" s="92"/>
      <c r="Q325" s="92"/>
      <c r="R325" s="92"/>
      <c r="S325" s="92"/>
      <c r="T325" s="92"/>
    </row>
    <row r="326" spans="1:20">
      <c r="B326" s="92"/>
      <c r="Q326" s="92"/>
      <c r="R326" s="92"/>
      <c r="S326" s="92"/>
      <c r="T326" s="92"/>
    </row>
    <row r="327" spans="1:20">
      <c r="B327" s="92"/>
    </row>
    <row r="328" spans="1:20">
      <c r="B328" s="92"/>
    </row>
    <row r="329" spans="1:20">
      <c r="B329" s="92"/>
    </row>
    <row r="330" spans="1:20">
      <c r="B330" s="92"/>
    </row>
  </sheetData>
  <autoFilter ref="A1:W317" xr:uid="{6380248F-EB72-7143-9E27-1499ABC3BE67}"/>
  <phoneticPr fontId="27" type="noConversion"/>
  <pageMargins left="0.7" right="0.7" top="0.75" bottom="0.75" header="0.3" footer="0.3"/>
  <pageSetup orientation="portrait" horizontalDpi="4294967292" verticalDpi="4294967292"/>
  <legacyDrawing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X155"/>
  <sheetViews>
    <sheetView topLeftCell="D1" zoomScale="110" zoomScaleNormal="110" zoomScalePageLayoutView="86" workbookViewId="0">
      <pane ySplit="2" topLeftCell="A105" activePane="bottomLeft" state="frozen"/>
      <selection activeCell="C90" sqref="C90"/>
      <selection pane="bottomLeft" activeCell="C90" sqref="C90"/>
    </sheetView>
  </sheetViews>
  <sheetFormatPr defaultColWidth="11" defaultRowHeight="15.6"/>
  <cols>
    <col min="1" max="1" width="18.69921875" style="1" bestFit="1" customWidth="1"/>
    <col min="2" max="2" width="37.69921875" bestFit="1" customWidth="1"/>
    <col min="3" max="3" width="16.796875" style="1" bestFit="1" customWidth="1"/>
    <col min="4" max="4" width="22.69921875" style="1" bestFit="1" customWidth="1"/>
    <col min="5" max="5" width="14.5" style="1" customWidth="1"/>
    <col min="6" max="6" width="12.69921875" style="1" bestFit="1" customWidth="1"/>
    <col min="7" max="7" width="20.296875" style="1" bestFit="1" customWidth="1"/>
    <col min="8" max="8" width="13.5" style="1" bestFit="1" customWidth="1"/>
    <col min="9" max="9" width="17.296875" style="1" bestFit="1" customWidth="1"/>
    <col min="10" max="10" width="13.796875" style="1" bestFit="1" customWidth="1"/>
    <col min="11" max="11" width="15.296875" style="1" bestFit="1" customWidth="1"/>
    <col min="12" max="12" width="12.296875" style="1" bestFit="1" customWidth="1"/>
    <col min="13" max="13" width="18.19921875" style="1" bestFit="1" customWidth="1"/>
    <col min="14" max="14" width="17" style="1" bestFit="1" customWidth="1"/>
    <col min="15" max="15" width="11.69921875" style="1" bestFit="1" customWidth="1"/>
    <col min="16" max="16" width="12" style="1" bestFit="1" customWidth="1"/>
    <col min="17" max="20" width="15.296875" style="1" bestFit="1" customWidth="1"/>
  </cols>
  <sheetData>
    <row r="1" spans="1:20" s="4" customFormat="1">
      <c r="A1" s="3" t="s">
        <v>2</v>
      </c>
      <c r="B1" s="4" t="s">
        <v>273</v>
      </c>
      <c r="C1" s="94" t="s">
        <v>282</v>
      </c>
      <c r="D1" s="94" t="s">
        <v>283</v>
      </c>
      <c r="E1" s="3" t="s">
        <v>675</v>
      </c>
      <c r="F1" s="94" t="s">
        <v>284</v>
      </c>
      <c r="G1" s="3" t="s">
        <v>285</v>
      </c>
      <c r="H1" s="3" t="s">
        <v>286</v>
      </c>
      <c r="I1" s="3" t="s">
        <v>287</v>
      </c>
      <c r="J1" s="3" t="s">
        <v>288</v>
      </c>
      <c r="K1" s="3" t="s">
        <v>289</v>
      </c>
      <c r="L1" s="3" t="s">
        <v>290</v>
      </c>
      <c r="M1" s="3" t="s">
        <v>291</v>
      </c>
      <c r="N1" s="3" t="s">
        <v>292</v>
      </c>
      <c r="O1" s="3" t="s">
        <v>293</v>
      </c>
      <c r="P1" s="3" t="s">
        <v>294</v>
      </c>
      <c r="Q1" s="3" t="s">
        <v>295</v>
      </c>
      <c r="R1" s="3" t="s">
        <v>296</v>
      </c>
      <c r="S1" s="3" t="s">
        <v>297</v>
      </c>
      <c r="T1" s="3" t="s">
        <v>298</v>
      </c>
    </row>
    <row r="2" spans="1:20" s="4" customFormat="1">
      <c r="A2" s="3"/>
      <c r="B2" s="3"/>
      <c r="C2" s="94"/>
      <c r="D2" s="94" t="s">
        <v>673</v>
      </c>
      <c r="E2" s="3"/>
      <c r="F2" s="94"/>
      <c r="G2" s="3" t="s">
        <v>299</v>
      </c>
      <c r="H2" s="3" t="s">
        <v>299</v>
      </c>
      <c r="I2" s="3" t="s">
        <v>299</v>
      </c>
      <c r="J2" s="3" t="s">
        <v>299</v>
      </c>
      <c r="K2" s="3" t="s">
        <v>300</v>
      </c>
      <c r="L2" s="3" t="s">
        <v>300</v>
      </c>
      <c r="M2" s="3" t="s">
        <v>299</v>
      </c>
      <c r="N2" s="3" t="s">
        <v>299</v>
      </c>
      <c r="O2" s="3" t="s">
        <v>299</v>
      </c>
      <c r="P2" s="3" t="s">
        <v>299</v>
      </c>
      <c r="Q2" s="3" t="s">
        <v>301</v>
      </c>
      <c r="R2" s="3" t="s">
        <v>301</v>
      </c>
      <c r="S2" s="3" t="s">
        <v>301</v>
      </c>
      <c r="T2" s="3" t="s">
        <v>301</v>
      </c>
    </row>
    <row r="3" spans="1:20" s="6" customFormat="1">
      <c r="A3" s="1">
        <f>Components!B2</f>
        <v>101</v>
      </c>
      <c r="B3" s="2" t="str">
        <f>Components!C2</f>
        <v>Chang Mai</v>
      </c>
      <c r="C3" s="6" t="s">
        <v>1074</v>
      </c>
      <c r="D3" s="6">
        <v>1</v>
      </c>
      <c r="E3" s="6" t="s">
        <v>304</v>
      </c>
      <c r="F3" s="6">
        <v>0</v>
      </c>
      <c r="G3" s="6">
        <v>0</v>
      </c>
      <c r="H3" s="6">
        <v>0</v>
      </c>
      <c r="I3" s="6">
        <v>0</v>
      </c>
      <c r="J3" s="6">
        <v>0</v>
      </c>
      <c r="K3" s="6">
        <v>0</v>
      </c>
      <c r="L3" s="6">
        <v>0</v>
      </c>
      <c r="M3" s="6">
        <v>0</v>
      </c>
      <c r="N3" s="6">
        <v>0</v>
      </c>
      <c r="O3" s="6">
        <v>0</v>
      </c>
      <c r="P3" s="6">
        <v>0</v>
      </c>
      <c r="Q3" s="150">
        <v>0</v>
      </c>
      <c r="R3" s="150">
        <v>0</v>
      </c>
      <c r="S3" s="150">
        <v>0</v>
      </c>
      <c r="T3" s="150">
        <v>0</v>
      </c>
    </row>
    <row r="4" spans="1:20">
      <c r="A4" s="1">
        <f>Components!B3</f>
        <v>102</v>
      </c>
      <c r="B4" s="2" t="str">
        <f>Components!C3</f>
        <v>Provencal Vinaigrette</v>
      </c>
      <c r="C4" s="6"/>
      <c r="D4" s="6">
        <v>1</v>
      </c>
      <c r="E4" s="6" t="s">
        <v>304</v>
      </c>
      <c r="F4" s="6">
        <v>0</v>
      </c>
      <c r="G4" s="6">
        <v>0</v>
      </c>
      <c r="H4" s="6">
        <v>0</v>
      </c>
      <c r="I4" s="6">
        <v>0</v>
      </c>
      <c r="J4" s="6">
        <v>0</v>
      </c>
      <c r="K4" s="6">
        <v>0</v>
      </c>
      <c r="L4" s="6">
        <v>0</v>
      </c>
      <c r="M4" s="6">
        <v>0</v>
      </c>
      <c r="N4" s="6">
        <v>0</v>
      </c>
      <c r="O4" s="6">
        <v>0</v>
      </c>
      <c r="P4" s="6">
        <v>0</v>
      </c>
      <c r="Q4" s="150">
        <v>0</v>
      </c>
      <c r="R4" s="150">
        <v>0</v>
      </c>
      <c r="S4" s="150">
        <v>0</v>
      </c>
      <c r="T4" s="150">
        <v>0</v>
      </c>
    </row>
    <row r="5" spans="1:20">
      <c r="A5" s="1">
        <f>Components!B4</f>
        <v>103</v>
      </c>
      <c r="B5" s="2" t="str">
        <f>Components!C4</f>
        <v>Basil Pesto</v>
      </c>
      <c r="C5" s="6" t="s">
        <v>756</v>
      </c>
      <c r="D5" s="6">
        <v>1</v>
      </c>
      <c r="E5" s="6" t="s">
        <v>304</v>
      </c>
      <c r="F5" s="6">
        <v>0</v>
      </c>
      <c r="G5" s="6">
        <v>0</v>
      </c>
      <c r="H5" s="6">
        <v>0</v>
      </c>
      <c r="I5" s="6">
        <v>0</v>
      </c>
      <c r="J5" s="6">
        <v>0</v>
      </c>
      <c r="K5" s="6">
        <v>0</v>
      </c>
      <c r="L5" s="6">
        <v>0</v>
      </c>
      <c r="M5" s="6">
        <v>0</v>
      </c>
      <c r="N5" s="6">
        <v>0</v>
      </c>
      <c r="O5" s="6">
        <v>0</v>
      </c>
      <c r="P5" s="6">
        <v>0</v>
      </c>
      <c r="Q5" s="150">
        <v>0</v>
      </c>
      <c r="R5" s="150">
        <v>0</v>
      </c>
      <c r="S5" s="150">
        <v>0</v>
      </c>
      <c r="T5" s="150">
        <v>0</v>
      </c>
    </row>
    <row r="6" spans="1:20">
      <c r="A6" s="1">
        <f>Components!B5</f>
        <v>104</v>
      </c>
      <c r="B6" s="2" t="str">
        <f>Components!C5</f>
        <v>Goma-dare</v>
      </c>
      <c r="C6" s="6" t="s">
        <v>739</v>
      </c>
      <c r="D6" s="6">
        <v>1</v>
      </c>
      <c r="E6" s="6" t="s">
        <v>304</v>
      </c>
      <c r="F6" s="6">
        <v>0</v>
      </c>
      <c r="G6" s="6">
        <v>0</v>
      </c>
      <c r="H6" s="6">
        <v>0</v>
      </c>
      <c r="I6" s="6">
        <v>0</v>
      </c>
      <c r="J6" s="6">
        <v>0</v>
      </c>
      <c r="K6" s="6">
        <v>0</v>
      </c>
      <c r="L6" s="6">
        <v>0</v>
      </c>
      <c r="M6" s="6">
        <v>0</v>
      </c>
      <c r="N6" s="6">
        <v>0</v>
      </c>
      <c r="O6" s="6">
        <v>0</v>
      </c>
      <c r="P6" s="6">
        <v>0</v>
      </c>
      <c r="Q6" s="150">
        <v>0</v>
      </c>
      <c r="R6" s="150">
        <v>0</v>
      </c>
      <c r="S6" s="150">
        <v>0</v>
      </c>
      <c r="T6" s="150">
        <v>0</v>
      </c>
    </row>
    <row r="7" spans="1:20">
      <c r="A7" s="1">
        <f>Components!B6</f>
        <v>105</v>
      </c>
      <c r="B7" s="2" t="str">
        <f>Components!C6</f>
        <v>Bolognese</v>
      </c>
      <c r="C7" s="6" t="s">
        <v>1145</v>
      </c>
      <c r="D7" s="6">
        <v>1</v>
      </c>
      <c r="E7" s="6" t="s">
        <v>304</v>
      </c>
      <c r="F7" s="6">
        <v>0</v>
      </c>
      <c r="G7" s="6">
        <v>0</v>
      </c>
      <c r="H7" s="6">
        <v>0</v>
      </c>
      <c r="I7" s="6">
        <v>0</v>
      </c>
      <c r="J7" s="6">
        <v>0</v>
      </c>
      <c r="K7" s="6">
        <v>0</v>
      </c>
      <c r="L7" s="6">
        <v>0</v>
      </c>
      <c r="M7" s="6">
        <v>0</v>
      </c>
      <c r="N7" s="6">
        <v>0</v>
      </c>
      <c r="O7" s="6">
        <v>0</v>
      </c>
      <c r="P7" s="6">
        <v>0</v>
      </c>
      <c r="Q7" s="150">
        <v>0</v>
      </c>
      <c r="R7" s="150">
        <v>0</v>
      </c>
      <c r="S7" s="150">
        <v>0</v>
      </c>
      <c r="T7" s="150">
        <v>0</v>
      </c>
    </row>
    <row r="8" spans="1:20" s="6" customFormat="1">
      <c r="A8" s="1">
        <f>Components!B7</f>
        <v>106</v>
      </c>
      <c r="B8" s="2" t="str">
        <f>Components!C7</f>
        <v>Pomodoro</v>
      </c>
      <c r="C8" s="6" t="s">
        <v>1146</v>
      </c>
      <c r="D8" s="6">
        <v>1</v>
      </c>
      <c r="E8" s="6" t="s">
        <v>304</v>
      </c>
      <c r="F8" s="6">
        <v>0</v>
      </c>
      <c r="G8" s="6">
        <v>0</v>
      </c>
      <c r="H8" s="6">
        <v>0</v>
      </c>
      <c r="I8" s="6">
        <v>0</v>
      </c>
      <c r="J8" s="6">
        <v>0</v>
      </c>
      <c r="K8" s="6">
        <v>0</v>
      </c>
      <c r="L8" s="6">
        <v>0</v>
      </c>
      <c r="M8" s="6">
        <v>0</v>
      </c>
      <c r="N8" s="6">
        <v>0</v>
      </c>
      <c r="O8" s="6">
        <v>0</v>
      </c>
      <c r="P8" s="6">
        <v>0</v>
      </c>
      <c r="Q8" s="150">
        <v>0</v>
      </c>
      <c r="R8" s="150">
        <v>0</v>
      </c>
      <c r="S8" s="150">
        <v>0</v>
      </c>
      <c r="T8" s="150">
        <v>0</v>
      </c>
    </row>
    <row r="9" spans="1:20">
      <c r="A9" s="1">
        <f>Components!B8</f>
        <v>107</v>
      </c>
      <c r="B9" s="2" t="str">
        <f>Components!C8</f>
        <v>Ginger Mustard Aoli</v>
      </c>
      <c r="C9" s="6"/>
      <c r="D9" s="6">
        <v>1</v>
      </c>
      <c r="E9" s="6" t="s">
        <v>304</v>
      </c>
      <c r="F9" s="6">
        <v>0</v>
      </c>
      <c r="G9" s="6">
        <v>0</v>
      </c>
      <c r="H9" s="6">
        <v>0</v>
      </c>
      <c r="I9" s="6">
        <v>0</v>
      </c>
      <c r="J9" s="6">
        <v>0</v>
      </c>
      <c r="K9" s="6">
        <v>0</v>
      </c>
      <c r="L9" s="6">
        <v>0</v>
      </c>
      <c r="M9" s="6">
        <v>0</v>
      </c>
      <c r="N9" s="6">
        <v>0</v>
      </c>
      <c r="O9" s="6">
        <v>0</v>
      </c>
      <c r="P9" s="6">
        <v>0</v>
      </c>
      <c r="Q9" s="150">
        <v>0</v>
      </c>
      <c r="R9" s="150">
        <v>0</v>
      </c>
      <c r="S9" s="150">
        <v>0</v>
      </c>
      <c r="T9" s="150">
        <v>0</v>
      </c>
    </row>
    <row r="10" spans="1:20">
      <c r="A10" s="1">
        <f>Components!B9</f>
        <v>108</v>
      </c>
      <c r="B10" s="2" t="str">
        <f>Components!C9</f>
        <v>Greek Vinaigrette</v>
      </c>
      <c r="C10" s="6"/>
      <c r="D10" s="6">
        <v>1</v>
      </c>
      <c r="E10" s="6" t="s">
        <v>304</v>
      </c>
      <c r="F10" s="6">
        <v>0</v>
      </c>
      <c r="G10" s="6">
        <v>0</v>
      </c>
      <c r="H10" s="6">
        <v>0</v>
      </c>
      <c r="I10" s="6">
        <v>0</v>
      </c>
      <c r="J10" s="6">
        <v>0</v>
      </c>
      <c r="K10" s="6">
        <v>0</v>
      </c>
      <c r="L10" s="6">
        <v>0</v>
      </c>
      <c r="M10" s="6">
        <v>0</v>
      </c>
      <c r="N10" s="6">
        <v>0</v>
      </c>
      <c r="O10" s="6">
        <v>0</v>
      </c>
      <c r="P10" s="6">
        <v>0</v>
      </c>
      <c r="Q10" s="150">
        <v>0</v>
      </c>
      <c r="R10" s="150">
        <v>0</v>
      </c>
      <c r="S10" s="150">
        <v>0</v>
      </c>
      <c r="T10" s="150">
        <v>0</v>
      </c>
    </row>
    <row r="11" spans="1:20" s="1" customFormat="1">
      <c r="A11" s="1">
        <f>Components!B10</f>
        <v>109</v>
      </c>
      <c r="B11" s="2" t="str">
        <f>Components!C10</f>
        <v>Teriyaki Sauce</v>
      </c>
      <c r="C11" s="6" t="s">
        <v>1142</v>
      </c>
      <c r="D11" s="6">
        <v>1</v>
      </c>
      <c r="E11" s="6" t="s">
        <v>304</v>
      </c>
      <c r="F11" s="6">
        <v>0</v>
      </c>
      <c r="G11" s="6">
        <v>0</v>
      </c>
      <c r="H11" s="6">
        <v>0</v>
      </c>
      <c r="I11" s="6">
        <v>0</v>
      </c>
      <c r="J11" s="6">
        <v>0</v>
      </c>
      <c r="K11" s="6">
        <v>0</v>
      </c>
      <c r="L11" s="6">
        <v>0</v>
      </c>
      <c r="M11" s="6">
        <v>0</v>
      </c>
      <c r="N11" s="6">
        <v>0</v>
      </c>
      <c r="O11" s="6">
        <v>0</v>
      </c>
      <c r="P11" s="6">
        <v>0</v>
      </c>
      <c r="Q11" s="150">
        <v>0</v>
      </c>
      <c r="R11" s="150">
        <v>0</v>
      </c>
      <c r="S11" s="150">
        <v>0</v>
      </c>
      <c r="T11" s="150">
        <v>0</v>
      </c>
    </row>
    <row r="12" spans="1:20" s="6" customFormat="1">
      <c r="A12" s="6">
        <f>Components!B11</f>
        <v>110</v>
      </c>
      <c r="B12" s="73" t="str">
        <f>Components!C11</f>
        <v xml:space="preserve">Sour Cream (2oz) </v>
      </c>
      <c r="C12" s="6" t="s">
        <v>710</v>
      </c>
      <c r="D12" s="6">
        <v>1</v>
      </c>
      <c r="E12" s="6" t="s">
        <v>304</v>
      </c>
      <c r="F12" s="6">
        <v>0</v>
      </c>
      <c r="G12" s="6">
        <v>0</v>
      </c>
      <c r="H12" s="6">
        <v>0</v>
      </c>
      <c r="I12" s="6">
        <v>0</v>
      </c>
      <c r="J12" s="6">
        <v>0</v>
      </c>
      <c r="K12" s="6">
        <v>0</v>
      </c>
      <c r="L12" s="6">
        <v>0</v>
      </c>
      <c r="M12" s="6">
        <v>0</v>
      </c>
      <c r="N12" s="6">
        <v>0</v>
      </c>
      <c r="O12" s="6">
        <v>0</v>
      </c>
      <c r="P12" s="6">
        <v>0</v>
      </c>
      <c r="Q12" s="150">
        <v>0</v>
      </c>
      <c r="R12" s="150">
        <v>0</v>
      </c>
      <c r="S12" s="150">
        <v>0</v>
      </c>
      <c r="T12" s="150">
        <v>0</v>
      </c>
    </row>
    <row r="13" spans="1:20">
      <c r="A13" s="1">
        <f>Components!B12</f>
        <v>111</v>
      </c>
      <c r="B13" s="2" t="str">
        <f>Components!C12</f>
        <v>Jus</v>
      </c>
      <c r="C13" s="6"/>
      <c r="D13" s="6">
        <v>1</v>
      </c>
      <c r="E13" s="6" t="s">
        <v>304</v>
      </c>
      <c r="F13" s="6">
        <v>0</v>
      </c>
      <c r="G13" s="6">
        <v>0</v>
      </c>
      <c r="H13" s="6">
        <v>0</v>
      </c>
      <c r="I13" s="6">
        <v>0</v>
      </c>
      <c r="J13" s="6">
        <v>0</v>
      </c>
      <c r="K13" s="6">
        <v>0</v>
      </c>
      <c r="L13" s="6">
        <v>0</v>
      </c>
      <c r="M13" s="6">
        <v>0</v>
      </c>
      <c r="N13" s="6">
        <v>0</v>
      </c>
      <c r="O13" s="6">
        <v>0</v>
      </c>
      <c r="P13" s="6">
        <v>0</v>
      </c>
      <c r="Q13" s="150">
        <v>0</v>
      </c>
      <c r="R13" s="150">
        <v>0</v>
      </c>
      <c r="S13" s="150">
        <v>0</v>
      </c>
      <c r="T13" s="150">
        <v>0</v>
      </c>
    </row>
    <row r="14" spans="1:20">
      <c r="A14" s="1">
        <f>Components!B13</f>
        <v>112</v>
      </c>
      <c r="B14" s="2" t="str">
        <f>Components!C13</f>
        <v>Mint Pesto</v>
      </c>
      <c r="C14" s="6"/>
      <c r="D14" s="6">
        <v>1</v>
      </c>
      <c r="E14" s="6" t="s">
        <v>304</v>
      </c>
      <c r="F14" s="6">
        <v>0</v>
      </c>
      <c r="G14" s="6">
        <v>0</v>
      </c>
      <c r="H14" s="6">
        <v>0</v>
      </c>
      <c r="I14" s="6">
        <v>0</v>
      </c>
      <c r="J14" s="6">
        <v>0</v>
      </c>
      <c r="K14" s="6">
        <v>0</v>
      </c>
      <c r="L14" s="6">
        <v>0</v>
      </c>
      <c r="M14" s="6">
        <v>0</v>
      </c>
      <c r="N14" s="6">
        <v>0</v>
      </c>
      <c r="O14" s="6">
        <v>0</v>
      </c>
      <c r="P14" s="6">
        <v>0</v>
      </c>
      <c r="Q14" s="150">
        <v>0</v>
      </c>
      <c r="R14" s="150">
        <v>0</v>
      </c>
      <c r="S14" s="150">
        <v>0</v>
      </c>
      <c r="T14" s="150">
        <v>0</v>
      </c>
    </row>
    <row r="15" spans="1:20">
      <c r="A15" s="1">
        <f>Components!B14</f>
        <v>113</v>
      </c>
      <c r="B15" s="2" t="str">
        <f>Components!C14</f>
        <v>Aoili Verde</v>
      </c>
      <c r="C15" s="6"/>
      <c r="D15" s="6">
        <v>1</v>
      </c>
      <c r="E15" s="6" t="s">
        <v>304</v>
      </c>
      <c r="F15" s="6">
        <v>0</v>
      </c>
      <c r="G15" s="6">
        <v>0</v>
      </c>
      <c r="H15" s="6">
        <v>0</v>
      </c>
      <c r="I15" s="6">
        <v>0</v>
      </c>
      <c r="J15" s="6">
        <v>0</v>
      </c>
      <c r="K15" s="6">
        <v>0</v>
      </c>
      <c r="L15" s="6">
        <v>0</v>
      </c>
      <c r="M15" s="6">
        <v>0</v>
      </c>
      <c r="N15" s="6">
        <v>0</v>
      </c>
      <c r="O15" s="6">
        <v>0</v>
      </c>
      <c r="P15" s="6">
        <v>0</v>
      </c>
      <c r="Q15" s="150">
        <v>0</v>
      </c>
      <c r="R15" s="150">
        <v>0</v>
      </c>
      <c r="S15" s="150">
        <v>0</v>
      </c>
      <c r="T15" s="150">
        <v>0</v>
      </c>
    </row>
    <row r="16" spans="1:20">
      <c r="A16" s="1">
        <f>Components!B15</f>
        <v>114</v>
      </c>
      <c r="B16" s="2" t="str">
        <f>Components!C15</f>
        <v>Maple-Mint Syrup</v>
      </c>
      <c r="C16" s="6"/>
      <c r="D16" s="6">
        <v>1</v>
      </c>
      <c r="E16" s="6" t="s">
        <v>304</v>
      </c>
      <c r="F16" s="6">
        <v>0</v>
      </c>
      <c r="G16" s="6">
        <v>0</v>
      </c>
      <c r="H16" s="6">
        <v>0</v>
      </c>
      <c r="I16" s="6">
        <v>0</v>
      </c>
      <c r="J16" s="6">
        <v>0</v>
      </c>
      <c r="K16" s="6">
        <v>0</v>
      </c>
      <c r="L16" s="6">
        <v>0</v>
      </c>
      <c r="M16" s="6">
        <v>0</v>
      </c>
      <c r="N16" s="6">
        <v>0</v>
      </c>
      <c r="O16" s="6">
        <v>0</v>
      </c>
      <c r="P16" s="6">
        <v>0</v>
      </c>
      <c r="Q16" s="150">
        <v>0</v>
      </c>
      <c r="R16" s="150">
        <v>0</v>
      </c>
      <c r="S16" s="150">
        <v>0</v>
      </c>
      <c r="T16" s="150">
        <v>0</v>
      </c>
    </row>
    <row r="17" spans="1:20">
      <c r="A17" s="1">
        <f>Components!B16</f>
        <v>115</v>
      </c>
      <c r="B17" s="2" t="str">
        <f>Components!C16</f>
        <v>Lemon-Paprika Aioli</v>
      </c>
      <c r="C17" s="6" t="s">
        <v>739</v>
      </c>
      <c r="D17" s="6">
        <v>1</v>
      </c>
      <c r="E17" s="6" t="s">
        <v>304</v>
      </c>
      <c r="F17" s="6">
        <v>0</v>
      </c>
      <c r="G17" s="6">
        <v>0</v>
      </c>
      <c r="H17" s="6">
        <v>0</v>
      </c>
      <c r="I17" s="6">
        <v>0</v>
      </c>
      <c r="J17" s="6">
        <v>0</v>
      </c>
      <c r="K17" s="6">
        <v>0</v>
      </c>
      <c r="L17" s="6">
        <v>0</v>
      </c>
      <c r="M17" s="6">
        <v>0</v>
      </c>
      <c r="N17" s="6">
        <v>0</v>
      </c>
      <c r="O17" s="6">
        <v>0</v>
      </c>
      <c r="P17" s="6">
        <v>0</v>
      </c>
      <c r="Q17" s="150">
        <v>0</v>
      </c>
      <c r="R17" s="150">
        <v>0</v>
      </c>
      <c r="S17" s="150">
        <v>0</v>
      </c>
      <c r="T17" s="150">
        <v>0</v>
      </c>
    </row>
    <row r="18" spans="1:20">
      <c r="A18" s="1">
        <f>Components!B17</f>
        <v>116</v>
      </c>
      <c r="B18" s="2" t="str">
        <f>Components!C17</f>
        <v>Cranberry-Orange Sauce</v>
      </c>
      <c r="C18" s="6"/>
      <c r="D18" s="6">
        <v>1</v>
      </c>
      <c r="E18" s="6" t="s">
        <v>304</v>
      </c>
      <c r="F18" s="6">
        <v>0</v>
      </c>
      <c r="G18" s="6">
        <v>0</v>
      </c>
      <c r="H18" s="6">
        <v>0</v>
      </c>
      <c r="I18" s="6">
        <v>0</v>
      </c>
      <c r="J18" s="6">
        <v>0</v>
      </c>
      <c r="K18" s="6">
        <v>0</v>
      </c>
      <c r="L18" s="6">
        <v>0</v>
      </c>
      <c r="M18" s="6">
        <v>0</v>
      </c>
      <c r="N18" s="6">
        <v>0</v>
      </c>
      <c r="O18" s="6">
        <v>0</v>
      </c>
      <c r="P18" s="6">
        <v>0</v>
      </c>
      <c r="Q18" s="150">
        <v>0</v>
      </c>
      <c r="R18" s="150">
        <v>0</v>
      </c>
      <c r="S18" s="150">
        <v>0</v>
      </c>
      <c r="T18" s="150">
        <v>0</v>
      </c>
    </row>
    <row r="19" spans="1:20">
      <c r="A19" s="1">
        <f>Components!B19</f>
        <v>118</v>
      </c>
      <c r="B19" s="2" t="str">
        <f>Components!C19</f>
        <v>Chimichurri</v>
      </c>
      <c r="C19" s="6"/>
      <c r="D19" s="6">
        <v>1</v>
      </c>
      <c r="E19" s="6" t="s">
        <v>304</v>
      </c>
      <c r="F19" s="6">
        <v>0</v>
      </c>
      <c r="G19" s="6">
        <v>0</v>
      </c>
      <c r="H19" s="6">
        <v>0</v>
      </c>
      <c r="I19" s="6">
        <v>0</v>
      </c>
      <c r="J19" s="6">
        <v>0</v>
      </c>
      <c r="K19" s="6">
        <v>0</v>
      </c>
      <c r="L19" s="6">
        <v>0</v>
      </c>
      <c r="M19" s="6">
        <v>0</v>
      </c>
      <c r="N19" s="6">
        <v>0</v>
      </c>
      <c r="O19" s="6">
        <v>0</v>
      </c>
      <c r="P19" s="6">
        <v>0</v>
      </c>
      <c r="Q19" s="150">
        <v>0</v>
      </c>
      <c r="R19" s="150">
        <v>0</v>
      </c>
      <c r="S19" s="150">
        <v>0</v>
      </c>
      <c r="T19" s="150">
        <v>0</v>
      </c>
    </row>
    <row r="20" spans="1:20">
      <c r="A20" s="1">
        <f>Components!B20</f>
        <v>119</v>
      </c>
      <c r="B20" s="2" t="str">
        <f>Components!C20</f>
        <v>Epicured's Ketchup</v>
      </c>
      <c r="C20" s="6"/>
      <c r="D20" s="6">
        <v>1</v>
      </c>
      <c r="E20" s="6" t="s">
        <v>304</v>
      </c>
      <c r="F20" s="6">
        <v>0</v>
      </c>
      <c r="G20" s="6">
        <v>0</v>
      </c>
      <c r="H20" s="6">
        <v>0</v>
      </c>
      <c r="I20" s="6">
        <v>0</v>
      </c>
      <c r="J20" s="6">
        <v>0</v>
      </c>
      <c r="K20" s="6">
        <v>0</v>
      </c>
      <c r="L20" s="6">
        <v>0</v>
      </c>
      <c r="M20" s="6">
        <v>0</v>
      </c>
      <c r="N20" s="6">
        <v>0</v>
      </c>
      <c r="O20" s="6">
        <v>0</v>
      </c>
      <c r="P20" s="6">
        <v>0</v>
      </c>
      <c r="Q20" s="150">
        <v>0</v>
      </c>
      <c r="R20" s="150">
        <v>0</v>
      </c>
      <c r="S20" s="150">
        <v>0</v>
      </c>
      <c r="T20" s="150">
        <v>0</v>
      </c>
    </row>
    <row r="21" spans="1:20">
      <c r="A21" s="1">
        <f>Components!B21</f>
        <v>120</v>
      </c>
      <c r="B21" s="2" t="str">
        <f>Components!C21</f>
        <v xml:space="preserve">Roast Beef Dressing </v>
      </c>
      <c r="C21" s="6" t="s">
        <v>726</v>
      </c>
      <c r="D21" s="6">
        <v>1</v>
      </c>
      <c r="E21" s="6" t="s">
        <v>304</v>
      </c>
      <c r="F21" s="6">
        <v>0</v>
      </c>
      <c r="G21" s="6">
        <v>0</v>
      </c>
      <c r="H21" s="6">
        <v>0</v>
      </c>
      <c r="I21" s="6">
        <v>0</v>
      </c>
      <c r="J21" s="6">
        <v>0</v>
      </c>
      <c r="K21" s="6">
        <v>0</v>
      </c>
      <c r="L21" s="6">
        <v>0</v>
      </c>
      <c r="M21" s="6">
        <v>0</v>
      </c>
      <c r="N21" s="6">
        <v>0</v>
      </c>
      <c r="O21" s="6">
        <v>0</v>
      </c>
      <c r="P21" s="6">
        <v>0</v>
      </c>
      <c r="Q21" s="150">
        <v>0</v>
      </c>
      <c r="R21" s="150">
        <v>0</v>
      </c>
      <c r="S21" s="150">
        <v>0</v>
      </c>
      <c r="T21" s="150">
        <v>0</v>
      </c>
    </row>
    <row r="22" spans="1:20">
      <c r="B22" s="2"/>
      <c r="C22" s="6"/>
      <c r="D22" s="6">
        <v>1</v>
      </c>
      <c r="E22" s="6" t="s">
        <v>304</v>
      </c>
      <c r="F22" s="6">
        <v>0</v>
      </c>
      <c r="G22" s="6">
        <v>0</v>
      </c>
      <c r="H22" s="6">
        <v>0</v>
      </c>
      <c r="I22" s="6">
        <v>0</v>
      </c>
      <c r="J22" s="6">
        <v>0</v>
      </c>
      <c r="K22" s="6">
        <v>0</v>
      </c>
      <c r="L22" s="6">
        <v>0</v>
      </c>
      <c r="M22" s="6">
        <v>0</v>
      </c>
      <c r="N22" s="6">
        <v>0</v>
      </c>
      <c r="O22" s="6">
        <v>0</v>
      </c>
      <c r="P22" s="6">
        <v>0</v>
      </c>
      <c r="Q22" s="150">
        <v>0</v>
      </c>
      <c r="R22" s="150">
        <v>0</v>
      </c>
      <c r="S22" s="150">
        <v>0</v>
      </c>
      <c r="T22" s="150">
        <v>0</v>
      </c>
    </row>
    <row r="23" spans="1:20">
      <c r="A23" s="1">
        <f>Components!B23</f>
        <v>122</v>
      </c>
      <c r="B23" s="2" t="str">
        <f>Components!C23</f>
        <v>Peanut Lime Dressing</v>
      </c>
      <c r="C23" s="6" t="s">
        <v>710</v>
      </c>
      <c r="D23" s="6">
        <v>1</v>
      </c>
      <c r="E23" s="6" t="s">
        <v>304</v>
      </c>
      <c r="F23" s="6">
        <v>0</v>
      </c>
      <c r="G23" s="6">
        <v>0</v>
      </c>
      <c r="H23" s="6">
        <v>0</v>
      </c>
      <c r="I23" s="6">
        <v>0</v>
      </c>
      <c r="J23" s="6">
        <v>0</v>
      </c>
      <c r="K23" s="6">
        <v>0</v>
      </c>
      <c r="L23" s="6">
        <v>0</v>
      </c>
      <c r="M23" s="6">
        <v>0</v>
      </c>
      <c r="N23" s="6">
        <v>0</v>
      </c>
      <c r="O23" s="6">
        <v>0</v>
      </c>
      <c r="P23" s="6">
        <v>0</v>
      </c>
      <c r="Q23" s="150">
        <v>0</v>
      </c>
      <c r="R23" s="150">
        <v>0</v>
      </c>
      <c r="S23" s="150">
        <v>0</v>
      </c>
      <c r="T23" s="150">
        <v>0</v>
      </c>
    </row>
    <row r="24" spans="1:20">
      <c r="A24" s="1">
        <f>Components!B27</f>
        <v>201</v>
      </c>
      <c r="B24" s="2" t="str">
        <f>Components!C27</f>
        <v>Herbed Quinoa</v>
      </c>
      <c r="C24" s="6"/>
      <c r="D24" s="6">
        <v>1</v>
      </c>
      <c r="E24" s="6" t="s">
        <v>304</v>
      </c>
      <c r="F24" s="6">
        <v>0</v>
      </c>
      <c r="G24" s="6">
        <v>0</v>
      </c>
      <c r="H24" s="6">
        <v>0</v>
      </c>
      <c r="I24" s="6">
        <v>0</v>
      </c>
      <c r="J24" s="6">
        <v>0</v>
      </c>
      <c r="K24" s="6">
        <v>0</v>
      </c>
      <c r="L24" s="6">
        <v>0</v>
      </c>
      <c r="M24" s="6">
        <v>0</v>
      </c>
      <c r="N24" s="6">
        <v>0</v>
      </c>
      <c r="O24" s="6">
        <v>0</v>
      </c>
      <c r="P24" s="6">
        <v>0</v>
      </c>
      <c r="Q24" s="150">
        <v>0</v>
      </c>
      <c r="R24" s="150">
        <v>0</v>
      </c>
      <c r="S24" s="150">
        <v>0</v>
      </c>
      <c r="T24" s="150">
        <v>0</v>
      </c>
    </row>
    <row r="25" spans="1:20">
      <c r="A25" s="1">
        <f>Components!B28</f>
        <v>202</v>
      </c>
      <c r="B25" s="2" t="str">
        <f>Components!C28</f>
        <v>Rice Pilaf</v>
      </c>
      <c r="C25" s="6"/>
      <c r="D25" s="6">
        <v>1</v>
      </c>
      <c r="E25" s="6" t="s">
        <v>304</v>
      </c>
      <c r="F25" s="6">
        <v>0</v>
      </c>
      <c r="G25" s="6">
        <v>0</v>
      </c>
      <c r="H25" s="6">
        <v>0</v>
      </c>
      <c r="I25" s="6">
        <v>0</v>
      </c>
      <c r="J25" s="6">
        <v>0</v>
      </c>
      <c r="K25" s="6">
        <v>0</v>
      </c>
      <c r="L25" s="6">
        <v>0</v>
      </c>
      <c r="M25" s="6">
        <v>0</v>
      </c>
      <c r="N25" s="6">
        <v>0</v>
      </c>
      <c r="O25" s="6">
        <v>0</v>
      </c>
      <c r="P25" s="6">
        <v>0</v>
      </c>
      <c r="Q25" s="150">
        <v>0</v>
      </c>
      <c r="R25" s="150">
        <v>0</v>
      </c>
      <c r="S25" s="150">
        <v>0</v>
      </c>
      <c r="T25" s="150">
        <v>0</v>
      </c>
    </row>
    <row r="26" spans="1:20">
      <c r="A26" s="1">
        <f>Components!B29</f>
        <v>203</v>
      </c>
      <c r="B26" s="2" t="str">
        <f>Components!C29</f>
        <v>Wild Rice</v>
      </c>
      <c r="C26" s="6"/>
      <c r="D26" s="6">
        <v>1</v>
      </c>
      <c r="E26" s="6" t="s">
        <v>304</v>
      </c>
      <c r="F26" s="6">
        <v>0</v>
      </c>
      <c r="G26" s="6">
        <v>0</v>
      </c>
      <c r="H26" s="6">
        <v>0</v>
      </c>
      <c r="I26" s="6">
        <v>0</v>
      </c>
      <c r="J26" s="6">
        <v>0</v>
      </c>
      <c r="K26" s="6">
        <v>0</v>
      </c>
      <c r="L26" s="6">
        <v>0</v>
      </c>
      <c r="M26" s="6">
        <v>0</v>
      </c>
      <c r="N26" s="6">
        <v>0</v>
      </c>
      <c r="O26" s="6">
        <v>0</v>
      </c>
      <c r="P26" s="6">
        <v>0</v>
      </c>
      <c r="Q26" s="150">
        <v>0</v>
      </c>
      <c r="R26" s="150">
        <v>0</v>
      </c>
      <c r="S26" s="150">
        <v>0</v>
      </c>
      <c r="T26" s="150">
        <v>0</v>
      </c>
    </row>
    <row r="27" spans="1:20" s="6" customFormat="1">
      <c r="A27" s="6">
        <f>Components!B30</f>
        <v>204</v>
      </c>
      <c r="B27" s="73" t="str">
        <f>Components!C30</f>
        <v>Basmati Rice</v>
      </c>
      <c r="C27" s="6" t="s">
        <v>723</v>
      </c>
      <c r="D27" s="6">
        <v>1</v>
      </c>
      <c r="E27" s="6" t="s">
        <v>304</v>
      </c>
      <c r="F27" s="6">
        <v>0</v>
      </c>
      <c r="G27" s="6">
        <v>0</v>
      </c>
      <c r="H27" s="6">
        <v>0</v>
      </c>
      <c r="I27" s="6">
        <v>0</v>
      </c>
      <c r="J27" s="6">
        <v>0</v>
      </c>
      <c r="K27" s="6">
        <v>0</v>
      </c>
      <c r="L27" s="6">
        <v>0</v>
      </c>
      <c r="M27" s="6">
        <v>0</v>
      </c>
      <c r="N27" s="6">
        <v>0</v>
      </c>
      <c r="O27" s="6">
        <v>0</v>
      </c>
      <c r="P27" s="6">
        <v>0</v>
      </c>
      <c r="Q27" s="150">
        <v>0</v>
      </c>
      <c r="R27" s="150">
        <v>0</v>
      </c>
      <c r="S27" s="150">
        <v>0</v>
      </c>
      <c r="T27" s="150">
        <v>0</v>
      </c>
    </row>
    <row r="28" spans="1:20">
      <c r="A28" s="1">
        <f>Components!B31</f>
        <v>205</v>
      </c>
      <c r="B28" s="2" t="str">
        <f>Components!C31</f>
        <v>Jasmine Rice</v>
      </c>
      <c r="C28" s="6"/>
      <c r="D28" s="6">
        <v>1</v>
      </c>
      <c r="E28" s="6" t="s">
        <v>304</v>
      </c>
      <c r="F28" s="6">
        <v>0</v>
      </c>
      <c r="G28" s="6">
        <v>0</v>
      </c>
      <c r="H28" s="6">
        <v>0</v>
      </c>
      <c r="I28" s="6">
        <v>0</v>
      </c>
      <c r="J28" s="6">
        <v>0</v>
      </c>
      <c r="K28" s="6">
        <v>0</v>
      </c>
      <c r="L28" s="6">
        <v>0</v>
      </c>
      <c r="M28" s="6">
        <v>0</v>
      </c>
      <c r="N28" s="6">
        <v>0</v>
      </c>
      <c r="O28" s="6">
        <v>0</v>
      </c>
      <c r="P28" s="6">
        <v>0</v>
      </c>
      <c r="Q28" s="150">
        <v>0</v>
      </c>
      <c r="R28" s="150">
        <v>0</v>
      </c>
      <c r="S28" s="150">
        <v>0</v>
      </c>
      <c r="T28" s="150">
        <v>0</v>
      </c>
    </row>
    <row r="29" spans="1:20">
      <c r="A29" s="1">
        <f>Components!B32</f>
        <v>206</v>
      </c>
      <c r="B29" s="2" t="str">
        <f>Components!C32</f>
        <v>Roasted Potatoes</v>
      </c>
      <c r="C29" s="6"/>
      <c r="D29" s="6">
        <v>1</v>
      </c>
      <c r="E29" s="6" t="s">
        <v>304</v>
      </c>
      <c r="F29" s="6">
        <v>0</v>
      </c>
      <c r="G29" s="6">
        <v>0</v>
      </c>
      <c r="H29" s="6">
        <v>0</v>
      </c>
      <c r="I29" s="6">
        <v>0</v>
      </c>
      <c r="J29" s="6">
        <v>0</v>
      </c>
      <c r="K29" s="6">
        <v>0</v>
      </c>
      <c r="L29" s="6">
        <v>0</v>
      </c>
      <c r="M29" s="6">
        <v>0</v>
      </c>
      <c r="N29" s="6">
        <v>0</v>
      </c>
      <c r="O29" s="6">
        <v>0</v>
      </c>
      <c r="P29" s="6">
        <v>0</v>
      </c>
      <c r="Q29" s="150">
        <v>0</v>
      </c>
      <c r="R29" s="150">
        <v>0</v>
      </c>
      <c r="S29" s="150">
        <v>0</v>
      </c>
      <c r="T29" s="150">
        <v>0</v>
      </c>
    </row>
    <row r="30" spans="1:20">
      <c r="A30" s="1">
        <f>Components!B33</f>
        <v>207</v>
      </c>
      <c r="B30" s="2" t="str">
        <f>Components!C33</f>
        <v>Quinoa 'Pita Chips'</v>
      </c>
      <c r="C30" s="6"/>
      <c r="D30" s="6">
        <v>1</v>
      </c>
      <c r="E30" s="6" t="s">
        <v>304</v>
      </c>
      <c r="F30" s="6">
        <v>0</v>
      </c>
      <c r="G30" s="6">
        <v>0</v>
      </c>
      <c r="H30" s="6">
        <v>0</v>
      </c>
      <c r="I30" s="6">
        <v>0</v>
      </c>
      <c r="J30" s="6">
        <v>0</v>
      </c>
      <c r="K30" s="6">
        <v>0</v>
      </c>
      <c r="L30" s="6">
        <v>0</v>
      </c>
      <c r="M30" s="6">
        <v>0</v>
      </c>
      <c r="N30" s="6">
        <v>0</v>
      </c>
      <c r="O30" s="6">
        <v>0</v>
      </c>
      <c r="P30" s="6">
        <v>0</v>
      </c>
      <c r="Q30" s="150">
        <v>0</v>
      </c>
      <c r="R30" s="150">
        <v>0</v>
      </c>
      <c r="S30" s="150">
        <v>0</v>
      </c>
      <c r="T30" s="150">
        <v>0</v>
      </c>
    </row>
    <row r="31" spans="1:20" s="6" customFormat="1">
      <c r="A31" s="6">
        <f>Components!B34</f>
        <v>208</v>
      </c>
      <c r="B31" s="73" t="str">
        <f>Components!C34</f>
        <v>Corn Tortillas</v>
      </c>
      <c r="C31" s="6" t="s">
        <v>738</v>
      </c>
      <c r="D31" s="6">
        <v>1</v>
      </c>
      <c r="E31" s="6" t="s">
        <v>304</v>
      </c>
      <c r="F31" s="6">
        <v>0</v>
      </c>
      <c r="G31" s="6">
        <v>0</v>
      </c>
      <c r="H31" s="6">
        <v>0</v>
      </c>
      <c r="I31" s="6">
        <v>0</v>
      </c>
      <c r="J31" s="6">
        <v>0</v>
      </c>
      <c r="K31" s="6">
        <v>0</v>
      </c>
      <c r="L31" s="6">
        <v>0</v>
      </c>
      <c r="M31" s="6">
        <v>0</v>
      </c>
      <c r="N31" s="6">
        <v>0</v>
      </c>
      <c r="O31" s="6">
        <v>0</v>
      </c>
      <c r="P31" s="6">
        <v>0</v>
      </c>
      <c r="Q31" s="150">
        <v>0</v>
      </c>
      <c r="R31" s="150">
        <v>0</v>
      </c>
      <c r="S31" s="150">
        <v>0</v>
      </c>
      <c r="T31" s="150">
        <v>0</v>
      </c>
    </row>
    <row r="32" spans="1:20">
      <c r="A32" s="1">
        <f>Components!B35</f>
        <v>209</v>
      </c>
      <c r="B32" s="2" t="str">
        <f>Components!C35</f>
        <v>Chive Mashed Potatoes</v>
      </c>
      <c r="C32" s="6"/>
      <c r="D32" s="6">
        <v>1</v>
      </c>
      <c r="E32" s="6" t="s">
        <v>304</v>
      </c>
      <c r="F32" s="6">
        <v>0</v>
      </c>
      <c r="G32" s="6">
        <v>0</v>
      </c>
      <c r="H32" s="6">
        <v>0</v>
      </c>
      <c r="I32" s="6">
        <v>0</v>
      </c>
      <c r="J32" s="6">
        <v>0</v>
      </c>
      <c r="K32" s="6">
        <v>0</v>
      </c>
      <c r="L32" s="6">
        <v>0</v>
      </c>
      <c r="M32" s="6">
        <v>0</v>
      </c>
      <c r="N32" s="6">
        <v>0</v>
      </c>
      <c r="O32" s="6">
        <v>0</v>
      </c>
      <c r="P32" s="6">
        <v>0</v>
      </c>
      <c r="Q32" s="150">
        <v>0</v>
      </c>
      <c r="R32" s="150">
        <v>0</v>
      </c>
      <c r="S32" s="150">
        <v>0</v>
      </c>
      <c r="T32" s="150">
        <v>0</v>
      </c>
    </row>
    <row r="33" spans="1:20">
      <c r="A33" s="1">
        <f>Components!B36</f>
        <v>210</v>
      </c>
      <c r="B33" s="2" t="str">
        <f>Components!C36</f>
        <v>Hamburger Bun</v>
      </c>
      <c r="C33" s="6"/>
      <c r="D33" s="6">
        <v>1</v>
      </c>
      <c r="E33" s="6" t="s">
        <v>304</v>
      </c>
      <c r="F33" s="6">
        <v>0</v>
      </c>
      <c r="G33" s="6">
        <v>0</v>
      </c>
      <c r="H33" s="6">
        <v>0</v>
      </c>
      <c r="I33" s="6">
        <v>0</v>
      </c>
      <c r="J33" s="6">
        <v>0</v>
      </c>
      <c r="K33" s="6">
        <v>0</v>
      </c>
      <c r="L33" s="6">
        <v>0</v>
      </c>
      <c r="M33" s="6">
        <v>0</v>
      </c>
      <c r="N33" s="6">
        <v>0</v>
      </c>
      <c r="O33" s="6">
        <v>0</v>
      </c>
      <c r="P33" s="6">
        <v>0</v>
      </c>
      <c r="Q33" s="150">
        <v>0</v>
      </c>
      <c r="R33" s="150">
        <v>0</v>
      </c>
      <c r="S33" s="150">
        <v>0</v>
      </c>
      <c r="T33" s="150">
        <v>0</v>
      </c>
    </row>
    <row r="34" spans="1:20">
      <c r="A34" s="1">
        <f>Components!B37</f>
        <v>211</v>
      </c>
      <c r="B34" s="2" t="str">
        <f>Components!C37</f>
        <v>Dinner Roll</v>
      </c>
      <c r="C34" s="6"/>
      <c r="D34" s="6">
        <v>1</v>
      </c>
      <c r="E34" s="6" t="s">
        <v>304</v>
      </c>
      <c r="F34" s="6">
        <v>0</v>
      </c>
      <c r="G34" s="6">
        <v>0</v>
      </c>
      <c r="H34" s="6">
        <v>0</v>
      </c>
      <c r="I34" s="6">
        <v>0</v>
      </c>
      <c r="J34" s="6">
        <v>0</v>
      </c>
      <c r="K34" s="6">
        <v>0</v>
      </c>
      <c r="L34" s="6">
        <v>0</v>
      </c>
      <c r="M34" s="6">
        <v>0</v>
      </c>
      <c r="N34" s="6">
        <v>0</v>
      </c>
      <c r="O34" s="6">
        <v>0</v>
      </c>
      <c r="P34" s="6">
        <v>0</v>
      </c>
      <c r="Q34" s="150">
        <v>0</v>
      </c>
      <c r="R34" s="150">
        <v>0</v>
      </c>
      <c r="S34" s="150">
        <v>0</v>
      </c>
      <c r="T34" s="150">
        <v>0</v>
      </c>
    </row>
    <row r="35" spans="1:20">
      <c r="A35" s="1">
        <f>Components!B38</f>
        <v>212</v>
      </c>
      <c r="B35" s="2" t="str">
        <f>Components!C38</f>
        <v>Dirty Rice</v>
      </c>
      <c r="C35" s="6"/>
      <c r="D35" s="6">
        <v>1</v>
      </c>
      <c r="E35" s="6" t="s">
        <v>304</v>
      </c>
      <c r="F35" s="6">
        <v>0</v>
      </c>
      <c r="G35" s="6">
        <v>0</v>
      </c>
      <c r="H35" s="6">
        <v>0</v>
      </c>
      <c r="I35" s="6">
        <v>0</v>
      </c>
      <c r="J35" s="6">
        <v>0</v>
      </c>
      <c r="K35" s="6">
        <v>0</v>
      </c>
      <c r="L35" s="6">
        <v>0</v>
      </c>
      <c r="M35" s="6">
        <v>0</v>
      </c>
      <c r="N35" s="6">
        <v>0</v>
      </c>
      <c r="O35" s="6">
        <v>0</v>
      </c>
      <c r="P35" s="6">
        <v>0</v>
      </c>
      <c r="Q35" s="150">
        <v>0</v>
      </c>
      <c r="R35" s="150">
        <v>0</v>
      </c>
      <c r="S35" s="150">
        <v>0</v>
      </c>
      <c r="T35" s="150">
        <v>0</v>
      </c>
    </row>
    <row r="36" spans="1:20">
      <c r="A36" s="1">
        <f>Components!B39</f>
        <v>213</v>
      </c>
      <c r="B36" s="2" t="str">
        <f>Components!C39</f>
        <v>Rosemary Whipped Potatoes</v>
      </c>
      <c r="C36" s="6"/>
      <c r="D36" s="6">
        <v>1</v>
      </c>
      <c r="E36" s="6" t="s">
        <v>304</v>
      </c>
      <c r="F36" s="6">
        <v>0</v>
      </c>
      <c r="G36" s="6">
        <v>0</v>
      </c>
      <c r="H36" s="6">
        <v>0</v>
      </c>
      <c r="I36" s="6">
        <v>0</v>
      </c>
      <c r="J36" s="6">
        <v>0</v>
      </c>
      <c r="K36" s="6">
        <v>0</v>
      </c>
      <c r="L36" s="6">
        <v>0</v>
      </c>
      <c r="M36" s="6">
        <v>0</v>
      </c>
      <c r="N36" s="6">
        <v>0</v>
      </c>
      <c r="O36" s="6">
        <v>0</v>
      </c>
      <c r="P36" s="6">
        <v>0</v>
      </c>
      <c r="Q36" s="150">
        <v>0</v>
      </c>
      <c r="R36" s="150">
        <v>0</v>
      </c>
      <c r="S36" s="150">
        <v>0</v>
      </c>
      <c r="T36" s="150">
        <v>0</v>
      </c>
    </row>
    <row r="37" spans="1:20">
      <c r="A37" s="1">
        <f>Components!B41</f>
        <v>301</v>
      </c>
      <c r="B37" s="2" t="str">
        <f>Components!C41</f>
        <v>Carrot Puree</v>
      </c>
      <c r="C37" s="6"/>
      <c r="D37" s="6">
        <v>1</v>
      </c>
      <c r="E37" s="6" t="s">
        <v>304</v>
      </c>
      <c r="F37" s="6">
        <v>0</v>
      </c>
      <c r="G37" s="6">
        <v>0</v>
      </c>
      <c r="H37" s="6">
        <v>0</v>
      </c>
      <c r="I37" s="6">
        <v>0</v>
      </c>
      <c r="J37" s="6">
        <v>0</v>
      </c>
      <c r="K37" s="6">
        <v>0</v>
      </c>
      <c r="L37" s="6">
        <v>0</v>
      </c>
      <c r="M37" s="6">
        <v>0</v>
      </c>
      <c r="N37" s="6">
        <v>0</v>
      </c>
      <c r="O37" s="6">
        <v>0</v>
      </c>
      <c r="P37" s="6">
        <v>0</v>
      </c>
      <c r="Q37" s="150">
        <v>0</v>
      </c>
      <c r="R37" s="150">
        <v>0</v>
      </c>
      <c r="S37" s="150">
        <v>0</v>
      </c>
      <c r="T37" s="150">
        <v>0</v>
      </c>
    </row>
    <row r="38" spans="1:20">
      <c r="A38" s="1">
        <f>Components!B42</f>
        <v>302</v>
      </c>
      <c r="B38" s="2" t="str">
        <f>Components!C42</f>
        <v>Celery Root Puree</v>
      </c>
      <c r="C38" s="6"/>
      <c r="D38" s="6">
        <v>1</v>
      </c>
      <c r="E38" s="6" t="s">
        <v>304</v>
      </c>
      <c r="F38" s="6">
        <v>0</v>
      </c>
      <c r="G38" s="6">
        <v>0</v>
      </c>
      <c r="H38" s="6">
        <v>0</v>
      </c>
      <c r="I38" s="6">
        <v>0</v>
      </c>
      <c r="J38" s="6">
        <v>0</v>
      </c>
      <c r="K38" s="6">
        <v>0</v>
      </c>
      <c r="L38" s="6">
        <v>0</v>
      </c>
      <c r="M38" s="6">
        <v>0</v>
      </c>
      <c r="N38" s="6">
        <v>0</v>
      </c>
      <c r="O38" s="6">
        <v>0</v>
      </c>
      <c r="P38" s="6">
        <v>0</v>
      </c>
      <c r="Q38" s="150">
        <v>0</v>
      </c>
      <c r="R38" s="150">
        <v>0</v>
      </c>
      <c r="S38" s="150">
        <v>0</v>
      </c>
      <c r="T38" s="150">
        <v>0</v>
      </c>
    </row>
    <row r="39" spans="1:20">
      <c r="A39" s="1">
        <f>Components!B43</f>
        <v>303</v>
      </c>
      <c r="B39" s="2" t="str">
        <f>Components!C43</f>
        <v>Parsnip Puree</v>
      </c>
      <c r="C39" s="6"/>
      <c r="D39" s="6">
        <v>1</v>
      </c>
      <c r="E39" s="6" t="s">
        <v>304</v>
      </c>
      <c r="F39" s="6">
        <v>0</v>
      </c>
      <c r="G39" s="6">
        <v>0</v>
      </c>
      <c r="H39" s="6">
        <v>0</v>
      </c>
      <c r="I39" s="6">
        <v>0</v>
      </c>
      <c r="J39" s="6">
        <v>0</v>
      </c>
      <c r="K39" s="6">
        <v>0</v>
      </c>
      <c r="L39" s="6">
        <v>0</v>
      </c>
      <c r="M39" s="6">
        <v>0</v>
      </c>
      <c r="N39" s="6">
        <v>0</v>
      </c>
      <c r="O39" s="6">
        <v>0</v>
      </c>
      <c r="P39" s="6">
        <v>0</v>
      </c>
      <c r="Q39" s="150">
        <v>0</v>
      </c>
      <c r="R39" s="150">
        <v>0</v>
      </c>
      <c r="S39" s="150">
        <v>0</v>
      </c>
      <c r="T39" s="150">
        <v>0</v>
      </c>
    </row>
    <row r="40" spans="1:20">
      <c r="A40" s="1">
        <f>Components!B44</f>
        <v>304</v>
      </c>
      <c r="B40" s="2" t="str">
        <f>Components!C44</f>
        <v>Hummus</v>
      </c>
      <c r="C40" s="6"/>
      <c r="D40" s="6">
        <v>1</v>
      </c>
      <c r="E40" s="6" t="s">
        <v>304</v>
      </c>
      <c r="F40" s="6">
        <v>0</v>
      </c>
      <c r="G40" s="6">
        <v>0</v>
      </c>
      <c r="H40" s="6">
        <v>0</v>
      </c>
      <c r="I40" s="6">
        <v>0</v>
      </c>
      <c r="J40" s="6">
        <v>0</v>
      </c>
      <c r="K40" s="6">
        <v>0</v>
      </c>
      <c r="L40" s="6">
        <v>0</v>
      </c>
      <c r="M40" s="6">
        <v>0</v>
      </c>
      <c r="N40" s="6">
        <v>0</v>
      </c>
      <c r="O40" s="6">
        <v>0</v>
      </c>
      <c r="P40" s="6">
        <v>0</v>
      </c>
      <c r="Q40" s="150">
        <v>0</v>
      </c>
      <c r="R40" s="150">
        <v>0</v>
      </c>
      <c r="S40" s="150">
        <v>0</v>
      </c>
      <c r="T40" s="150">
        <v>0</v>
      </c>
    </row>
    <row r="41" spans="1:20">
      <c r="A41" s="1">
        <f>Components!B45</f>
        <v>401</v>
      </c>
      <c r="B41" s="2" t="str">
        <f>Components!C45</f>
        <v>Brussel Sprouts</v>
      </c>
      <c r="C41" s="6"/>
      <c r="D41" s="6">
        <v>1</v>
      </c>
      <c r="E41" s="6" t="s">
        <v>304</v>
      </c>
      <c r="F41" s="6">
        <v>0</v>
      </c>
      <c r="G41" s="6">
        <v>0</v>
      </c>
      <c r="H41" s="6">
        <v>0</v>
      </c>
      <c r="I41" s="6">
        <v>0</v>
      </c>
      <c r="J41" s="6">
        <v>0</v>
      </c>
      <c r="K41" s="6">
        <v>0</v>
      </c>
      <c r="L41" s="6">
        <v>0</v>
      </c>
      <c r="M41" s="6">
        <v>0</v>
      </c>
      <c r="N41" s="6">
        <v>0</v>
      </c>
      <c r="O41" s="6">
        <v>0</v>
      </c>
      <c r="P41" s="6">
        <v>0</v>
      </c>
      <c r="Q41" s="150">
        <v>0</v>
      </c>
      <c r="R41" s="150">
        <v>0</v>
      </c>
      <c r="S41" s="150">
        <v>0</v>
      </c>
      <c r="T41" s="150">
        <v>0</v>
      </c>
    </row>
    <row r="42" spans="1:20">
      <c r="A42" s="1">
        <f>Components!B46</f>
        <v>402</v>
      </c>
      <c r="B42" s="2" t="str">
        <f>Components!C46</f>
        <v>Mixed Greens</v>
      </c>
      <c r="C42" s="6"/>
      <c r="D42" s="6">
        <v>1</v>
      </c>
      <c r="E42" s="6" t="s">
        <v>304</v>
      </c>
      <c r="F42" s="6">
        <v>0</v>
      </c>
      <c r="G42" s="6">
        <v>0</v>
      </c>
      <c r="H42" s="6">
        <v>0</v>
      </c>
      <c r="I42" s="6">
        <v>0</v>
      </c>
      <c r="J42" s="6">
        <v>0</v>
      </c>
      <c r="K42" s="6">
        <v>0</v>
      </c>
      <c r="L42" s="6">
        <v>0</v>
      </c>
      <c r="M42" s="6">
        <v>0</v>
      </c>
      <c r="N42" s="6">
        <v>0</v>
      </c>
      <c r="O42" s="6">
        <v>0</v>
      </c>
      <c r="P42" s="6">
        <v>0</v>
      </c>
      <c r="Q42" s="150">
        <v>0</v>
      </c>
      <c r="R42" s="150">
        <v>0</v>
      </c>
      <c r="S42" s="150">
        <v>0</v>
      </c>
      <c r="T42" s="150">
        <v>0</v>
      </c>
    </row>
    <row r="43" spans="1:20" s="6" customFormat="1">
      <c r="A43" s="6">
        <f>Components!B47</f>
        <v>403</v>
      </c>
      <c r="B43" s="73" t="str">
        <f>Components!C47</f>
        <v>Pico de Gallo</v>
      </c>
      <c r="C43" s="6" t="s">
        <v>710</v>
      </c>
      <c r="D43" s="6">
        <v>1</v>
      </c>
      <c r="E43" s="6" t="s">
        <v>304</v>
      </c>
      <c r="F43" s="6">
        <v>0</v>
      </c>
      <c r="G43" s="6">
        <v>0</v>
      </c>
      <c r="H43" s="6">
        <v>0</v>
      </c>
      <c r="I43" s="6">
        <v>0</v>
      </c>
      <c r="J43" s="6">
        <v>0</v>
      </c>
      <c r="K43" s="6">
        <v>0</v>
      </c>
      <c r="L43" s="6">
        <v>0</v>
      </c>
      <c r="M43" s="6">
        <v>0</v>
      </c>
      <c r="N43" s="6">
        <v>0</v>
      </c>
      <c r="O43" s="6">
        <v>0</v>
      </c>
      <c r="P43" s="6">
        <v>0</v>
      </c>
      <c r="Q43" s="150">
        <v>0</v>
      </c>
      <c r="R43" s="150">
        <v>0</v>
      </c>
      <c r="S43" s="150">
        <v>0</v>
      </c>
      <c r="T43" s="150">
        <v>0</v>
      </c>
    </row>
    <row r="44" spans="1:20">
      <c r="A44" s="1">
        <f>Components!B48</f>
        <v>404</v>
      </c>
      <c r="B44" s="2" t="str">
        <f>Components!C48</f>
        <v>Coleslaw</v>
      </c>
      <c r="C44" s="6"/>
      <c r="D44" s="6">
        <v>1</v>
      </c>
      <c r="E44" s="6" t="s">
        <v>304</v>
      </c>
      <c r="F44" s="6">
        <v>0</v>
      </c>
      <c r="G44" s="6">
        <v>0</v>
      </c>
      <c r="H44" s="6">
        <v>0</v>
      </c>
      <c r="I44" s="6">
        <v>0</v>
      </c>
      <c r="J44" s="6">
        <v>0</v>
      </c>
      <c r="K44" s="6">
        <v>0</v>
      </c>
      <c r="L44" s="6">
        <v>0</v>
      </c>
      <c r="M44" s="6">
        <v>0</v>
      </c>
      <c r="N44" s="6">
        <v>0</v>
      </c>
      <c r="O44" s="6">
        <v>0</v>
      </c>
      <c r="P44" s="6">
        <v>0</v>
      </c>
      <c r="Q44" s="150">
        <v>0</v>
      </c>
      <c r="R44" s="150">
        <v>0</v>
      </c>
      <c r="S44" s="150">
        <v>0</v>
      </c>
      <c r="T44" s="150">
        <v>0</v>
      </c>
    </row>
    <row r="45" spans="1:20">
      <c r="A45" s="1">
        <f>Components!B49</f>
        <v>405</v>
      </c>
      <c r="B45" s="2" t="str">
        <f>Components!C49</f>
        <v>Salsa Fresca</v>
      </c>
      <c r="C45" s="6"/>
      <c r="D45" s="6">
        <v>1</v>
      </c>
      <c r="E45" s="6" t="s">
        <v>304</v>
      </c>
      <c r="F45" s="6">
        <v>0</v>
      </c>
      <c r="G45" s="6">
        <v>0</v>
      </c>
      <c r="H45" s="6">
        <v>0</v>
      </c>
      <c r="I45" s="6">
        <v>0</v>
      </c>
      <c r="J45" s="6">
        <v>0</v>
      </c>
      <c r="K45" s="6">
        <v>0</v>
      </c>
      <c r="L45" s="6">
        <v>0</v>
      </c>
      <c r="M45" s="6">
        <v>0</v>
      </c>
      <c r="N45" s="6">
        <v>0</v>
      </c>
      <c r="O45" s="6">
        <v>0</v>
      </c>
      <c r="P45" s="6">
        <v>0</v>
      </c>
      <c r="Q45" s="150">
        <v>0</v>
      </c>
      <c r="R45" s="150">
        <v>0</v>
      </c>
      <c r="S45" s="150">
        <v>0</v>
      </c>
      <c r="T45" s="150">
        <v>0</v>
      </c>
    </row>
    <row r="46" spans="1:20" s="6" customFormat="1">
      <c r="A46" s="6">
        <f>Components!B51</f>
        <v>501</v>
      </c>
      <c r="B46" s="73" t="str">
        <f>Components!C51</f>
        <v>Cheddar Cheese</v>
      </c>
      <c r="C46" s="6" t="s">
        <v>759</v>
      </c>
      <c r="D46" s="6">
        <v>1</v>
      </c>
      <c r="E46" s="6" t="s">
        <v>304</v>
      </c>
      <c r="F46" s="6">
        <v>0</v>
      </c>
      <c r="G46" s="6">
        <v>0</v>
      </c>
      <c r="H46" s="6">
        <v>0</v>
      </c>
      <c r="I46" s="6">
        <v>0</v>
      </c>
      <c r="J46" s="6">
        <v>0</v>
      </c>
      <c r="K46" s="6">
        <v>0</v>
      </c>
      <c r="L46" s="6">
        <v>0</v>
      </c>
      <c r="M46" s="6">
        <v>0</v>
      </c>
      <c r="N46" s="6">
        <v>0</v>
      </c>
      <c r="O46" s="6">
        <v>0</v>
      </c>
      <c r="P46" s="6">
        <v>0</v>
      </c>
      <c r="Q46" s="150">
        <v>0</v>
      </c>
      <c r="R46" s="150">
        <v>0</v>
      </c>
      <c r="S46" s="150">
        <v>0</v>
      </c>
      <c r="T46" s="150">
        <v>0</v>
      </c>
    </row>
    <row r="47" spans="1:20">
      <c r="A47" s="1">
        <f>Components!B52</f>
        <v>502</v>
      </c>
      <c r="B47" s="2" t="str">
        <f>Components!C52</f>
        <v>Grated Parmesan</v>
      </c>
      <c r="C47" s="6" t="s">
        <v>1147</v>
      </c>
      <c r="D47" s="6">
        <v>1</v>
      </c>
      <c r="E47" s="6" t="s">
        <v>304</v>
      </c>
      <c r="F47" s="6">
        <v>0</v>
      </c>
      <c r="G47" s="6">
        <v>0</v>
      </c>
      <c r="H47" s="6">
        <v>0</v>
      </c>
      <c r="I47" s="6">
        <v>0</v>
      </c>
      <c r="J47" s="6">
        <v>0</v>
      </c>
      <c r="K47" s="6">
        <v>0</v>
      </c>
      <c r="L47" s="6">
        <v>0</v>
      </c>
      <c r="M47" s="6">
        <v>0</v>
      </c>
      <c r="N47" s="6">
        <v>0</v>
      </c>
      <c r="O47" s="6">
        <v>0</v>
      </c>
      <c r="P47" s="6">
        <v>0</v>
      </c>
      <c r="Q47" s="150">
        <v>0</v>
      </c>
      <c r="R47" s="150">
        <v>0</v>
      </c>
      <c r="S47" s="150">
        <v>0</v>
      </c>
      <c r="T47" s="150">
        <v>0</v>
      </c>
    </row>
    <row r="48" spans="1:20">
      <c r="A48" s="1">
        <f>Components!B53</f>
        <v>503</v>
      </c>
      <c r="B48" s="2" t="str">
        <f>Components!C53</f>
        <v>Feta Cheese (1 oz)</v>
      </c>
      <c r="C48" s="6"/>
      <c r="D48" s="6">
        <v>1</v>
      </c>
      <c r="E48" s="6" t="s">
        <v>304</v>
      </c>
      <c r="F48" s="6">
        <v>0</v>
      </c>
      <c r="G48" s="6">
        <v>0</v>
      </c>
      <c r="H48" s="6">
        <v>0</v>
      </c>
      <c r="I48" s="6">
        <v>0</v>
      </c>
      <c r="J48" s="6">
        <v>0</v>
      </c>
      <c r="K48" s="6">
        <v>0</v>
      </c>
      <c r="L48" s="6">
        <v>0</v>
      </c>
      <c r="M48" s="6">
        <v>0</v>
      </c>
      <c r="N48" s="6">
        <v>0</v>
      </c>
      <c r="O48" s="6">
        <v>0</v>
      </c>
      <c r="P48" s="6">
        <v>0</v>
      </c>
      <c r="Q48" s="150">
        <v>0</v>
      </c>
      <c r="R48" s="150">
        <v>0</v>
      </c>
      <c r="S48" s="150">
        <v>0</v>
      </c>
      <c r="T48" s="150">
        <v>0</v>
      </c>
    </row>
    <row r="49" spans="1:20">
      <c r="A49" s="1">
        <f>Components!B54</f>
        <v>504</v>
      </c>
      <c r="B49" s="2" t="str">
        <f>Components!C54</f>
        <v xml:space="preserve">Parmesan (1oz) </v>
      </c>
      <c r="C49" s="6" t="s">
        <v>1150</v>
      </c>
      <c r="D49" s="6">
        <v>1</v>
      </c>
      <c r="E49" s="6" t="s">
        <v>304</v>
      </c>
      <c r="F49" s="6">
        <v>0</v>
      </c>
      <c r="G49" s="6">
        <v>0</v>
      </c>
      <c r="H49" s="6">
        <v>0</v>
      </c>
      <c r="I49" s="6">
        <v>0</v>
      </c>
      <c r="J49" s="6">
        <v>0</v>
      </c>
      <c r="K49" s="6">
        <v>0</v>
      </c>
      <c r="L49" s="6">
        <v>0</v>
      </c>
      <c r="M49" s="6">
        <v>0</v>
      </c>
      <c r="N49" s="6">
        <v>0</v>
      </c>
      <c r="O49" s="6">
        <v>0</v>
      </c>
      <c r="P49" s="6">
        <v>0</v>
      </c>
      <c r="Q49" s="150">
        <v>0</v>
      </c>
      <c r="R49" s="150">
        <v>0</v>
      </c>
      <c r="S49" s="150">
        <v>0</v>
      </c>
      <c r="T49" s="150">
        <v>0</v>
      </c>
    </row>
    <row r="50" spans="1:20" s="6" customFormat="1">
      <c r="A50" s="1">
        <f>Components!B55</f>
        <v>601</v>
      </c>
      <c r="B50" s="2" t="str">
        <f>Components!C55</f>
        <v>Peanuts</v>
      </c>
      <c r="C50" s="6" t="s">
        <v>1113</v>
      </c>
      <c r="D50" s="6">
        <v>1</v>
      </c>
      <c r="E50" s="6" t="s">
        <v>304</v>
      </c>
      <c r="F50" s="6">
        <v>0</v>
      </c>
      <c r="G50" s="6">
        <v>0</v>
      </c>
      <c r="H50" s="6">
        <v>0</v>
      </c>
      <c r="I50" s="6">
        <v>0</v>
      </c>
      <c r="J50" s="6">
        <v>0</v>
      </c>
      <c r="K50" s="6">
        <v>0</v>
      </c>
      <c r="L50" s="6">
        <v>0</v>
      </c>
      <c r="M50" s="6">
        <v>0</v>
      </c>
      <c r="N50" s="6">
        <v>0</v>
      </c>
      <c r="O50" s="6">
        <v>0</v>
      </c>
      <c r="P50" s="6">
        <v>0</v>
      </c>
      <c r="Q50" s="150">
        <v>0</v>
      </c>
      <c r="R50" s="150">
        <v>0</v>
      </c>
      <c r="S50" s="150">
        <v>0</v>
      </c>
      <c r="T50" s="150">
        <v>0</v>
      </c>
    </row>
    <row r="51" spans="1:20">
      <c r="A51" s="1">
        <f>Components!B56</f>
        <v>602</v>
      </c>
      <c r="B51" s="2" t="str">
        <f>Components!C56</f>
        <v>Carrot Ginger Soup</v>
      </c>
      <c r="C51" s="6"/>
      <c r="D51" s="6">
        <v>1</v>
      </c>
      <c r="E51" s="6" t="s">
        <v>304</v>
      </c>
      <c r="F51" s="6">
        <v>0</v>
      </c>
      <c r="G51" s="6">
        <v>0</v>
      </c>
      <c r="H51" s="6">
        <v>0</v>
      </c>
      <c r="I51" s="6">
        <v>0</v>
      </c>
      <c r="J51" s="6">
        <v>0</v>
      </c>
      <c r="K51" s="6">
        <v>0</v>
      </c>
      <c r="L51" s="6">
        <v>0</v>
      </c>
      <c r="M51" s="6">
        <v>0</v>
      </c>
      <c r="N51" s="6">
        <v>0</v>
      </c>
      <c r="O51" s="6">
        <v>0</v>
      </c>
      <c r="P51" s="6">
        <v>0</v>
      </c>
      <c r="Q51" s="150">
        <v>0</v>
      </c>
      <c r="R51" s="150">
        <v>0</v>
      </c>
      <c r="S51" s="150">
        <v>0</v>
      </c>
      <c r="T51" s="150">
        <v>0</v>
      </c>
    </row>
    <row r="52" spans="1:20">
      <c r="A52" s="1">
        <f>Components!B57</f>
        <v>603</v>
      </c>
      <c r="B52" s="2" t="str">
        <f>Components!C57</f>
        <v>Lactose-Free Vanilla Bean Yogurt</v>
      </c>
      <c r="C52" s="6"/>
      <c r="D52" s="6">
        <v>1</v>
      </c>
      <c r="E52" s="6" t="s">
        <v>304</v>
      </c>
      <c r="F52" s="6">
        <v>0</v>
      </c>
      <c r="G52" s="6">
        <v>0</v>
      </c>
      <c r="H52" s="6">
        <v>0</v>
      </c>
      <c r="I52" s="6">
        <v>0</v>
      </c>
      <c r="J52" s="6">
        <v>0</v>
      </c>
      <c r="K52" s="6">
        <v>0</v>
      </c>
      <c r="L52" s="6">
        <v>0</v>
      </c>
      <c r="M52" s="6">
        <v>0</v>
      </c>
      <c r="N52" s="6">
        <v>0</v>
      </c>
      <c r="O52" s="6">
        <v>0</v>
      </c>
      <c r="P52" s="6">
        <v>0</v>
      </c>
      <c r="Q52" s="150">
        <v>0</v>
      </c>
      <c r="R52" s="150">
        <v>0</v>
      </c>
      <c r="S52" s="150">
        <v>0</v>
      </c>
      <c r="T52" s="150">
        <v>0</v>
      </c>
    </row>
    <row r="53" spans="1:20">
      <c r="A53" s="1">
        <f>Components!B58</f>
        <v>604</v>
      </c>
      <c r="B53" s="2" t="str">
        <f>Components!C58</f>
        <v>Gravy</v>
      </c>
      <c r="C53" s="6"/>
      <c r="D53" s="6">
        <v>1</v>
      </c>
      <c r="E53" s="6" t="s">
        <v>304</v>
      </c>
      <c r="F53" s="6">
        <v>0</v>
      </c>
      <c r="G53" s="6">
        <v>0</v>
      </c>
      <c r="H53" s="6">
        <v>0</v>
      </c>
      <c r="I53" s="6">
        <v>0</v>
      </c>
      <c r="J53" s="6">
        <v>0</v>
      </c>
      <c r="K53" s="6">
        <v>0</v>
      </c>
      <c r="L53" s="6">
        <v>0</v>
      </c>
      <c r="M53" s="6">
        <v>0</v>
      </c>
      <c r="N53" s="6">
        <v>0</v>
      </c>
      <c r="O53" s="6">
        <v>0</v>
      </c>
      <c r="P53" s="6">
        <v>0</v>
      </c>
      <c r="Q53" s="150">
        <v>0</v>
      </c>
      <c r="R53" s="150">
        <v>0</v>
      </c>
      <c r="S53" s="150">
        <v>0</v>
      </c>
      <c r="T53" s="150">
        <v>0</v>
      </c>
    </row>
    <row r="54" spans="1:20">
      <c r="A54" s="1">
        <f>Components!B59</f>
        <v>605</v>
      </c>
      <c r="B54" s="2" t="str">
        <f>Components!C59</f>
        <v>Celery Root Remoulade</v>
      </c>
      <c r="C54" s="6"/>
      <c r="D54" s="6">
        <v>1</v>
      </c>
      <c r="E54" s="6" t="s">
        <v>304</v>
      </c>
      <c r="F54" s="6">
        <v>0</v>
      </c>
      <c r="G54" s="6">
        <v>0</v>
      </c>
      <c r="H54" s="6">
        <v>0</v>
      </c>
      <c r="I54" s="6">
        <v>0</v>
      </c>
      <c r="J54" s="6">
        <v>0</v>
      </c>
      <c r="K54" s="6">
        <v>0</v>
      </c>
      <c r="L54" s="6">
        <v>0</v>
      </c>
      <c r="M54" s="6">
        <v>0</v>
      </c>
      <c r="N54" s="6">
        <v>0</v>
      </c>
      <c r="O54" s="6">
        <v>0</v>
      </c>
      <c r="P54" s="6">
        <v>0</v>
      </c>
      <c r="Q54" s="150">
        <v>0</v>
      </c>
      <c r="R54" s="150">
        <v>0</v>
      </c>
      <c r="S54" s="150">
        <v>0</v>
      </c>
      <c r="T54" s="150">
        <v>0</v>
      </c>
    </row>
    <row r="55" spans="1:20">
      <c r="A55" s="6">
        <f>Components!B60</f>
        <v>606</v>
      </c>
      <c r="B55" s="73" t="str">
        <f>Components!C60</f>
        <v xml:space="preserve">Baked Tortilla  Strips </v>
      </c>
      <c r="C55" s="6" t="s">
        <v>692</v>
      </c>
      <c r="D55" s="6">
        <v>1</v>
      </c>
      <c r="E55" s="6" t="s">
        <v>304</v>
      </c>
      <c r="F55" s="6">
        <v>0</v>
      </c>
      <c r="G55" s="6">
        <v>0</v>
      </c>
      <c r="H55" s="6">
        <v>0</v>
      </c>
      <c r="I55" s="6">
        <v>0</v>
      </c>
      <c r="J55" s="6">
        <v>0</v>
      </c>
      <c r="K55" s="6">
        <v>0</v>
      </c>
      <c r="L55" s="6">
        <v>0</v>
      </c>
      <c r="M55" s="6">
        <v>0</v>
      </c>
      <c r="N55" s="6">
        <v>0</v>
      </c>
      <c r="O55" s="6">
        <v>0</v>
      </c>
      <c r="P55" s="6">
        <v>0</v>
      </c>
      <c r="Q55" s="150">
        <v>0</v>
      </c>
      <c r="R55" s="150">
        <v>0</v>
      </c>
      <c r="S55" s="150">
        <v>0</v>
      </c>
      <c r="T55" s="150">
        <v>0</v>
      </c>
    </row>
    <row r="56" spans="1:20">
      <c r="A56" s="1">
        <f>Components!B61</f>
        <v>607</v>
      </c>
      <c r="B56" s="2" t="str">
        <f>Components!C61</f>
        <v>Maple-Glazed Pecans</v>
      </c>
      <c r="C56" s="6"/>
      <c r="D56" s="6">
        <v>1</v>
      </c>
      <c r="E56" s="6" t="s">
        <v>304</v>
      </c>
      <c r="F56" s="6">
        <v>0</v>
      </c>
      <c r="G56" s="6">
        <v>0</v>
      </c>
      <c r="H56" s="6">
        <v>0</v>
      </c>
      <c r="I56" s="6">
        <v>0</v>
      </c>
      <c r="J56" s="6">
        <v>0</v>
      </c>
      <c r="K56" s="6">
        <v>0</v>
      </c>
      <c r="L56" s="6">
        <v>0</v>
      </c>
      <c r="M56" s="6">
        <v>0</v>
      </c>
      <c r="N56" s="6">
        <v>0</v>
      </c>
      <c r="O56" s="6">
        <v>0</v>
      </c>
      <c r="P56" s="6">
        <v>0</v>
      </c>
      <c r="Q56" s="150">
        <v>0</v>
      </c>
      <c r="R56" s="150">
        <v>0</v>
      </c>
      <c r="S56" s="150">
        <v>0</v>
      </c>
      <c r="T56" s="150">
        <v>0</v>
      </c>
    </row>
    <row r="57" spans="1:20" s="6" customFormat="1">
      <c r="A57" s="6">
        <v>608</v>
      </c>
      <c r="B57" s="73" t="s">
        <v>192</v>
      </c>
      <c r="D57" s="6">
        <v>1</v>
      </c>
      <c r="E57" s="6" t="s">
        <v>304</v>
      </c>
      <c r="F57" s="6">
        <v>0</v>
      </c>
      <c r="G57" s="6">
        <v>0</v>
      </c>
      <c r="H57" s="6">
        <v>0</v>
      </c>
      <c r="I57" s="6">
        <v>0</v>
      </c>
      <c r="J57" s="6">
        <v>0</v>
      </c>
      <c r="K57" s="6">
        <v>0</v>
      </c>
      <c r="L57" s="6">
        <v>0</v>
      </c>
      <c r="M57" s="6">
        <v>0</v>
      </c>
      <c r="N57" s="6">
        <v>0</v>
      </c>
      <c r="O57" s="6">
        <v>0</v>
      </c>
      <c r="P57" s="6">
        <v>0</v>
      </c>
      <c r="Q57" s="150">
        <v>0</v>
      </c>
      <c r="R57" s="150">
        <v>0</v>
      </c>
      <c r="S57" s="150">
        <v>0</v>
      </c>
      <c r="T57" s="150">
        <v>0</v>
      </c>
    </row>
    <row r="58" spans="1:20">
      <c r="A58" s="1">
        <v>117</v>
      </c>
      <c r="B58" s="2" t="s">
        <v>275</v>
      </c>
      <c r="C58" s="6" t="s">
        <v>710</v>
      </c>
      <c r="D58" s="6">
        <v>1</v>
      </c>
      <c r="E58" s="6" t="s">
        <v>304</v>
      </c>
      <c r="F58" s="6">
        <v>0</v>
      </c>
      <c r="G58" s="6">
        <v>0</v>
      </c>
      <c r="H58" s="6">
        <v>0</v>
      </c>
      <c r="I58" s="6">
        <v>0</v>
      </c>
      <c r="J58" s="6">
        <v>0</v>
      </c>
      <c r="K58" s="6">
        <v>0</v>
      </c>
      <c r="L58" s="6">
        <v>0</v>
      </c>
      <c r="M58" s="6">
        <v>0</v>
      </c>
      <c r="N58" s="6">
        <v>0</v>
      </c>
      <c r="O58" s="6">
        <v>0</v>
      </c>
      <c r="P58" s="6">
        <v>0</v>
      </c>
      <c r="Q58" s="150">
        <v>0</v>
      </c>
      <c r="R58" s="150">
        <v>0</v>
      </c>
      <c r="S58" s="150">
        <v>0</v>
      </c>
      <c r="T58" s="150">
        <v>0</v>
      </c>
    </row>
    <row r="59" spans="1:20">
      <c r="A59" s="1">
        <v>120</v>
      </c>
      <c r="B59" s="2" t="s">
        <v>358</v>
      </c>
      <c r="C59" s="6"/>
      <c r="D59" s="6">
        <v>1</v>
      </c>
      <c r="E59" s="6" t="s">
        <v>304</v>
      </c>
      <c r="F59" s="6">
        <v>0</v>
      </c>
      <c r="G59" s="6">
        <v>0</v>
      </c>
      <c r="H59" s="6">
        <v>0</v>
      </c>
      <c r="I59" s="6">
        <v>0</v>
      </c>
      <c r="J59" s="6">
        <v>0</v>
      </c>
      <c r="K59" s="6">
        <v>0</v>
      </c>
      <c r="L59" s="6">
        <v>0</v>
      </c>
      <c r="M59" s="6">
        <v>0</v>
      </c>
      <c r="N59" s="6">
        <v>0</v>
      </c>
      <c r="O59" s="6">
        <v>0</v>
      </c>
      <c r="P59" s="6">
        <v>0</v>
      </c>
      <c r="Q59" s="150">
        <v>0</v>
      </c>
      <c r="R59" s="150">
        <v>0</v>
      </c>
      <c r="S59" s="150">
        <v>0</v>
      </c>
      <c r="T59" s="150">
        <v>0</v>
      </c>
    </row>
    <row r="60" spans="1:20">
      <c r="A60" s="1">
        <v>121</v>
      </c>
      <c r="B60" s="2" t="s">
        <v>271</v>
      </c>
      <c r="C60" s="6" t="s">
        <v>1115</v>
      </c>
      <c r="D60" s="6">
        <v>1</v>
      </c>
      <c r="E60" s="6" t="s">
        <v>304</v>
      </c>
      <c r="F60" s="6">
        <v>0</v>
      </c>
      <c r="G60" s="6">
        <v>0</v>
      </c>
      <c r="H60" s="6">
        <v>0</v>
      </c>
      <c r="I60" s="6">
        <v>0</v>
      </c>
      <c r="J60" s="6">
        <v>0</v>
      </c>
      <c r="K60" s="6">
        <v>0</v>
      </c>
      <c r="L60" s="6">
        <v>0</v>
      </c>
      <c r="M60" s="6">
        <v>0</v>
      </c>
      <c r="N60" s="6">
        <v>0</v>
      </c>
      <c r="O60" s="6">
        <v>0</v>
      </c>
      <c r="P60" s="6">
        <v>0</v>
      </c>
      <c r="Q60" s="150">
        <v>0</v>
      </c>
      <c r="R60" s="150">
        <v>0</v>
      </c>
      <c r="S60" s="150">
        <v>0</v>
      </c>
      <c r="T60" s="150">
        <v>0</v>
      </c>
    </row>
    <row r="61" spans="1:20" s="6" customFormat="1">
      <c r="A61" s="6">
        <v>801</v>
      </c>
      <c r="B61" s="73" t="s">
        <v>622</v>
      </c>
      <c r="C61" s="96" t="s">
        <v>667</v>
      </c>
      <c r="D61" s="6">
        <v>1</v>
      </c>
      <c r="E61" s="6" t="s">
        <v>304</v>
      </c>
      <c r="F61" s="6">
        <v>0</v>
      </c>
      <c r="G61" s="6">
        <v>0</v>
      </c>
      <c r="H61" s="6">
        <v>0</v>
      </c>
      <c r="I61" s="6">
        <v>0</v>
      </c>
      <c r="J61" s="6">
        <v>0</v>
      </c>
      <c r="K61" s="6">
        <v>0</v>
      </c>
      <c r="L61" s="6">
        <v>0</v>
      </c>
      <c r="M61" s="6">
        <v>0</v>
      </c>
      <c r="N61" s="6">
        <v>0</v>
      </c>
      <c r="O61" s="6">
        <v>0</v>
      </c>
      <c r="P61" s="6">
        <v>0</v>
      </c>
      <c r="Q61" s="150">
        <v>0</v>
      </c>
      <c r="R61" s="150">
        <v>0</v>
      </c>
      <c r="S61" s="150">
        <v>0</v>
      </c>
      <c r="T61" s="150">
        <v>0</v>
      </c>
    </row>
    <row r="62" spans="1:20">
      <c r="A62" s="6">
        <v>802</v>
      </c>
      <c r="B62" s="73" t="s">
        <v>665</v>
      </c>
      <c r="C62" s="96" t="s">
        <v>633</v>
      </c>
      <c r="D62" s="6">
        <v>1</v>
      </c>
      <c r="E62" s="6" t="s">
        <v>304</v>
      </c>
      <c r="F62" s="6">
        <v>0</v>
      </c>
      <c r="G62" s="6">
        <v>0</v>
      </c>
      <c r="H62" s="6">
        <v>0</v>
      </c>
      <c r="I62" s="6">
        <v>0</v>
      </c>
      <c r="J62" s="6">
        <v>0</v>
      </c>
      <c r="K62" s="6">
        <v>0</v>
      </c>
      <c r="L62" s="6">
        <v>0</v>
      </c>
      <c r="M62" s="6">
        <v>0</v>
      </c>
      <c r="N62" s="6">
        <v>0</v>
      </c>
      <c r="O62" s="6">
        <v>0</v>
      </c>
      <c r="P62" s="6">
        <v>0</v>
      </c>
      <c r="Q62" s="150">
        <v>0</v>
      </c>
      <c r="R62" s="150">
        <v>0</v>
      </c>
      <c r="S62" s="150">
        <v>0</v>
      </c>
      <c r="T62" s="150">
        <v>0</v>
      </c>
    </row>
    <row r="63" spans="1:20">
      <c r="A63" s="6">
        <v>803</v>
      </c>
      <c r="B63" s="73" t="s">
        <v>666</v>
      </c>
      <c r="C63" s="96" t="s">
        <v>633</v>
      </c>
      <c r="D63" s="6">
        <v>1</v>
      </c>
      <c r="E63" s="6" t="s">
        <v>304</v>
      </c>
      <c r="F63" s="6">
        <v>0</v>
      </c>
      <c r="G63" s="6">
        <v>0</v>
      </c>
      <c r="H63" s="6">
        <v>0</v>
      </c>
      <c r="I63" s="6">
        <v>0</v>
      </c>
      <c r="J63" s="6">
        <v>0</v>
      </c>
      <c r="K63" s="6">
        <v>0</v>
      </c>
      <c r="L63" s="6">
        <v>0</v>
      </c>
      <c r="M63" s="6">
        <v>0</v>
      </c>
      <c r="N63" s="6">
        <v>0</v>
      </c>
      <c r="O63" s="6">
        <v>0</v>
      </c>
      <c r="P63" s="6">
        <v>0</v>
      </c>
      <c r="Q63" s="150">
        <v>0</v>
      </c>
      <c r="R63" s="150">
        <v>0</v>
      </c>
      <c r="S63" s="150">
        <v>0</v>
      </c>
      <c r="T63" s="150">
        <v>0</v>
      </c>
    </row>
    <row r="64" spans="1:20">
      <c r="A64" s="6">
        <v>804</v>
      </c>
      <c r="B64" s="106" t="s">
        <v>672</v>
      </c>
      <c r="C64" s="96" t="s">
        <v>636</v>
      </c>
      <c r="D64" s="6">
        <v>1</v>
      </c>
      <c r="E64" s="6" t="s">
        <v>304</v>
      </c>
      <c r="F64" s="6">
        <v>0</v>
      </c>
      <c r="G64" s="6">
        <v>0</v>
      </c>
      <c r="H64" s="6">
        <v>0</v>
      </c>
      <c r="I64" s="6">
        <v>0</v>
      </c>
      <c r="J64" s="6">
        <v>0</v>
      </c>
      <c r="K64" s="6">
        <v>0</v>
      </c>
      <c r="L64" s="6">
        <v>0</v>
      </c>
      <c r="M64" s="6">
        <v>0</v>
      </c>
      <c r="N64" s="6">
        <v>0</v>
      </c>
      <c r="O64" s="6">
        <v>0</v>
      </c>
      <c r="P64" s="6">
        <v>0</v>
      </c>
      <c r="Q64" s="150">
        <v>0</v>
      </c>
      <c r="R64" s="150">
        <v>0</v>
      </c>
      <c r="S64" s="150">
        <v>0</v>
      </c>
      <c r="T64" s="150">
        <v>0</v>
      </c>
    </row>
    <row r="65" spans="1:20">
      <c r="A65" s="6">
        <v>805</v>
      </c>
      <c r="B65" s="106" t="s">
        <v>652</v>
      </c>
      <c r="C65" s="96" t="s">
        <v>636</v>
      </c>
      <c r="D65" s="6">
        <v>1</v>
      </c>
      <c r="E65" s="6" t="s">
        <v>304</v>
      </c>
      <c r="F65" s="6">
        <v>0</v>
      </c>
      <c r="G65" s="6">
        <v>0</v>
      </c>
      <c r="H65" s="6">
        <v>0</v>
      </c>
      <c r="I65" s="6">
        <v>0</v>
      </c>
      <c r="J65" s="6">
        <v>0</v>
      </c>
      <c r="K65" s="6">
        <v>0</v>
      </c>
      <c r="L65" s="6">
        <v>0</v>
      </c>
      <c r="M65" s="6">
        <v>0</v>
      </c>
      <c r="N65" s="6">
        <v>0</v>
      </c>
      <c r="O65" s="6">
        <v>0</v>
      </c>
      <c r="P65" s="6">
        <v>0</v>
      </c>
      <c r="Q65" s="150">
        <v>0</v>
      </c>
      <c r="R65" s="150">
        <v>0</v>
      </c>
      <c r="S65" s="150">
        <v>0</v>
      </c>
      <c r="T65" s="150">
        <v>0</v>
      </c>
    </row>
    <row r="66" spans="1:20">
      <c r="A66" s="6">
        <v>123</v>
      </c>
      <c r="B66" t="str">
        <f>Components!C24</f>
        <v>Black Bean Sauce</v>
      </c>
      <c r="C66" s="96" t="s">
        <v>756</v>
      </c>
      <c r="D66" s="6">
        <v>1</v>
      </c>
      <c r="E66" s="6" t="s">
        <v>304</v>
      </c>
      <c r="F66" s="6">
        <v>0</v>
      </c>
      <c r="G66" s="6">
        <v>0</v>
      </c>
      <c r="H66" s="6">
        <v>0</v>
      </c>
      <c r="I66" s="6">
        <v>0</v>
      </c>
      <c r="J66" s="6">
        <v>0</v>
      </c>
      <c r="K66" s="6">
        <v>0</v>
      </c>
      <c r="L66" s="6">
        <v>0</v>
      </c>
      <c r="M66" s="6">
        <v>0</v>
      </c>
      <c r="N66" s="6">
        <v>0</v>
      </c>
      <c r="O66" s="6">
        <v>0</v>
      </c>
      <c r="P66" s="6">
        <v>0</v>
      </c>
      <c r="Q66" s="150">
        <v>0</v>
      </c>
      <c r="R66" s="150">
        <v>0</v>
      </c>
      <c r="S66" s="150">
        <v>0</v>
      </c>
      <c r="T66" s="150">
        <v>0</v>
      </c>
    </row>
    <row r="67" spans="1:20" ht="16.05" customHeight="1">
      <c r="A67" s="6">
        <v>124</v>
      </c>
      <c r="B67" s="197" t="str">
        <f>Components!C25</f>
        <v>Sour Cream (1oz)</v>
      </c>
      <c r="C67" s="96" t="s">
        <v>757</v>
      </c>
      <c r="D67" s="6">
        <v>1</v>
      </c>
      <c r="E67" s="6" t="s">
        <v>304</v>
      </c>
      <c r="F67" s="6">
        <v>0</v>
      </c>
      <c r="G67" s="6">
        <v>0</v>
      </c>
      <c r="H67" s="6">
        <v>0</v>
      </c>
      <c r="I67" s="6">
        <v>0</v>
      </c>
      <c r="J67" s="6">
        <v>0</v>
      </c>
      <c r="K67" s="6">
        <v>0</v>
      </c>
      <c r="L67" s="6">
        <v>0</v>
      </c>
      <c r="M67" s="6">
        <v>0</v>
      </c>
      <c r="N67" s="6">
        <v>0</v>
      </c>
      <c r="O67" s="6">
        <v>0</v>
      </c>
      <c r="P67" s="6">
        <v>0</v>
      </c>
      <c r="Q67" s="150">
        <v>0</v>
      </c>
      <c r="R67" s="150">
        <v>0</v>
      </c>
      <c r="S67" s="150">
        <v>0</v>
      </c>
      <c r="T67" s="150">
        <v>0</v>
      </c>
    </row>
    <row r="68" spans="1:20">
      <c r="A68" s="186">
        <v>7102</v>
      </c>
      <c r="B68" s="185" t="s">
        <v>197</v>
      </c>
      <c r="C68" s="96" t="s">
        <v>303</v>
      </c>
      <c r="D68" s="6">
        <v>1</v>
      </c>
      <c r="E68" s="6" t="s">
        <v>304</v>
      </c>
      <c r="F68" s="6">
        <v>0</v>
      </c>
      <c r="G68" s="6">
        <v>0</v>
      </c>
      <c r="H68" s="6">
        <v>0</v>
      </c>
      <c r="I68" s="6">
        <v>0</v>
      </c>
      <c r="J68" s="6">
        <v>0</v>
      </c>
      <c r="K68" s="6">
        <v>0</v>
      </c>
      <c r="L68" s="6">
        <v>0</v>
      </c>
      <c r="M68" s="6">
        <v>0</v>
      </c>
      <c r="N68" s="6">
        <v>0</v>
      </c>
      <c r="O68" s="6">
        <v>0</v>
      </c>
      <c r="P68" s="6">
        <v>0</v>
      </c>
      <c r="Q68" s="150">
        <v>0</v>
      </c>
      <c r="R68" s="150">
        <v>0</v>
      </c>
      <c r="S68" s="150">
        <v>0</v>
      </c>
      <c r="T68" s="150">
        <v>0</v>
      </c>
    </row>
    <row r="69" spans="1:20">
      <c r="A69" s="186">
        <v>5800</v>
      </c>
      <c r="B69" s="106" t="s">
        <v>179</v>
      </c>
      <c r="C69" s="96" t="s">
        <v>303</v>
      </c>
      <c r="D69" s="6">
        <v>1</v>
      </c>
      <c r="E69" s="6" t="s">
        <v>304</v>
      </c>
      <c r="F69" s="6">
        <v>0</v>
      </c>
      <c r="G69" s="6">
        <v>0</v>
      </c>
      <c r="H69" s="6">
        <v>0</v>
      </c>
      <c r="I69" s="6">
        <v>0</v>
      </c>
      <c r="J69" s="6">
        <v>0</v>
      </c>
      <c r="K69" s="6">
        <v>0</v>
      </c>
      <c r="L69" s="6">
        <v>0</v>
      </c>
      <c r="M69" s="6">
        <v>0</v>
      </c>
      <c r="N69" s="6">
        <v>0</v>
      </c>
      <c r="O69" s="6">
        <v>0</v>
      </c>
      <c r="P69" s="6">
        <v>0</v>
      </c>
      <c r="Q69" s="150">
        <v>0</v>
      </c>
      <c r="R69" s="150">
        <v>0</v>
      </c>
      <c r="S69" s="150">
        <v>0</v>
      </c>
      <c r="T69" s="150">
        <v>0</v>
      </c>
    </row>
    <row r="70" spans="1:20">
      <c r="A70" s="186">
        <v>7801</v>
      </c>
      <c r="B70" s="185" t="s">
        <v>211</v>
      </c>
      <c r="C70" s="96" t="s">
        <v>303</v>
      </c>
      <c r="D70" s="6">
        <v>1</v>
      </c>
      <c r="E70" s="6" t="s">
        <v>304</v>
      </c>
      <c r="F70" s="6">
        <v>0</v>
      </c>
      <c r="G70" s="6">
        <v>0</v>
      </c>
      <c r="H70" s="6">
        <v>0</v>
      </c>
      <c r="I70" s="6">
        <v>0</v>
      </c>
      <c r="J70" s="6">
        <v>0</v>
      </c>
      <c r="K70" s="6">
        <v>0</v>
      </c>
      <c r="L70" s="6">
        <v>0</v>
      </c>
      <c r="M70" s="6">
        <v>0</v>
      </c>
      <c r="N70" s="6">
        <v>0</v>
      </c>
      <c r="O70" s="6">
        <v>0</v>
      </c>
      <c r="P70" s="6">
        <v>0</v>
      </c>
      <c r="Q70" s="150">
        <v>0</v>
      </c>
      <c r="R70" s="150">
        <v>0</v>
      </c>
      <c r="S70" s="150">
        <v>0</v>
      </c>
      <c r="T70" s="150">
        <v>0</v>
      </c>
    </row>
    <row r="71" spans="1:20">
      <c r="A71" s="6">
        <v>30201</v>
      </c>
      <c r="B71" s="5" t="s">
        <v>212</v>
      </c>
      <c r="C71" s="6" t="s">
        <v>303</v>
      </c>
      <c r="D71" s="6">
        <v>1</v>
      </c>
      <c r="E71" s="6" t="s">
        <v>304</v>
      </c>
      <c r="F71" s="6">
        <v>0</v>
      </c>
      <c r="G71" s="6">
        <v>0</v>
      </c>
      <c r="H71" s="6">
        <v>0</v>
      </c>
      <c r="I71" s="6">
        <v>0</v>
      </c>
      <c r="J71" s="6">
        <v>0</v>
      </c>
      <c r="K71" s="6">
        <v>0</v>
      </c>
      <c r="L71" s="6">
        <v>0</v>
      </c>
      <c r="M71" s="6">
        <v>0</v>
      </c>
      <c r="N71" s="6">
        <v>0</v>
      </c>
      <c r="O71" s="6">
        <v>0</v>
      </c>
      <c r="P71" s="6">
        <v>0</v>
      </c>
      <c r="Q71" s="150">
        <v>0</v>
      </c>
      <c r="R71" s="150">
        <v>0</v>
      </c>
      <c r="S71" s="150">
        <v>0</v>
      </c>
      <c r="T71" s="150">
        <v>0</v>
      </c>
    </row>
    <row r="72" spans="1:20">
      <c r="A72" s="186">
        <v>7301</v>
      </c>
      <c r="B72" s="185" t="s">
        <v>205</v>
      </c>
      <c r="C72" s="6" t="s">
        <v>324</v>
      </c>
      <c r="D72" s="6">
        <v>1</v>
      </c>
      <c r="E72" s="6" t="s">
        <v>304</v>
      </c>
      <c r="F72" s="6">
        <v>0</v>
      </c>
      <c r="G72" s="6">
        <v>0</v>
      </c>
      <c r="H72" s="6">
        <v>0</v>
      </c>
      <c r="I72" s="6">
        <v>0</v>
      </c>
      <c r="J72" s="6">
        <v>0</v>
      </c>
      <c r="K72" s="6">
        <v>0</v>
      </c>
      <c r="L72" s="6">
        <v>0</v>
      </c>
      <c r="M72" s="6">
        <v>0</v>
      </c>
      <c r="N72" s="6">
        <v>0</v>
      </c>
      <c r="O72" s="6">
        <v>0</v>
      </c>
      <c r="P72" s="6">
        <v>0</v>
      </c>
      <c r="Q72" s="150">
        <v>0</v>
      </c>
      <c r="R72" s="150">
        <v>0</v>
      </c>
      <c r="S72" s="150">
        <v>0</v>
      </c>
      <c r="T72" s="150">
        <v>0</v>
      </c>
    </row>
    <row r="73" spans="1:20">
      <c r="A73" s="186">
        <v>7401</v>
      </c>
      <c r="B73" s="185" t="s">
        <v>206</v>
      </c>
      <c r="C73" s="96" t="s">
        <v>324</v>
      </c>
      <c r="D73" s="6">
        <v>1</v>
      </c>
      <c r="E73" s="6" t="s">
        <v>304</v>
      </c>
      <c r="F73" s="6">
        <v>0</v>
      </c>
      <c r="G73" s="6">
        <v>0</v>
      </c>
      <c r="H73" s="6">
        <v>0</v>
      </c>
      <c r="I73" s="6">
        <v>0</v>
      </c>
      <c r="J73" s="6">
        <v>0</v>
      </c>
      <c r="K73" s="6">
        <v>0</v>
      </c>
      <c r="L73" s="6">
        <v>0</v>
      </c>
      <c r="M73" s="6">
        <v>0</v>
      </c>
      <c r="N73" s="6">
        <v>0</v>
      </c>
      <c r="O73" s="6">
        <v>0</v>
      </c>
      <c r="P73" s="6">
        <v>0</v>
      </c>
      <c r="Q73" s="12">
        <v>0</v>
      </c>
      <c r="R73" s="12">
        <v>0</v>
      </c>
      <c r="S73" s="12">
        <v>0</v>
      </c>
      <c r="T73" s="12">
        <v>0</v>
      </c>
    </row>
    <row r="74" spans="1:20">
      <c r="A74" s="186">
        <v>12401</v>
      </c>
      <c r="B74" s="185" t="s">
        <v>241</v>
      </c>
      <c r="C74" s="96" t="s">
        <v>324</v>
      </c>
      <c r="D74" s="6">
        <v>1</v>
      </c>
      <c r="E74" s="6" t="s">
        <v>304</v>
      </c>
      <c r="F74" s="6">
        <v>0</v>
      </c>
      <c r="G74" s="6">
        <v>0</v>
      </c>
      <c r="H74" s="6">
        <v>0</v>
      </c>
      <c r="I74" s="6">
        <v>0</v>
      </c>
      <c r="J74" s="6">
        <v>0</v>
      </c>
      <c r="K74" s="6">
        <v>0</v>
      </c>
      <c r="L74" s="6">
        <v>0</v>
      </c>
      <c r="M74" s="6">
        <v>0</v>
      </c>
      <c r="N74" s="6">
        <v>0</v>
      </c>
      <c r="O74" s="6">
        <v>0</v>
      </c>
      <c r="P74" s="6">
        <v>0</v>
      </c>
      <c r="Q74" s="12">
        <v>0</v>
      </c>
      <c r="R74" s="12">
        <v>0</v>
      </c>
      <c r="S74" s="12">
        <v>0</v>
      </c>
      <c r="T74" s="12">
        <v>0</v>
      </c>
    </row>
    <row r="75" spans="1:20">
      <c r="A75" s="6">
        <v>18101</v>
      </c>
      <c r="B75" s="5" t="s">
        <v>266</v>
      </c>
      <c r="C75" s="6" t="s">
        <v>343</v>
      </c>
      <c r="D75" s="6">
        <v>1</v>
      </c>
      <c r="E75" s="6" t="s">
        <v>304</v>
      </c>
      <c r="F75" s="6">
        <v>0</v>
      </c>
      <c r="G75" s="6">
        <v>0</v>
      </c>
      <c r="H75" s="6">
        <v>0</v>
      </c>
      <c r="I75" s="6">
        <v>0</v>
      </c>
      <c r="J75" s="6">
        <v>0</v>
      </c>
      <c r="K75" s="6">
        <v>0</v>
      </c>
      <c r="L75" s="6">
        <v>0</v>
      </c>
      <c r="M75" s="6">
        <v>0</v>
      </c>
      <c r="N75" s="6">
        <v>0</v>
      </c>
      <c r="O75" s="6">
        <v>0</v>
      </c>
      <c r="P75" s="6">
        <v>0</v>
      </c>
      <c r="Q75" s="12">
        <v>0</v>
      </c>
      <c r="R75" s="12">
        <v>0</v>
      </c>
      <c r="S75" s="12">
        <v>0</v>
      </c>
      <c r="T75" s="12">
        <v>0</v>
      </c>
    </row>
    <row r="76" spans="1:20">
      <c r="A76" s="186">
        <v>12801</v>
      </c>
      <c r="B76" s="185" t="s">
        <v>245</v>
      </c>
      <c r="C76" s="6" t="s">
        <v>303</v>
      </c>
      <c r="D76" s="6">
        <v>1</v>
      </c>
      <c r="E76" s="6" t="s">
        <v>304</v>
      </c>
      <c r="F76" s="6">
        <v>0</v>
      </c>
      <c r="G76" s="6">
        <v>0</v>
      </c>
      <c r="H76" s="6">
        <v>0</v>
      </c>
      <c r="I76" s="6">
        <v>0</v>
      </c>
      <c r="J76" s="6">
        <v>0</v>
      </c>
      <c r="K76" s="6">
        <v>0</v>
      </c>
      <c r="L76" s="6">
        <v>0</v>
      </c>
      <c r="M76" s="6">
        <v>0</v>
      </c>
      <c r="N76" s="6">
        <v>0</v>
      </c>
      <c r="O76" s="6">
        <v>0</v>
      </c>
      <c r="P76" s="6">
        <v>0</v>
      </c>
      <c r="Q76" s="12">
        <v>0</v>
      </c>
      <c r="R76" s="12">
        <v>0</v>
      </c>
      <c r="S76" s="12">
        <v>0</v>
      </c>
      <c r="T76" s="12">
        <v>0</v>
      </c>
    </row>
    <row r="77" spans="1:20">
      <c r="A77" s="186">
        <v>1601</v>
      </c>
      <c r="B77" s="185" t="s">
        <v>51</v>
      </c>
      <c r="C77" s="6" t="s">
        <v>303</v>
      </c>
      <c r="D77" s="6">
        <v>1</v>
      </c>
      <c r="E77" s="6" t="s">
        <v>304</v>
      </c>
      <c r="F77" s="6">
        <v>0</v>
      </c>
      <c r="G77" s="6">
        <v>0</v>
      </c>
      <c r="H77" s="6">
        <v>0</v>
      </c>
      <c r="I77" s="6">
        <v>0</v>
      </c>
      <c r="J77" s="6">
        <v>0</v>
      </c>
      <c r="K77" s="6">
        <v>0</v>
      </c>
      <c r="L77" s="6">
        <v>0</v>
      </c>
      <c r="M77" s="6">
        <v>0</v>
      </c>
      <c r="N77" s="6">
        <v>0</v>
      </c>
      <c r="O77" s="6">
        <v>0</v>
      </c>
      <c r="P77" s="6">
        <v>0</v>
      </c>
      <c r="Q77" s="12">
        <v>0</v>
      </c>
      <c r="R77" s="12">
        <v>0</v>
      </c>
      <c r="S77" s="12">
        <v>0</v>
      </c>
      <c r="T77" s="12">
        <v>0</v>
      </c>
    </row>
    <row r="78" spans="1:20">
      <c r="A78" s="6">
        <v>13501</v>
      </c>
      <c r="B78" s="28" t="s">
        <v>250</v>
      </c>
      <c r="C78" s="6" t="s">
        <v>333</v>
      </c>
      <c r="D78" s="6">
        <v>1</v>
      </c>
      <c r="E78" s="6" t="s">
        <v>304</v>
      </c>
      <c r="F78" s="6">
        <v>0</v>
      </c>
      <c r="G78" s="6">
        <v>0</v>
      </c>
      <c r="H78" s="6">
        <v>0</v>
      </c>
      <c r="I78" s="6">
        <v>0</v>
      </c>
      <c r="J78" s="6">
        <v>0</v>
      </c>
      <c r="K78" s="6">
        <v>0</v>
      </c>
      <c r="L78" s="6">
        <v>0</v>
      </c>
      <c r="M78" s="6">
        <v>0</v>
      </c>
      <c r="N78" s="6">
        <v>0</v>
      </c>
      <c r="O78" s="6">
        <v>0</v>
      </c>
      <c r="P78" s="6">
        <v>0</v>
      </c>
      <c r="Q78" s="12">
        <v>0</v>
      </c>
      <c r="R78" s="12">
        <v>0</v>
      </c>
      <c r="S78" s="12">
        <v>0</v>
      </c>
      <c r="T78" s="12">
        <v>0</v>
      </c>
    </row>
    <row r="79" spans="1:20">
      <c r="A79" s="6">
        <v>30602</v>
      </c>
      <c r="B79" s="5" t="s">
        <v>204</v>
      </c>
      <c r="C79" s="6" t="s">
        <v>303</v>
      </c>
      <c r="D79" s="6">
        <v>1</v>
      </c>
      <c r="E79" s="6" t="s">
        <v>304</v>
      </c>
      <c r="F79" s="6">
        <v>0</v>
      </c>
      <c r="G79" s="6">
        <v>0</v>
      </c>
      <c r="H79" s="6">
        <v>0</v>
      </c>
      <c r="I79" s="6">
        <v>0</v>
      </c>
      <c r="J79" s="6">
        <v>0</v>
      </c>
      <c r="K79" s="6">
        <v>0</v>
      </c>
      <c r="L79" s="6">
        <v>0</v>
      </c>
      <c r="M79" s="6">
        <v>0</v>
      </c>
      <c r="N79" s="6">
        <v>0</v>
      </c>
      <c r="O79" s="6">
        <v>0</v>
      </c>
      <c r="P79" s="6">
        <v>0</v>
      </c>
      <c r="Q79" s="12">
        <v>0</v>
      </c>
      <c r="R79" s="12">
        <v>0</v>
      </c>
      <c r="S79" s="12">
        <v>0</v>
      </c>
      <c r="T79" s="12">
        <v>0</v>
      </c>
    </row>
    <row r="80" spans="1:20">
      <c r="A80" s="186">
        <v>8001</v>
      </c>
      <c r="B80" s="185" t="s">
        <v>120</v>
      </c>
      <c r="C80" s="6" t="s">
        <v>303</v>
      </c>
      <c r="D80" s="6">
        <v>1</v>
      </c>
      <c r="E80" s="6" t="s">
        <v>304</v>
      </c>
      <c r="F80" s="6">
        <v>0</v>
      </c>
      <c r="G80" s="6">
        <v>0</v>
      </c>
      <c r="H80" s="6">
        <v>0</v>
      </c>
      <c r="I80" s="6">
        <v>0</v>
      </c>
      <c r="J80" s="6">
        <v>0</v>
      </c>
      <c r="K80" s="6">
        <v>0</v>
      </c>
      <c r="L80" s="6">
        <v>0</v>
      </c>
      <c r="M80" s="6">
        <v>0</v>
      </c>
      <c r="N80" s="6">
        <v>0</v>
      </c>
      <c r="O80" s="6">
        <v>0</v>
      </c>
      <c r="P80" s="6">
        <v>0</v>
      </c>
      <c r="Q80" s="12">
        <v>0</v>
      </c>
      <c r="R80" s="12">
        <v>0</v>
      </c>
      <c r="S80" s="12">
        <v>0</v>
      </c>
      <c r="T80" s="12">
        <v>0</v>
      </c>
    </row>
    <row r="81" spans="1:20">
      <c r="A81" s="6">
        <v>13901</v>
      </c>
      <c r="B81" s="28" t="s">
        <v>254</v>
      </c>
      <c r="C81" s="6" t="s">
        <v>336</v>
      </c>
      <c r="D81" s="6">
        <v>1</v>
      </c>
      <c r="E81" s="6" t="s">
        <v>304</v>
      </c>
      <c r="F81" s="6">
        <v>0</v>
      </c>
      <c r="G81" s="6">
        <v>0</v>
      </c>
      <c r="H81" s="6">
        <v>0</v>
      </c>
      <c r="I81" s="6">
        <v>0</v>
      </c>
      <c r="J81" s="6">
        <v>0</v>
      </c>
      <c r="K81" s="6">
        <v>0</v>
      </c>
      <c r="L81" s="6">
        <v>0</v>
      </c>
      <c r="M81" s="6">
        <v>0</v>
      </c>
      <c r="N81" s="6">
        <v>0</v>
      </c>
      <c r="O81" s="6">
        <v>0</v>
      </c>
      <c r="P81" s="6">
        <v>0</v>
      </c>
      <c r="Q81" s="12">
        <v>0</v>
      </c>
      <c r="R81" s="12">
        <v>0</v>
      </c>
      <c r="S81" s="12">
        <v>0</v>
      </c>
      <c r="T81" s="12">
        <v>0</v>
      </c>
    </row>
    <row r="82" spans="1:20">
      <c r="A82" s="6">
        <v>40401</v>
      </c>
      <c r="B82" s="185" t="s">
        <v>731</v>
      </c>
      <c r="C82" s="6" t="s">
        <v>639</v>
      </c>
      <c r="D82" s="6">
        <v>1</v>
      </c>
      <c r="E82" s="6" t="s">
        <v>304</v>
      </c>
      <c r="F82" s="6">
        <v>0</v>
      </c>
      <c r="G82" s="6">
        <v>0</v>
      </c>
      <c r="H82" s="6">
        <v>0</v>
      </c>
      <c r="I82" s="6">
        <v>0</v>
      </c>
      <c r="J82" s="6">
        <v>0</v>
      </c>
      <c r="K82" s="6">
        <v>0</v>
      </c>
      <c r="L82" s="6">
        <v>0</v>
      </c>
      <c r="M82" s="6">
        <v>0</v>
      </c>
      <c r="N82" s="6">
        <v>0</v>
      </c>
      <c r="O82" s="6">
        <v>0</v>
      </c>
      <c r="P82" s="6">
        <v>0</v>
      </c>
      <c r="Q82" s="12">
        <v>0</v>
      </c>
      <c r="R82" s="12">
        <v>0</v>
      </c>
      <c r="S82" s="12">
        <v>0</v>
      </c>
      <c r="T82" s="12">
        <v>0</v>
      </c>
    </row>
    <row r="83" spans="1:20">
      <c r="A83" s="6">
        <v>30401</v>
      </c>
      <c r="B83" s="5" t="s">
        <v>676</v>
      </c>
      <c r="C83" s="6" t="s">
        <v>303</v>
      </c>
      <c r="D83" s="6">
        <v>1</v>
      </c>
      <c r="E83" s="6" t="s">
        <v>304</v>
      </c>
      <c r="F83" s="6">
        <v>0</v>
      </c>
      <c r="G83" s="6">
        <v>0</v>
      </c>
      <c r="H83" s="6">
        <v>0</v>
      </c>
      <c r="I83" s="6">
        <v>0</v>
      </c>
      <c r="J83" s="6">
        <v>0</v>
      </c>
      <c r="K83" s="6">
        <v>0</v>
      </c>
      <c r="L83" s="6">
        <v>0</v>
      </c>
      <c r="M83" s="6">
        <v>0</v>
      </c>
      <c r="N83" s="6">
        <v>0</v>
      </c>
      <c r="O83" s="6">
        <v>0</v>
      </c>
      <c r="P83" s="6">
        <v>0</v>
      </c>
      <c r="Q83" s="12">
        <v>0</v>
      </c>
      <c r="R83" s="12">
        <v>0</v>
      </c>
      <c r="S83" s="12">
        <v>0</v>
      </c>
      <c r="T83" s="12">
        <v>0</v>
      </c>
    </row>
    <row r="84" spans="1:20">
      <c r="A84" s="6">
        <v>13801</v>
      </c>
      <c r="B84" s="28" t="s">
        <v>252</v>
      </c>
      <c r="C84" s="6" t="s">
        <v>325</v>
      </c>
      <c r="D84" s="6">
        <v>1</v>
      </c>
      <c r="E84" s="6" t="s">
        <v>304</v>
      </c>
      <c r="F84" s="6">
        <v>0</v>
      </c>
      <c r="G84" s="6">
        <v>0</v>
      </c>
      <c r="H84" s="6">
        <v>0</v>
      </c>
      <c r="I84" s="6">
        <v>0</v>
      </c>
      <c r="J84" s="6">
        <v>0</v>
      </c>
      <c r="K84" s="6">
        <v>0</v>
      </c>
      <c r="L84" s="6">
        <v>0</v>
      </c>
      <c r="M84" s="6">
        <v>0</v>
      </c>
      <c r="N84" s="6">
        <v>0</v>
      </c>
      <c r="O84" s="6">
        <v>0</v>
      </c>
      <c r="P84" s="6">
        <v>0</v>
      </c>
      <c r="Q84" s="12">
        <v>0</v>
      </c>
      <c r="R84" s="12">
        <v>0</v>
      </c>
      <c r="S84" s="12">
        <v>0</v>
      </c>
      <c r="T84" s="12">
        <v>0</v>
      </c>
    </row>
    <row r="85" spans="1:20">
      <c r="A85" s="186">
        <v>5602</v>
      </c>
      <c r="B85" s="185" t="s">
        <v>175</v>
      </c>
      <c r="C85" s="6" t="s">
        <v>314</v>
      </c>
      <c r="D85" s="6">
        <v>1</v>
      </c>
      <c r="E85" s="6" t="s">
        <v>304</v>
      </c>
      <c r="F85" s="6">
        <v>0</v>
      </c>
      <c r="G85" s="6">
        <v>0</v>
      </c>
      <c r="H85" s="6">
        <v>0</v>
      </c>
      <c r="I85" s="6">
        <v>0</v>
      </c>
      <c r="J85" s="6">
        <v>0</v>
      </c>
      <c r="K85" s="6">
        <v>0</v>
      </c>
      <c r="L85" s="6">
        <v>0</v>
      </c>
      <c r="M85" s="6">
        <v>0</v>
      </c>
      <c r="N85" s="6">
        <v>0</v>
      </c>
      <c r="O85" s="6">
        <v>0</v>
      </c>
      <c r="P85" s="6">
        <v>0</v>
      </c>
      <c r="Q85" s="12">
        <v>0</v>
      </c>
      <c r="R85" s="12">
        <v>0</v>
      </c>
      <c r="S85" s="12">
        <v>0</v>
      </c>
      <c r="T85" s="12">
        <v>0</v>
      </c>
    </row>
    <row r="86" spans="1:20">
      <c r="A86" s="6">
        <f>Components!B26</f>
        <v>125</v>
      </c>
      <c r="B86" s="5" t="str">
        <f>Components!C26</f>
        <v>Herb Vinaigrette</v>
      </c>
      <c r="C86" s="6" t="s">
        <v>756</v>
      </c>
      <c r="D86" s="6">
        <v>1</v>
      </c>
      <c r="E86" s="6" t="s">
        <v>304</v>
      </c>
      <c r="F86" s="6">
        <v>0</v>
      </c>
      <c r="G86" s="6">
        <v>0</v>
      </c>
      <c r="H86" s="6">
        <v>0</v>
      </c>
      <c r="I86" s="6">
        <v>0</v>
      </c>
      <c r="J86" s="6">
        <v>0</v>
      </c>
      <c r="K86" s="6">
        <v>0</v>
      </c>
      <c r="L86" s="6">
        <v>0</v>
      </c>
      <c r="M86" s="6">
        <v>0</v>
      </c>
      <c r="N86" s="6">
        <v>0</v>
      </c>
      <c r="O86" s="6">
        <v>0</v>
      </c>
      <c r="P86" s="6">
        <v>0</v>
      </c>
      <c r="Q86" s="12">
        <v>0</v>
      </c>
      <c r="R86" s="12">
        <v>0</v>
      </c>
      <c r="S86" s="12">
        <v>0</v>
      </c>
      <c r="T86" s="12">
        <v>0</v>
      </c>
    </row>
    <row r="87" spans="1:20">
      <c r="A87" s="6">
        <f>Components!B27</f>
        <v>201</v>
      </c>
      <c r="B87" s="5" t="str">
        <f>Components!C27</f>
        <v>Herbed Quinoa</v>
      </c>
      <c r="C87" s="6"/>
      <c r="D87" s="6">
        <v>1</v>
      </c>
      <c r="E87" s="6" t="s">
        <v>304</v>
      </c>
      <c r="F87" s="6">
        <v>0</v>
      </c>
      <c r="G87" s="6">
        <v>0</v>
      </c>
      <c r="H87" s="6">
        <v>0</v>
      </c>
      <c r="I87" s="6">
        <v>0</v>
      </c>
      <c r="J87" s="6">
        <v>0</v>
      </c>
      <c r="K87" s="6">
        <v>0</v>
      </c>
      <c r="L87" s="6">
        <v>0</v>
      </c>
      <c r="M87" s="6">
        <v>0</v>
      </c>
      <c r="N87" s="6">
        <v>0</v>
      </c>
      <c r="O87" s="6">
        <v>0</v>
      </c>
      <c r="P87" s="6">
        <v>0</v>
      </c>
      <c r="Q87" s="12">
        <v>0</v>
      </c>
      <c r="R87" s="12">
        <v>0</v>
      </c>
      <c r="S87" s="12">
        <v>0</v>
      </c>
      <c r="T87" s="12">
        <v>0</v>
      </c>
    </row>
    <row r="88" spans="1:20">
      <c r="A88" s="6">
        <f>Components!B28</f>
        <v>202</v>
      </c>
      <c r="B88" s="5" t="str">
        <f>Components!C28</f>
        <v>Rice Pilaf</v>
      </c>
      <c r="C88" s="6"/>
      <c r="D88" s="6">
        <v>1</v>
      </c>
      <c r="E88" s="6" t="s">
        <v>304</v>
      </c>
      <c r="F88" s="6">
        <v>0</v>
      </c>
      <c r="G88" s="6">
        <v>0</v>
      </c>
      <c r="H88" s="6">
        <v>0</v>
      </c>
      <c r="I88" s="6">
        <v>0</v>
      </c>
      <c r="J88" s="6">
        <v>0</v>
      </c>
      <c r="K88" s="6">
        <v>0</v>
      </c>
      <c r="L88" s="6">
        <v>0</v>
      </c>
      <c r="M88" s="6">
        <v>0</v>
      </c>
      <c r="N88" s="6">
        <v>0</v>
      </c>
      <c r="O88" s="6">
        <v>0</v>
      </c>
      <c r="P88" s="6">
        <v>0</v>
      </c>
      <c r="Q88" s="12">
        <v>0</v>
      </c>
      <c r="R88" s="12">
        <v>0</v>
      </c>
      <c r="S88" s="12">
        <v>0</v>
      </c>
      <c r="T88" s="12">
        <v>0</v>
      </c>
    </row>
    <row r="89" spans="1:20">
      <c r="A89" s="6">
        <f>Components!B29</f>
        <v>203</v>
      </c>
      <c r="B89" s="5" t="str">
        <f>Components!C29</f>
        <v>Wild Rice</v>
      </c>
      <c r="C89" s="6"/>
      <c r="D89" s="6">
        <v>1</v>
      </c>
      <c r="E89" s="6" t="s">
        <v>304</v>
      </c>
      <c r="F89" s="6">
        <v>0</v>
      </c>
      <c r="G89" s="6">
        <v>0</v>
      </c>
      <c r="H89" s="6">
        <v>0</v>
      </c>
      <c r="I89" s="6">
        <v>0</v>
      </c>
      <c r="J89" s="6">
        <v>0</v>
      </c>
      <c r="K89" s="6">
        <v>0</v>
      </c>
      <c r="L89" s="6">
        <v>0</v>
      </c>
      <c r="M89" s="6">
        <v>0</v>
      </c>
      <c r="N89" s="6">
        <v>0</v>
      </c>
      <c r="O89" s="6">
        <v>0</v>
      </c>
      <c r="P89" s="6">
        <v>0</v>
      </c>
      <c r="Q89" s="12">
        <v>0</v>
      </c>
      <c r="R89" s="12">
        <v>0</v>
      </c>
      <c r="S89" s="12">
        <v>0</v>
      </c>
      <c r="T89" s="12">
        <v>0</v>
      </c>
    </row>
    <row r="90" spans="1:20">
      <c r="A90" s="6">
        <f>Components!B30</f>
        <v>204</v>
      </c>
      <c r="B90" s="5" t="str">
        <f>Components!C30</f>
        <v>Basmati Rice</v>
      </c>
      <c r="C90" s="6"/>
      <c r="D90" s="6">
        <v>1</v>
      </c>
      <c r="E90" s="6" t="s">
        <v>304</v>
      </c>
      <c r="F90" s="6">
        <v>0</v>
      </c>
      <c r="G90" s="6">
        <v>0</v>
      </c>
      <c r="H90" s="6">
        <v>0</v>
      </c>
      <c r="I90" s="6">
        <v>0</v>
      </c>
      <c r="J90" s="6">
        <v>0</v>
      </c>
      <c r="K90" s="6">
        <v>0</v>
      </c>
      <c r="L90" s="6">
        <v>0</v>
      </c>
      <c r="M90" s="6">
        <v>0</v>
      </c>
      <c r="N90" s="6">
        <v>0</v>
      </c>
      <c r="O90" s="6">
        <v>0</v>
      </c>
      <c r="P90" s="6">
        <v>0</v>
      </c>
      <c r="Q90" s="12">
        <v>0</v>
      </c>
      <c r="R90" s="12">
        <v>0</v>
      </c>
      <c r="S90" s="12">
        <v>0</v>
      </c>
      <c r="T90" s="12">
        <v>0</v>
      </c>
    </row>
    <row r="91" spans="1:20">
      <c r="A91" s="6">
        <f>Components!B31</f>
        <v>205</v>
      </c>
      <c r="B91" s="5" t="str">
        <f>Components!C31</f>
        <v>Jasmine Rice</v>
      </c>
      <c r="C91" s="6"/>
      <c r="D91" s="6">
        <v>1</v>
      </c>
      <c r="E91" s="6" t="s">
        <v>304</v>
      </c>
      <c r="F91" s="6">
        <v>0</v>
      </c>
      <c r="G91" s="6">
        <v>0</v>
      </c>
      <c r="H91" s="6">
        <v>0</v>
      </c>
      <c r="I91" s="6">
        <v>0</v>
      </c>
      <c r="J91" s="6">
        <v>0</v>
      </c>
      <c r="K91" s="6">
        <v>0</v>
      </c>
      <c r="L91" s="6">
        <v>0</v>
      </c>
      <c r="M91" s="6">
        <v>0</v>
      </c>
      <c r="N91" s="6">
        <v>0</v>
      </c>
      <c r="O91" s="6">
        <v>0</v>
      </c>
      <c r="P91" s="6">
        <v>0</v>
      </c>
      <c r="Q91" s="12">
        <v>0</v>
      </c>
      <c r="R91" s="12">
        <v>0</v>
      </c>
      <c r="S91" s="12">
        <v>0</v>
      </c>
      <c r="T91" s="12">
        <v>0</v>
      </c>
    </row>
    <row r="92" spans="1:20">
      <c r="A92" s="6">
        <f>Components!B32</f>
        <v>206</v>
      </c>
      <c r="B92" s="5" t="str">
        <f>Components!C32</f>
        <v>Roasted Potatoes</v>
      </c>
      <c r="C92" s="6"/>
      <c r="D92" s="6">
        <v>1</v>
      </c>
      <c r="E92" s="6" t="s">
        <v>304</v>
      </c>
      <c r="F92" s="6">
        <v>0</v>
      </c>
      <c r="G92" s="6">
        <v>0</v>
      </c>
      <c r="H92" s="6">
        <v>0</v>
      </c>
      <c r="I92" s="6">
        <v>0</v>
      </c>
      <c r="J92" s="6">
        <v>0</v>
      </c>
      <c r="K92" s="6">
        <v>0</v>
      </c>
      <c r="L92" s="6">
        <v>0</v>
      </c>
      <c r="M92" s="6">
        <v>0</v>
      </c>
      <c r="N92" s="6">
        <v>0</v>
      </c>
      <c r="O92" s="6">
        <v>0</v>
      </c>
      <c r="P92" s="6">
        <v>0</v>
      </c>
      <c r="Q92" s="12">
        <v>0</v>
      </c>
      <c r="R92" s="12">
        <v>0</v>
      </c>
      <c r="S92" s="12">
        <v>0</v>
      </c>
      <c r="T92" s="12">
        <v>0</v>
      </c>
    </row>
    <row r="93" spans="1:20">
      <c r="A93" s="6">
        <f>Components!B33</f>
        <v>207</v>
      </c>
      <c r="B93" s="5" t="str">
        <f>Components!C33</f>
        <v>Quinoa 'Pita Chips'</v>
      </c>
      <c r="C93" s="6"/>
      <c r="D93" s="6">
        <v>1</v>
      </c>
      <c r="E93" s="6" t="s">
        <v>304</v>
      </c>
      <c r="F93" s="6">
        <v>0</v>
      </c>
      <c r="G93" s="6">
        <v>0</v>
      </c>
      <c r="H93" s="6">
        <v>0</v>
      </c>
      <c r="I93" s="6">
        <v>0</v>
      </c>
      <c r="J93" s="6">
        <v>0</v>
      </c>
      <c r="K93" s="6">
        <v>0</v>
      </c>
      <c r="L93" s="6">
        <v>0</v>
      </c>
      <c r="M93" s="6">
        <v>0</v>
      </c>
      <c r="N93" s="6">
        <v>0</v>
      </c>
      <c r="O93" s="6">
        <v>0</v>
      </c>
      <c r="P93" s="6">
        <v>0</v>
      </c>
      <c r="Q93" s="12">
        <v>0</v>
      </c>
      <c r="R93" s="12">
        <v>0</v>
      </c>
      <c r="S93" s="12">
        <v>0</v>
      </c>
      <c r="T93" s="12">
        <v>0</v>
      </c>
    </row>
    <row r="94" spans="1:20">
      <c r="A94" s="6">
        <f>Components!B34</f>
        <v>208</v>
      </c>
      <c r="B94" s="5" t="str">
        <f>Components!C34</f>
        <v>Corn Tortillas</v>
      </c>
      <c r="C94" s="6"/>
      <c r="D94" s="6">
        <v>1</v>
      </c>
      <c r="E94" s="6" t="s">
        <v>304</v>
      </c>
      <c r="F94" s="6">
        <v>0</v>
      </c>
      <c r="G94" s="6">
        <v>0</v>
      </c>
      <c r="H94" s="6">
        <v>0</v>
      </c>
      <c r="I94" s="6">
        <v>0</v>
      </c>
      <c r="J94" s="6">
        <v>0</v>
      </c>
      <c r="K94" s="6">
        <v>0</v>
      </c>
      <c r="L94" s="6">
        <v>0</v>
      </c>
      <c r="M94" s="6">
        <v>0</v>
      </c>
      <c r="N94" s="6">
        <v>0</v>
      </c>
      <c r="O94" s="6">
        <v>0</v>
      </c>
      <c r="P94" s="6">
        <v>0</v>
      </c>
      <c r="Q94" s="12">
        <v>0</v>
      </c>
      <c r="R94" s="12">
        <v>0</v>
      </c>
      <c r="S94" s="12">
        <v>0</v>
      </c>
      <c r="T94" s="12">
        <v>0</v>
      </c>
    </row>
    <row r="95" spans="1:20">
      <c r="A95" s="6">
        <f>Components!B35</f>
        <v>209</v>
      </c>
      <c r="B95" s="5" t="str">
        <f>Components!C35</f>
        <v>Chive Mashed Potatoes</v>
      </c>
      <c r="C95" s="6"/>
      <c r="D95" s="6">
        <v>1</v>
      </c>
      <c r="E95" s="6" t="s">
        <v>304</v>
      </c>
      <c r="F95" s="6">
        <v>0</v>
      </c>
      <c r="G95" s="6">
        <v>0</v>
      </c>
      <c r="H95" s="6">
        <v>0</v>
      </c>
      <c r="I95" s="6">
        <v>0</v>
      </c>
      <c r="J95" s="6">
        <v>0</v>
      </c>
      <c r="K95" s="6">
        <v>0</v>
      </c>
      <c r="L95" s="6">
        <v>0</v>
      </c>
      <c r="M95" s="6">
        <v>0</v>
      </c>
      <c r="N95" s="6">
        <v>0</v>
      </c>
      <c r="O95" s="6">
        <v>0</v>
      </c>
      <c r="P95" s="6">
        <v>0</v>
      </c>
      <c r="Q95" s="12">
        <v>0</v>
      </c>
      <c r="R95" s="12">
        <v>0</v>
      </c>
      <c r="S95" s="12">
        <v>0</v>
      </c>
      <c r="T95" s="12">
        <v>0</v>
      </c>
    </row>
    <row r="96" spans="1:20">
      <c r="A96" s="6">
        <f>Components!B36</f>
        <v>210</v>
      </c>
      <c r="B96" s="5" t="str">
        <f>Components!C36</f>
        <v>Hamburger Bun</v>
      </c>
      <c r="C96" s="6"/>
      <c r="D96" s="6">
        <v>1</v>
      </c>
      <c r="E96" s="6" t="s">
        <v>304</v>
      </c>
      <c r="F96" s="6">
        <v>0</v>
      </c>
      <c r="G96" s="6">
        <v>0</v>
      </c>
      <c r="H96" s="6">
        <v>0</v>
      </c>
      <c r="I96" s="6">
        <v>0</v>
      </c>
      <c r="J96" s="6">
        <v>0</v>
      </c>
      <c r="K96" s="6">
        <v>0</v>
      </c>
      <c r="L96" s="6">
        <v>0</v>
      </c>
      <c r="M96" s="6">
        <v>0</v>
      </c>
      <c r="N96" s="6">
        <v>0</v>
      </c>
      <c r="O96" s="6">
        <v>0</v>
      </c>
      <c r="P96" s="6">
        <v>0</v>
      </c>
      <c r="Q96" s="12">
        <v>0</v>
      </c>
      <c r="R96" s="12">
        <v>0</v>
      </c>
      <c r="S96" s="12">
        <v>0</v>
      </c>
      <c r="T96" s="12">
        <v>0</v>
      </c>
    </row>
    <row r="97" spans="1:20">
      <c r="A97" s="6">
        <f>Components!B37</f>
        <v>211</v>
      </c>
      <c r="B97" s="5" t="str">
        <f>Components!C37</f>
        <v>Dinner Roll</v>
      </c>
      <c r="C97" s="6"/>
      <c r="D97" s="6">
        <v>1</v>
      </c>
      <c r="E97" s="6" t="s">
        <v>304</v>
      </c>
      <c r="F97" s="6">
        <v>0</v>
      </c>
      <c r="G97" s="6">
        <v>0</v>
      </c>
      <c r="H97" s="6">
        <v>0</v>
      </c>
      <c r="I97" s="6">
        <v>0</v>
      </c>
      <c r="J97" s="6">
        <v>0</v>
      </c>
      <c r="K97" s="6">
        <v>0</v>
      </c>
      <c r="L97" s="6">
        <v>0</v>
      </c>
      <c r="M97" s="6">
        <v>0</v>
      </c>
      <c r="N97" s="6">
        <v>0</v>
      </c>
      <c r="O97" s="6">
        <v>0</v>
      </c>
      <c r="P97" s="6">
        <v>0</v>
      </c>
      <c r="Q97" s="12">
        <v>0</v>
      </c>
      <c r="R97" s="12">
        <v>0</v>
      </c>
      <c r="S97" s="12">
        <v>0</v>
      </c>
      <c r="T97" s="12">
        <v>0</v>
      </c>
    </row>
    <row r="98" spans="1:20">
      <c r="A98" s="6">
        <f>Components!B38</f>
        <v>212</v>
      </c>
      <c r="B98" s="5" t="str">
        <f>Components!C38</f>
        <v>Dirty Rice</v>
      </c>
      <c r="C98" s="6"/>
      <c r="D98" s="6">
        <v>1</v>
      </c>
      <c r="E98" s="6" t="s">
        <v>304</v>
      </c>
      <c r="F98" s="6">
        <v>0</v>
      </c>
      <c r="G98" s="6">
        <v>0</v>
      </c>
      <c r="H98" s="6">
        <v>0</v>
      </c>
      <c r="I98" s="6">
        <v>0</v>
      </c>
      <c r="J98" s="6">
        <v>0</v>
      </c>
      <c r="K98" s="6">
        <v>0</v>
      </c>
      <c r="L98" s="6">
        <v>0</v>
      </c>
      <c r="M98" s="6">
        <v>0</v>
      </c>
      <c r="N98" s="6">
        <v>0</v>
      </c>
      <c r="O98" s="6">
        <v>0</v>
      </c>
      <c r="P98" s="6">
        <v>0</v>
      </c>
      <c r="Q98" s="12">
        <v>0</v>
      </c>
      <c r="R98" s="12">
        <v>0</v>
      </c>
      <c r="S98" s="12">
        <v>0</v>
      </c>
      <c r="T98" s="12">
        <v>0</v>
      </c>
    </row>
    <row r="99" spans="1:20">
      <c r="A99" s="6">
        <f>Components!B39</f>
        <v>213</v>
      </c>
      <c r="B99" s="5" t="str">
        <f>Components!C39</f>
        <v>Rosemary Whipped Potatoes</v>
      </c>
      <c r="C99" s="6"/>
      <c r="D99" s="6">
        <v>1</v>
      </c>
      <c r="E99" s="6" t="s">
        <v>304</v>
      </c>
      <c r="F99" s="6">
        <v>0</v>
      </c>
      <c r="G99" s="6">
        <v>0</v>
      </c>
      <c r="H99" s="6">
        <v>0</v>
      </c>
      <c r="I99" s="6">
        <v>0</v>
      </c>
      <c r="J99" s="6">
        <v>0</v>
      </c>
      <c r="K99" s="6">
        <v>0</v>
      </c>
      <c r="L99" s="6">
        <v>0</v>
      </c>
      <c r="M99" s="6">
        <v>0</v>
      </c>
      <c r="N99" s="6">
        <v>0</v>
      </c>
      <c r="O99" s="6">
        <v>0</v>
      </c>
      <c r="P99" s="6">
        <v>0</v>
      </c>
      <c r="Q99" s="12">
        <v>0</v>
      </c>
      <c r="R99" s="12">
        <v>0</v>
      </c>
      <c r="S99" s="12">
        <v>0</v>
      </c>
      <c r="T99" s="12">
        <v>0</v>
      </c>
    </row>
    <row r="100" spans="1:20">
      <c r="A100" s="6">
        <f>Components!B40</f>
        <v>214</v>
      </c>
      <c r="B100" s="5" t="str">
        <f>Components!C40</f>
        <v xml:space="preserve">Crackers </v>
      </c>
      <c r="C100" s="6"/>
      <c r="D100" s="6">
        <v>1</v>
      </c>
      <c r="E100" s="6" t="s">
        <v>304</v>
      </c>
      <c r="F100" s="6">
        <v>0</v>
      </c>
      <c r="G100" s="6">
        <v>0</v>
      </c>
      <c r="H100" s="6">
        <v>0</v>
      </c>
      <c r="I100" s="6">
        <v>0</v>
      </c>
      <c r="J100" s="6">
        <v>0</v>
      </c>
      <c r="K100" s="6">
        <v>0</v>
      </c>
      <c r="L100" s="6">
        <v>0</v>
      </c>
      <c r="M100" s="6">
        <v>0</v>
      </c>
      <c r="N100" s="6">
        <v>0</v>
      </c>
      <c r="O100" s="6">
        <v>0</v>
      </c>
      <c r="P100" s="6">
        <v>0</v>
      </c>
      <c r="Q100" s="12">
        <v>0</v>
      </c>
      <c r="R100" s="12">
        <v>0</v>
      </c>
      <c r="S100" s="12">
        <v>0</v>
      </c>
      <c r="T100" s="12">
        <v>0</v>
      </c>
    </row>
    <row r="101" spans="1:20">
      <c r="A101" s="6">
        <f>Components!B41</f>
        <v>301</v>
      </c>
      <c r="B101" s="5" t="str">
        <f>Components!C41</f>
        <v>Carrot Puree</v>
      </c>
      <c r="C101" s="6"/>
      <c r="D101" s="6">
        <v>1</v>
      </c>
      <c r="E101" s="6" t="s">
        <v>304</v>
      </c>
      <c r="F101" s="6">
        <v>0</v>
      </c>
      <c r="G101" s="6">
        <v>0</v>
      </c>
      <c r="H101" s="6">
        <v>0</v>
      </c>
      <c r="I101" s="6">
        <v>0</v>
      </c>
      <c r="J101" s="6">
        <v>0</v>
      </c>
      <c r="K101" s="6">
        <v>0</v>
      </c>
      <c r="L101" s="6">
        <v>0</v>
      </c>
      <c r="M101" s="6">
        <v>0</v>
      </c>
      <c r="N101" s="6">
        <v>0</v>
      </c>
      <c r="O101" s="6">
        <v>0</v>
      </c>
      <c r="P101" s="6">
        <v>0</v>
      </c>
      <c r="Q101" s="12">
        <v>0</v>
      </c>
      <c r="R101" s="12">
        <v>0</v>
      </c>
      <c r="S101" s="12">
        <v>0</v>
      </c>
      <c r="T101" s="12">
        <v>0</v>
      </c>
    </row>
    <row r="102" spans="1:20">
      <c r="A102" s="6">
        <f>Components!B42</f>
        <v>302</v>
      </c>
      <c r="B102" s="5" t="str">
        <f>Components!C42</f>
        <v>Celery Root Puree</v>
      </c>
      <c r="C102" s="6"/>
      <c r="D102" s="6">
        <v>1</v>
      </c>
      <c r="E102" s="6" t="s">
        <v>304</v>
      </c>
      <c r="F102" s="6">
        <v>0</v>
      </c>
      <c r="G102" s="6">
        <v>0</v>
      </c>
      <c r="H102" s="6">
        <v>0</v>
      </c>
      <c r="I102" s="6">
        <v>0</v>
      </c>
      <c r="J102" s="6">
        <v>0</v>
      </c>
      <c r="K102" s="6">
        <v>0</v>
      </c>
      <c r="L102" s="6">
        <v>0</v>
      </c>
      <c r="M102" s="6">
        <v>0</v>
      </c>
      <c r="N102" s="6">
        <v>0</v>
      </c>
      <c r="O102" s="6">
        <v>0</v>
      </c>
      <c r="P102" s="6">
        <v>0</v>
      </c>
      <c r="Q102" s="12">
        <v>0</v>
      </c>
      <c r="R102" s="12">
        <v>0</v>
      </c>
      <c r="S102" s="12">
        <v>0</v>
      </c>
      <c r="T102" s="12">
        <v>0</v>
      </c>
    </row>
    <row r="103" spans="1:20">
      <c r="A103" s="6">
        <f>Components!B43</f>
        <v>303</v>
      </c>
      <c r="B103" s="5" t="str">
        <f>Components!C43</f>
        <v>Parsnip Puree</v>
      </c>
      <c r="C103" s="6"/>
      <c r="D103" s="6">
        <v>1</v>
      </c>
      <c r="E103" s="6" t="s">
        <v>304</v>
      </c>
      <c r="F103" s="6">
        <v>0</v>
      </c>
      <c r="G103" s="6">
        <v>0</v>
      </c>
      <c r="H103" s="6">
        <v>0</v>
      </c>
      <c r="I103" s="6">
        <v>0</v>
      </c>
      <c r="J103" s="6">
        <v>0</v>
      </c>
      <c r="K103" s="6">
        <v>0</v>
      </c>
      <c r="L103" s="6">
        <v>0</v>
      </c>
      <c r="M103" s="6">
        <v>0</v>
      </c>
      <c r="N103" s="6">
        <v>0</v>
      </c>
      <c r="O103" s="6">
        <v>0</v>
      </c>
      <c r="P103" s="6">
        <v>0</v>
      </c>
      <c r="Q103" s="12">
        <v>0</v>
      </c>
      <c r="R103" s="12">
        <v>0</v>
      </c>
      <c r="S103" s="12">
        <v>0</v>
      </c>
      <c r="T103" s="12">
        <v>0</v>
      </c>
    </row>
    <row r="104" spans="1:20">
      <c r="A104" s="6">
        <f>Components!B44</f>
        <v>304</v>
      </c>
      <c r="B104" s="5" t="str">
        <f>Components!C44</f>
        <v>Hummus</v>
      </c>
      <c r="C104" s="6"/>
      <c r="D104" s="6">
        <v>1</v>
      </c>
      <c r="E104" s="6" t="s">
        <v>304</v>
      </c>
      <c r="F104" s="6">
        <v>0</v>
      </c>
      <c r="G104" s="6">
        <v>0</v>
      </c>
      <c r="H104" s="6">
        <v>0</v>
      </c>
      <c r="I104" s="6">
        <v>0</v>
      </c>
      <c r="J104" s="6">
        <v>0</v>
      </c>
      <c r="K104" s="6">
        <v>0</v>
      </c>
      <c r="L104" s="6">
        <v>0</v>
      </c>
      <c r="M104" s="6">
        <v>0</v>
      </c>
      <c r="N104" s="6">
        <v>0</v>
      </c>
      <c r="O104" s="6">
        <v>0</v>
      </c>
      <c r="P104" s="6">
        <v>0</v>
      </c>
      <c r="Q104" s="12">
        <v>0</v>
      </c>
      <c r="R104" s="12">
        <v>0</v>
      </c>
      <c r="S104" s="12">
        <v>0</v>
      </c>
      <c r="T104" s="12">
        <v>0</v>
      </c>
    </row>
    <row r="105" spans="1:20">
      <c r="A105" s="6">
        <f>Components!B45</f>
        <v>401</v>
      </c>
      <c r="B105" s="5" t="str">
        <f>Components!C45</f>
        <v>Brussel Sprouts</v>
      </c>
      <c r="C105" s="6"/>
      <c r="D105" s="6">
        <v>1</v>
      </c>
      <c r="E105" s="6" t="s">
        <v>304</v>
      </c>
      <c r="F105" s="6">
        <v>0</v>
      </c>
      <c r="G105" s="6">
        <v>0</v>
      </c>
      <c r="H105" s="6">
        <v>0</v>
      </c>
      <c r="I105" s="6">
        <v>0</v>
      </c>
      <c r="J105" s="6">
        <v>0</v>
      </c>
      <c r="K105" s="6">
        <v>0</v>
      </c>
      <c r="L105" s="6">
        <v>0</v>
      </c>
      <c r="M105" s="6">
        <v>0</v>
      </c>
      <c r="N105" s="6">
        <v>0</v>
      </c>
      <c r="O105" s="6">
        <v>0</v>
      </c>
      <c r="P105" s="6">
        <v>0</v>
      </c>
      <c r="Q105" s="12">
        <v>0</v>
      </c>
      <c r="R105" s="12">
        <v>0</v>
      </c>
      <c r="S105" s="12">
        <v>0</v>
      </c>
      <c r="T105" s="12">
        <v>0</v>
      </c>
    </row>
    <row r="106" spans="1:20">
      <c r="A106" s="6">
        <f>Components!B46</f>
        <v>402</v>
      </c>
      <c r="B106" s="5" t="str">
        <f>Components!C46</f>
        <v>Mixed Greens</v>
      </c>
      <c r="C106" s="6"/>
      <c r="D106" s="6">
        <v>1</v>
      </c>
      <c r="E106" s="6" t="s">
        <v>304</v>
      </c>
      <c r="F106" s="6">
        <v>0</v>
      </c>
      <c r="G106" s="6">
        <v>0</v>
      </c>
      <c r="H106" s="6">
        <v>0</v>
      </c>
      <c r="I106" s="6">
        <v>0</v>
      </c>
      <c r="J106" s="6">
        <v>0</v>
      </c>
      <c r="K106" s="6">
        <v>0</v>
      </c>
      <c r="L106" s="6">
        <v>0</v>
      </c>
      <c r="M106" s="6">
        <v>0</v>
      </c>
      <c r="N106" s="6">
        <v>0</v>
      </c>
      <c r="O106" s="6">
        <v>0</v>
      </c>
      <c r="P106" s="6">
        <v>0</v>
      </c>
      <c r="Q106" s="12">
        <v>0</v>
      </c>
      <c r="R106" s="12">
        <v>0</v>
      </c>
      <c r="S106" s="12">
        <v>0</v>
      </c>
      <c r="T106" s="12">
        <v>0</v>
      </c>
    </row>
    <row r="107" spans="1:20">
      <c r="A107" s="6">
        <f>Components!B47</f>
        <v>403</v>
      </c>
      <c r="B107" s="5" t="str">
        <f>Components!C47</f>
        <v>Pico de Gallo</v>
      </c>
      <c r="C107" s="6"/>
      <c r="D107" s="6">
        <v>1</v>
      </c>
      <c r="E107" s="6" t="s">
        <v>304</v>
      </c>
      <c r="F107" s="6">
        <v>0</v>
      </c>
      <c r="G107" s="6">
        <v>0</v>
      </c>
      <c r="H107" s="6">
        <v>0</v>
      </c>
      <c r="I107" s="6">
        <v>0</v>
      </c>
      <c r="J107" s="6">
        <v>0</v>
      </c>
      <c r="K107" s="6">
        <v>0</v>
      </c>
      <c r="L107" s="6">
        <v>0</v>
      </c>
      <c r="M107" s="6">
        <v>0</v>
      </c>
      <c r="N107" s="6">
        <v>0</v>
      </c>
      <c r="O107" s="6">
        <v>0</v>
      </c>
      <c r="P107" s="6">
        <v>0</v>
      </c>
      <c r="Q107" s="12">
        <v>0</v>
      </c>
      <c r="R107" s="12">
        <v>0</v>
      </c>
      <c r="S107" s="12">
        <v>0</v>
      </c>
      <c r="T107" s="12">
        <v>0</v>
      </c>
    </row>
    <row r="108" spans="1:20">
      <c r="A108" s="6">
        <f>Components!B48</f>
        <v>404</v>
      </c>
      <c r="B108" s="5" t="str">
        <f>Components!C48</f>
        <v>Coleslaw</v>
      </c>
      <c r="C108" s="6"/>
      <c r="D108" s="6">
        <v>1</v>
      </c>
      <c r="E108" s="6" t="s">
        <v>304</v>
      </c>
      <c r="F108" s="6">
        <v>0</v>
      </c>
      <c r="G108" s="6">
        <v>0</v>
      </c>
      <c r="H108" s="6">
        <v>0</v>
      </c>
      <c r="I108" s="6">
        <v>0</v>
      </c>
      <c r="J108" s="6">
        <v>0</v>
      </c>
      <c r="K108" s="6">
        <v>0</v>
      </c>
      <c r="L108" s="6">
        <v>0</v>
      </c>
      <c r="M108" s="6">
        <v>0</v>
      </c>
      <c r="N108" s="6">
        <v>0</v>
      </c>
      <c r="O108" s="6">
        <v>0</v>
      </c>
      <c r="P108" s="6">
        <v>0</v>
      </c>
      <c r="Q108" s="12">
        <v>0</v>
      </c>
      <c r="R108" s="12">
        <v>0</v>
      </c>
      <c r="S108" s="12">
        <v>0</v>
      </c>
      <c r="T108" s="12">
        <v>0</v>
      </c>
    </row>
    <row r="109" spans="1:20">
      <c r="A109" s="6">
        <f>Components!B49</f>
        <v>405</v>
      </c>
      <c r="B109" s="5" t="str">
        <f>Components!C49</f>
        <v>Salsa Fresca</v>
      </c>
      <c r="C109" s="6"/>
      <c r="D109" s="6">
        <v>1</v>
      </c>
      <c r="E109" s="6" t="s">
        <v>304</v>
      </c>
      <c r="F109" s="6">
        <v>0</v>
      </c>
      <c r="G109" s="6">
        <v>0</v>
      </c>
      <c r="H109" s="6">
        <v>0</v>
      </c>
      <c r="I109" s="6">
        <v>0</v>
      </c>
      <c r="J109" s="6">
        <v>0</v>
      </c>
      <c r="K109" s="6">
        <v>0</v>
      </c>
      <c r="L109" s="6">
        <v>0</v>
      </c>
      <c r="M109" s="6">
        <v>0</v>
      </c>
      <c r="N109" s="6">
        <v>0</v>
      </c>
      <c r="O109" s="6">
        <v>0</v>
      </c>
      <c r="P109" s="6">
        <v>0</v>
      </c>
      <c r="Q109" s="12">
        <v>0</v>
      </c>
      <c r="R109" s="12">
        <v>0</v>
      </c>
      <c r="S109" s="12">
        <v>0</v>
      </c>
      <c r="T109" s="12">
        <v>0</v>
      </c>
    </row>
    <row r="110" spans="1:20">
      <c r="A110" s="6">
        <f>Components!B50</f>
        <v>406</v>
      </c>
      <c r="B110" s="5" t="str">
        <f>Components!C50</f>
        <v>Red Cabbage Slaw</v>
      </c>
      <c r="C110" s="6"/>
      <c r="D110" s="6">
        <v>1</v>
      </c>
      <c r="E110" s="6" t="s">
        <v>304</v>
      </c>
      <c r="F110" s="6">
        <v>0</v>
      </c>
      <c r="G110" s="6">
        <v>0</v>
      </c>
      <c r="H110" s="6">
        <v>0</v>
      </c>
      <c r="I110" s="6">
        <v>0</v>
      </c>
      <c r="J110" s="6">
        <v>0</v>
      </c>
      <c r="K110" s="6">
        <v>0</v>
      </c>
      <c r="L110" s="6">
        <v>0</v>
      </c>
      <c r="M110" s="6">
        <v>0</v>
      </c>
      <c r="N110" s="6">
        <v>0</v>
      </c>
      <c r="O110" s="6">
        <v>0</v>
      </c>
      <c r="P110" s="6">
        <v>0</v>
      </c>
      <c r="Q110" s="12">
        <v>0</v>
      </c>
      <c r="R110" s="12">
        <v>0</v>
      </c>
      <c r="S110" s="12">
        <v>0</v>
      </c>
      <c r="T110" s="12">
        <v>0</v>
      </c>
    </row>
    <row r="111" spans="1:20">
      <c r="A111" s="6">
        <f>Components!B51</f>
        <v>501</v>
      </c>
      <c r="B111" s="5" t="str">
        <f>Components!C51</f>
        <v>Cheddar Cheese</v>
      </c>
      <c r="C111" s="6"/>
      <c r="D111" s="6">
        <v>1</v>
      </c>
      <c r="E111" s="6" t="s">
        <v>304</v>
      </c>
      <c r="F111" s="6">
        <v>0</v>
      </c>
      <c r="G111" s="6">
        <v>0</v>
      </c>
      <c r="H111" s="6">
        <v>0</v>
      </c>
      <c r="I111" s="6">
        <v>0</v>
      </c>
      <c r="J111" s="6">
        <v>0</v>
      </c>
      <c r="K111" s="6">
        <v>0</v>
      </c>
      <c r="L111" s="6">
        <v>0</v>
      </c>
      <c r="M111" s="6">
        <v>0</v>
      </c>
      <c r="N111" s="6">
        <v>0</v>
      </c>
      <c r="O111" s="6">
        <v>0</v>
      </c>
      <c r="P111" s="6">
        <v>0</v>
      </c>
      <c r="Q111" s="12">
        <v>0</v>
      </c>
      <c r="R111" s="12">
        <v>0</v>
      </c>
      <c r="S111" s="12">
        <v>0</v>
      </c>
      <c r="T111" s="12">
        <v>0</v>
      </c>
    </row>
    <row r="112" spans="1:20">
      <c r="A112" s="1">
        <f>Components!B52</f>
        <v>502</v>
      </c>
      <c r="B112" t="str">
        <f>Components!C52</f>
        <v>Grated Parmesan</v>
      </c>
      <c r="C112" s="6"/>
      <c r="D112" s="6">
        <v>1</v>
      </c>
      <c r="E112" s="6" t="s">
        <v>304</v>
      </c>
      <c r="F112" s="6">
        <v>0</v>
      </c>
      <c r="G112" s="6">
        <v>0</v>
      </c>
      <c r="H112" s="6">
        <v>0</v>
      </c>
      <c r="I112" s="6">
        <v>0</v>
      </c>
      <c r="J112" s="6">
        <v>0</v>
      </c>
      <c r="K112" s="6">
        <v>0</v>
      </c>
      <c r="L112" s="6">
        <v>0</v>
      </c>
      <c r="M112" s="6">
        <v>0</v>
      </c>
      <c r="N112" s="6">
        <v>0</v>
      </c>
      <c r="O112" s="6">
        <v>0</v>
      </c>
      <c r="P112" s="6">
        <v>0</v>
      </c>
      <c r="Q112" s="12">
        <v>0</v>
      </c>
      <c r="R112" s="12">
        <v>0</v>
      </c>
      <c r="S112" s="12">
        <v>0</v>
      </c>
      <c r="T112" s="12">
        <v>0</v>
      </c>
    </row>
    <row r="113" spans="1:24">
      <c r="A113" s="6">
        <f>Components!B53</f>
        <v>503</v>
      </c>
      <c r="B113" s="5" t="str">
        <f>Components!C53</f>
        <v>Feta Cheese (1 oz)</v>
      </c>
      <c r="C113" s="6"/>
      <c r="D113" s="6">
        <v>1</v>
      </c>
      <c r="E113" s="6" t="s">
        <v>304</v>
      </c>
      <c r="F113" s="6">
        <v>0</v>
      </c>
      <c r="G113" s="6">
        <v>0</v>
      </c>
      <c r="H113" s="6">
        <v>0</v>
      </c>
      <c r="I113" s="6">
        <v>0</v>
      </c>
      <c r="J113" s="6">
        <v>0</v>
      </c>
      <c r="K113" s="6">
        <v>0</v>
      </c>
      <c r="L113" s="6">
        <v>0</v>
      </c>
      <c r="M113" s="6">
        <v>0</v>
      </c>
      <c r="N113" s="6">
        <v>0</v>
      </c>
      <c r="O113" s="6">
        <v>0</v>
      </c>
      <c r="P113" s="6">
        <v>0</v>
      </c>
      <c r="Q113" s="12">
        <v>0</v>
      </c>
      <c r="R113" s="12">
        <v>0</v>
      </c>
      <c r="S113" s="12">
        <v>0</v>
      </c>
      <c r="T113" s="12">
        <v>0</v>
      </c>
    </row>
    <row r="114" spans="1:24">
      <c r="A114" s="6">
        <f>Components!B54</f>
        <v>504</v>
      </c>
      <c r="B114" s="5" t="str">
        <f>Components!C54</f>
        <v xml:space="preserve">Parmesan (1oz) </v>
      </c>
      <c r="C114" s="6"/>
      <c r="D114" s="6">
        <v>1</v>
      </c>
      <c r="E114" s="6" t="s">
        <v>304</v>
      </c>
      <c r="F114" s="6">
        <v>0</v>
      </c>
      <c r="G114" s="6">
        <v>0</v>
      </c>
      <c r="H114" s="6">
        <v>0</v>
      </c>
      <c r="I114" s="6">
        <v>0</v>
      </c>
      <c r="J114" s="6">
        <v>0</v>
      </c>
      <c r="K114" s="6">
        <v>0</v>
      </c>
      <c r="L114" s="6">
        <v>0</v>
      </c>
      <c r="M114" s="6">
        <v>0</v>
      </c>
      <c r="N114" s="6">
        <v>0</v>
      </c>
      <c r="O114" s="6">
        <v>0</v>
      </c>
      <c r="P114" s="6">
        <v>0</v>
      </c>
      <c r="Q114" s="12">
        <v>0</v>
      </c>
      <c r="R114" s="12">
        <v>0</v>
      </c>
      <c r="S114" s="12">
        <v>0</v>
      </c>
      <c r="T114" s="12">
        <v>0</v>
      </c>
    </row>
    <row r="115" spans="1:24">
      <c r="A115" s="6"/>
      <c r="B115" s="5"/>
      <c r="C115" s="6"/>
      <c r="D115" s="6">
        <v>1</v>
      </c>
      <c r="E115" s="6" t="s">
        <v>304</v>
      </c>
      <c r="F115" s="6">
        <v>0</v>
      </c>
      <c r="G115" s="6">
        <v>0</v>
      </c>
      <c r="H115" s="6">
        <v>0</v>
      </c>
      <c r="I115" s="6">
        <v>0</v>
      </c>
      <c r="J115" s="6">
        <v>0</v>
      </c>
      <c r="K115" s="6">
        <v>0</v>
      </c>
      <c r="L115" s="6">
        <v>0</v>
      </c>
      <c r="M115" s="6">
        <v>0</v>
      </c>
      <c r="N115" s="6">
        <v>0</v>
      </c>
      <c r="O115" s="6">
        <v>0</v>
      </c>
      <c r="P115" s="6">
        <v>0</v>
      </c>
      <c r="Q115" s="12">
        <v>0</v>
      </c>
      <c r="R115" s="12">
        <v>0</v>
      </c>
      <c r="S115" s="12">
        <v>0</v>
      </c>
      <c r="T115" s="12">
        <v>0</v>
      </c>
    </row>
    <row r="116" spans="1:24">
      <c r="A116" s="6">
        <f>Components!B56</f>
        <v>602</v>
      </c>
      <c r="B116" s="5" t="str">
        <f>Components!C56</f>
        <v>Carrot Ginger Soup</v>
      </c>
      <c r="C116" s="6"/>
      <c r="D116" s="6">
        <v>1</v>
      </c>
      <c r="E116" s="6" t="s">
        <v>304</v>
      </c>
      <c r="F116" s="6">
        <v>0</v>
      </c>
      <c r="G116" s="6">
        <v>0</v>
      </c>
      <c r="H116" s="6">
        <v>0</v>
      </c>
      <c r="I116" s="6">
        <v>0</v>
      </c>
      <c r="J116" s="6">
        <v>0</v>
      </c>
      <c r="K116" s="6">
        <v>0</v>
      </c>
      <c r="L116" s="6">
        <v>0</v>
      </c>
      <c r="M116" s="6">
        <v>0</v>
      </c>
      <c r="N116" s="6">
        <v>0</v>
      </c>
      <c r="O116" s="6">
        <v>0</v>
      </c>
      <c r="P116" s="6">
        <v>0</v>
      </c>
      <c r="Q116" s="12">
        <v>0</v>
      </c>
      <c r="R116" s="12">
        <v>0</v>
      </c>
      <c r="S116" s="12">
        <v>0</v>
      </c>
      <c r="T116" s="12">
        <v>0</v>
      </c>
    </row>
    <row r="117" spans="1:24">
      <c r="A117" s="6">
        <f>Components!B57</f>
        <v>603</v>
      </c>
      <c r="B117" s="5" t="str">
        <f>Components!C57</f>
        <v>Lactose-Free Vanilla Bean Yogurt</v>
      </c>
      <c r="C117" s="6"/>
      <c r="D117" s="6">
        <v>1</v>
      </c>
      <c r="E117" s="6" t="s">
        <v>304</v>
      </c>
      <c r="F117" s="6">
        <v>0</v>
      </c>
      <c r="G117" s="6">
        <v>0</v>
      </c>
      <c r="H117" s="6">
        <v>0</v>
      </c>
      <c r="I117" s="6">
        <v>0</v>
      </c>
      <c r="J117" s="6">
        <v>0</v>
      </c>
      <c r="K117" s="6">
        <v>0</v>
      </c>
      <c r="L117" s="6">
        <v>0</v>
      </c>
      <c r="M117" s="6">
        <v>0</v>
      </c>
      <c r="N117" s="6">
        <v>0</v>
      </c>
      <c r="O117" s="6">
        <v>0</v>
      </c>
      <c r="P117" s="6">
        <v>0</v>
      </c>
      <c r="Q117" s="12">
        <v>0</v>
      </c>
      <c r="R117" s="12">
        <v>0</v>
      </c>
      <c r="S117" s="12">
        <v>0</v>
      </c>
      <c r="T117" s="12">
        <v>0</v>
      </c>
    </row>
    <row r="118" spans="1:24">
      <c r="A118" s="6">
        <f>Components!B58</f>
        <v>604</v>
      </c>
      <c r="B118" s="5" t="str">
        <f>Components!C58</f>
        <v>Gravy</v>
      </c>
      <c r="C118" s="6"/>
      <c r="D118" s="6">
        <v>1</v>
      </c>
      <c r="E118" s="6" t="s">
        <v>304</v>
      </c>
      <c r="F118" s="6">
        <v>0</v>
      </c>
      <c r="G118" s="6">
        <v>0</v>
      </c>
      <c r="H118" s="6">
        <v>0</v>
      </c>
      <c r="I118" s="6">
        <v>0</v>
      </c>
      <c r="J118" s="6">
        <v>0</v>
      </c>
      <c r="K118" s="6">
        <v>0</v>
      </c>
      <c r="L118" s="6">
        <v>0</v>
      </c>
      <c r="M118" s="6">
        <v>0</v>
      </c>
      <c r="N118" s="6">
        <v>0</v>
      </c>
      <c r="O118" s="6">
        <v>0</v>
      </c>
      <c r="P118" s="6">
        <v>0</v>
      </c>
      <c r="Q118" s="12">
        <v>0</v>
      </c>
      <c r="R118" s="12">
        <v>0</v>
      </c>
      <c r="S118" s="12">
        <v>0</v>
      </c>
      <c r="T118" s="12">
        <v>0</v>
      </c>
    </row>
    <row r="119" spans="1:24">
      <c r="A119" s="6">
        <f>Components!B59</f>
        <v>605</v>
      </c>
      <c r="B119" s="5" t="str">
        <f>Components!C59</f>
        <v>Celery Root Remoulade</v>
      </c>
      <c r="C119" s="6"/>
      <c r="D119" s="6">
        <v>1</v>
      </c>
      <c r="E119" s="6" t="s">
        <v>304</v>
      </c>
      <c r="F119" s="6">
        <v>0</v>
      </c>
      <c r="G119" s="6">
        <v>0</v>
      </c>
      <c r="H119" s="6">
        <v>0</v>
      </c>
      <c r="I119" s="6">
        <v>0</v>
      </c>
      <c r="J119" s="6">
        <v>0</v>
      </c>
      <c r="K119" s="6">
        <v>0</v>
      </c>
      <c r="L119" s="6">
        <v>0</v>
      </c>
      <c r="M119" s="6">
        <v>0</v>
      </c>
      <c r="N119" s="6">
        <v>0</v>
      </c>
      <c r="O119" s="6">
        <v>0</v>
      </c>
      <c r="P119" s="6">
        <v>0</v>
      </c>
      <c r="Q119" s="12">
        <v>0</v>
      </c>
      <c r="R119" s="12">
        <v>0</v>
      </c>
      <c r="S119" s="12">
        <v>0</v>
      </c>
      <c r="T119" s="12">
        <v>0</v>
      </c>
    </row>
    <row r="120" spans="1:24">
      <c r="A120" s="6">
        <f>Components!B60</f>
        <v>606</v>
      </c>
      <c r="B120" s="5" t="str">
        <f>Components!C60</f>
        <v xml:space="preserve">Baked Tortilla  Strips </v>
      </c>
      <c r="C120" s="6"/>
      <c r="D120" s="6">
        <v>1</v>
      </c>
      <c r="E120" s="6" t="s">
        <v>304</v>
      </c>
      <c r="F120" s="6">
        <v>0</v>
      </c>
      <c r="G120" s="6">
        <v>0</v>
      </c>
      <c r="H120" s="6">
        <v>0</v>
      </c>
      <c r="I120" s="6">
        <v>0</v>
      </c>
      <c r="J120" s="6">
        <v>0</v>
      </c>
      <c r="K120" s="6">
        <v>0</v>
      </c>
      <c r="L120" s="6">
        <v>0</v>
      </c>
      <c r="M120" s="6">
        <v>0</v>
      </c>
      <c r="N120" s="6">
        <v>0</v>
      </c>
      <c r="O120" s="6">
        <v>0</v>
      </c>
      <c r="P120" s="6">
        <v>0</v>
      </c>
      <c r="Q120" s="12">
        <v>0</v>
      </c>
      <c r="R120" s="12">
        <v>0</v>
      </c>
      <c r="S120" s="12">
        <v>0</v>
      </c>
      <c r="T120" s="12">
        <v>0</v>
      </c>
    </row>
    <row r="121" spans="1:24">
      <c r="A121" s="6">
        <f>Components!B61</f>
        <v>607</v>
      </c>
      <c r="B121" s="5" t="str">
        <f>Components!C61</f>
        <v>Maple-Glazed Pecans</v>
      </c>
      <c r="C121" s="6"/>
      <c r="D121" s="6">
        <v>1</v>
      </c>
      <c r="E121" s="6" t="s">
        <v>304</v>
      </c>
      <c r="F121" s="6">
        <v>0</v>
      </c>
      <c r="G121" s="6">
        <v>0</v>
      </c>
      <c r="H121" s="6">
        <v>0</v>
      </c>
      <c r="I121" s="6">
        <v>0</v>
      </c>
      <c r="J121" s="6">
        <v>0</v>
      </c>
      <c r="K121" s="6">
        <v>0</v>
      </c>
      <c r="L121" s="6">
        <v>0</v>
      </c>
      <c r="M121" s="6">
        <v>0</v>
      </c>
      <c r="N121" s="6">
        <v>0</v>
      </c>
      <c r="O121" s="6">
        <v>0</v>
      </c>
      <c r="P121" s="6">
        <v>0</v>
      </c>
      <c r="Q121" s="12">
        <v>0</v>
      </c>
      <c r="R121" s="12">
        <v>0</v>
      </c>
      <c r="S121" s="12">
        <v>0</v>
      </c>
      <c r="T121" s="12">
        <v>0</v>
      </c>
    </row>
    <row r="122" spans="1:24">
      <c r="A122" s="6">
        <f>Components!B62</f>
        <v>608</v>
      </c>
      <c r="B122" s="5" t="str">
        <f>Components!C62</f>
        <v>Granola</v>
      </c>
      <c r="C122" s="6"/>
      <c r="D122" s="6">
        <v>1</v>
      </c>
      <c r="E122" s="6" t="s">
        <v>304</v>
      </c>
      <c r="F122" s="6">
        <v>0</v>
      </c>
      <c r="G122" s="6">
        <v>0</v>
      </c>
      <c r="H122" s="6">
        <v>0</v>
      </c>
      <c r="I122" s="6">
        <v>0</v>
      </c>
      <c r="J122" s="6">
        <v>0</v>
      </c>
      <c r="K122" s="6">
        <v>0</v>
      </c>
      <c r="L122" s="6">
        <v>0</v>
      </c>
      <c r="M122" s="6">
        <v>0</v>
      </c>
      <c r="N122" s="6">
        <v>0</v>
      </c>
      <c r="O122" s="6">
        <v>0</v>
      </c>
      <c r="P122" s="6">
        <v>0</v>
      </c>
      <c r="Q122" s="12">
        <v>0</v>
      </c>
      <c r="R122" s="12">
        <v>0</v>
      </c>
      <c r="S122" s="12">
        <v>0</v>
      </c>
      <c r="T122" s="12">
        <v>0</v>
      </c>
    </row>
    <row r="123" spans="1:24">
      <c r="A123" s="6">
        <f>Components!B63</f>
        <v>609</v>
      </c>
      <c r="B123" s="73" t="str">
        <f>Components!C63</f>
        <v>Nut &amp; Seed Mix</v>
      </c>
      <c r="C123" s="6" t="s">
        <v>710</v>
      </c>
      <c r="D123" s="6">
        <v>1</v>
      </c>
      <c r="E123" s="6" t="s">
        <v>304</v>
      </c>
      <c r="F123" s="6">
        <v>0</v>
      </c>
      <c r="G123" s="6">
        <v>0</v>
      </c>
      <c r="H123" s="6">
        <v>0</v>
      </c>
      <c r="I123" s="6">
        <v>0</v>
      </c>
      <c r="J123" s="6">
        <v>0</v>
      </c>
      <c r="K123" s="6">
        <v>0</v>
      </c>
      <c r="L123" s="6">
        <v>0</v>
      </c>
      <c r="M123" s="6">
        <v>0</v>
      </c>
      <c r="N123" s="6">
        <v>0</v>
      </c>
      <c r="O123" s="6">
        <v>0</v>
      </c>
      <c r="P123" s="6">
        <v>0</v>
      </c>
      <c r="Q123" s="12">
        <v>0</v>
      </c>
      <c r="R123" s="12">
        <v>0</v>
      </c>
      <c r="S123" s="12">
        <v>0</v>
      </c>
      <c r="T123" s="12">
        <v>0</v>
      </c>
      <c r="U123" s="5"/>
      <c r="V123" s="5"/>
      <c r="W123" s="5"/>
      <c r="X123" s="5"/>
    </row>
    <row r="124" spans="1:24">
      <c r="A124" s="6">
        <f>Components!B64</f>
        <v>801</v>
      </c>
      <c r="B124" s="5" t="str">
        <f>Components!C64</f>
        <v>Chocolate Fudge Brownie</v>
      </c>
      <c r="C124" s="6"/>
      <c r="D124" s="6">
        <v>1</v>
      </c>
      <c r="E124" s="6" t="s">
        <v>304</v>
      </c>
      <c r="F124" s="6">
        <v>0</v>
      </c>
      <c r="G124" s="6">
        <v>0</v>
      </c>
      <c r="H124" s="6">
        <v>0</v>
      </c>
      <c r="I124" s="6">
        <v>0</v>
      </c>
      <c r="J124" s="6">
        <v>0</v>
      </c>
      <c r="K124" s="6">
        <v>0</v>
      </c>
      <c r="L124" s="6">
        <v>0</v>
      </c>
      <c r="M124" s="6">
        <v>0</v>
      </c>
      <c r="N124" s="6">
        <v>0</v>
      </c>
      <c r="O124" s="6">
        <v>0</v>
      </c>
      <c r="P124" s="6">
        <v>0</v>
      </c>
      <c r="Q124" s="12">
        <v>0</v>
      </c>
      <c r="R124" s="12">
        <v>0</v>
      </c>
      <c r="S124" s="12">
        <v>0</v>
      </c>
      <c r="T124" s="12">
        <v>0</v>
      </c>
    </row>
    <row r="125" spans="1:24">
      <c r="A125" s="6">
        <f>Components!B65</f>
        <v>802</v>
      </c>
      <c r="B125" s="5" t="str">
        <f>Components!C65</f>
        <v>Ginger Snaps (large) (228g)</v>
      </c>
      <c r="C125" s="6"/>
      <c r="D125" s="6">
        <v>1</v>
      </c>
      <c r="E125" s="6" t="s">
        <v>304</v>
      </c>
      <c r="F125" s="6">
        <v>0</v>
      </c>
      <c r="G125" s="6">
        <v>0</v>
      </c>
      <c r="H125" s="6">
        <v>0</v>
      </c>
      <c r="I125" s="6">
        <v>0</v>
      </c>
      <c r="J125" s="6">
        <v>0</v>
      </c>
      <c r="K125" s="6">
        <v>0</v>
      </c>
      <c r="L125" s="6">
        <v>0</v>
      </c>
      <c r="M125" s="6">
        <v>0</v>
      </c>
      <c r="N125" s="6">
        <v>0</v>
      </c>
      <c r="O125" s="6">
        <v>0</v>
      </c>
      <c r="P125" s="6">
        <v>0</v>
      </c>
      <c r="Q125" s="12">
        <v>0</v>
      </c>
      <c r="R125" s="12">
        <v>0</v>
      </c>
      <c r="S125" s="12">
        <v>0</v>
      </c>
      <c r="T125" s="12">
        <v>0</v>
      </c>
    </row>
    <row r="126" spans="1:24">
      <c r="A126" s="6">
        <f>Components!B66</f>
        <v>803</v>
      </c>
      <c r="B126" s="5" t="str">
        <f>Components!C66</f>
        <v>Ginger Snaps (small) (38g)</v>
      </c>
      <c r="C126" s="6"/>
      <c r="D126" s="6">
        <v>1</v>
      </c>
      <c r="E126" s="6" t="s">
        <v>304</v>
      </c>
      <c r="F126" s="6">
        <v>0</v>
      </c>
      <c r="G126" s="6">
        <v>0</v>
      </c>
      <c r="H126" s="6">
        <v>0</v>
      </c>
      <c r="I126" s="6">
        <v>0</v>
      </c>
      <c r="J126" s="6">
        <v>0</v>
      </c>
      <c r="K126" s="6">
        <v>0</v>
      </c>
      <c r="L126" s="6">
        <v>0</v>
      </c>
      <c r="M126" s="6">
        <v>0</v>
      </c>
      <c r="N126" s="6">
        <v>0</v>
      </c>
      <c r="O126" s="6">
        <v>0</v>
      </c>
      <c r="P126" s="6">
        <v>0</v>
      </c>
      <c r="Q126" s="12">
        <v>0</v>
      </c>
      <c r="R126" s="12">
        <v>0</v>
      </c>
      <c r="S126" s="12">
        <v>0</v>
      </c>
      <c r="T126" s="12">
        <v>0</v>
      </c>
    </row>
    <row r="127" spans="1:24">
      <c r="A127" s="6">
        <f>Components!B67</f>
        <v>804</v>
      </c>
      <c r="B127" s="5" t="str">
        <f>Components!C67</f>
        <v>Cinnamon-Sugar Coffee Cakes (1 cake pack)</v>
      </c>
      <c r="C127" s="6"/>
      <c r="D127" s="6">
        <v>1</v>
      </c>
      <c r="E127" s="6" t="s">
        <v>304</v>
      </c>
      <c r="F127" s="6">
        <v>0</v>
      </c>
      <c r="G127" s="6">
        <v>0</v>
      </c>
      <c r="H127" s="6">
        <v>0</v>
      </c>
      <c r="I127" s="6">
        <v>0</v>
      </c>
      <c r="J127" s="6">
        <v>0</v>
      </c>
      <c r="K127" s="6">
        <v>0</v>
      </c>
      <c r="L127" s="6">
        <v>0</v>
      </c>
      <c r="M127" s="6">
        <v>0</v>
      </c>
      <c r="N127" s="6">
        <v>0</v>
      </c>
      <c r="O127" s="6">
        <v>0</v>
      </c>
      <c r="P127" s="6">
        <v>0</v>
      </c>
      <c r="Q127" s="12">
        <v>0</v>
      </c>
      <c r="R127" s="12">
        <v>0</v>
      </c>
      <c r="S127" s="12">
        <v>0</v>
      </c>
      <c r="T127" s="12">
        <v>0</v>
      </c>
    </row>
    <row r="128" spans="1:24">
      <c r="C128" s="6"/>
    </row>
    <row r="129" spans="3:3">
      <c r="C129" s="6"/>
    </row>
    <row r="130" spans="3:3">
      <c r="C130" s="6"/>
    </row>
    <row r="131" spans="3:3">
      <c r="C131" s="6"/>
    </row>
    <row r="132" spans="3:3">
      <c r="C132" s="6"/>
    </row>
    <row r="133" spans="3:3">
      <c r="C133" s="6"/>
    </row>
    <row r="134" spans="3:3">
      <c r="C134" s="6"/>
    </row>
    <row r="135" spans="3:3">
      <c r="C135" s="6"/>
    </row>
    <row r="136" spans="3:3">
      <c r="C136" s="6"/>
    </row>
    <row r="137" spans="3:3">
      <c r="C137" s="6"/>
    </row>
    <row r="138" spans="3:3">
      <c r="C138" s="6"/>
    </row>
    <row r="139" spans="3:3">
      <c r="C139" s="6"/>
    </row>
    <row r="140" spans="3:3">
      <c r="C140" s="6"/>
    </row>
    <row r="141" spans="3:3">
      <c r="C141" s="6"/>
    </row>
    <row r="142" spans="3:3">
      <c r="C142" s="6"/>
    </row>
    <row r="143" spans="3:3">
      <c r="C143" s="6"/>
    </row>
    <row r="144" spans="3:3">
      <c r="C144" s="6"/>
    </row>
    <row r="145" spans="3:3">
      <c r="C145" s="6"/>
    </row>
    <row r="146" spans="3:3">
      <c r="C146" s="6"/>
    </row>
    <row r="147" spans="3:3">
      <c r="C147" s="6"/>
    </row>
    <row r="148" spans="3:3">
      <c r="C148" s="6"/>
    </row>
    <row r="149" spans="3:3">
      <c r="C149" s="6"/>
    </row>
    <row r="150" spans="3:3">
      <c r="C150" s="6"/>
    </row>
    <row r="151" spans="3:3">
      <c r="C151" s="6"/>
    </row>
    <row r="152" spans="3:3">
      <c r="C152" s="6"/>
    </row>
    <row r="153" spans="3:3">
      <c r="C153" s="6"/>
    </row>
    <row r="154" spans="3:3">
      <c r="C154" s="6"/>
    </row>
    <row r="155" spans="3:3">
      <c r="C155" s="6"/>
    </row>
  </sheetData>
  <autoFilter ref="A1:T127" xr:uid="{E030B4E4-04FB-364A-BF76-5E05631F20E4}"/>
  <pageMargins left="0.7" right="0.7" top="0.75" bottom="0.75" header="0.3" footer="0.3"/>
  <pageSetup orientation="portrait" horizontalDpi="0" verticalDpi="0"/>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C77AEF2-D4DA-9A4D-95B5-B1539B9016C2}">
  <sheetPr>
    <tabColor rgb="FFFFFF00"/>
  </sheetPr>
  <dimension ref="A1:V165"/>
  <sheetViews>
    <sheetView topLeftCell="B1" zoomScale="125" workbookViewId="0">
      <pane ySplit="1" topLeftCell="A32" activePane="bottomLeft" state="frozen"/>
      <selection pane="bottomLeft" activeCell="B49" sqref="B49"/>
    </sheetView>
  </sheetViews>
  <sheetFormatPr defaultColWidth="11.19921875" defaultRowHeight="15.6"/>
  <cols>
    <col min="1" max="1" width="13.69921875" style="1" bestFit="1" customWidth="1"/>
    <col min="2" max="2" width="55.796875" bestFit="1" customWidth="1"/>
    <col min="3" max="3" width="12.796875" style="1" customWidth="1"/>
    <col min="4" max="4" width="11.69921875" style="1" customWidth="1"/>
    <col min="5" max="5" width="11.296875" bestFit="1" customWidth="1"/>
    <col min="6" max="6" width="9.796875" style="1" customWidth="1"/>
    <col min="7" max="7" width="9.5" style="1" hidden="1" customWidth="1"/>
    <col min="8" max="8" width="12.19921875" style="1" customWidth="1"/>
    <col min="9" max="9" width="9.19921875" style="1" bestFit="1" customWidth="1"/>
    <col min="10" max="10" width="8.796875" style="1" bestFit="1" customWidth="1"/>
    <col min="11" max="11" width="10.296875" style="1" bestFit="1" customWidth="1"/>
    <col min="12" max="12" width="7.296875" style="1" bestFit="1" customWidth="1"/>
    <col min="13" max="13" width="17.5" style="1" customWidth="1"/>
    <col min="14" max="14" width="12.5" style="1" customWidth="1"/>
    <col min="15" max="15" width="6.69921875" style="1" bestFit="1" customWidth="1"/>
    <col min="16" max="16" width="7" style="1" bestFit="1" customWidth="1"/>
    <col min="17" max="17" width="15.796875" style="160" customWidth="1"/>
    <col min="18" max="18" width="14.296875" style="160" customWidth="1"/>
    <col min="19" max="19" width="14.796875" style="160" customWidth="1"/>
    <col min="20" max="20" width="11" style="160" customWidth="1"/>
  </cols>
  <sheetData>
    <row r="1" spans="1:20" s="163" customFormat="1" ht="31.2">
      <c r="A1" s="163" t="s">
        <v>2</v>
      </c>
      <c r="B1" s="163" t="s">
        <v>3</v>
      </c>
      <c r="C1" s="163" t="str">
        <f>'Nutritionals - Main Meals'!C1</f>
        <v>Serving Size</v>
      </c>
      <c r="D1" s="163" t="str">
        <f>'Nutritionals - Main Meals'!D1</f>
        <v>Number of Servings</v>
      </c>
      <c r="E1" s="163" t="str">
        <f>'Nutritionals - Main Meals'!E1</f>
        <v>"Per Serving:"</v>
      </c>
      <c r="F1" s="163" t="str">
        <f>'Nutritionals - Main Meals'!F1</f>
        <v>Calories</v>
      </c>
      <c r="G1" s="163" t="str">
        <f>'Nutritionals - Main Meals'!G1</f>
        <v>Calories from Fat</v>
      </c>
      <c r="H1" s="163" t="str">
        <f>'Nutritionals - Main Meals'!H1</f>
        <v>Total Fat</v>
      </c>
      <c r="I1" s="163" t="str">
        <f>'Nutritionals - Main Meals'!I1</f>
        <v>Saturated Fat</v>
      </c>
      <c r="J1" s="163" t="str">
        <f>'Nutritionals - Main Meals'!J1</f>
        <v>Trans Fat</v>
      </c>
      <c r="K1" s="163" t="str">
        <f>'Nutritionals - Main Meals'!K1</f>
        <v>Cholesterol</v>
      </c>
      <c r="L1" s="163" t="str">
        <f>'Nutritionals - Main Meals'!L1</f>
        <v>Sodium</v>
      </c>
      <c r="M1" s="163" t="str">
        <f>'Nutritionals - Main Meals'!M1</f>
        <v>Carbohydrates</v>
      </c>
      <c r="N1" s="163" t="str">
        <f>'Nutritionals - Main Meals'!N1</f>
        <v>Dietary Fiber</v>
      </c>
      <c r="O1" s="163" t="str">
        <f>'Nutritionals - Main Meals'!O1</f>
        <v>Sugars</v>
      </c>
      <c r="P1" s="163" t="str">
        <f>'Nutritionals - Main Meals'!P1</f>
        <v>Protein</v>
      </c>
      <c r="Q1" s="245" t="str">
        <f>'Nutritionals - Main Meals'!Q1</f>
        <v>Vitamin A</v>
      </c>
      <c r="R1" s="245" t="str">
        <f>'Nutritionals - Main Meals'!R1</f>
        <v>Vitamin C</v>
      </c>
      <c r="S1" s="245" t="str">
        <f>'Nutritionals - Main Meals'!S1</f>
        <v>Calcium</v>
      </c>
      <c r="T1" s="245" t="str">
        <f>'Nutritionals - Main Meals'!T1</f>
        <v>Iron</v>
      </c>
    </row>
    <row r="2" spans="1:20" s="162" customFormat="1">
      <c r="A2" s="165">
        <v>1801</v>
      </c>
      <c r="B2" s="165" t="s">
        <v>60</v>
      </c>
      <c r="C2" s="165" t="s">
        <v>303</v>
      </c>
      <c r="D2" s="165">
        <v>1</v>
      </c>
      <c r="E2" s="165" t="s">
        <v>304</v>
      </c>
      <c r="F2" s="246">
        <v>80</v>
      </c>
      <c r="G2" s="246" t="s">
        <v>305</v>
      </c>
      <c r="H2" s="246">
        <v>6</v>
      </c>
      <c r="I2" s="246">
        <v>0</v>
      </c>
      <c r="J2" s="246">
        <v>0</v>
      </c>
      <c r="K2" s="246">
        <v>0</v>
      </c>
      <c r="L2" s="246">
        <v>170</v>
      </c>
      <c r="M2" s="246">
        <v>7</v>
      </c>
      <c r="N2" s="246">
        <v>3</v>
      </c>
      <c r="O2" s="246">
        <v>5</v>
      </c>
      <c r="P2" s="246">
        <v>2</v>
      </c>
      <c r="Q2" s="247">
        <v>0.1</v>
      </c>
      <c r="R2" s="247">
        <v>1</v>
      </c>
      <c r="S2" s="247">
        <v>0.02</v>
      </c>
      <c r="T2" s="247">
        <v>0.06</v>
      </c>
    </row>
    <row r="3" spans="1:20" s="251" customFormat="1">
      <c r="A3" s="248">
        <v>124</v>
      </c>
      <c r="B3" s="248" t="s">
        <v>754</v>
      </c>
      <c r="C3" s="249" t="s">
        <v>757</v>
      </c>
      <c r="D3" s="249">
        <v>1</v>
      </c>
      <c r="E3" s="249" t="s">
        <v>304</v>
      </c>
      <c r="F3" s="248">
        <v>20</v>
      </c>
      <c r="G3" s="248" t="s">
        <v>760</v>
      </c>
      <c r="H3" s="248">
        <v>2</v>
      </c>
      <c r="I3" s="248">
        <v>1</v>
      </c>
      <c r="J3" s="248">
        <v>0</v>
      </c>
      <c r="K3" s="248">
        <v>5</v>
      </c>
      <c r="L3" s="248">
        <v>0</v>
      </c>
      <c r="M3" s="248">
        <v>0</v>
      </c>
      <c r="N3" s="248">
        <v>0</v>
      </c>
      <c r="O3" s="248">
        <v>0</v>
      </c>
      <c r="P3" s="248">
        <v>0</v>
      </c>
      <c r="Q3" s="250">
        <v>0</v>
      </c>
      <c r="R3" s="250">
        <v>0</v>
      </c>
      <c r="S3" s="250">
        <v>0</v>
      </c>
      <c r="T3" s="250">
        <v>0</v>
      </c>
    </row>
    <row r="4" spans="1:20" s="169" customFormat="1">
      <c r="A4" s="169">
        <v>208</v>
      </c>
      <c r="B4" s="169" t="s">
        <v>615</v>
      </c>
      <c r="C4" s="165" t="s">
        <v>303</v>
      </c>
      <c r="D4" s="165">
        <v>1</v>
      </c>
      <c r="E4" s="165" t="s">
        <v>304</v>
      </c>
      <c r="F4" s="169">
        <v>110</v>
      </c>
      <c r="G4" s="169" t="s">
        <v>137</v>
      </c>
      <c r="H4" s="169">
        <v>1</v>
      </c>
      <c r="I4" s="169">
        <v>0</v>
      </c>
      <c r="J4" s="169">
        <v>0</v>
      </c>
      <c r="K4" s="169">
        <v>0</v>
      </c>
      <c r="L4" s="169">
        <v>15</v>
      </c>
      <c r="M4" s="169">
        <v>23</v>
      </c>
      <c r="N4" s="169">
        <v>2</v>
      </c>
      <c r="O4" s="169">
        <v>0</v>
      </c>
      <c r="P4" s="169">
        <v>2</v>
      </c>
      <c r="Q4" s="252">
        <v>0</v>
      </c>
      <c r="R4" s="252">
        <v>0</v>
      </c>
      <c r="S4" s="252">
        <v>0.02</v>
      </c>
      <c r="T4" s="252">
        <v>0.06</v>
      </c>
    </row>
    <row r="5" spans="1:20" s="169" customFormat="1">
      <c r="A5" s="169">
        <v>403</v>
      </c>
      <c r="B5" s="169" t="s">
        <v>65</v>
      </c>
      <c r="C5" s="165" t="s">
        <v>303</v>
      </c>
      <c r="D5" s="165">
        <v>1</v>
      </c>
      <c r="E5" s="165" t="s">
        <v>304</v>
      </c>
      <c r="F5" s="169">
        <v>15</v>
      </c>
      <c r="G5" s="169" t="s">
        <v>137</v>
      </c>
      <c r="H5" s="169">
        <v>0.5</v>
      </c>
      <c r="I5" s="169">
        <v>0</v>
      </c>
      <c r="J5" s="169">
        <v>0</v>
      </c>
      <c r="K5" s="169">
        <v>0</v>
      </c>
      <c r="L5" s="169">
        <v>20</v>
      </c>
      <c r="M5" s="169">
        <v>1</v>
      </c>
      <c r="N5" s="169">
        <v>1</v>
      </c>
      <c r="O5" s="169">
        <v>1</v>
      </c>
      <c r="P5" s="169">
        <v>0</v>
      </c>
      <c r="Q5" s="252">
        <v>0.02</v>
      </c>
      <c r="R5" s="252">
        <v>0.15</v>
      </c>
      <c r="S5" s="252">
        <v>0</v>
      </c>
      <c r="T5" s="252">
        <v>0</v>
      </c>
    </row>
    <row r="6" spans="1:20" s="248" customFormat="1">
      <c r="A6" s="248">
        <v>501</v>
      </c>
      <c r="B6" s="248" t="s">
        <v>66</v>
      </c>
      <c r="C6" s="249" t="s">
        <v>303</v>
      </c>
      <c r="D6" s="249">
        <v>1</v>
      </c>
      <c r="E6" s="249" t="s">
        <v>304</v>
      </c>
      <c r="F6" s="248">
        <v>80</v>
      </c>
      <c r="G6" s="248" t="s">
        <v>137</v>
      </c>
      <c r="H6" s="248">
        <v>6</v>
      </c>
      <c r="I6" s="248">
        <v>4.5</v>
      </c>
      <c r="J6" s="248">
        <v>0</v>
      </c>
      <c r="K6" s="248">
        <v>20</v>
      </c>
      <c r="L6" s="248">
        <v>140</v>
      </c>
      <c r="M6" s="248">
        <v>1</v>
      </c>
      <c r="N6" s="248">
        <v>0</v>
      </c>
      <c r="O6" s="248">
        <v>0</v>
      </c>
      <c r="P6" s="248">
        <v>5</v>
      </c>
      <c r="Q6" s="250">
        <v>0</v>
      </c>
      <c r="R6" s="250">
        <v>0</v>
      </c>
      <c r="S6" s="250">
        <v>0.1</v>
      </c>
      <c r="T6" s="250">
        <v>0</v>
      </c>
    </row>
    <row r="7" spans="1:20" s="254" customFormat="1">
      <c r="A7" s="435" t="s">
        <v>617</v>
      </c>
      <c r="B7" s="435"/>
      <c r="C7" s="435"/>
      <c r="D7" s="435"/>
      <c r="E7" s="435"/>
      <c r="F7" s="244">
        <f>SUM(F2:F6)</f>
        <v>305</v>
      </c>
      <c r="G7" s="244" t="s">
        <v>305</v>
      </c>
      <c r="H7" s="244">
        <f t="shared" ref="H7:T7" si="0">SUM(H2:H6)</f>
        <v>15.5</v>
      </c>
      <c r="I7" s="244">
        <f t="shared" si="0"/>
        <v>5.5</v>
      </c>
      <c r="J7" s="244">
        <f t="shared" si="0"/>
        <v>0</v>
      </c>
      <c r="K7" s="244">
        <f t="shared" si="0"/>
        <v>25</v>
      </c>
      <c r="L7" s="244">
        <f t="shared" si="0"/>
        <v>345</v>
      </c>
      <c r="M7" s="244">
        <f t="shared" si="0"/>
        <v>32</v>
      </c>
      <c r="N7" s="244">
        <f t="shared" si="0"/>
        <v>6</v>
      </c>
      <c r="O7" s="244">
        <f t="shared" si="0"/>
        <v>6</v>
      </c>
      <c r="P7" s="244">
        <f t="shared" si="0"/>
        <v>9</v>
      </c>
      <c r="Q7" s="253">
        <f t="shared" si="0"/>
        <v>0.12000000000000001</v>
      </c>
      <c r="R7" s="253">
        <f t="shared" si="0"/>
        <v>1.1499999999999999</v>
      </c>
      <c r="S7" s="253">
        <f t="shared" si="0"/>
        <v>0.14000000000000001</v>
      </c>
      <c r="T7" s="253">
        <f t="shared" si="0"/>
        <v>0.12</v>
      </c>
    </row>
    <row r="8" spans="1:20" s="439" customFormat="1"/>
    <row r="9" spans="1:20" s="162" customFormat="1">
      <c r="A9" s="165">
        <v>1802</v>
      </c>
      <c r="B9" s="165" t="s">
        <v>67</v>
      </c>
      <c r="C9" s="165" t="s">
        <v>303</v>
      </c>
      <c r="D9" s="165">
        <v>1</v>
      </c>
      <c r="E9" s="165" t="s">
        <v>304</v>
      </c>
      <c r="F9" s="246">
        <f>'Nutritionals - Main Meals'!F17</f>
        <v>320</v>
      </c>
      <c r="G9" s="246" t="str">
        <f>'Nutritionals - Main Meals'!G17</f>
        <v>N/A</v>
      </c>
      <c r="H9" s="246">
        <f>'Nutritionals - Main Meals'!H17</f>
        <v>12</v>
      </c>
      <c r="I9" s="246">
        <f>'Nutritionals - Main Meals'!I17</f>
        <v>6</v>
      </c>
      <c r="J9" s="246">
        <f>'Nutritionals - Main Meals'!J17</f>
        <v>0</v>
      </c>
      <c r="K9" s="246">
        <f>'Nutritionals - Main Meals'!K17</f>
        <v>160</v>
      </c>
      <c r="L9" s="246">
        <f>'Nutritionals - Main Meals'!L17</f>
        <v>980</v>
      </c>
      <c r="M9" s="246">
        <f>'Nutritionals - Main Meals'!M17</f>
        <v>29</v>
      </c>
      <c r="N9" s="246">
        <f>'Nutritionals - Main Meals'!N17</f>
        <v>5</v>
      </c>
      <c r="O9" s="246">
        <f>'Nutritionals - Main Meals'!O17</f>
        <v>6</v>
      </c>
      <c r="P9" s="246">
        <f>'Nutritionals - Main Meals'!P17</f>
        <v>21</v>
      </c>
      <c r="Q9" s="247">
        <f>'Nutritionals - Main Meals'!Q17</f>
        <v>0.15</v>
      </c>
      <c r="R9" s="247">
        <f>'Nutritionals - Main Meals'!R17</f>
        <v>0.9</v>
      </c>
      <c r="S9" s="247">
        <f>'Nutritionals - Main Meals'!S17</f>
        <v>0.2</v>
      </c>
      <c r="T9" s="247">
        <f>'Nutritionals - Main Meals'!T17</f>
        <v>0.1</v>
      </c>
    </row>
    <row r="10" spans="1:20" s="251" customFormat="1">
      <c r="A10" s="248">
        <v>124</v>
      </c>
      <c r="B10" s="248" t="s">
        <v>754</v>
      </c>
      <c r="C10" s="249" t="s">
        <v>757</v>
      </c>
      <c r="D10" s="249">
        <v>1</v>
      </c>
      <c r="E10" s="249" t="s">
        <v>304</v>
      </c>
      <c r="F10" s="248">
        <v>20</v>
      </c>
      <c r="G10" s="248" t="s">
        <v>760</v>
      </c>
      <c r="H10" s="248">
        <v>2</v>
      </c>
      <c r="I10" s="248">
        <v>1</v>
      </c>
      <c r="J10" s="248">
        <v>0</v>
      </c>
      <c r="K10" s="248">
        <v>5</v>
      </c>
      <c r="L10" s="248">
        <v>0</v>
      </c>
      <c r="M10" s="248">
        <v>0</v>
      </c>
      <c r="N10" s="248">
        <v>0</v>
      </c>
      <c r="O10" s="248">
        <v>0</v>
      </c>
      <c r="P10" s="248">
        <v>0</v>
      </c>
      <c r="Q10" s="250">
        <v>0</v>
      </c>
      <c r="R10" s="250">
        <v>0</v>
      </c>
      <c r="S10" s="250">
        <v>0</v>
      </c>
      <c r="T10" s="250">
        <v>0</v>
      </c>
    </row>
    <row r="11" spans="1:20" s="168" customFormat="1">
      <c r="A11" s="169">
        <v>208</v>
      </c>
      <c r="B11" s="169" t="s">
        <v>615</v>
      </c>
      <c r="C11" s="165" t="s">
        <v>303</v>
      </c>
      <c r="D11" s="165">
        <v>1</v>
      </c>
      <c r="E11" s="165" t="s">
        <v>304</v>
      </c>
      <c r="F11" s="169">
        <v>110</v>
      </c>
      <c r="G11" s="169" t="s">
        <v>137</v>
      </c>
      <c r="H11" s="169">
        <v>1</v>
      </c>
      <c r="I11" s="169">
        <v>0</v>
      </c>
      <c r="J11" s="169">
        <v>0</v>
      </c>
      <c r="K11" s="169">
        <v>0</v>
      </c>
      <c r="L11" s="169">
        <v>15</v>
      </c>
      <c r="M11" s="169">
        <v>23</v>
      </c>
      <c r="N11" s="169">
        <v>2</v>
      </c>
      <c r="O11" s="169">
        <v>0</v>
      </c>
      <c r="P11" s="169">
        <v>2</v>
      </c>
      <c r="Q11" s="252">
        <v>0</v>
      </c>
      <c r="R11" s="252">
        <v>0</v>
      </c>
      <c r="S11" s="252">
        <v>0.02</v>
      </c>
      <c r="T11" s="252">
        <v>0.06</v>
      </c>
    </row>
    <row r="12" spans="1:20" s="168" customFormat="1">
      <c r="A12" s="169">
        <v>403</v>
      </c>
      <c r="B12" s="169" t="s">
        <v>65</v>
      </c>
      <c r="C12" s="165" t="s">
        <v>303</v>
      </c>
      <c r="D12" s="165">
        <v>1</v>
      </c>
      <c r="E12" s="165" t="s">
        <v>304</v>
      </c>
      <c r="F12" s="169">
        <v>15</v>
      </c>
      <c r="G12" s="169" t="s">
        <v>137</v>
      </c>
      <c r="H12" s="169">
        <v>0.5</v>
      </c>
      <c r="I12" s="169">
        <v>0</v>
      </c>
      <c r="J12" s="169">
        <v>0</v>
      </c>
      <c r="K12" s="169">
        <v>0</v>
      </c>
      <c r="L12" s="169">
        <v>20</v>
      </c>
      <c r="M12" s="169">
        <v>1</v>
      </c>
      <c r="N12" s="169">
        <v>1</v>
      </c>
      <c r="O12" s="169">
        <v>1</v>
      </c>
      <c r="P12" s="169">
        <v>0</v>
      </c>
      <c r="Q12" s="252">
        <v>0.02</v>
      </c>
      <c r="R12" s="252">
        <v>0.15</v>
      </c>
      <c r="S12" s="252">
        <v>0</v>
      </c>
      <c r="T12" s="252">
        <v>0</v>
      </c>
    </row>
    <row r="13" spans="1:20" s="251" customFormat="1">
      <c r="A13" s="248">
        <v>501</v>
      </c>
      <c r="B13" s="248" t="s">
        <v>66</v>
      </c>
      <c r="C13" s="249" t="s">
        <v>303</v>
      </c>
      <c r="D13" s="249">
        <v>1</v>
      </c>
      <c r="E13" s="249" t="s">
        <v>304</v>
      </c>
      <c r="F13" s="248">
        <v>80</v>
      </c>
      <c r="G13" s="248" t="s">
        <v>137</v>
      </c>
      <c r="H13" s="248">
        <v>6</v>
      </c>
      <c r="I13" s="248">
        <v>4.5</v>
      </c>
      <c r="J13" s="248">
        <v>0</v>
      </c>
      <c r="K13" s="248">
        <v>20</v>
      </c>
      <c r="L13" s="248">
        <v>140</v>
      </c>
      <c r="M13" s="248">
        <v>1</v>
      </c>
      <c r="N13" s="248">
        <v>0</v>
      </c>
      <c r="O13" s="248">
        <v>0</v>
      </c>
      <c r="P13" s="248">
        <v>5</v>
      </c>
      <c r="Q13" s="250">
        <v>0</v>
      </c>
      <c r="R13" s="250">
        <v>0</v>
      </c>
      <c r="S13" s="250">
        <v>0.1</v>
      </c>
      <c r="T13" s="250">
        <v>0</v>
      </c>
    </row>
    <row r="14" spans="1:20" s="254" customFormat="1" ht="16.95" customHeight="1">
      <c r="A14" s="435" t="s">
        <v>618</v>
      </c>
      <c r="B14" s="435"/>
      <c r="C14" s="435"/>
      <c r="D14" s="435"/>
      <c r="E14" s="435"/>
      <c r="F14" s="244">
        <f>SUM(F9:F13)</f>
        <v>545</v>
      </c>
      <c r="G14" s="244" t="s">
        <v>305</v>
      </c>
      <c r="H14" s="244">
        <f t="shared" ref="H14:T14" si="1">SUM(H9:H13)</f>
        <v>21.5</v>
      </c>
      <c r="I14" s="244">
        <f t="shared" si="1"/>
        <v>11.5</v>
      </c>
      <c r="J14" s="244">
        <f t="shared" si="1"/>
        <v>0</v>
      </c>
      <c r="K14" s="244">
        <f t="shared" si="1"/>
        <v>185</v>
      </c>
      <c r="L14" s="244">
        <f t="shared" si="1"/>
        <v>1155</v>
      </c>
      <c r="M14" s="244">
        <f t="shared" si="1"/>
        <v>54</v>
      </c>
      <c r="N14" s="244">
        <f t="shared" si="1"/>
        <v>8</v>
      </c>
      <c r="O14" s="244">
        <f t="shared" si="1"/>
        <v>7</v>
      </c>
      <c r="P14" s="244">
        <f t="shared" si="1"/>
        <v>28</v>
      </c>
      <c r="Q14" s="253">
        <f t="shared" si="1"/>
        <v>0.16999999999999998</v>
      </c>
      <c r="R14" s="253">
        <f t="shared" si="1"/>
        <v>1.05</v>
      </c>
      <c r="S14" s="253">
        <f t="shared" si="1"/>
        <v>0.32</v>
      </c>
      <c r="T14" s="253">
        <f t="shared" si="1"/>
        <v>0.16</v>
      </c>
    </row>
    <row r="15" spans="1:20" s="439" customFormat="1"/>
    <row r="16" spans="1:20" s="168" customFormat="1">
      <c r="A16" s="165">
        <v>1803</v>
      </c>
      <c r="B16" s="165" t="s">
        <v>68</v>
      </c>
      <c r="C16" s="165" t="s">
        <v>303</v>
      </c>
      <c r="D16" s="165">
        <v>1</v>
      </c>
      <c r="E16" s="165" t="s">
        <v>304</v>
      </c>
      <c r="F16" s="246">
        <f>'Nutritionals - Main Meals'!F18</f>
        <v>400</v>
      </c>
      <c r="G16" s="246" t="str">
        <f>'Nutritionals - Main Meals'!G18</f>
        <v>N/A</v>
      </c>
      <c r="H16" s="246">
        <f>'Nutritionals - Main Meals'!H18</f>
        <v>15</v>
      </c>
      <c r="I16" s="246">
        <f>'Nutritionals - Main Meals'!I18</f>
        <v>7</v>
      </c>
      <c r="J16" s="246">
        <f>'Nutritionals - Main Meals'!J18</f>
        <v>0</v>
      </c>
      <c r="K16" s="246">
        <f>'Nutritionals - Main Meals'!K18</f>
        <v>130</v>
      </c>
      <c r="L16" s="246">
        <f>'Nutritionals - Main Meals'!L18</f>
        <v>300</v>
      </c>
      <c r="M16" s="246">
        <f>'Nutritionals - Main Meals'!M18</f>
        <v>28</v>
      </c>
      <c r="N16" s="246">
        <f>'Nutritionals - Main Meals'!N18</f>
        <v>4</v>
      </c>
      <c r="O16" s="246">
        <f>'Nutritionals - Main Meals'!O18</f>
        <v>6</v>
      </c>
      <c r="P16" s="246">
        <f>'Nutritionals - Main Meals'!P18</f>
        <v>39</v>
      </c>
      <c r="Q16" s="247">
        <f>'Nutritionals - Main Meals'!Q18</f>
        <v>0.15</v>
      </c>
      <c r="R16" s="247">
        <f>'Nutritionals - Main Meals'!R18</f>
        <v>0.9</v>
      </c>
      <c r="S16" s="247">
        <f>'Nutritionals - Main Meals'!S18</f>
        <v>0.2</v>
      </c>
      <c r="T16" s="247">
        <f>'Nutritionals - Main Meals'!T18</f>
        <v>0.1</v>
      </c>
    </row>
    <row r="17" spans="1:22" s="251" customFormat="1">
      <c r="A17" s="248">
        <v>124</v>
      </c>
      <c r="B17" s="248" t="s">
        <v>754</v>
      </c>
      <c r="C17" s="249" t="s">
        <v>757</v>
      </c>
      <c r="D17" s="249">
        <v>1</v>
      </c>
      <c r="E17" s="249" t="s">
        <v>304</v>
      </c>
      <c r="F17" s="248">
        <v>20</v>
      </c>
      <c r="G17" s="248" t="s">
        <v>760</v>
      </c>
      <c r="H17" s="248">
        <v>2</v>
      </c>
      <c r="I17" s="248">
        <v>1</v>
      </c>
      <c r="J17" s="248">
        <v>0</v>
      </c>
      <c r="K17" s="248">
        <v>5</v>
      </c>
      <c r="L17" s="248">
        <v>0</v>
      </c>
      <c r="M17" s="248">
        <v>0</v>
      </c>
      <c r="N17" s="248">
        <v>0</v>
      </c>
      <c r="O17" s="248">
        <v>0</v>
      </c>
      <c r="P17" s="248">
        <v>0</v>
      </c>
      <c r="Q17" s="250">
        <v>0</v>
      </c>
      <c r="R17" s="250">
        <v>0</v>
      </c>
      <c r="S17" s="250">
        <v>0</v>
      </c>
      <c r="T17" s="250">
        <v>0</v>
      </c>
    </row>
    <row r="18" spans="1:22" s="168" customFormat="1">
      <c r="A18" s="169">
        <v>208</v>
      </c>
      <c r="B18" s="169" t="s">
        <v>615</v>
      </c>
      <c r="C18" s="165" t="s">
        <v>303</v>
      </c>
      <c r="D18" s="165">
        <v>1</v>
      </c>
      <c r="E18" s="165" t="s">
        <v>304</v>
      </c>
      <c r="F18" s="169">
        <v>110</v>
      </c>
      <c r="G18" s="169" t="s">
        <v>137</v>
      </c>
      <c r="H18" s="169">
        <v>1</v>
      </c>
      <c r="I18" s="169">
        <v>0</v>
      </c>
      <c r="J18" s="169">
        <v>0</v>
      </c>
      <c r="K18" s="169">
        <v>0</v>
      </c>
      <c r="L18" s="169">
        <v>15</v>
      </c>
      <c r="M18" s="169">
        <v>23</v>
      </c>
      <c r="N18" s="169">
        <v>2</v>
      </c>
      <c r="O18" s="169">
        <v>0</v>
      </c>
      <c r="P18" s="169">
        <v>2</v>
      </c>
      <c r="Q18" s="252">
        <v>0</v>
      </c>
      <c r="R18" s="252">
        <v>0</v>
      </c>
      <c r="S18" s="252">
        <v>0.02</v>
      </c>
      <c r="T18" s="252">
        <v>0.06</v>
      </c>
    </row>
    <row r="19" spans="1:22" s="168" customFormat="1">
      <c r="A19" s="169">
        <v>403</v>
      </c>
      <c r="B19" s="169" t="s">
        <v>65</v>
      </c>
      <c r="C19" s="165" t="s">
        <v>303</v>
      </c>
      <c r="D19" s="165">
        <v>1</v>
      </c>
      <c r="E19" s="165" t="s">
        <v>304</v>
      </c>
      <c r="F19" s="169">
        <v>15</v>
      </c>
      <c r="G19" s="169" t="s">
        <v>137</v>
      </c>
      <c r="H19" s="169">
        <v>0.5</v>
      </c>
      <c r="I19" s="169">
        <v>0</v>
      </c>
      <c r="J19" s="169">
        <v>0</v>
      </c>
      <c r="K19" s="169">
        <v>0</v>
      </c>
      <c r="L19" s="169">
        <v>20</v>
      </c>
      <c r="M19" s="169">
        <v>1</v>
      </c>
      <c r="N19" s="169">
        <v>1</v>
      </c>
      <c r="O19" s="169">
        <v>1</v>
      </c>
      <c r="P19" s="169">
        <v>0</v>
      </c>
      <c r="Q19" s="252">
        <v>0.02</v>
      </c>
      <c r="R19" s="252">
        <v>0.15</v>
      </c>
      <c r="S19" s="252">
        <v>0</v>
      </c>
      <c r="T19" s="252">
        <v>0</v>
      </c>
    </row>
    <row r="20" spans="1:22" s="251" customFormat="1">
      <c r="A20" s="248">
        <v>501</v>
      </c>
      <c r="B20" s="248" t="s">
        <v>66</v>
      </c>
      <c r="C20" s="249" t="s">
        <v>303</v>
      </c>
      <c r="D20" s="249">
        <v>1</v>
      </c>
      <c r="E20" s="249" t="s">
        <v>304</v>
      </c>
      <c r="F20" s="248">
        <v>80</v>
      </c>
      <c r="G20" s="248" t="s">
        <v>137</v>
      </c>
      <c r="H20" s="248">
        <v>6</v>
      </c>
      <c r="I20" s="248">
        <v>4.5</v>
      </c>
      <c r="J20" s="248">
        <v>0</v>
      </c>
      <c r="K20" s="248">
        <v>20</v>
      </c>
      <c r="L20" s="248">
        <v>140</v>
      </c>
      <c r="M20" s="248">
        <v>1</v>
      </c>
      <c r="N20" s="248">
        <v>0</v>
      </c>
      <c r="O20" s="248">
        <v>0</v>
      </c>
      <c r="P20" s="248">
        <v>5</v>
      </c>
      <c r="Q20" s="250">
        <v>0</v>
      </c>
      <c r="R20" s="250">
        <v>0</v>
      </c>
      <c r="S20" s="250">
        <v>0.1</v>
      </c>
      <c r="T20" s="250">
        <v>0</v>
      </c>
    </row>
    <row r="21" spans="1:22" s="255" customFormat="1">
      <c r="A21" s="435" t="s">
        <v>619</v>
      </c>
      <c r="B21" s="435"/>
      <c r="C21" s="435"/>
      <c r="D21" s="435"/>
      <c r="E21" s="435"/>
      <c r="F21" s="255">
        <f>SUM(F16:F20)</f>
        <v>625</v>
      </c>
      <c r="G21" s="244" t="s">
        <v>305</v>
      </c>
      <c r="H21" s="255">
        <f t="shared" ref="H21:T21" si="2">SUM(H16:H20)</f>
        <v>24.5</v>
      </c>
      <c r="I21" s="255">
        <f t="shared" si="2"/>
        <v>12.5</v>
      </c>
      <c r="J21" s="255">
        <f t="shared" si="2"/>
        <v>0</v>
      </c>
      <c r="K21" s="255">
        <f t="shared" si="2"/>
        <v>155</v>
      </c>
      <c r="L21" s="255">
        <f t="shared" si="2"/>
        <v>475</v>
      </c>
      <c r="M21" s="255">
        <f t="shared" si="2"/>
        <v>53</v>
      </c>
      <c r="N21" s="255">
        <f t="shared" si="2"/>
        <v>7</v>
      </c>
      <c r="O21" s="255">
        <f t="shared" si="2"/>
        <v>7</v>
      </c>
      <c r="P21" s="255">
        <f t="shared" si="2"/>
        <v>46</v>
      </c>
      <c r="Q21" s="256">
        <f t="shared" si="2"/>
        <v>0.16999999999999998</v>
      </c>
      <c r="R21" s="256">
        <f t="shared" si="2"/>
        <v>1.05</v>
      </c>
      <c r="S21" s="256">
        <f t="shared" si="2"/>
        <v>0.32</v>
      </c>
      <c r="T21" s="256">
        <f t="shared" si="2"/>
        <v>0.16</v>
      </c>
    </row>
    <row r="22" spans="1:22" s="440" customFormat="1"/>
    <row r="23" spans="1:22" s="168" customFormat="1">
      <c r="A23" s="165">
        <v>1804</v>
      </c>
      <c r="B23" s="165" t="s">
        <v>69</v>
      </c>
      <c r="C23" s="165" t="s">
        <v>303</v>
      </c>
      <c r="D23" s="165">
        <v>1</v>
      </c>
      <c r="E23" s="165" t="s">
        <v>304</v>
      </c>
      <c r="F23" s="246">
        <f>'Nutritionals - Main Meals'!F19</f>
        <v>450</v>
      </c>
      <c r="G23" s="246" t="str">
        <f>'Nutritionals - Main Meals'!G19</f>
        <v>N/A</v>
      </c>
      <c r="H23" s="246">
        <f>'Nutritionals - Main Meals'!H19</f>
        <v>20</v>
      </c>
      <c r="I23" s="246">
        <f>'Nutritionals - Main Meals'!I19</f>
        <v>9</v>
      </c>
      <c r="J23" s="246">
        <f>'Nutritionals - Main Meals'!J19</f>
        <v>0</v>
      </c>
      <c r="K23" s="246">
        <f>'Nutritionals - Main Meals'!K19</f>
        <v>110</v>
      </c>
      <c r="L23" s="246">
        <f>'Nutritionals - Main Meals'!L19</f>
        <v>300</v>
      </c>
      <c r="M23" s="246">
        <f>'Nutritionals - Main Meals'!M19</f>
        <v>28</v>
      </c>
      <c r="N23" s="246">
        <f>'Nutritionals - Main Meals'!N19</f>
        <v>4</v>
      </c>
      <c r="O23" s="246">
        <f>'Nutritionals - Main Meals'!O19</f>
        <v>6</v>
      </c>
      <c r="P23" s="246">
        <f>'Nutritionals - Main Meals'!P19</f>
        <v>36</v>
      </c>
      <c r="Q23" s="247">
        <f>'Nutritionals - Main Meals'!Q19</f>
        <v>0.15</v>
      </c>
      <c r="R23" s="247">
        <f>'Nutritionals - Main Meals'!R19</f>
        <v>0.9</v>
      </c>
      <c r="S23" s="247">
        <f>'Nutritionals - Main Meals'!S19</f>
        <v>0.2</v>
      </c>
      <c r="T23" s="247">
        <f>'Nutritionals - Main Meals'!T19</f>
        <v>0.15</v>
      </c>
    </row>
    <row r="24" spans="1:22" s="251" customFormat="1">
      <c r="A24" s="248">
        <v>124</v>
      </c>
      <c r="B24" s="248" t="s">
        <v>754</v>
      </c>
      <c r="C24" s="249" t="s">
        <v>757</v>
      </c>
      <c r="D24" s="249">
        <v>1</v>
      </c>
      <c r="E24" s="249" t="s">
        <v>304</v>
      </c>
      <c r="F24" s="248">
        <v>20</v>
      </c>
      <c r="G24" s="248" t="s">
        <v>760</v>
      </c>
      <c r="H24" s="248">
        <v>2</v>
      </c>
      <c r="I24" s="248">
        <v>1</v>
      </c>
      <c r="J24" s="248">
        <v>0</v>
      </c>
      <c r="K24" s="248">
        <v>5</v>
      </c>
      <c r="L24" s="248">
        <v>0</v>
      </c>
      <c r="M24" s="248">
        <v>0</v>
      </c>
      <c r="N24" s="248">
        <v>0</v>
      </c>
      <c r="O24" s="248">
        <v>0</v>
      </c>
      <c r="P24" s="248">
        <v>0</v>
      </c>
      <c r="Q24" s="250">
        <v>0</v>
      </c>
      <c r="R24" s="250">
        <v>0</v>
      </c>
      <c r="S24" s="250">
        <v>0</v>
      </c>
      <c r="T24" s="250">
        <v>0</v>
      </c>
    </row>
    <row r="25" spans="1:22" s="168" customFormat="1">
      <c r="A25" s="169">
        <v>208</v>
      </c>
      <c r="B25" s="169" t="s">
        <v>615</v>
      </c>
      <c r="C25" s="165" t="s">
        <v>303</v>
      </c>
      <c r="D25" s="165">
        <v>1</v>
      </c>
      <c r="E25" s="165" t="s">
        <v>304</v>
      </c>
      <c r="F25" s="169">
        <v>110</v>
      </c>
      <c r="G25" s="169" t="s">
        <v>137</v>
      </c>
      <c r="H25" s="169">
        <v>1</v>
      </c>
      <c r="I25" s="169">
        <v>0</v>
      </c>
      <c r="J25" s="169">
        <v>0</v>
      </c>
      <c r="K25" s="169">
        <v>0</v>
      </c>
      <c r="L25" s="169">
        <v>15</v>
      </c>
      <c r="M25" s="169">
        <v>23</v>
      </c>
      <c r="N25" s="169">
        <v>2</v>
      </c>
      <c r="O25" s="169">
        <v>0</v>
      </c>
      <c r="P25" s="169">
        <v>2</v>
      </c>
      <c r="Q25" s="252">
        <v>0</v>
      </c>
      <c r="R25" s="252">
        <v>0</v>
      </c>
      <c r="S25" s="252">
        <v>0.02</v>
      </c>
      <c r="T25" s="252">
        <v>0.06</v>
      </c>
    </row>
    <row r="26" spans="1:22" s="168" customFormat="1">
      <c r="A26" s="169">
        <v>403</v>
      </c>
      <c r="B26" s="169" t="s">
        <v>65</v>
      </c>
      <c r="C26" s="165" t="s">
        <v>303</v>
      </c>
      <c r="D26" s="165">
        <v>1</v>
      </c>
      <c r="E26" s="165" t="s">
        <v>304</v>
      </c>
      <c r="F26" s="169">
        <v>15</v>
      </c>
      <c r="G26" s="169" t="s">
        <v>137</v>
      </c>
      <c r="H26" s="169">
        <v>0.5</v>
      </c>
      <c r="I26" s="169">
        <v>0</v>
      </c>
      <c r="J26" s="169">
        <v>0</v>
      </c>
      <c r="K26" s="169">
        <v>0</v>
      </c>
      <c r="L26" s="169">
        <v>20</v>
      </c>
      <c r="M26" s="169">
        <v>1</v>
      </c>
      <c r="N26" s="169">
        <v>1</v>
      </c>
      <c r="O26" s="169">
        <v>1</v>
      </c>
      <c r="P26" s="169">
        <v>0</v>
      </c>
      <c r="Q26" s="252">
        <v>0.02</v>
      </c>
      <c r="R26" s="252">
        <v>0.15</v>
      </c>
      <c r="S26" s="252">
        <v>0</v>
      </c>
      <c r="T26" s="252">
        <v>0</v>
      </c>
    </row>
    <row r="27" spans="1:22" s="251" customFormat="1">
      <c r="A27" s="248">
        <v>501</v>
      </c>
      <c r="B27" s="248" t="s">
        <v>66</v>
      </c>
      <c r="C27" s="249" t="s">
        <v>303</v>
      </c>
      <c r="D27" s="249">
        <v>1</v>
      </c>
      <c r="E27" s="249" t="s">
        <v>304</v>
      </c>
      <c r="F27" s="248">
        <v>80</v>
      </c>
      <c r="G27" s="248" t="s">
        <v>137</v>
      </c>
      <c r="H27" s="248">
        <v>6</v>
      </c>
      <c r="I27" s="248">
        <v>4.5</v>
      </c>
      <c r="J27" s="248">
        <v>0</v>
      </c>
      <c r="K27" s="248">
        <v>20</v>
      </c>
      <c r="L27" s="248">
        <v>140</v>
      </c>
      <c r="M27" s="248">
        <v>1</v>
      </c>
      <c r="N27" s="248">
        <v>0</v>
      </c>
      <c r="O27" s="248">
        <v>0</v>
      </c>
      <c r="P27" s="248">
        <v>5</v>
      </c>
      <c r="Q27" s="250">
        <v>0</v>
      </c>
      <c r="R27" s="250">
        <v>0</v>
      </c>
      <c r="S27" s="250">
        <v>0.1</v>
      </c>
      <c r="T27" s="250">
        <v>0</v>
      </c>
    </row>
    <row r="28" spans="1:22" s="244" customFormat="1">
      <c r="A28" s="435" t="s">
        <v>620</v>
      </c>
      <c r="B28" s="435"/>
      <c r="C28" s="435"/>
      <c r="D28" s="435"/>
      <c r="E28" s="435"/>
      <c r="F28" s="244">
        <f>SUM(F23:F27)</f>
        <v>675</v>
      </c>
      <c r="G28" s="244" t="s">
        <v>305</v>
      </c>
      <c r="H28" s="244">
        <f t="shared" ref="H28:T28" si="3">SUM(H23:H27)</f>
        <v>29.5</v>
      </c>
      <c r="I28" s="244">
        <f t="shared" si="3"/>
        <v>14.5</v>
      </c>
      <c r="J28" s="244">
        <f t="shared" si="3"/>
        <v>0</v>
      </c>
      <c r="K28" s="244">
        <f t="shared" si="3"/>
        <v>135</v>
      </c>
      <c r="L28" s="244">
        <f t="shared" si="3"/>
        <v>475</v>
      </c>
      <c r="M28" s="244">
        <f t="shared" si="3"/>
        <v>53</v>
      </c>
      <c r="N28" s="244">
        <f t="shared" si="3"/>
        <v>7</v>
      </c>
      <c r="O28" s="244">
        <f t="shared" si="3"/>
        <v>7</v>
      </c>
      <c r="P28" s="244">
        <f t="shared" si="3"/>
        <v>43</v>
      </c>
      <c r="Q28" s="253">
        <f t="shared" si="3"/>
        <v>0.16999999999999998</v>
      </c>
      <c r="R28" s="253">
        <f t="shared" si="3"/>
        <v>1.05</v>
      </c>
      <c r="S28" s="253">
        <f t="shared" si="3"/>
        <v>0.32</v>
      </c>
      <c r="T28" s="253">
        <f t="shared" si="3"/>
        <v>0.21</v>
      </c>
    </row>
    <row r="29" spans="1:22" s="168" customFormat="1">
      <c r="A29" s="176"/>
      <c r="C29" s="176"/>
      <c r="D29" s="176"/>
      <c r="F29" s="176"/>
      <c r="G29" s="176"/>
      <c r="H29" s="176"/>
      <c r="I29" s="176"/>
      <c r="J29" s="176"/>
      <c r="K29" s="176"/>
      <c r="L29" s="176"/>
      <c r="M29" s="176"/>
      <c r="N29" s="176"/>
      <c r="O29" s="176"/>
      <c r="P29" s="176"/>
      <c r="Q29" s="232"/>
      <c r="R29" s="232"/>
      <c r="S29" s="232"/>
      <c r="T29" s="232"/>
    </row>
    <row r="30" spans="1:22" s="168" customFormat="1">
      <c r="A30" s="165">
        <v>2500</v>
      </c>
      <c r="B30" s="162" t="s">
        <v>99</v>
      </c>
      <c r="C30" s="165" t="s">
        <v>303</v>
      </c>
      <c r="D30" s="165">
        <v>1</v>
      </c>
      <c r="E30" s="165" t="s">
        <v>304</v>
      </c>
      <c r="F30" s="246">
        <v>390</v>
      </c>
      <c r="G30" s="246" t="s">
        <v>305</v>
      </c>
      <c r="H30" s="246">
        <v>32</v>
      </c>
      <c r="I30" s="246">
        <v>25</v>
      </c>
      <c r="J30" s="246">
        <v>0</v>
      </c>
      <c r="K30" s="246">
        <v>110</v>
      </c>
      <c r="L30" s="246">
        <v>1370</v>
      </c>
      <c r="M30" s="246">
        <v>12</v>
      </c>
      <c r="N30" s="246">
        <v>3</v>
      </c>
      <c r="O30" s="246">
        <v>6</v>
      </c>
      <c r="P30" s="246">
        <v>13</v>
      </c>
      <c r="Q30" s="247">
        <v>0.4</v>
      </c>
      <c r="R30" s="247">
        <v>0.08</v>
      </c>
      <c r="S30" s="247">
        <v>0.06</v>
      </c>
      <c r="T30" s="247">
        <v>0.1</v>
      </c>
    </row>
    <row r="31" spans="1:22" s="168" customFormat="1">
      <c r="A31" s="176">
        <f>'Nutritionals - Components'!A27</f>
        <v>204</v>
      </c>
      <c r="B31" s="168" t="str">
        <f>'Nutritionals - Components'!B27</f>
        <v>Basmati Rice</v>
      </c>
      <c r="C31" s="165" t="s">
        <v>303</v>
      </c>
      <c r="D31" s="165">
        <v>1</v>
      </c>
      <c r="E31" s="165" t="s">
        <v>304</v>
      </c>
      <c r="F31" s="169">
        <f>'Nutritionals - Components'!F27</f>
        <v>0</v>
      </c>
      <c r="G31" s="169">
        <f>'Nutritionals - Components'!G27</f>
        <v>0</v>
      </c>
      <c r="H31" s="169">
        <f>'Nutritionals - Components'!H27</f>
        <v>0</v>
      </c>
      <c r="I31" s="169">
        <f>'Nutritionals - Components'!I27</f>
        <v>0</v>
      </c>
      <c r="J31" s="169">
        <f>'Nutritionals - Components'!J27</f>
        <v>0</v>
      </c>
      <c r="K31" s="169">
        <f>'Nutritionals - Components'!K27</f>
        <v>0</v>
      </c>
      <c r="L31" s="169">
        <f>'Nutritionals - Components'!L27</f>
        <v>0</v>
      </c>
      <c r="M31" s="169">
        <f>'Nutritionals - Components'!M27</f>
        <v>0</v>
      </c>
      <c r="N31" s="169">
        <f>'Nutritionals - Components'!N27</f>
        <v>0</v>
      </c>
      <c r="O31" s="169">
        <f>'Nutritionals - Components'!O27</f>
        <v>0</v>
      </c>
      <c r="P31" s="169">
        <f>'Nutritionals - Components'!P27</f>
        <v>0</v>
      </c>
      <c r="Q31" s="252">
        <f>'Nutritionals - Components'!Q27</f>
        <v>0</v>
      </c>
      <c r="R31" s="252">
        <f>'Nutritionals - Components'!R27</f>
        <v>0</v>
      </c>
      <c r="S31" s="252">
        <f>'Nutritionals - Components'!S27</f>
        <v>0</v>
      </c>
      <c r="T31" s="252">
        <f>'Nutritionals - Components'!T27</f>
        <v>0</v>
      </c>
      <c r="U31" s="252"/>
      <c r="V31" s="252"/>
    </row>
    <row r="32" spans="1:22" s="244" customFormat="1">
      <c r="A32" s="435" t="s">
        <v>621</v>
      </c>
      <c r="B32" s="435"/>
      <c r="C32" s="435"/>
      <c r="D32" s="435"/>
      <c r="E32" s="435"/>
      <c r="F32" s="244">
        <f>SUM(F30:F31)</f>
        <v>390</v>
      </c>
      <c r="G32" s="244" t="s">
        <v>305</v>
      </c>
      <c r="H32" s="244">
        <f t="shared" ref="H32:T32" si="4">SUM(H30:H31)</f>
        <v>32</v>
      </c>
      <c r="I32" s="244">
        <f t="shared" si="4"/>
        <v>25</v>
      </c>
      <c r="J32" s="244">
        <f t="shared" si="4"/>
        <v>0</v>
      </c>
      <c r="K32" s="244">
        <f t="shared" si="4"/>
        <v>110</v>
      </c>
      <c r="L32" s="244">
        <f t="shared" si="4"/>
        <v>1370</v>
      </c>
      <c r="M32" s="244">
        <f t="shared" si="4"/>
        <v>12</v>
      </c>
      <c r="N32" s="244">
        <f t="shared" si="4"/>
        <v>3</v>
      </c>
      <c r="O32" s="244">
        <f t="shared" si="4"/>
        <v>6</v>
      </c>
      <c r="P32" s="244">
        <f t="shared" si="4"/>
        <v>13</v>
      </c>
      <c r="Q32" s="253">
        <f t="shared" si="4"/>
        <v>0.4</v>
      </c>
      <c r="R32" s="253">
        <f t="shared" si="4"/>
        <v>0.08</v>
      </c>
      <c r="S32" s="253">
        <f t="shared" si="4"/>
        <v>0.06</v>
      </c>
      <c r="T32" s="253">
        <f t="shared" si="4"/>
        <v>0.1</v>
      </c>
    </row>
    <row r="33" spans="1:21" s="168" customFormat="1">
      <c r="A33" s="176">
        <v>30602</v>
      </c>
      <c r="B33" s="169" t="s">
        <v>204</v>
      </c>
      <c r="C33" s="169" t="s">
        <v>303</v>
      </c>
      <c r="D33" s="169">
        <v>1</v>
      </c>
      <c r="E33" s="169" t="s">
        <v>304</v>
      </c>
      <c r="F33" s="169">
        <f>'Nutritionals - Main Meals'!F202</f>
        <v>290</v>
      </c>
      <c r="G33" s="169" t="str">
        <f>'Nutritionals - Main Meals'!G202</f>
        <v>N/A</v>
      </c>
      <c r="H33" s="169">
        <f>'Nutritionals - Main Meals'!H202</f>
        <v>13</v>
      </c>
      <c r="I33" s="169">
        <f>'Nutritionals - Main Meals'!I202</f>
        <v>5</v>
      </c>
      <c r="J33" s="169">
        <f>'Nutritionals - Main Meals'!J202</f>
        <v>0</v>
      </c>
      <c r="K33" s="169">
        <f>'Nutritionals - Main Meals'!K202</f>
        <v>20</v>
      </c>
      <c r="L33" s="169">
        <f>'Nutritionals - Main Meals'!L202</f>
        <v>420</v>
      </c>
      <c r="M33" s="169">
        <f>'Nutritionals - Main Meals'!M202</f>
        <v>34</v>
      </c>
      <c r="N33" s="169">
        <f>'Nutritionals - Main Meals'!N202</f>
        <v>6</v>
      </c>
      <c r="O33" s="169">
        <f>'Nutritionals - Main Meals'!O202</f>
        <v>7</v>
      </c>
      <c r="P33" s="169">
        <f>'Nutritionals - Main Meals'!P202</f>
        <v>10</v>
      </c>
      <c r="Q33" s="257">
        <f>'Nutritionals - Main Meals'!Q202</f>
        <v>0.25</v>
      </c>
      <c r="R33" s="257">
        <f>'Nutritionals - Main Meals'!R202</f>
        <v>1</v>
      </c>
      <c r="S33" s="257">
        <f>'Nutritionals - Main Meals'!S202</f>
        <v>0.15</v>
      </c>
      <c r="T33" s="257">
        <f>'Nutritionals - Main Meals'!T202</f>
        <v>0.1</v>
      </c>
      <c r="U33" s="169"/>
    </row>
    <row r="34" spans="1:21" s="168" customFormat="1">
      <c r="A34" s="169">
        <v>501</v>
      </c>
      <c r="B34" s="169" t="s">
        <v>66</v>
      </c>
      <c r="C34" s="165" t="s">
        <v>303</v>
      </c>
      <c r="D34" s="165">
        <v>1</v>
      </c>
      <c r="E34" s="165" t="s">
        <v>304</v>
      </c>
      <c r="F34" s="169">
        <f>'Nutritionals - Components'!F46</f>
        <v>0</v>
      </c>
      <c r="G34" s="169">
        <f>'Nutritionals - Components'!G46</f>
        <v>0</v>
      </c>
      <c r="H34" s="169">
        <f>'Nutritionals - Components'!H46</f>
        <v>0</v>
      </c>
      <c r="I34" s="169">
        <f>'Nutritionals - Components'!I46</f>
        <v>0</v>
      </c>
      <c r="J34" s="169">
        <f>'Nutritionals - Components'!J46</f>
        <v>0</v>
      </c>
      <c r="K34" s="169">
        <f>'Nutritionals - Components'!K46</f>
        <v>0</v>
      </c>
      <c r="L34" s="169">
        <f>'Nutritionals - Components'!L46</f>
        <v>0</v>
      </c>
      <c r="M34" s="169">
        <f>'Nutritionals - Components'!M46</f>
        <v>0</v>
      </c>
      <c r="N34" s="169">
        <f>'Nutritionals - Components'!N46</f>
        <v>0</v>
      </c>
      <c r="O34" s="169">
        <f>'Nutritionals - Components'!O46</f>
        <v>0</v>
      </c>
      <c r="P34" s="169">
        <f>'Nutritionals - Components'!P46</f>
        <v>0</v>
      </c>
      <c r="Q34" s="252">
        <f>'Nutritionals - Components'!Q46</f>
        <v>0</v>
      </c>
      <c r="R34" s="252">
        <f>'Nutritionals - Components'!R46</f>
        <v>0</v>
      </c>
      <c r="S34" s="252">
        <f>'Nutritionals - Components'!S46</f>
        <v>0</v>
      </c>
      <c r="T34" s="252">
        <f>'Nutritionals - Components'!T46</f>
        <v>0</v>
      </c>
    </row>
    <row r="35" spans="1:21" s="168" customFormat="1">
      <c r="A35" s="169">
        <v>606</v>
      </c>
      <c r="B35" s="169" t="s">
        <v>689</v>
      </c>
      <c r="C35" s="169" t="s">
        <v>692</v>
      </c>
      <c r="D35" s="169">
        <v>1</v>
      </c>
      <c r="E35" s="169" t="s">
        <v>691</v>
      </c>
      <c r="F35" s="169">
        <v>40</v>
      </c>
      <c r="G35" s="169" t="s">
        <v>137</v>
      </c>
      <c r="H35" s="169">
        <v>2</v>
      </c>
      <c r="I35" s="169">
        <v>0</v>
      </c>
      <c r="J35" s="169">
        <v>0</v>
      </c>
      <c r="K35" s="169">
        <v>0</v>
      </c>
      <c r="L35" s="169">
        <v>0</v>
      </c>
      <c r="M35" s="169">
        <v>5</v>
      </c>
      <c r="N35" s="169">
        <v>0</v>
      </c>
      <c r="O35" s="169">
        <v>0</v>
      </c>
      <c r="P35" s="169">
        <v>0</v>
      </c>
      <c r="Q35" s="257">
        <v>0</v>
      </c>
      <c r="R35" s="257">
        <v>0</v>
      </c>
      <c r="S35" s="257">
        <v>0.06</v>
      </c>
      <c r="T35" s="257">
        <v>0</v>
      </c>
    </row>
    <row r="36" spans="1:21" s="168" customFormat="1">
      <c r="A36" s="436" t="s">
        <v>688</v>
      </c>
      <c r="B36" s="437"/>
      <c r="C36" s="438"/>
      <c r="D36" s="244">
        <v>1</v>
      </c>
      <c r="E36" s="266" t="s">
        <v>304</v>
      </c>
      <c r="F36" s="244">
        <f>SUM(F33:F35)</f>
        <v>330</v>
      </c>
      <c r="G36" s="244">
        <f t="shared" ref="G36:T36" si="5">SUM(G33:G35)</f>
        <v>0</v>
      </c>
      <c r="H36" s="244">
        <f t="shared" si="5"/>
        <v>15</v>
      </c>
      <c r="I36" s="244">
        <f t="shared" si="5"/>
        <v>5</v>
      </c>
      <c r="J36" s="244">
        <f t="shared" si="5"/>
        <v>0</v>
      </c>
      <c r="K36" s="244">
        <f t="shared" si="5"/>
        <v>20</v>
      </c>
      <c r="L36" s="244">
        <f t="shared" si="5"/>
        <v>420</v>
      </c>
      <c r="M36" s="244">
        <f t="shared" si="5"/>
        <v>39</v>
      </c>
      <c r="N36" s="244">
        <f t="shared" si="5"/>
        <v>6</v>
      </c>
      <c r="O36" s="244">
        <f t="shared" si="5"/>
        <v>7</v>
      </c>
      <c r="P36" s="244">
        <f t="shared" si="5"/>
        <v>10</v>
      </c>
      <c r="Q36" s="253">
        <f t="shared" si="5"/>
        <v>0.25</v>
      </c>
      <c r="R36" s="253">
        <f t="shared" si="5"/>
        <v>1</v>
      </c>
      <c r="S36" s="253">
        <f t="shared" si="5"/>
        <v>0.21</v>
      </c>
      <c r="T36" s="253">
        <f t="shared" si="5"/>
        <v>0.1</v>
      </c>
    </row>
    <row r="37" spans="1:21" s="168" customFormat="1">
      <c r="A37" s="176"/>
      <c r="C37" s="176"/>
      <c r="D37" s="176"/>
      <c r="F37" s="176"/>
      <c r="G37" s="176"/>
      <c r="H37" s="176"/>
      <c r="I37" s="176"/>
      <c r="J37" s="176"/>
      <c r="K37" s="176"/>
      <c r="L37" s="176"/>
      <c r="M37" s="176"/>
      <c r="N37" s="176"/>
      <c r="O37" s="176"/>
      <c r="P37" s="176"/>
      <c r="Q37" s="232"/>
      <c r="R37" s="232"/>
      <c r="S37" s="232"/>
      <c r="T37" s="232"/>
    </row>
    <row r="38" spans="1:21" s="168" customFormat="1">
      <c r="A38" s="169">
        <v>30601</v>
      </c>
      <c r="B38" s="169" t="s">
        <v>686</v>
      </c>
      <c r="C38" s="169" t="s">
        <v>303</v>
      </c>
      <c r="D38" s="169">
        <v>1</v>
      </c>
      <c r="E38" s="169" t="s">
        <v>304</v>
      </c>
      <c r="F38" s="169">
        <f>'Nutritionals - Main Meals'!F201</f>
        <v>340</v>
      </c>
      <c r="G38" s="169" t="str">
        <f>'Nutritionals - Main Meals'!G201</f>
        <v>N/A</v>
      </c>
      <c r="H38" s="169">
        <f>'Nutritionals - Main Meals'!H201</f>
        <v>13</v>
      </c>
      <c r="I38" s="169">
        <f>'Nutritionals - Main Meals'!I201</f>
        <v>5</v>
      </c>
      <c r="J38" s="169">
        <f>'Nutritionals - Main Meals'!J201</f>
        <v>0</v>
      </c>
      <c r="K38" s="169">
        <f>'Nutritionals - Main Meals'!K201</f>
        <v>60</v>
      </c>
      <c r="L38" s="169">
        <f>'Nutritionals - Main Meals'!L201</f>
        <v>410</v>
      </c>
      <c r="M38" s="169">
        <f>'Nutritionals - Main Meals'!M201</f>
        <v>30</v>
      </c>
      <c r="N38" s="169">
        <f>'Nutritionals - Main Meals'!N201</f>
        <v>5</v>
      </c>
      <c r="O38" s="169">
        <f>'Nutritionals - Main Meals'!O201</f>
        <v>6</v>
      </c>
      <c r="P38" s="169">
        <f>'Nutritionals - Main Meals'!P201</f>
        <v>24</v>
      </c>
      <c r="Q38" s="257">
        <f>'Nutritionals - Main Meals'!Q201</f>
        <v>0.2</v>
      </c>
      <c r="R38" s="257">
        <f>'Nutritionals - Main Meals'!R201</f>
        <v>0.8</v>
      </c>
      <c r="S38" s="257">
        <f>'Nutritionals - Main Meals'!S201</f>
        <v>0.15</v>
      </c>
      <c r="T38" s="257">
        <f>'Nutritionals - Main Meals'!T201</f>
        <v>0.1</v>
      </c>
    </row>
    <row r="39" spans="1:21" s="168" customFormat="1">
      <c r="A39" s="169">
        <v>501</v>
      </c>
      <c r="B39" s="169" t="s">
        <v>66</v>
      </c>
      <c r="C39" s="246" t="s">
        <v>316</v>
      </c>
      <c r="D39" s="246">
        <v>1</v>
      </c>
      <c r="E39" s="246" t="s">
        <v>691</v>
      </c>
      <c r="F39" s="169">
        <f>'Nutritionals - Components'!F46</f>
        <v>0</v>
      </c>
      <c r="G39" s="169">
        <f>'Nutritionals - Components'!G46</f>
        <v>0</v>
      </c>
      <c r="H39" s="169">
        <f>'Nutritionals - Components'!H46</f>
        <v>0</v>
      </c>
      <c r="I39" s="169">
        <f>'Nutritionals - Components'!I46</f>
        <v>0</v>
      </c>
      <c r="J39" s="169">
        <f>'Nutritionals - Components'!J46</f>
        <v>0</v>
      </c>
      <c r="K39" s="169">
        <f>'Nutritionals - Components'!K46</f>
        <v>0</v>
      </c>
      <c r="L39" s="169">
        <f>'Nutritionals - Components'!L46</f>
        <v>0</v>
      </c>
      <c r="M39" s="169">
        <f>'Nutritionals - Components'!M46</f>
        <v>0</v>
      </c>
      <c r="N39" s="169">
        <f>'Nutritionals - Components'!N46</f>
        <v>0</v>
      </c>
      <c r="O39" s="169">
        <f>'Nutritionals - Components'!O46</f>
        <v>0</v>
      </c>
      <c r="P39" s="169">
        <f>'Nutritionals - Components'!P46</f>
        <v>0</v>
      </c>
      <c r="Q39" s="252">
        <f>'Nutritionals - Components'!Q46</f>
        <v>0</v>
      </c>
      <c r="R39" s="252">
        <f>'Nutritionals - Components'!R46</f>
        <v>0</v>
      </c>
      <c r="S39" s="252">
        <f>'Nutritionals - Components'!S46</f>
        <v>0</v>
      </c>
      <c r="T39" s="252">
        <f>'Nutritionals - Components'!T46</f>
        <v>0</v>
      </c>
    </row>
    <row r="40" spans="1:21" s="168" customFormat="1">
      <c r="A40" s="169">
        <v>606</v>
      </c>
      <c r="B40" s="169" t="s">
        <v>689</v>
      </c>
      <c r="C40" s="169" t="s">
        <v>692</v>
      </c>
      <c r="D40" s="169">
        <v>1</v>
      </c>
      <c r="E40" s="169" t="s">
        <v>691</v>
      </c>
      <c r="F40" s="169">
        <v>40</v>
      </c>
      <c r="G40" s="169" t="s">
        <v>137</v>
      </c>
      <c r="H40" s="169">
        <v>2</v>
      </c>
      <c r="I40" s="169">
        <v>0</v>
      </c>
      <c r="J40" s="169">
        <v>0</v>
      </c>
      <c r="K40" s="169">
        <v>0</v>
      </c>
      <c r="L40" s="169">
        <v>0</v>
      </c>
      <c r="M40" s="169">
        <v>5</v>
      </c>
      <c r="N40" s="169">
        <v>0</v>
      </c>
      <c r="O40" s="169">
        <v>0</v>
      </c>
      <c r="P40" s="169">
        <v>0</v>
      </c>
      <c r="Q40" s="257">
        <v>0</v>
      </c>
      <c r="R40" s="257">
        <v>0</v>
      </c>
      <c r="S40" s="257">
        <v>0.06</v>
      </c>
      <c r="T40" s="257">
        <v>0</v>
      </c>
    </row>
    <row r="41" spans="1:21" s="168" customFormat="1">
      <c r="A41" s="436" t="s">
        <v>687</v>
      </c>
      <c r="B41" s="437"/>
      <c r="C41" s="438"/>
      <c r="D41" s="244">
        <v>1</v>
      </c>
      <c r="E41" s="266" t="s">
        <v>304</v>
      </c>
      <c r="F41" s="244">
        <f>SUM(F38:F40)</f>
        <v>380</v>
      </c>
      <c r="G41" s="244">
        <f t="shared" ref="G41:T41" si="6">SUM(G38:G40)</f>
        <v>0</v>
      </c>
      <c r="H41" s="244">
        <f t="shared" si="6"/>
        <v>15</v>
      </c>
      <c r="I41" s="244">
        <f t="shared" si="6"/>
        <v>5</v>
      </c>
      <c r="J41" s="244">
        <f t="shared" si="6"/>
        <v>0</v>
      </c>
      <c r="K41" s="244">
        <f t="shared" si="6"/>
        <v>60</v>
      </c>
      <c r="L41" s="244">
        <f t="shared" si="6"/>
        <v>410</v>
      </c>
      <c r="M41" s="244">
        <f t="shared" si="6"/>
        <v>35</v>
      </c>
      <c r="N41" s="244">
        <f t="shared" si="6"/>
        <v>5</v>
      </c>
      <c r="O41" s="244">
        <f t="shared" si="6"/>
        <v>6</v>
      </c>
      <c r="P41" s="244">
        <f t="shared" si="6"/>
        <v>24</v>
      </c>
      <c r="Q41" s="253">
        <f t="shared" si="6"/>
        <v>0.2</v>
      </c>
      <c r="R41" s="253">
        <f t="shared" si="6"/>
        <v>0.8</v>
      </c>
      <c r="S41" s="253">
        <f t="shared" si="6"/>
        <v>0.21</v>
      </c>
      <c r="T41" s="253">
        <f t="shared" si="6"/>
        <v>0.1</v>
      </c>
    </row>
    <row r="42" spans="1:21" s="168" customFormat="1">
      <c r="A42" s="176"/>
      <c r="C42" s="176"/>
      <c r="D42" s="176"/>
      <c r="F42" s="176"/>
      <c r="G42" s="176"/>
      <c r="H42" s="176"/>
      <c r="I42" s="176"/>
      <c r="J42" s="176"/>
      <c r="K42" s="176"/>
      <c r="L42" s="176"/>
      <c r="M42" s="176"/>
      <c r="N42" s="176"/>
      <c r="O42" s="176"/>
      <c r="P42" s="176"/>
      <c r="Q42" s="232"/>
      <c r="R42" s="232"/>
      <c r="S42" s="232"/>
      <c r="T42" s="232"/>
    </row>
    <row r="43" spans="1:21" s="168" customFormat="1">
      <c r="A43" s="169">
        <v>1201</v>
      </c>
      <c r="B43" s="258" t="s">
        <v>700</v>
      </c>
      <c r="C43" s="169" t="s">
        <v>303</v>
      </c>
      <c r="D43" s="169">
        <v>1</v>
      </c>
      <c r="E43" s="169" t="s">
        <v>304</v>
      </c>
      <c r="F43" s="169">
        <v>70</v>
      </c>
      <c r="G43" s="169"/>
      <c r="H43" s="169">
        <v>2</v>
      </c>
      <c r="I43" s="169">
        <v>1</v>
      </c>
      <c r="J43" s="169">
        <v>0</v>
      </c>
      <c r="K43" s="169">
        <v>0</v>
      </c>
      <c r="L43" s="169">
        <v>60</v>
      </c>
      <c r="M43" s="169">
        <v>12</v>
      </c>
      <c r="N43" s="169">
        <v>3</v>
      </c>
      <c r="O43" s="169">
        <v>5</v>
      </c>
      <c r="P43" s="169">
        <v>2</v>
      </c>
      <c r="Q43" s="257">
        <v>0.5</v>
      </c>
      <c r="R43" s="257">
        <v>1.1000000000000001</v>
      </c>
      <c r="S43" s="257">
        <v>0.04</v>
      </c>
      <c r="T43" s="257">
        <v>0.06</v>
      </c>
    </row>
    <row r="44" spans="1:21" s="168" customFormat="1">
      <c r="A44" s="169">
        <v>105</v>
      </c>
      <c r="B44" s="170" t="s">
        <v>37</v>
      </c>
      <c r="C44" s="169" t="s">
        <v>303</v>
      </c>
      <c r="D44" s="169">
        <v>1</v>
      </c>
      <c r="E44" s="169" t="s">
        <v>304</v>
      </c>
      <c r="F44" s="169">
        <v>280</v>
      </c>
      <c r="G44" s="169"/>
      <c r="H44" s="169">
        <v>17</v>
      </c>
      <c r="I44" s="169">
        <v>6</v>
      </c>
      <c r="J44" s="169">
        <v>0.5</v>
      </c>
      <c r="K44" s="169">
        <v>80</v>
      </c>
      <c r="L44" s="169">
        <v>280</v>
      </c>
      <c r="M44" s="169">
        <v>5</v>
      </c>
      <c r="N44" s="169">
        <v>1</v>
      </c>
      <c r="O44" s="169">
        <v>3</v>
      </c>
      <c r="P44" s="169">
        <v>27</v>
      </c>
      <c r="Q44" s="257">
        <v>0.04</v>
      </c>
      <c r="R44" s="257">
        <v>0</v>
      </c>
      <c r="S44" s="257">
        <v>0.04</v>
      </c>
      <c r="T44" s="257">
        <v>0.15</v>
      </c>
    </row>
    <row r="45" spans="1:21" s="168" customFormat="1">
      <c r="A45" s="169">
        <v>504</v>
      </c>
      <c r="B45" s="170" t="s">
        <v>695</v>
      </c>
      <c r="C45" s="169" t="s">
        <v>694</v>
      </c>
      <c r="D45" s="169">
        <v>1</v>
      </c>
      <c r="E45" s="169" t="s">
        <v>304</v>
      </c>
      <c r="F45" s="248">
        <v>80</v>
      </c>
      <c r="G45" s="248" t="s">
        <v>305</v>
      </c>
      <c r="H45" s="248">
        <v>8</v>
      </c>
      <c r="I45" s="248">
        <v>4</v>
      </c>
      <c r="J45" s="248">
        <v>0</v>
      </c>
      <c r="K45" s="248">
        <v>20</v>
      </c>
      <c r="L45" s="248">
        <v>220</v>
      </c>
      <c r="M45" s="248">
        <v>0</v>
      </c>
      <c r="N45" s="248">
        <v>0</v>
      </c>
      <c r="O45" s="248">
        <v>0</v>
      </c>
      <c r="P45" s="248">
        <v>4</v>
      </c>
      <c r="Q45" s="250">
        <v>0</v>
      </c>
      <c r="R45" s="250">
        <v>0</v>
      </c>
      <c r="S45" s="250">
        <v>0.25</v>
      </c>
      <c r="T45" s="250">
        <v>0</v>
      </c>
    </row>
    <row r="46" spans="1:21" s="168" customFormat="1">
      <c r="A46" s="435" t="s">
        <v>36</v>
      </c>
      <c r="B46" s="435"/>
      <c r="C46" s="435"/>
      <c r="D46" s="435"/>
      <c r="E46" s="435"/>
      <c r="F46" s="244">
        <f t="shared" ref="F46:T46" si="7">SUM(F43:F45)</f>
        <v>430</v>
      </c>
      <c r="G46" s="244">
        <f t="shared" si="7"/>
        <v>0</v>
      </c>
      <c r="H46" s="244">
        <f t="shared" si="7"/>
        <v>27</v>
      </c>
      <c r="I46" s="244">
        <f t="shared" si="7"/>
        <v>11</v>
      </c>
      <c r="J46" s="244">
        <f t="shared" si="7"/>
        <v>0.5</v>
      </c>
      <c r="K46" s="244">
        <f t="shared" si="7"/>
        <v>100</v>
      </c>
      <c r="L46" s="244">
        <f t="shared" si="7"/>
        <v>560</v>
      </c>
      <c r="M46" s="244">
        <f t="shared" si="7"/>
        <v>17</v>
      </c>
      <c r="N46" s="244">
        <f t="shared" si="7"/>
        <v>4</v>
      </c>
      <c r="O46" s="244">
        <f t="shared" si="7"/>
        <v>8</v>
      </c>
      <c r="P46" s="244">
        <f t="shared" si="7"/>
        <v>33</v>
      </c>
      <c r="Q46" s="253">
        <f t="shared" si="7"/>
        <v>0.54</v>
      </c>
      <c r="R46" s="253">
        <f t="shared" si="7"/>
        <v>1.1000000000000001</v>
      </c>
      <c r="S46" s="253">
        <f t="shared" si="7"/>
        <v>0.33</v>
      </c>
      <c r="T46" s="253">
        <f t="shared" si="7"/>
        <v>0.21</v>
      </c>
    </row>
    <row r="47" spans="1:21" s="168" customFormat="1">
      <c r="A47" s="176"/>
      <c r="C47" s="176"/>
      <c r="D47" s="176"/>
      <c r="F47" s="176"/>
      <c r="G47" s="176"/>
      <c r="H47" s="176"/>
      <c r="I47" s="176"/>
      <c r="J47" s="176"/>
      <c r="K47" s="176"/>
      <c r="L47" s="176"/>
      <c r="M47" s="176"/>
      <c r="N47" s="176"/>
      <c r="O47" s="176"/>
      <c r="P47" s="176"/>
      <c r="Q47" s="232"/>
      <c r="R47" s="232"/>
      <c r="S47" s="232"/>
      <c r="T47" s="232"/>
    </row>
    <row r="48" spans="1:21" s="168" customFormat="1">
      <c r="A48" s="169">
        <v>1202</v>
      </c>
      <c r="B48" s="258" t="s">
        <v>701</v>
      </c>
      <c r="C48" s="169" t="s">
        <v>303</v>
      </c>
      <c r="D48" s="169">
        <v>1</v>
      </c>
      <c r="E48" s="169" t="s">
        <v>304</v>
      </c>
      <c r="F48" s="169">
        <v>70</v>
      </c>
      <c r="G48" s="169"/>
      <c r="H48" s="169">
        <v>2</v>
      </c>
      <c r="I48" s="169">
        <v>1</v>
      </c>
      <c r="J48" s="169">
        <v>0</v>
      </c>
      <c r="K48" s="169">
        <v>0</v>
      </c>
      <c r="L48" s="169">
        <v>60</v>
      </c>
      <c r="M48" s="169">
        <v>12</v>
      </c>
      <c r="N48" s="169">
        <v>3</v>
      </c>
      <c r="O48" s="169">
        <v>5</v>
      </c>
      <c r="P48" s="169">
        <v>2</v>
      </c>
      <c r="Q48" s="257">
        <v>0.5</v>
      </c>
      <c r="R48" s="257">
        <v>1.1000000000000001</v>
      </c>
      <c r="S48" s="257">
        <v>0.04</v>
      </c>
      <c r="T48" s="257">
        <v>0.06</v>
      </c>
    </row>
    <row r="49" spans="1:20" s="168" customFormat="1">
      <c r="A49" s="169">
        <v>106</v>
      </c>
      <c r="B49" s="258" t="s">
        <v>696</v>
      </c>
      <c r="C49" s="169" t="s">
        <v>303</v>
      </c>
      <c r="D49" s="169">
        <v>1</v>
      </c>
      <c r="E49" s="169" t="s">
        <v>304</v>
      </c>
      <c r="F49" s="169">
        <v>80</v>
      </c>
      <c r="G49" s="169"/>
      <c r="H49" s="169">
        <v>5</v>
      </c>
      <c r="I49" s="169">
        <v>0</v>
      </c>
      <c r="J49" s="169">
        <v>0</v>
      </c>
      <c r="K49" s="169">
        <v>0</v>
      </c>
      <c r="L49" s="169">
        <v>320</v>
      </c>
      <c r="M49" s="169">
        <v>9</v>
      </c>
      <c r="N49" s="169">
        <v>2</v>
      </c>
      <c r="O49" s="169">
        <v>5</v>
      </c>
      <c r="P49" s="169">
        <v>2</v>
      </c>
      <c r="Q49" s="257">
        <v>0.06</v>
      </c>
      <c r="R49" s="257">
        <v>0.2</v>
      </c>
      <c r="S49" s="257">
        <v>0.02</v>
      </c>
      <c r="T49" s="257">
        <v>0.06</v>
      </c>
    </row>
    <row r="50" spans="1:20" s="168" customFormat="1">
      <c r="A50" s="169">
        <v>504</v>
      </c>
      <c r="B50" s="170" t="s">
        <v>695</v>
      </c>
      <c r="C50" s="169" t="s">
        <v>694</v>
      </c>
      <c r="D50" s="169">
        <v>1</v>
      </c>
      <c r="E50" s="169" t="s">
        <v>304</v>
      </c>
      <c r="F50" s="248">
        <v>80</v>
      </c>
      <c r="G50" s="248" t="s">
        <v>305</v>
      </c>
      <c r="H50" s="248">
        <v>8</v>
      </c>
      <c r="I50" s="248">
        <v>4</v>
      </c>
      <c r="J50" s="248">
        <v>0</v>
      </c>
      <c r="K50" s="248">
        <v>20</v>
      </c>
      <c r="L50" s="248">
        <v>220</v>
      </c>
      <c r="M50" s="248">
        <v>0</v>
      </c>
      <c r="N50" s="248">
        <v>0</v>
      </c>
      <c r="O50" s="248">
        <v>0</v>
      </c>
      <c r="P50" s="248">
        <v>4</v>
      </c>
      <c r="Q50" s="250">
        <v>0</v>
      </c>
      <c r="R50" s="250">
        <v>0</v>
      </c>
      <c r="S50" s="250">
        <v>0.25</v>
      </c>
      <c r="T50" s="250">
        <v>0</v>
      </c>
    </row>
    <row r="51" spans="1:20" s="168" customFormat="1">
      <c r="A51" s="435" t="s">
        <v>702</v>
      </c>
      <c r="B51" s="435"/>
      <c r="C51" s="435"/>
      <c r="D51" s="435"/>
      <c r="E51" s="435"/>
      <c r="F51" s="244">
        <f t="shared" ref="F51:T51" si="8">SUM(F48:F50)</f>
        <v>230</v>
      </c>
      <c r="G51" s="244">
        <f t="shared" si="8"/>
        <v>0</v>
      </c>
      <c r="H51" s="244">
        <f t="shared" si="8"/>
        <v>15</v>
      </c>
      <c r="I51" s="244">
        <f t="shared" si="8"/>
        <v>5</v>
      </c>
      <c r="J51" s="244">
        <f t="shared" si="8"/>
        <v>0</v>
      </c>
      <c r="K51" s="244">
        <f t="shared" si="8"/>
        <v>20</v>
      </c>
      <c r="L51" s="244">
        <f t="shared" si="8"/>
        <v>600</v>
      </c>
      <c r="M51" s="244">
        <f t="shared" si="8"/>
        <v>21</v>
      </c>
      <c r="N51" s="244">
        <f t="shared" si="8"/>
        <v>5</v>
      </c>
      <c r="O51" s="244">
        <f t="shared" si="8"/>
        <v>10</v>
      </c>
      <c r="P51" s="244">
        <f t="shared" si="8"/>
        <v>8</v>
      </c>
      <c r="Q51" s="253">
        <f t="shared" si="8"/>
        <v>0.56000000000000005</v>
      </c>
      <c r="R51" s="253">
        <f t="shared" si="8"/>
        <v>1.3</v>
      </c>
      <c r="S51" s="253">
        <f t="shared" si="8"/>
        <v>0.31</v>
      </c>
      <c r="T51" s="253">
        <f t="shared" si="8"/>
        <v>0.12</v>
      </c>
    </row>
    <row r="52" spans="1:20" s="168" customFormat="1">
      <c r="A52" s="176"/>
      <c r="C52" s="176"/>
      <c r="D52" s="176"/>
      <c r="F52" s="176"/>
      <c r="G52" s="176"/>
      <c r="H52" s="176"/>
      <c r="I52" s="176"/>
      <c r="J52" s="176"/>
      <c r="K52" s="176"/>
      <c r="L52" s="176"/>
      <c r="M52" s="176"/>
      <c r="N52" s="176"/>
      <c r="O52" s="176"/>
      <c r="P52" s="176"/>
      <c r="Q52" s="232"/>
      <c r="R52" s="232"/>
      <c r="S52" s="232"/>
      <c r="T52" s="232"/>
    </row>
    <row r="53" spans="1:20" s="168" customFormat="1">
      <c r="A53" s="169">
        <v>30801</v>
      </c>
      <c r="B53" s="258" t="s">
        <v>697</v>
      </c>
      <c r="C53" s="169" t="s">
        <v>303</v>
      </c>
      <c r="D53" s="169">
        <v>1</v>
      </c>
      <c r="E53" s="169" t="s">
        <v>304</v>
      </c>
      <c r="F53" s="246">
        <v>590</v>
      </c>
      <c r="G53" s="248" t="s">
        <v>305</v>
      </c>
      <c r="H53" s="246">
        <v>23</v>
      </c>
      <c r="I53" s="246">
        <v>6</v>
      </c>
      <c r="J53" s="246">
        <v>0</v>
      </c>
      <c r="K53" s="246">
        <v>125</v>
      </c>
      <c r="L53" s="246">
        <v>520</v>
      </c>
      <c r="M53" s="246">
        <v>59</v>
      </c>
      <c r="N53" s="246">
        <v>5</v>
      </c>
      <c r="O53" s="246">
        <v>8</v>
      </c>
      <c r="P53" s="246">
        <v>36</v>
      </c>
      <c r="Q53" s="259">
        <v>0.3</v>
      </c>
      <c r="R53" s="259">
        <v>1</v>
      </c>
      <c r="S53" s="259">
        <v>0.2</v>
      </c>
      <c r="T53" s="259">
        <v>0.2</v>
      </c>
    </row>
    <row r="54" spans="1:20" s="168" customFormat="1">
      <c r="A54" s="169">
        <v>504</v>
      </c>
      <c r="B54" s="170" t="s">
        <v>695</v>
      </c>
      <c r="C54" s="169" t="s">
        <v>694</v>
      </c>
      <c r="D54" s="169">
        <v>1</v>
      </c>
      <c r="E54" s="169" t="s">
        <v>304</v>
      </c>
      <c r="F54" s="248">
        <v>80</v>
      </c>
      <c r="G54" s="248" t="s">
        <v>305</v>
      </c>
      <c r="H54" s="248">
        <v>8</v>
      </c>
      <c r="I54" s="248">
        <v>4</v>
      </c>
      <c r="J54" s="248">
        <v>0</v>
      </c>
      <c r="K54" s="248">
        <v>20</v>
      </c>
      <c r="L54" s="248">
        <v>220</v>
      </c>
      <c r="M54" s="248">
        <v>0</v>
      </c>
      <c r="N54" s="248">
        <v>0</v>
      </c>
      <c r="O54" s="248">
        <v>0</v>
      </c>
      <c r="P54" s="248">
        <v>4</v>
      </c>
      <c r="Q54" s="250">
        <v>0</v>
      </c>
      <c r="R54" s="250">
        <v>0</v>
      </c>
      <c r="S54" s="250">
        <v>0.25</v>
      </c>
      <c r="T54" s="250">
        <v>0</v>
      </c>
    </row>
    <row r="55" spans="1:20" s="168" customFormat="1">
      <c r="A55" s="435" t="s">
        <v>697</v>
      </c>
      <c r="B55" s="435"/>
      <c r="C55" s="435"/>
      <c r="D55" s="435"/>
      <c r="E55" s="435"/>
      <c r="F55" s="244">
        <f>SUM(F53+F54)</f>
        <v>670</v>
      </c>
      <c r="G55" s="244" t="e">
        <f t="shared" ref="G55:T55" si="9">SUM(G53+G54)</f>
        <v>#VALUE!</v>
      </c>
      <c r="H55" s="244">
        <f t="shared" si="9"/>
        <v>31</v>
      </c>
      <c r="I55" s="244">
        <f t="shared" si="9"/>
        <v>10</v>
      </c>
      <c r="J55" s="244">
        <f t="shared" si="9"/>
        <v>0</v>
      </c>
      <c r="K55" s="244">
        <f t="shared" si="9"/>
        <v>145</v>
      </c>
      <c r="L55" s="244">
        <f t="shared" si="9"/>
        <v>740</v>
      </c>
      <c r="M55" s="244">
        <f t="shared" si="9"/>
        <v>59</v>
      </c>
      <c r="N55" s="244">
        <f t="shared" si="9"/>
        <v>5</v>
      </c>
      <c r="O55" s="244">
        <f t="shared" si="9"/>
        <v>8</v>
      </c>
      <c r="P55" s="244">
        <f t="shared" si="9"/>
        <v>40</v>
      </c>
      <c r="Q55" s="253">
        <f t="shared" si="9"/>
        <v>0.3</v>
      </c>
      <c r="R55" s="253">
        <f t="shared" si="9"/>
        <v>1</v>
      </c>
      <c r="S55" s="253">
        <f t="shared" si="9"/>
        <v>0.45</v>
      </c>
      <c r="T55" s="253">
        <f t="shared" si="9"/>
        <v>0.2</v>
      </c>
    </row>
    <row r="56" spans="1:20" s="168" customFormat="1">
      <c r="A56" s="169">
        <f>'Main Meals'!C205</f>
        <v>40001</v>
      </c>
      <c r="B56" s="258" t="e">
        <f>'Main Meals'!#REF!</f>
        <v>#REF!</v>
      </c>
      <c r="C56" s="169" t="s">
        <v>303</v>
      </c>
      <c r="D56" s="169">
        <v>1</v>
      </c>
      <c r="E56" s="169" t="s">
        <v>304</v>
      </c>
      <c r="F56" s="248">
        <f>'Nutritionals - Main Meals'!F206</f>
        <v>370</v>
      </c>
      <c r="G56" s="248">
        <f>'Nutritionals - Main Meals'!G206</f>
        <v>0</v>
      </c>
      <c r="H56" s="248">
        <f>'Nutritionals - Main Meals'!H206</f>
        <v>5</v>
      </c>
      <c r="I56" s="248">
        <f>'Nutritionals - Main Meals'!I206</f>
        <v>0</v>
      </c>
      <c r="J56" s="248">
        <f>'Nutritionals - Main Meals'!J206</f>
        <v>0</v>
      </c>
      <c r="K56" s="248">
        <f>'Nutritionals - Main Meals'!K206</f>
        <v>0</v>
      </c>
      <c r="L56" s="248">
        <f>'Nutritionals - Main Meals'!L206</f>
        <v>55</v>
      </c>
      <c r="M56" s="248">
        <f>'Nutritionals - Main Meals'!M206</f>
        <v>67</v>
      </c>
      <c r="N56" s="248">
        <f>'Nutritionals - Main Meals'!N206</f>
        <v>10</v>
      </c>
      <c r="O56" s="248">
        <f>'Nutritionals - Main Meals'!O206</f>
        <v>10</v>
      </c>
      <c r="P56" s="248">
        <f>'Nutritionals - Main Meals'!P206</f>
        <v>17</v>
      </c>
      <c r="Q56" s="250">
        <f>'Nutritionals - Main Meals'!Q206</f>
        <v>0.2</v>
      </c>
      <c r="R56" s="250">
        <f>'Nutritionals - Main Meals'!R206</f>
        <v>0.8</v>
      </c>
      <c r="S56" s="250">
        <f>'Nutritionals - Main Meals'!S206</f>
        <v>0.1</v>
      </c>
      <c r="T56" s="250">
        <f>'Nutritionals - Main Meals'!T206</f>
        <v>0.2</v>
      </c>
    </row>
    <row r="57" spans="1:20" s="168" customFormat="1">
      <c r="A57" s="169">
        <f>Components!B23</f>
        <v>122</v>
      </c>
      <c r="B57" s="170" t="str">
        <f>Components!C23</f>
        <v>Peanut Lime Dressing</v>
      </c>
      <c r="C57" s="169" t="s">
        <v>714</v>
      </c>
      <c r="D57" s="169">
        <v>1</v>
      </c>
      <c r="E57" s="169" t="s">
        <v>304</v>
      </c>
      <c r="F57" s="248">
        <f>'Nutritionals - Components'!F23</f>
        <v>0</v>
      </c>
      <c r="G57" s="248">
        <f>'Nutritionals - Components'!G23</f>
        <v>0</v>
      </c>
      <c r="H57" s="248">
        <f>'Nutritionals - Components'!H23</f>
        <v>0</v>
      </c>
      <c r="I57" s="248">
        <f>'Nutritionals - Components'!I23</f>
        <v>0</v>
      </c>
      <c r="J57" s="248">
        <f>'Nutritionals - Components'!J23</f>
        <v>0</v>
      </c>
      <c r="K57" s="248">
        <f>'Nutritionals - Components'!K23</f>
        <v>0</v>
      </c>
      <c r="L57" s="248">
        <f>'Nutritionals - Components'!L23</f>
        <v>0</v>
      </c>
      <c r="M57" s="248">
        <f>'Nutritionals - Components'!M23</f>
        <v>0</v>
      </c>
      <c r="N57" s="248">
        <f>'Nutritionals - Components'!N23</f>
        <v>0</v>
      </c>
      <c r="O57" s="248">
        <f>'Nutritionals - Components'!O23</f>
        <v>0</v>
      </c>
      <c r="P57" s="248">
        <f>'Nutritionals - Components'!P23</f>
        <v>0</v>
      </c>
      <c r="Q57" s="250">
        <f>'Nutritionals - Components'!Q23</f>
        <v>0</v>
      </c>
      <c r="R57" s="250">
        <f>'Nutritionals - Components'!R23</f>
        <v>0</v>
      </c>
      <c r="S57" s="250">
        <f>'Nutritionals - Components'!S23</f>
        <v>0</v>
      </c>
      <c r="T57" s="250">
        <f>'Nutritionals - Components'!T23</f>
        <v>0</v>
      </c>
    </row>
    <row r="58" spans="1:20" s="236" customFormat="1">
      <c r="A58" s="435" t="s">
        <v>709</v>
      </c>
      <c r="B58" s="435"/>
      <c r="C58" s="435"/>
      <c r="D58" s="435"/>
      <c r="E58" s="435"/>
      <c r="F58" s="244">
        <f>SUM(F56+F57)</f>
        <v>370</v>
      </c>
      <c r="G58" s="244">
        <f t="shared" ref="G58:T58" si="10">SUM(G56+G57)</f>
        <v>0</v>
      </c>
      <c r="H58" s="244">
        <f t="shared" si="10"/>
        <v>5</v>
      </c>
      <c r="I58" s="244">
        <f t="shared" si="10"/>
        <v>0</v>
      </c>
      <c r="J58" s="244">
        <f t="shared" si="10"/>
        <v>0</v>
      </c>
      <c r="K58" s="244">
        <f t="shared" si="10"/>
        <v>0</v>
      </c>
      <c r="L58" s="244">
        <f t="shared" si="10"/>
        <v>55</v>
      </c>
      <c r="M58" s="244">
        <f t="shared" si="10"/>
        <v>67</v>
      </c>
      <c r="N58" s="244">
        <f t="shared" si="10"/>
        <v>10</v>
      </c>
      <c r="O58" s="244">
        <f t="shared" si="10"/>
        <v>10</v>
      </c>
      <c r="P58" s="244">
        <f t="shared" si="10"/>
        <v>17</v>
      </c>
      <c r="Q58" s="253">
        <f t="shared" si="10"/>
        <v>0.2</v>
      </c>
      <c r="R58" s="253">
        <f t="shared" si="10"/>
        <v>0.8</v>
      </c>
      <c r="S58" s="253">
        <f t="shared" si="10"/>
        <v>0.1</v>
      </c>
      <c r="T58" s="253">
        <f t="shared" si="10"/>
        <v>0.2</v>
      </c>
    </row>
    <row r="59" spans="1:20" s="168" customFormat="1">
      <c r="A59" s="176"/>
      <c r="C59" s="176"/>
      <c r="D59" s="176"/>
      <c r="F59" s="176"/>
      <c r="G59" s="176"/>
      <c r="H59" s="176"/>
      <c r="I59" s="176"/>
      <c r="J59" s="176"/>
      <c r="K59" s="176"/>
      <c r="L59" s="176"/>
      <c r="M59" s="176"/>
      <c r="N59" s="176"/>
      <c r="O59" s="176"/>
      <c r="P59" s="176"/>
      <c r="Q59" s="232"/>
      <c r="R59" s="232"/>
      <c r="S59" s="232"/>
      <c r="T59" s="232"/>
    </row>
    <row r="60" spans="1:20" s="168" customFormat="1">
      <c r="A60" s="176">
        <f>'Nutritionals - Main Meals'!A207</f>
        <v>40101</v>
      </c>
      <c r="B60" s="168" t="str">
        <f>'Nutritionals - Main Meals'!B207</f>
        <v xml:space="preserve">Atlantic Cod with Teriyaki Sauce, Baby Bok Choy &amp; Rice </v>
      </c>
      <c r="C60" s="169" t="s">
        <v>303</v>
      </c>
      <c r="D60" s="169">
        <v>1</v>
      </c>
      <c r="E60" s="169" t="s">
        <v>304</v>
      </c>
      <c r="F60" s="176">
        <f>'Nutritionals - Main Meals'!F207</f>
        <v>350</v>
      </c>
      <c r="G60" s="176" t="str">
        <f>'Nutritionals - Main Meals'!G207</f>
        <v>N/A</v>
      </c>
      <c r="H60" s="176">
        <f>'Nutritionals - Main Meals'!H207</f>
        <v>7</v>
      </c>
      <c r="I60" s="176">
        <f>'Nutritionals - Main Meals'!I207</f>
        <v>1</v>
      </c>
      <c r="J60" s="176">
        <f>'Nutritionals - Main Meals'!J207</f>
        <v>0</v>
      </c>
      <c r="K60" s="176">
        <f>'Nutritionals - Main Meals'!K207</f>
        <v>55</v>
      </c>
      <c r="L60" s="176">
        <f>'Nutritionals - Main Meals'!L207</f>
        <v>380</v>
      </c>
      <c r="M60" s="176">
        <f>'Nutritionals - Main Meals'!M207</f>
        <v>43</v>
      </c>
      <c r="N60" s="176">
        <f>'Nutritionals - Main Meals'!N207</f>
        <v>1</v>
      </c>
      <c r="O60" s="176">
        <f>'Nutritionals - Main Meals'!O207</f>
        <v>5</v>
      </c>
      <c r="P60" s="176">
        <f>'Nutritionals - Main Meals'!P207</f>
        <v>28</v>
      </c>
      <c r="Q60" s="232">
        <f>'Nutritionals - Main Meals'!Q207</f>
        <v>0.2</v>
      </c>
      <c r="R60" s="232">
        <f>'Nutritionals - Main Meals'!R207</f>
        <v>0.4</v>
      </c>
      <c r="S60" s="232">
        <f>'Nutritionals - Main Meals'!S207</f>
        <v>0.08</v>
      </c>
      <c r="T60" s="232">
        <f>'Nutritionals - Main Meals'!T207</f>
        <v>0.1</v>
      </c>
    </row>
    <row r="61" spans="1:20" s="168" customFormat="1">
      <c r="A61" s="176">
        <f>Components!B10</f>
        <v>109</v>
      </c>
      <c r="B61" s="168" t="str">
        <f>'Nutritionals - Components'!B11</f>
        <v>Teriyaki Sauce</v>
      </c>
      <c r="C61" s="169" t="s">
        <v>714</v>
      </c>
      <c r="D61" s="169">
        <v>1</v>
      </c>
      <c r="E61" s="169" t="s">
        <v>304</v>
      </c>
      <c r="F61" s="176">
        <f>'Nutritionals - Components'!F11</f>
        <v>0</v>
      </c>
      <c r="G61" s="176">
        <f>'Nutritionals - Components'!G11</f>
        <v>0</v>
      </c>
      <c r="H61" s="176">
        <f>'Nutritionals - Components'!H11</f>
        <v>0</v>
      </c>
      <c r="I61" s="176">
        <f>'Nutritionals - Components'!I11</f>
        <v>0</v>
      </c>
      <c r="J61" s="176">
        <f>'Nutritionals - Components'!J11</f>
        <v>0</v>
      </c>
      <c r="K61" s="176">
        <f>'Nutritionals - Components'!K11</f>
        <v>0</v>
      </c>
      <c r="L61" s="176">
        <f>'Nutritionals - Components'!L11</f>
        <v>0</v>
      </c>
      <c r="M61" s="176">
        <f>'Nutritionals - Components'!M11</f>
        <v>0</v>
      </c>
      <c r="N61" s="176">
        <f>'Nutritionals - Components'!N11</f>
        <v>0</v>
      </c>
      <c r="O61" s="176">
        <f>'Nutritionals - Components'!O11</f>
        <v>0</v>
      </c>
      <c r="P61" s="176">
        <f>'Nutritionals - Components'!P11</f>
        <v>0</v>
      </c>
      <c r="Q61" s="232">
        <f>'Nutritionals - Components'!Q11</f>
        <v>0</v>
      </c>
      <c r="R61" s="232">
        <f>'Nutritionals - Components'!R11</f>
        <v>0</v>
      </c>
      <c r="S61" s="232">
        <f>'Nutritionals - Components'!S11</f>
        <v>0</v>
      </c>
      <c r="T61" s="232">
        <f>'Nutritionals - Components'!T11</f>
        <v>0</v>
      </c>
    </row>
    <row r="62" spans="1:20" s="236" customFormat="1">
      <c r="A62" s="435" t="s">
        <v>715</v>
      </c>
      <c r="B62" s="435"/>
      <c r="C62" s="435"/>
      <c r="D62" s="435"/>
      <c r="E62" s="435"/>
      <c r="F62" s="234">
        <f>SUM(F60:F61)</f>
        <v>350</v>
      </c>
      <c r="G62" s="234">
        <f t="shared" ref="G62:T62" si="11">SUM(G60:G61)</f>
        <v>0</v>
      </c>
      <c r="H62" s="234">
        <f t="shared" si="11"/>
        <v>7</v>
      </c>
      <c r="I62" s="234">
        <f t="shared" si="11"/>
        <v>1</v>
      </c>
      <c r="J62" s="234">
        <f t="shared" si="11"/>
        <v>0</v>
      </c>
      <c r="K62" s="234">
        <f t="shared" si="11"/>
        <v>55</v>
      </c>
      <c r="L62" s="234">
        <f t="shared" si="11"/>
        <v>380</v>
      </c>
      <c r="M62" s="234">
        <f t="shared" si="11"/>
        <v>43</v>
      </c>
      <c r="N62" s="234">
        <f t="shared" si="11"/>
        <v>1</v>
      </c>
      <c r="O62" s="234">
        <f t="shared" si="11"/>
        <v>5</v>
      </c>
      <c r="P62" s="234">
        <f t="shared" si="11"/>
        <v>28</v>
      </c>
      <c r="Q62" s="235">
        <f t="shared" si="11"/>
        <v>0.2</v>
      </c>
      <c r="R62" s="235">
        <f t="shared" si="11"/>
        <v>0.4</v>
      </c>
      <c r="S62" s="235">
        <f t="shared" si="11"/>
        <v>0.08</v>
      </c>
      <c r="T62" s="235">
        <f t="shared" si="11"/>
        <v>0.1</v>
      </c>
    </row>
    <row r="63" spans="1:20" s="168" customFormat="1">
      <c r="A63" s="176"/>
      <c r="C63" s="176"/>
      <c r="D63" s="176"/>
      <c r="F63" s="176"/>
      <c r="G63" s="176"/>
      <c r="H63" s="176"/>
      <c r="I63" s="176"/>
      <c r="J63" s="176"/>
      <c r="K63" s="176"/>
      <c r="L63" s="176"/>
      <c r="M63" s="176"/>
      <c r="N63" s="176"/>
      <c r="O63" s="176"/>
      <c r="P63" s="176"/>
      <c r="Q63" s="232"/>
      <c r="R63" s="232"/>
      <c r="S63" s="232"/>
      <c r="T63" s="232"/>
    </row>
    <row r="64" spans="1:20" s="168" customFormat="1">
      <c r="A64" s="176">
        <f>'Main Meals'!C209</f>
        <v>3305</v>
      </c>
      <c r="B64" s="168" t="e">
        <f>'Main Meals'!#REF!</f>
        <v>#REF!</v>
      </c>
      <c r="C64" s="165" t="s">
        <v>725</v>
      </c>
      <c r="D64" s="165">
        <v>1</v>
      </c>
      <c r="E64" s="165" t="s">
        <v>304</v>
      </c>
      <c r="F64" s="165">
        <v>440</v>
      </c>
      <c r="G64" s="165" t="s">
        <v>305</v>
      </c>
      <c r="H64" s="165">
        <v>29</v>
      </c>
      <c r="I64" s="165">
        <v>23</v>
      </c>
      <c r="J64" s="165">
        <v>0</v>
      </c>
      <c r="K64" s="165">
        <v>105</v>
      </c>
      <c r="L64" s="165">
        <v>870</v>
      </c>
      <c r="M64" s="165">
        <v>10</v>
      </c>
      <c r="N64" s="165">
        <v>3</v>
      </c>
      <c r="O64" s="165">
        <v>5</v>
      </c>
      <c r="P64" s="165">
        <v>34</v>
      </c>
      <c r="Q64" s="241">
        <v>0.1</v>
      </c>
      <c r="R64" s="241">
        <v>0.1</v>
      </c>
      <c r="S64" s="241">
        <v>0.5</v>
      </c>
      <c r="T64" s="241">
        <v>0.1</v>
      </c>
    </row>
    <row r="65" spans="1:20" s="168" customFormat="1">
      <c r="A65" s="176">
        <f>Components!B30</f>
        <v>204</v>
      </c>
      <c r="B65" s="168" t="str">
        <f>Components!C30</f>
        <v>Basmati Rice</v>
      </c>
      <c r="C65" s="169" t="s">
        <v>723</v>
      </c>
      <c r="D65" s="169">
        <v>1</v>
      </c>
      <c r="E65" s="169" t="s">
        <v>304</v>
      </c>
      <c r="F65" s="169">
        <v>160</v>
      </c>
      <c r="G65" s="169" t="s">
        <v>305</v>
      </c>
      <c r="H65" s="169">
        <v>0.5</v>
      </c>
      <c r="I65" s="169">
        <v>0</v>
      </c>
      <c r="J65" s="169">
        <v>0</v>
      </c>
      <c r="K65" s="169">
        <v>0</v>
      </c>
      <c r="L65" s="169">
        <v>0</v>
      </c>
      <c r="M65" s="169">
        <v>36</v>
      </c>
      <c r="N65" s="169">
        <v>0</v>
      </c>
      <c r="O65" s="169">
        <v>0</v>
      </c>
      <c r="P65" s="169">
        <v>3</v>
      </c>
      <c r="Q65" s="257">
        <v>0</v>
      </c>
      <c r="R65" s="257">
        <v>0</v>
      </c>
      <c r="S65" s="257">
        <v>0</v>
      </c>
      <c r="T65" s="257">
        <v>0</v>
      </c>
    </row>
    <row r="66" spans="1:20" s="236" customFormat="1">
      <c r="A66" s="435" t="e">
        <f>'Main Meals'!#REF!</f>
        <v>#REF!</v>
      </c>
      <c r="B66" s="435"/>
      <c r="C66" s="435"/>
      <c r="D66" s="435"/>
      <c r="E66" s="435"/>
      <c r="F66" s="234">
        <f>SUM(F64:F65)</f>
        <v>600</v>
      </c>
      <c r="G66" s="234">
        <f t="shared" ref="G66:T66" si="12">SUM(G64:G65)</f>
        <v>0</v>
      </c>
      <c r="H66" s="234">
        <f t="shared" si="12"/>
        <v>29.5</v>
      </c>
      <c r="I66" s="234">
        <f t="shared" si="12"/>
        <v>23</v>
      </c>
      <c r="J66" s="234">
        <f t="shared" si="12"/>
        <v>0</v>
      </c>
      <c r="K66" s="234">
        <f t="shared" si="12"/>
        <v>105</v>
      </c>
      <c r="L66" s="234">
        <f t="shared" si="12"/>
        <v>870</v>
      </c>
      <c r="M66" s="234">
        <f t="shared" si="12"/>
        <v>46</v>
      </c>
      <c r="N66" s="234">
        <f t="shared" si="12"/>
        <v>3</v>
      </c>
      <c r="O66" s="234">
        <f t="shared" si="12"/>
        <v>5</v>
      </c>
      <c r="P66" s="234">
        <f t="shared" si="12"/>
        <v>37</v>
      </c>
      <c r="Q66" s="235">
        <f t="shared" si="12"/>
        <v>0.1</v>
      </c>
      <c r="R66" s="235">
        <f t="shared" si="12"/>
        <v>0.1</v>
      </c>
      <c r="S66" s="235">
        <f t="shared" si="12"/>
        <v>0.5</v>
      </c>
      <c r="T66" s="235">
        <f t="shared" si="12"/>
        <v>0.1</v>
      </c>
    </row>
    <row r="67" spans="1:20" s="168" customFormat="1">
      <c r="A67" s="176"/>
      <c r="C67" s="176"/>
      <c r="D67" s="176"/>
      <c r="F67" s="176"/>
      <c r="G67" s="176"/>
      <c r="H67" s="176"/>
      <c r="I67" s="176"/>
      <c r="J67" s="176"/>
      <c r="K67" s="176"/>
      <c r="L67" s="176"/>
      <c r="M67" s="176"/>
      <c r="N67" s="176"/>
      <c r="O67" s="176"/>
      <c r="P67" s="176"/>
      <c r="Q67" s="232"/>
      <c r="R67" s="232"/>
      <c r="S67" s="232"/>
      <c r="T67" s="232"/>
    </row>
    <row r="68" spans="1:20" s="168" customFormat="1">
      <c r="A68" s="176">
        <f>'Main Meals'!C210</f>
        <v>3306</v>
      </c>
      <c r="B68" s="168" t="e">
        <f>'Main Meals'!#REF!</f>
        <v>#REF!</v>
      </c>
      <c r="C68" s="165" t="s">
        <v>725</v>
      </c>
      <c r="D68" s="165">
        <v>1</v>
      </c>
      <c r="E68" s="165" t="s">
        <v>304</v>
      </c>
      <c r="F68" s="165">
        <v>330</v>
      </c>
      <c r="G68" s="169" t="s">
        <v>305</v>
      </c>
      <c r="H68" s="165">
        <v>26</v>
      </c>
      <c r="I68" s="165">
        <v>22</v>
      </c>
      <c r="J68" s="165">
        <v>0</v>
      </c>
      <c r="K68" s="165">
        <v>95</v>
      </c>
      <c r="L68" s="165">
        <v>1360</v>
      </c>
      <c r="M68" s="165">
        <v>11</v>
      </c>
      <c r="N68" s="165">
        <v>3</v>
      </c>
      <c r="O68" s="165">
        <v>5</v>
      </c>
      <c r="P68" s="165">
        <v>12</v>
      </c>
      <c r="Q68" s="241">
        <v>0.1</v>
      </c>
      <c r="R68" s="241">
        <v>0.5</v>
      </c>
      <c r="S68" s="241">
        <v>0.08</v>
      </c>
      <c r="T68" s="241">
        <v>0.1</v>
      </c>
    </row>
    <row r="69" spans="1:20" s="168" customFormat="1">
      <c r="A69" s="176">
        <f>Components!B30</f>
        <v>204</v>
      </c>
      <c r="B69" s="168" t="str">
        <f>Components!C30</f>
        <v>Basmati Rice</v>
      </c>
      <c r="C69" s="169" t="s">
        <v>723</v>
      </c>
      <c r="D69" s="169">
        <v>1</v>
      </c>
      <c r="E69" s="169" t="s">
        <v>304</v>
      </c>
      <c r="F69" s="169">
        <v>160</v>
      </c>
      <c r="G69" s="169" t="s">
        <v>305</v>
      </c>
      <c r="H69" s="169">
        <v>0.5</v>
      </c>
      <c r="I69" s="169">
        <v>0</v>
      </c>
      <c r="J69" s="169">
        <v>0</v>
      </c>
      <c r="K69" s="169">
        <v>0</v>
      </c>
      <c r="L69" s="169">
        <v>0</v>
      </c>
      <c r="M69" s="169">
        <v>36</v>
      </c>
      <c r="N69" s="169">
        <v>0</v>
      </c>
      <c r="O69" s="169">
        <v>0</v>
      </c>
      <c r="P69" s="169">
        <v>3</v>
      </c>
      <c r="Q69" s="257">
        <v>0</v>
      </c>
      <c r="R69" s="257">
        <v>0</v>
      </c>
      <c r="S69" s="257">
        <v>0</v>
      </c>
      <c r="T69" s="257">
        <v>0</v>
      </c>
    </row>
    <row r="70" spans="1:20" s="236" customFormat="1">
      <c r="A70" s="435" t="e">
        <f>'Main Meals'!#REF!</f>
        <v>#REF!</v>
      </c>
      <c r="B70" s="435"/>
      <c r="C70" s="435"/>
      <c r="D70" s="435"/>
      <c r="E70" s="435"/>
      <c r="F70" s="234">
        <f>SUM(F68:F69)</f>
        <v>490</v>
      </c>
      <c r="G70" s="234">
        <f t="shared" ref="G70:T70" si="13">SUM(G68:G69)</f>
        <v>0</v>
      </c>
      <c r="H70" s="234">
        <f t="shared" si="13"/>
        <v>26.5</v>
      </c>
      <c r="I70" s="234">
        <f t="shared" si="13"/>
        <v>22</v>
      </c>
      <c r="J70" s="234">
        <f t="shared" si="13"/>
        <v>0</v>
      </c>
      <c r="K70" s="234">
        <f t="shared" si="13"/>
        <v>95</v>
      </c>
      <c r="L70" s="234">
        <f t="shared" si="13"/>
        <v>1360</v>
      </c>
      <c r="M70" s="234">
        <f t="shared" si="13"/>
        <v>47</v>
      </c>
      <c r="N70" s="234">
        <f t="shared" si="13"/>
        <v>3</v>
      </c>
      <c r="O70" s="234">
        <f t="shared" si="13"/>
        <v>5</v>
      </c>
      <c r="P70" s="234">
        <f t="shared" si="13"/>
        <v>15</v>
      </c>
      <c r="Q70" s="235">
        <f t="shared" si="13"/>
        <v>0.1</v>
      </c>
      <c r="R70" s="235">
        <f t="shared" si="13"/>
        <v>0.5</v>
      </c>
      <c r="S70" s="235">
        <f t="shared" si="13"/>
        <v>0.08</v>
      </c>
      <c r="T70" s="235">
        <f t="shared" si="13"/>
        <v>0.1</v>
      </c>
    </row>
    <row r="71" spans="1:20" s="168" customFormat="1">
      <c r="A71" s="176"/>
      <c r="C71" s="176"/>
      <c r="D71" s="176"/>
      <c r="F71" s="176"/>
      <c r="G71" s="176"/>
      <c r="H71" s="176"/>
      <c r="I71" s="176"/>
      <c r="J71" s="176"/>
      <c r="K71" s="176"/>
      <c r="L71" s="176"/>
      <c r="M71" s="176"/>
      <c r="N71" s="176"/>
      <c r="O71" s="176"/>
      <c r="P71" s="176"/>
      <c r="Q71" s="232"/>
      <c r="R71" s="232"/>
      <c r="S71" s="232"/>
      <c r="T71" s="232"/>
    </row>
    <row r="72" spans="1:20" s="168" customFormat="1">
      <c r="A72" s="176">
        <f>'Main Meals'!C211</f>
        <v>3307</v>
      </c>
      <c r="B72" s="168" t="e">
        <f>'Main Meals'!#REF!</f>
        <v>#REF!</v>
      </c>
      <c r="C72" s="165" t="s">
        <v>725</v>
      </c>
      <c r="D72" s="165">
        <v>1</v>
      </c>
      <c r="E72" s="165" t="s">
        <v>304</v>
      </c>
      <c r="F72" s="165">
        <v>370</v>
      </c>
      <c r="G72" s="169" t="s">
        <v>305</v>
      </c>
      <c r="H72" s="165">
        <v>30</v>
      </c>
      <c r="I72" s="165">
        <v>22</v>
      </c>
      <c r="J72" s="165">
        <v>0</v>
      </c>
      <c r="K72" s="165">
        <v>0</v>
      </c>
      <c r="L72" s="165">
        <v>830</v>
      </c>
      <c r="M72" s="165">
        <v>12</v>
      </c>
      <c r="N72" s="165">
        <v>5</v>
      </c>
      <c r="O72" s="165">
        <v>5</v>
      </c>
      <c r="P72" s="165">
        <v>12</v>
      </c>
      <c r="Q72" s="241">
        <v>0.08</v>
      </c>
      <c r="R72" s="241">
        <v>0.5</v>
      </c>
      <c r="S72" s="241">
        <v>0.15</v>
      </c>
      <c r="T72" s="241">
        <v>0.15</v>
      </c>
    </row>
    <row r="73" spans="1:20" s="168" customFormat="1">
      <c r="A73" s="176">
        <f>Components!B30</f>
        <v>204</v>
      </c>
      <c r="B73" s="168" t="str">
        <f>Components!C30</f>
        <v>Basmati Rice</v>
      </c>
      <c r="C73" s="169" t="s">
        <v>723</v>
      </c>
      <c r="D73" s="169">
        <v>1</v>
      </c>
      <c r="E73" s="169" t="s">
        <v>304</v>
      </c>
      <c r="F73" s="169">
        <v>160</v>
      </c>
      <c r="G73" s="169" t="s">
        <v>305</v>
      </c>
      <c r="H73" s="169">
        <v>0.5</v>
      </c>
      <c r="I73" s="169">
        <v>0</v>
      </c>
      <c r="J73" s="169">
        <v>0</v>
      </c>
      <c r="K73" s="169">
        <v>0</v>
      </c>
      <c r="L73" s="169">
        <v>0</v>
      </c>
      <c r="M73" s="169">
        <v>36</v>
      </c>
      <c r="N73" s="169">
        <v>0</v>
      </c>
      <c r="O73" s="169">
        <v>0</v>
      </c>
      <c r="P73" s="169">
        <v>3</v>
      </c>
      <c r="Q73" s="257">
        <v>0</v>
      </c>
      <c r="R73" s="257">
        <v>0</v>
      </c>
      <c r="S73" s="257">
        <v>0</v>
      </c>
      <c r="T73" s="257">
        <v>0</v>
      </c>
    </row>
    <row r="74" spans="1:20" s="236" customFormat="1" ht="16.95" customHeight="1">
      <c r="A74" s="435" t="e">
        <f>'Main Meals'!#REF!</f>
        <v>#REF!</v>
      </c>
      <c r="B74" s="435"/>
      <c r="C74" s="435"/>
      <c r="D74" s="435"/>
      <c r="E74" s="435"/>
      <c r="F74" s="234">
        <f>SUM(F72:F73)</f>
        <v>530</v>
      </c>
      <c r="G74" s="234">
        <f t="shared" ref="G74:T74" si="14">SUM(G72:G73)</f>
        <v>0</v>
      </c>
      <c r="H74" s="234">
        <f t="shared" si="14"/>
        <v>30.5</v>
      </c>
      <c r="I74" s="234">
        <f t="shared" si="14"/>
        <v>22</v>
      </c>
      <c r="J74" s="234">
        <f t="shared" si="14"/>
        <v>0</v>
      </c>
      <c r="K74" s="234">
        <f t="shared" si="14"/>
        <v>0</v>
      </c>
      <c r="L74" s="234">
        <f t="shared" si="14"/>
        <v>830</v>
      </c>
      <c r="M74" s="234">
        <f t="shared" si="14"/>
        <v>48</v>
      </c>
      <c r="N74" s="234">
        <f t="shared" si="14"/>
        <v>5</v>
      </c>
      <c r="O74" s="234">
        <f t="shared" si="14"/>
        <v>5</v>
      </c>
      <c r="P74" s="234">
        <f t="shared" si="14"/>
        <v>15</v>
      </c>
      <c r="Q74" s="235">
        <f t="shared" si="14"/>
        <v>0.08</v>
      </c>
      <c r="R74" s="235">
        <f t="shared" si="14"/>
        <v>0.5</v>
      </c>
      <c r="S74" s="235">
        <f t="shared" si="14"/>
        <v>0.15</v>
      </c>
      <c r="T74" s="235">
        <f t="shared" si="14"/>
        <v>0.15</v>
      </c>
    </row>
    <row r="75" spans="1:20" s="168" customFormat="1">
      <c r="A75" s="176"/>
      <c r="C75" s="176"/>
      <c r="D75" s="176"/>
      <c r="F75" s="176"/>
      <c r="G75" s="176"/>
      <c r="H75" s="176"/>
      <c r="I75" s="176"/>
      <c r="J75" s="176"/>
      <c r="K75" s="176"/>
      <c r="L75" s="176"/>
      <c r="M75" s="176"/>
      <c r="N75" s="176"/>
      <c r="O75" s="176"/>
      <c r="P75" s="176"/>
      <c r="Q75" s="232"/>
      <c r="R75" s="232"/>
      <c r="S75" s="232"/>
      <c r="T75" s="232"/>
    </row>
    <row r="76" spans="1:20" s="168" customFormat="1">
      <c r="A76" s="176">
        <f>'Main Meals'!C175</f>
        <v>19101</v>
      </c>
      <c r="B76" s="168" t="e">
        <f>'Main Meals'!#REF!</f>
        <v>#REF!</v>
      </c>
      <c r="C76" s="169" t="str">
        <f>'Nutritionals - Main Meals'!C176</f>
        <v xml:space="preserve">1 Container </v>
      </c>
      <c r="D76" s="169">
        <f>'Nutritionals - Main Meals'!D176</f>
        <v>1</v>
      </c>
      <c r="E76" s="169" t="str">
        <f>'Nutritionals - Main Meals'!E176</f>
        <v xml:space="preserve">Per Serving: </v>
      </c>
      <c r="F76" s="169">
        <f>'Nutritionals - Main Meals'!F176</f>
        <v>480</v>
      </c>
      <c r="G76" s="169" t="str">
        <f>'Nutritionals - Main Meals'!G176</f>
        <v>N/A</v>
      </c>
      <c r="H76" s="169">
        <f>'Nutritionals - Main Meals'!H176</f>
        <v>23</v>
      </c>
      <c r="I76" s="169">
        <f>'Nutritionals - Main Meals'!I176</f>
        <v>3.5</v>
      </c>
      <c r="J76" s="169">
        <f>'Nutritionals - Main Meals'!J176</f>
        <v>0</v>
      </c>
      <c r="K76" s="169">
        <f>'Nutritionals - Main Meals'!K176</f>
        <v>70</v>
      </c>
      <c r="L76" s="169">
        <f>'Nutritionals - Main Meals'!L176</f>
        <v>620</v>
      </c>
      <c r="M76" s="169">
        <f>'Nutritionals - Main Meals'!M176</f>
        <v>34</v>
      </c>
      <c r="N76" s="169">
        <f>'Nutritionals - Main Meals'!N176</f>
        <v>4</v>
      </c>
      <c r="O76" s="169">
        <f>'Nutritionals - Main Meals'!O176</f>
        <v>2</v>
      </c>
      <c r="P76" s="169">
        <f>'Nutritionals - Main Meals'!P176</f>
        <v>30</v>
      </c>
      <c r="Q76" s="257">
        <f>'Nutritionals - Main Meals'!Q176</f>
        <v>0.6</v>
      </c>
      <c r="R76" s="257">
        <f>'Nutritionals - Main Meals'!R176</f>
        <v>0.15</v>
      </c>
      <c r="S76" s="257">
        <f>'Nutritionals - Main Meals'!S176</f>
        <v>0.04</v>
      </c>
      <c r="T76" s="257">
        <f>'Nutritionals - Main Meals'!T176</f>
        <v>0.2</v>
      </c>
    </row>
    <row r="77" spans="1:20" s="168" customFormat="1">
      <c r="A77" s="176">
        <f>Components!B21</f>
        <v>120</v>
      </c>
      <c r="B77" s="168" t="str">
        <f>Components!C21</f>
        <v xml:space="preserve">Roast Beef Dressing </v>
      </c>
      <c r="C77" s="169" t="str">
        <f>'Nutritionals - Components'!C21</f>
        <v>20 g (1oz)</v>
      </c>
      <c r="D77" s="169">
        <f>'Nutritionals - Components'!D21</f>
        <v>1</v>
      </c>
      <c r="E77" s="169" t="str">
        <f>'Nutritionals - Main Meals'!E177</f>
        <v xml:space="preserve">Per Serving: </v>
      </c>
      <c r="F77" s="169">
        <f>'Nutritionals - Components'!F21</f>
        <v>0</v>
      </c>
      <c r="G77" s="169">
        <f>'Nutritionals - Components'!G21</f>
        <v>0</v>
      </c>
      <c r="H77" s="169">
        <f>'Nutritionals - Components'!H21</f>
        <v>0</v>
      </c>
      <c r="I77" s="169">
        <f>'Nutritionals - Components'!I21</f>
        <v>0</v>
      </c>
      <c r="J77" s="169">
        <f>'Nutritionals - Components'!J21</f>
        <v>0</v>
      </c>
      <c r="K77" s="169">
        <f>'Nutritionals - Components'!K21</f>
        <v>0</v>
      </c>
      <c r="L77" s="169">
        <f>'Nutritionals - Components'!L21</f>
        <v>0</v>
      </c>
      <c r="M77" s="169">
        <f>'Nutritionals - Components'!M21</f>
        <v>0</v>
      </c>
      <c r="N77" s="169">
        <f>'Nutritionals - Components'!N21</f>
        <v>0</v>
      </c>
      <c r="O77" s="169">
        <f>'Nutritionals - Components'!O21</f>
        <v>0</v>
      </c>
      <c r="P77" s="169">
        <f>'Nutritionals - Components'!P21</f>
        <v>0</v>
      </c>
      <c r="Q77" s="257">
        <f>'Nutritionals - Components'!Q21</f>
        <v>0</v>
      </c>
      <c r="R77" s="257">
        <f>'Nutritionals - Components'!R21</f>
        <v>0</v>
      </c>
      <c r="S77" s="257">
        <f>'Nutritionals - Components'!S21</f>
        <v>0</v>
      </c>
      <c r="T77" s="257">
        <f>'Nutritionals - Components'!T21</f>
        <v>0</v>
      </c>
    </row>
    <row r="78" spans="1:20" s="236" customFormat="1">
      <c r="A78" s="435" t="e">
        <f>'Main Meals'!#REF!</f>
        <v>#REF!</v>
      </c>
      <c r="B78" s="435"/>
      <c r="C78" s="435"/>
      <c r="D78" s="435"/>
      <c r="E78" s="435"/>
      <c r="F78" s="234">
        <f>SUM(F76:F77)</f>
        <v>480</v>
      </c>
      <c r="G78" s="234">
        <f t="shared" ref="G78:T78" si="15">SUM(G76:G77)</f>
        <v>0</v>
      </c>
      <c r="H78" s="234">
        <f t="shared" si="15"/>
        <v>23</v>
      </c>
      <c r="I78" s="234">
        <f t="shared" si="15"/>
        <v>3.5</v>
      </c>
      <c r="J78" s="234">
        <f t="shared" si="15"/>
        <v>0</v>
      </c>
      <c r="K78" s="234">
        <f t="shared" si="15"/>
        <v>70</v>
      </c>
      <c r="L78" s="234">
        <f t="shared" si="15"/>
        <v>620</v>
      </c>
      <c r="M78" s="234">
        <f t="shared" si="15"/>
        <v>34</v>
      </c>
      <c r="N78" s="234">
        <f t="shared" si="15"/>
        <v>4</v>
      </c>
      <c r="O78" s="234">
        <f t="shared" si="15"/>
        <v>2</v>
      </c>
      <c r="P78" s="234">
        <f t="shared" si="15"/>
        <v>30</v>
      </c>
      <c r="Q78" s="235">
        <f t="shared" si="15"/>
        <v>0.6</v>
      </c>
      <c r="R78" s="235">
        <f t="shared" si="15"/>
        <v>0.15</v>
      </c>
      <c r="S78" s="235">
        <f t="shared" si="15"/>
        <v>0.04</v>
      </c>
      <c r="T78" s="235">
        <f t="shared" si="15"/>
        <v>0.2</v>
      </c>
    </row>
    <row r="79" spans="1:20" s="168" customFormat="1">
      <c r="A79" s="176"/>
      <c r="C79" s="176"/>
      <c r="D79" s="176"/>
      <c r="F79" s="176"/>
      <c r="G79" s="176"/>
      <c r="H79" s="176"/>
      <c r="I79" s="176"/>
      <c r="J79" s="176"/>
      <c r="K79" s="176"/>
      <c r="L79" s="176"/>
      <c r="M79" s="176"/>
      <c r="N79" s="176"/>
      <c r="O79" s="176"/>
      <c r="P79" s="176"/>
      <c r="Q79" s="232"/>
      <c r="R79" s="232"/>
      <c r="S79" s="232"/>
      <c r="T79" s="232"/>
    </row>
    <row r="80" spans="1:20" s="168" customFormat="1">
      <c r="A80" s="176"/>
      <c r="C80" s="176"/>
      <c r="D80" s="176"/>
      <c r="F80" s="176"/>
      <c r="G80" s="176"/>
      <c r="H80" s="176"/>
      <c r="I80" s="176"/>
      <c r="J80" s="176"/>
      <c r="K80" s="176"/>
      <c r="L80" s="176"/>
      <c r="M80" s="176"/>
      <c r="N80" s="176"/>
      <c r="O80" s="176"/>
      <c r="P80" s="176"/>
      <c r="Q80" s="232"/>
      <c r="R80" s="232"/>
      <c r="S80" s="232"/>
      <c r="T80" s="232"/>
    </row>
    <row r="81" spans="1:20" s="168" customFormat="1">
      <c r="A81" s="176">
        <f>'Nutritionals - Main Meals'!A5</f>
        <v>1101</v>
      </c>
      <c r="B81" s="168" t="str">
        <f>'Nutritionals - Main Meals'!B5</f>
        <v>Teriyaki Donburi  (Tofu)</v>
      </c>
      <c r="C81" s="169" t="str">
        <f>'Nutritionals - Main Meals'!C5</f>
        <v>1 Container</v>
      </c>
      <c r="D81" s="169">
        <f>'Nutritionals - Main Meals'!D5</f>
        <v>1</v>
      </c>
      <c r="E81" s="169" t="str">
        <f>'Nutritionals - Main Meals'!E5</f>
        <v xml:space="preserve">Per Serving: </v>
      </c>
      <c r="F81" s="169">
        <f>'Nutritionals - Main Meals'!F5</f>
        <v>420</v>
      </c>
      <c r="G81" s="169" t="str">
        <f>'Nutritionals - Main Meals'!G5</f>
        <v>N/A</v>
      </c>
      <c r="H81" s="169">
        <f>'Nutritionals - Main Meals'!H5</f>
        <v>17</v>
      </c>
      <c r="I81" s="169">
        <f>'Nutritionals - Main Meals'!I5</f>
        <v>1.5</v>
      </c>
      <c r="J81" s="169">
        <f>'Nutritionals - Main Meals'!J5</f>
        <v>0</v>
      </c>
      <c r="K81" s="169">
        <f>'Nutritionals - Main Meals'!K5</f>
        <v>0</v>
      </c>
      <c r="L81" s="169">
        <f>'Nutritionals - Main Meals'!L5</f>
        <v>430</v>
      </c>
      <c r="M81" s="169">
        <f>'Nutritionals - Main Meals'!M5</f>
        <v>50</v>
      </c>
      <c r="N81" s="169">
        <f>'Nutritionals - Main Meals'!N5</f>
        <v>4</v>
      </c>
      <c r="O81" s="169">
        <f>'Nutritionals - Main Meals'!O5</f>
        <v>8</v>
      </c>
      <c r="P81" s="169">
        <f>'Nutritionals - Main Meals'!P5</f>
        <v>19</v>
      </c>
      <c r="Q81" s="257">
        <f>'Nutritionals - Main Meals'!Q5</f>
        <v>0.25</v>
      </c>
      <c r="R81" s="257">
        <f>'Nutritionals - Main Meals'!R5</f>
        <v>0.15</v>
      </c>
      <c r="S81" s="257">
        <f>'Nutritionals - Main Meals'!S5</f>
        <v>0.2</v>
      </c>
      <c r="T81" s="257">
        <f>'Nutritionals - Main Meals'!T5</f>
        <v>0.15</v>
      </c>
    </row>
    <row r="82" spans="1:20" s="168" customFormat="1">
      <c r="A82" s="176">
        <f>'Nutritionals - Components'!A11</f>
        <v>109</v>
      </c>
      <c r="B82" s="168" t="str">
        <f>'Nutritionals - Components'!B11</f>
        <v>Teriyaki Sauce</v>
      </c>
      <c r="C82" s="176" t="str">
        <f>'Nutritionals - Components'!C11</f>
        <v>25 g (1 oz)</v>
      </c>
      <c r="D82" s="176">
        <f>'Nutritionals - Components'!D11</f>
        <v>1</v>
      </c>
      <c r="E82" s="176" t="str">
        <f>'Nutritionals - Components'!E11</f>
        <v xml:space="preserve">Per Serving: </v>
      </c>
      <c r="F82" s="176">
        <f>'Nutritionals - Components'!F11</f>
        <v>0</v>
      </c>
      <c r="G82" s="176">
        <f>'Nutritionals - Components'!G11</f>
        <v>0</v>
      </c>
      <c r="H82" s="176">
        <f>'Nutritionals - Components'!H11</f>
        <v>0</v>
      </c>
      <c r="I82" s="176">
        <f>'Nutritionals - Components'!I11</f>
        <v>0</v>
      </c>
      <c r="J82" s="176">
        <f>'Nutritionals - Components'!J11</f>
        <v>0</v>
      </c>
      <c r="K82" s="176">
        <f>'Nutritionals - Components'!K11</f>
        <v>0</v>
      </c>
      <c r="L82" s="176">
        <f>'Nutritionals - Components'!L11</f>
        <v>0</v>
      </c>
      <c r="M82" s="176">
        <f>'Nutritionals - Components'!M11</f>
        <v>0</v>
      </c>
      <c r="N82" s="176">
        <f>'Nutritionals - Components'!N11</f>
        <v>0</v>
      </c>
      <c r="O82" s="176">
        <f>'Nutritionals - Components'!O11</f>
        <v>0</v>
      </c>
      <c r="P82" s="176">
        <f>'Nutritionals - Components'!P11</f>
        <v>0</v>
      </c>
      <c r="Q82" s="232">
        <f>'Nutritionals - Components'!Q11</f>
        <v>0</v>
      </c>
      <c r="R82" s="232">
        <f>'Nutritionals - Components'!R11</f>
        <v>0</v>
      </c>
      <c r="S82" s="232">
        <f>'Nutritionals - Components'!S11</f>
        <v>0</v>
      </c>
      <c r="T82" s="232">
        <f>'Nutritionals - Components'!T11</f>
        <v>0</v>
      </c>
    </row>
    <row r="83" spans="1:20" s="236" customFormat="1">
      <c r="A83" s="435" t="str">
        <f>'Main Meals'!D4</f>
        <v>Teriyaki Donburi  (Tofu)</v>
      </c>
      <c r="B83" s="435"/>
      <c r="C83" s="435"/>
      <c r="D83" s="435"/>
      <c r="E83" s="435"/>
      <c r="F83" s="234">
        <f t="shared" ref="F83:T83" si="16">SUM(F81:F82)</f>
        <v>420</v>
      </c>
      <c r="G83" s="234">
        <f t="shared" si="16"/>
        <v>0</v>
      </c>
      <c r="H83" s="234">
        <f t="shared" si="16"/>
        <v>17</v>
      </c>
      <c r="I83" s="234">
        <f t="shared" si="16"/>
        <v>1.5</v>
      </c>
      <c r="J83" s="234">
        <f t="shared" si="16"/>
        <v>0</v>
      </c>
      <c r="K83" s="234">
        <f t="shared" si="16"/>
        <v>0</v>
      </c>
      <c r="L83" s="234">
        <f t="shared" si="16"/>
        <v>430</v>
      </c>
      <c r="M83" s="234">
        <f t="shared" si="16"/>
        <v>50</v>
      </c>
      <c r="N83" s="234">
        <f t="shared" si="16"/>
        <v>4</v>
      </c>
      <c r="O83" s="234">
        <f t="shared" si="16"/>
        <v>8</v>
      </c>
      <c r="P83" s="234">
        <f t="shared" si="16"/>
        <v>19</v>
      </c>
      <c r="Q83" s="235">
        <f t="shared" si="16"/>
        <v>0.25</v>
      </c>
      <c r="R83" s="235">
        <f t="shared" si="16"/>
        <v>0.15</v>
      </c>
      <c r="S83" s="235">
        <f t="shared" si="16"/>
        <v>0.2</v>
      </c>
      <c r="T83" s="235">
        <f t="shared" si="16"/>
        <v>0.15</v>
      </c>
    </row>
    <row r="84" spans="1:20" s="168" customFormat="1">
      <c r="A84" s="176"/>
      <c r="C84" s="176"/>
      <c r="D84" s="176"/>
      <c r="F84" s="176"/>
      <c r="G84" s="176"/>
      <c r="H84" s="176"/>
      <c r="I84" s="176"/>
      <c r="J84" s="176"/>
      <c r="K84" s="176"/>
      <c r="L84" s="176"/>
      <c r="M84" s="176"/>
      <c r="N84" s="176"/>
      <c r="O84" s="176"/>
      <c r="P84" s="176"/>
      <c r="Q84" s="232"/>
      <c r="R84" s="232"/>
      <c r="S84" s="232"/>
      <c r="T84" s="232"/>
    </row>
    <row r="85" spans="1:20" s="168" customFormat="1">
      <c r="A85" s="176">
        <v>1102</v>
      </c>
      <c r="B85" s="177" t="s">
        <v>34</v>
      </c>
      <c r="C85" s="169" t="str">
        <f>'Nutritionals - Main Meals'!C6</f>
        <v>1 Container</v>
      </c>
      <c r="D85" s="169">
        <f>'Nutritionals - Main Meals'!D6</f>
        <v>1</v>
      </c>
      <c r="E85" s="169" t="str">
        <f>'Nutritionals - Main Meals'!E6</f>
        <v xml:space="preserve">Per Serving: </v>
      </c>
      <c r="F85" s="169">
        <f>'Nutritionals - Main Meals'!F6</f>
        <v>530</v>
      </c>
      <c r="G85" s="169" t="str">
        <f>'Nutritionals - Main Meals'!G6</f>
        <v>N/A</v>
      </c>
      <c r="H85" s="169">
        <f>'Nutritionals - Main Meals'!H6</f>
        <v>15</v>
      </c>
      <c r="I85" s="169">
        <f>'Nutritionals - Main Meals'!I6</f>
        <v>3</v>
      </c>
      <c r="J85" s="169">
        <f>'Nutritionals - Main Meals'!J6</f>
        <v>0</v>
      </c>
      <c r="K85" s="169">
        <f>'Nutritionals - Main Meals'!K6</f>
        <v>155</v>
      </c>
      <c r="L85" s="169">
        <f>'Nutritionals - Main Meals'!L6</f>
        <v>490</v>
      </c>
      <c r="M85" s="169">
        <f>'Nutritionals - Main Meals'!M6</f>
        <v>47</v>
      </c>
      <c r="N85" s="169">
        <f>'Nutritionals - Main Meals'!N6</f>
        <v>1</v>
      </c>
      <c r="O85" s="169">
        <f>'Nutritionals - Main Meals'!O6</f>
        <v>8</v>
      </c>
      <c r="P85" s="169">
        <f>'Nutritionals - Main Meals'!P6</f>
        <v>51</v>
      </c>
      <c r="Q85" s="257">
        <f>'Nutritionals - Main Meals'!Q6</f>
        <v>0.25</v>
      </c>
      <c r="R85" s="257">
        <f>'Nutritionals - Main Meals'!R6</f>
        <v>0.15</v>
      </c>
      <c r="S85" s="257">
        <f>'Nutritionals - Main Meals'!S6</f>
        <v>0.02</v>
      </c>
      <c r="T85" s="257">
        <f>'Nutritionals - Main Meals'!T6</f>
        <v>0.06</v>
      </c>
    </row>
    <row r="86" spans="1:20" s="168" customFormat="1">
      <c r="A86" s="176">
        <v>109</v>
      </c>
      <c r="B86" s="168" t="str">
        <f>'Nutritionals - Components'!B11</f>
        <v>Teriyaki Sauce</v>
      </c>
      <c r="C86" s="176" t="str">
        <f>'Nutritionals - Components'!C11</f>
        <v>25 g (1 oz)</v>
      </c>
      <c r="D86" s="176">
        <f>'Nutritionals - Components'!D11</f>
        <v>1</v>
      </c>
      <c r="E86" s="176" t="str">
        <f>'Nutritionals - Components'!E11</f>
        <v xml:space="preserve">Per Serving: </v>
      </c>
      <c r="F86" s="176">
        <f>'Nutritionals - Components'!F11</f>
        <v>0</v>
      </c>
      <c r="G86" s="176">
        <f>'Nutritionals - Components'!G11</f>
        <v>0</v>
      </c>
      <c r="H86" s="176">
        <f>'Nutritionals - Components'!H11</f>
        <v>0</v>
      </c>
      <c r="I86" s="176">
        <f>'Nutritionals - Components'!I11</f>
        <v>0</v>
      </c>
      <c r="J86" s="176">
        <f>'Nutritionals - Components'!J11</f>
        <v>0</v>
      </c>
      <c r="K86" s="176">
        <f>'Nutritionals - Components'!K11</f>
        <v>0</v>
      </c>
      <c r="L86" s="176">
        <f>'Nutritionals - Components'!L11</f>
        <v>0</v>
      </c>
      <c r="M86" s="176">
        <f>'Nutritionals - Components'!M11</f>
        <v>0</v>
      </c>
      <c r="N86" s="176">
        <f>'Nutritionals - Components'!N11</f>
        <v>0</v>
      </c>
      <c r="O86" s="176">
        <f>'Nutritionals - Components'!O11</f>
        <v>0</v>
      </c>
      <c r="P86" s="176">
        <f>'Nutritionals - Components'!P11</f>
        <v>0</v>
      </c>
      <c r="Q86" s="232">
        <f>'Nutritionals - Components'!Q11</f>
        <v>0</v>
      </c>
      <c r="R86" s="232">
        <f>'Nutritionals - Components'!R11</f>
        <v>0</v>
      </c>
      <c r="S86" s="232">
        <f>'Nutritionals - Components'!S11</f>
        <v>0</v>
      </c>
      <c r="T86" s="232">
        <f>'Nutritionals - Components'!T11</f>
        <v>0</v>
      </c>
    </row>
    <row r="87" spans="1:20" s="236" customFormat="1">
      <c r="A87" s="435" t="s">
        <v>34</v>
      </c>
      <c r="B87" s="435"/>
      <c r="C87" s="435"/>
      <c r="D87" s="435"/>
      <c r="E87" s="435"/>
      <c r="F87" s="234">
        <f>SUM(F85:F86)</f>
        <v>530</v>
      </c>
      <c r="G87" s="234">
        <f t="shared" ref="G87:T87" si="17">SUM(G85:G86)</f>
        <v>0</v>
      </c>
      <c r="H87" s="234">
        <f t="shared" si="17"/>
        <v>15</v>
      </c>
      <c r="I87" s="234">
        <f t="shared" si="17"/>
        <v>3</v>
      </c>
      <c r="J87" s="234">
        <f t="shared" si="17"/>
        <v>0</v>
      </c>
      <c r="K87" s="234">
        <f t="shared" si="17"/>
        <v>155</v>
      </c>
      <c r="L87" s="234">
        <f t="shared" si="17"/>
        <v>490</v>
      </c>
      <c r="M87" s="234">
        <f t="shared" si="17"/>
        <v>47</v>
      </c>
      <c r="N87" s="234">
        <f t="shared" si="17"/>
        <v>1</v>
      </c>
      <c r="O87" s="234">
        <f t="shared" si="17"/>
        <v>8</v>
      </c>
      <c r="P87" s="234">
        <f t="shared" si="17"/>
        <v>51</v>
      </c>
      <c r="Q87" s="235">
        <f t="shared" si="17"/>
        <v>0.25</v>
      </c>
      <c r="R87" s="235">
        <f t="shared" si="17"/>
        <v>0.15</v>
      </c>
      <c r="S87" s="235">
        <f t="shared" si="17"/>
        <v>0.02</v>
      </c>
      <c r="T87" s="235">
        <f t="shared" si="17"/>
        <v>0.06</v>
      </c>
    </row>
    <row r="88" spans="1:20" s="168" customFormat="1">
      <c r="A88" s="176"/>
      <c r="C88" s="176"/>
      <c r="D88" s="176"/>
      <c r="F88" s="176"/>
      <c r="G88" s="176"/>
      <c r="H88" s="176"/>
      <c r="I88" s="176"/>
      <c r="J88" s="176"/>
      <c r="K88" s="176"/>
      <c r="L88" s="176"/>
      <c r="M88" s="176"/>
      <c r="N88" s="176"/>
      <c r="O88" s="176"/>
      <c r="P88" s="176"/>
      <c r="Q88" s="232"/>
      <c r="R88" s="232"/>
      <c r="S88" s="232"/>
      <c r="T88" s="232"/>
    </row>
    <row r="89" spans="1:20" s="168" customFormat="1">
      <c r="A89" s="176">
        <v>1103</v>
      </c>
      <c r="B89" s="177" t="s">
        <v>35</v>
      </c>
      <c r="C89" s="169" t="str">
        <f>'Nutritionals - Main Meals'!C7</f>
        <v>1 Container</v>
      </c>
      <c r="D89" s="169">
        <f>'Nutritionals - Main Meals'!D7</f>
        <v>1</v>
      </c>
      <c r="E89" s="169" t="str">
        <f>'Nutritionals - Main Meals'!E7</f>
        <v xml:space="preserve">Per Serving: </v>
      </c>
      <c r="F89" s="169">
        <f>'Nutritionals - Main Meals'!F7</f>
        <v>650</v>
      </c>
      <c r="G89" s="169" t="str">
        <f>'Nutritionals - Main Meals'!G7</f>
        <v>N/A</v>
      </c>
      <c r="H89" s="169">
        <f>'Nutritionals - Main Meals'!H7</f>
        <v>30</v>
      </c>
      <c r="I89" s="169">
        <f>'Nutritionals - Main Meals'!I7</f>
        <v>8</v>
      </c>
      <c r="J89" s="169">
        <f>'Nutritionals - Main Meals'!J7</f>
        <v>1</v>
      </c>
      <c r="K89" s="169">
        <f>'Nutritionals - Main Meals'!K7</f>
        <v>140</v>
      </c>
      <c r="L89" s="169">
        <f>'Nutritionals - Main Meals'!L7</f>
        <v>510</v>
      </c>
      <c r="M89" s="169">
        <f>'Nutritionals - Main Meals'!M7</f>
        <v>47</v>
      </c>
      <c r="N89" s="169">
        <f>'Nutritionals - Main Meals'!N7</f>
        <v>1</v>
      </c>
      <c r="O89" s="169">
        <f>'Nutritionals - Main Meals'!O7</f>
        <v>8</v>
      </c>
      <c r="P89" s="169">
        <f>'Nutritionals - Main Meals'!P7</f>
        <v>50</v>
      </c>
      <c r="Q89" s="257">
        <f>'Nutritionals - Main Meals'!Q7</f>
        <v>0.25</v>
      </c>
      <c r="R89" s="257">
        <f>'Nutritionals - Main Meals'!R7</f>
        <v>0.15</v>
      </c>
      <c r="S89" s="257">
        <f>'Nutritionals - Main Meals'!S7</f>
        <v>0.04</v>
      </c>
      <c r="T89" s="257">
        <f>'Nutritionals - Main Meals'!T7</f>
        <v>0.2</v>
      </c>
    </row>
    <row r="90" spans="1:20" s="168" customFormat="1">
      <c r="A90" s="176">
        <v>109</v>
      </c>
      <c r="B90" s="168" t="str">
        <f>'Nutritionals - Components'!B11</f>
        <v>Teriyaki Sauce</v>
      </c>
      <c r="C90" s="176" t="str">
        <f>'Nutritionals - Components'!C11</f>
        <v>25 g (1 oz)</v>
      </c>
      <c r="D90" s="176">
        <f>'Nutritionals - Components'!D11</f>
        <v>1</v>
      </c>
      <c r="E90" s="176" t="str">
        <f>'Nutritionals - Components'!E11</f>
        <v xml:space="preserve">Per Serving: </v>
      </c>
      <c r="F90" s="176">
        <f>'Nutritionals - Components'!F11</f>
        <v>0</v>
      </c>
      <c r="G90" s="176">
        <f>'Nutritionals - Components'!G11</f>
        <v>0</v>
      </c>
      <c r="H90" s="176">
        <f>'Nutritionals - Components'!H11</f>
        <v>0</v>
      </c>
      <c r="I90" s="176">
        <f>'Nutritionals - Components'!I11</f>
        <v>0</v>
      </c>
      <c r="J90" s="176">
        <f>'Nutritionals - Components'!J11</f>
        <v>0</v>
      </c>
      <c r="K90" s="176">
        <f>'Nutritionals - Components'!K11</f>
        <v>0</v>
      </c>
      <c r="L90" s="176">
        <f>'Nutritionals - Components'!L11</f>
        <v>0</v>
      </c>
      <c r="M90" s="176">
        <f>'Nutritionals - Components'!M11</f>
        <v>0</v>
      </c>
      <c r="N90" s="176">
        <f>'Nutritionals - Components'!N11</f>
        <v>0</v>
      </c>
      <c r="O90" s="176">
        <f>'Nutritionals - Components'!O11</f>
        <v>0</v>
      </c>
      <c r="P90" s="176">
        <f>'Nutritionals - Components'!P11</f>
        <v>0</v>
      </c>
      <c r="Q90" s="232">
        <f>'Nutritionals - Components'!Q11</f>
        <v>0</v>
      </c>
      <c r="R90" s="232">
        <f>'Nutritionals - Components'!R11</f>
        <v>0</v>
      </c>
      <c r="S90" s="232">
        <f>'Nutritionals - Components'!S11</f>
        <v>0</v>
      </c>
      <c r="T90" s="232">
        <f>'Nutritionals - Components'!T11</f>
        <v>0</v>
      </c>
    </row>
    <row r="91" spans="1:20" s="236" customFormat="1">
      <c r="A91" s="435" t="s">
        <v>35</v>
      </c>
      <c r="B91" s="435"/>
      <c r="C91" s="435"/>
      <c r="D91" s="435"/>
      <c r="E91" s="435"/>
      <c r="F91" s="234">
        <f>SUM(F89:F90)</f>
        <v>650</v>
      </c>
      <c r="G91" s="234">
        <f t="shared" ref="G91:T91" si="18">SUM(G89:G90)</f>
        <v>0</v>
      </c>
      <c r="H91" s="234">
        <f t="shared" si="18"/>
        <v>30</v>
      </c>
      <c r="I91" s="234">
        <f t="shared" si="18"/>
        <v>8</v>
      </c>
      <c r="J91" s="234">
        <f t="shared" si="18"/>
        <v>1</v>
      </c>
      <c r="K91" s="234">
        <f t="shared" si="18"/>
        <v>140</v>
      </c>
      <c r="L91" s="234">
        <f t="shared" si="18"/>
        <v>510</v>
      </c>
      <c r="M91" s="234">
        <f t="shared" si="18"/>
        <v>47</v>
      </c>
      <c r="N91" s="234">
        <f t="shared" si="18"/>
        <v>1</v>
      </c>
      <c r="O91" s="234">
        <f t="shared" si="18"/>
        <v>8</v>
      </c>
      <c r="P91" s="234">
        <f t="shared" si="18"/>
        <v>50</v>
      </c>
      <c r="Q91" s="235">
        <f t="shared" si="18"/>
        <v>0.25</v>
      </c>
      <c r="R91" s="235">
        <f t="shared" si="18"/>
        <v>0.15</v>
      </c>
      <c r="S91" s="235">
        <f t="shared" si="18"/>
        <v>0.04</v>
      </c>
      <c r="T91" s="235">
        <f t="shared" si="18"/>
        <v>0.2</v>
      </c>
    </row>
    <row r="92" spans="1:20" s="168" customFormat="1">
      <c r="A92" s="176"/>
      <c r="C92" s="176"/>
      <c r="D92" s="176"/>
      <c r="F92" s="176"/>
      <c r="G92" s="176"/>
      <c r="H92" s="176"/>
      <c r="I92" s="176"/>
      <c r="J92" s="176"/>
      <c r="K92" s="176"/>
      <c r="L92" s="176"/>
      <c r="M92" s="176"/>
      <c r="N92" s="176"/>
      <c r="O92" s="176"/>
      <c r="P92" s="176"/>
      <c r="Q92" s="232"/>
      <c r="R92" s="232"/>
      <c r="S92" s="232"/>
      <c r="T92" s="232"/>
    </row>
    <row r="93" spans="1:20" s="168" customFormat="1">
      <c r="A93" s="176">
        <v>2000</v>
      </c>
      <c r="B93" s="168" t="s">
        <v>78</v>
      </c>
      <c r="C93" s="176" t="s">
        <v>303</v>
      </c>
      <c r="D93" s="176">
        <v>1</v>
      </c>
      <c r="E93" s="168" t="s">
        <v>304</v>
      </c>
      <c r="F93" s="176">
        <v>550</v>
      </c>
      <c r="G93" s="176" t="s">
        <v>305</v>
      </c>
      <c r="H93" s="176">
        <v>23</v>
      </c>
      <c r="I93" s="176">
        <v>3</v>
      </c>
      <c r="J93" s="176">
        <v>0</v>
      </c>
      <c r="K93" s="176">
        <v>90</v>
      </c>
      <c r="L93" s="176">
        <v>130</v>
      </c>
      <c r="M93" s="176">
        <v>46</v>
      </c>
      <c r="N93" s="176">
        <v>6</v>
      </c>
      <c r="O93" s="176">
        <v>4</v>
      </c>
      <c r="P93" s="176">
        <v>30</v>
      </c>
      <c r="Q93" s="232">
        <v>0.4</v>
      </c>
      <c r="R93" s="232">
        <v>0.08</v>
      </c>
      <c r="S93" s="232">
        <v>0.1</v>
      </c>
      <c r="T93" s="232">
        <v>0.2</v>
      </c>
    </row>
    <row r="94" spans="1:20" s="168" customFormat="1">
      <c r="A94" s="176">
        <v>104</v>
      </c>
      <c r="B94" s="168" t="s">
        <v>80</v>
      </c>
      <c r="C94" s="176" t="s">
        <v>739</v>
      </c>
      <c r="D94" s="176">
        <v>1</v>
      </c>
      <c r="E94" s="168" t="s">
        <v>304</v>
      </c>
      <c r="F94" s="176">
        <v>80</v>
      </c>
      <c r="G94" s="176" t="s">
        <v>305</v>
      </c>
      <c r="H94" s="176">
        <v>4</v>
      </c>
      <c r="I94" s="176">
        <v>0.5</v>
      </c>
      <c r="J94" s="176">
        <v>0</v>
      </c>
      <c r="K94" s="176">
        <v>0</v>
      </c>
      <c r="L94" s="176">
        <v>370</v>
      </c>
      <c r="M94" s="176">
        <v>9</v>
      </c>
      <c r="N94" s="176">
        <v>0</v>
      </c>
      <c r="O94" s="176">
        <v>8</v>
      </c>
      <c r="P94" s="176">
        <v>1</v>
      </c>
      <c r="Q94" s="176">
        <v>0</v>
      </c>
      <c r="R94" s="232">
        <v>0</v>
      </c>
      <c r="S94" s="232">
        <v>0</v>
      </c>
      <c r="T94" s="232">
        <v>0</v>
      </c>
    </row>
    <row r="95" spans="1:20" s="168" customFormat="1">
      <c r="A95" s="176">
        <v>203</v>
      </c>
      <c r="B95" s="168" t="s">
        <v>81</v>
      </c>
      <c r="C95" s="441" t="s">
        <v>740</v>
      </c>
      <c r="D95" s="441"/>
      <c r="E95" s="441"/>
      <c r="F95" s="176">
        <v>0</v>
      </c>
      <c r="G95" s="176">
        <v>0</v>
      </c>
      <c r="H95" s="176">
        <v>0</v>
      </c>
      <c r="I95" s="176">
        <v>0</v>
      </c>
      <c r="J95" s="176">
        <v>0</v>
      </c>
      <c r="K95" s="176">
        <v>0</v>
      </c>
      <c r="L95" s="176">
        <v>0</v>
      </c>
      <c r="M95" s="176">
        <v>0</v>
      </c>
      <c r="N95" s="176">
        <v>0</v>
      </c>
      <c r="O95" s="176">
        <v>0</v>
      </c>
      <c r="P95" s="176">
        <v>0</v>
      </c>
      <c r="Q95" s="176">
        <v>0</v>
      </c>
      <c r="R95" s="176">
        <v>0</v>
      </c>
      <c r="S95" s="176">
        <v>0</v>
      </c>
      <c r="T95" s="176">
        <v>0</v>
      </c>
    </row>
    <row r="96" spans="1:20" s="168" customFormat="1">
      <c r="A96" s="176">
        <v>301</v>
      </c>
      <c r="B96" s="168" t="s">
        <v>82</v>
      </c>
      <c r="C96" s="441" t="s">
        <v>740</v>
      </c>
      <c r="D96" s="441"/>
      <c r="E96" s="441"/>
      <c r="F96" s="176">
        <v>0</v>
      </c>
      <c r="G96" s="176">
        <v>0</v>
      </c>
      <c r="H96" s="176">
        <v>0</v>
      </c>
      <c r="I96" s="176">
        <v>0</v>
      </c>
      <c r="J96" s="176">
        <v>0</v>
      </c>
      <c r="K96" s="176">
        <v>0</v>
      </c>
      <c r="L96" s="176">
        <v>0</v>
      </c>
      <c r="M96" s="176">
        <v>0</v>
      </c>
      <c r="N96" s="176">
        <v>0</v>
      </c>
      <c r="O96" s="176">
        <v>0</v>
      </c>
      <c r="P96" s="176">
        <v>0</v>
      </c>
      <c r="Q96" s="176">
        <v>0</v>
      </c>
      <c r="R96" s="176">
        <v>0</v>
      </c>
      <c r="S96" s="176">
        <v>0</v>
      </c>
      <c r="T96" s="176">
        <v>0</v>
      </c>
    </row>
    <row r="97" spans="1:20" s="236" customFormat="1">
      <c r="A97" s="435" t="s">
        <v>78</v>
      </c>
      <c r="B97" s="435"/>
      <c r="C97" s="435"/>
      <c r="D97" s="435"/>
      <c r="E97" s="435"/>
      <c r="F97" s="234">
        <f>SUM(F93:F95)</f>
        <v>630</v>
      </c>
      <c r="G97" s="234">
        <f t="shared" ref="G97:T97" si="19">SUM(G93:G94)</f>
        <v>0</v>
      </c>
      <c r="H97" s="234">
        <f t="shared" si="19"/>
        <v>27</v>
      </c>
      <c r="I97" s="234">
        <f t="shared" si="19"/>
        <v>3.5</v>
      </c>
      <c r="J97" s="234">
        <f t="shared" si="19"/>
        <v>0</v>
      </c>
      <c r="K97" s="234">
        <f t="shared" si="19"/>
        <v>90</v>
      </c>
      <c r="L97" s="234">
        <f t="shared" si="19"/>
        <v>500</v>
      </c>
      <c r="M97" s="234">
        <f t="shared" si="19"/>
        <v>55</v>
      </c>
      <c r="N97" s="234">
        <f t="shared" si="19"/>
        <v>6</v>
      </c>
      <c r="O97" s="234">
        <f t="shared" si="19"/>
        <v>12</v>
      </c>
      <c r="P97" s="234">
        <f t="shared" si="19"/>
        <v>31</v>
      </c>
      <c r="Q97" s="234">
        <f t="shared" si="19"/>
        <v>0.4</v>
      </c>
      <c r="R97" s="234">
        <f t="shared" si="19"/>
        <v>0.08</v>
      </c>
      <c r="S97" s="234">
        <f t="shared" si="19"/>
        <v>0.1</v>
      </c>
      <c r="T97" s="234">
        <f t="shared" si="19"/>
        <v>0.2</v>
      </c>
    </row>
    <row r="98" spans="1:20" s="168" customFormat="1">
      <c r="A98" s="176"/>
      <c r="C98" s="176"/>
      <c r="D98" s="176"/>
      <c r="F98" s="176"/>
      <c r="G98" s="176"/>
      <c r="H98" s="176"/>
      <c r="I98" s="176"/>
      <c r="J98" s="176"/>
      <c r="K98" s="176"/>
      <c r="L98" s="176"/>
      <c r="M98" s="176"/>
      <c r="N98" s="176"/>
      <c r="O98" s="176"/>
      <c r="P98" s="176"/>
      <c r="Q98" s="232"/>
      <c r="R98" s="232"/>
      <c r="S98" s="232"/>
      <c r="T98" s="232"/>
    </row>
    <row r="99" spans="1:20" s="162" customFormat="1">
      <c r="A99" s="165">
        <v>10701</v>
      </c>
      <c r="B99" s="162" t="s">
        <v>222</v>
      </c>
      <c r="C99" s="165" t="s">
        <v>303</v>
      </c>
      <c r="D99" s="165">
        <v>1</v>
      </c>
      <c r="E99" s="165" t="s">
        <v>304</v>
      </c>
      <c r="F99" s="246">
        <v>550</v>
      </c>
      <c r="G99" s="246" t="s">
        <v>305</v>
      </c>
      <c r="H99" s="246">
        <v>31</v>
      </c>
      <c r="I99" s="246">
        <v>3</v>
      </c>
      <c r="J99" s="246">
        <v>0</v>
      </c>
      <c r="K99" s="246">
        <v>0</v>
      </c>
      <c r="L99" s="246">
        <v>400</v>
      </c>
      <c r="M99" s="246">
        <v>21</v>
      </c>
      <c r="N99" s="246">
        <v>11</v>
      </c>
      <c r="O99" s="246">
        <v>11</v>
      </c>
      <c r="P99" s="246">
        <v>13</v>
      </c>
      <c r="Q99" s="260">
        <v>1.4</v>
      </c>
      <c r="R99" s="260">
        <v>0.6</v>
      </c>
      <c r="S99" s="260">
        <v>0.15</v>
      </c>
      <c r="T99" s="260">
        <v>0.2</v>
      </c>
    </row>
    <row r="100" spans="1:20" s="168" customFormat="1">
      <c r="A100" s="176">
        <v>117</v>
      </c>
      <c r="B100" s="242" t="s">
        <v>275</v>
      </c>
      <c r="C100" s="441" t="s">
        <v>740</v>
      </c>
      <c r="D100" s="441"/>
      <c r="E100" s="441"/>
      <c r="F100" s="169">
        <v>0</v>
      </c>
      <c r="G100" s="169">
        <v>0</v>
      </c>
      <c r="H100" s="169">
        <v>0</v>
      </c>
      <c r="I100" s="169">
        <v>0</v>
      </c>
      <c r="J100" s="169">
        <v>0</v>
      </c>
      <c r="K100" s="169">
        <v>0</v>
      </c>
      <c r="L100" s="169">
        <v>0</v>
      </c>
      <c r="M100" s="169">
        <v>0</v>
      </c>
      <c r="N100" s="169">
        <v>0</v>
      </c>
      <c r="O100" s="169">
        <v>0</v>
      </c>
      <c r="P100" s="169">
        <v>0</v>
      </c>
      <c r="Q100" s="257">
        <v>0</v>
      </c>
      <c r="R100" s="257">
        <v>0</v>
      </c>
      <c r="S100" s="257">
        <v>0</v>
      </c>
      <c r="T100" s="257">
        <v>0</v>
      </c>
    </row>
    <row r="101" spans="1:20" s="236" customFormat="1">
      <c r="A101" s="435" t="s">
        <v>222</v>
      </c>
      <c r="B101" s="435"/>
      <c r="C101" s="435"/>
      <c r="D101" s="435"/>
      <c r="E101" s="435"/>
      <c r="F101" s="234">
        <f>SUM(F99:F100)</f>
        <v>550</v>
      </c>
      <c r="G101" s="234">
        <f t="shared" ref="G101:T101" si="20">SUM(G99:G100)</f>
        <v>0</v>
      </c>
      <c r="H101" s="234">
        <f t="shared" si="20"/>
        <v>31</v>
      </c>
      <c r="I101" s="234">
        <f t="shared" si="20"/>
        <v>3</v>
      </c>
      <c r="J101" s="234">
        <f t="shared" si="20"/>
        <v>0</v>
      </c>
      <c r="K101" s="234">
        <f t="shared" si="20"/>
        <v>0</v>
      </c>
      <c r="L101" s="234">
        <f t="shared" si="20"/>
        <v>400</v>
      </c>
      <c r="M101" s="234">
        <f t="shared" si="20"/>
        <v>21</v>
      </c>
      <c r="N101" s="234">
        <f t="shared" si="20"/>
        <v>11</v>
      </c>
      <c r="O101" s="234">
        <f t="shared" si="20"/>
        <v>11</v>
      </c>
      <c r="P101" s="234">
        <f t="shared" si="20"/>
        <v>13</v>
      </c>
      <c r="Q101" s="234">
        <f t="shared" si="20"/>
        <v>1.4</v>
      </c>
      <c r="R101" s="234">
        <f t="shared" si="20"/>
        <v>0.6</v>
      </c>
      <c r="S101" s="234">
        <f t="shared" si="20"/>
        <v>0.15</v>
      </c>
      <c r="T101" s="234">
        <f t="shared" si="20"/>
        <v>0.2</v>
      </c>
    </row>
    <row r="102" spans="1:20" s="443" customFormat="1"/>
    <row r="103" spans="1:20" s="168" customFormat="1">
      <c r="A103" s="176">
        <f>'Main Meals'!C217</f>
        <v>40601</v>
      </c>
      <c r="B103" s="176" t="e">
        <f>'Main Meals'!#REF!</f>
        <v>#REF!</v>
      </c>
      <c r="C103" s="176"/>
      <c r="D103" s="176">
        <v>1</v>
      </c>
      <c r="E103" s="165" t="s">
        <v>304</v>
      </c>
      <c r="F103" s="176">
        <f>'Nutritionals - Main Meals'!F218</f>
        <v>330</v>
      </c>
      <c r="G103" s="176" t="str">
        <f>'Nutritionals - Main Meals'!G218</f>
        <v>N/A</v>
      </c>
      <c r="H103" s="176">
        <f>'Nutritionals - Main Meals'!H218</f>
        <v>12</v>
      </c>
      <c r="I103" s="176">
        <f>'Nutritionals - Main Meals'!I218</f>
        <v>6</v>
      </c>
      <c r="J103" s="176">
        <f>'Nutritionals - Main Meals'!J218</f>
        <v>0</v>
      </c>
      <c r="K103" s="176">
        <f>'Nutritionals - Main Meals'!K218</f>
        <v>80</v>
      </c>
      <c r="L103" s="176">
        <f>'Nutritionals - Main Meals'!L218</f>
        <v>260</v>
      </c>
      <c r="M103" s="176">
        <f>'Nutritionals - Main Meals'!M218</f>
        <v>37</v>
      </c>
      <c r="N103" s="176">
        <f>'Nutritionals - Main Meals'!N218</f>
        <v>7</v>
      </c>
      <c r="O103" s="176">
        <f>'Nutritionals - Main Meals'!O218</f>
        <v>11</v>
      </c>
      <c r="P103" s="176">
        <f>'Nutritionals - Main Meals'!P218</f>
        <v>27</v>
      </c>
      <c r="Q103" s="232">
        <f>'Nutritionals - Main Meals'!Q218</f>
        <v>0.35</v>
      </c>
      <c r="R103" s="232">
        <f>'Nutritionals - Main Meals'!R218</f>
        <v>1.3</v>
      </c>
      <c r="S103" s="232">
        <f>'Nutritionals - Main Meals'!S218</f>
        <v>0.15</v>
      </c>
      <c r="T103" s="232">
        <f>'Nutritionals - Main Meals'!T218</f>
        <v>0.1</v>
      </c>
    </row>
    <row r="104" spans="1:20" s="251" customFormat="1">
      <c r="A104" s="261">
        <v>124</v>
      </c>
      <c r="B104" s="261" t="str">
        <f>Components!C25</f>
        <v>Sour Cream (1oz)</v>
      </c>
      <c r="C104" s="261" t="s">
        <v>757</v>
      </c>
      <c r="D104" s="261">
        <v>1</v>
      </c>
      <c r="E104" s="249" t="s">
        <v>304</v>
      </c>
      <c r="F104" s="262">
        <v>20</v>
      </c>
      <c r="G104" s="262" t="s">
        <v>760</v>
      </c>
      <c r="H104" s="262">
        <v>2</v>
      </c>
      <c r="I104" s="262">
        <v>1</v>
      </c>
      <c r="J104" s="262">
        <v>0</v>
      </c>
      <c r="K104" s="262">
        <v>5</v>
      </c>
      <c r="L104" s="262">
        <v>0</v>
      </c>
      <c r="M104" s="262">
        <v>0</v>
      </c>
      <c r="N104" s="262">
        <v>0</v>
      </c>
      <c r="O104" s="262">
        <v>0</v>
      </c>
      <c r="P104" s="262">
        <v>0</v>
      </c>
      <c r="Q104" s="263">
        <v>0</v>
      </c>
      <c r="R104" s="263">
        <v>0</v>
      </c>
      <c r="S104" s="263">
        <v>0</v>
      </c>
      <c r="T104" s="263">
        <v>0</v>
      </c>
    </row>
    <row r="105" spans="1:20" s="251" customFormat="1">
      <c r="A105" s="261">
        <f>Components!B51</f>
        <v>501</v>
      </c>
      <c r="B105" s="261" t="str">
        <f>Components!C51</f>
        <v>Cheddar Cheese</v>
      </c>
      <c r="C105" s="261" t="s">
        <v>758</v>
      </c>
      <c r="D105" s="261">
        <v>1</v>
      </c>
      <c r="E105" s="249" t="s">
        <v>304</v>
      </c>
      <c r="F105" s="248">
        <v>80</v>
      </c>
      <c r="G105" s="248" t="s">
        <v>137</v>
      </c>
      <c r="H105" s="248">
        <v>6</v>
      </c>
      <c r="I105" s="248">
        <v>4.5</v>
      </c>
      <c r="J105" s="248">
        <v>0</v>
      </c>
      <c r="K105" s="248">
        <v>20</v>
      </c>
      <c r="L105" s="248">
        <v>140</v>
      </c>
      <c r="M105" s="248">
        <v>1</v>
      </c>
      <c r="N105" s="248">
        <v>0</v>
      </c>
      <c r="O105" s="248">
        <v>0</v>
      </c>
      <c r="P105" s="248">
        <v>5</v>
      </c>
      <c r="Q105" s="250">
        <v>0</v>
      </c>
      <c r="R105" s="250">
        <v>0</v>
      </c>
      <c r="S105" s="250">
        <v>0.1</v>
      </c>
      <c r="T105" s="250">
        <v>0</v>
      </c>
    </row>
    <row r="106" spans="1:20" s="254" customFormat="1">
      <c r="A106" s="435" t="s">
        <v>747</v>
      </c>
      <c r="B106" s="435"/>
      <c r="C106" s="435"/>
      <c r="D106" s="435"/>
      <c r="E106" s="435"/>
      <c r="F106" s="244">
        <f>SUM(F103:F105)</f>
        <v>430</v>
      </c>
      <c r="G106" s="244"/>
      <c r="H106" s="244">
        <f t="shared" ref="H106:M106" si="21">SUM(H103:H105)</f>
        <v>20</v>
      </c>
      <c r="I106" s="244">
        <f t="shared" si="21"/>
        <v>11.5</v>
      </c>
      <c r="J106" s="244">
        <f t="shared" si="21"/>
        <v>0</v>
      </c>
      <c r="K106" s="244">
        <f t="shared" si="21"/>
        <v>105</v>
      </c>
      <c r="L106" s="244">
        <f t="shared" si="21"/>
        <v>400</v>
      </c>
      <c r="M106" s="244">
        <f t="shared" si="21"/>
        <v>38</v>
      </c>
      <c r="N106" s="244"/>
      <c r="O106" s="244"/>
      <c r="P106" s="244"/>
      <c r="Q106" s="253"/>
      <c r="R106" s="253"/>
      <c r="S106" s="253"/>
      <c r="T106" s="253"/>
    </row>
    <row r="107" spans="1:20" s="443" customFormat="1"/>
    <row r="108" spans="1:20" s="168" customFormat="1">
      <c r="A108" s="176">
        <f>'Main Meals'!C218</f>
        <v>40602</v>
      </c>
      <c r="B108" s="176" t="e">
        <f>'Main Meals'!#REF!</f>
        <v>#REF!</v>
      </c>
      <c r="C108" s="176"/>
      <c r="D108" s="176">
        <v>1</v>
      </c>
      <c r="E108" s="165" t="s">
        <v>304</v>
      </c>
      <c r="F108" s="176">
        <f>'Nutritionals - Main Meals'!F219</f>
        <v>350</v>
      </c>
      <c r="G108" s="176" t="str">
        <f>'Nutritionals - Main Meals'!G219</f>
        <v>N/A</v>
      </c>
      <c r="H108" s="176">
        <f>'Nutritionals - Main Meals'!H219</f>
        <v>14</v>
      </c>
      <c r="I108" s="176">
        <f>'Nutritionals - Main Meals'!I219</f>
        <v>8</v>
      </c>
      <c r="J108" s="176">
        <f>'Nutritionals - Main Meals'!J219</f>
        <v>0</v>
      </c>
      <c r="K108" s="176">
        <f>'Nutritionals - Main Meals'!K219</f>
        <v>70</v>
      </c>
      <c r="L108" s="176">
        <f>'Nutritionals - Main Meals'!L219</f>
        <v>260</v>
      </c>
      <c r="M108" s="176">
        <f>'Nutritionals - Main Meals'!M219</f>
        <v>37</v>
      </c>
      <c r="N108" s="176">
        <f>'Nutritionals - Main Meals'!N219</f>
        <v>7</v>
      </c>
      <c r="O108" s="176">
        <f>'Nutritionals - Main Meals'!O219</f>
        <v>11</v>
      </c>
      <c r="P108" s="176">
        <f>'Nutritionals - Main Meals'!P219</f>
        <v>25</v>
      </c>
      <c r="Q108" s="232">
        <f>'Nutritionals - Main Meals'!Q219</f>
        <v>0.35</v>
      </c>
      <c r="R108" s="232">
        <f>'Nutritionals - Main Meals'!R219</f>
        <v>1.3</v>
      </c>
      <c r="S108" s="232">
        <f>'Nutritionals - Main Meals'!S219</f>
        <v>0.15</v>
      </c>
      <c r="T108" s="232">
        <f>'Nutritionals - Main Meals'!T219</f>
        <v>0.15</v>
      </c>
    </row>
    <row r="109" spans="1:20" s="251" customFormat="1">
      <c r="A109" s="261">
        <v>124</v>
      </c>
      <c r="B109" s="261" t="str">
        <f>Components!C25</f>
        <v>Sour Cream (1oz)</v>
      </c>
      <c r="C109" s="261" t="s">
        <v>757</v>
      </c>
      <c r="D109" s="261">
        <v>1</v>
      </c>
      <c r="E109" s="249" t="s">
        <v>304</v>
      </c>
      <c r="F109" s="262">
        <v>20</v>
      </c>
      <c r="G109" s="262" t="s">
        <v>760</v>
      </c>
      <c r="H109" s="262">
        <v>2</v>
      </c>
      <c r="I109" s="262">
        <v>1</v>
      </c>
      <c r="J109" s="262">
        <v>0</v>
      </c>
      <c r="K109" s="262">
        <v>5</v>
      </c>
      <c r="L109" s="262">
        <v>0</v>
      </c>
      <c r="M109" s="262">
        <v>0</v>
      </c>
      <c r="N109" s="262">
        <v>0</v>
      </c>
      <c r="O109" s="262">
        <v>0</v>
      </c>
      <c r="P109" s="262">
        <v>0</v>
      </c>
      <c r="Q109" s="263">
        <v>0</v>
      </c>
      <c r="R109" s="263">
        <v>0</v>
      </c>
      <c r="S109" s="263">
        <v>0</v>
      </c>
      <c r="T109" s="263">
        <v>0</v>
      </c>
    </row>
    <row r="110" spans="1:20" s="251" customFormat="1">
      <c r="A110" s="261">
        <f>Components!B51</f>
        <v>501</v>
      </c>
      <c r="B110" s="261" t="str">
        <f>Components!C51</f>
        <v>Cheddar Cheese</v>
      </c>
      <c r="C110" s="261" t="s">
        <v>758</v>
      </c>
      <c r="D110" s="261">
        <v>1</v>
      </c>
      <c r="E110" s="249" t="s">
        <v>304</v>
      </c>
      <c r="F110" s="248">
        <v>80</v>
      </c>
      <c r="G110" s="248" t="s">
        <v>137</v>
      </c>
      <c r="H110" s="248">
        <v>6</v>
      </c>
      <c r="I110" s="248">
        <v>4.5</v>
      </c>
      <c r="J110" s="248">
        <v>0</v>
      </c>
      <c r="K110" s="248">
        <v>20</v>
      </c>
      <c r="L110" s="248">
        <v>140</v>
      </c>
      <c r="M110" s="248">
        <v>1</v>
      </c>
      <c r="N110" s="248">
        <v>0</v>
      </c>
      <c r="O110" s="248">
        <v>0</v>
      </c>
      <c r="P110" s="248">
        <v>5</v>
      </c>
      <c r="Q110" s="250">
        <v>0</v>
      </c>
      <c r="R110" s="250">
        <v>0</v>
      </c>
      <c r="S110" s="250">
        <v>0.1</v>
      </c>
      <c r="T110" s="250">
        <v>0</v>
      </c>
    </row>
    <row r="111" spans="1:20" s="254" customFormat="1">
      <c r="A111" s="435" t="s">
        <v>748</v>
      </c>
      <c r="B111" s="435"/>
      <c r="C111" s="435"/>
      <c r="D111" s="435"/>
      <c r="E111" s="435"/>
      <c r="F111" s="244">
        <f>SUM(F108:F110)</f>
        <v>450</v>
      </c>
      <c r="G111" s="244">
        <f t="shared" ref="G111:T111" si="22">SUM(G108:G110)</f>
        <v>0</v>
      </c>
      <c r="H111" s="244">
        <f t="shared" si="22"/>
        <v>22</v>
      </c>
      <c r="I111" s="244">
        <f t="shared" si="22"/>
        <v>13.5</v>
      </c>
      <c r="J111" s="244">
        <f t="shared" si="22"/>
        <v>0</v>
      </c>
      <c r="K111" s="244">
        <f t="shared" si="22"/>
        <v>95</v>
      </c>
      <c r="L111" s="244">
        <f t="shared" si="22"/>
        <v>400</v>
      </c>
      <c r="M111" s="244">
        <f t="shared" si="22"/>
        <v>38</v>
      </c>
      <c r="N111" s="244">
        <f t="shared" si="22"/>
        <v>7</v>
      </c>
      <c r="O111" s="244">
        <f t="shared" si="22"/>
        <v>11</v>
      </c>
      <c r="P111" s="244">
        <f t="shared" si="22"/>
        <v>30</v>
      </c>
      <c r="Q111" s="253">
        <f t="shared" si="22"/>
        <v>0.35</v>
      </c>
      <c r="R111" s="253">
        <f t="shared" si="22"/>
        <v>1.3</v>
      </c>
      <c r="S111" s="253">
        <f t="shared" si="22"/>
        <v>0.25</v>
      </c>
      <c r="T111" s="253">
        <f t="shared" si="22"/>
        <v>0.15</v>
      </c>
    </row>
    <row r="112" spans="1:20" s="443" customFormat="1"/>
    <row r="113" spans="1:21" s="168" customFormat="1">
      <c r="A113" s="176">
        <f>'Main Meals'!C219</f>
        <v>40603</v>
      </c>
      <c r="B113" s="176" t="e">
        <f>'Main Meals'!#REF!</f>
        <v>#REF!</v>
      </c>
      <c r="C113" s="176"/>
      <c r="D113" s="176">
        <v>1</v>
      </c>
      <c r="E113" s="165" t="s">
        <v>304</v>
      </c>
      <c r="F113" s="176">
        <f>'Nutritionals - Main Meals'!F220</f>
        <v>270</v>
      </c>
      <c r="G113" s="176" t="str">
        <f>'Nutritionals - Main Meals'!G220</f>
        <v>N/A</v>
      </c>
      <c r="H113" s="176">
        <f>'Nutritionals - Main Meals'!H220</f>
        <v>10</v>
      </c>
      <c r="I113" s="176">
        <f>'Nutritionals - Main Meals'!I220</f>
        <v>6</v>
      </c>
      <c r="J113" s="176">
        <f>'Nutritionals - Main Meals'!J220</f>
        <v>0</v>
      </c>
      <c r="K113" s="176">
        <f>'Nutritionals - Main Meals'!K220</f>
        <v>30</v>
      </c>
      <c r="L113" s="176">
        <f>'Nutritionals - Main Meals'!L220</f>
        <v>240</v>
      </c>
      <c r="M113" s="176">
        <f>'Nutritionals - Main Meals'!M220</f>
        <v>41</v>
      </c>
      <c r="N113" s="176">
        <f>'Nutritionals - Main Meals'!N220</f>
        <v>8</v>
      </c>
      <c r="O113" s="176">
        <f>'Nutritionals - Main Meals'!O220</f>
        <v>13</v>
      </c>
      <c r="P113" s="176">
        <f>'Nutritionals - Main Meals'!P220</f>
        <v>11</v>
      </c>
      <c r="Q113" s="232">
        <f>'Nutritionals - Main Meals'!Q220</f>
        <v>0.8</v>
      </c>
      <c r="R113" s="232">
        <f>'Nutritionals - Main Meals'!R220</f>
        <v>1.3</v>
      </c>
      <c r="S113" s="232">
        <f>'Nutritionals - Main Meals'!S220</f>
        <v>0.15</v>
      </c>
      <c r="T113" s="232">
        <f>'Nutritionals - Main Meals'!T220</f>
        <v>0.1</v>
      </c>
    </row>
    <row r="114" spans="1:21" s="251" customFormat="1">
      <c r="A114" s="261">
        <v>124</v>
      </c>
      <c r="B114" s="261" t="str">
        <f>Components!C25</f>
        <v>Sour Cream (1oz)</v>
      </c>
      <c r="C114" s="261" t="s">
        <v>757</v>
      </c>
      <c r="D114" s="261">
        <v>1</v>
      </c>
      <c r="E114" s="249" t="s">
        <v>304</v>
      </c>
      <c r="F114" s="262">
        <v>20</v>
      </c>
      <c r="G114" s="262" t="s">
        <v>760</v>
      </c>
      <c r="H114" s="262">
        <v>2</v>
      </c>
      <c r="I114" s="262">
        <v>1</v>
      </c>
      <c r="J114" s="262">
        <v>0</v>
      </c>
      <c r="K114" s="262">
        <v>5</v>
      </c>
      <c r="L114" s="262">
        <v>0</v>
      </c>
      <c r="M114" s="262">
        <v>0</v>
      </c>
      <c r="N114" s="262">
        <v>0</v>
      </c>
      <c r="O114" s="262">
        <v>0</v>
      </c>
      <c r="P114" s="262">
        <v>0</v>
      </c>
      <c r="Q114" s="263">
        <v>0</v>
      </c>
      <c r="R114" s="263">
        <v>0</v>
      </c>
      <c r="S114" s="263">
        <v>0</v>
      </c>
      <c r="T114" s="263">
        <v>0</v>
      </c>
    </row>
    <row r="115" spans="1:21" s="251" customFormat="1">
      <c r="A115" s="261">
        <f>Components!B51</f>
        <v>501</v>
      </c>
      <c r="B115" s="261" t="str">
        <f>Components!C51</f>
        <v>Cheddar Cheese</v>
      </c>
      <c r="C115" s="261" t="s">
        <v>758</v>
      </c>
      <c r="D115" s="261">
        <v>1</v>
      </c>
      <c r="E115" s="249" t="s">
        <v>304</v>
      </c>
      <c r="F115" s="248">
        <v>80</v>
      </c>
      <c r="G115" s="248" t="s">
        <v>137</v>
      </c>
      <c r="H115" s="248">
        <v>6</v>
      </c>
      <c r="I115" s="248">
        <v>4.5</v>
      </c>
      <c r="J115" s="248">
        <v>0</v>
      </c>
      <c r="K115" s="248">
        <v>20</v>
      </c>
      <c r="L115" s="248">
        <v>140</v>
      </c>
      <c r="M115" s="248">
        <v>1</v>
      </c>
      <c r="N115" s="248">
        <v>0</v>
      </c>
      <c r="O115" s="248">
        <v>0</v>
      </c>
      <c r="P115" s="248">
        <v>5</v>
      </c>
      <c r="Q115" s="250">
        <v>0</v>
      </c>
      <c r="R115" s="250">
        <v>0</v>
      </c>
      <c r="S115" s="250">
        <v>0.1</v>
      </c>
      <c r="T115" s="250">
        <v>0</v>
      </c>
    </row>
    <row r="116" spans="1:21" s="254" customFormat="1">
      <c r="A116" s="435" t="s">
        <v>749</v>
      </c>
      <c r="B116" s="435"/>
      <c r="C116" s="435"/>
      <c r="D116" s="435"/>
      <c r="E116" s="435"/>
      <c r="F116" s="244">
        <f>SUM(F113:F115)</f>
        <v>370</v>
      </c>
      <c r="G116" s="244">
        <f t="shared" ref="G116:T116" si="23">SUM(G113:G115)</f>
        <v>0</v>
      </c>
      <c r="H116" s="244">
        <f t="shared" si="23"/>
        <v>18</v>
      </c>
      <c r="I116" s="244">
        <f t="shared" si="23"/>
        <v>11.5</v>
      </c>
      <c r="J116" s="244">
        <f t="shared" si="23"/>
        <v>0</v>
      </c>
      <c r="K116" s="244">
        <f t="shared" si="23"/>
        <v>55</v>
      </c>
      <c r="L116" s="244">
        <f t="shared" si="23"/>
        <v>380</v>
      </c>
      <c r="M116" s="244">
        <f t="shared" si="23"/>
        <v>42</v>
      </c>
      <c r="N116" s="244">
        <f t="shared" si="23"/>
        <v>8</v>
      </c>
      <c r="O116" s="244">
        <f t="shared" si="23"/>
        <v>13</v>
      </c>
      <c r="P116" s="244">
        <f t="shared" si="23"/>
        <v>16</v>
      </c>
      <c r="Q116" s="253">
        <f t="shared" si="23"/>
        <v>0.8</v>
      </c>
      <c r="R116" s="253">
        <f t="shared" si="23"/>
        <v>1.3</v>
      </c>
      <c r="S116" s="253">
        <f t="shared" si="23"/>
        <v>0.25</v>
      </c>
      <c r="T116" s="253">
        <f t="shared" si="23"/>
        <v>0.1</v>
      </c>
    </row>
    <row r="117" spans="1:21" s="168" customFormat="1">
      <c r="A117" s="176">
        <f>'Main Meals'!C220</f>
        <v>40701</v>
      </c>
      <c r="B117" s="168" t="e">
        <f>'Main Meals'!#REF!</f>
        <v>#REF!</v>
      </c>
      <c r="C117" s="176"/>
      <c r="D117" s="176">
        <v>1</v>
      </c>
      <c r="E117" s="165" t="s">
        <v>304</v>
      </c>
      <c r="F117" s="176">
        <f>'Nutritionals - Main Meals'!F221</f>
        <v>370</v>
      </c>
      <c r="G117" s="176" t="str">
        <f>'Nutritionals - Main Meals'!G221</f>
        <v>N/A</v>
      </c>
      <c r="H117" s="176">
        <f>'Nutritionals - Main Meals'!H221</f>
        <v>16</v>
      </c>
      <c r="I117" s="176">
        <f>'Nutritionals - Main Meals'!I221</f>
        <v>3</v>
      </c>
      <c r="J117" s="176">
        <f>'Nutritionals - Main Meals'!J221</f>
        <v>0</v>
      </c>
      <c r="K117" s="176">
        <f>'Nutritionals - Main Meals'!K221</f>
        <v>85</v>
      </c>
      <c r="L117" s="176">
        <f>'Nutritionals - Main Meals'!L221</f>
        <v>740</v>
      </c>
      <c r="M117" s="176">
        <f>'Nutritionals - Main Meals'!M221</f>
        <v>26</v>
      </c>
      <c r="N117" s="176">
        <f>'Nutritionals - Main Meals'!N221</f>
        <v>5</v>
      </c>
      <c r="O117" s="176">
        <f>'Nutritionals - Main Meals'!O221</f>
        <v>10</v>
      </c>
      <c r="P117" s="176">
        <f>'Nutritionals - Main Meals'!P221</f>
        <v>35</v>
      </c>
      <c r="Q117" s="232">
        <f>'Nutritionals - Main Meals'!Q221</f>
        <v>0.8</v>
      </c>
      <c r="R117" s="232">
        <f>'Nutritionals - Main Meals'!R221</f>
        <v>1.6</v>
      </c>
      <c r="S117" s="232">
        <f>'Nutritionals - Main Meals'!S221</f>
        <v>0.15</v>
      </c>
      <c r="T117" s="232">
        <f>'Nutritionals - Main Meals'!T221</f>
        <v>0.15</v>
      </c>
    </row>
    <row r="118" spans="1:21" s="168" customFormat="1">
      <c r="A118" s="176">
        <f>Components!B24</f>
        <v>123</v>
      </c>
      <c r="B118" s="168" t="str">
        <f>Components!C24</f>
        <v>Black Bean Sauce</v>
      </c>
      <c r="C118" s="176" t="s">
        <v>756</v>
      </c>
      <c r="D118" s="176">
        <v>1</v>
      </c>
      <c r="E118" s="165" t="s">
        <v>304</v>
      </c>
      <c r="F118" s="264">
        <v>30</v>
      </c>
      <c r="G118" s="264" t="s">
        <v>137</v>
      </c>
      <c r="H118" s="264">
        <v>1</v>
      </c>
      <c r="I118" s="264">
        <v>0</v>
      </c>
      <c r="J118" s="264">
        <v>0</v>
      </c>
      <c r="K118" s="264">
        <v>0</v>
      </c>
      <c r="L118" s="264">
        <v>270</v>
      </c>
      <c r="M118" s="264">
        <v>4</v>
      </c>
      <c r="N118" s="264">
        <v>0</v>
      </c>
      <c r="O118" s="264">
        <v>2</v>
      </c>
      <c r="P118" s="264">
        <v>0</v>
      </c>
      <c r="Q118" s="265">
        <v>0</v>
      </c>
      <c r="R118" s="265">
        <v>0</v>
      </c>
      <c r="S118" s="265">
        <v>0</v>
      </c>
      <c r="T118" s="265">
        <v>0</v>
      </c>
    </row>
    <row r="119" spans="1:21" s="254" customFormat="1">
      <c r="A119" s="435" t="s">
        <v>750</v>
      </c>
      <c r="B119" s="435"/>
      <c r="C119" s="244"/>
      <c r="D119" s="244"/>
      <c r="F119" s="244">
        <f>SUM(F117:F118)</f>
        <v>400</v>
      </c>
      <c r="G119" s="244">
        <f t="shared" ref="G119:T119" si="24">SUM(G117:G118)</f>
        <v>0</v>
      </c>
      <c r="H119" s="244">
        <f t="shared" si="24"/>
        <v>17</v>
      </c>
      <c r="I119" s="244">
        <f t="shared" si="24"/>
        <v>3</v>
      </c>
      <c r="J119" s="244">
        <f t="shared" si="24"/>
        <v>0</v>
      </c>
      <c r="K119" s="244">
        <f t="shared" si="24"/>
        <v>85</v>
      </c>
      <c r="L119" s="244">
        <f t="shared" si="24"/>
        <v>1010</v>
      </c>
      <c r="M119" s="244">
        <f t="shared" si="24"/>
        <v>30</v>
      </c>
      <c r="N119" s="244">
        <f t="shared" si="24"/>
        <v>5</v>
      </c>
      <c r="O119" s="244">
        <f t="shared" si="24"/>
        <v>12</v>
      </c>
      <c r="P119" s="244">
        <f t="shared" si="24"/>
        <v>35</v>
      </c>
      <c r="Q119" s="253">
        <f t="shared" si="24"/>
        <v>0.8</v>
      </c>
      <c r="R119" s="253">
        <f t="shared" si="24"/>
        <v>1.6</v>
      </c>
      <c r="S119" s="253">
        <f t="shared" si="24"/>
        <v>0.15</v>
      </c>
      <c r="T119" s="253">
        <f t="shared" si="24"/>
        <v>0.15</v>
      </c>
    </row>
    <row r="120" spans="1:21" s="168" customFormat="1">
      <c r="A120" s="176">
        <f>'Main Meals'!C221</f>
        <v>40702</v>
      </c>
      <c r="B120" s="168" t="e">
        <f>'Main Meals'!#REF!</f>
        <v>#REF!</v>
      </c>
      <c r="C120" s="176"/>
      <c r="D120" s="176">
        <v>1</v>
      </c>
      <c r="E120" s="165" t="s">
        <v>304</v>
      </c>
      <c r="F120" s="176">
        <f>'Nutritionals - Main Meals'!F222</f>
        <v>300</v>
      </c>
      <c r="G120" s="176" t="str">
        <f>'Nutritionals - Main Meals'!G222</f>
        <v>N/A</v>
      </c>
      <c r="H120" s="176">
        <f>'Nutritionals - Main Meals'!H222</f>
        <v>13</v>
      </c>
      <c r="I120" s="176">
        <f>'Nutritionals - Main Meals'!I222</f>
        <v>2</v>
      </c>
      <c r="J120" s="176">
        <f>'Nutritionals - Main Meals'!J222</f>
        <v>0</v>
      </c>
      <c r="K120" s="176">
        <f>'Nutritionals - Main Meals'!K222</f>
        <v>100</v>
      </c>
      <c r="L120" s="176">
        <f>'Nutritionals - Main Meals'!L222</f>
        <v>1270</v>
      </c>
      <c r="M120" s="176">
        <f>'Nutritionals - Main Meals'!M222</f>
        <v>26</v>
      </c>
      <c r="N120" s="176">
        <f>'Nutritionals - Main Meals'!N222</f>
        <v>6</v>
      </c>
      <c r="O120" s="176">
        <f>'Nutritionals - Main Meals'!O222</f>
        <v>10</v>
      </c>
      <c r="P120" s="176">
        <f>'Nutritionals - Main Meals'!P222</f>
        <v>21</v>
      </c>
      <c r="Q120" s="232">
        <f>'Nutritionals - Main Meals'!Q222</f>
        <v>0.8</v>
      </c>
      <c r="R120" s="232">
        <f>'Nutritionals - Main Meals'!R222</f>
        <v>1.6</v>
      </c>
      <c r="S120" s="232">
        <f>'Nutritionals - Main Meals'!S222</f>
        <v>0.15</v>
      </c>
      <c r="T120" s="232">
        <f>'Nutritionals - Main Meals'!T222</f>
        <v>0.15</v>
      </c>
    </row>
    <row r="121" spans="1:21" s="168" customFormat="1">
      <c r="A121" s="176">
        <f>Components!B24</f>
        <v>123</v>
      </c>
      <c r="B121" s="168" t="str">
        <f>Components!C24</f>
        <v>Black Bean Sauce</v>
      </c>
      <c r="C121" s="176" t="s">
        <v>756</v>
      </c>
      <c r="D121" s="176">
        <v>1</v>
      </c>
      <c r="E121" s="165" t="s">
        <v>304</v>
      </c>
      <c r="F121" s="264">
        <v>30</v>
      </c>
      <c r="G121" s="264" t="s">
        <v>137</v>
      </c>
      <c r="H121" s="264">
        <v>1</v>
      </c>
      <c r="I121" s="264">
        <v>0</v>
      </c>
      <c r="J121" s="264">
        <v>0</v>
      </c>
      <c r="K121" s="264">
        <v>0</v>
      </c>
      <c r="L121" s="264">
        <v>270</v>
      </c>
      <c r="M121" s="264">
        <v>4</v>
      </c>
      <c r="N121" s="264">
        <v>0</v>
      </c>
      <c r="O121" s="264">
        <v>2</v>
      </c>
      <c r="P121" s="264">
        <v>0</v>
      </c>
      <c r="Q121" s="265">
        <v>0</v>
      </c>
      <c r="R121" s="265">
        <v>0</v>
      </c>
      <c r="S121" s="265">
        <v>0</v>
      </c>
      <c r="T121" s="265">
        <v>0</v>
      </c>
    </row>
    <row r="122" spans="1:21" s="254" customFormat="1">
      <c r="A122" s="435" t="s">
        <v>751</v>
      </c>
      <c r="B122" s="435"/>
      <c r="C122" s="244"/>
      <c r="D122" s="244"/>
      <c r="F122" s="244">
        <f>SUM(F120:F121)</f>
        <v>330</v>
      </c>
      <c r="G122" s="244">
        <f t="shared" ref="G122:T122" si="25">SUM(G120:G121)</f>
        <v>0</v>
      </c>
      <c r="H122" s="244">
        <f t="shared" si="25"/>
        <v>14</v>
      </c>
      <c r="I122" s="244">
        <f t="shared" si="25"/>
        <v>2</v>
      </c>
      <c r="J122" s="244">
        <f t="shared" si="25"/>
        <v>0</v>
      </c>
      <c r="K122" s="244">
        <f t="shared" si="25"/>
        <v>100</v>
      </c>
      <c r="L122" s="244">
        <f t="shared" si="25"/>
        <v>1540</v>
      </c>
      <c r="M122" s="244">
        <f t="shared" si="25"/>
        <v>30</v>
      </c>
      <c r="N122" s="244">
        <f t="shared" si="25"/>
        <v>6</v>
      </c>
      <c r="O122" s="244">
        <f t="shared" si="25"/>
        <v>12</v>
      </c>
      <c r="P122" s="244">
        <f t="shared" si="25"/>
        <v>21</v>
      </c>
      <c r="Q122" s="253">
        <f t="shared" si="25"/>
        <v>0.8</v>
      </c>
      <c r="R122" s="253">
        <f t="shared" si="25"/>
        <v>1.6</v>
      </c>
      <c r="S122" s="253">
        <f t="shared" si="25"/>
        <v>0.15</v>
      </c>
      <c r="T122" s="253">
        <f t="shared" si="25"/>
        <v>0.15</v>
      </c>
    </row>
    <row r="123" spans="1:21" s="168" customFormat="1">
      <c r="A123" s="176">
        <f>'Main Meals'!C222</f>
        <v>40703</v>
      </c>
      <c r="B123" s="168" t="e">
        <f>'Main Meals'!#REF!</f>
        <v>#REF!</v>
      </c>
      <c r="C123" s="176"/>
      <c r="D123" s="176">
        <v>1</v>
      </c>
      <c r="E123" s="165" t="s">
        <v>304</v>
      </c>
      <c r="F123" s="176">
        <f>'Nutritionals - Main Meals'!F223</f>
        <v>320</v>
      </c>
      <c r="G123" s="176" t="str">
        <f>'Nutritionals - Main Meals'!G223</f>
        <v>N/A</v>
      </c>
      <c r="H123" s="176">
        <f>'Nutritionals - Main Meals'!H223</f>
        <v>16</v>
      </c>
      <c r="I123" s="176">
        <f>'Nutritionals - Main Meals'!I223</f>
        <v>2</v>
      </c>
      <c r="J123" s="176">
        <f>'Nutritionals - Main Meals'!J223</f>
        <v>0</v>
      </c>
      <c r="K123" s="176">
        <f>'Nutritionals - Main Meals'!K223</f>
        <v>0</v>
      </c>
      <c r="L123" s="176">
        <f>'Nutritionals - Main Meals'!L223</f>
        <v>700</v>
      </c>
      <c r="M123" s="176">
        <f>'Nutritionals - Main Meals'!M223</f>
        <v>30</v>
      </c>
      <c r="N123" s="176">
        <f>'Nutritionals - Main Meals'!N223</f>
        <v>8</v>
      </c>
      <c r="O123" s="176">
        <f>'Nutritionals - Main Meals'!O223</f>
        <v>11</v>
      </c>
      <c r="P123" s="176">
        <f>'Nutritionals - Main Meals'!P223</f>
        <v>18</v>
      </c>
      <c r="Q123" s="232">
        <f>'Nutritionals - Main Meals'!Q223</f>
        <v>0.8</v>
      </c>
      <c r="R123" s="232">
        <f>'Nutritionals - Main Meals'!R223</f>
        <v>1.6</v>
      </c>
      <c r="S123" s="232">
        <f>'Nutritionals - Main Meals'!S223</f>
        <v>0.15</v>
      </c>
      <c r="T123" s="232">
        <f>'Nutritionals - Main Meals'!T223</f>
        <v>0.2</v>
      </c>
    </row>
    <row r="124" spans="1:21" s="168" customFormat="1">
      <c r="A124" s="176">
        <f>Components!B24</f>
        <v>123</v>
      </c>
      <c r="B124" s="168" t="str">
        <f>Components!C24</f>
        <v>Black Bean Sauce</v>
      </c>
      <c r="C124" s="176" t="s">
        <v>756</v>
      </c>
      <c r="D124" s="176">
        <v>1</v>
      </c>
      <c r="E124" s="165" t="s">
        <v>304</v>
      </c>
      <c r="F124" s="264">
        <v>30</v>
      </c>
      <c r="G124" s="264" t="s">
        <v>137</v>
      </c>
      <c r="H124" s="264">
        <v>1</v>
      </c>
      <c r="I124" s="264">
        <v>0</v>
      </c>
      <c r="J124" s="264">
        <v>0</v>
      </c>
      <c r="K124" s="264">
        <v>0</v>
      </c>
      <c r="L124" s="264">
        <v>270</v>
      </c>
      <c r="M124" s="264">
        <v>4</v>
      </c>
      <c r="N124" s="264">
        <v>0</v>
      </c>
      <c r="O124" s="264">
        <v>2</v>
      </c>
      <c r="P124" s="264">
        <v>0</v>
      </c>
      <c r="Q124" s="265">
        <v>0</v>
      </c>
      <c r="R124" s="265">
        <v>0</v>
      </c>
      <c r="S124" s="265">
        <v>0</v>
      </c>
      <c r="T124" s="265">
        <v>0</v>
      </c>
      <c r="U124" s="260"/>
    </row>
    <row r="125" spans="1:21" s="254" customFormat="1">
      <c r="A125" s="435" t="s">
        <v>752</v>
      </c>
      <c r="B125" s="435"/>
      <c r="C125" s="244"/>
      <c r="D125" s="244"/>
      <c r="F125" s="244">
        <f>SUM(F123:F124)</f>
        <v>350</v>
      </c>
      <c r="G125" s="244">
        <f t="shared" ref="G125:T125" si="26">SUM(G123:G124)</f>
        <v>0</v>
      </c>
      <c r="H125" s="244">
        <f t="shared" si="26"/>
        <v>17</v>
      </c>
      <c r="I125" s="244">
        <f t="shared" si="26"/>
        <v>2</v>
      </c>
      <c r="J125" s="244">
        <f t="shared" si="26"/>
        <v>0</v>
      </c>
      <c r="K125" s="244">
        <f t="shared" si="26"/>
        <v>0</v>
      </c>
      <c r="L125" s="244">
        <f t="shared" si="26"/>
        <v>970</v>
      </c>
      <c r="M125" s="244">
        <f t="shared" si="26"/>
        <v>34</v>
      </c>
      <c r="N125" s="244">
        <f t="shared" si="26"/>
        <v>8</v>
      </c>
      <c r="O125" s="244">
        <f t="shared" si="26"/>
        <v>13</v>
      </c>
      <c r="P125" s="244">
        <f t="shared" si="26"/>
        <v>18</v>
      </c>
      <c r="Q125" s="253">
        <f t="shared" si="26"/>
        <v>0.8</v>
      </c>
      <c r="R125" s="253">
        <f t="shared" si="26"/>
        <v>1.6</v>
      </c>
      <c r="S125" s="253">
        <f t="shared" si="26"/>
        <v>0.15</v>
      </c>
      <c r="T125" s="253">
        <f t="shared" si="26"/>
        <v>0.2</v>
      </c>
    </row>
    <row r="126" spans="1:21" s="168" customFormat="1">
      <c r="A126" s="176">
        <f>'Nutritionals - Main Meals'!A75</f>
        <v>5200</v>
      </c>
      <c r="B126" s="168" t="str">
        <f>'Nutritionals - Main Meals'!B75</f>
        <v xml:space="preserve">Montauk Crab Cakes </v>
      </c>
      <c r="C126" s="176" t="str">
        <f>'Nutritionals - Main Meals'!C75</f>
        <v>1 Container</v>
      </c>
      <c r="D126" s="176">
        <f>'Nutritionals - Main Meals'!D75</f>
        <v>1</v>
      </c>
      <c r="E126" s="176" t="str">
        <f>'Nutritionals - Main Meals'!E75</f>
        <v xml:space="preserve">Per Serving: </v>
      </c>
      <c r="F126" s="176">
        <f>'Nutritionals - Main Meals'!F75</f>
        <v>550</v>
      </c>
      <c r="G126" s="176" t="str">
        <f>'Nutritionals - Main Meals'!G75</f>
        <v>N/A</v>
      </c>
      <c r="H126" s="176">
        <f>'Nutritionals - Main Meals'!H75</f>
        <v>28</v>
      </c>
      <c r="I126" s="176">
        <f>'Nutritionals - Main Meals'!I75</f>
        <v>3</v>
      </c>
      <c r="J126" s="176">
        <f>'Nutritionals - Main Meals'!J75</f>
        <v>0</v>
      </c>
      <c r="K126" s="176">
        <f>'Nutritionals - Main Meals'!K75</f>
        <v>265</v>
      </c>
      <c r="L126" s="176">
        <f>'Nutritionals - Main Meals'!L75</f>
        <v>1060</v>
      </c>
      <c r="M126" s="176">
        <f>'Nutritionals - Main Meals'!M75</f>
        <v>45</v>
      </c>
      <c r="N126" s="176">
        <f>'Nutritionals - Main Meals'!N75</f>
        <v>5</v>
      </c>
      <c r="O126" s="176">
        <f>'Nutritionals - Main Meals'!O75</f>
        <v>15</v>
      </c>
      <c r="P126" s="176">
        <f>'Nutritionals - Main Meals'!P75</f>
        <v>27</v>
      </c>
      <c r="Q126" s="232">
        <f>'Nutritionals - Main Meals'!Q75</f>
        <v>0.6</v>
      </c>
      <c r="R126" s="232">
        <f>'Nutritionals - Main Meals'!R75</f>
        <v>0.8</v>
      </c>
      <c r="S126" s="232">
        <f>'Nutritionals - Main Meals'!S75</f>
        <v>0.15</v>
      </c>
      <c r="T126" s="232">
        <f>'Nutritionals - Main Meals'!T75</f>
        <v>0.15</v>
      </c>
    </row>
    <row r="127" spans="1:21" s="168" customFormat="1">
      <c r="A127" s="176">
        <f>'Nutritionals - Components'!A17</f>
        <v>115</v>
      </c>
      <c r="B127" s="168" t="str">
        <f>'Nutritionals - Components'!B17</f>
        <v>Lemon-Paprika Aioli</v>
      </c>
      <c r="C127" s="176" t="str">
        <f>'Nutritionals - Components'!C17</f>
        <v>25 g</v>
      </c>
      <c r="D127" s="176">
        <f>'Nutritionals - Components'!D17</f>
        <v>1</v>
      </c>
      <c r="E127" s="176" t="str">
        <f>'Nutritionals - Components'!E17</f>
        <v xml:space="preserve">Per Serving: </v>
      </c>
      <c r="F127" s="176">
        <f>'Nutritionals - Components'!F17</f>
        <v>0</v>
      </c>
      <c r="G127" s="176">
        <f>'Nutritionals - Components'!G17</f>
        <v>0</v>
      </c>
      <c r="H127" s="176">
        <f>'Nutritionals - Components'!H17</f>
        <v>0</v>
      </c>
      <c r="I127" s="176">
        <f>'Nutritionals - Components'!I17</f>
        <v>0</v>
      </c>
      <c r="J127" s="176">
        <f>'Nutritionals - Components'!J17</f>
        <v>0</v>
      </c>
      <c r="K127" s="176">
        <f>'Nutritionals - Components'!K17</f>
        <v>0</v>
      </c>
      <c r="L127" s="176">
        <f>'Nutritionals - Components'!L17</f>
        <v>0</v>
      </c>
      <c r="M127" s="176">
        <f>'Nutritionals - Components'!M17</f>
        <v>0</v>
      </c>
      <c r="N127" s="176">
        <f>'Nutritionals - Components'!N17</f>
        <v>0</v>
      </c>
      <c r="O127" s="176">
        <f>'Nutritionals - Components'!O17</f>
        <v>0</v>
      </c>
      <c r="P127" s="176">
        <f>'Nutritionals - Components'!P17</f>
        <v>0</v>
      </c>
      <c r="Q127" s="232">
        <f>'Nutritionals - Components'!Q17</f>
        <v>0</v>
      </c>
      <c r="R127" s="232">
        <f>'Nutritionals - Components'!R17</f>
        <v>0</v>
      </c>
      <c r="S127" s="232">
        <f>'Nutritionals - Components'!S17</f>
        <v>0</v>
      </c>
      <c r="T127" s="232">
        <f>'Nutritionals - Components'!T17</f>
        <v>0</v>
      </c>
    </row>
    <row r="128" spans="1:21" s="236" customFormat="1">
      <c r="A128" s="435" t="e">
        <f>'Main Meals'!#REF!</f>
        <v>#REF!</v>
      </c>
      <c r="B128" s="435"/>
      <c r="C128" s="435"/>
      <c r="D128" s="435"/>
      <c r="E128" s="435"/>
      <c r="F128" s="234">
        <f t="shared" ref="F128:T128" si="27">SUM(F126:F127)</f>
        <v>550</v>
      </c>
      <c r="G128" s="234">
        <f t="shared" si="27"/>
        <v>0</v>
      </c>
      <c r="H128" s="234">
        <f t="shared" si="27"/>
        <v>28</v>
      </c>
      <c r="I128" s="234">
        <f t="shared" si="27"/>
        <v>3</v>
      </c>
      <c r="J128" s="234">
        <f t="shared" si="27"/>
        <v>0</v>
      </c>
      <c r="K128" s="234">
        <f t="shared" si="27"/>
        <v>265</v>
      </c>
      <c r="L128" s="234">
        <f t="shared" si="27"/>
        <v>1060</v>
      </c>
      <c r="M128" s="234">
        <f t="shared" si="27"/>
        <v>45</v>
      </c>
      <c r="N128" s="234">
        <f t="shared" si="27"/>
        <v>5</v>
      </c>
      <c r="O128" s="234">
        <f t="shared" si="27"/>
        <v>15</v>
      </c>
      <c r="P128" s="234">
        <f t="shared" si="27"/>
        <v>27</v>
      </c>
      <c r="Q128" s="235">
        <f t="shared" si="27"/>
        <v>0.6</v>
      </c>
      <c r="R128" s="235">
        <f t="shared" si="27"/>
        <v>0.8</v>
      </c>
      <c r="S128" s="235">
        <f t="shared" si="27"/>
        <v>0.15</v>
      </c>
      <c r="T128" s="235">
        <f t="shared" si="27"/>
        <v>0.15</v>
      </c>
    </row>
    <row r="129" spans="1:20" s="168" customFormat="1">
      <c r="A129" s="176">
        <f>'Nutritionals - Main Meals'!A37</f>
        <v>2900</v>
      </c>
      <c r="B129" s="168" t="str">
        <f>'Nutritionals - Main Meals'!B37</f>
        <v>Pesto Spaghetti Squash Salad (Veggie)</v>
      </c>
      <c r="C129" s="22" t="str">
        <f>'Nutritionals - Main Meals'!C37</f>
        <v>1 Container</v>
      </c>
      <c r="D129" s="22">
        <f>'Nutritionals - Main Meals'!D37</f>
        <v>1</v>
      </c>
      <c r="E129" s="22" t="str">
        <f>'Nutritionals - Main Meals'!E37</f>
        <v xml:space="preserve">Per Serving: </v>
      </c>
      <c r="F129" s="22">
        <f>'Nutritionals - Main Meals'!F37</f>
        <v>350</v>
      </c>
      <c r="G129" s="22" t="str">
        <f>'Nutritionals - Main Meals'!G37</f>
        <v>N/A</v>
      </c>
      <c r="H129" s="22">
        <f>'Nutritionals - Main Meals'!H37</f>
        <v>29</v>
      </c>
      <c r="I129" s="22">
        <f>'Nutritionals - Main Meals'!I37</f>
        <v>7</v>
      </c>
      <c r="J129" s="22">
        <f>'Nutritionals - Main Meals'!J37</f>
        <v>0</v>
      </c>
      <c r="K129" s="22">
        <f>'Nutritionals - Main Meals'!K37</f>
        <v>5</v>
      </c>
      <c r="L129" s="22">
        <f>'Nutritionals - Main Meals'!L37</f>
        <v>420</v>
      </c>
      <c r="M129" s="22">
        <f>'Nutritionals - Main Meals'!M37</f>
        <v>14</v>
      </c>
      <c r="N129" s="22">
        <f>'Nutritionals - Main Meals'!N37</f>
        <v>5</v>
      </c>
      <c r="O129" s="22">
        <f>'Nutritionals - Main Meals'!O37</f>
        <v>6</v>
      </c>
      <c r="P129" s="22">
        <f>'Nutritionals - Main Meals'!P37</f>
        <v>11</v>
      </c>
      <c r="Q129" s="233">
        <f>'Nutritionals - Main Meals'!Q37</f>
        <v>0.1</v>
      </c>
      <c r="R129" s="233">
        <f>'Nutritionals - Main Meals'!R37</f>
        <v>0.35</v>
      </c>
      <c r="S129" s="233">
        <f>'Nutritionals - Main Meals'!S37</f>
        <v>0.2</v>
      </c>
      <c r="T129" s="233">
        <f>'Nutritionals - Main Meals'!T37</f>
        <v>0.15</v>
      </c>
    </row>
    <row r="130" spans="1:20" s="168" customFormat="1">
      <c r="A130" s="176">
        <f>'Nutritionals - Components'!A5</f>
        <v>103</v>
      </c>
      <c r="B130" s="168" t="str">
        <f>'Nutritionals - Components'!B5</f>
        <v>Basil Pesto</v>
      </c>
      <c r="C130" s="176" t="str">
        <f>'Nutritionals - Components'!C5</f>
        <v>1 oz (25 g)</v>
      </c>
      <c r="D130" s="176">
        <f>'Nutritionals - Components'!D5</f>
        <v>1</v>
      </c>
      <c r="E130" s="176" t="s">
        <v>304</v>
      </c>
      <c r="F130" s="176">
        <f>'Nutritionals - Components'!F5</f>
        <v>0</v>
      </c>
      <c r="G130" s="176">
        <f>'Nutritionals - Components'!G5</f>
        <v>0</v>
      </c>
      <c r="H130" s="176">
        <f>'Nutritionals - Components'!H5</f>
        <v>0</v>
      </c>
      <c r="I130" s="176">
        <f>'Nutritionals - Components'!I5</f>
        <v>0</v>
      </c>
      <c r="J130" s="176">
        <f>'Nutritionals - Components'!J5</f>
        <v>0</v>
      </c>
      <c r="K130" s="176">
        <f>'Nutritionals - Components'!K5</f>
        <v>0</v>
      </c>
      <c r="L130" s="176">
        <f>'Nutritionals - Components'!L5</f>
        <v>0</v>
      </c>
      <c r="M130" s="176">
        <f>'Nutritionals - Components'!M5</f>
        <v>0</v>
      </c>
      <c r="N130" s="176">
        <f>'Nutritionals - Components'!N5</f>
        <v>0</v>
      </c>
      <c r="O130" s="176">
        <f>'Nutritionals - Components'!O5</f>
        <v>0</v>
      </c>
      <c r="P130" s="176">
        <f>'Nutritionals - Components'!P5</f>
        <v>0</v>
      </c>
      <c r="Q130" s="232">
        <f>'Nutritionals - Components'!Q5</f>
        <v>0</v>
      </c>
      <c r="R130" s="232">
        <f>'Nutritionals - Components'!R5</f>
        <v>0</v>
      </c>
      <c r="S130" s="232">
        <f>'Nutritionals - Components'!S5</f>
        <v>0</v>
      </c>
      <c r="T130" s="232">
        <f>'Nutritionals - Components'!T5</f>
        <v>0</v>
      </c>
    </row>
    <row r="131" spans="1:20" s="236" customFormat="1">
      <c r="A131" s="442" t="s">
        <v>1007</v>
      </c>
      <c r="B131" s="442"/>
      <c r="C131" s="254"/>
      <c r="D131" s="244">
        <v>1</v>
      </c>
      <c r="E131" s="266" t="s">
        <v>304</v>
      </c>
      <c r="F131" s="244">
        <f>SUM(F129:F130)</f>
        <v>350</v>
      </c>
      <c r="G131" s="244">
        <f t="shared" ref="G131:J131" si="28">SUM(G129:G130)</f>
        <v>0</v>
      </c>
      <c r="H131" s="244">
        <f t="shared" si="28"/>
        <v>29</v>
      </c>
      <c r="I131" s="244">
        <f t="shared" si="28"/>
        <v>7</v>
      </c>
      <c r="J131" s="244">
        <f t="shared" si="28"/>
        <v>0</v>
      </c>
      <c r="K131" s="244">
        <f t="shared" ref="K131" si="29">SUM(K129:K130)</f>
        <v>5</v>
      </c>
      <c r="L131" s="244">
        <f t="shared" ref="L131" si="30">SUM(L129:L130)</f>
        <v>420</v>
      </c>
      <c r="M131" s="244">
        <f t="shared" ref="M131:N131" si="31">SUM(M129:M130)</f>
        <v>14</v>
      </c>
      <c r="N131" s="244">
        <f t="shared" si="31"/>
        <v>5</v>
      </c>
      <c r="O131" s="244">
        <f t="shared" ref="O131" si="32">SUM(O129:O130)</f>
        <v>6</v>
      </c>
      <c r="P131" s="244">
        <f t="shared" ref="P131" si="33">SUM(P129:P130)</f>
        <v>11</v>
      </c>
      <c r="Q131" s="253">
        <f t="shared" ref="Q131:R131" si="34">SUM(Q129:Q130)</f>
        <v>0.1</v>
      </c>
      <c r="R131" s="253">
        <f t="shared" si="34"/>
        <v>0.35</v>
      </c>
      <c r="S131" s="253">
        <f t="shared" ref="S131" si="35">SUM(S129:S130)</f>
        <v>0.2</v>
      </c>
      <c r="T131" s="253">
        <f t="shared" ref="T131" si="36">SUM(T129:T130)</f>
        <v>0.15</v>
      </c>
    </row>
    <row r="132" spans="1:20" s="168" customFormat="1">
      <c r="A132" s="176">
        <v>3305</v>
      </c>
      <c r="B132" s="168" t="s">
        <v>1008</v>
      </c>
      <c r="C132" s="22" t="str">
        <f>'Nutritionals - Main Meals'!C40</f>
        <v>1 Container</v>
      </c>
      <c r="D132" s="165">
        <v>1</v>
      </c>
      <c r="E132" s="176" t="s">
        <v>304</v>
      </c>
      <c r="F132" s="176">
        <f>'Nutritionals - Main Meals'!F210</f>
        <v>620</v>
      </c>
      <c r="G132" s="176" t="str">
        <f>'Nutritionals - Main Meals'!G210</f>
        <v>N/A</v>
      </c>
      <c r="H132" s="176">
        <f>'Nutritionals - Main Meals'!H210</f>
        <v>31</v>
      </c>
      <c r="I132" s="176">
        <f>'Nutritionals - Main Meals'!I210</f>
        <v>23</v>
      </c>
      <c r="J132" s="176">
        <f>'Nutritionals - Main Meals'!J210</f>
        <v>0</v>
      </c>
      <c r="K132" s="176">
        <f>'Nutritionals - Main Meals'!K210</f>
        <v>105</v>
      </c>
      <c r="L132" s="176">
        <f>'Nutritionals - Main Meals'!L210</f>
        <v>930</v>
      </c>
      <c r="M132" s="176">
        <f>'Nutritionals - Main Meals'!M210</f>
        <v>46</v>
      </c>
      <c r="N132" s="176">
        <f>'Nutritionals - Main Meals'!N210</f>
        <v>3</v>
      </c>
      <c r="O132" s="176">
        <f>'Nutritionals - Main Meals'!O210</f>
        <v>5</v>
      </c>
      <c r="P132" s="176">
        <f>'Nutritionals - Main Meals'!P210</f>
        <v>37</v>
      </c>
      <c r="Q132" s="267">
        <f>'Nutritionals - Main Meals'!Q210</f>
        <v>0.1</v>
      </c>
      <c r="R132" s="267">
        <f>'Nutritionals - Main Meals'!R210</f>
        <v>0.4</v>
      </c>
      <c r="S132" s="267">
        <f>'Nutritionals - Main Meals'!S210</f>
        <v>0.06</v>
      </c>
      <c r="T132" s="267">
        <f>'Nutritionals - Main Meals'!T210</f>
        <v>0.1</v>
      </c>
    </row>
    <row r="133" spans="1:20" s="168" customFormat="1">
      <c r="A133" s="176">
        <v>204</v>
      </c>
      <c r="B133" s="168" t="s">
        <v>54</v>
      </c>
      <c r="C133" s="176" t="s">
        <v>723</v>
      </c>
      <c r="D133" s="176">
        <v>1</v>
      </c>
      <c r="E133" s="168" t="s">
        <v>304</v>
      </c>
      <c r="F133" s="176">
        <v>160</v>
      </c>
      <c r="G133" s="176" t="s">
        <v>137</v>
      </c>
      <c r="H133" s="176">
        <v>0.5</v>
      </c>
      <c r="I133" s="176">
        <v>0</v>
      </c>
      <c r="J133" s="176">
        <v>0</v>
      </c>
      <c r="K133" s="176">
        <v>0</v>
      </c>
      <c r="L133" s="176">
        <v>0</v>
      </c>
      <c r="M133" s="176">
        <v>36</v>
      </c>
      <c r="N133" s="176">
        <v>0</v>
      </c>
      <c r="O133" s="176">
        <v>0</v>
      </c>
      <c r="P133" s="176">
        <v>3</v>
      </c>
      <c r="Q133" s="267">
        <v>0</v>
      </c>
      <c r="R133" s="267">
        <v>0</v>
      </c>
      <c r="S133" s="267">
        <v>0</v>
      </c>
      <c r="T133" s="267">
        <v>0</v>
      </c>
    </row>
    <row r="134" spans="1:20" s="236" customFormat="1">
      <c r="A134" s="435" t="s">
        <v>1126</v>
      </c>
      <c r="B134" s="435"/>
      <c r="C134" s="435"/>
      <c r="D134" s="244">
        <v>1</v>
      </c>
      <c r="E134" s="266" t="s">
        <v>304</v>
      </c>
      <c r="F134" s="244">
        <f>SUM(F132:F133)</f>
        <v>780</v>
      </c>
      <c r="G134" s="244">
        <f t="shared" ref="G134:T134" si="37">SUM(G132:G133)</f>
        <v>0</v>
      </c>
      <c r="H134" s="244">
        <f t="shared" si="37"/>
        <v>31.5</v>
      </c>
      <c r="I134" s="244">
        <f t="shared" si="37"/>
        <v>23</v>
      </c>
      <c r="J134" s="244">
        <f t="shared" si="37"/>
        <v>0</v>
      </c>
      <c r="K134" s="244">
        <f t="shared" si="37"/>
        <v>105</v>
      </c>
      <c r="L134" s="244">
        <f t="shared" si="37"/>
        <v>930</v>
      </c>
      <c r="M134" s="244">
        <f t="shared" si="37"/>
        <v>82</v>
      </c>
      <c r="N134" s="244">
        <f t="shared" si="37"/>
        <v>3</v>
      </c>
      <c r="O134" s="244">
        <f t="shared" si="37"/>
        <v>5</v>
      </c>
      <c r="P134" s="244">
        <f t="shared" si="37"/>
        <v>40</v>
      </c>
      <c r="Q134" s="244">
        <f t="shared" si="37"/>
        <v>0.1</v>
      </c>
      <c r="R134" s="244">
        <f t="shared" si="37"/>
        <v>0.4</v>
      </c>
      <c r="S134" s="244">
        <f t="shared" si="37"/>
        <v>0.06</v>
      </c>
      <c r="T134" s="244">
        <f t="shared" si="37"/>
        <v>0.1</v>
      </c>
    </row>
    <row r="135" spans="1:20" s="168" customFormat="1">
      <c r="A135" s="176">
        <v>3306</v>
      </c>
      <c r="B135" s="168" t="s">
        <v>1009</v>
      </c>
      <c r="C135" s="22" t="str">
        <f>'Nutritionals - Main Meals'!C46</f>
        <v>1 Container</v>
      </c>
      <c r="D135" s="165">
        <v>1</v>
      </c>
      <c r="E135" s="176" t="s">
        <v>304</v>
      </c>
      <c r="F135" s="176">
        <f>'Nutritionals - Main Meals'!F211</f>
        <v>510</v>
      </c>
      <c r="G135" s="176" t="str">
        <f>'Nutritionals - Main Meals'!G211</f>
        <v>N/A</v>
      </c>
      <c r="H135" s="176">
        <f>'Nutritionals - Main Meals'!H211</f>
        <v>28</v>
      </c>
      <c r="I135" s="176">
        <f>'Nutritionals - Main Meals'!I211</f>
        <v>22</v>
      </c>
      <c r="J135" s="176">
        <f>'Nutritionals - Main Meals'!J211</f>
        <v>0</v>
      </c>
      <c r="K135" s="176">
        <f>'Nutritionals - Main Meals'!K211</f>
        <v>95</v>
      </c>
      <c r="L135" s="176">
        <f>'Nutritionals - Main Meals'!L211</f>
        <v>1410</v>
      </c>
      <c r="M135" s="176">
        <f>'Nutritionals - Main Meals'!M211</f>
        <v>47</v>
      </c>
      <c r="N135" s="176">
        <f>'Nutritionals - Main Meals'!N211</f>
        <v>3</v>
      </c>
      <c r="O135" s="176">
        <f>'Nutritionals - Main Meals'!O211</f>
        <v>5</v>
      </c>
      <c r="P135" s="176">
        <f>'Nutritionals - Main Meals'!P211</f>
        <v>15</v>
      </c>
      <c r="Q135" s="267">
        <f>'Nutritionals - Main Meals'!Q211</f>
        <v>0.1</v>
      </c>
      <c r="R135" s="267">
        <f>'Nutritionals - Main Meals'!R211</f>
        <v>0.4</v>
      </c>
      <c r="S135" s="267">
        <f>'Nutritionals - Main Meals'!S211</f>
        <v>0.08</v>
      </c>
      <c r="T135" s="267">
        <f>'Nutritionals - Main Meals'!T211</f>
        <v>0.1</v>
      </c>
    </row>
    <row r="136" spans="1:20" s="168" customFormat="1">
      <c r="A136" s="176">
        <v>204</v>
      </c>
      <c r="B136" s="168" t="s">
        <v>54</v>
      </c>
      <c r="C136" s="176" t="s">
        <v>723</v>
      </c>
      <c r="D136" s="176">
        <v>1</v>
      </c>
      <c r="E136" s="168" t="s">
        <v>304</v>
      </c>
      <c r="F136" s="176">
        <v>160</v>
      </c>
      <c r="G136" s="176" t="s">
        <v>137</v>
      </c>
      <c r="H136" s="176">
        <v>0.5</v>
      </c>
      <c r="I136" s="176">
        <v>0</v>
      </c>
      <c r="J136" s="176">
        <v>0</v>
      </c>
      <c r="K136" s="176">
        <v>0</v>
      </c>
      <c r="L136" s="176">
        <v>0</v>
      </c>
      <c r="M136" s="176">
        <v>36</v>
      </c>
      <c r="N136" s="176">
        <v>0</v>
      </c>
      <c r="O136" s="176">
        <v>0</v>
      </c>
      <c r="P136" s="176">
        <v>3</v>
      </c>
      <c r="Q136" s="267">
        <v>0</v>
      </c>
      <c r="R136" s="267">
        <v>0</v>
      </c>
      <c r="S136" s="267">
        <v>0</v>
      </c>
      <c r="T136" s="267">
        <v>0</v>
      </c>
    </row>
    <row r="137" spans="1:20" s="236" customFormat="1">
      <c r="A137" s="435" t="s">
        <v>1127</v>
      </c>
      <c r="B137" s="435"/>
      <c r="C137" s="435"/>
      <c r="D137" s="244">
        <v>1</v>
      </c>
      <c r="E137" s="266" t="s">
        <v>304</v>
      </c>
      <c r="F137" s="244">
        <f>SUM(F135:F136)</f>
        <v>670</v>
      </c>
      <c r="G137" s="244">
        <f t="shared" ref="G137:T137" si="38">SUM(G135:G136)</f>
        <v>0</v>
      </c>
      <c r="H137" s="244">
        <f t="shared" si="38"/>
        <v>28.5</v>
      </c>
      <c r="I137" s="244">
        <f t="shared" si="38"/>
        <v>22</v>
      </c>
      <c r="J137" s="244">
        <f t="shared" si="38"/>
        <v>0</v>
      </c>
      <c r="K137" s="244">
        <f t="shared" si="38"/>
        <v>95</v>
      </c>
      <c r="L137" s="244">
        <f t="shared" si="38"/>
        <v>1410</v>
      </c>
      <c r="M137" s="244">
        <f t="shared" si="38"/>
        <v>83</v>
      </c>
      <c r="N137" s="244">
        <f t="shared" si="38"/>
        <v>3</v>
      </c>
      <c r="O137" s="244">
        <f t="shared" si="38"/>
        <v>5</v>
      </c>
      <c r="P137" s="244">
        <f t="shared" si="38"/>
        <v>18</v>
      </c>
      <c r="Q137" s="244">
        <f t="shared" si="38"/>
        <v>0.1</v>
      </c>
      <c r="R137" s="244">
        <f t="shared" si="38"/>
        <v>0.4</v>
      </c>
      <c r="S137" s="244">
        <f t="shared" si="38"/>
        <v>0.08</v>
      </c>
      <c r="T137" s="244">
        <f t="shared" si="38"/>
        <v>0.1</v>
      </c>
    </row>
    <row r="138" spans="1:20" s="168" customFormat="1">
      <c r="A138" s="176">
        <v>3307</v>
      </c>
      <c r="B138" s="168" t="s">
        <v>1010</v>
      </c>
      <c r="C138" s="22" t="str">
        <f>'Nutritionals - Main Meals'!C54</f>
        <v>1 Container</v>
      </c>
      <c r="D138" s="176">
        <v>1</v>
      </c>
      <c r="E138" s="168" t="s">
        <v>304</v>
      </c>
      <c r="F138" s="176">
        <f>'Nutritionals - Main Meals'!F212</f>
        <v>550</v>
      </c>
      <c r="G138" s="176" t="str">
        <f>'Nutritionals - Main Meals'!G212</f>
        <v>N/A</v>
      </c>
      <c r="H138" s="176">
        <f>'Nutritionals - Main Meals'!H212</f>
        <v>32</v>
      </c>
      <c r="I138" s="176">
        <f>'Nutritionals - Main Meals'!I212</f>
        <v>22</v>
      </c>
      <c r="J138" s="176">
        <f>'Nutritionals - Main Meals'!J212</f>
        <v>0</v>
      </c>
      <c r="K138" s="176">
        <f>'Nutritionals - Main Meals'!K212</f>
        <v>0</v>
      </c>
      <c r="L138" s="176">
        <f>'Nutritionals - Main Meals'!L212</f>
        <v>890</v>
      </c>
      <c r="M138" s="176">
        <f>'Nutritionals - Main Meals'!M212</f>
        <v>48</v>
      </c>
      <c r="N138" s="176">
        <f>'Nutritionals - Main Meals'!N212</f>
        <v>5</v>
      </c>
      <c r="O138" s="176">
        <f>'Nutritionals - Main Meals'!O212</f>
        <v>5</v>
      </c>
      <c r="P138" s="176">
        <f>'Nutritionals - Main Meals'!P212</f>
        <v>15</v>
      </c>
      <c r="Q138" s="267">
        <f>'Nutritionals - Main Meals'!Q212</f>
        <v>0.1</v>
      </c>
      <c r="R138" s="267">
        <f>'Nutritionals - Main Meals'!R212</f>
        <v>0.4</v>
      </c>
      <c r="S138" s="267">
        <f>'Nutritionals - Main Meals'!S212</f>
        <v>0.15</v>
      </c>
      <c r="T138" s="267">
        <f>'Nutritionals - Main Meals'!T212</f>
        <v>0.15</v>
      </c>
    </row>
    <row r="139" spans="1:20" s="168" customFormat="1">
      <c r="A139" s="176">
        <v>204</v>
      </c>
      <c r="B139" s="168" t="s">
        <v>54</v>
      </c>
      <c r="C139" s="176" t="s">
        <v>723</v>
      </c>
      <c r="D139" s="176">
        <v>1</v>
      </c>
      <c r="E139" s="168" t="s">
        <v>304</v>
      </c>
      <c r="F139" s="176">
        <v>160</v>
      </c>
      <c r="G139" s="176" t="s">
        <v>137</v>
      </c>
      <c r="H139" s="176">
        <v>0.5</v>
      </c>
      <c r="I139" s="176">
        <v>0</v>
      </c>
      <c r="J139" s="176">
        <v>0</v>
      </c>
      <c r="K139" s="176">
        <v>0</v>
      </c>
      <c r="L139" s="176">
        <v>0</v>
      </c>
      <c r="M139" s="176">
        <v>36</v>
      </c>
      <c r="N139" s="176">
        <v>0</v>
      </c>
      <c r="O139" s="176">
        <v>0</v>
      </c>
      <c r="P139" s="176">
        <v>3</v>
      </c>
      <c r="Q139" s="267">
        <v>0</v>
      </c>
      <c r="R139" s="267">
        <v>0</v>
      </c>
      <c r="S139" s="267">
        <v>0</v>
      </c>
      <c r="T139" s="267">
        <v>0</v>
      </c>
    </row>
    <row r="140" spans="1:20" s="236" customFormat="1">
      <c r="A140" s="435" t="s">
        <v>1128</v>
      </c>
      <c r="B140" s="435"/>
      <c r="C140" s="435"/>
      <c r="D140" s="244">
        <v>1</v>
      </c>
      <c r="E140" s="266" t="s">
        <v>304</v>
      </c>
      <c r="F140" s="244">
        <f>SUM(F138:F139)</f>
        <v>710</v>
      </c>
      <c r="G140" s="244">
        <f t="shared" ref="G140:T140" si="39">SUM(G138:G139)</f>
        <v>0</v>
      </c>
      <c r="H140" s="244">
        <f t="shared" si="39"/>
        <v>32.5</v>
      </c>
      <c r="I140" s="244">
        <f t="shared" si="39"/>
        <v>22</v>
      </c>
      <c r="J140" s="244">
        <f t="shared" si="39"/>
        <v>0</v>
      </c>
      <c r="K140" s="244">
        <f t="shared" si="39"/>
        <v>0</v>
      </c>
      <c r="L140" s="244">
        <f t="shared" si="39"/>
        <v>890</v>
      </c>
      <c r="M140" s="244">
        <f t="shared" si="39"/>
        <v>84</v>
      </c>
      <c r="N140" s="244">
        <f t="shared" si="39"/>
        <v>5</v>
      </c>
      <c r="O140" s="244">
        <f t="shared" si="39"/>
        <v>5</v>
      </c>
      <c r="P140" s="244">
        <f t="shared" si="39"/>
        <v>18</v>
      </c>
      <c r="Q140" s="244">
        <f t="shared" si="39"/>
        <v>0.1</v>
      </c>
      <c r="R140" s="244">
        <f t="shared" si="39"/>
        <v>0.4</v>
      </c>
      <c r="S140" s="244">
        <f t="shared" si="39"/>
        <v>0.15</v>
      </c>
      <c r="T140" s="244">
        <f t="shared" si="39"/>
        <v>0.15</v>
      </c>
    </row>
    <row r="141" spans="1:20" s="168" customFormat="1">
      <c r="A141" s="176"/>
      <c r="C141" s="176"/>
      <c r="D141" s="176"/>
      <c r="F141" s="176"/>
      <c r="G141" s="176"/>
      <c r="H141" s="176"/>
      <c r="I141" s="176"/>
      <c r="J141" s="176"/>
      <c r="K141" s="176"/>
      <c r="L141" s="176"/>
      <c r="M141" s="176"/>
      <c r="N141" s="176"/>
      <c r="O141" s="176"/>
      <c r="P141" s="176"/>
      <c r="Q141" s="232"/>
      <c r="R141" s="232"/>
      <c r="S141" s="232"/>
      <c r="T141" s="232"/>
    </row>
    <row r="142" spans="1:20" s="168" customFormat="1">
      <c r="A142" s="176">
        <f>'Nutritionals - Main Meals'!A13</f>
        <v>1601</v>
      </c>
      <c r="B142" s="168" t="str">
        <f>'Nutritionals - Main Meals'!B13</f>
        <v>Tikka Masala  (Tofu)</v>
      </c>
      <c r="C142" s="22" t="str">
        <f>'Nutritionals - Main Meals'!C13</f>
        <v>1 Container</v>
      </c>
      <c r="D142" s="22">
        <f>'Nutritionals - Main Meals'!D13</f>
        <v>1</v>
      </c>
      <c r="E142" s="22" t="str">
        <f>'Nutritionals - Main Meals'!E13</f>
        <v xml:space="preserve">Per Serving: </v>
      </c>
      <c r="F142" s="22">
        <f>'Nutritionals - Main Meals'!F13</f>
        <v>490</v>
      </c>
      <c r="G142" s="22" t="str">
        <f>'Nutritionals - Main Meals'!G13</f>
        <v>N/A</v>
      </c>
      <c r="H142" s="22">
        <f>'Nutritionals - Main Meals'!H13</f>
        <v>23</v>
      </c>
      <c r="I142" s="22">
        <f>'Nutritionals - Main Meals'!I13</f>
        <v>9</v>
      </c>
      <c r="J142" s="22">
        <f>'Nutritionals - Main Meals'!J13</f>
        <v>0</v>
      </c>
      <c r="K142" s="22">
        <f>'Nutritionals - Main Meals'!K13</f>
        <v>0</v>
      </c>
      <c r="L142" s="22">
        <f>'Nutritionals - Main Meals'!L13</f>
        <v>310</v>
      </c>
      <c r="M142" s="22">
        <f>'Nutritionals - Main Meals'!M13</f>
        <v>53</v>
      </c>
      <c r="N142" s="22">
        <f>'Nutritionals - Main Meals'!N13</f>
        <v>8</v>
      </c>
      <c r="O142" s="22">
        <f>'Nutritionals - Main Meals'!O13</f>
        <v>7</v>
      </c>
      <c r="P142" s="22">
        <f>'Nutritionals - Main Meals'!P13</f>
        <v>19</v>
      </c>
      <c r="Q142" s="233">
        <f>'Nutritionals - Main Meals'!Q13</f>
        <v>0.9</v>
      </c>
      <c r="R142" s="233">
        <f>'Nutritionals - Main Meals'!R13</f>
        <v>0.25</v>
      </c>
      <c r="S142" s="233">
        <f>'Nutritionals - Main Meals'!S13</f>
        <v>0.2</v>
      </c>
      <c r="T142" s="233">
        <f>'Nutritionals - Main Meals'!T13</f>
        <v>0.2</v>
      </c>
    </row>
    <row r="143" spans="1:20" s="168" customFormat="1">
      <c r="A143" s="176">
        <f>'Nutritionals - Components'!A27</f>
        <v>204</v>
      </c>
      <c r="B143" s="168" t="str">
        <f>'Nutritionals - Components'!B27</f>
        <v>Basmati Rice</v>
      </c>
      <c r="C143" s="22" t="str">
        <f>'Nutritionals - Components'!C27</f>
        <v>100 g</v>
      </c>
      <c r="D143" s="22">
        <f>'Nutritionals - Components'!D27</f>
        <v>1</v>
      </c>
      <c r="E143" s="22" t="str">
        <f>'Nutritionals - Components'!E27</f>
        <v xml:space="preserve">Per Serving: </v>
      </c>
      <c r="F143" s="22">
        <f>'Nutritionals - Components'!F27</f>
        <v>0</v>
      </c>
      <c r="G143" s="22">
        <f>'Nutritionals - Components'!G27</f>
        <v>0</v>
      </c>
      <c r="H143" s="22">
        <f>'Nutritionals - Components'!H27</f>
        <v>0</v>
      </c>
      <c r="I143" s="22">
        <f>'Nutritionals - Components'!I27</f>
        <v>0</v>
      </c>
      <c r="J143" s="22">
        <f>'Nutritionals - Components'!J27</f>
        <v>0</v>
      </c>
      <c r="K143" s="22">
        <f>'Nutritionals - Components'!K27</f>
        <v>0</v>
      </c>
      <c r="L143" s="22">
        <f>'Nutritionals - Components'!L27</f>
        <v>0</v>
      </c>
      <c r="M143" s="22">
        <f>'Nutritionals - Components'!M27</f>
        <v>0</v>
      </c>
      <c r="N143" s="22">
        <f>'Nutritionals - Components'!N27</f>
        <v>0</v>
      </c>
      <c r="O143" s="22">
        <f>'Nutritionals - Components'!O27</f>
        <v>0</v>
      </c>
      <c r="P143" s="22">
        <f>'Nutritionals - Components'!P27</f>
        <v>0</v>
      </c>
      <c r="Q143" s="233">
        <f>'Nutritionals - Components'!Q27</f>
        <v>0</v>
      </c>
      <c r="R143" s="233">
        <f>'Nutritionals - Components'!R27</f>
        <v>0</v>
      </c>
      <c r="S143" s="233">
        <f>'Nutritionals - Components'!S27</f>
        <v>0</v>
      </c>
      <c r="T143" s="233">
        <f>'Nutritionals - Components'!T27</f>
        <v>0</v>
      </c>
    </row>
    <row r="144" spans="1:20" s="168" customFormat="1">
      <c r="A144" s="435" t="str">
        <f>'Main Meals'!D12</f>
        <v>Tikka Masala  (Tofu)</v>
      </c>
      <c r="B144" s="435"/>
      <c r="C144" s="435"/>
      <c r="D144" s="435"/>
      <c r="E144" s="435"/>
      <c r="F144" s="234">
        <f>SUM(F142:F143)</f>
        <v>490</v>
      </c>
      <c r="G144" s="234"/>
      <c r="H144" s="234"/>
      <c r="I144" s="234"/>
      <c r="J144" s="234"/>
      <c r="K144" s="234"/>
      <c r="L144" s="234"/>
      <c r="M144" s="234"/>
      <c r="N144" s="234"/>
      <c r="O144" s="234"/>
      <c r="P144" s="234"/>
      <c r="Q144" s="235"/>
      <c r="R144" s="235"/>
      <c r="S144" s="235"/>
      <c r="T144" s="235"/>
    </row>
    <row r="145" spans="1:20" s="168" customFormat="1">
      <c r="A145" s="176"/>
      <c r="C145" s="176"/>
      <c r="D145" s="176"/>
      <c r="F145" s="176"/>
      <c r="G145" s="176"/>
      <c r="H145" s="176"/>
      <c r="I145" s="176"/>
      <c r="J145" s="176"/>
      <c r="K145" s="176"/>
      <c r="L145" s="176"/>
      <c r="M145" s="176"/>
      <c r="N145" s="176"/>
      <c r="O145" s="176"/>
      <c r="P145" s="176"/>
      <c r="Q145" s="232"/>
      <c r="R145" s="232"/>
      <c r="S145" s="232"/>
      <c r="T145" s="232"/>
    </row>
    <row r="146" spans="1:20" s="168" customFormat="1">
      <c r="A146" s="22">
        <f>'Nutritionals - Main Meals'!A14</f>
        <v>1602</v>
      </c>
      <c r="B146" s="237" t="str">
        <f>'Nutritionals - Main Meals'!B14</f>
        <v>Tikka Masala  (Chicken)</v>
      </c>
      <c r="C146" s="22" t="str">
        <f>'Nutritionals - Main Meals'!C14</f>
        <v>1 Container</v>
      </c>
      <c r="D146" s="22">
        <f>'Nutritionals - Main Meals'!D14</f>
        <v>1</v>
      </c>
      <c r="E146" s="22" t="str">
        <f>'Nutritionals - Main Meals'!E14</f>
        <v xml:space="preserve">Per Serving: </v>
      </c>
      <c r="F146" s="22">
        <f>'Nutritionals - Main Meals'!F14</f>
        <v>590</v>
      </c>
      <c r="G146" s="22" t="str">
        <f>'Nutritionals - Main Meals'!G14</f>
        <v>N/A</v>
      </c>
      <c r="H146" s="22">
        <f>'Nutritionals - Main Meals'!H14</f>
        <v>23</v>
      </c>
      <c r="I146" s="22">
        <f>'Nutritionals - Main Meals'!I14</f>
        <v>9</v>
      </c>
      <c r="J146" s="22">
        <f>'Nutritionals - Main Meals'!J14</f>
        <v>0</v>
      </c>
      <c r="K146" s="22">
        <f>'Nutritionals - Main Meals'!K14</f>
        <v>125</v>
      </c>
      <c r="L146" s="22">
        <f>'Nutritionals - Main Meals'!L14</f>
        <v>420</v>
      </c>
      <c r="M146" s="22">
        <f>'Nutritionals - Main Meals'!M14</f>
        <v>51</v>
      </c>
      <c r="N146" s="22">
        <f>'Nutritionals - Main Meals'!N14</f>
        <v>6</v>
      </c>
      <c r="O146" s="22">
        <f>'Nutritionals - Main Meals'!O14</f>
        <v>7</v>
      </c>
      <c r="P146" s="22">
        <f>'Nutritionals - Main Meals'!P14</f>
        <v>44</v>
      </c>
      <c r="Q146" s="233">
        <f>'Nutritionals - Main Meals'!Q14</f>
        <v>0.9</v>
      </c>
      <c r="R146" s="233">
        <f>'Nutritionals - Main Meals'!R14</f>
        <v>0.25</v>
      </c>
      <c r="S146" s="233">
        <f>'Nutritionals - Main Meals'!S14</f>
        <v>0.06</v>
      </c>
      <c r="T146" s="233">
        <f>'Nutritionals - Main Meals'!T14</f>
        <v>0.15</v>
      </c>
    </row>
    <row r="147" spans="1:20" s="168" customFormat="1">
      <c r="A147" s="22">
        <f>'Nutritionals - Components'!A27</f>
        <v>204</v>
      </c>
      <c r="B147" s="268" t="str">
        <f>'Nutritionals - Components'!B27</f>
        <v>Basmati Rice</v>
      </c>
      <c r="C147" s="22" t="str">
        <f>'Nutritionals - Components'!C27</f>
        <v>100 g</v>
      </c>
      <c r="D147" s="269">
        <f>'Nutritionals - Components'!D27</f>
        <v>1</v>
      </c>
      <c r="E147" s="22" t="str">
        <f>'Nutritionals - Components'!E27</f>
        <v xml:space="preserve">Per Serving: </v>
      </c>
      <c r="F147" s="269">
        <f>'Nutritionals - Components'!F27</f>
        <v>0</v>
      </c>
      <c r="G147" s="22">
        <f>'Nutritionals - Components'!G27</f>
        <v>0</v>
      </c>
      <c r="H147" s="269">
        <f>'Nutritionals - Components'!H27</f>
        <v>0</v>
      </c>
      <c r="I147" s="22">
        <f>'Nutritionals - Components'!I27</f>
        <v>0</v>
      </c>
      <c r="J147" s="269">
        <f>'Nutritionals - Components'!J27</f>
        <v>0</v>
      </c>
      <c r="K147" s="22">
        <f>'Nutritionals - Components'!K27</f>
        <v>0</v>
      </c>
      <c r="L147" s="269">
        <f>'Nutritionals - Components'!L27</f>
        <v>0</v>
      </c>
      <c r="M147" s="22">
        <f>'Nutritionals - Components'!M27</f>
        <v>0</v>
      </c>
      <c r="N147" s="269">
        <f>'Nutritionals - Components'!N27</f>
        <v>0</v>
      </c>
      <c r="O147" s="22">
        <f>'Nutritionals - Components'!O27</f>
        <v>0</v>
      </c>
      <c r="P147" s="269">
        <f>'Nutritionals - Components'!P27</f>
        <v>0</v>
      </c>
      <c r="Q147" s="233">
        <f>'Nutritionals - Components'!Q27</f>
        <v>0</v>
      </c>
      <c r="R147" s="270">
        <f>'Nutritionals - Components'!R27</f>
        <v>0</v>
      </c>
      <c r="S147" s="233">
        <f>'Nutritionals - Components'!S27</f>
        <v>0</v>
      </c>
      <c r="T147" s="270">
        <f>'Nutritionals - Components'!T27</f>
        <v>0</v>
      </c>
    </row>
    <row r="148" spans="1:20" s="236" customFormat="1">
      <c r="A148" s="435" t="str">
        <f>'Main Meals'!D13</f>
        <v>Tikka Masala  (Chicken)</v>
      </c>
      <c r="B148" s="435"/>
      <c r="C148" s="435"/>
      <c r="D148" s="435"/>
      <c r="E148" s="435"/>
      <c r="F148" s="234">
        <f>SUM(F146:F147)</f>
        <v>590</v>
      </c>
      <c r="G148" s="234"/>
      <c r="H148" s="234"/>
      <c r="I148" s="234"/>
      <c r="J148" s="234"/>
      <c r="K148" s="234"/>
      <c r="L148" s="234"/>
      <c r="M148" s="234"/>
      <c r="N148" s="234"/>
      <c r="O148" s="234"/>
      <c r="P148" s="234"/>
      <c r="Q148" s="235"/>
      <c r="R148" s="235"/>
      <c r="S148" s="235"/>
      <c r="T148" s="235"/>
    </row>
    <row r="149" spans="1:20" s="168" customFormat="1">
      <c r="A149" s="176">
        <f>'Nutritionals - Main Meals'!A3</f>
        <v>1001</v>
      </c>
      <c r="B149" s="161" t="str">
        <f>'Nutritionals - Main Meals'!B3</f>
        <v>Pad Thai (Tofu)</v>
      </c>
      <c r="C149" s="165" t="str">
        <f>'Nutritionals - Main Meals'!C3</f>
        <v>1 Container</v>
      </c>
      <c r="D149" s="165">
        <f>'Nutritionals - Main Meals'!D3</f>
        <v>1</v>
      </c>
      <c r="E149" s="165" t="str">
        <f>'Nutritionals - Main Meals'!E3</f>
        <v xml:space="preserve">Per Serving: </v>
      </c>
      <c r="F149" s="165">
        <f>'Nutritionals - Main Meals'!F3</f>
        <v>570</v>
      </c>
      <c r="G149" s="165" t="str">
        <f>'Nutritionals - Main Meals'!G3</f>
        <v>N/A</v>
      </c>
      <c r="H149" s="165">
        <f>'Nutritionals - Main Meals'!H3</f>
        <v>33</v>
      </c>
      <c r="I149" s="165">
        <f>'Nutritionals - Main Meals'!I3</f>
        <v>4.5</v>
      </c>
      <c r="J149" s="165">
        <f>'Nutritionals - Main Meals'!J3</f>
        <v>0</v>
      </c>
      <c r="K149" s="165">
        <f>'Nutritionals - Main Meals'!K3</f>
        <v>0</v>
      </c>
      <c r="L149" s="165">
        <f>'Nutritionals - Main Meals'!L3</f>
        <v>520</v>
      </c>
      <c r="M149" s="165">
        <f>'Nutritionals - Main Meals'!M3</f>
        <v>56</v>
      </c>
      <c r="N149" s="165">
        <f>'Nutritionals - Main Meals'!N3</f>
        <v>7</v>
      </c>
      <c r="O149" s="165">
        <f>'Nutritionals - Main Meals'!O3</f>
        <v>6</v>
      </c>
      <c r="P149" s="165">
        <f>'Nutritionals - Main Meals'!P3</f>
        <v>15</v>
      </c>
      <c r="Q149" s="241">
        <f>'Nutritionals - Main Meals'!Q3</f>
        <v>0.6</v>
      </c>
      <c r="R149" s="241">
        <f>'Nutritionals - Main Meals'!R3</f>
        <v>0.15</v>
      </c>
      <c r="S149" s="241">
        <f>'Nutritionals - Main Meals'!S3</f>
        <v>0.15</v>
      </c>
      <c r="T149" s="241">
        <f>'Nutritionals - Main Meals'!T3</f>
        <v>0.15</v>
      </c>
    </row>
    <row r="150" spans="1:20" s="168" customFormat="1">
      <c r="A150" s="176">
        <f>'Nutritionals - Components'!A50</f>
        <v>601</v>
      </c>
      <c r="B150" s="242" t="str">
        <f>'Nutritionals - Components'!B50</f>
        <v>Peanuts</v>
      </c>
      <c r="C150" s="176" t="str">
        <f>'Nutritionals - Components'!C50</f>
        <v>10 g (1 oz)</v>
      </c>
      <c r="D150" s="176">
        <f>'Nutritionals - Components'!D50</f>
        <v>1</v>
      </c>
      <c r="E150" s="176" t="s">
        <v>304</v>
      </c>
      <c r="F150" s="176">
        <f>'Nutritionals - Components'!F50</f>
        <v>0</v>
      </c>
      <c r="G150" s="176">
        <f>'Nutritionals - Components'!G50</f>
        <v>0</v>
      </c>
      <c r="H150" s="176">
        <f>'Nutritionals - Components'!H50</f>
        <v>0</v>
      </c>
      <c r="I150" s="176">
        <f>'Nutritionals - Components'!I50</f>
        <v>0</v>
      </c>
      <c r="J150" s="176">
        <f>'Nutritionals - Components'!J50</f>
        <v>0</v>
      </c>
      <c r="K150" s="176">
        <f>'Nutritionals - Components'!K50</f>
        <v>0</v>
      </c>
      <c r="L150" s="176">
        <f>'Nutritionals - Components'!L50</f>
        <v>0</v>
      </c>
      <c r="M150" s="176">
        <f>'Nutritionals - Components'!M50</f>
        <v>0</v>
      </c>
      <c r="N150" s="176">
        <f>'Nutritionals - Components'!N50</f>
        <v>0</v>
      </c>
      <c r="O150" s="176">
        <f>'Nutritionals - Components'!O50</f>
        <v>0</v>
      </c>
      <c r="P150" s="176">
        <f>'Nutritionals - Components'!P50</f>
        <v>0</v>
      </c>
      <c r="Q150" s="232">
        <f>'Nutritionals - Components'!Q50</f>
        <v>0</v>
      </c>
      <c r="R150" s="232">
        <f>'Nutritionals - Components'!R50</f>
        <v>0</v>
      </c>
      <c r="S150" s="232">
        <f>'Nutritionals - Components'!S50</f>
        <v>0</v>
      </c>
      <c r="T150" s="232">
        <f>'Nutritionals - Components'!T50</f>
        <v>0</v>
      </c>
    </row>
    <row r="151" spans="1:20" s="168" customFormat="1">
      <c r="A151" s="176">
        <f>'Nutritionals - Components'!A3</f>
        <v>101</v>
      </c>
      <c r="B151" s="242" t="str">
        <f>'Nutritionals - Components'!B3</f>
        <v>Chang Mai</v>
      </c>
      <c r="C151" s="176" t="str">
        <f>'Nutritionals - Components'!C3</f>
        <v>50 g (2 oz)</v>
      </c>
      <c r="D151" s="176">
        <f>'Nutritionals - Components'!D3</f>
        <v>1</v>
      </c>
      <c r="E151" s="176" t="s">
        <v>304</v>
      </c>
      <c r="F151" s="176">
        <f>'Nutritionals - Components'!F3</f>
        <v>0</v>
      </c>
      <c r="G151" s="176">
        <f>'Nutritionals - Components'!G3</f>
        <v>0</v>
      </c>
      <c r="H151" s="176">
        <f>'Nutritionals - Components'!H3</f>
        <v>0</v>
      </c>
      <c r="I151" s="176">
        <f>'Nutritionals - Components'!I3</f>
        <v>0</v>
      </c>
      <c r="J151" s="176">
        <f>'Nutritionals - Components'!J3</f>
        <v>0</v>
      </c>
      <c r="K151" s="176">
        <f>'Nutritionals - Components'!K3</f>
        <v>0</v>
      </c>
      <c r="L151" s="176">
        <f>'Nutritionals - Components'!L3</f>
        <v>0</v>
      </c>
      <c r="M151" s="176">
        <f>'Nutritionals - Components'!M3</f>
        <v>0</v>
      </c>
      <c r="N151" s="176">
        <f>'Nutritionals - Components'!N3</f>
        <v>0</v>
      </c>
      <c r="O151" s="176">
        <f>'Nutritionals - Components'!O3</f>
        <v>0</v>
      </c>
      <c r="P151" s="176">
        <f>'Nutritionals - Components'!P3</f>
        <v>0</v>
      </c>
      <c r="Q151" s="232">
        <f>'Nutritionals - Components'!Q3</f>
        <v>0</v>
      </c>
      <c r="R151" s="232">
        <f>'Nutritionals - Components'!R3</f>
        <v>0</v>
      </c>
      <c r="S151" s="232">
        <f>'Nutritionals - Components'!S3</f>
        <v>0</v>
      </c>
      <c r="T151" s="232">
        <f>'Nutritionals - Components'!T3</f>
        <v>0</v>
      </c>
    </row>
    <row r="152" spans="1:20" s="236" customFormat="1">
      <c r="A152" s="234"/>
      <c r="B152" s="244" t="str">
        <f>'Nutritionals - Main Meals'!B3</f>
        <v>Pad Thai (Tofu)</v>
      </c>
      <c r="C152" s="234"/>
      <c r="D152" s="234">
        <v>1</v>
      </c>
      <c r="F152" s="234">
        <f>SUM(F149:F151)</f>
        <v>570</v>
      </c>
      <c r="G152" s="234"/>
      <c r="H152" s="234">
        <f t="shared" ref="H152:T152" si="40">SUM(H149:H151)</f>
        <v>33</v>
      </c>
      <c r="I152" s="234">
        <f t="shared" si="40"/>
        <v>4.5</v>
      </c>
      <c r="J152" s="234">
        <f t="shared" si="40"/>
        <v>0</v>
      </c>
      <c r="K152" s="234">
        <f t="shared" si="40"/>
        <v>0</v>
      </c>
      <c r="L152" s="234">
        <f t="shared" si="40"/>
        <v>520</v>
      </c>
      <c r="M152" s="234">
        <f t="shared" si="40"/>
        <v>56</v>
      </c>
      <c r="N152" s="234">
        <f t="shared" si="40"/>
        <v>7</v>
      </c>
      <c r="O152" s="234">
        <f t="shared" si="40"/>
        <v>6</v>
      </c>
      <c r="P152" s="234">
        <f t="shared" si="40"/>
        <v>15</v>
      </c>
      <c r="Q152" s="235">
        <f t="shared" si="40"/>
        <v>0.6</v>
      </c>
      <c r="R152" s="235">
        <f t="shared" si="40"/>
        <v>0.15</v>
      </c>
      <c r="S152" s="235">
        <f t="shared" si="40"/>
        <v>0.15</v>
      </c>
      <c r="T152" s="235">
        <f t="shared" si="40"/>
        <v>0.15</v>
      </c>
    </row>
    <row r="153" spans="1:20" s="168" customFormat="1">
      <c r="A153" s="176">
        <f>'Nutritionals - Main Meals'!A4</f>
        <v>1002</v>
      </c>
      <c r="B153" s="168" t="str">
        <f>'Nutritionals - Main Meals'!B4</f>
        <v>Pad Thai (Shrimp)</v>
      </c>
      <c r="C153" s="176" t="str">
        <f>'Nutritionals - Main Meals'!C4</f>
        <v>1 Container</v>
      </c>
      <c r="D153" s="176">
        <f>'Nutritionals - Main Meals'!D4</f>
        <v>1</v>
      </c>
      <c r="E153" s="176" t="str">
        <f>'Nutritionals - Main Meals'!E4</f>
        <v xml:space="preserve">Per Serving: </v>
      </c>
      <c r="F153" s="176">
        <f>'Nutritionals - Main Meals'!F4</f>
        <v>560</v>
      </c>
      <c r="G153" s="176" t="str">
        <f>'Nutritionals - Main Meals'!G4</f>
        <v>N/A</v>
      </c>
      <c r="H153" s="176">
        <f>'Nutritionals - Main Meals'!H4</f>
        <v>30</v>
      </c>
      <c r="I153" s="176">
        <f>'Nutritionals - Main Meals'!I4</f>
        <v>4.5</v>
      </c>
      <c r="J153" s="176">
        <f>'Nutritionals - Main Meals'!J4</f>
        <v>0</v>
      </c>
      <c r="K153" s="176">
        <f>'Nutritionals - Main Meals'!K4</f>
        <v>105</v>
      </c>
      <c r="L153" s="176">
        <f>'Nutritionals - Main Meals'!L4</f>
        <v>1100</v>
      </c>
      <c r="M153" s="176">
        <f>'Nutritionals - Main Meals'!M4</f>
        <v>54</v>
      </c>
      <c r="N153" s="176">
        <f>'Nutritionals - Main Meals'!N4</f>
        <v>5</v>
      </c>
      <c r="O153" s="176">
        <f>'Nutritionals - Main Meals'!O4</f>
        <v>6</v>
      </c>
      <c r="P153" s="176">
        <f>'Nutritionals - Main Meals'!P4</f>
        <v>18</v>
      </c>
      <c r="Q153" s="232">
        <f>'Nutritionals - Main Meals'!Q4</f>
        <v>0.6</v>
      </c>
      <c r="R153" s="232">
        <f>'Nutritionals - Main Meals'!R4</f>
        <v>0.15</v>
      </c>
      <c r="S153" s="232">
        <f>'Nutritionals - Main Meals'!S4</f>
        <v>0.08</v>
      </c>
      <c r="T153" s="232">
        <f>'Nutritionals - Main Meals'!T4</f>
        <v>0.1</v>
      </c>
    </row>
    <row r="154" spans="1:20" s="168" customFormat="1">
      <c r="A154" s="176">
        <f>'Nutritionals - Components'!A50</f>
        <v>601</v>
      </c>
      <c r="B154" s="242" t="str">
        <f>'Nutritionals - Components'!B50</f>
        <v>Peanuts</v>
      </c>
      <c r="C154" s="176" t="str">
        <f>'Nutritionals - Components'!C50</f>
        <v>10 g (1 oz)</v>
      </c>
      <c r="D154" s="176">
        <f>'Nutritionals - Components'!D50</f>
        <v>1</v>
      </c>
      <c r="E154" s="176" t="str">
        <f>'Nutritionals - Main Meals'!E5</f>
        <v xml:space="preserve">Per Serving: </v>
      </c>
      <c r="F154" s="176">
        <f>'Nutritionals - Components'!F50</f>
        <v>0</v>
      </c>
      <c r="G154" s="176">
        <f>'Nutritionals - Components'!G50</f>
        <v>0</v>
      </c>
      <c r="H154" s="176">
        <f>'Nutritionals - Components'!H50</f>
        <v>0</v>
      </c>
      <c r="I154" s="176">
        <f>'Nutritionals - Components'!I50</f>
        <v>0</v>
      </c>
      <c r="J154" s="176">
        <f>'Nutritionals - Components'!J50</f>
        <v>0</v>
      </c>
      <c r="K154" s="176">
        <f>'Nutritionals - Components'!K50</f>
        <v>0</v>
      </c>
      <c r="L154" s="176">
        <f>'Nutritionals - Components'!L50</f>
        <v>0</v>
      </c>
      <c r="M154" s="176">
        <f>'Nutritionals - Components'!M50</f>
        <v>0</v>
      </c>
      <c r="N154" s="176">
        <f>'Nutritionals - Components'!N50</f>
        <v>0</v>
      </c>
      <c r="O154" s="176">
        <f>'Nutritionals - Components'!O50</f>
        <v>0</v>
      </c>
      <c r="P154" s="176">
        <f>'Nutritionals - Components'!P50</f>
        <v>0</v>
      </c>
      <c r="Q154" s="232">
        <f>'Nutritionals - Components'!Q50</f>
        <v>0</v>
      </c>
      <c r="R154" s="232">
        <f>'Nutritionals - Components'!R50</f>
        <v>0</v>
      </c>
      <c r="S154" s="232">
        <f>'Nutritionals - Components'!S50</f>
        <v>0</v>
      </c>
      <c r="T154" s="232">
        <f>'Nutritionals - Components'!T50</f>
        <v>0</v>
      </c>
    </row>
    <row r="155" spans="1:20" s="168" customFormat="1">
      <c r="A155" s="176">
        <f>'Nutritionals - Components'!A3</f>
        <v>101</v>
      </c>
      <c r="B155" s="168" t="str">
        <f>'Nutritionals - Components'!B3</f>
        <v>Chang Mai</v>
      </c>
      <c r="C155" s="176" t="str">
        <f>'Nutritionals - Components'!C3</f>
        <v>50 g (2 oz)</v>
      </c>
      <c r="D155" s="176">
        <f>'Nutritionals - Components'!D3</f>
        <v>1</v>
      </c>
      <c r="E155" s="176" t="s">
        <v>304</v>
      </c>
      <c r="F155" s="176">
        <f>'Nutritionals - Components'!F3</f>
        <v>0</v>
      </c>
      <c r="G155" s="176">
        <f>'Nutritionals - Components'!G3</f>
        <v>0</v>
      </c>
      <c r="H155" s="176">
        <f>'Nutritionals - Components'!H3</f>
        <v>0</v>
      </c>
      <c r="I155" s="176">
        <f>'Nutritionals - Components'!I3</f>
        <v>0</v>
      </c>
      <c r="J155" s="176">
        <f>'Nutritionals - Components'!J3</f>
        <v>0</v>
      </c>
      <c r="K155" s="176">
        <f>'Nutritionals - Components'!K3</f>
        <v>0</v>
      </c>
      <c r="L155" s="176">
        <f>'Nutritionals - Components'!L3</f>
        <v>0</v>
      </c>
      <c r="M155" s="176">
        <f>'Nutritionals - Components'!M3</f>
        <v>0</v>
      </c>
      <c r="N155" s="176">
        <f>'Nutritionals - Components'!N3</f>
        <v>0</v>
      </c>
      <c r="O155" s="176">
        <f>'Nutritionals - Components'!O3</f>
        <v>0</v>
      </c>
      <c r="P155" s="176">
        <f>'Nutritionals - Components'!P3</f>
        <v>0</v>
      </c>
      <c r="Q155" s="232">
        <f>'Nutritionals - Components'!Q3</f>
        <v>0</v>
      </c>
      <c r="R155" s="232">
        <f>'Nutritionals - Components'!R3</f>
        <v>0</v>
      </c>
      <c r="S155" s="232">
        <f>'Nutritionals - Components'!S3</f>
        <v>0</v>
      </c>
      <c r="T155" s="232">
        <f>'Nutritionals - Components'!T3</f>
        <v>0</v>
      </c>
    </row>
    <row r="156" spans="1:20" s="236" customFormat="1">
      <c r="A156" s="234"/>
      <c r="B156" s="244" t="str">
        <f>'Nutritionals - Main Meals'!B4</f>
        <v>Pad Thai (Shrimp)</v>
      </c>
      <c r="C156" s="234"/>
      <c r="D156" s="234"/>
      <c r="F156" s="234">
        <f>SUM(F153:F155)</f>
        <v>560</v>
      </c>
      <c r="G156" s="234"/>
      <c r="H156" s="234">
        <f t="shared" ref="H156:T156" si="41">SUM(H153:H155)</f>
        <v>30</v>
      </c>
      <c r="I156" s="234">
        <f t="shared" si="41"/>
        <v>4.5</v>
      </c>
      <c r="J156" s="234">
        <f t="shared" si="41"/>
        <v>0</v>
      </c>
      <c r="K156" s="234">
        <f t="shared" si="41"/>
        <v>105</v>
      </c>
      <c r="L156" s="234">
        <f t="shared" si="41"/>
        <v>1100</v>
      </c>
      <c r="M156" s="234">
        <f t="shared" si="41"/>
        <v>54</v>
      </c>
      <c r="N156" s="234">
        <f t="shared" si="41"/>
        <v>5</v>
      </c>
      <c r="O156" s="234">
        <f t="shared" si="41"/>
        <v>6</v>
      </c>
      <c r="P156" s="234">
        <f t="shared" si="41"/>
        <v>18</v>
      </c>
      <c r="Q156" s="235">
        <f t="shared" si="41"/>
        <v>0.6</v>
      </c>
      <c r="R156" s="235">
        <f t="shared" si="41"/>
        <v>0.15</v>
      </c>
      <c r="S156" s="235">
        <f t="shared" si="41"/>
        <v>0.08</v>
      </c>
      <c r="T156" s="235">
        <f t="shared" si="41"/>
        <v>0.1</v>
      </c>
    </row>
    <row r="157" spans="1:20" s="22" customFormat="1">
      <c r="A157" s="22">
        <f>'Nutritionals - Main Meals'!A76</f>
        <v>5301</v>
      </c>
      <c r="B157" s="22" t="str">
        <f>'Nutritionals - Main Meals'!B76</f>
        <v>Hawker Lettuce Wraps (Chicken)</v>
      </c>
      <c r="C157" s="22" t="str">
        <f>'Nutritionals - Main Meals'!C76</f>
        <v>1 Container</v>
      </c>
      <c r="D157" s="22">
        <f>'Nutritionals - Main Meals'!D76</f>
        <v>1</v>
      </c>
      <c r="E157" s="22" t="str">
        <f>'Nutritionals - Main Meals'!E76</f>
        <v xml:space="preserve">Per Serving: </v>
      </c>
      <c r="F157" s="22">
        <f>'Nutritionals - Main Meals'!F76</f>
        <v>300</v>
      </c>
      <c r="G157" s="22" t="str">
        <f>'Nutritionals - Main Meals'!G76</f>
        <v>N/A</v>
      </c>
      <c r="H157" s="22">
        <f>'Nutritionals - Main Meals'!H76</f>
        <v>16</v>
      </c>
      <c r="I157" s="22">
        <f>'Nutritionals - Main Meals'!I76</f>
        <v>4</v>
      </c>
      <c r="J157" s="22">
        <f>'Nutritionals - Main Meals'!J76</f>
        <v>0</v>
      </c>
      <c r="K157" s="22">
        <f>'Nutritionals - Main Meals'!K76</f>
        <v>110</v>
      </c>
      <c r="L157" s="22">
        <f>'Nutritionals - Main Meals'!L76</f>
        <v>610</v>
      </c>
      <c r="M157" s="22">
        <f>'Nutritionals - Main Meals'!M76</f>
        <v>14</v>
      </c>
      <c r="N157" s="22">
        <f>'Nutritionals - Main Meals'!N76</f>
        <v>2</v>
      </c>
      <c r="O157" s="22">
        <f>'Nutritionals - Main Meals'!O76</f>
        <v>8</v>
      </c>
      <c r="P157" s="22">
        <f>'Nutritionals - Main Meals'!P76</f>
        <v>27</v>
      </c>
      <c r="Q157" s="233">
        <f>'Nutritionals - Main Meals'!Q76</f>
        <v>0.08</v>
      </c>
      <c r="R157" s="233">
        <f>'Nutritionals - Main Meals'!R76</f>
        <v>0.08</v>
      </c>
      <c r="S157" s="233">
        <f>'Nutritionals - Main Meals'!S76</f>
        <v>0.02</v>
      </c>
      <c r="T157" s="233">
        <f>'Nutritionals - Main Meals'!T76</f>
        <v>0.1</v>
      </c>
    </row>
    <row r="158" spans="1:20" s="176" customFormat="1">
      <c r="A158" s="176">
        <f>'Nutritionals - Components'!A50</f>
        <v>601</v>
      </c>
      <c r="B158" s="176" t="str">
        <f>'Nutritionals - Components'!B50</f>
        <v>Peanuts</v>
      </c>
      <c r="C158" s="176" t="str">
        <f>'Nutritionals - Components'!C50</f>
        <v>10 g (1 oz)</v>
      </c>
      <c r="D158" s="176">
        <f>'Nutritionals - Components'!D50</f>
        <v>1</v>
      </c>
      <c r="E158" s="176" t="str">
        <f>'Nutritionals - Components'!E50</f>
        <v xml:space="preserve">Per Serving: </v>
      </c>
      <c r="F158" s="176">
        <f>'Nutritionals - Components'!F50</f>
        <v>0</v>
      </c>
      <c r="G158" s="176">
        <f>'Nutritionals - Components'!G50</f>
        <v>0</v>
      </c>
      <c r="H158" s="176">
        <f>'Nutritionals - Components'!H50</f>
        <v>0</v>
      </c>
      <c r="I158" s="176">
        <f>'Nutritionals - Components'!I50</f>
        <v>0</v>
      </c>
      <c r="J158" s="176">
        <f>'Nutritionals - Components'!J50</f>
        <v>0</v>
      </c>
      <c r="K158" s="176">
        <f>'Nutritionals - Components'!K50</f>
        <v>0</v>
      </c>
      <c r="L158" s="176">
        <f>'Nutritionals - Components'!L50</f>
        <v>0</v>
      </c>
      <c r="M158" s="176">
        <f>'Nutritionals - Components'!M50</f>
        <v>0</v>
      </c>
      <c r="N158" s="176">
        <f>'Nutritionals - Components'!N50</f>
        <v>0</v>
      </c>
      <c r="O158" s="176">
        <f>'Nutritionals - Components'!O50</f>
        <v>0</v>
      </c>
      <c r="P158" s="176">
        <f>'Nutritionals - Components'!P50</f>
        <v>0</v>
      </c>
      <c r="Q158" s="232">
        <f>'Nutritionals - Components'!Q50</f>
        <v>0</v>
      </c>
      <c r="R158" s="232">
        <f>'Nutritionals - Components'!R50</f>
        <v>0</v>
      </c>
      <c r="S158" s="232">
        <f>'Nutritionals - Components'!S50</f>
        <v>0</v>
      </c>
      <c r="T158" s="232">
        <f>'Nutritionals - Components'!T50</f>
        <v>0</v>
      </c>
    </row>
    <row r="159" spans="1:20" s="236" customFormat="1">
      <c r="A159" s="234"/>
      <c r="B159" s="244" t="str">
        <f>'Main Meals'!D75</f>
        <v>Hawker Lettuce Wraps (Chicken)</v>
      </c>
      <c r="C159" s="234"/>
      <c r="D159" s="234"/>
      <c r="F159" s="234">
        <f>SUM(F157:F158)</f>
        <v>300</v>
      </c>
      <c r="G159" s="234"/>
      <c r="H159" s="234">
        <f t="shared" ref="H159:T159" si="42">SUM(H157:H158)</f>
        <v>16</v>
      </c>
      <c r="I159" s="234">
        <f t="shared" si="42"/>
        <v>4</v>
      </c>
      <c r="J159" s="234">
        <f t="shared" si="42"/>
        <v>0</v>
      </c>
      <c r="K159" s="234">
        <f t="shared" si="42"/>
        <v>110</v>
      </c>
      <c r="L159" s="234">
        <f t="shared" si="42"/>
        <v>610</v>
      </c>
      <c r="M159" s="234">
        <f t="shared" si="42"/>
        <v>14</v>
      </c>
      <c r="N159" s="234">
        <f t="shared" si="42"/>
        <v>2</v>
      </c>
      <c r="O159" s="234">
        <f t="shared" si="42"/>
        <v>8</v>
      </c>
      <c r="P159" s="234">
        <f t="shared" si="42"/>
        <v>27</v>
      </c>
      <c r="Q159" s="235">
        <f t="shared" si="42"/>
        <v>0.08</v>
      </c>
      <c r="R159" s="235">
        <f t="shared" si="42"/>
        <v>0.08</v>
      </c>
      <c r="S159" s="235">
        <f t="shared" si="42"/>
        <v>0.02</v>
      </c>
      <c r="T159" s="235">
        <f t="shared" si="42"/>
        <v>0.1</v>
      </c>
    </row>
    <row r="160" spans="1:20" s="168" customFormat="1">
      <c r="A160" s="176">
        <f>'Nutritionals - Main Meals'!A180</f>
        <v>1401</v>
      </c>
      <c r="B160" s="176" t="str">
        <f>'Nutritionals - Main Meals'!B180</f>
        <v xml:space="preserve">Buddha Bowl with Mint Vinaigrete </v>
      </c>
      <c r="C160" s="176" t="str">
        <f>'Nutritionals - Main Meals'!C180</f>
        <v>1 Container</v>
      </c>
      <c r="D160" s="176">
        <f>'Nutritionals - Main Meals'!D180</f>
        <v>1</v>
      </c>
      <c r="E160" s="176" t="str">
        <f>'Nutritionals - Main Meals'!E180</f>
        <v xml:space="preserve">Per Serving: </v>
      </c>
      <c r="F160" s="176">
        <f>'Nutritionals - Main Meals'!F180</f>
        <v>410</v>
      </c>
      <c r="G160" s="176" t="str">
        <f>'Nutritionals - Main Meals'!G180</f>
        <v>N/A</v>
      </c>
      <c r="H160" s="176">
        <f>'Nutritionals - Main Meals'!H180</f>
        <v>29</v>
      </c>
      <c r="I160" s="176">
        <f>'Nutritionals - Main Meals'!I180</f>
        <v>3</v>
      </c>
      <c r="J160" s="176">
        <f>'Nutritionals - Main Meals'!J180</f>
        <v>0</v>
      </c>
      <c r="K160" s="176">
        <f>'Nutritionals - Main Meals'!K180</f>
        <v>0</v>
      </c>
      <c r="L160" s="176">
        <f>'Nutritionals - Main Meals'!L180</f>
        <v>310</v>
      </c>
      <c r="M160" s="176">
        <f>'Nutritionals - Main Meals'!M180</f>
        <v>34</v>
      </c>
      <c r="N160" s="176">
        <f>'Nutritionals - Main Meals'!N180</f>
        <v>7</v>
      </c>
      <c r="O160" s="176">
        <f>'Nutritionals - Main Meals'!O180</f>
        <v>9</v>
      </c>
      <c r="P160" s="176">
        <f>'Nutritionals - Main Meals'!P180</f>
        <v>9</v>
      </c>
      <c r="Q160" s="232">
        <f>'Nutritionals - Main Meals'!Q180</f>
        <v>0.4</v>
      </c>
      <c r="R160" s="232">
        <f>'Nutritionals - Main Meals'!R180</f>
        <v>0.6</v>
      </c>
      <c r="S160" s="232">
        <f>'Nutritionals - Main Meals'!S180</f>
        <v>0.1</v>
      </c>
      <c r="T160" s="232">
        <f>'Nutritionals - Main Meals'!T180</f>
        <v>0.3</v>
      </c>
    </row>
    <row r="161" spans="1:20" s="168" customFormat="1">
      <c r="A161" s="176">
        <f>'Nutritionals - Components'!A60</f>
        <v>121</v>
      </c>
      <c r="B161" s="176" t="str">
        <f>'Nutritionals - Components'!B60</f>
        <v>Mint Vinaigrete</v>
      </c>
      <c r="C161" s="176" t="str">
        <f>'Nutritionals - Components'!C60</f>
        <v xml:space="preserve">50 g </v>
      </c>
      <c r="D161" s="176">
        <f>'Nutritionals - Components'!D60</f>
        <v>1</v>
      </c>
      <c r="E161" s="176" t="str">
        <f>'Nutritionals - Components'!E60</f>
        <v xml:space="preserve">Per Serving: </v>
      </c>
      <c r="F161" s="176">
        <f>'Nutritionals - Components'!F60</f>
        <v>0</v>
      </c>
      <c r="G161" s="176">
        <f>'Nutritionals - Components'!G60</f>
        <v>0</v>
      </c>
      <c r="H161" s="176">
        <f>'Nutritionals - Components'!H60</f>
        <v>0</v>
      </c>
      <c r="I161" s="176">
        <f>'Nutritionals - Components'!I60</f>
        <v>0</v>
      </c>
      <c r="J161" s="176">
        <f>'Nutritionals - Components'!J60</f>
        <v>0</v>
      </c>
      <c r="K161" s="176">
        <f>'Nutritionals - Components'!K60</f>
        <v>0</v>
      </c>
      <c r="L161" s="176">
        <f>'Nutritionals - Components'!L60</f>
        <v>0</v>
      </c>
      <c r="M161" s="176">
        <f>'Nutritionals - Components'!M60</f>
        <v>0</v>
      </c>
      <c r="N161" s="176">
        <f>'Nutritionals - Components'!N60</f>
        <v>0</v>
      </c>
      <c r="O161" s="176">
        <f>'Nutritionals - Components'!O60</f>
        <v>0</v>
      </c>
      <c r="P161" s="176">
        <f>'Nutritionals - Components'!P60</f>
        <v>0</v>
      </c>
      <c r="Q161" s="232">
        <f>'Nutritionals - Components'!Q60</f>
        <v>0</v>
      </c>
      <c r="R161" s="232">
        <f>'Nutritionals - Components'!R60</f>
        <v>0</v>
      </c>
      <c r="S161" s="232">
        <f>'Nutritionals - Components'!S60</f>
        <v>0</v>
      </c>
      <c r="T161" s="232">
        <f>'Nutritionals - Components'!T60</f>
        <v>0</v>
      </c>
    </row>
    <row r="162" spans="1:20" s="236" customFormat="1">
      <c r="A162" s="234"/>
      <c r="B162" s="244" t="str">
        <f>'Nutritionals - Main Meals'!B180</f>
        <v xml:space="preserve">Buddha Bowl with Mint Vinaigrete </v>
      </c>
      <c r="C162" s="234"/>
      <c r="D162" s="244">
        <v>1</v>
      </c>
      <c r="E162" s="266" t="s">
        <v>304</v>
      </c>
      <c r="F162" s="244">
        <f>SUM(F160:F161)</f>
        <v>410</v>
      </c>
      <c r="G162" s="244"/>
      <c r="H162" s="244">
        <f>SUM(H160:H161)</f>
        <v>29</v>
      </c>
      <c r="I162" s="244">
        <f>SUM(I160:I161)</f>
        <v>3</v>
      </c>
      <c r="J162" s="244">
        <f>SUM(J160:J161)</f>
        <v>0</v>
      </c>
      <c r="K162" s="244">
        <f>SUM(K160:K161)</f>
        <v>0</v>
      </c>
      <c r="L162" s="244">
        <f>SUM(L160:L161)</f>
        <v>310</v>
      </c>
      <c r="M162" s="244">
        <f t="shared" ref="M162:O162" si="43">SUM(M160:M161)</f>
        <v>34</v>
      </c>
      <c r="N162" s="244">
        <f t="shared" si="43"/>
        <v>7</v>
      </c>
      <c r="O162" s="244">
        <f t="shared" si="43"/>
        <v>9</v>
      </c>
      <c r="P162" s="244">
        <f t="shared" ref="P162" si="44">SUM(P160:P161)</f>
        <v>9</v>
      </c>
      <c r="Q162" s="253">
        <f t="shared" ref="Q162" si="45">SUM(Q160:Q161)</f>
        <v>0.4</v>
      </c>
      <c r="R162" s="253">
        <f t="shared" ref="R162" si="46">SUM(R160:R161)</f>
        <v>0.6</v>
      </c>
      <c r="S162" s="253">
        <f>SUM(S160:S161)</f>
        <v>0.1</v>
      </c>
      <c r="T162" s="253">
        <f>SUM(T160:T161)</f>
        <v>0.3</v>
      </c>
    </row>
    <row r="163" spans="1:20">
      <c r="A163" s="1">
        <f>'Nutritionals - Main Meals'!A260</f>
        <v>4901</v>
      </c>
      <c r="B163" s="1" t="str">
        <f>'Nutritionals - Main Meals'!B260</f>
        <v xml:space="preserve">Sunrise Fruit Bowl </v>
      </c>
      <c r="C163" s="1" t="str">
        <f>'Nutritionals - Main Meals'!C260</f>
        <v xml:space="preserve">1 Container </v>
      </c>
      <c r="D163" s="1">
        <f>'Nutritionals - Main Meals'!D260</f>
        <v>1</v>
      </c>
      <c r="E163" s="1" t="str">
        <f>'Nutritionals - Main Meals'!E260</f>
        <v xml:space="preserve">Per Serving: </v>
      </c>
      <c r="F163" s="1">
        <f>'Nutritionals - Main Meals'!F260</f>
        <v>120</v>
      </c>
      <c r="G163" s="1" t="str">
        <f>'Nutritionals - Main Meals'!G260</f>
        <v>N/A</v>
      </c>
      <c r="H163" s="1">
        <f>'Nutritionals - Main Meals'!H260</f>
        <v>1.5</v>
      </c>
      <c r="I163" s="1">
        <f>'Nutritionals - Main Meals'!I260</f>
        <v>1</v>
      </c>
      <c r="J163" s="1">
        <f>'Nutritionals - Main Meals'!J260</f>
        <v>0</v>
      </c>
      <c r="K163" s="1">
        <f>'Nutritionals - Main Meals'!K260</f>
        <v>10</v>
      </c>
      <c r="L163" s="1">
        <f>'Nutritionals - Main Meals'!L260</f>
        <v>105</v>
      </c>
      <c r="M163" s="1">
        <f>'Nutritionals - Main Meals'!M260</f>
        <v>27</v>
      </c>
      <c r="N163" s="1">
        <f>'Nutritionals - Main Meals'!N260</f>
        <v>3</v>
      </c>
      <c r="O163" s="1">
        <f>'Nutritionals - Main Meals'!O260</f>
        <v>21</v>
      </c>
      <c r="P163" s="1">
        <f>'Nutritionals - Main Meals'!P260</f>
        <v>8</v>
      </c>
      <c r="Q163" s="160">
        <f>'Nutritionals - Main Meals'!Q260</f>
        <v>0</v>
      </c>
      <c r="R163" s="160">
        <f>'Nutritionals - Main Meals'!R260</f>
        <v>0.6</v>
      </c>
      <c r="S163" s="160">
        <f>'Nutritionals - Main Meals'!S260</f>
        <v>0.25</v>
      </c>
      <c r="T163" s="160">
        <f>'Nutritionals - Main Meals'!T260</f>
        <v>0</v>
      </c>
    </row>
    <row r="164" spans="1:20">
      <c r="A164" s="1">
        <f>'Nutritionals - Components'!A123</f>
        <v>609</v>
      </c>
      <c r="B164" s="1" t="str">
        <f>'Nutritionals - Components'!B123</f>
        <v>Nut &amp; Seed Mix</v>
      </c>
      <c r="C164" s="1" t="str">
        <f>'Nutritionals - Components'!C123</f>
        <v>2oz</v>
      </c>
      <c r="D164" s="1">
        <f>'Nutritionals - Components'!D123</f>
        <v>1</v>
      </c>
      <c r="E164" s="1" t="str">
        <f>'Nutritionals - Components'!E123</f>
        <v xml:space="preserve">Per Serving: </v>
      </c>
      <c r="F164" s="1">
        <f>'Nutritionals - Components'!F123</f>
        <v>0</v>
      </c>
      <c r="G164" s="1">
        <f>'Nutritionals - Components'!G123</f>
        <v>0</v>
      </c>
      <c r="H164" s="1">
        <f>'Nutritionals - Components'!H123</f>
        <v>0</v>
      </c>
      <c r="I164" s="1">
        <f>'Nutritionals - Components'!I123</f>
        <v>0</v>
      </c>
      <c r="J164" s="1">
        <f>'Nutritionals - Components'!J123</f>
        <v>0</v>
      </c>
      <c r="K164" s="1">
        <f>'Nutritionals - Components'!K123</f>
        <v>0</v>
      </c>
      <c r="L164" s="1">
        <f>'Nutritionals - Components'!L123</f>
        <v>0</v>
      </c>
      <c r="M164" s="1">
        <f>'Nutritionals - Components'!M123</f>
        <v>0</v>
      </c>
      <c r="N164" s="1">
        <f>'Nutritionals - Components'!N123</f>
        <v>0</v>
      </c>
      <c r="O164" s="1">
        <f>'Nutritionals - Components'!O123</f>
        <v>0</v>
      </c>
      <c r="P164" s="1">
        <f>'Nutritionals - Components'!P123</f>
        <v>0</v>
      </c>
      <c r="Q164" s="160">
        <f>'Nutritionals - Components'!Q123</f>
        <v>0</v>
      </c>
      <c r="R164" s="160">
        <f>'Nutritionals - Components'!R123</f>
        <v>0</v>
      </c>
      <c r="S164" s="160">
        <f>'Nutritionals - Components'!S123</f>
        <v>0</v>
      </c>
      <c r="T164" s="160">
        <f>'Nutritionals - Components'!T123</f>
        <v>0</v>
      </c>
    </row>
    <row r="165" spans="1:20" s="236" customFormat="1">
      <c r="A165" s="234"/>
      <c r="B165" s="244" t="str">
        <f>'Main Meals'!D259</f>
        <v xml:space="preserve">Sunrise Fruit Bowl </v>
      </c>
      <c r="C165" s="234"/>
      <c r="D165" s="234"/>
      <c r="F165" s="234">
        <f>SUM(F163:F164)</f>
        <v>120</v>
      </c>
      <c r="G165" s="234"/>
      <c r="H165" s="234">
        <f t="shared" ref="H165:T165" si="47">SUM(H163:H164)</f>
        <v>1.5</v>
      </c>
      <c r="I165" s="234">
        <f t="shared" si="47"/>
        <v>1</v>
      </c>
      <c r="J165" s="234">
        <f t="shared" si="47"/>
        <v>0</v>
      </c>
      <c r="K165" s="234">
        <f t="shared" si="47"/>
        <v>10</v>
      </c>
      <c r="L165" s="234">
        <f t="shared" si="47"/>
        <v>105</v>
      </c>
      <c r="M165" s="234">
        <f t="shared" si="47"/>
        <v>27</v>
      </c>
      <c r="N165" s="234">
        <f t="shared" si="47"/>
        <v>3</v>
      </c>
      <c r="O165" s="234">
        <f t="shared" si="47"/>
        <v>21</v>
      </c>
      <c r="P165" s="234">
        <f t="shared" si="47"/>
        <v>8</v>
      </c>
      <c r="Q165" s="235">
        <f t="shared" si="47"/>
        <v>0</v>
      </c>
      <c r="R165" s="235">
        <f t="shared" si="47"/>
        <v>0.6</v>
      </c>
      <c r="S165" s="235">
        <f t="shared" si="47"/>
        <v>0.25</v>
      </c>
      <c r="T165" s="235">
        <f t="shared" si="47"/>
        <v>0</v>
      </c>
    </row>
  </sheetData>
  <autoFilter ref="A1:V7" xr:uid="{9C4CD2B6-5294-984B-BD7B-DF36B04DF410}"/>
  <mergeCells count="43">
    <mergeCell ref="A144:E144"/>
    <mergeCell ref="A148:E148"/>
    <mergeCell ref="A140:C140"/>
    <mergeCell ref="A134:C134"/>
    <mergeCell ref="A137:C137"/>
    <mergeCell ref="A131:B131"/>
    <mergeCell ref="A102:XFD102"/>
    <mergeCell ref="A106:E106"/>
    <mergeCell ref="A111:E111"/>
    <mergeCell ref="A116:E116"/>
    <mergeCell ref="A112:XFD112"/>
    <mergeCell ref="A107:XFD107"/>
    <mergeCell ref="A128:E128"/>
    <mergeCell ref="A125:B125"/>
    <mergeCell ref="A122:B122"/>
    <mergeCell ref="A119:B119"/>
    <mergeCell ref="A66:E66"/>
    <mergeCell ref="A70:E70"/>
    <mergeCell ref="A74:E74"/>
    <mergeCell ref="A78:E78"/>
    <mergeCell ref="A58:E58"/>
    <mergeCell ref="A62:E62"/>
    <mergeCell ref="C100:E100"/>
    <mergeCell ref="A101:E101"/>
    <mergeCell ref="A83:E83"/>
    <mergeCell ref="A87:E87"/>
    <mergeCell ref="A91:E91"/>
    <mergeCell ref="A97:E97"/>
    <mergeCell ref="C95:E95"/>
    <mergeCell ref="C96:E96"/>
    <mergeCell ref="A7:E7"/>
    <mergeCell ref="A14:E14"/>
    <mergeCell ref="A21:E21"/>
    <mergeCell ref="A28:E28"/>
    <mergeCell ref="A32:E32"/>
    <mergeCell ref="A8:XFD8"/>
    <mergeCell ref="A15:XFD15"/>
    <mergeCell ref="A22:XFD22"/>
    <mergeCell ref="A55:E55"/>
    <mergeCell ref="A46:E46"/>
    <mergeCell ref="A51:E51"/>
    <mergeCell ref="A36:C36"/>
    <mergeCell ref="A41:C41"/>
  </mergeCells>
  <pageMargins left="0.7" right="0.7" top="0.75" bottom="0.75" header="0.3" footer="0.3"/>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filterMode="1"/>
  <dimension ref="A1:U294"/>
  <sheetViews>
    <sheetView zoomScale="106" zoomScaleNormal="72" zoomScalePageLayoutView="72" workbookViewId="0">
      <pane xSplit="2" ySplit="2" topLeftCell="C48" activePane="bottomRight" state="frozen"/>
      <selection pane="topRight" activeCell="D88" sqref="D88"/>
      <selection pane="bottomLeft" activeCell="D88" sqref="D88"/>
      <selection pane="bottomRight" activeCell="A54" sqref="A54"/>
    </sheetView>
  </sheetViews>
  <sheetFormatPr defaultColWidth="10.796875" defaultRowHeight="15.6"/>
  <cols>
    <col min="1" max="1" width="13.69921875" style="92" bestFit="1" customWidth="1"/>
    <col min="2" max="2" width="72.19921875" style="93" customWidth="1"/>
    <col min="3" max="3" width="17.296875" style="92" customWidth="1"/>
    <col min="4" max="4" width="22.19921875" style="92" customWidth="1"/>
    <col min="5" max="5" width="19.69921875" style="92" customWidth="1"/>
    <col min="6" max="7" width="15.296875" style="93" customWidth="1"/>
    <col min="8" max="8" width="28.5" style="93" customWidth="1"/>
    <col min="9" max="15" width="15.296875" style="93" customWidth="1"/>
    <col min="16" max="19" width="15.296875" style="100" customWidth="1"/>
    <col min="20" max="20" width="14.69921875" style="93" customWidth="1"/>
    <col min="21" max="16384" width="10.796875" style="93"/>
  </cols>
  <sheetData>
    <row r="1" spans="1:20" s="95" customFormat="1">
      <c r="A1" s="94" t="s">
        <v>2</v>
      </c>
      <c r="B1" s="95" t="s">
        <v>3</v>
      </c>
      <c r="C1" s="94" t="s">
        <v>282</v>
      </c>
      <c r="D1" s="94" t="s">
        <v>283</v>
      </c>
      <c r="E1" s="118"/>
      <c r="F1" s="94" t="s">
        <v>284</v>
      </c>
      <c r="G1" s="94" t="s">
        <v>286</v>
      </c>
      <c r="H1" s="94" t="s">
        <v>287</v>
      </c>
      <c r="I1" s="94" t="s">
        <v>288</v>
      </c>
      <c r="J1" s="94" t="s">
        <v>289</v>
      </c>
      <c r="K1" s="94" t="s">
        <v>290</v>
      </c>
      <c r="L1" s="94" t="s">
        <v>291</v>
      </c>
      <c r="M1" s="94" t="s">
        <v>292</v>
      </c>
      <c r="N1" s="94" t="s">
        <v>293</v>
      </c>
      <c r="O1" s="94" t="s">
        <v>294</v>
      </c>
      <c r="P1" s="107" t="s">
        <v>295</v>
      </c>
      <c r="Q1" s="107" t="s">
        <v>296</v>
      </c>
      <c r="R1" s="107" t="s">
        <v>297</v>
      </c>
      <c r="S1" s="107" t="s">
        <v>298</v>
      </c>
    </row>
    <row r="2" spans="1:20" s="95" customFormat="1" hidden="1">
      <c r="A2" s="94"/>
      <c r="C2" s="94"/>
      <c r="D2" s="94"/>
      <c r="E2" s="94"/>
      <c r="F2" s="94" t="s">
        <v>299</v>
      </c>
      <c r="G2" s="94" t="s">
        <v>299</v>
      </c>
      <c r="H2" s="94" t="s">
        <v>299</v>
      </c>
      <c r="I2" s="94" t="s">
        <v>299</v>
      </c>
      <c r="J2" s="94" t="s">
        <v>300</v>
      </c>
      <c r="K2" s="94" t="s">
        <v>300</v>
      </c>
      <c r="L2" s="94" t="s">
        <v>299</v>
      </c>
      <c r="M2" s="94" t="s">
        <v>299</v>
      </c>
      <c r="N2" s="94" t="s">
        <v>299</v>
      </c>
      <c r="O2" s="94" t="s">
        <v>299</v>
      </c>
      <c r="P2" s="94" t="s">
        <v>301</v>
      </c>
      <c r="Q2" s="94" t="s">
        <v>301</v>
      </c>
      <c r="R2" s="94" t="s">
        <v>301</v>
      </c>
      <c r="S2" s="94" t="s">
        <v>301</v>
      </c>
    </row>
    <row r="3" spans="1:20" hidden="1">
      <c r="A3" s="92">
        <f>'Main Meals'!C2</f>
        <v>1001</v>
      </c>
      <c r="B3" s="93" t="e">
        <f>'Main Meals'!#REF!</f>
        <v>#REF!</v>
      </c>
      <c r="C3" s="92" t="s">
        <v>303</v>
      </c>
      <c r="D3" s="92">
        <v>1</v>
      </c>
      <c r="E3" s="92" t="s">
        <v>304</v>
      </c>
      <c r="F3" s="96">
        <v>310</v>
      </c>
      <c r="G3" s="96">
        <v>6</v>
      </c>
      <c r="H3" s="96">
        <v>0.5</v>
      </c>
      <c r="I3" s="96">
        <v>0</v>
      </c>
      <c r="J3" s="96">
        <v>0</v>
      </c>
      <c r="K3" s="96">
        <v>150</v>
      </c>
      <c r="L3" s="96">
        <v>51</v>
      </c>
      <c r="M3" s="96">
        <v>4</v>
      </c>
      <c r="N3" s="96">
        <v>4</v>
      </c>
      <c r="O3" s="96">
        <v>11</v>
      </c>
      <c r="P3" s="101">
        <v>0.6</v>
      </c>
      <c r="Q3" s="101">
        <v>0.1</v>
      </c>
      <c r="R3" s="97">
        <v>0.15</v>
      </c>
      <c r="S3" s="97">
        <v>0.1</v>
      </c>
    </row>
    <row r="4" spans="1:20" hidden="1">
      <c r="A4" s="1"/>
      <c r="B4" s="2" t="s">
        <v>347</v>
      </c>
      <c r="C4" s="6"/>
      <c r="D4" s="6"/>
      <c r="E4" s="6"/>
      <c r="F4" s="6">
        <v>110</v>
      </c>
      <c r="G4" s="6">
        <v>11</v>
      </c>
      <c r="H4" s="6">
        <v>1.5</v>
      </c>
      <c r="I4" s="6">
        <v>0</v>
      </c>
      <c r="J4" s="6">
        <v>0</v>
      </c>
      <c r="K4" s="6">
        <v>190</v>
      </c>
      <c r="L4" s="6">
        <v>2</v>
      </c>
      <c r="M4" s="6">
        <v>1</v>
      </c>
      <c r="N4" s="6">
        <v>1</v>
      </c>
      <c r="O4" s="6">
        <v>0</v>
      </c>
      <c r="P4" s="11">
        <v>0.02</v>
      </c>
      <c r="Q4" s="11">
        <v>0.02</v>
      </c>
      <c r="R4" s="11">
        <v>0</v>
      </c>
      <c r="S4" s="11">
        <v>0</v>
      </c>
      <c r="T4" s="11"/>
    </row>
    <row r="5" spans="1:20" hidden="1">
      <c r="B5" s="93" t="s">
        <v>26</v>
      </c>
      <c r="F5" s="6">
        <v>60</v>
      </c>
      <c r="G5" s="6">
        <v>5</v>
      </c>
      <c r="H5" s="6">
        <v>0.5</v>
      </c>
      <c r="I5" s="6">
        <v>0</v>
      </c>
      <c r="J5" s="6">
        <v>0</v>
      </c>
      <c r="K5" s="6">
        <v>0</v>
      </c>
      <c r="L5" s="6">
        <v>2</v>
      </c>
      <c r="M5" s="6">
        <v>1</v>
      </c>
      <c r="N5" s="6">
        <v>0</v>
      </c>
      <c r="O5" s="6">
        <v>0</v>
      </c>
      <c r="P5" s="11">
        <v>0</v>
      </c>
      <c r="Q5" s="11">
        <v>0</v>
      </c>
      <c r="R5" s="11">
        <v>0.06</v>
      </c>
      <c r="S5" s="11">
        <v>0</v>
      </c>
    </row>
    <row r="6" spans="1:20" hidden="1">
      <c r="B6" s="126" t="s">
        <v>348</v>
      </c>
      <c r="F6" s="104">
        <f>SUBTOTAL(9,F3:F5)</f>
        <v>0</v>
      </c>
      <c r="G6" s="104">
        <f t="shared" ref="G6:S6" si="0">SUBTOTAL(9,G3:G5)</f>
        <v>0</v>
      </c>
      <c r="H6" s="104">
        <f t="shared" si="0"/>
        <v>0</v>
      </c>
      <c r="I6" s="104">
        <f t="shared" si="0"/>
        <v>0</v>
      </c>
      <c r="J6" s="104">
        <f t="shared" si="0"/>
        <v>0</v>
      </c>
      <c r="K6" s="104">
        <f t="shared" si="0"/>
        <v>0</v>
      </c>
      <c r="L6" s="104">
        <f t="shared" si="0"/>
        <v>0</v>
      </c>
      <c r="M6" s="104">
        <f t="shared" si="0"/>
        <v>0</v>
      </c>
      <c r="N6" s="104">
        <f t="shared" si="0"/>
        <v>0</v>
      </c>
      <c r="O6" s="104">
        <f t="shared" si="0"/>
        <v>0</v>
      </c>
      <c r="P6" s="122">
        <f t="shared" si="0"/>
        <v>0</v>
      </c>
      <c r="Q6" s="122">
        <f t="shared" si="0"/>
        <v>0</v>
      </c>
      <c r="R6" s="123">
        <f t="shared" si="0"/>
        <v>0</v>
      </c>
      <c r="S6" s="123">
        <f t="shared" si="0"/>
        <v>0</v>
      </c>
    </row>
    <row r="7" spans="1:20" hidden="1">
      <c r="F7" s="96"/>
      <c r="G7" s="96"/>
      <c r="H7" s="96"/>
      <c r="I7" s="96"/>
      <c r="J7" s="96"/>
      <c r="K7" s="96"/>
      <c r="L7" s="96"/>
      <c r="M7" s="96"/>
      <c r="N7" s="96"/>
      <c r="O7" s="96"/>
      <c r="P7" s="101"/>
      <c r="Q7" s="101"/>
      <c r="R7" s="97"/>
      <c r="S7" s="97"/>
    </row>
    <row r="8" spans="1:20" hidden="1">
      <c r="A8" s="92">
        <f>'Main Meals'!C3</f>
        <v>1002</v>
      </c>
      <c r="B8" s="93" t="e">
        <f>'Main Meals'!#REF!</f>
        <v>#REF!</v>
      </c>
      <c r="C8" s="92" t="s">
        <v>303</v>
      </c>
      <c r="D8" s="92">
        <v>1</v>
      </c>
      <c r="E8" s="92" t="s">
        <v>304</v>
      </c>
      <c r="F8" s="96">
        <v>270</v>
      </c>
      <c r="G8" s="96">
        <v>3</v>
      </c>
      <c r="H8" s="96">
        <v>0</v>
      </c>
      <c r="I8" s="96">
        <v>0</v>
      </c>
      <c r="J8" s="96">
        <v>75</v>
      </c>
      <c r="K8" s="96">
        <v>480</v>
      </c>
      <c r="L8" s="96">
        <v>49</v>
      </c>
      <c r="M8" s="96">
        <v>4</v>
      </c>
      <c r="N8" s="96">
        <v>4</v>
      </c>
      <c r="O8" s="96">
        <v>12</v>
      </c>
      <c r="P8" s="101">
        <v>0.7</v>
      </c>
      <c r="Q8" s="101">
        <v>0.15</v>
      </c>
      <c r="R8" s="97">
        <v>0.06</v>
      </c>
      <c r="S8" s="97">
        <v>0.06</v>
      </c>
    </row>
    <row r="9" spans="1:20" hidden="1">
      <c r="B9" s="2" t="s">
        <v>347</v>
      </c>
      <c r="C9" s="6"/>
      <c r="D9" s="6"/>
      <c r="E9" s="6"/>
      <c r="F9" s="6">
        <v>110</v>
      </c>
      <c r="G9" s="6">
        <v>11</v>
      </c>
      <c r="H9" s="6">
        <v>1.5</v>
      </c>
      <c r="I9" s="6">
        <v>0</v>
      </c>
      <c r="J9" s="6">
        <v>0</v>
      </c>
      <c r="K9" s="6">
        <v>190</v>
      </c>
      <c r="L9" s="6">
        <v>2</v>
      </c>
      <c r="M9" s="6">
        <v>1</v>
      </c>
      <c r="N9" s="6">
        <v>1</v>
      </c>
      <c r="O9" s="6">
        <v>0</v>
      </c>
      <c r="P9" s="11">
        <v>0.02</v>
      </c>
      <c r="Q9" s="11">
        <v>0.02</v>
      </c>
      <c r="R9" s="11">
        <v>0</v>
      </c>
      <c r="S9" s="11">
        <v>0</v>
      </c>
    </row>
    <row r="10" spans="1:20" hidden="1">
      <c r="B10" s="93" t="s">
        <v>26</v>
      </c>
      <c r="F10" s="6">
        <v>60</v>
      </c>
      <c r="G10" s="6">
        <v>5</v>
      </c>
      <c r="H10" s="6">
        <v>0.5</v>
      </c>
      <c r="I10" s="6">
        <v>0</v>
      </c>
      <c r="J10" s="6">
        <v>0</v>
      </c>
      <c r="K10" s="6">
        <v>0</v>
      </c>
      <c r="L10" s="6">
        <v>2</v>
      </c>
      <c r="M10" s="6">
        <v>1</v>
      </c>
      <c r="N10" s="6">
        <v>0</v>
      </c>
      <c r="O10" s="6">
        <v>0</v>
      </c>
      <c r="P10" s="11">
        <v>0</v>
      </c>
      <c r="Q10" s="11">
        <v>0</v>
      </c>
      <c r="R10" s="11">
        <v>0.06</v>
      </c>
      <c r="S10" s="11">
        <v>0</v>
      </c>
    </row>
    <row r="11" spans="1:20" hidden="1">
      <c r="B11" s="126" t="s">
        <v>349</v>
      </c>
      <c r="F11" s="104">
        <f>SUBTOTAL(9,F9:F10)</f>
        <v>0</v>
      </c>
      <c r="G11" s="104">
        <f t="shared" ref="G11:S11" si="1">SUBTOTAL(9,G9:G10)</f>
        <v>0</v>
      </c>
      <c r="H11" s="104">
        <f t="shared" si="1"/>
        <v>0</v>
      </c>
      <c r="I11" s="104">
        <f t="shared" si="1"/>
        <v>0</v>
      </c>
      <c r="J11" s="104">
        <f t="shared" si="1"/>
        <v>0</v>
      </c>
      <c r="K11" s="104">
        <f t="shared" si="1"/>
        <v>0</v>
      </c>
      <c r="L11" s="104">
        <f t="shared" si="1"/>
        <v>0</v>
      </c>
      <c r="M11" s="104">
        <f t="shared" si="1"/>
        <v>0</v>
      </c>
      <c r="N11" s="104">
        <f t="shared" si="1"/>
        <v>0</v>
      </c>
      <c r="O11" s="104">
        <f t="shared" si="1"/>
        <v>0</v>
      </c>
      <c r="P11" s="122">
        <f t="shared" si="1"/>
        <v>0</v>
      </c>
      <c r="Q11" s="122">
        <f t="shared" si="1"/>
        <v>0</v>
      </c>
      <c r="R11" s="123">
        <f t="shared" si="1"/>
        <v>0</v>
      </c>
      <c r="S11" s="123">
        <f t="shared" si="1"/>
        <v>0</v>
      </c>
    </row>
    <row r="12" spans="1:20" hidden="1">
      <c r="F12" s="96"/>
      <c r="G12" s="96"/>
      <c r="H12" s="96"/>
      <c r="I12" s="96"/>
      <c r="J12" s="96"/>
      <c r="K12" s="96"/>
      <c r="L12" s="96"/>
      <c r="M12" s="96"/>
      <c r="N12" s="96"/>
      <c r="O12" s="96"/>
      <c r="P12" s="101"/>
      <c r="Q12" s="101"/>
      <c r="R12" s="97"/>
      <c r="S12" s="97"/>
    </row>
    <row r="13" spans="1:20" hidden="1">
      <c r="F13" s="96"/>
      <c r="G13" s="96"/>
      <c r="H13" s="96"/>
      <c r="I13" s="96"/>
      <c r="J13" s="96"/>
      <c r="K13" s="96"/>
      <c r="L13" s="96"/>
      <c r="M13" s="96"/>
      <c r="N13" s="96"/>
      <c r="O13" s="96"/>
      <c r="P13" s="101"/>
      <c r="Q13" s="101"/>
      <c r="R13" s="97"/>
      <c r="S13" s="97"/>
    </row>
    <row r="14" spans="1:20" hidden="1">
      <c r="A14" s="92">
        <f>'Main Meals'!C4</f>
        <v>1101</v>
      </c>
      <c r="B14" s="93" t="e">
        <f>'Main Meals'!#REF!</f>
        <v>#REF!</v>
      </c>
      <c r="C14" s="92" t="s">
        <v>303</v>
      </c>
      <c r="D14" s="92">
        <v>1</v>
      </c>
      <c r="E14" s="92" t="s">
        <v>304</v>
      </c>
      <c r="F14" s="96">
        <v>480</v>
      </c>
      <c r="G14" s="96">
        <v>19</v>
      </c>
      <c r="H14" s="96">
        <v>3</v>
      </c>
      <c r="I14" s="96">
        <v>0</v>
      </c>
      <c r="J14" s="96">
        <v>0</v>
      </c>
      <c r="K14" s="96">
        <v>620</v>
      </c>
      <c r="L14" s="96">
        <v>53</v>
      </c>
      <c r="M14" s="96">
        <v>6</v>
      </c>
      <c r="N14" s="96">
        <v>2</v>
      </c>
      <c r="O14" s="96">
        <v>28</v>
      </c>
      <c r="P14" s="97">
        <v>0.06</v>
      </c>
      <c r="Q14" s="97">
        <v>0.04</v>
      </c>
      <c r="R14" s="97">
        <v>1.1000000000000001</v>
      </c>
      <c r="S14" s="97">
        <v>0.3</v>
      </c>
    </row>
    <row r="15" spans="1:20" hidden="1">
      <c r="B15" s="93" t="s">
        <v>350</v>
      </c>
      <c r="F15" s="96">
        <v>60</v>
      </c>
      <c r="G15" s="96">
        <v>4</v>
      </c>
      <c r="H15" s="96">
        <v>0</v>
      </c>
      <c r="I15" s="96">
        <v>0</v>
      </c>
      <c r="J15" s="96">
        <v>0</v>
      </c>
      <c r="K15" s="96">
        <v>570</v>
      </c>
      <c r="L15" s="96">
        <v>5</v>
      </c>
      <c r="M15" s="96">
        <v>0</v>
      </c>
      <c r="N15" s="96">
        <v>3</v>
      </c>
      <c r="O15" s="96">
        <v>2</v>
      </c>
      <c r="P15" s="97">
        <v>0</v>
      </c>
      <c r="Q15" s="97">
        <v>0</v>
      </c>
      <c r="R15" s="97">
        <v>0.02</v>
      </c>
      <c r="S15" s="97">
        <v>0.02</v>
      </c>
    </row>
    <row r="16" spans="1:20" hidden="1">
      <c r="B16" s="126" t="s">
        <v>348</v>
      </c>
      <c r="F16" s="104">
        <f t="shared" ref="F16:S16" si="2">SUBTOTAL(9,F14:F15)</f>
        <v>0</v>
      </c>
      <c r="G16" s="104">
        <f t="shared" si="2"/>
        <v>0</v>
      </c>
      <c r="H16" s="104">
        <f t="shared" si="2"/>
        <v>0</v>
      </c>
      <c r="I16" s="104">
        <f t="shared" si="2"/>
        <v>0</v>
      </c>
      <c r="J16" s="104">
        <f t="shared" si="2"/>
        <v>0</v>
      </c>
      <c r="K16" s="104">
        <f t="shared" si="2"/>
        <v>0</v>
      </c>
      <c r="L16" s="104">
        <f t="shared" si="2"/>
        <v>0</v>
      </c>
      <c r="M16" s="104">
        <f t="shared" si="2"/>
        <v>0</v>
      </c>
      <c r="N16" s="104">
        <f t="shared" si="2"/>
        <v>0</v>
      </c>
      <c r="O16" s="104">
        <f t="shared" si="2"/>
        <v>0</v>
      </c>
      <c r="P16" s="123">
        <f t="shared" si="2"/>
        <v>0</v>
      </c>
      <c r="Q16" s="123">
        <f t="shared" si="2"/>
        <v>0</v>
      </c>
      <c r="R16" s="123">
        <f t="shared" si="2"/>
        <v>0</v>
      </c>
      <c r="S16" s="123">
        <f t="shared" si="2"/>
        <v>0</v>
      </c>
    </row>
    <row r="17" spans="1:19" hidden="1">
      <c r="F17" s="96"/>
      <c r="G17" s="96"/>
      <c r="H17" s="96"/>
      <c r="I17" s="96"/>
      <c r="J17" s="96"/>
      <c r="K17" s="96"/>
      <c r="L17" s="96"/>
      <c r="M17" s="96"/>
      <c r="N17" s="96"/>
      <c r="O17" s="96"/>
      <c r="P17" s="97"/>
      <c r="Q17" s="97"/>
      <c r="R17" s="97"/>
      <c r="S17" s="97"/>
    </row>
    <row r="18" spans="1:19" hidden="1">
      <c r="A18" s="92">
        <f>'Main Meals'!C5</f>
        <v>1102</v>
      </c>
      <c r="B18" s="93" t="e">
        <f>'Main Meals'!#REF!</f>
        <v>#REF!</v>
      </c>
      <c r="C18" s="92" t="s">
        <v>303</v>
      </c>
      <c r="D18" s="92">
        <v>1</v>
      </c>
      <c r="E18" s="92" t="s">
        <v>304</v>
      </c>
      <c r="F18" s="96">
        <v>470</v>
      </c>
      <c r="G18" s="96">
        <v>7</v>
      </c>
      <c r="H18" s="96">
        <v>2</v>
      </c>
      <c r="I18" s="96">
        <v>0</v>
      </c>
      <c r="J18" s="96">
        <v>130</v>
      </c>
      <c r="K18" s="96">
        <v>630</v>
      </c>
      <c r="L18" s="96">
        <v>44</v>
      </c>
      <c r="M18" s="96">
        <v>1</v>
      </c>
      <c r="N18" s="96">
        <v>1</v>
      </c>
      <c r="O18" s="96">
        <v>51</v>
      </c>
      <c r="P18" s="97">
        <v>0</v>
      </c>
      <c r="Q18" s="97">
        <v>0</v>
      </c>
      <c r="R18" s="97">
        <v>0.04</v>
      </c>
      <c r="S18" s="97">
        <v>0.1</v>
      </c>
    </row>
    <row r="19" spans="1:19" hidden="1">
      <c r="B19" s="93" t="s">
        <v>350</v>
      </c>
      <c r="F19" s="96">
        <v>60</v>
      </c>
      <c r="G19" s="96">
        <v>4</v>
      </c>
      <c r="H19" s="96">
        <v>0</v>
      </c>
      <c r="I19" s="96">
        <v>0</v>
      </c>
      <c r="J19" s="96">
        <v>0</v>
      </c>
      <c r="K19" s="96">
        <v>570</v>
      </c>
      <c r="L19" s="96">
        <v>5</v>
      </c>
      <c r="M19" s="96">
        <v>0</v>
      </c>
      <c r="N19" s="96">
        <v>3</v>
      </c>
      <c r="O19" s="96">
        <v>2</v>
      </c>
      <c r="P19" s="97">
        <v>0</v>
      </c>
      <c r="Q19" s="97">
        <v>0</v>
      </c>
      <c r="R19" s="97">
        <v>0.02</v>
      </c>
      <c r="S19" s="97">
        <v>0.02</v>
      </c>
    </row>
    <row r="20" spans="1:19" hidden="1">
      <c r="B20" s="126" t="s">
        <v>348</v>
      </c>
      <c r="F20" s="104">
        <f t="shared" ref="F20:S20" si="3">SUBTOTAL(9,F18:F19)</f>
        <v>0</v>
      </c>
      <c r="G20" s="104">
        <f t="shared" si="3"/>
        <v>0</v>
      </c>
      <c r="H20" s="104">
        <f t="shared" si="3"/>
        <v>0</v>
      </c>
      <c r="I20" s="104">
        <f t="shared" si="3"/>
        <v>0</v>
      </c>
      <c r="J20" s="104">
        <f t="shared" si="3"/>
        <v>0</v>
      </c>
      <c r="K20" s="104">
        <f t="shared" si="3"/>
        <v>0</v>
      </c>
      <c r="L20" s="104">
        <f t="shared" si="3"/>
        <v>0</v>
      </c>
      <c r="M20" s="104">
        <f t="shared" si="3"/>
        <v>0</v>
      </c>
      <c r="N20" s="104">
        <f t="shared" si="3"/>
        <v>0</v>
      </c>
      <c r="O20" s="104">
        <f t="shared" si="3"/>
        <v>0</v>
      </c>
      <c r="P20" s="123">
        <f t="shared" si="3"/>
        <v>0</v>
      </c>
      <c r="Q20" s="123">
        <f t="shared" si="3"/>
        <v>0</v>
      </c>
      <c r="R20" s="123">
        <f t="shared" si="3"/>
        <v>0</v>
      </c>
      <c r="S20" s="123">
        <f t="shared" si="3"/>
        <v>0</v>
      </c>
    </row>
    <row r="21" spans="1:19" hidden="1">
      <c r="F21" s="96"/>
      <c r="G21" s="96"/>
      <c r="H21" s="96"/>
      <c r="I21" s="96"/>
      <c r="J21" s="96"/>
      <c r="K21" s="96"/>
      <c r="L21" s="96"/>
      <c r="M21" s="96"/>
      <c r="N21" s="96"/>
      <c r="O21" s="96"/>
      <c r="P21" s="97"/>
      <c r="Q21" s="97"/>
      <c r="R21" s="97"/>
      <c r="S21" s="97"/>
    </row>
    <row r="22" spans="1:19" hidden="1">
      <c r="A22" s="92">
        <f>'Main Meals'!C6</f>
        <v>1103</v>
      </c>
      <c r="B22" s="93" t="e">
        <f>'Main Meals'!#REF!</f>
        <v>#REF!</v>
      </c>
      <c r="C22" s="92" t="s">
        <v>303</v>
      </c>
      <c r="D22" s="92">
        <v>1</v>
      </c>
      <c r="E22" s="92" t="s">
        <v>304</v>
      </c>
      <c r="F22" s="96">
        <v>530</v>
      </c>
      <c r="G22" s="96">
        <v>14</v>
      </c>
      <c r="H22" s="96">
        <v>4</v>
      </c>
      <c r="I22" s="96">
        <v>0</v>
      </c>
      <c r="J22" s="96">
        <v>120</v>
      </c>
      <c r="K22" s="96">
        <v>510</v>
      </c>
      <c r="L22" s="96">
        <v>46</v>
      </c>
      <c r="M22" s="96">
        <v>2</v>
      </c>
      <c r="N22" s="96">
        <v>1</v>
      </c>
      <c r="O22" s="96">
        <v>52</v>
      </c>
      <c r="P22" s="97">
        <v>0.02</v>
      </c>
      <c r="Q22" s="97">
        <v>0.04</v>
      </c>
      <c r="R22" s="97">
        <v>0.15</v>
      </c>
      <c r="S22" s="97">
        <v>0.25</v>
      </c>
    </row>
    <row r="23" spans="1:19" hidden="1">
      <c r="B23" s="124" t="s">
        <v>350</v>
      </c>
      <c r="C23" s="125"/>
      <c r="D23" s="125"/>
      <c r="E23" s="125"/>
      <c r="F23" s="96">
        <v>60</v>
      </c>
      <c r="G23" s="96">
        <v>4</v>
      </c>
      <c r="H23" s="96">
        <v>0</v>
      </c>
      <c r="I23" s="96">
        <v>0</v>
      </c>
      <c r="J23" s="96">
        <v>0</v>
      </c>
      <c r="K23" s="96">
        <v>570</v>
      </c>
      <c r="L23" s="96">
        <v>5</v>
      </c>
      <c r="M23" s="96">
        <v>0</v>
      </c>
      <c r="N23" s="96">
        <v>3</v>
      </c>
      <c r="O23" s="96">
        <v>2</v>
      </c>
      <c r="P23" s="102">
        <v>0</v>
      </c>
      <c r="Q23" s="102">
        <v>0</v>
      </c>
      <c r="R23" s="102">
        <v>0.02</v>
      </c>
      <c r="S23" s="102">
        <v>0.02</v>
      </c>
    </row>
    <row r="24" spans="1:19" hidden="1">
      <c r="B24" s="126" t="s">
        <v>348</v>
      </c>
      <c r="F24" s="104">
        <f t="shared" ref="F24:S24" si="4">SUBTOTAL(9,F22:F23)</f>
        <v>0</v>
      </c>
      <c r="G24" s="104">
        <f t="shared" si="4"/>
        <v>0</v>
      </c>
      <c r="H24" s="104">
        <f t="shared" si="4"/>
        <v>0</v>
      </c>
      <c r="I24" s="104">
        <f t="shared" si="4"/>
        <v>0</v>
      </c>
      <c r="J24" s="104">
        <f t="shared" si="4"/>
        <v>0</v>
      </c>
      <c r="K24" s="104">
        <f t="shared" si="4"/>
        <v>0</v>
      </c>
      <c r="L24" s="104">
        <f t="shared" si="4"/>
        <v>0</v>
      </c>
      <c r="M24" s="104">
        <f t="shared" si="4"/>
        <v>0</v>
      </c>
      <c r="N24" s="104">
        <f t="shared" si="4"/>
        <v>0</v>
      </c>
      <c r="O24" s="104">
        <f t="shared" si="4"/>
        <v>0</v>
      </c>
      <c r="P24" s="123">
        <f t="shared" si="4"/>
        <v>0</v>
      </c>
      <c r="Q24" s="123">
        <f t="shared" si="4"/>
        <v>0</v>
      </c>
      <c r="R24" s="123">
        <f t="shared" si="4"/>
        <v>0</v>
      </c>
      <c r="S24" s="123">
        <f t="shared" si="4"/>
        <v>0</v>
      </c>
    </row>
    <row r="25" spans="1:19" hidden="1">
      <c r="F25" s="96"/>
      <c r="G25" s="96"/>
      <c r="H25" s="96"/>
      <c r="I25" s="96"/>
      <c r="J25" s="96"/>
      <c r="K25" s="96"/>
      <c r="L25" s="96"/>
      <c r="M25" s="96"/>
      <c r="N25" s="96"/>
      <c r="O25" s="96"/>
      <c r="P25" s="97"/>
      <c r="Q25" s="97"/>
      <c r="R25" s="97"/>
      <c r="S25" s="97"/>
    </row>
    <row r="26" spans="1:19" hidden="1">
      <c r="F26" s="96"/>
      <c r="G26" s="96"/>
      <c r="H26" s="96"/>
      <c r="I26" s="96"/>
      <c r="J26" s="96"/>
      <c r="K26" s="96"/>
      <c r="L26" s="96"/>
      <c r="M26" s="96"/>
      <c r="N26" s="96"/>
      <c r="O26" s="96"/>
      <c r="P26" s="97"/>
      <c r="Q26" s="97"/>
      <c r="R26" s="97"/>
      <c r="S26" s="97"/>
    </row>
    <row r="27" spans="1:19" hidden="1">
      <c r="A27" s="92">
        <f>'Main Meals'!C7</f>
        <v>1201</v>
      </c>
      <c r="B27" s="93" t="e">
        <f>'Main Meals'!#REF!</f>
        <v>#REF!</v>
      </c>
      <c r="C27" s="92" t="s">
        <v>303</v>
      </c>
      <c r="D27" s="92">
        <v>1</v>
      </c>
      <c r="E27" s="92" t="s">
        <v>304</v>
      </c>
      <c r="F27" s="96">
        <v>300</v>
      </c>
      <c r="G27" s="96">
        <v>24</v>
      </c>
      <c r="H27" s="96">
        <v>2.5</v>
      </c>
      <c r="I27" s="96">
        <v>0</v>
      </c>
      <c r="J27" s="96">
        <v>0</v>
      </c>
      <c r="K27" s="96">
        <v>510</v>
      </c>
      <c r="L27" s="96">
        <v>22</v>
      </c>
      <c r="M27" s="96">
        <v>7</v>
      </c>
      <c r="N27" s="96">
        <v>11</v>
      </c>
      <c r="O27" s="96">
        <v>6</v>
      </c>
      <c r="P27" s="97">
        <v>1.6</v>
      </c>
      <c r="Q27" s="97">
        <v>2.7</v>
      </c>
      <c r="R27" s="97">
        <v>0.08</v>
      </c>
      <c r="S27" s="97">
        <v>0.15</v>
      </c>
    </row>
    <row r="28" spans="1:19" hidden="1">
      <c r="B28" s="93" t="s">
        <v>351</v>
      </c>
      <c r="F28" s="6">
        <v>100</v>
      </c>
      <c r="G28" s="6">
        <v>7</v>
      </c>
      <c r="H28" s="6">
        <v>4</v>
      </c>
      <c r="I28" s="6">
        <v>0</v>
      </c>
      <c r="J28" s="6">
        <v>20</v>
      </c>
      <c r="K28" s="6">
        <v>450</v>
      </c>
      <c r="L28" s="6">
        <v>3</v>
      </c>
      <c r="M28" s="6">
        <v>0</v>
      </c>
      <c r="N28" s="6">
        <v>0</v>
      </c>
      <c r="O28" s="6">
        <v>7</v>
      </c>
      <c r="P28" s="11">
        <v>0.04</v>
      </c>
      <c r="Q28" s="11">
        <v>0</v>
      </c>
      <c r="R28" s="11">
        <v>0.2</v>
      </c>
      <c r="S28" s="11">
        <v>0</v>
      </c>
    </row>
    <row r="29" spans="1:19" hidden="1">
      <c r="B29" s="126" t="s">
        <v>348</v>
      </c>
      <c r="F29" s="104">
        <f t="shared" ref="F29:S29" si="5">SUBTOTAL(9,F27:F28)</f>
        <v>0</v>
      </c>
      <c r="G29" s="104">
        <f t="shared" si="5"/>
        <v>0</v>
      </c>
      <c r="H29" s="104">
        <f t="shared" si="5"/>
        <v>0</v>
      </c>
      <c r="I29" s="104">
        <f t="shared" si="5"/>
        <v>0</v>
      </c>
      <c r="J29" s="104">
        <f t="shared" si="5"/>
        <v>0</v>
      </c>
      <c r="K29" s="104">
        <f t="shared" si="5"/>
        <v>0</v>
      </c>
      <c r="L29" s="104">
        <f t="shared" si="5"/>
        <v>0</v>
      </c>
      <c r="M29" s="104">
        <f t="shared" si="5"/>
        <v>0</v>
      </c>
      <c r="N29" s="104">
        <f t="shared" si="5"/>
        <v>0</v>
      </c>
      <c r="O29" s="104">
        <f t="shared" si="5"/>
        <v>0</v>
      </c>
      <c r="P29" s="123">
        <f t="shared" si="5"/>
        <v>0</v>
      </c>
      <c r="Q29" s="123">
        <f t="shared" si="5"/>
        <v>0</v>
      </c>
      <c r="R29" s="123">
        <f t="shared" si="5"/>
        <v>0</v>
      </c>
      <c r="S29" s="123">
        <f t="shared" si="5"/>
        <v>0</v>
      </c>
    </row>
    <row r="30" spans="1:19" hidden="1">
      <c r="F30" s="96"/>
      <c r="G30" s="96"/>
      <c r="H30" s="96"/>
      <c r="I30" s="96"/>
      <c r="J30" s="96"/>
      <c r="K30" s="96"/>
      <c r="L30" s="96"/>
      <c r="M30" s="96"/>
      <c r="N30" s="96"/>
      <c r="O30" s="96"/>
      <c r="P30" s="97"/>
      <c r="Q30" s="97"/>
      <c r="R30" s="97"/>
      <c r="S30" s="97"/>
    </row>
    <row r="31" spans="1:19" hidden="1">
      <c r="A31" s="92">
        <f>'Main Meals'!C8</f>
        <v>1202</v>
      </c>
      <c r="B31" s="93" t="e">
        <f>'Main Meals'!#REF!</f>
        <v>#REF!</v>
      </c>
      <c r="C31" s="92" t="s">
        <v>303</v>
      </c>
      <c r="D31" s="92">
        <v>1</v>
      </c>
      <c r="E31" s="92" t="s">
        <v>304</v>
      </c>
      <c r="F31" s="96">
        <v>260</v>
      </c>
      <c r="G31" s="96">
        <v>18</v>
      </c>
      <c r="H31" s="96">
        <v>2</v>
      </c>
      <c r="I31" s="96">
        <v>0</v>
      </c>
      <c r="J31" s="96">
        <v>0</v>
      </c>
      <c r="K31" s="96">
        <v>480</v>
      </c>
      <c r="L31" s="96">
        <v>21</v>
      </c>
      <c r="M31" s="96">
        <v>6</v>
      </c>
      <c r="N31" s="96">
        <v>10</v>
      </c>
      <c r="O31" s="96">
        <v>18</v>
      </c>
      <c r="P31" s="97">
        <v>1.5</v>
      </c>
      <c r="Q31" s="97">
        <v>2.6</v>
      </c>
      <c r="R31" s="97">
        <v>0.1</v>
      </c>
      <c r="S31" s="97">
        <v>0.15</v>
      </c>
    </row>
    <row r="32" spans="1:19" hidden="1">
      <c r="B32" s="93" t="s">
        <v>351</v>
      </c>
      <c r="F32" s="6">
        <v>100</v>
      </c>
      <c r="G32" s="6">
        <v>7</v>
      </c>
      <c r="H32" s="6">
        <v>4</v>
      </c>
      <c r="I32" s="6">
        <v>0</v>
      </c>
      <c r="J32" s="6">
        <v>20</v>
      </c>
      <c r="K32" s="6">
        <v>450</v>
      </c>
      <c r="L32" s="6">
        <v>3</v>
      </c>
      <c r="M32" s="6">
        <v>0</v>
      </c>
      <c r="N32" s="6">
        <v>0</v>
      </c>
      <c r="O32" s="6">
        <v>7</v>
      </c>
      <c r="P32" s="11">
        <v>0.04</v>
      </c>
      <c r="Q32" s="11">
        <v>0</v>
      </c>
      <c r="R32" s="11">
        <v>0.2</v>
      </c>
      <c r="S32" s="11">
        <v>0</v>
      </c>
    </row>
    <row r="33" spans="1:19" hidden="1">
      <c r="B33" s="126" t="s">
        <v>348</v>
      </c>
      <c r="F33" s="104">
        <f t="shared" ref="F33:S33" si="6">SUBTOTAL(9,F31:F32)</f>
        <v>0</v>
      </c>
      <c r="G33" s="104">
        <f t="shared" si="6"/>
        <v>0</v>
      </c>
      <c r="H33" s="104">
        <f t="shared" si="6"/>
        <v>0</v>
      </c>
      <c r="I33" s="104">
        <f t="shared" si="6"/>
        <v>0</v>
      </c>
      <c r="J33" s="104">
        <f t="shared" si="6"/>
        <v>0</v>
      </c>
      <c r="K33" s="104">
        <f t="shared" si="6"/>
        <v>0</v>
      </c>
      <c r="L33" s="104">
        <f t="shared" si="6"/>
        <v>0</v>
      </c>
      <c r="M33" s="104">
        <f t="shared" si="6"/>
        <v>0</v>
      </c>
      <c r="N33" s="104">
        <f t="shared" si="6"/>
        <v>0</v>
      </c>
      <c r="O33" s="104">
        <f t="shared" si="6"/>
        <v>0</v>
      </c>
      <c r="P33" s="123">
        <f t="shared" si="6"/>
        <v>0</v>
      </c>
      <c r="Q33" s="123">
        <f t="shared" si="6"/>
        <v>0</v>
      </c>
      <c r="R33" s="123">
        <f t="shared" si="6"/>
        <v>0</v>
      </c>
      <c r="S33" s="123">
        <f t="shared" si="6"/>
        <v>0</v>
      </c>
    </row>
    <row r="34" spans="1:19" hidden="1">
      <c r="A34" s="92">
        <f>'Main Meals'!C9</f>
        <v>1300</v>
      </c>
      <c r="B34" s="93" t="e">
        <f>'Main Meals'!#REF!</f>
        <v>#REF!</v>
      </c>
      <c r="C34" s="92" t="s">
        <v>303</v>
      </c>
      <c r="D34" s="92">
        <v>1</v>
      </c>
      <c r="E34" s="92" t="s">
        <v>304</v>
      </c>
      <c r="F34" s="96">
        <v>650</v>
      </c>
      <c r="G34" s="96">
        <v>32</v>
      </c>
      <c r="H34" s="96">
        <v>11</v>
      </c>
      <c r="I34" s="96">
        <v>0</v>
      </c>
      <c r="J34" s="96">
        <v>45</v>
      </c>
      <c r="K34" s="96">
        <v>840</v>
      </c>
      <c r="L34" s="96">
        <v>58</v>
      </c>
      <c r="M34" s="96">
        <v>6</v>
      </c>
      <c r="N34" s="96">
        <v>5</v>
      </c>
      <c r="O34" s="96">
        <v>36</v>
      </c>
      <c r="P34" s="97">
        <v>0.9</v>
      </c>
      <c r="Q34" s="97">
        <v>0.35</v>
      </c>
      <c r="R34" s="97">
        <v>0.7</v>
      </c>
      <c r="S34" s="97">
        <v>0.15</v>
      </c>
    </row>
    <row r="35" spans="1:19" hidden="1">
      <c r="A35" s="92">
        <f>'Main Meals'!C10</f>
        <v>1400</v>
      </c>
      <c r="B35" s="93" t="e">
        <f>'Main Meals'!#REF!</f>
        <v>#REF!</v>
      </c>
      <c r="C35" s="92" t="s">
        <v>303</v>
      </c>
      <c r="D35" s="92">
        <v>1</v>
      </c>
      <c r="E35" s="92" t="s">
        <v>304</v>
      </c>
      <c r="F35" s="96">
        <v>210</v>
      </c>
      <c r="G35" s="96">
        <v>6</v>
      </c>
      <c r="H35" s="96">
        <v>0.5</v>
      </c>
      <c r="I35" s="96">
        <v>0</v>
      </c>
      <c r="J35" s="96">
        <v>0</v>
      </c>
      <c r="K35" s="96">
        <v>130</v>
      </c>
      <c r="L35" s="96">
        <v>33</v>
      </c>
      <c r="M35" s="96">
        <v>8</v>
      </c>
      <c r="N35" s="96">
        <v>5</v>
      </c>
      <c r="O35" s="96">
        <v>10</v>
      </c>
      <c r="P35" s="97">
        <v>1.9</v>
      </c>
      <c r="Q35" s="97">
        <v>1.3</v>
      </c>
      <c r="R35" s="97">
        <v>0.2</v>
      </c>
      <c r="S35" s="97">
        <v>0.2</v>
      </c>
    </row>
    <row r="36" spans="1:19" hidden="1">
      <c r="A36" s="92">
        <f>'Main Meals'!C11</f>
        <v>1500</v>
      </c>
      <c r="B36" s="93" t="e">
        <f>'Main Meals'!#REF!</f>
        <v>#REF!</v>
      </c>
      <c r="C36" s="92" t="s">
        <v>303</v>
      </c>
      <c r="D36" s="92">
        <v>1</v>
      </c>
      <c r="E36" s="92" t="s">
        <v>304</v>
      </c>
      <c r="F36" s="96">
        <v>510</v>
      </c>
      <c r="G36" s="96">
        <v>18</v>
      </c>
      <c r="H36" s="96">
        <v>2.5</v>
      </c>
      <c r="I36" s="96">
        <v>0</v>
      </c>
      <c r="J36" s="96">
        <v>280</v>
      </c>
      <c r="K36" s="96">
        <v>1220</v>
      </c>
      <c r="L36" s="96">
        <v>57</v>
      </c>
      <c r="M36" s="96">
        <v>6</v>
      </c>
      <c r="N36" s="96">
        <v>3</v>
      </c>
      <c r="O36" s="96">
        <v>30</v>
      </c>
      <c r="P36" s="97">
        <v>0.7</v>
      </c>
      <c r="Q36" s="97">
        <v>0.2</v>
      </c>
      <c r="R36" s="97">
        <v>0.15</v>
      </c>
      <c r="S36" s="97">
        <v>0.2</v>
      </c>
    </row>
    <row r="37" spans="1:19" hidden="1">
      <c r="F37" s="96"/>
      <c r="G37" s="96"/>
      <c r="H37" s="96"/>
      <c r="I37" s="96"/>
      <c r="J37" s="96"/>
      <c r="K37" s="96"/>
      <c r="L37" s="96"/>
      <c r="M37" s="96"/>
      <c r="N37" s="96"/>
      <c r="O37" s="96"/>
      <c r="P37" s="97"/>
      <c r="Q37" s="97"/>
      <c r="R37" s="97"/>
      <c r="S37" s="97"/>
    </row>
    <row r="38" spans="1:19" hidden="1">
      <c r="A38" s="92">
        <f>'Main Meals'!C12</f>
        <v>1601</v>
      </c>
      <c r="B38" s="93" t="e">
        <f>'Main Meals'!#REF!</f>
        <v>#REF!</v>
      </c>
      <c r="C38" s="92" t="s">
        <v>303</v>
      </c>
      <c r="D38" s="92">
        <v>1</v>
      </c>
      <c r="E38" s="92" t="s">
        <v>304</v>
      </c>
      <c r="F38" s="96">
        <v>320</v>
      </c>
      <c r="G38" s="96">
        <v>24</v>
      </c>
      <c r="H38" s="96">
        <v>9</v>
      </c>
      <c r="I38" s="96">
        <v>0</v>
      </c>
      <c r="J38" s="96">
        <v>0</v>
      </c>
      <c r="K38" s="96">
        <v>270</v>
      </c>
      <c r="L38" s="96">
        <v>11</v>
      </c>
      <c r="M38" s="96">
        <v>1</v>
      </c>
      <c r="N38" s="96">
        <v>4</v>
      </c>
      <c r="O38" s="96">
        <v>16</v>
      </c>
      <c r="P38" s="101">
        <v>0.1</v>
      </c>
      <c r="Q38" s="101">
        <v>0.2</v>
      </c>
      <c r="R38" s="101">
        <v>0.2</v>
      </c>
      <c r="S38" s="101">
        <v>0.2</v>
      </c>
    </row>
    <row r="39" spans="1:19" hidden="1">
      <c r="B39" s="93" t="s">
        <v>54</v>
      </c>
      <c r="F39" s="6">
        <v>160</v>
      </c>
      <c r="G39" s="6">
        <v>0</v>
      </c>
      <c r="H39" s="6">
        <v>0</v>
      </c>
      <c r="I39" s="6">
        <v>0</v>
      </c>
      <c r="J39" s="6">
        <v>0</v>
      </c>
      <c r="K39" s="6">
        <v>0</v>
      </c>
      <c r="L39" s="6">
        <v>36</v>
      </c>
      <c r="M39" s="6">
        <v>0</v>
      </c>
      <c r="N39" s="6">
        <v>0</v>
      </c>
      <c r="O39" s="6">
        <v>3</v>
      </c>
      <c r="P39" s="11">
        <v>0</v>
      </c>
      <c r="Q39" s="11">
        <v>0</v>
      </c>
      <c r="R39" s="11">
        <v>0</v>
      </c>
      <c r="S39" s="11">
        <v>0</v>
      </c>
    </row>
    <row r="40" spans="1:19" hidden="1">
      <c r="B40" s="126" t="s">
        <v>348</v>
      </c>
      <c r="F40" s="104">
        <f>SUBTOTAL(9,F38:F39)</f>
        <v>0</v>
      </c>
      <c r="G40" s="104">
        <f t="shared" ref="G40:S40" si="7">SUBTOTAL(9,G38:G39)</f>
        <v>0</v>
      </c>
      <c r="H40" s="104">
        <f t="shared" si="7"/>
        <v>0</v>
      </c>
      <c r="I40" s="104">
        <f t="shared" si="7"/>
        <v>0</v>
      </c>
      <c r="J40" s="104">
        <f t="shared" si="7"/>
        <v>0</v>
      </c>
      <c r="K40" s="104">
        <f t="shared" si="7"/>
        <v>0</v>
      </c>
      <c r="L40" s="104">
        <f t="shared" si="7"/>
        <v>0</v>
      </c>
      <c r="M40" s="104">
        <f t="shared" si="7"/>
        <v>0</v>
      </c>
      <c r="N40" s="104">
        <f t="shared" si="7"/>
        <v>0</v>
      </c>
      <c r="O40" s="104">
        <f t="shared" si="7"/>
        <v>0</v>
      </c>
      <c r="P40" s="122">
        <f t="shared" si="7"/>
        <v>0</v>
      </c>
      <c r="Q40" s="122">
        <f t="shared" si="7"/>
        <v>0</v>
      </c>
      <c r="R40" s="122">
        <f t="shared" si="7"/>
        <v>0</v>
      </c>
      <c r="S40" s="122">
        <f t="shared" si="7"/>
        <v>0</v>
      </c>
    </row>
    <row r="41" spans="1:19" hidden="1">
      <c r="F41" s="96"/>
      <c r="G41" s="96"/>
      <c r="H41" s="96"/>
      <c r="I41" s="96"/>
      <c r="J41" s="96"/>
      <c r="K41" s="96"/>
      <c r="L41" s="96"/>
      <c r="M41" s="96"/>
      <c r="N41" s="96"/>
      <c r="O41" s="96"/>
      <c r="P41" s="101"/>
      <c r="Q41" s="101"/>
      <c r="R41" s="101"/>
      <c r="S41" s="101"/>
    </row>
    <row r="42" spans="1:19" ht="16.95" hidden="1" customHeight="1">
      <c r="A42" s="92">
        <f>'Main Meals'!C13</f>
        <v>1602</v>
      </c>
      <c r="B42" s="93" t="e">
        <f>'Main Meals'!#REF!</f>
        <v>#REF!</v>
      </c>
      <c r="C42" s="92" t="s">
        <v>303</v>
      </c>
      <c r="D42" s="92">
        <v>1</v>
      </c>
      <c r="E42" s="92" t="s">
        <v>304</v>
      </c>
      <c r="F42" s="96">
        <v>420</v>
      </c>
      <c r="G42" s="96">
        <v>23</v>
      </c>
      <c r="H42" s="96">
        <v>8</v>
      </c>
      <c r="I42" s="96">
        <v>0</v>
      </c>
      <c r="J42" s="96">
        <v>140</v>
      </c>
      <c r="K42" s="96">
        <v>390</v>
      </c>
      <c r="L42" s="96">
        <v>8</v>
      </c>
      <c r="M42" s="96">
        <v>2</v>
      </c>
      <c r="N42" s="96">
        <v>3</v>
      </c>
      <c r="O42" s="96">
        <v>45</v>
      </c>
      <c r="P42" s="101">
        <v>0.15</v>
      </c>
      <c r="Q42" s="101">
        <v>0.2</v>
      </c>
      <c r="R42" s="101">
        <v>0.04</v>
      </c>
      <c r="S42" s="101">
        <v>0.1</v>
      </c>
    </row>
    <row r="43" spans="1:19" ht="16.95" hidden="1" customHeight="1">
      <c r="B43" s="93" t="s">
        <v>54</v>
      </c>
      <c r="F43" s="6">
        <v>160</v>
      </c>
      <c r="G43" s="6">
        <v>0</v>
      </c>
      <c r="H43" s="6">
        <v>0</v>
      </c>
      <c r="I43" s="6">
        <v>0</v>
      </c>
      <c r="J43" s="6">
        <v>0</v>
      </c>
      <c r="K43" s="6">
        <v>0</v>
      </c>
      <c r="L43" s="6">
        <v>36</v>
      </c>
      <c r="M43" s="6">
        <v>0</v>
      </c>
      <c r="N43" s="6">
        <v>0</v>
      </c>
      <c r="O43" s="6">
        <v>3</v>
      </c>
      <c r="P43" s="11">
        <v>0</v>
      </c>
      <c r="Q43" s="11">
        <v>0</v>
      </c>
      <c r="R43" s="11">
        <v>0</v>
      </c>
      <c r="S43" s="11">
        <v>0</v>
      </c>
    </row>
    <row r="44" spans="1:19" ht="16.95" hidden="1" customHeight="1">
      <c r="B44" s="126" t="s">
        <v>348</v>
      </c>
      <c r="F44" s="104">
        <f>SUBTOTAL(9,F42:F43)</f>
        <v>0</v>
      </c>
      <c r="G44" s="104">
        <f t="shared" ref="G44:S44" si="8">SUBTOTAL(9,G42:G43)</f>
        <v>0</v>
      </c>
      <c r="H44" s="104">
        <f t="shared" si="8"/>
        <v>0</v>
      </c>
      <c r="I44" s="104">
        <f t="shared" si="8"/>
        <v>0</v>
      </c>
      <c r="J44" s="104">
        <f t="shared" si="8"/>
        <v>0</v>
      </c>
      <c r="K44" s="104">
        <f t="shared" si="8"/>
        <v>0</v>
      </c>
      <c r="L44" s="104">
        <f t="shared" si="8"/>
        <v>0</v>
      </c>
      <c r="M44" s="104">
        <f t="shared" si="8"/>
        <v>0</v>
      </c>
      <c r="N44" s="104">
        <f t="shared" si="8"/>
        <v>0</v>
      </c>
      <c r="O44" s="104">
        <f t="shared" si="8"/>
        <v>0</v>
      </c>
      <c r="P44" s="122">
        <f t="shared" si="8"/>
        <v>0</v>
      </c>
      <c r="Q44" s="122">
        <f t="shared" si="8"/>
        <v>0</v>
      </c>
      <c r="R44" s="122">
        <f t="shared" si="8"/>
        <v>0</v>
      </c>
      <c r="S44" s="122">
        <f t="shared" si="8"/>
        <v>0</v>
      </c>
    </row>
    <row r="45" spans="1:19" ht="16.95" hidden="1" customHeight="1">
      <c r="B45" s="126"/>
      <c r="F45" s="104"/>
      <c r="G45" s="104"/>
      <c r="H45" s="104"/>
      <c r="I45" s="104"/>
      <c r="J45" s="104"/>
      <c r="K45" s="104"/>
      <c r="L45" s="104"/>
      <c r="M45" s="104"/>
      <c r="N45" s="104"/>
      <c r="O45" s="104"/>
      <c r="P45" s="122"/>
      <c r="Q45" s="122"/>
      <c r="R45" s="122"/>
      <c r="S45" s="122"/>
    </row>
    <row r="46" spans="1:19" hidden="1"/>
    <row r="47" spans="1:19" hidden="1">
      <c r="A47" s="92">
        <f>'Main Meals'!C14</f>
        <v>1700</v>
      </c>
      <c r="B47" s="93" t="e">
        <f>'Main Meals'!#REF!</f>
        <v>#REF!</v>
      </c>
      <c r="C47" s="92" t="s">
        <v>303</v>
      </c>
      <c r="D47" s="92">
        <v>1</v>
      </c>
      <c r="E47" s="92" t="s">
        <v>304</v>
      </c>
      <c r="F47" s="96">
        <v>310</v>
      </c>
      <c r="G47" s="96">
        <v>15</v>
      </c>
      <c r="H47" s="96">
        <v>7</v>
      </c>
      <c r="I47" s="96">
        <v>0</v>
      </c>
      <c r="J47" s="96">
        <v>65</v>
      </c>
      <c r="K47" s="96">
        <v>300</v>
      </c>
      <c r="L47" s="96">
        <v>16</v>
      </c>
      <c r="M47" s="96">
        <v>6</v>
      </c>
      <c r="N47" s="96">
        <v>3</v>
      </c>
      <c r="O47" s="96">
        <v>30</v>
      </c>
      <c r="P47" s="101">
        <v>2.2999999999999998</v>
      </c>
      <c r="Q47" s="101">
        <v>0.2</v>
      </c>
      <c r="R47" s="101">
        <v>0.3</v>
      </c>
      <c r="S47" s="101">
        <v>0.25</v>
      </c>
    </row>
    <row r="48" spans="1:19">
      <c r="A48" s="92">
        <f>'Main Meals'!C15</f>
        <v>1801</v>
      </c>
      <c r="B48" s="93" t="e">
        <f>'Main Meals'!#REF!</f>
        <v>#REF!</v>
      </c>
      <c r="C48" s="92" t="s">
        <v>303</v>
      </c>
      <c r="D48" s="92">
        <v>1</v>
      </c>
      <c r="E48" s="92" t="s">
        <v>304</v>
      </c>
      <c r="F48" s="96">
        <v>270</v>
      </c>
      <c r="G48" s="96">
        <v>4.5</v>
      </c>
      <c r="H48" s="96">
        <v>0.5</v>
      </c>
      <c r="I48" s="96">
        <v>0</v>
      </c>
      <c r="J48" s="96">
        <v>0</v>
      </c>
      <c r="K48" s="96">
        <v>430</v>
      </c>
      <c r="L48" s="96">
        <v>57</v>
      </c>
      <c r="M48" s="96">
        <v>9</v>
      </c>
      <c r="N48" s="96">
        <v>7</v>
      </c>
      <c r="O48" s="96">
        <v>7</v>
      </c>
      <c r="P48" s="101">
        <v>0.45</v>
      </c>
      <c r="Q48" s="101">
        <v>3.6</v>
      </c>
      <c r="R48" s="101">
        <v>0.2</v>
      </c>
      <c r="S48" s="101">
        <v>0.15</v>
      </c>
    </row>
    <row r="49" spans="1:21" hidden="1">
      <c r="B49" s="93" t="s">
        <v>65</v>
      </c>
      <c r="F49" s="96">
        <v>25</v>
      </c>
      <c r="G49" s="96">
        <v>2.5</v>
      </c>
      <c r="H49" s="96">
        <v>0</v>
      </c>
      <c r="I49" s="96">
        <v>0</v>
      </c>
      <c r="J49" s="96">
        <v>0</v>
      </c>
      <c r="K49" s="96">
        <v>45</v>
      </c>
      <c r="L49" s="96">
        <v>2</v>
      </c>
      <c r="M49" s="96">
        <v>0</v>
      </c>
      <c r="N49" s="96">
        <v>0</v>
      </c>
      <c r="O49" s="96">
        <v>0</v>
      </c>
      <c r="P49" s="101">
        <v>0.08</v>
      </c>
      <c r="Q49" s="101">
        <v>0.25</v>
      </c>
      <c r="R49" s="101">
        <v>0</v>
      </c>
      <c r="S49" s="101">
        <v>0.02</v>
      </c>
    </row>
    <row r="50" spans="1:21" hidden="1">
      <c r="B50" s="93" t="s">
        <v>63</v>
      </c>
      <c r="F50" s="96">
        <v>90</v>
      </c>
      <c r="G50" s="96">
        <v>9</v>
      </c>
      <c r="H50" s="96">
        <v>6</v>
      </c>
      <c r="I50" s="96">
        <v>0</v>
      </c>
      <c r="J50" s="96">
        <v>30</v>
      </c>
      <c r="K50" s="96">
        <v>20</v>
      </c>
      <c r="L50" s="96">
        <v>0</v>
      </c>
      <c r="M50" s="96">
        <v>0</v>
      </c>
      <c r="N50" s="96">
        <v>0</v>
      </c>
      <c r="O50" s="96" t="s">
        <v>315</v>
      </c>
      <c r="P50" s="101">
        <v>0.06</v>
      </c>
      <c r="Q50" s="101">
        <v>0</v>
      </c>
      <c r="R50" s="101">
        <v>0</v>
      </c>
      <c r="S50" s="101">
        <v>0</v>
      </c>
    </row>
    <row r="51" spans="1:21" hidden="1">
      <c r="B51" s="93" t="s">
        <v>66</v>
      </c>
      <c r="F51" s="96">
        <v>70</v>
      </c>
      <c r="G51" s="96">
        <v>6</v>
      </c>
      <c r="H51" s="96">
        <v>3.5</v>
      </c>
      <c r="I51" s="96">
        <v>0</v>
      </c>
      <c r="J51" s="96">
        <v>20</v>
      </c>
      <c r="K51" s="96">
        <v>115</v>
      </c>
      <c r="L51" s="96">
        <v>0</v>
      </c>
      <c r="M51" s="96">
        <v>0</v>
      </c>
      <c r="N51" s="96">
        <v>0</v>
      </c>
      <c r="O51" s="96">
        <v>4</v>
      </c>
      <c r="P51" s="101">
        <v>0.04</v>
      </c>
      <c r="Q51" s="101">
        <v>0</v>
      </c>
      <c r="R51" s="101">
        <v>0.1</v>
      </c>
      <c r="S51" s="101">
        <v>0</v>
      </c>
    </row>
    <row r="52" spans="1:21" hidden="1">
      <c r="B52" s="126" t="s">
        <v>348</v>
      </c>
      <c r="C52" s="104"/>
      <c r="D52" s="104"/>
      <c r="E52" s="104"/>
      <c r="F52" s="104">
        <f t="shared" ref="F52:S52" si="9">SUBTOTAL(9,F48:F51)</f>
        <v>270</v>
      </c>
      <c r="G52" s="104">
        <f t="shared" si="9"/>
        <v>4.5</v>
      </c>
      <c r="H52" s="104">
        <f t="shared" si="9"/>
        <v>0.5</v>
      </c>
      <c r="I52" s="104">
        <f t="shared" si="9"/>
        <v>0</v>
      </c>
      <c r="J52" s="104">
        <f t="shared" si="9"/>
        <v>0</v>
      </c>
      <c r="K52" s="104">
        <f t="shared" si="9"/>
        <v>430</v>
      </c>
      <c r="L52" s="104">
        <f t="shared" si="9"/>
        <v>57</v>
      </c>
      <c r="M52" s="104">
        <f t="shared" si="9"/>
        <v>9</v>
      </c>
      <c r="N52" s="104">
        <f t="shared" si="9"/>
        <v>7</v>
      </c>
      <c r="O52" s="104">
        <f t="shared" si="9"/>
        <v>7</v>
      </c>
      <c r="P52" s="122">
        <f t="shared" si="9"/>
        <v>0.45</v>
      </c>
      <c r="Q52" s="122">
        <f t="shared" si="9"/>
        <v>3.6</v>
      </c>
      <c r="R52" s="122">
        <f t="shared" si="9"/>
        <v>0.2</v>
      </c>
      <c r="S52" s="122">
        <f t="shared" si="9"/>
        <v>0.15</v>
      </c>
    </row>
    <row r="53" spans="1:21" ht="16.95" hidden="1" customHeight="1">
      <c r="F53" s="96"/>
      <c r="G53" s="96"/>
      <c r="H53" s="96"/>
      <c r="I53" s="96"/>
      <c r="J53" s="96"/>
      <c r="K53" s="96"/>
      <c r="L53" s="96"/>
      <c r="M53" s="96"/>
      <c r="N53" s="96"/>
      <c r="O53" s="96"/>
      <c r="P53" s="101"/>
      <c r="Q53" s="101"/>
      <c r="R53" s="101"/>
      <c r="S53" s="101"/>
    </row>
    <row r="54" spans="1:21">
      <c r="A54" s="92">
        <f>'Main Meals'!C16</f>
        <v>1802</v>
      </c>
      <c r="B54" s="93" t="e">
        <f>'Main Meals'!#REF!</f>
        <v>#REF!</v>
      </c>
      <c r="C54" s="92" t="s">
        <v>303</v>
      </c>
      <c r="D54" s="92">
        <v>1</v>
      </c>
      <c r="E54" s="92" t="s">
        <v>304</v>
      </c>
      <c r="F54" s="96">
        <v>250</v>
      </c>
      <c r="G54" s="96">
        <v>3</v>
      </c>
      <c r="H54" s="96">
        <v>0.5</v>
      </c>
      <c r="I54" s="96">
        <v>0</v>
      </c>
      <c r="J54" s="96">
        <v>125</v>
      </c>
      <c r="K54" s="96">
        <v>110</v>
      </c>
      <c r="L54" s="96">
        <v>38</v>
      </c>
      <c r="M54" s="96">
        <v>5</v>
      </c>
      <c r="N54" s="96">
        <v>0</v>
      </c>
      <c r="O54" s="96">
        <v>18</v>
      </c>
      <c r="P54" s="101">
        <v>0.06</v>
      </c>
      <c r="Q54" s="101">
        <v>0</v>
      </c>
      <c r="R54" s="101">
        <v>0.2</v>
      </c>
      <c r="S54" s="101">
        <v>0.1</v>
      </c>
    </row>
    <row r="55" spans="1:21" hidden="1">
      <c r="B55" s="93" t="s">
        <v>65</v>
      </c>
      <c r="F55" s="96">
        <v>25</v>
      </c>
      <c r="G55" s="96">
        <v>2.5</v>
      </c>
      <c r="H55" s="96">
        <v>0</v>
      </c>
      <c r="I55" s="96">
        <v>0</v>
      </c>
      <c r="J55" s="96">
        <v>0</v>
      </c>
      <c r="K55" s="96">
        <v>45</v>
      </c>
      <c r="L55" s="96">
        <v>2</v>
      </c>
      <c r="M55" s="96">
        <v>0</v>
      </c>
      <c r="N55" s="96">
        <v>0</v>
      </c>
      <c r="O55" s="96">
        <v>0</v>
      </c>
      <c r="P55" s="101">
        <v>0.08</v>
      </c>
      <c r="Q55" s="101">
        <v>0.25</v>
      </c>
      <c r="R55" s="101">
        <v>0</v>
      </c>
      <c r="S55" s="101">
        <v>0.02</v>
      </c>
    </row>
    <row r="56" spans="1:21" hidden="1">
      <c r="B56" s="93" t="s">
        <v>63</v>
      </c>
      <c r="F56" s="96">
        <v>90</v>
      </c>
      <c r="G56" s="96">
        <v>9</v>
      </c>
      <c r="H56" s="96">
        <v>6</v>
      </c>
      <c r="I56" s="96">
        <v>0</v>
      </c>
      <c r="J56" s="96">
        <v>30</v>
      </c>
      <c r="K56" s="96">
        <v>20</v>
      </c>
      <c r="L56" s="96">
        <v>0</v>
      </c>
      <c r="M56" s="96">
        <v>0</v>
      </c>
      <c r="N56" s="96">
        <v>0</v>
      </c>
      <c r="O56" s="96" t="s">
        <v>315</v>
      </c>
      <c r="P56" s="101">
        <v>0.06</v>
      </c>
      <c r="Q56" s="101">
        <v>0</v>
      </c>
      <c r="R56" s="101">
        <v>0</v>
      </c>
      <c r="S56" s="101">
        <v>0</v>
      </c>
    </row>
    <row r="57" spans="1:21" hidden="1">
      <c r="B57" s="93" t="s">
        <v>66</v>
      </c>
      <c r="F57" s="96">
        <v>70</v>
      </c>
      <c r="G57" s="96">
        <v>6</v>
      </c>
      <c r="H57" s="96">
        <v>3.5</v>
      </c>
      <c r="I57" s="96">
        <v>0</v>
      </c>
      <c r="J57" s="96">
        <v>20</v>
      </c>
      <c r="K57" s="96">
        <v>115</v>
      </c>
      <c r="L57" s="96">
        <v>0</v>
      </c>
      <c r="M57" s="96">
        <v>0</v>
      </c>
      <c r="N57" s="96">
        <v>0</v>
      </c>
      <c r="O57" s="96">
        <v>4</v>
      </c>
      <c r="P57" s="101">
        <v>0.04</v>
      </c>
      <c r="Q57" s="101">
        <v>0</v>
      </c>
      <c r="R57" s="101">
        <v>0.1</v>
      </c>
      <c r="S57" s="101">
        <v>0</v>
      </c>
    </row>
    <row r="58" spans="1:21" hidden="1">
      <c r="B58" s="126" t="s">
        <v>348</v>
      </c>
      <c r="C58" s="104"/>
      <c r="D58" s="104"/>
      <c r="E58" s="104"/>
      <c r="F58" s="104">
        <f t="shared" ref="F58:S58" si="10">SUBTOTAL(9,F54:F57)</f>
        <v>250</v>
      </c>
      <c r="G58" s="104">
        <f t="shared" si="10"/>
        <v>3</v>
      </c>
      <c r="H58" s="104">
        <f t="shared" si="10"/>
        <v>0.5</v>
      </c>
      <c r="I58" s="104">
        <f t="shared" si="10"/>
        <v>0</v>
      </c>
      <c r="J58" s="104">
        <f t="shared" si="10"/>
        <v>125</v>
      </c>
      <c r="K58" s="104">
        <f t="shared" si="10"/>
        <v>110</v>
      </c>
      <c r="L58" s="104">
        <f t="shared" si="10"/>
        <v>38</v>
      </c>
      <c r="M58" s="104">
        <f t="shared" si="10"/>
        <v>5</v>
      </c>
      <c r="N58" s="104">
        <f t="shared" si="10"/>
        <v>0</v>
      </c>
      <c r="O58" s="104">
        <f t="shared" si="10"/>
        <v>18</v>
      </c>
      <c r="P58" s="122">
        <f t="shared" si="10"/>
        <v>0.06</v>
      </c>
      <c r="Q58" s="122">
        <f t="shared" si="10"/>
        <v>0</v>
      </c>
      <c r="R58" s="122">
        <f t="shared" si="10"/>
        <v>0.2</v>
      </c>
      <c r="S58" s="122">
        <f t="shared" si="10"/>
        <v>0.1</v>
      </c>
    </row>
    <row r="59" spans="1:21" hidden="1">
      <c r="F59" s="96"/>
      <c r="G59" s="96"/>
      <c r="H59" s="96"/>
      <c r="I59" s="96"/>
      <c r="J59" s="96"/>
      <c r="K59" s="96"/>
      <c r="L59" s="96"/>
      <c r="M59" s="96"/>
      <c r="N59" s="96"/>
      <c r="O59" s="96"/>
      <c r="P59" s="101"/>
      <c r="Q59" s="101"/>
      <c r="R59" s="101"/>
      <c r="S59" s="101"/>
    </row>
    <row r="60" spans="1:21">
      <c r="A60" s="92">
        <f>'Main Meals'!C17</f>
        <v>1803</v>
      </c>
      <c r="B60" s="93" t="e">
        <f>'Main Meals'!#REF!</f>
        <v>#REF!</v>
      </c>
      <c r="C60" s="92" t="s">
        <v>303</v>
      </c>
      <c r="D60" s="92">
        <v>1</v>
      </c>
      <c r="E60" s="92" t="s">
        <v>304</v>
      </c>
      <c r="F60" s="96">
        <v>430</v>
      </c>
      <c r="G60" s="96">
        <v>8</v>
      </c>
      <c r="H60" s="96">
        <v>2</v>
      </c>
      <c r="I60" s="96">
        <v>0</v>
      </c>
      <c r="J60" s="96">
        <v>130</v>
      </c>
      <c r="K60" s="96">
        <v>150</v>
      </c>
      <c r="L60" s="96">
        <v>38</v>
      </c>
      <c r="M60" s="96">
        <v>5</v>
      </c>
      <c r="N60" s="96">
        <v>0</v>
      </c>
      <c r="O60" s="96">
        <v>51</v>
      </c>
      <c r="P60" s="101">
        <v>0.06</v>
      </c>
      <c r="Q60" s="101">
        <v>0</v>
      </c>
      <c r="R60" s="101">
        <v>0.2</v>
      </c>
      <c r="S60" s="101">
        <v>0.2</v>
      </c>
    </row>
    <row r="61" spans="1:21" hidden="1">
      <c r="B61" s="93" t="s">
        <v>65</v>
      </c>
      <c r="F61" s="96">
        <v>25</v>
      </c>
      <c r="G61" s="96">
        <v>2.5</v>
      </c>
      <c r="H61" s="96">
        <v>0</v>
      </c>
      <c r="I61" s="96">
        <v>0</v>
      </c>
      <c r="J61" s="96">
        <v>0</v>
      </c>
      <c r="K61" s="96">
        <v>45</v>
      </c>
      <c r="L61" s="96">
        <v>2</v>
      </c>
      <c r="M61" s="96">
        <v>0</v>
      </c>
      <c r="N61" s="96">
        <v>0</v>
      </c>
      <c r="O61" s="96">
        <v>0</v>
      </c>
      <c r="P61" s="101">
        <v>0.08</v>
      </c>
      <c r="Q61" s="101">
        <v>0.25</v>
      </c>
      <c r="R61" s="101">
        <v>0</v>
      </c>
      <c r="S61" s="101">
        <v>0.02</v>
      </c>
      <c r="T61" s="102"/>
      <c r="U61" s="124"/>
    </row>
    <row r="62" spans="1:21" hidden="1">
      <c r="B62" s="93" t="s">
        <v>63</v>
      </c>
      <c r="F62" s="96">
        <v>90</v>
      </c>
      <c r="G62" s="96">
        <v>9</v>
      </c>
      <c r="H62" s="96">
        <v>6</v>
      </c>
      <c r="I62" s="96">
        <v>0</v>
      </c>
      <c r="J62" s="96">
        <v>30</v>
      </c>
      <c r="K62" s="96">
        <v>20</v>
      </c>
      <c r="L62" s="96">
        <v>0</v>
      </c>
      <c r="M62" s="96">
        <v>0</v>
      </c>
      <c r="N62" s="96">
        <v>0</v>
      </c>
      <c r="O62" s="96" t="s">
        <v>315</v>
      </c>
      <c r="P62" s="101">
        <v>0.06</v>
      </c>
      <c r="Q62" s="101">
        <v>0</v>
      </c>
      <c r="R62" s="101">
        <v>0</v>
      </c>
      <c r="S62" s="101">
        <v>0</v>
      </c>
    </row>
    <row r="63" spans="1:21" hidden="1">
      <c r="B63" s="93" t="s">
        <v>66</v>
      </c>
      <c r="F63" s="96">
        <v>70</v>
      </c>
      <c r="G63" s="96">
        <v>6</v>
      </c>
      <c r="H63" s="96">
        <v>3.5</v>
      </c>
      <c r="I63" s="96">
        <v>0</v>
      </c>
      <c r="J63" s="96">
        <v>20</v>
      </c>
      <c r="K63" s="96">
        <v>115</v>
      </c>
      <c r="L63" s="96">
        <v>0</v>
      </c>
      <c r="M63" s="96">
        <v>0</v>
      </c>
      <c r="N63" s="96">
        <v>0</v>
      </c>
      <c r="O63" s="96">
        <v>4</v>
      </c>
      <c r="P63" s="101">
        <v>0.04</v>
      </c>
      <c r="Q63" s="101">
        <v>0</v>
      </c>
      <c r="R63" s="101">
        <v>0.1</v>
      </c>
      <c r="S63" s="101">
        <v>0</v>
      </c>
    </row>
    <row r="64" spans="1:21" hidden="1">
      <c r="B64" s="126" t="s">
        <v>348</v>
      </c>
      <c r="C64" s="104"/>
      <c r="D64" s="104"/>
      <c r="E64" s="104"/>
      <c r="F64" s="104">
        <f t="shared" ref="F64:S64" si="11">SUBTOTAL(9,F60:F63)</f>
        <v>430</v>
      </c>
      <c r="G64" s="104">
        <f t="shared" si="11"/>
        <v>8</v>
      </c>
      <c r="H64" s="104">
        <f t="shared" si="11"/>
        <v>2</v>
      </c>
      <c r="I64" s="104">
        <f t="shared" si="11"/>
        <v>0</v>
      </c>
      <c r="J64" s="104">
        <f t="shared" si="11"/>
        <v>130</v>
      </c>
      <c r="K64" s="104">
        <f t="shared" si="11"/>
        <v>150</v>
      </c>
      <c r="L64" s="104">
        <f t="shared" si="11"/>
        <v>38</v>
      </c>
      <c r="M64" s="104">
        <f t="shared" si="11"/>
        <v>5</v>
      </c>
      <c r="N64" s="104">
        <f t="shared" si="11"/>
        <v>0</v>
      </c>
      <c r="O64" s="104">
        <f t="shared" si="11"/>
        <v>51</v>
      </c>
      <c r="P64" s="122">
        <f t="shared" si="11"/>
        <v>0.06</v>
      </c>
      <c r="Q64" s="122">
        <f t="shared" si="11"/>
        <v>0</v>
      </c>
      <c r="R64" s="122">
        <f t="shared" si="11"/>
        <v>0.2</v>
      </c>
      <c r="S64" s="122">
        <f t="shared" si="11"/>
        <v>0.2</v>
      </c>
    </row>
    <row r="65" spans="1:19" hidden="1">
      <c r="F65" s="96"/>
      <c r="G65" s="96"/>
      <c r="H65" s="96"/>
      <c r="I65" s="96"/>
      <c r="J65" s="96"/>
      <c r="K65" s="96"/>
      <c r="L65" s="96"/>
      <c r="M65" s="96"/>
      <c r="N65" s="96"/>
      <c r="O65" s="96"/>
      <c r="P65" s="101"/>
      <c r="Q65" s="101"/>
      <c r="R65" s="101"/>
      <c r="S65" s="101"/>
    </row>
    <row r="66" spans="1:19">
      <c r="A66" s="92">
        <f>'Main Meals'!C18</f>
        <v>1804</v>
      </c>
      <c r="B66" s="93" t="e">
        <f>'Main Meals'!#REF!</f>
        <v>#REF!</v>
      </c>
      <c r="C66" s="92" t="s">
        <v>303</v>
      </c>
      <c r="D66" s="92">
        <v>1</v>
      </c>
      <c r="E66" s="92" t="s">
        <v>304</v>
      </c>
      <c r="F66" s="96">
        <v>490</v>
      </c>
      <c r="G66" s="96">
        <v>17</v>
      </c>
      <c r="H66" s="96">
        <v>6</v>
      </c>
      <c r="I66" s="96">
        <v>0</v>
      </c>
      <c r="J66" s="96">
        <v>130</v>
      </c>
      <c r="K66" s="96">
        <v>150</v>
      </c>
      <c r="L66" s="96">
        <v>38</v>
      </c>
      <c r="M66" s="96">
        <v>5</v>
      </c>
      <c r="N66" s="96">
        <v>0</v>
      </c>
      <c r="O66" s="96">
        <v>45</v>
      </c>
      <c r="P66" s="101">
        <v>0.06</v>
      </c>
      <c r="Q66" s="101">
        <v>0</v>
      </c>
      <c r="R66" s="101">
        <v>0.15</v>
      </c>
      <c r="S66" s="101">
        <v>0.35</v>
      </c>
    </row>
    <row r="67" spans="1:19" hidden="1">
      <c r="B67" s="93" t="s">
        <v>65</v>
      </c>
      <c r="F67" s="96">
        <v>25</v>
      </c>
      <c r="G67" s="96">
        <v>2.5</v>
      </c>
      <c r="H67" s="96">
        <v>0</v>
      </c>
      <c r="I67" s="96">
        <v>0</v>
      </c>
      <c r="J67" s="96">
        <v>0</v>
      </c>
      <c r="K67" s="96">
        <v>45</v>
      </c>
      <c r="L67" s="96">
        <v>2</v>
      </c>
      <c r="M67" s="96">
        <v>0</v>
      </c>
      <c r="N67" s="96">
        <v>0</v>
      </c>
      <c r="O67" s="96">
        <v>0</v>
      </c>
      <c r="P67" s="101">
        <v>0.08</v>
      </c>
      <c r="Q67" s="101">
        <v>0.25</v>
      </c>
      <c r="R67" s="101">
        <v>0</v>
      </c>
      <c r="S67" s="101">
        <v>0.02</v>
      </c>
    </row>
    <row r="68" spans="1:19" hidden="1">
      <c r="B68" s="93" t="s">
        <v>63</v>
      </c>
      <c r="F68" s="96">
        <v>90</v>
      </c>
      <c r="G68" s="96">
        <v>9</v>
      </c>
      <c r="H68" s="96">
        <v>6</v>
      </c>
      <c r="I68" s="96">
        <v>0</v>
      </c>
      <c r="J68" s="96">
        <v>30</v>
      </c>
      <c r="K68" s="96">
        <v>20</v>
      </c>
      <c r="L68" s="96">
        <v>0</v>
      </c>
      <c r="M68" s="96">
        <v>0</v>
      </c>
      <c r="N68" s="96">
        <v>0</v>
      </c>
      <c r="O68" s="96" t="s">
        <v>315</v>
      </c>
      <c r="P68" s="101">
        <v>0.06</v>
      </c>
      <c r="Q68" s="101">
        <v>0</v>
      </c>
      <c r="R68" s="101">
        <v>0</v>
      </c>
      <c r="S68" s="101">
        <v>0</v>
      </c>
    </row>
    <row r="69" spans="1:19" hidden="1">
      <c r="B69" s="93" t="s">
        <v>66</v>
      </c>
      <c r="F69" s="96">
        <v>70</v>
      </c>
      <c r="G69" s="96">
        <v>6</v>
      </c>
      <c r="H69" s="96">
        <v>3.5</v>
      </c>
      <c r="I69" s="96">
        <v>0</v>
      </c>
      <c r="J69" s="96">
        <v>20</v>
      </c>
      <c r="K69" s="96">
        <v>115</v>
      </c>
      <c r="L69" s="96">
        <v>0</v>
      </c>
      <c r="M69" s="96">
        <v>0</v>
      </c>
      <c r="N69" s="96">
        <v>0</v>
      </c>
      <c r="O69" s="96">
        <v>4</v>
      </c>
      <c r="P69" s="101">
        <v>0.04</v>
      </c>
      <c r="Q69" s="101">
        <v>0</v>
      </c>
      <c r="R69" s="101">
        <v>0.1</v>
      </c>
      <c r="S69" s="101">
        <v>0</v>
      </c>
    </row>
    <row r="70" spans="1:19" hidden="1">
      <c r="B70" s="126" t="s">
        <v>348</v>
      </c>
      <c r="C70" s="104"/>
      <c r="D70" s="104"/>
      <c r="E70" s="104"/>
      <c r="F70" s="104">
        <f t="shared" ref="F70:S70" si="12">SUBTOTAL(9,F66:F69)</f>
        <v>490</v>
      </c>
      <c r="G70" s="104">
        <f t="shared" si="12"/>
        <v>17</v>
      </c>
      <c r="H70" s="104">
        <f t="shared" si="12"/>
        <v>6</v>
      </c>
      <c r="I70" s="104">
        <f t="shared" si="12"/>
        <v>0</v>
      </c>
      <c r="J70" s="104">
        <f t="shared" si="12"/>
        <v>130</v>
      </c>
      <c r="K70" s="104">
        <f t="shared" si="12"/>
        <v>150</v>
      </c>
      <c r="L70" s="104">
        <f t="shared" si="12"/>
        <v>38</v>
      </c>
      <c r="M70" s="104">
        <f t="shared" si="12"/>
        <v>5</v>
      </c>
      <c r="N70" s="104">
        <f t="shared" si="12"/>
        <v>0</v>
      </c>
      <c r="O70" s="104">
        <f t="shared" si="12"/>
        <v>45</v>
      </c>
      <c r="P70" s="122">
        <f t="shared" si="12"/>
        <v>0.06</v>
      </c>
      <c r="Q70" s="122">
        <f t="shared" si="12"/>
        <v>0</v>
      </c>
      <c r="R70" s="122">
        <f t="shared" si="12"/>
        <v>0.15</v>
      </c>
      <c r="S70" s="122">
        <f t="shared" si="12"/>
        <v>0.35</v>
      </c>
    </row>
    <row r="71" spans="1:19" hidden="1">
      <c r="F71" s="96"/>
      <c r="G71" s="96"/>
      <c r="H71" s="96"/>
      <c r="I71" s="96"/>
      <c r="J71" s="96"/>
      <c r="K71" s="96"/>
      <c r="L71" s="96"/>
      <c r="M71" s="96"/>
      <c r="N71" s="96"/>
      <c r="O71" s="96"/>
      <c r="P71" s="101"/>
      <c r="Q71" s="101"/>
      <c r="R71" s="101"/>
      <c r="S71" s="101"/>
    </row>
    <row r="72" spans="1:19" hidden="1"/>
    <row r="73" spans="1:19" hidden="1">
      <c r="A73" s="92">
        <f>'Main Meals'!C19</f>
        <v>1901</v>
      </c>
      <c r="B73" s="93" t="e">
        <f>'Main Meals'!#REF!</f>
        <v>#REF!</v>
      </c>
      <c r="C73" s="92" t="s">
        <v>303</v>
      </c>
      <c r="D73" s="92">
        <v>1</v>
      </c>
      <c r="E73" s="92" t="s">
        <v>304</v>
      </c>
      <c r="F73" s="96">
        <v>230</v>
      </c>
      <c r="G73" s="96">
        <v>8</v>
      </c>
      <c r="H73" s="96">
        <v>1</v>
      </c>
      <c r="I73" s="96">
        <v>0</v>
      </c>
      <c r="J73" s="96">
        <v>0</v>
      </c>
      <c r="K73" s="96">
        <v>570</v>
      </c>
      <c r="L73" s="96">
        <v>40</v>
      </c>
      <c r="M73" s="96">
        <v>7</v>
      </c>
      <c r="N73" s="96">
        <v>6</v>
      </c>
      <c r="O73" s="96">
        <v>4</v>
      </c>
      <c r="P73" s="101">
        <v>0.45</v>
      </c>
      <c r="Q73" s="101">
        <v>1.7</v>
      </c>
      <c r="R73" s="101">
        <v>0.08</v>
      </c>
      <c r="S73" s="101">
        <v>0.2</v>
      </c>
    </row>
    <row r="74" spans="1:19" hidden="1">
      <c r="A74" s="92">
        <f>'Main Meals'!C20</f>
        <v>1902</v>
      </c>
      <c r="B74" s="93" t="e">
        <f>'Main Meals'!#REF!</f>
        <v>#REF!</v>
      </c>
      <c r="C74" s="92" t="s">
        <v>303</v>
      </c>
      <c r="D74" s="92">
        <v>1</v>
      </c>
      <c r="E74" s="92" t="s">
        <v>304</v>
      </c>
      <c r="F74" s="96">
        <v>270</v>
      </c>
      <c r="G74" s="96">
        <v>9</v>
      </c>
      <c r="H74" s="96">
        <v>1</v>
      </c>
      <c r="I74" s="96">
        <v>0</v>
      </c>
      <c r="J74" s="96">
        <v>120</v>
      </c>
      <c r="K74" s="96">
        <v>650</v>
      </c>
      <c r="L74" s="96">
        <v>35</v>
      </c>
      <c r="M74" s="96">
        <v>5</v>
      </c>
      <c r="N74" s="96">
        <v>4</v>
      </c>
      <c r="O74" s="96">
        <v>17</v>
      </c>
      <c r="P74" s="101">
        <v>0.35</v>
      </c>
      <c r="Q74" s="101">
        <v>1.6</v>
      </c>
      <c r="R74" s="101">
        <v>0.1</v>
      </c>
      <c r="S74" s="101">
        <v>0.2</v>
      </c>
    </row>
    <row r="75" spans="1:19" hidden="1">
      <c r="A75" s="92">
        <f>'Main Meals'!C21</f>
        <v>1903</v>
      </c>
      <c r="B75" s="93" t="e">
        <f>'Main Meals'!#REF!</f>
        <v>#REF!</v>
      </c>
      <c r="C75" s="92" t="s">
        <v>303</v>
      </c>
      <c r="D75" s="92">
        <v>1</v>
      </c>
      <c r="E75" s="92" t="s">
        <v>304</v>
      </c>
      <c r="F75" s="96">
        <v>400</v>
      </c>
      <c r="G75" s="96">
        <v>10</v>
      </c>
      <c r="H75" s="96">
        <v>2</v>
      </c>
      <c r="I75" s="96">
        <v>0</v>
      </c>
      <c r="J75" s="96">
        <v>125</v>
      </c>
      <c r="K75" s="96">
        <v>520</v>
      </c>
      <c r="L75" s="96">
        <v>31</v>
      </c>
      <c r="M75" s="96">
        <v>4</v>
      </c>
      <c r="N75" s="96">
        <v>4</v>
      </c>
      <c r="O75" s="96">
        <v>47</v>
      </c>
      <c r="P75" s="101">
        <v>0.35</v>
      </c>
      <c r="Q75" s="101">
        <v>1.5</v>
      </c>
      <c r="R75" s="101">
        <v>0.08</v>
      </c>
      <c r="S75" s="101">
        <v>0.25</v>
      </c>
    </row>
    <row r="76" spans="1:19" hidden="1">
      <c r="A76" s="92">
        <f>'Main Meals'!C22</f>
        <v>1904</v>
      </c>
      <c r="B76" s="93" t="e">
        <f>'Main Meals'!#REF!</f>
        <v>#REF!</v>
      </c>
      <c r="C76" s="92" t="s">
        <v>303</v>
      </c>
      <c r="D76" s="92">
        <v>1</v>
      </c>
      <c r="E76" s="92" t="s">
        <v>304</v>
      </c>
      <c r="F76" s="96">
        <v>490</v>
      </c>
      <c r="G76" s="96">
        <v>18</v>
      </c>
      <c r="H76" s="96">
        <v>4.5</v>
      </c>
      <c r="I76" s="96">
        <v>0</v>
      </c>
      <c r="J76" s="96">
        <v>120</v>
      </c>
      <c r="K76" s="96">
        <v>660</v>
      </c>
      <c r="L76" s="96">
        <v>34</v>
      </c>
      <c r="M76" s="96">
        <v>5</v>
      </c>
      <c r="N76" s="96">
        <v>4</v>
      </c>
      <c r="O76" s="96">
        <v>48</v>
      </c>
      <c r="P76" s="101">
        <v>0.35</v>
      </c>
      <c r="Q76" s="101">
        <v>1.5</v>
      </c>
      <c r="R76" s="101">
        <v>0.1</v>
      </c>
      <c r="S76" s="101">
        <v>0.35</v>
      </c>
    </row>
    <row r="77" spans="1:19" hidden="1">
      <c r="A77" s="92">
        <f>'Main Meals'!C23</f>
        <v>2000</v>
      </c>
      <c r="B77" s="93" t="e">
        <f>'Main Meals'!#REF!</f>
        <v>#REF!</v>
      </c>
      <c r="C77" s="92" t="s">
        <v>303</v>
      </c>
      <c r="D77" s="92">
        <v>1</v>
      </c>
      <c r="E77" s="92" t="s">
        <v>304</v>
      </c>
      <c r="F77" s="96">
        <v>520</v>
      </c>
      <c r="G77" s="96">
        <v>20</v>
      </c>
      <c r="H77" s="96">
        <v>4</v>
      </c>
      <c r="I77" s="96">
        <v>0</v>
      </c>
      <c r="J77" s="96">
        <v>105</v>
      </c>
      <c r="K77" s="96">
        <v>180</v>
      </c>
      <c r="L77" s="96">
        <v>39</v>
      </c>
      <c r="M77" s="96">
        <v>5</v>
      </c>
      <c r="N77" s="96">
        <v>3</v>
      </c>
      <c r="O77" s="96">
        <v>46</v>
      </c>
      <c r="P77" s="101">
        <v>1</v>
      </c>
      <c r="Q77" s="101">
        <v>0.1</v>
      </c>
      <c r="R77" s="101">
        <v>0.15</v>
      </c>
      <c r="S77" s="101">
        <v>0.25</v>
      </c>
    </row>
    <row r="78" spans="1:19" hidden="1">
      <c r="A78" s="92">
        <f>'Main Meals'!C24</f>
        <v>2100</v>
      </c>
      <c r="B78" s="93" t="e">
        <f>'Main Meals'!#REF!</f>
        <v>#REF!</v>
      </c>
      <c r="C78" s="92" t="s">
        <v>303</v>
      </c>
      <c r="D78" s="92">
        <v>1</v>
      </c>
      <c r="E78" s="92" t="s">
        <v>304</v>
      </c>
      <c r="F78" s="96">
        <v>450</v>
      </c>
      <c r="G78" s="96">
        <v>23</v>
      </c>
      <c r="H78" s="96">
        <v>9</v>
      </c>
      <c r="I78" s="96">
        <v>0</v>
      </c>
      <c r="J78" s="96">
        <v>45</v>
      </c>
      <c r="K78" s="96">
        <v>470</v>
      </c>
      <c r="L78" s="96">
        <v>43</v>
      </c>
      <c r="M78" s="96">
        <v>4</v>
      </c>
      <c r="N78" s="96">
        <v>7</v>
      </c>
      <c r="O78" s="96">
        <v>20</v>
      </c>
      <c r="P78" s="101">
        <v>0.6</v>
      </c>
      <c r="Q78" s="101">
        <v>0.02</v>
      </c>
      <c r="R78" s="101">
        <v>0.45</v>
      </c>
      <c r="S78" s="101">
        <v>0.1</v>
      </c>
    </row>
    <row r="79" spans="1:19" hidden="1">
      <c r="A79" s="92">
        <f>'Main Meals'!C25</f>
        <v>2200</v>
      </c>
      <c r="B79" s="93" t="e">
        <f>'Main Meals'!#REF!</f>
        <v>#REF!</v>
      </c>
      <c r="C79" s="92" t="s">
        <v>303</v>
      </c>
      <c r="D79" s="92">
        <v>1</v>
      </c>
      <c r="E79" s="92" t="s">
        <v>304</v>
      </c>
      <c r="F79" s="96">
        <v>380</v>
      </c>
      <c r="G79" s="96">
        <v>19</v>
      </c>
      <c r="H79" s="96">
        <v>6</v>
      </c>
      <c r="I79" s="96">
        <v>0</v>
      </c>
      <c r="J79" s="96">
        <v>125</v>
      </c>
      <c r="K79" s="96">
        <v>470</v>
      </c>
      <c r="L79" s="96">
        <v>23</v>
      </c>
      <c r="M79" s="96">
        <v>3</v>
      </c>
      <c r="N79" s="96">
        <v>4</v>
      </c>
      <c r="O79" s="96">
        <v>47</v>
      </c>
      <c r="P79" s="101">
        <v>0.7</v>
      </c>
      <c r="Q79" s="101">
        <v>0.5</v>
      </c>
      <c r="R79" s="101">
        <v>0.1</v>
      </c>
      <c r="S79" s="101">
        <v>0.15</v>
      </c>
    </row>
    <row r="80" spans="1:19" hidden="1">
      <c r="B80" s="93" t="s">
        <v>352</v>
      </c>
      <c r="F80" s="96">
        <v>70</v>
      </c>
      <c r="G80" s="96">
        <v>20</v>
      </c>
      <c r="H80" s="96">
        <v>0.5</v>
      </c>
      <c r="I80" s="96">
        <v>0</v>
      </c>
      <c r="J80" s="96">
        <v>0</v>
      </c>
      <c r="K80" s="96">
        <v>470</v>
      </c>
      <c r="L80" s="96">
        <v>8</v>
      </c>
      <c r="M80" s="96">
        <v>0</v>
      </c>
      <c r="N80" s="96">
        <v>7</v>
      </c>
      <c r="O80" s="96">
        <v>1</v>
      </c>
      <c r="P80" s="101">
        <v>0.02</v>
      </c>
      <c r="Q80" s="101">
        <v>0.02</v>
      </c>
      <c r="R80" s="101">
        <v>0.02</v>
      </c>
      <c r="S80" s="101">
        <v>0.05</v>
      </c>
    </row>
    <row r="81" spans="1:19" hidden="1">
      <c r="B81" s="126" t="s">
        <v>348</v>
      </c>
      <c r="C81" s="104"/>
      <c r="D81" s="104"/>
      <c r="E81" s="104"/>
      <c r="F81" s="104">
        <f t="shared" ref="F81:S81" si="13">SUBTOTAL(9,F77:F80)</f>
        <v>0</v>
      </c>
      <c r="G81" s="104">
        <f t="shared" si="13"/>
        <v>0</v>
      </c>
      <c r="H81" s="104">
        <f t="shared" si="13"/>
        <v>0</v>
      </c>
      <c r="I81" s="104">
        <f t="shared" si="13"/>
        <v>0</v>
      </c>
      <c r="J81" s="104">
        <f t="shared" si="13"/>
        <v>0</v>
      </c>
      <c r="K81" s="104">
        <f t="shared" si="13"/>
        <v>0</v>
      </c>
      <c r="L81" s="104">
        <f t="shared" si="13"/>
        <v>0</v>
      </c>
      <c r="M81" s="104">
        <f t="shared" si="13"/>
        <v>0</v>
      </c>
      <c r="N81" s="104">
        <f t="shared" si="13"/>
        <v>0</v>
      </c>
      <c r="O81" s="104">
        <f t="shared" si="13"/>
        <v>0</v>
      </c>
      <c r="P81" s="122">
        <f t="shared" si="13"/>
        <v>0</v>
      </c>
      <c r="Q81" s="122">
        <f t="shared" si="13"/>
        <v>0</v>
      </c>
      <c r="R81" s="122">
        <f t="shared" si="13"/>
        <v>0</v>
      </c>
      <c r="S81" s="122">
        <f t="shared" si="13"/>
        <v>0</v>
      </c>
    </row>
    <row r="82" spans="1:19" hidden="1">
      <c r="B82" s="93" t="s">
        <v>353</v>
      </c>
      <c r="F82" s="96"/>
      <c r="G82" s="96"/>
      <c r="H82" s="96"/>
      <c r="I82" s="96"/>
      <c r="J82" s="96"/>
      <c r="K82" s="96"/>
      <c r="L82" s="96"/>
      <c r="M82" s="96"/>
      <c r="N82" s="96"/>
      <c r="O82" s="96"/>
      <c r="P82" s="101"/>
      <c r="Q82" s="101"/>
      <c r="R82" s="101"/>
      <c r="S82" s="101"/>
    </row>
    <row r="83" spans="1:19" hidden="1">
      <c r="A83" s="92">
        <f>'Main Meals'!C26</f>
        <v>2300</v>
      </c>
      <c r="B83" s="93" t="e">
        <f>'Main Meals'!#REF!</f>
        <v>#REF!</v>
      </c>
      <c r="C83" s="92" t="s">
        <v>303</v>
      </c>
      <c r="D83" s="92">
        <v>1</v>
      </c>
      <c r="E83" s="92" t="s">
        <v>304</v>
      </c>
      <c r="F83" s="96">
        <v>590</v>
      </c>
      <c r="G83" s="96">
        <v>15</v>
      </c>
      <c r="H83" s="96">
        <v>5</v>
      </c>
      <c r="I83" s="96">
        <v>0</v>
      </c>
      <c r="J83" s="96">
        <v>135</v>
      </c>
      <c r="K83" s="96">
        <v>470</v>
      </c>
      <c r="L83" s="96">
        <v>54</v>
      </c>
      <c r="M83" s="96">
        <v>4</v>
      </c>
      <c r="N83" s="96">
        <v>7</v>
      </c>
      <c r="O83" s="96">
        <v>52</v>
      </c>
      <c r="P83" s="101">
        <v>0.3</v>
      </c>
      <c r="Q83" s="101">
        <v>1</v>
      </c>
      <c r="R83" s="101">
        <v>0.08</v>
      </c>
      <c r="S83" s="101">
        <v>0.2</v>
      </c>
    </row>
    <row r="84" spans="1:19" hidden="1">
      <c r="A84" s="92">
        <f>'Main Meals'!C27</f>
        <v>2400</v>
      </c>
      <c r="B84" s="93" t="e">
        <f>'Main Meals'!#REF!</f>
        <v>#REF!</v>
      </c>
      <c r="C84" s="92" t="s">
        <v>303</v>
      </c>
      <c r="D84" s="92">
        <v>1</v>
      </c>
      <c r="E84" s="92" t="s">
        <v>304</v>
      </c>
      <c r="F84" s="96">
        <v>380</v>
      </c>
      <c r="G84" s="96">
        <v>17</v>
      </c>
      <c r="H84" s="96">
        <v>6</v>
      </c>
      <c r="I84" s="96">
        <v>0</v>
      </c>
      <c r="J84" s="96">
        <v>125</v>
      </c>
      <c r="K84" s="96">
        <v>640</v>
      </c>
      <c r="L84" s="96">
        <v>40</v>
      </c>
      <c r="M84" s="96">
        <v>5</v>
      </c>
      <c r="N84" s="96">
        <v>5</v>
      </c>
      <c r="O84" s="96">
        <v>51</v>
      </c>
      <c r="P84" s="101">
        <v>0.06</v>
      </c>
      <c r="Q84" s="101">
        <v>0.9</v>
      </c>
      <c r="R84" s="101">
        <v>0.08</v>
      </c>
      <c r="S84" s="101">
        <v>0.25</v>
      </c>
    </row>
    <row r="85" spans="1:19" hidden="1">
      <c r="B85" s="93" t="s">
        <v>93</v>
      </c>
      <c r="F85" s="96">
        <v>70</v>
      </c>
      <c r="G85" s="96">
        <v>5</v>
      </c>
      <c r="H85" s="96">
        <v>4.5</v>
      </c>
      <c r="I85" s="96">
        <v>0</v>
      </c>
      <c r="J85" s="96">
        <v>0</v>
      </c>
      <c r="K85" s="96">
        <v>10</v>
      </c>
      <c r="L85" s="96">
        <v>6</v>
      </c>
      <c r="M85" s="96">
        <v>2</v>
      </c>
      <c r="N85" s="96">
        <v>2</v>
      </c>
      <c r="O85" s="96">
        <v>0</v>
      </c>
      <c r="P85" s="101">
        <v>0</v>
      </c>
      <c r="Q85" s="101">
        <v>0.08</v>
      </c>
      <c r="R85" s="101">
        <v>0.02</v>
      </c>
      <c r="S85" s="101">
        <v>0.02</v>
      </c>
    </row>
    <row r="86" spans="1:19" hidden="1">
      <c r="B86" s="93" t="s">
        <v>92</v>
      </c>
      <c r="F86" s="96">
        <v>130</v>
      </c>
      <c r="G86" s="96">
        <v>5</v>
      </c>
      <c r="H86" s="96">
        <v>0</v>
      </c>
      <c r="I86" s="96">
        <v>0</v>
      </c>
      <c r="J86" s="96">
        <v>0</v>
      </c>
      <c r="K86" s="96">
        <v>230</v>
      </c>
      <c r="L86" s="96">
        <v>20</v>
      </c>
      <c r="M86" s="96">
        <v>1</v>
      </c>
      <c r="N86" s="96">
        <v>1</v>
      </c>
      <c r="O86" s="96">
        <v>2</v>
      </c>
      <c r="P86" s="101">
        <v>0.2</v>
      </c>
      <c r="Q86" s="101">
        <v>1.1000000000000001</v>
      </c>
      <c r="R86" s="101">
        <v>0.02</v>
      </c>
      <c r="S86" s="101">
        <v>0.02</v>
      </c>
    </row>
    <row r="87" spans="1:19" hidden="1">
      <c r="B87" s="126" t="s">
        <v>349</v>
      </c>
      <c r="C87" s="104"/>
      <c r="D87" s="104"/>
      <c r="E87" s="104"/>
      <c r="F87" s="104">
        <f>SUBTOTAL(9,F83:F86)</f>
        <v>0</v>
      </c>
      <c r="G87" s="104">
        <f t="shared" ref="G87:S87" si="14">SUBTOTAL(9,G83:G86)</f>
        <v>0</v>
      </c>
      <c r="H87" s="104">
        <f t="shared" si="14"/>
        <v>0</v>
      </c>
      <c r="I87" s="104">
        <f t="shared" si="14"/>
        <v>0</v>
      </c>
      <c r="J87" s="104">
        <f t="shared" si="14"/>
        <v>0</v>
      </c>
      <c r="K87" s="104">
        <f t="shared" si="14"/>
        <v>0</v>
      </c>
      <c r="L87" s="104">
        <f t="shared" si="14"/>
        <v>0</v>
      </c>
      <c r="M87" s="104">
        <f t="shared" si="14"/>
        <v>0</v>
      </c>
      <c r="N87" s="104">
        <f t="shared" si="14"/>
        <v>0</v>
      </c>
      <c r="O87" s="104">
        <f t="shared" si="14"/>
        <v>0</v>
      </c>
      <c r="P87" s="122">
        <f t="shared" si="14"/>
        <v>0</v>
      </c>
      <c r="Q87" s="122">
        <f t="shared" si="14"/>
        <v>0</v>
      </c>
      <c r="R87" s="122">
        <f t="shared" si="14"/>
        <v>0</v>
      </c>
      <c r="S87" s="122">
        <f t="shared" si="14"/>
        <v>0</v>
      </c>
    </row>
    <row r="88" spans="1:19" hidden="1">
      <c r="F88" s="96"/>
      <c r="G88" s="96"/>
      <c r="H88" s="96"/>
      <c r="I88" s="96"/>
      <c r="J88" s="96"/>
      <c r="K88" s="96"/>
      <c r="L88" s="96"/>
      <c r="M88" s="96"/>
      <c r="N88" s="96"/>
      <c r="O88" s="96"/>
      <c r="P88" s="101"/>
      <c r="Q88" s="101"/>
      <c r="R88" s="101"/>
      <c r="S88" s="101"/>
    </row>
    <row r="89" spans="1:19" hidden="1">
      <c r="A89" s="92">
        <f>'Main Meals'!C28</f>
        <v>2500</v>
      </c>
      <c r="B89" s="93" t="e">
        <f>'Main Meals'!#REF!</f>
        <v>#REF!</v>
      </c>
      <c r="C89" s="92" t="s">
        <v>303</v>
      </c>
      <c r="D89" s="92">
        <v>1</v>
      </c>
      <c r="E89" s="92" t="s">
        <v>304</v>
      </c>
      <c r="F89" s="96">
        <v>220</v>
      </c>
      <c r="G89" s="96">
        <v>16</v>
      </c>
      <c r="H89" s="96">
        <v>12</v>
      </c>
      <c r="I89" s="96">
        <v>0</v>
      </c>
      <c r="J89" s="96">
        <v>60</v>
      </c>
      <c r="K89" s="96">
        <v>690</v>
      </c>
      <c r="L89" s="96">
        <v>9</v>
      </c>
      <c r="M89" s="96">
        <v>2</v>
      </c>
      <c r="N89" s="96">
        <v>3</v>
      </c>
      <c r="O89" s="96">
        <v>7</v>
      </c>
      <c r="P89" s="101">
        <v>1.3</v>
      </c>
      <c r="Q89" s="101">
        <v>0.15</v>
      </c>
      <c r="R89" s="101">
        <v>0.06</v>
      </c>
      <c r="S89" s="101">
        <v>0.06</v>
      </c>
    </row>
    <row r="90" spans="1:19" hidden="1">
      <c r="A90" s="92">
        <f>'Main Meals'!C29</f>
        <v>2601</v>
      </c>
      <c r="B90" s="93" t="e">
        <f>'Main Meals'!#REF!</f>
        <v>#REF!</v>
      </c>
      <c r="C90" s="92" t="s">
        <v>303</v>
      </c>
      <c r="D90" s="92">
        <v>1</v>
      </c>
      <c r="E90" s="92" t="s">
        <v>304</v>
      </c>
      <c r="F90" s="96">
        <v>370</v>
      </c>
      <c r="G90" s="96">
        <v>11</v>
      </c>
      <c r="H90" s="96">
        <v>1</v>
      </c>
      <c r="I90" s="96">
        <v>0</v>
      </c>
      <c r="J90" s="96">
        <v>0</v>
      </c>
      <c r="K90" s="96">
        <v>460</v>
      </c>
      <c r="L90" s="96">
        <v>64</v>
      </c>
      <c r="M90" s="96">
        <v>9</v>
      </c>
      <c r="N90" s="96">
        <v>9</v>
      </c>
      <c r="O90" s="96">
        <v>8</v>
      </c>
      <c r="P90" s="101">
        <v>2.4</v>
      </c>
      <c r="Q90" s="101">
        <v>2.9</v>
      </c>
      <c r="R90" s="101">
        <v>0.1</v>
      </c>
      <c r="S90" s="101">
        <v>0.3</v>
      </c>
    </row>
    <row r="91" spans="1:19" hidden="1">
      <c r="A91" s="92">
        <f>'Main Meals'!C30</f>
        <v>2602</v>
      </c>
      <c r="B91" s="93" t="e">
        <f>'Main Meals'!#REF!</f>
        <v>#REF!</v>
      </c>
      <c r="C91" s="92" t="s">
        <v>303</v>
      </c>
      <c r="D91" s="92">
        <v>1</v>
      </c>
      <c r="E91" s="92" t="s">
        <v>304</v>
      </c>
      <c r="F91" s="96">
        <v>550</v>
      </c>
      <c r="G91" s="96">
        <v>23</v>
      </c>
      <c r="H91" s="96">
        <v>4.5</v>
      </c>
      <c r="I91" s="96">
        <v>0</v>
      </c>
      <c r="J91" s="96">
        <v>135</v>
      </c>
      <c r="K91" s="96">
        <v>450</v>
      </c>
      <c r="L91" s="96">
        <v>41</v>
      </c>
      <c r="M91" s="96">
        <v>4</v>
      </c>
      <c r="N91" s="96">
        <v>3</v>
      </c>
      <c r="O91" s="96">
        <v>43</v>
      </c>
      <c r="P91" s="101">
        <v>0.6</v>
      </c>
      <c r="Q91" s="101">
        <v>0.9</v>
      </c>
      <c r="R91" s="101">
        <v>0.08</v>
      </c>
      <c r="S91" s="101">
        <v>0.3</v>
      </c>
    </row>
    <row r="92" spans="1:19" hidden="1">
      <c r="A92" s="92">
        <f>'Main Meals'!C31</f>
        <v>2603</v>
      </c>
      <c r="B92" s="93" t="e">
        <f>'Main Meals'!#REF!</f>
        <v>#REF!</v>
      </c>
      <c r="C92" s="92" t="s">
        <v>303</v>
      </c>
      <c r="D92" s="92">
        <v>1</v>
      </c>
      <c r="E92" s="92" t="s">
        <v>304</v>
      </c>
      <c r="F92" s="96">
        <v>580</v>
      </c>
      <c r="G92" s="96">
        <v>26</v>
      </c>
      <c r="H92" s="96">
        <v>8</v>
      </c>
      <c r="I92" s="96">
        <v>0</v>
      </c>
      <c r="J92" s="96">
        <v>90</v>
      </c>
      <c r="K92" s="96">
        <v>450</v>
      </c>
      <c r="L92" s="96">
        <v>41</v>
      </c>
      <c r="M92" s="96">
        <v>4</v>
      </c>
      <c r="N92" s="96">
        <v>3</v>
      </c>
      <c r="O92" s="96">
        <v>44</v>
      </c>
      <c r="P92" s="101">
        <v>0.6</v>
      </c>
      <c r="Q92" s="101">
        <v>0.9</v>
      </c>
      <c r="R92" s="101">
        <v>0.08</v>
      </c>
      <c r="S92" s="101">
        <v>0.45</v>
      </c>
    </row>
    <row r="93" spans="1:19" hidden="1">
      <c r="B93" s="93" t="s">
        <v>54</v>
      </c>
      <c r="F93" s="6">
        <v>160</v>
      </c>
      <c r="G93" s="6">
        <v>0</v>
      </c>
      <c r="H93" s="6">
        <v>0</v>
      </c>
      <c r="I93" s="6">
        <v>0</v>
      </c>
      <c r="J93" s="6">
        <v>0</v>
      </c>
      <c r="K93" s="6">
        <v>0</v>
      </c>
      <c r="L93" s="6">
        <v>36</v>
      </c>
      <c r="M93" s="6">
        <v>0</v>
      </c>
      <c r="N93" s="6">
        <v>0</v>
      </c>
      <c r="O93" s="6">
        <v>3</v>
      </c>
      <c r="P93" s="11">
        <v>0</v>
      </c>
      <c r="Q93" s="11">
        <v>0</v>
      </c>
      <c r="R93" s="11">
        <v>0</v>
      </c>
      <c r="S93" s="11">
        <v>0</v>
      </c>
    </row>
    <row r="94" spans="1:19" hidden="1">
      <c r="B94" s="126" t="s">
        <v>348</v>
      </c>
      <c r="C94" s="104"/>
      <c r="D94" s="104"/>
      <c r="E94" s="104"/>
      <c r="F94" s="104">
        <f t="shared" ref="F94:S94" si="15">SUBTOTAL(9,F89:F93)</f>
        <v>0</v>
      </c>
      <c r="G94" s="104">
        <f t="shared" si="15"/>
        <v>0</v>
      </c>
      <c r="H94" s="104">
        <f t="shared" si="15"/>
        <v>0</v>
      </c>
      <c r="I94" s="104">
        <f t="shared" si="15"/>
        <v>0</v>
      </c>
      <c r="J94" s="104">
        <f t="shared" si="15"/>
        <v>0</v>
      </c>
      <c r="K94" s="104">
        <f t="shared" si="15"/>
        <v>0</v>
      </c>
      <c r="L94" s="104">
        <f t="shared" si="15"/>
        <v>0</v>
      </c>
      <c r="M94" s="104">
        <f t="shared" si="15"/>
        <v>0</v>
      </c>
      <c r="N94" s="104">
        <f t="shared" si="15"/>
        <v>0</v>
      </c>
      <c r="O94" s="104">
        <f t="shared" si="15"/>
        <v>0</v>
      </c>
      <c r="P94" s="122">
        <f t="shared" si="15"/>
        <v>0</v>
      </c>
      <c r="Q94" s="122">
        <f t="shared" si="15"/>
        <v>0</v>
      </c>
      <c r="R94" s="122">
        <f t="shared" si="15"/>
        <v>0</v>
      </c>
      <c r="S94" s="122">
        <f t="shared" si="15"/>
        <v>0</v>
      </c>
    </row>
    <row r="95" spans="1:19" hidden="1">
      <c r="F95" s="96"/>
      <c r="G95" s="96"/>
      <c r="H95" s="96"/>
      <c r="I95" s="96"/>
      <c r="J95" s="96"/>
      <c r="K95" s="96"/>
      <c r="L95" s="96"/>
      <c r="M95" s="96"/>
      <c r="N95" s="96"/>
      <c r="O95" s="96"/>
      <c r="P95" s="101"/>
      <c r="Q95" s="101"/>
      <c r="R95" s="101"/>
      <c r="S95" s="101"/>
    </row>
    <row r="96" spans="1:19" hidden="1">
      <c r="A96" s="92">
        <f>'Main Meals'!C32</f>
        <v>2701</v>
      </c>
      <c r="B96" s="93" t="e">
        <f>'Main Meals'!#REF!</f>
        <v>#REF!</v>
      </c>
      <c r="C96" s="92" t="s">
        <v>303</v>
      </c>
      <c r="D96" s="92">
        <v>1</v>
      </c>
      <c r="E96" s="92" t="s">
        <v>304</v>
      </c>
      <c r="F96" s="104">
        <v>280</v>
      </c>
      <c r="G96" s="104">
        <v>7</v>
      </c>
      <c r="H96" s="104">
        <v>0</v>
      </c>
      <c r="I96" s="104">
        <v>0</v>
      </c>
      <c r="J96" s="104">
        <v>0</v>
      </c>
      <c r="K96" s="104">
        <v>570</v>
      </c>
      <c r="L96" s="104">
        <v>49</v>
      </c>
      <c r="M96" s="104">
        <v>8</v>
      </c>
      <c r="N96" s="104">
        <v>8</v>
      </c>
      <c r="O96" s="104">
        <v>9</v>
      </c>
      <c r="P96" s="122">
        <v>0.35</v>
      </c>
      <c r="Q96" s="122">
        <v>2</v>
      </c>
      <c r="R96" s="122">
        <v>0.06</v>
      </c>
      <c r="S96" s="122">
        <v>0.35</v>
      </c>
    </row>
    <row r="97" spans="1:19" hidden="1">
      <c r="F97" s="104"/>
      <c r="G97" s="104"/>
      <c r="H97" s="104"/>
      <c r="I97" s="104"/>
      <c r="J97" s="104"/>
      <c r="K97" s="104"/>
      <c r="L97" s="104"/>
      <c r="M97" s="104"/>
      <c r="N97" s="104"/>
      <c r="O97" s="104"/>
      <c r="P97" s="122"/>
      <c r="Q97" s="122"/>
      <c r="R97" s="122"/>
      <c r="S97" s="122"/>
    </row>
    <row r="98" spans="1:19" hidden="1">
      <c r="F98" s="104"/>
      <c r="G98" s="104"/>
      <c r="H98" s="104"/>
      <c r="I98" s="104"/>
      <c r="J98" s="104"/>
      <c r="K98" s="104"/>
      <c r="L98" s="104"/>
      <c r="M98" s="104"/>
      <c r="N98" s="104"/>
      <c r="O98" s="104"/>
      <c r="P98" s="122"/>
      <c r="Q98" s="122"/>
      <c r="R98" s="122"/>
      <c r="S98" s="122"/>
    </row>
    <row r="99" spans="1:19" hidden="1">
      <c r="A99" s="92">
        <f>'Main Meals'!C33</f>
        <v>2702</v>
      </c>
      <c r="B99" s="93" t="e">
        <f>'Main Meals'!#REF!</f>
        <v>#REF!</v>
      </c>
      <c r="C99" s="92" t="s">
        <v>303</v>
      </c>
      <c r="D99" s="92">
        <v>1</v>
      </c>
      <c r="E99" s="92" t="s">
        <v>304</v>
      </c>
      <c r="F99" s="104">
        <v>450</v>
      </c>
      <c r="G99" s="104">
        <v>11</v>
      </c>
      <c r="H99" s="104">
        <v>1.5</v>
      </c>
      <c r="I99" s="104">
        <v>0</v>
      </c>
      <c r="J99" s="104">
        <v>130</v>
      </c>
      <c r="K99" s="104">
        <v>640</v>
      </c>
      <c r="L99" s="104">
        <v>41</v>
      </c>
      <c r="M99" s="104">
        <v>5</v>
      </c>
      <c r="N99" s="104">
        <v>4</v>
      </c>
      <c r="O99" s="104">
        <v>47</v>
      </c>
      <c r="P99" s="122">
        <v>0.25</v>
      </c>
      <c r="Q99" s="122">
        <v>0.7</v>
      </c>
      <c r="R99" s="122">
        <v>0.04</v>
      </c>
      <c r="S99" s="122">
        <v>0.35</v>
      </c>
    </row>
    <row r="100" spans="1:19" hidden="1">
      <c r="F100" s="104"/>
      <c r="G100" s="104"/>
      <c r="H100" s="104"/>
      <c r="I100" s="104"/>
      <c r="J100" s="104"/>
      <c r="K100" s="104"/>
      <c r="L100" s="104"/>
      <c r="M100" s="104"/>
      <c r="N100" s="104"/>
      <c r="O100" s="104"/>
      <c r="P100" s="122"/>
      <c r="Q100" s="122"/>
      <c r="R100" s="122"/>
      <c r="S100" s="122"/>
    </row>
    <row r="101" spans="1:19" hidden="1">
      <c r="F101" s="104"/>
      <c r="G101" s="104"/>
      <c r="H101" s="104"/>
      <c r="I101" s="104"/>
      <c r="J101" s="104"/>
      <c r="K101" s="104"/>
      <c r="L101" s="104"/>
      <c r="M101" s="104"/>
      <c r="N101" s="104"/>
      <c r="O101" s="104"/>
      <c r="P101" s="122"/>
      <c r="Q101" s="122"/>
      <c r="R101" s="122"/>
      <c r="S101" s="122"/>
    </row>
    <row r="102" spans="1:19" hidden="1">
      <c r="A102" s="92">
        <f>'Main Meals'!C34</f>
        <v>2703</v>
      </c>
      <c r="B102" s="93" t="e">
        <f>'Main Meals'!#REF!</f>
        <v>#REF!</v>
      </c>
      <c r="C102" s="92" t="s">
        <v>303</v>
      </c>
      <c r="D102" s="92">
        <v>1</v>
      </c>
      <c r="E102" s="92" t="s">
        <v>304</v>
      </c>
      <c r="F102" s="104">
        <v>480</v>
      </c>
      <c r="G102" s="104">
        <v>22</v>
      </c>
      <c r="H102" s="104">
        <v>8</v>
      </c>
      <c r="I102" s="104">
        <v>0</v>
      </c>
      <c r="J102" s="104">
        <v>75</v>
      </c>
      <c r="K102" s="104">
        <v>640</v>
      </c>
      <c r="L102" s="104">
        <v>41</v>
      </c>
      <c r="M102" s="104">
        <v>5</v>
      </c>
      <c r="N102" s="104">
        <v>4</v>
      </c>
      <c r="O102" s="104">
        <v>30</v>
      </c>
      <c r="P102" s="122">
        <v>0.25</v>
      </c>
      <c r="Q102" s="122">
        <v>0.7</v>
      </c>
      <c r="R102" s="122">
        <v>0.06</v>
      </c>
      <c r="S102" s="122">
        <v>0.4</v>
      </c>
    </row>
    <row r="103" spans="1:19" hidden="1">
      <c r="A103" s="92">
        <f>'Main Meals'!C35</f>
        <v>2800</v>
      </c>
      <c r="B103" s="93" t="e">
        <f>'Main Meals'!#REF!</f>
        <v>#REF!</v>
      </c>
      <c r="C103" s="92" t="s">
        <v>303</v>
      </c>
      <c r="D103" s="92">
        <v>1</v>
      </c>
      <c r="E103" s="92" t="s">
        <v>304</v>
      </c>
      <c r="F103" s="96">
        <v>510</v>
      </c>
      <c r="G103" s="96">
        <v>24</v>
      </c>
      <c r="H103" s="96">
        <v>13</v>
      </c>
      <c r="I103" s="96">
        <v>0</v>
      </c>
      <c r="J103" s="96">
        <v>55</v>
      </c>
      <c r="K103" s="96">
        <v>800</v>
      </c>
      <c r="L103" s="96">
        <v>46</v>
      </c>
      <c r="M103" s="96">
        <v>11</v>
      </c>
      <c r="N103" s="96">
        <v>6</v>
      </c>
      <c r="O103" s="96">
        <v>26</v>
      </c>
      <c r="P103" s="101">
        <v>2.6</v>
      </c>
      <c r="Q103" s="101">
        <v>1.1000000000000001</v>
      </c>
      <c r="R103" s="101">
        <v>0.7</v>
      </c>
      <c r="S103" s="101">
        <v>0.2</v>
      </c>
    </row>
    <row r="104" spans="1:19" hidden="1">
      <c r="F104" s="96"/>
      <c r="G104" s="96"/>
      <c r="H104" s="96"/>
      <c r="I104" s="96"/>
      <c r="J104" s="96"/>
      <c r="K104" s="96"/>
      <c r="L104" s="96"/>
      <c r="M104" s="96"/>
      <c r="N104" s="96"/>
      <c r="O104" s="96"/>
      <c r="P104" s="101"/>
      <c r="Q104" s="101"/>
      <c r="R104" s="101"/>
      <c r="S104" s="101"/>
    </row>
    <row r="105" spans="1:19" hidden="1">
      <c r="A105" s="92">
        <f>'Main Meals'!C36</f>
        <v>2900</v>
      </c>
      <c r="B105" s="93" t="e">
        <f>'Main Meals'!#REF!</f>
        <v>#REF!</v>
      </c>
      <c r="C105" s="92" t="s">
        <v>303</v>
      </c>
      <c r="D105" s="92">
        <v>1</v>
      </c>
      <c r="E105" s="92" t="s">
        <v>304</v>
      </c>
      <c r="F105" s="104">
        <v>400</v>
      </c>
      <c r="G105" s="104">
        <v>32</v>
      </c>
      <c r="H105" s="104">
        <v>6</v>
      </c>
      <c r="I105" s="104">
        <v>0</v>
      </c>
      <c r="J105" s="104">
        <v>15</v>
      </c>
      <c r="K105" s="104">
        <v>640</v>
      </c>
      <c r="L105" s="104">
        <v>17</v>
      </c>
      <c r="M105" s="104">
        <v>4</v>
      </c>
      <c r="N105" s="104">
        <v>6</v>
      </c>
      <c r="O105" s="104">
        <v>13</v>
      </c>
      <c r="P105" s="122">
        <v>0.2</v>
      </c>
      <c r="Q105" s="122">
        <v>0.35</v>
      </c>
      <c r="R105" s="122">
        <v>0.2</v>
      </c>
      <c r="S105" s="122">
        <v>0.15</v>
      </c>
    </row>
    <row r="106" spans="1:19" hidden="1">
      <c r="A106" s="92">
        <f>'Main Meals'!C37</f>
        <v>3000</v>
      </c>
      <c r="B106" s="93" t="e">
        <f>'Main Meals'!#REF!</f>
        <v>#REF!</v>
      </c>
      <c r="C106" s="92" t="s">
        <v>303</v>
      </c>
      <c r="D106" s="92">
        <v>1</v>
      </c>
      <c r="E106" s="92" t="s">
        <v>304</v>
      </c>
      <c r="F106" s="96"/>
      <c r="G106" s="96"/>
      <c r="H106" s="96"/>
      <c r="I106" s="96">
        <v>0</v>
      </c>
      <c r="J106" s="96"/>
      <c r="K106" s="96"/>
      <c r="L106" s="96"/>
      <c r="M106" s="96"/>
      <c r="N106" s="96"/>
      <c r="O106" s="96"/>
      <c r="P106" s="101"/>
      <c r="Q106" s="101"/>
      <c r="R106" s="101"/>
      <c r="S106" s="101"/>
    </row>
    <row r="107" spans="1:19" hidden="1">
      <c r="F107" s="96"/>
      <c r="G107" s="96"/>
      <c r="H107" s="96"/>
      <c r="I107" s="96"/>
      <c r="J107" s="96"/>
      <c r="K107" s="96"/>
      <c r="L107" s="96"/>
      <c r="M107" s="96"/>
      <c r="N107" s="96"/>
      <c r="O107" s="96"/>
      <c r="P107" s="101"/>
      <c r="Q107" s="101"/>
      <c r="R107" s="101"/>
      <c r="S107" s="101"/>
    </row>
    <row r="108" spans="1:19" hidden="1">
      <c r="A108" s="92">
        <f>'Main Meals'!C38</f>
        <v>3100</v>
      </c>
      <c r="B108" s="93" t="e">
        <f>'Main Meals'!#REF!</f>
        <v>#REF!</v>
      </c>
      <c r="C108" s="92" t="s">
        <v>303</v>
      </c>
      <c r="D108" s="92">
        <v>1</v>
      </c>
      <c r="E108" s="92" t="s">
        <v>304</v>
      </c>
      <c r="F108" s="104">
        <v>350</v>
      </c>
      <c r="G108" s="104">
        <v>16</v>
      </c>
      <c r="H108" s="104">
        <v>1.5</v>
      </c>
      <c r="I108" s="104">
        <v>0</v>
      </c>
      <c r="J108" s="104">
        <v>0</v>
      </c>
      <c r="K108" s="104">
        <v>410</v>
      </c>
      <c r="L108" s="104">
        <v>44</v>
      </c>
      <c r="M108" s="104">
        <v>11</v>
      </c>
      <c r="N108" s="104">
        <v>12</v>
      </c>
      <c r="O108" s="104">
        <v>12</v>
      </c>
      <c r="P108" s="122">
        <v>2.9</v>
      </c>
      <c r="Q108" s="122">
        <v>2.1</v>
      </c>
      <c r="R108" s="122">
        <v>0.2</v>
      </c>
      <c r="S108" s="122">
        <v>0.25</v>
      </c>
    </row>
    <row r="109" spans="1:19" hidden="1">
      <c r="A109" s="92">
        <f>'Main Meals'!C39</f>
        <v>3200</v>
      </c>
      <c r="B109" s="93" t="e">
        <f>'Main Meals'!#REF!</f>
        <v>#REF!</v>
      </c>
      <c r="C109" s="92" t="s">
        <v>303</v>
      </c>
      <c r="D109" s="92">
        <v>1</v>
      </c>
      <c r="E109" s="92" t="s">
        <v>304</v>
      </c>
      <c r="F109" s="96">
        <v>490</v>
      </c>
      <c r="G109" s="96">
        <v>21</v>
      </c>
      <c r="H109" s="96">
        <v>9</v>
      </c>
      <c r="I109" s="96">
        <v>0</v>
      </c>
      <c r="J109" s="96">
        <v>0</v>
      </c>
      <c r="K109" s="96">
        <v>610</v>
      </c>
      <c r="L109" s="96">
        <v>63</v>
      </c>
      <c r="M109" s="96">
        <v>10</v>
      </c>
      <c r="N109" s="96">
        <v>8</v>
      </c>
      <c r="O109" s="96">
        <v>16</v>
      </c>
      <c r="P109" s="101">
        <v>4</v>
      </c>
      <c r="Q109" s="101">
        <v>1</v>
      </c>
      <c r="R109" s="101">
        <v>0.15</v>
      </c>
      <c r="S109" s="101">
        <v>0.3</v>
      </c>
    </row>
    <row r="110" spans="1:19" hidden="1">
      <c r="A110" s="92">
        <f>'Main Meals'!C40</f>
        <v>3301</v>
      </c>
      <c r="B110" s="93" t="e">
        <f>'Main Meals'!#REF!</f>
        <v>#REF!</v>
      </c>
      <c r="C110" s="92" t="s">
        <v>303</v>
      </c>
      <c r="D110" s="92">
        <v>1</v>
      </c>
      <c r="E110" s="92" t="s">
        <v>304</v>
      </c>
      <c r="F110" s="96">
        <v>450</v>
      </c>
      <c r="G110" s="96">
        <v>7</v>
      </c>
      <c r="H110" s="96">
        <v>3</v>
      </c>
      <c r="I110" s="96">
        <v>0</v>
      </c>
      <c r="J110" s="96">
        <v>105</v>
      </c>
      <c r="K110" s="96">
        <v>240</v>
      </c>
      <c r="L110" s="96">
        <v>48</v>
      </c>
      <c r="M110" s="96">
        <v>2</v>
      </c>
      <c r="N110" s="96">
        <v>1</v>
      </c>
      <c r="O110" s="96">
        <v>44</v>
      </c>
      <c r="P110" s="101">
        <v>0.2</v>
      </c>
      <c r="Q110" s="101">
        <v>0.2</v>
      </c>
      <c r="R110" s="101">
        <v>0.06</v>
      </c>
      <c r="S110" s="101">
        <v>0.15</v>
      </c>
    </row>
    <row r="111" spans="1:19" hidden="1">
      <c r="A111" s="92">
        <f>'Main Meals'!C41</f>
        <v>3302</v>
      </c>
      <c r="B111" s="93" t="e">
        <f>'Main Meals'!#REF!</f>
        <v>#REF!</v>
      </c>
      <c r="C111" s="92" t="s">
        <v>303</v>
      </c>
      <c r="D111" s="92">
        <v>1</v>
      </c>
      <c r="E111" s="92" t="s">
        <v>304</v>
      </c>
      <c r="F111" s="96"/>
      <c r="G111" s="96"/>
      <c r="H111" s="96"/>
      <c r="I111" s="96">
        <v>0</v>
      </c>
      <c r="J111" s="96"/>
      <c r="K111" s="96"/>
      <c r="L111" s="96"/>
      <c r="M111" s="96"/>
      <c r="N111" s="96"/>
      <c r="O111" s="96"/>
      <c r="P111" s="101"/>
      <c r="Q111" s="101"/>
      <c r="R111" s="101"/>
      <c r="S111" s="101"/>
    </row>
    <row r="112" spans="1:19" hidden="1">
      <c r="A112" s="92">
        <f>'Main Meals'!C42</f>
        <v>3303</v>
      </c>
      <c r="B112" s="93" t="e">
        <f>'Main Meals'!#REF!</f>
        <v>#REF!</v>
      </c>
      <c r="C112" s="92" t="s">
        <v>303</v>
      </c>
      <c r="D112" s="92">
        <v>1</v>
      </c>
      <c r="E112" s="92" t="s">
        <v>304</v>
      </c>
      <c r="F112" s="96"/>
      <c r="G112" s="96"/>
      <c r="H112" s="96"/>
      <c r="I112" s="96">
        <v>0</v>
      </c>
      <c r="J112" s="96"/>
      <c r="K112" s="96"/>
      <c r="L112" s="96"/>
      <c r="M112" s="96"/>
      <c r="N112" s="96"/>
      <c r="O112" s="96"/>
      <c r="P112" s="101"/>
      <c r="Q112" s="101"/>
      <c r="R112" s="101"/>
      <c r="S112" s="101"/>
    </row>
    <row r="113" spans="1:19" hidden="1">
      <c r="A113" s="92">
        <f>'Main Meals'!C43</f>
        <v>3304</v>
      </c>
      <c r="B113" s="93" t="e">
        <f>'Main Meals'!#REF!</f>
        <v>#REF!</v>
      </c>
      <c r="C113" s="92" t="s">
        <v>303</v>
      </c>
      <c r="D113" s="92">
        <v>1</v>
      </c>
      <c r="E113" s="92" t="s">
        <v>304</v>
      </c>
      <c r="F113" s="96"/>
      <c r="G113" s="96"/>
      <c r="H113" s="96"/>
      <c r="I113" s="96">
        <v>0</v>
      </c>
      <c r="J113" s="96"/>
      <c r="K113" s="96"/>
      <c r="L113" s="96"/>
      <c r="M113" s="96"/>
      <c r="N113" s="96"/>
      <c r="O113" s="96"/>
      <c r="P113" s="101"/>
      <c r="Q113" s="101"/>
      <c r="R113" s="101"/>
      <c r="S113" s="101"/>
    </row>
    <row r="114" spans="1:19" hidden="1">
      <c r="A114" s="92">
        <f>'Main Meals'!C44</f>
        <v>3400</v>
      </c>
      <c r="B114" s="93" t="e">
        <f>'Main Meals'!#REF!</f>
        <v>#REF!</v>
      </c>
      <c r="C114" s="92" t="s">
        <v>303</v>
      </c>
      <c r="D114" s="92">
        <v>1</v>
      </c>
      <c r="E114" s="92" t="s">
        <v>304</v>
      </c>
      <c r="F114" s="96">
        <v>500</v>
      </c>
      <c r="G114" s="96">
        <v>17</v>
      </c>
      <c r="H114" s="96">
        <v>2.5</v>
      </c>
      <c r="I114" s="96">
        <v>0</v>
      </c>
      <c r="J114" s="96">
        <v>140</v>
      </c>
      <c r="K114" s="96">
        <v>780</v>
      </c>
      <c r="L114" s="96">
        <v>51</v>
      </c>
      <c r="M114" s="96">
        <v>5</v>
      </c>
      <c r="N114" s="96">
        <v>4</v>
      </c>
      <c r="O114" s="96">
        <v>34</v>
      </c>
      <c r="P114" s="101">
        <v>0.7</v>
      </c>
      <c r="Q114" s="101">
        <v>1.2</v>
      </c>
      <c r="R114" s="101">
        <v>0.1</v>
      </c>
      <c r="S114" s="101">
        <v>0.25</v>
      </c>
    </row>
    <row r="115" spans="1:19" hidden="1">
      <c r="A115" s="92">
        <f>'Main Meals'!C45</f>
        <v>3500</v>
      </c>
      <c r="B115" s="93" t="e">
        <f>'Main Meals'!#REF!</f>
        <v>#REF!</v>
      </c>
      <c r="C115" s="92" t="s">
        <v>303</v>
      </c>
      <c r="D115" s="92">
        <v>1</v>
      </c>
      <c r="E115" s="92" t="s">
        <v>304</v>
      </c>
      <c r="F115" s="96">
        <v>430</v>
      </c>
      <c r="G115" s="96">
        <v>25</v>
      </c>
      <c r="H115" s="96">
        <v>8</v>
      </c>
      <c r="I115" s="96">
        <v>0</v>
      </c>
      <c r="J115" s="96">
        <v>35</v>
      </c>
      <c r="K115" s="96">
        <v>780</v>
      </c>
      <c r="L115" s="96">
        <v>35</v>
      </c>
      <c r="M115" s="96">
        <v>7</v>
      </c>
      <c r="N115" s="96">
        <v>4</v>
      </c>
      <c r="O115" s="96">
        <v>18</v>
      </c>
      <c r="P115" s="101">
        <v>0.35</v>
      </c>
      <c r="Q115" s="101">
        <v>0.5</v>
      </c>
      <c r="R115" s="101">
        <v>0.4</v>
      </c>
      <c r="S115" s="101">
        <v>0.08</v>
      </c>
    </row>
    <row r="116" spans="1:19" hidden="1">
      <c r="A116" s="92">
        <f>'Main Meals'!C46</f>
        <v>3600</v>
      </c>
      <c r="B116" s="93" t="e">
        <f>'Main Meals'!#REF!</f>
        <v>#REF!</v>
      </c>
      <c r="C116" s="92" t="s">
        <v>303</v>
      </c>
      <c r="D116" s="92">
        <v>1</v>
      </c>
      <c r="E116" s="92" t="s">
        <v>304</v>
      </c>
      <c r="F116" s="96"/>
      <c r="G116" s="96"/>
      <c r="H116" s="96"/>
      <c r="I116" s="96">
        <v>0</v>
      </c>
      <c r="J116" s="96"/>
      <c r="K116" s="96"/>
      <c r="L116" s="96"/>
      <c r="M116" s="96"/>
      <c r="N116" s="96"/>
      <c r="O116" s="96"/>
      <c r="P116" s="101"/>
      <c r="Q116" s="101"/>
      <c r="R116" s="101"/>
      <c r="S116" s="101"/>
    </row>
    <row r="117" spans="1:19" hidden="1">
      <c r="A117" s="92">
        <f>'Main Meals'!C47</f>
        <v>3700</v>
      </c>
      <c r="B117" s="93" t="e">
        <f>'Main Meals'!#REF!</f>
        <v>#REF!</v>
      </c>
      <c r="C117" s="92" t="s">
        <v>303</v>
      </c>
      <c r="D117" s="92">
        <v>1</v>
      </c>
      <c r="E117" s="92" t="s">
        <v>304</v>
      </c>
      <c r="F117" s="96">
        <v>250</v>
      </c>
      <c r="G117" s="96">
        <v>9</v>
      </c>
      <c r="H117" s="96">
        <v>2.5</v>
      </c>
      <c r="I117" s="96">
        <v>0</v>
      </c>
      <c r="J117" s="96">
        <v>75</v>
      </c>
      <c r="K117" s="96">
        <v>270</v>
      </c>
      <c r="L117" s="96">
        <v>15</v>
      </c>
      <c r="M117" s="96">
        <v>5</v>
      </c>
      <c r="N117" s="96">
        <v>6</v>
      </c>
      <c r="O117" s="96">
        <v>26</v>
      </c>
      <c r="P117" s="101">
        <v>0.7</v>
      </c>
      <c r="Q117" s="101">
        <v>1.1000000000000001</v>
      </c>
      <c r="R117" s="101">
        <v>0.06</v>
      </c>
      <c r="S117" s="101">
        <v>0.15</v>
      </c>
    </row>
    <row r="118" spans="1:19" hidden="1">
      <c r="A118" s="92">
        <f>'Main Meals'!C48</f>
        <v>3800</v>
      </c>
      <c r="B118" s="93" t="e">
        <f>'Main Meals'!#REF!</f>
        <v>#REF!</v>
      </c>
      <c r="C118" s="92" t="s">
        <v>303</v>
      </c>
      <c r="D118" s="92">
        <v>1</v>
      </c>
      <c r="E118" s="92" t="s">
        <v>304</v>
      </c>
      <c r="F118" s="96">
        <v>310</v>
      </c>
      <c r="G118" s="96">
        <v>7</v>
      </c>
      <c r="H118" s="96">
        <v>2</v>
      </c>
      <c r="I118" s="96">
        <v>0</v>
      </c>
      <c r="J118" s="96">
        <v>55</v>
      </c>
      <c r="K118" s="96">
        <v>600</v>
      </c>
      <c r="L118" s="96">
        <v>41</v>
      </c>
      <c r="M118" s="96">
        <v>6</v>
      </c>
      <c r="N118" s="96">
        <v>5</v>
      </c>
      <c r="O118" s="96">
        <v>21</v>
      </c>
      <c r="P118" s="101">
        <v>2.7</v>
      </c>
      <c r="Q118" s="101">
        <v>0.45</v>
      </c>
      <c r="R118" s="101">
        <v>0.08</v>
      </c>
      <c r="S118" s="101">
        <v>0.2</v>
      </c>
    </row>
    <row r="119" spans="1:19" hidden="1">
      <c r="A119" s="92">
        <f>'Main Meals'!C49</f>
        <v>3900</v>
      </c>
      <c r="B119" s="93" t="e">
        <f>'Main Meals'!#REF!</f>
        <v>#REF!</v>
      </c>
      <c r="C119" s="92" t="s">
        <v>303</v>
      </c>
      <c r="D119" s="92">
        <v>1</v>
      </c>
      <c r="E119" s="92" t="s">
        <v>304</v>
      </c>
      <c r="F119" s="96">
        <v>430</v>
      </c>
      <c r="G119" s="96">
        <v>19</v>
      </c>
      <c r="H119" s="96">
        <v>5</v>
      </c>
      <c r="I119" s="96">
        <v>0</v>
      </c>
      <c r="J119" s="96">
        <v>75</v>
      </c>
      <c r="K119" s="96">
        <v>610</v>
      </c>
      <c r="L119" s="96">
        <v>33</v>
      </c>
      <c r="M119" s="96">
        <v>4</v>
      </c>
      <c r="N119" s="96">
        <v>5</v>
      </c>
      <c r="O119" s="96">
        <v>32</v>
      </c>
      <c r="P119" s="101">
        <v>0.15</v>
      </c>
      <c r="Q119" s="101">
        <v>0.3</v>
      </c>
      <c r="R119" s="101">
        <v>0.15</v>
      </c>
      <c r="S119" s="101">
        <v>0.1</v>
      </c>
    </row>
    <row r="120" spans="1:19" hidden="1">
      <c r="A120" s="92">
        <f>'Main Meals'!C50</f>
        <v>4000</v>
      </c>
      <c r="B120" s="93" t="e">
        <f>'Main Meals'!#REF!</f>
        <v>#REF!</v>
      </c>
      <c r="C120" s="92" t="s">
        <v>303</v>
      </c>
      <c r="D120" s="92">
        <v>1</v>
      </c>
      <c r="E120" s="92" t="s">
        <v>304</v>
      </c>
      <c r="F120" s="96">
        <v>180</v>
      </c>
      <c r="G120" s="96">
        <v>9</v>
      </c>
      <c r="H120" s="96">
        <v>8</v>
      </c>
      <c r="I120" s="96">
        <v>0</v>
      </c>
      <c r="J120" s="96">
        <v>0</v>
      </c>
      <c r="K120" s="96">
        <v>610</v>
      </c>
      <c r="L120" s="96">
        <v>25</v>
      </c>
      <c r="M120" s="96">
        <v>6</v>
      </c>
      <c r="N120" s="96">
        <v>10</v>
      </c>
      <c r="O120" s="96">
        <v>3</v>
      </c>
      <c r="P120" s="101">
        <v>6.4</v>
      </c>
      <c r="Q120" s="101">
        <v>0.3</v>
      </c>
      <c r="R120" s="101">
        <v>0.12</v>
      </c>
      <c r="S120" s="101">
        <v>0.08</v>
      </c>
    </row>
    <row r="121" spans="1:19" hidden="1">
      <c r="A121" s="92">
        <f>'Main Meals'!C51</f>
        <v>4101</v>
      </c>
      <c r="B121" s="93" t="e">
        <f>'Main Meals'!#REF!</f>
        <v>#REF!</v>
      </c>
      <c r="C121" s="92" t="s">
        <v>303</v>
      </c>
      <c r="D121" s="92">
        <v>1</v>
      </c>
      <c r="E121" s="92" t="s">
        <v>304</v>
      </c>
      <c r="F121" s="96">
        <v>330</v>
      </c>
      <c r="G121" s="96">
        <v>9</v>
      </c>
      <c r="H121" s="96">
        <v>1</v>
      </c>
      <c r="I121" s="96">
        <v>0</v>
      </c>
      <c r="J121" s="96">
        <v>0</v>
      </c>
      <c r="K121" s="96">
        <v>380</v>
      </c>
      <c r="L121" s="96">
        <v>55</v>
      </c>
      <c r="M121" s="96">
        <v>3</v>
      </c>
      <c r="N121" s="96">
        <v>4</v>
      </c>
      <c r="O121" s="96">
        <v>13</v>
      </c>
      <c r="P121" s="101">
        <v>0.4</v>
      </c>
      <c r="Q121" s="101">
        <v>2.2999999999999998</v>
      </c>
      <c r="R121" s="101">
        <v>0.1</v>
      </c>
      <c r="S121" s="101" t="s">
        <v>306</v>
      </c>
    </row>
    <row r="122" spans="1:19" hidden="1">
      <c r="A122" s="92">
        <f>'Main Meals'!C52</f>
        <v>4102</v>
      </c>
      <c r="B122" s="93" t="e">
        <f>'Main Meals'!#REF!</f>
        <v>#REF!</v>
      </c>
      <c r="C122" s="92" t="s">
        <v>303</v>
      </c>
      <c r="D122" s="92">
        <v>1</v>
      </c>
      <c r="E122" s="92" t="s">
        <v>304</v>
      </c>
      <c r="F122" s="96">
        <v>370</v>
      </c>
      <c r="G122" s="96">
        <v>15</v>
      </c>
      <c r="H122" s="96">
        <v>1.5</v>
      </c>
      <c r="I122" s="96">
        <v>0</v>
      </c>
      <c r="J122" s="96">
        <v>0</v>
      </c>
      <c r="K122" s="96">
        <v>320</v>
      </c>
      <c r="L122" s="96">
        <v>44</v>
      </c>
      <c r="M122" s="96">
        <v>2</v>
      </c>
      <c r="N122" s="96">
        <v>4</v>
      </c>
      <c r="O122" s="96">
        <v>23</v>
      </c>
      <c r="P122" s="101">
        <v>0.3</v>
      </c>
      <c r="Q122" s="101">
        <v>0.7</v>
      </c>
      <c r="R122" s="101">
        <v>0.3</v>
      </c>
      <c r="S122" s="101" t="s">
        <v>307</v>
      </c>
    </row>
    <row r="123" spans="1:19" hidden="1">
      <c r="A123" s="92">
        <f>'Main Meals'!C53</f>
        <v>4103</v>
      </c>
      <c r="B123" s="93" t="e">
        <f>'Main Meals'!#REF!</f>
        <v>#REF!</v>
      </c>
      <c r="C123" s="92" t="s">
        <v>303</v>
      </c>
      <c r="D123" s="92">
        <v>1</v>
      </c>
      <c r="E123" s="92" t="s">
        <v>304</v>
      </c>
      <c r="F123" s="96">
        <v>290</v>
      </c>
      <c r="G123" s="96">
        <v>8</v>
      </c>
      <c r="H123" s="96">
        <v>1</v>
      </c>
      <c r="I123" s="96">
        <v>0</v>
      </c>
      <c r="J123" s="96">
        <v>60</v>
      </c>
      <c r="K123" s="96">
        <v>570</v>
      </c>
      <c r="L123" s="96">
        <v>42</v>
      </c>
      <c r="M123" s="96">
        <v>2</v>
      </c>
      <c r="N123" s="96">
        <v>3</v>
      </c>
      <c r="O123" s="96">
        <v>17</v>
      </c>
      <c r="P123" s="101">
        <v>0.35</v>
      </c>
      <c r="Q123" s="101">
        <v>0.7</v>
      </c>
      <c r="R123" s="101">
        <v>0.1</v>
      </c>
      <c r="S123" s="101" t="s">
        <v>306</v>
      </c>
    </row>
    <row r="124" spans="1:19" hidden="1">
      <c r="A124" s="92">
        <f>'Main Meals'!C54</f>
        <v>4104</v>
      </c>
      <c r="B124" s="93" t="e">
        <f>'Main Meals'!#REF!</f>
        <v>#REF!</v>
      </c>
      <c r="C124" s="92" t="s">
        <v>303</v>
      </c>
      <c r="D124" s="92">
        <v>1</v>
      </c>
      <c r="E124" s="92" t="s">
        <v>304</v>
      </c>
      <c r="F124" s="96">
        <v>550</v>
      </c>
      <c r="G124" s="96">
        <v>25</v>
      </c>
      <c r="H124" s="96">
        <v>8</v>
      </c>
      <c r="I124" s="96">
        <v>0</v>
      </c>
      <c r="J124" s="96">
        <v>115</v>
      </c>
      <c r="K124" s="96">
        <v>420</v>
      </c>
      <c r="L124" s="96">
        <v>41</v>
      </c>
      <c r="M124" s="96">
        <v>2</v>
      </c>
      <c r="N124" s="96">
        <v>3</v>
      </c>
      <c r="O124" s="96">
        <v>41</v>
      </c>
      <c r="P124" s="101">
        <v>0.3</v>
      </c>
      <c r="Q124" s="101">
        <v>0.7</v>
      </c>
      <c r="R124" s="101">
        <v>0.1</v>
      </c>
      <c r="S124" s="101" t="s">
        <v>308</v>
      </c>
    </row>
    <row r="125" spans="1:19" hidden="1">
      <c r="A125" s="92">
        <f>'Main Meals'!C55</f>
        <v>4200</v>
      </c>
      <c r="B125" s="93" t="e">
        <f>'Main Meals'!#REF!</f>
        <v>#REF!</v>
      </c>
      <c r="C125" s="92" t="s">
        <v>309</v>
      </c>
      <c r="D125" s="133">
        <v>1</v>
      </c>
      <c r="E125" s="133" t="s">
        <v>304</v>
      </c>
      <c r="F125" s="96">
        <v>430</v>
      </c>
      <c r="G125" s="96">
        <v>16</v>
      </c>
      <c r="H125" s="96">
        <v>5</v>
      </c>
      <c r="I125" s="96">
        <v>0</v>
      </c>
      <c r="J125" s="96">
        <v>100</v>
      </c>
      <c r="K125" s="96">
        <v>370</v>
      </c>
      <c r="L125" s="96">
        <v>34</v>
      </c>
      <c r="M125" s="96">
        <v>5</v>
      </c>
      <c r="N125" s="96">
        <v>6</v>
      </c>
      <c r="O125" s="96">
        <v>36</v>
      </c>
      <c r="P125" s="101">
        <v>0.15</v>
      </c>
      <c r="Q125" s="101">
        <v>1.9</v>
      </c>
      <c r="R125" s="101">
        <v>0.04</v>
      </c>
      <c r="S125" s="101">
        <v>0.2</v>
      </c>
    </row>
    <row r="126" spans="1:19" hidden="1">
      <c r="A126" s="92">
        <f>'Main Meals'!C56</f>
        <v>4300</v>
      </c>
      <c r="B126" s="93" t="e">
        <f>'Main Meals'!#REF!</f>
        <v>#REF!</v>
      </c>
      <c r="C126" s="92" t="s">
        <v>303</v>
      </c>
      <c r="D126" s="92">
        <v>1</v>
      </c>
      <c r="E126" s="92" t="s">
        <v>304</v>
      </c>
      <c r="F126" s="96">
        <v>130</v>
      </c>
      <c r="G126" s="96">
        <v>1</v>
      </c>
      <c r="H126" s="96">
        <v>0</v>
      </c>
      <c r="I126" s="96">
        <v>0</v>
      </c>
      <c r="J126" s="96">
        <v>0</v>
      </c>
      <c r="K126" s="96">
        <v>140</v>
      </c>
      <c r="L126" s="96">
        <v>28</v>
      </c>
      <c r="M126" s="96">
        <v>9</v>
      </c>
      <c r="N126" s="96">
        <v>5</v>
      </c>
      <c r="O126" s="96">
        <v>8</v>
      </c>
      <c r="P126" s="101">
        <v>2.2000000000000002</v>
      </c>
      <c r="Q126" s="101">
        <v>1.5</v>
      </c>
      <c r="R126" s="101">
        <v>0.2</v>
      </c>
      <c r="S126" s="101" t="s">
        <v>310</v>
      </c>
    </row>
    <row r="127" spans="1:19" hidden="1">
      <c r="A127" s="92">
        <f>'Main Meals'!C57</f>
        <v>4401</v>
      </c>
      <c r="B127" s="93" t="e">
        <f>'Main Meals'!#REF!</f>
        <v>#REF!</v>
      </c>
      <c r="C127" s="92" t="s">
        <v>303</v>
      </c>
      <c r="D127" s="92">
        <v>1</v>
      </c>
      <c r="E127" s="92" t="s">
        <v>304</v>
      </c>
      <c r="F127" s="96">
        <v>380</v>
      </c>
      <c r="G127" s="96">
        <v>24</v>
      </c>
      <c r="H127" s="96">
        <v>7</v>
      </c>
      <c r="I127" s="96">
        <v>0</v>
      </c>
      <c r="J127" s="96">
        <v>35</v>
      </c>
      <c r="K127" s="96">
        <v>500</v>
      </c>
      <c r="L127" s="96">
        <v>20</v>
      </c>
      <c r="M127" s="96">
        <v>4</v>
      </c>
      <c r="N127" s="96">
        <v>7</v>
      </c>
      <c r="O127" s="96">
        <v>25</v>
      </c>
      <c r="P127" s="101">
        <v>0.5</v>
      </c>
      <c r="Q127" s="101">
        <v>2.8</v>
      </c>
      <c r="R127" s="101">
        <v>0.6</v>
      </c>
      <c r="S127" s="101">
        <v>0.2</v>
      </c>
    </row>
    <row r="128" spans="1:19" hidden="1">
      <c r="A128" s="92">
        <f>'Main Meals'!C58</f>
        <v>4402</v>
      </c>
      <c r="B128" s="93" t="e">
        <f>'Main Meals'!#REF!</f>
        <v>#REF!</v>
      </c>
      <c r="C128" s="92" t="s">
        <v>303</v>
      </c>
      <c r="D128" s="92">
        <v>1</v>
      </c>
      <c r="E128" s="92" t="s">
        <v>304</v>
      </c>
      <c r="F128" s="96">
        <v>510</v>
      </c>
      <c r="G128" s="96">
        <v>23</v>
      </c>
      <c r="H128" s="96">
        <v>8</v>
      </c>
      <c r="I128" s="96">
        <v>0</v>
      </c>
      <c r="J128" s="96">
        <v>155</v>
      </c>
      <c r="K128" s="96">
        <v>620</v>
      </c>
      <c r="L128" s="96">
        <v>14</v>
      </c>
      <c r="M128" s="96">
        <v>3</v>
      </c>
      <c r="N128" s="96">
        <v>5</v>
      </c>
      <c r="O128" s="96">
        <v>60</v>
      </c>
      <c r="P128" s="101">
        <v>0.6</v>
      </c>
      <c r="Q128" s="101">
        <v>2.9</v>
      </c>
      <c r="R128" s="101">
        <v>0.45</v>
      </c>
      <c r="S128" s="101">
        <v>0.15</v>
      </c>
    </row>
    <row r="129" spans="1:19" hidden="1">
      <c r="A129" s="92">
        <f>'Main Meals'!C59</f>
        <v>4403</v>
      </c>
      <c r="B129" s="93" t="e">
        <f>'Main Meals'!#REF!</f>
        <v>#REF!</v>
      </c>
      <c r="C129" s="92" t="s">
        <v>303</v>
      </c>
      <c r="D129" s="92">
        <v>1</v>
      </c>
      <c r="E129" s="92" t="s">
        <v>304</v>
      </c>
      <c r="F129" s="96">
        <v>510</v>
      </c>
      <c r="G129" s="96">
        <v>30</v>
      </c>
      <c r="H129" s="96">
        <v>11</v>
      </c>
      <c r="I129" s="96">
        <v>0</v>
      </c>
      <c r="J129" s="96">
        <v>130</v>
      </c>
      <c r="K129" s="96">
        <v>610</v>
      </c>
      <c r="L129" s="96">
        <v>15</v>
      </c>
      <c r="M129" s="96">
        <v>3</v>
      </c>
      <c r="N129" s="96">
        <v>5</v>
      </c>
      <c r="O129" s="96">
        <v>45</v>
      </c>
      <c r="P129" s="101">
        <v>0.6</v>
      </c>
      <c r="Q129" s="101">
        <v>3</v>
      </c>
      <c r="R129" s="101">
        <v>0.45</v>
      </c>
      <c r="S129" s="101">
        <v>0.25</v>
      </c>
    </row>
    <row r="130" spans="1:19" hidden="1">
      <c r="A130" s="92">
        <f>'Main Meals'!C60</f>
        <v>4501</v>
      </c>
      <c r="B130" s="93" t="e">
        <f>'Main Meals'!#REF!</f>
        <v>#REF!</v>
      </c>
      <c r="C130" s="92" t="s">
        <v>303</v>
      </c>
      <c r="D130" s="92">
        <v>1</v>
      </c>
      <c r="E130" s="92" t="s">
        <v>304</v>
      </c>
      <c r="F130" s="96">
        <v>530</v>
      </c>
      <c r="G130" s="96">
        <v>34</v>
      </c>
      <c r="H130" s="96">
        <v>8</v>
      </c>
      <c r="I130" s="96">
        <v>0</v>
      </c>
      <c r="J130" s="96">
        <v>25</v>
      </c>
      <c r="K130" s="96">
        <v>700</v>
      </c>
      <c r="L130" s="96">
        <v>39</v>
      </c>
      <c r="M130" s="96">
        <v>6</v>
      </c>
      <c r="N130" s="96">
        <v>13</v>
      </c>
      <c r="O130" s="96">
        <v>21</v>
      </c>
      <c r="P130" s="101">
        <v>0.8</v>
      </c>
      <c r="Q130" s="101">
        <v>0.9</v>
      </c>
      <c r="R130" s="101">
        <v>0.5</v>
      </c>
      <c r="S130" s="101">
        <v>0.2</v>
      </c>
    </row>
    <row r="131" spans="1:19" hidden="1">
      <c r="A131" s="92">
        <f>'Main Meals'!C61</f>
        <v>4502</v>
      </c>
      <c r="B131" s="93" t="e">
        <f>'Main Meals'!#REF!</f>
        <v>#REF!</v>
      </c>
      <c r="C131" s="92" t="s">
        <v>303</v>
      </c>
      <c r="D131" s="92">
        <v>1</v>
      </c>
      <c r="E131" s="92" t="s">
        <v>304</v>
      </c>
      <c r="F131" s="96">
        <v>660</v>
      </c>
      <c r="G131" s="96">
        <v>37</v>
      </c>
      <c r="H131" s="96">
        <v>9</v>
      </c>
      <c r="I131" s="96">
        <v>0</v>
      </c>
      <c r="J131" s="96">
        <v>90</v>
      </c>
      <c r="K131" s="96">
        <v>760</v>
      </c>
      <c r="L131" s="96">
        <v>39</v>
      </c>
      <c r="M131" s="96">
        <v>6</v>
      </c>
      <c r="N131" s="96">
        <v>13</v>
      </c>
      <c r="O131" s="96">
        <v>46</v>
      </c>
      <c r="P131" s="101">
        <v>0.8</v>
      </c>
      <c r="Q131" s="101">
        <v>0.9</v>
      </c>
      <c r="R131" s="101">
        <v>0.5</v>
      </c>
      <c r="S131" s="101">
        <v>0.25</v>
      </c>
    </row>
    <row r="132" spans="1:19" hidden="1">
      <c r="A132" s="92">
        <f>'Main Meals'!C62</f>
        <v>4601</v>
      </c>
      <c r="B132" s="93" t="e">
        <f>'Main Meals'!#REF!</f>
        <v>#REF!</v>
      </c>
      <c r="C132" s="92" t="s">
        <v>303</v>
      </c>
      <c r="D132" s="92">
        <v>1</v>
      </c>
      <c r="E132" s="92" t="s">
        <v>304</v>
      </c>
      <c r="F132" s="96">
        <v>190</v>
      </c>
      <c r="G132" s="96">
        <v>8</v>
      </c>
      <c r="H132" s="96">
        <v>0</v>
      </c>
      <c r="I132" s="96">
        <v>0</v>
      </c>
      <c r="J132" s="96">
        <v>0</v>
      </c>
      <c r="K132" s="96">
        <v>490</v>
      </c>
      <c r="L132" s="96">
        <v>25</v>
      </c>
      <c r="M132" s="96">
        <v>9</v>
      </c>
      <c r="N132" s="96">
        <v>9</v>
      </c>
      <c r="O132" s="96">
        <v>6</v>
      </c>
      <c r="P132" s="101">
        <v>2.9</v>
      </c>
      <c r="Q132" s="101">
        <v>1.6</v>
      </c>
      <c r="R132" s="101">
        <v>0.1</v>
      </c>
      <c r="S132" s="101">
        <v>0.15</v>
      </c>
    </row>
    <row r="133" spans="1:19" hidden="1">
      <c r="A133" s="92">
        <f>'Main Meals'!C63</f>
        <v>4602</v>
      </c>
      <c r="B133" s="93" t="e">
        <f>'Main Meals'!#REF!</f>
        <v>#REF!</v>
      </c>
      <c r="C133" s="92" t="s">
        <v>303</v>
      </c>
      <c r="D133" s="92">
        <v>1</v>
      </c>
      <c r="E133" s="92" t="s">
        <v>304</v>
      </c>
      <c r="F133" s="96">
        <v>340</v>
      </c>
      <c r="G133" s="96">
        <v>13</v>
      </c>
      <c r="H133" s="96">
        <v>1</v>
      </c>
      <c r="I133" s="96">
        <v>0</v>
      </c>
      <c r="J133" s="96">
        <v>110</v>
      </c>
      <c r="K133" s="96">
        <v>670</v>
      </c>
      <c r="L133" s="96">
        <v>18</v>
      </c>
      <c r="M133" s="96">
        <v>7</v>
      </c>
      <c r="N133" s="96">
        <v>4</v>
      </c>
      <c r="O133" s="96">
        <v>39</v>
      </c>
      <c r="P133" s="101">
        <v>2.6</v>
      </c>
      <c r="Q133" s="101">
        <v>0.4</v>
      </c>
      <c r="R133" s="101">
        <v>0.1</v>
      </c>
      <c r="S133" s="101">
        <v>0.2</v>
      </c>
    </row>
    <row r="134" spans="1:19" hidden="1">
      <c r="A134" s="92">
        <f>'Main Meals'!C64</f>
        <v>4603</v>
      </c>
      <c r="B134" s="93" t="e">
        <f>'Main Meals'!#REF!</f>
        <v>#REF!</v>
      </c>
      <c r="C134" s="92" t="s">
        <v>303</v>
      </c>
      <c r="D134" s="92">
        <v>1</v>
      </c>
      <c r="E134" s="92" t="s">
        <v>304</v>
      </c>
      <c r="F134" s="96">
        <v>420</v>
      </c>
      <c r="G134" s="96">
        <v>26</v>
      </c>
      <c r="H134" s="96">
        <v>7</v>
      </c>
      <c r="I134" s="96">
        <v>0</v>
      </c>
      <c r="J134" s="96">
        <v>60</v>
      </c>
      <c r="K134" s="96">
        <v>650</v>
      </c>
      <c r="L134" s="96">
        <v>18</v>
      </c>
      <c r="M134" s="96">
        <v>6</v>
      </c>
      <c r="N134" s="96">
        <v>4</v>
      </c>
      <c r="O134" s="96">
        <v>28</v>
      </c>
      <c r="P134" s="101">
        <v>2.6</v>
      </c>
      <c r="Q134" s="101">
        <v>0.4</v>
      </c>
      <c r="R134" s="101">
        <v>0.1</v>
      </c>
      <c r="S134" s="101">
        <v>0.3</v>
      </c>
    </row>
    <row r="135" spans="1:19" hidden="1">
      <c r="F135" s="96"/>
      <c r="G135" s="96"/>
      <c r="H135" s="96"/>
      <c r="I135" s="96"/>
      <c r="J135" s="96"/>
      <c r="K135" s="96"/>
      <c r="L135" s="96"/>
      <c r="M135" s="96"/>
      <c r="N135" s="96"/>
      <c r="O135" s="96"/>
      <c r="P135" s="101"/>
      <c r="Q135" s="101"/>
      <c r="R135" s="101"/>
      <c r="S135" s="101"/>
    </row>
    <row r="136" spans="1:19" hidden="1">
      <c r="A136" s="92">
        <f>'Main Meals'!C65</f>
        <v>4701</v>
      </c>
      <c r="B136" s="93" t="e">
        <f>'Main Meals'!#REF!</f>
        <v>#REF!</v>
      </c>
      <c r="C136" s="92" t="s">
        <v>303</v>
      </c>
      <c r="D136" s="92">
        <v>1</v>
      </c>
      <c r="E136" s="92" t="s">
        <v>304</v>
      </c>
      <c r="F136" s="104">
        <v>210</v>
      </c>
      <c r="G136" s="104">
        <v>11</v>
      </c>
      <c r="H136" s="104">
        <v>5</v>
      </c>
      <c r="I136" s="104">
        <v>0</v>
      </c>
      <c r="J136" s="104">
        <v>280</v>
      </c>
      <c r="K136" s="104">
        <v>250</v>
      </c>
      <c r="L136" s="104">
        <v>10</v>
      </c>
      <c r="M136" s="104">
        <v>2</v>
      </c>
      <c r="N136" s="104">
        <v>2</v>
      </c>
      <c r="O136" s="104">
        <v>17</v>
      </c>
      <c r="P136" s="122">
        <v>0.35</v>
      </c>
      <c r="Q136" s="122">
        <v>0.2</v>
      </c>
      <c r="R136" s="122">
        <v>0.08</v>
      </c>
      <c r="S136" s="122">
        <v>0.15</v>
      </c>
    </row>
    <row r="137" spans="1:19" hidden="1">
      <c r="F137" s="96"/>
      <c r="G137" s="96"/>
      <c r="H137" s="96"/>
      <c r="I137" s="96"/>
      <c r="J137" s="96"/>
      <c r="K137" s="96"/>
      <c r="L137" s="96"/>
      <c r="M137" s="96"/>
      <c r="N137" s="96"/>
      <c r="O137" s="96"/>
      <c r="P137" s="101"/>
      <c r="Q137" s="101"/>
      <c r="R137" s="101"/>
      <c r="S137" s="101"/>
    </row>
    <row r="138" spans="1:19" hidden="1">
      <c r="A138" s="92">
        <f>'Main Meals'!C66</f>
        <v>4702</v>
      </c>
      <c r="B138" s="93" t="e">
        <f>'Main Meals'!#REF!</f>
        <v>#REF!</v>
      </c>
      <c r="C138" s="92" t="s">
        <v>303</v>
      </c>
      <c r="D138" s="92">
        <v>1</v>
      </c>
      <c r="E138" s="92" t="s">
        <v>304</v>
      </c>
      <c r="F138" s="104">
        <v>310</v>
      </c>
      <c r="G138" s="104">
        <v>20</v>
      </c>
      <c r="H138" s="104">
        <v>9</v>
      </c>
      <c r="I138" s="104">
        <v>0</v>
      </c>
      <c r="J138" s="104">
        <v>310</v>
      </c>
      <c r="K138" s="104">
        <v>370</v>
      </c>
      <c r="L138" s="104">
        <v>8</v>
      </c>
      <c r="M138" s="104">
        <v>1</v>
      </c>
      <c r="N138" s="104">
        <v>1</v>
      </c>
      <c r="O138" s="104">
        <v>22</v>
      </c>
      <c r="P138" s="122">
        <v>0.35</v>
      </c>
      <c r="Q138" s="122">
        <v>0.1</v>
      </c>
      <c r="R138" s="122">
        <v>0.2</v>
      </c>
      <c r="S138" s="122">
        <v>0.1</v>
      </c>
    </row>
    <row r="139" spans="1:19" hidden="1">
      <c r="A139" s="92">
        <f>'Main Meals'!C67</f>
        <v>4800</v>
      </c>
      <c r="B139" s="93" t="e">
        <f>'Main Meals'!#REF!</f>
        <v>#REF!</v>
      </c>
      <c r="C139" s="92" t="s">
        <v>303</v>
      </c>
      <c r="D139" s="92">
        <v>1</v>
      </c>
      <c r="E139" s="92" t="s">
        <v>304</v>
      </c>
      <c r="F139" s="96">
        <v>130</v>
      </c>
      <c r="G139" s="96">
        <v>6</v>
      </c>
      <c r="H139" s="96">
        <v>2.5</v>
      </c>
      <c r="I139" s="96">
        <v>0</v>
      </c>
      <c r="J139" s="96">
        <v>0</v>
      </c>
      <c r="K139" s="96">
        <v>10</v>
      </c>
      <c r="L139" s="96">
        <v>18</v>
      </c>
      <c r="M139" s="96">
        <v>7</v>
      </c>
      <c r="N139" s="96">
        <v>9</v>
      </c>
      <c r="O139" s="96">
        <v>3</v>
      </c>
      <c r="P139" s="101">
        <v>0</v>
      </c>
      <c r="Q139" s="101">
        <v>0.1</v>
      </c>
      <c r="R139" s="101">
        <v>0.1</v>
      </c>
      <c r="S139" s="101">
        <v>0.08</v>
      </c>
    </row>
    <row r="140" spans="1:19" hidden="1">
      <c r="A140" s="92">
        <f>'Main Meals'!C68</f>
        <v>4900</v>
      </c>
      <c r="B140" s="93" t="e">
        <f>'Main Meals'!#REF!</f>
        <v>#REF!</v>
      </c>
      <c r="C140" s="92" t="s">
        <v>303</v>
      </c>
      <c r="D140" s="92">
        <v>1</v>
      </c>
      <c r="E140" s="92" t="s">
        <v>304</v>
      </c>
      <c r="F140" s="96">
        <v>160</v>
      </c>
      <c r="G140" s="96">
        <v>1</v>
      </c>
      <c r="H140" s="96">
        <v>0</v>
      </c>
      <c r="I140" s="96">
        <v>0</v>
      </c>
      <c r="J140" s="96">
        <v>0</v>
      </c>
      <c r="K140" s="96">
        <v>15</v>
      </c>
      <c r="L140" s="96">
        <v>40</v>
      </c>
      <c r="M140" s="96">
        <v>7</v>
      </c>
      <c r="N140" s="96">
        <v>30</v>
      </c>
      <c r="O140" s="96">
        <v>3</v>
      </c>
      <c r="P140" s="101">
        <v>0.6</v>
      </c>
      <c r="Q140" s="101">
        <v>2.1</v>
      </c>
      <c r="R140" s="101">
        <v>0.04</v>
      </c>
      <c r="S140" s="101">
        <v>0.06</v>
      </c>
    </row>
    <row r="141" spans="1:19" hidden="1">
      <c r="A141" s="92">
        <f>'Main Meals'!C69</f>
        <v>5001</v>
      </c>
      <c r="B141" s="93" t="e">
        <f>'Main Meals'!#REF!</f>
        <v>#REF!</v>
      </c>
      <c r="C141" s="92" t="s">
        <v>311</v>
      </c>
      <c r="D141" s="92">
        <v>1</v>
      </c>
      <c r="E141" s="92" t="s">
        <v>304</v>
      </c>
      <c r="F141" s="96">
        <v>290</v>
      </c>
      <c r="G141" s="96">
        <v>4.0999999999999996</v>
      </c>
      <c r="H141" s="96">
        <v>1</v>
      </c>
      <c r="I141" s="96">
        <v>0</v>
      </c>
      <c r="J141" s="96">
        <v>0</v>
      </c>
      <c r="K141" s="96">
        <v>95</v>
      </c>
      <c r="L141" s="96">
        <v>58</v>
      </c>
      <c r="M141" s="96">
        <v>8</v>
      </c>
      <c r="N141" s="96">
        <v>42</v>
      </c>
      <c r="O141" s="96">
        <v>4</v>
      </c>
      <c r="P141" s="101">
        <v>0.08</v>
      </c>
      <c r="Q141" s="101">
        <v>0.9</v>
      </c>
      <c r="R141" s="101">
        <v>0.25</v>
      </c>
      <c r="S141" s="101">
        <v>0.15</v>
      </c>
    </row>
    <row r="142" spans="1:19" hidden="1">
      <c r="A142" s="92">
        <f>'Main Meals'!C70</f>
        <v>5002</v>
      </c>
      <c r="B142" s="93" t="e">
        <f>'Main Meals'!#REF!</f>
        <v>#REF!</v>
      </c>
      <c r="C142" s="92" t="s">
        <v>312</v>
      </c>
      <c r="D142" s="92">
        <v>1</v>
      </c>
      <c r="E142" s="92" t="s">
        <v>304</v>
      </c>
      <c r="F142" s="96">
        <v>140</v>
      </c>
      <c r="G142" s="96">
        <v>2</v>
      </c>
      <c r="H142" s="96">
        <v>0.5</v>
      </c>
      <c r="I142" s="96">
        <v>0</v>
      </c>
      <c r="J142" s="96">
        <v>0</v>
      </c>
      <c r="K142" s="96">
        <v>45</v>
      </c>
      <c r="L142" s="96">
        <v>29</v>
      </c>
      <c r="M142" s="96">
        <v>4</v>
      </c>
      <c r="N142" s="96">
        <v>21</v>
      </c>
      <c r="O142" s="96">
        <v>2</v>
      </c>
      <c r="P142" s="96">
        <v>4</v>
      </c>
      <c r="Q142" s="96">
        <v>45</v>
      </c>
      <c r="R142" s="96">
        <v>15</v>
      </c>
      <c r="S142" s="96">
        <v>8</v>
      </c>
    </row>
    <row r="143" spans="1:19" hidden="1">
      <c r="A143" s="92">
        <f>'Main Meals'!C71</f>
        <v>5101</v>
      </c>
      <c r="B143" s="93" t="e">
        <f>'Main Meals'!#REF!</f>
        <v>#REF!</v>
      </c>
      <c r="C143" s="92" t="s">
        <v>303</v>
      </c>
      <c r="D143" s="92">
        <v>1</v>
      </c>
      <c r="E143" s="92" t="s">
        <v>304</v>
      </c>
      <c r="F143" s="96">
        <v>10</v>
      </c>
      <c r="G143" s="96">
        <v>0</v>
      </c>
      <c r="H143" s="96">
        <v>0</v>
      </c>
      <c r="I143" s="96">
        <v>0</v>
      </c>
      <c r="J143" s="96">
        <v>0</v>
      </c>
      <c r="K143" s="96">
        <v>0</v>
      </c>
      <c r="L143" s="96">
        <v>2</v>
      </c>
      <c r="M143" s="96">
        <v>0</v>
      </c>
      <c r="N143" s="96">
        <v>0</v>
      </c>
      <c r="O143" s="96">
        <v>0</v>
      </c>
      <c r="P143" s="101">
        <v>0</v>
      </c>
      <c r="Q143" s="101">
        <v>0.04</v>
      </c>
      <c r="R143" s="101">
        <v>0</v>
      </c>
      <c r="S143" s="101">
        <v>0.02</v>
      </c>
    </row>
    <row r="144" spans="1:19" hidden="1">
      <c r="A144" s="92">
        <f>'Main Meals'!C72</f>
        <v>5102</v>
      </c>
      <c r="B144" s="93" t="e">
        <f>'Main Meals'!#REF!</f>
        <v>#REF!</v>
      </c>
      <c r="C144" s="92" t="s">
        <v>303</v>
      </c>
      <c r="D144" s="92">
        <v>1</v>
      </c>
      <c r="E144" s="92" t="s">
        <v>304</v>
      </c>
      <c r="F144" s="96">
        <v>10</v>
      </c>
      <c r="G144" s="96">
        <v>0</v>
      </c>
      <c r="H144" s="96">
        <v>0</v>
      </c>
      <c r="I144" s="96">
        <v>0</v>
      </c>
      <c r="J144" s="96">
        <v>0</v>
      </c>
      <c r="K144" s="96">
        <v>0</v>
      </c>
      <c r="L144" s="96">
        <v>2</v>
      </c>
      <c r="M144" s="96">
        <v>0</v>
      </c>
      <c r="N144" s="96">
        <v>0</v>
      </c>
      <c r="O144" s="96">
        <v>0</v>
      </c>
      <c r="P144" s="101">
        <v>0</v>
      </c>
      <c r="Q144" s="101">
        <v>0.04</v>
      </c>
      <c r="R144" s="101">
        <v>0</v>
      </c>
      <c r="S144" s="101">
        <v>0.02</v>
      </c>
    </row>
    <row r="145" spans="1:19" hidden="1">
      <c r="A145" s="92">
        <f>'Main Meals'!C73</f>
        <v>5103</v>
      </c>
      <c r="B145" s="93" t="e">
        <f>'Main Meals'!#REF!</f>
        <v>#REF!</v>
      </c>
      <c r="C145" s="92" t="s">
        <v>303</v>
      </c>
      <c r="D145" s="92">
        <v>1</v>
      </c>
      <c r="E145" s="92" t="s">
        <v>304</v>
      </c>
      <c r="F145" s="96">
        <v>10</v>
      </c>
      <c r="G145" s="96">
        <v>0</v>
      </c>
      <c r="H145" s="96">
        <v>0</v>
      </c>
      <c r="I145" s="96">
        <v>0</v>
      </c>
      <c r="J145" s="96">
        <v>0</v>
      </c>
      <c r="K145" s="96">
        <v>0</v>
      </c>
      <c r="L145" s="96">
        <v>2</v>
      </c>
      <c r="M145" s="96">
        <v>0</v>
      </c>
      <c r="N145" s="96">
        <v>0</v>
      </c>
      <c r="O145" s="96">
        <v>0</v>
      </c>
      <c r="P145" s="101">
        <v>0</v>
      </c>
      <c r="Q145" s="101">
        <v>0.04</v>
      </c>
      <c r="R145" s="101">
        <v>0</v>
      </c>
      <c r="S145" s="101">
        <v>0.02</v>
      </c>
    </row>
    <row r="146" spans="1:19" hidden="1">
      <c r="A146" s="92">
        <f>'Main Meals'!C74</f>
        <v>5200</v>
      </c>
      <c r="B146" s="93" t="e">
        <f>'Main Meals'!#REF!</f>
        <v>#REF!</v>
      </c>
      <c r="C146" s="92" t="s">
        <v>303</v>
      </c>
      <c r="D146" s="92">
        <v>1</v>
      </c>
      <c r="E146" s="92" t="s">
        <v>304</v>
      </c>
      <c r="F146" s="96">
        <v>250</v>
      </c>
      <c r="G146" s="96">
        <v>10</v>
      </c>
      <c r="H146" s="96">
        <v>1.5</v>
      </c>
      <c r="I146" s="96">
        <v>0</v>
      </c>
      <c r="J146" s="96">
        <v>175</v>
      </c>
      <c r="K146" s="96">
        <v>810</v>
      </c>
      <c r="L146" s="96">
        <v>16</v>
      </c>
      <c r="M146" s="96">
        <v>0</v>
      </c>
      <c r="N146" s="96">
        <v>1</v>
      </c>
      <c r="O146" s="96">
        <v>23</v>
      </c>
      <c r="P146" s="101">
        <v>0.15</v>
      </c>
      <c r="Q146" s="101">
        <v>0.15</v>
      </c>
      <c r="R146" s="101">
        <v>0.1</v>
      </c>
      <c r="S146" s="101">
        <v>0.1</v>
      </c>
    </row>
    <row r="147" spans="1:19" hidden="1">
      <c r="F147" s="96"/>
      <c r="G147" s="96"/>
      <c r="H147" s="96"/>
      <c r="I147" s="96"/>
      <c r="J147" s="96"/>
      <c r="K147" s="96"/>
      <c r="L147" s="96"/>
      <c r="M147" s="96"/>
      <c r="N147" s="96"/>
      <c r="O147" s="96"/>
      <c r="P147" s="101"/>
      <c r="Q147" s="101"/>
      <c r="R147" s="101"/>
      <c r="S147" s="101"/>
    </row>
    <row r="148" spans="1:19" ht="16.95" hidden="1" customHeight="1">
      <c r="A148" s="92">
        <f>'Main Meals'!C75</f>
        <v>5301</v>
      </c>
      <c r="B148" s="93" t="e">
        <f>'Main Meals'!#REF!</f>
        <v>#REF!</v>
      </c>
      <c r="C148" s="92" t="s">
        <v>303</v>
      </c>
      <c r="D148" s="92">
        <v>1</v>
      </c>
      <c r="E148" s="92" t="s">
        <v>304</v>
      </c>
      <c r="F148" s="104">
        <v>320</v>
      </c>
      <c r="G148" s="104">
        <v>19</v>
      </c>
      <c r="H148" s="104">
        <v>3.5</v>
      </c>
      <c r="I148" s="104">
        <v>0</v>
      </c>
      <c r="J148" s="104">
        <v>90</v>
      </c>
      <c r="K148" s="104">
        <v>600</v>
      </c>
      <c r="L148" s="104">
        <v>16</v>
      </c>
      <c r="M148" s="104">
        <v>3</v>
      </c>
      <c r="N148" s="104">
        <v>10</v>
      </c>
      <c r="O148" s="104">
        <v>25</v>
      </c>
      <c r="P148" s="122">
        <v>0.08</v>
      </c>
      <c r="Q148" s="122">
        <v>0.15</v>
      </c>
      <c r="R148" s="122">
        <v>0.04</v>
      </c>
      <c r="S148" s="122">
        <v>0.1</v>
      </c>
    </row>
    <row r="149" spans="1:19" ht="16.95" hidden="1" customHeight="1">
      <c r="F149" s="104"/>
      <c r="G149" s="104"/>
      <c r="H149" s="104"/>
      <c r="I149" s="104"/>
      <c r="J149" s="104"/>
      <c r="K149" s="104"/>
      <c r="L149" s="104"/>
      <c r="M149" s="104"/>
      <c r="N149" s="104"/>
      <c r="O149" s="104"/>
      <c r="P149" s="122"/>
      <c r="Q149" s="122"/>
      <c r="R149" s="122"/>
      <c r="S149" s="122"/>
    </row>
    <row r="150" spans="1:19" ht="16.95" hidden="1" customHeight="1">
      <c r="A150" s="92">
        <f>'Main Meals'!C76</f>
        <v>5302</v>
      </c>
      <c r="B150" s="93" t="e">
        <f>'Main Meals'!#REF!</f>
        <v>#REF!</v>
      </c>
      <c r="C150" s="92" t="s">
        <v>303</v>
      </c>
      <c r="D150" s="92">
        <v>1</v>
      </c>
      <c r="E150" s="92" t="s">
        <v>304</v>
      </c>
      <c r="F150" s="104">
        <v>440</v>
      </c>
      <c r="G150" s="104">
        <v>32</v>
      </c>
      <c r="H150" s="104">
        <v>9</v>
      </c>
      <c r="I150" s="104">
        <v>0</v>
      </c>
      <c r="J150" s="104">
        <v>75</v>
      </c>
      <c r="K150" s="104">
        <v>590</v>
      </c>
      <c r="L150" s="104">
        <v>16</v>
      </c>
      <c r="M150" s="104">
        <v>3</v>
      </c>
      <c r="N150" s="104">
        <v>10</v>
      </c>
      <c r="O150" s="104">
        <v>24</v>
      </c>
      <c r="P150" s="122">
        <v>0.08</v>
      </c>
      <c r="Q150" s="122">
        <v>0.15</v>
      </c>
      <c r="R150" s="122">
        <v>0.04</v>
      </c>
      <c r="S150" s="122">
        <v>0.1</v>
      </c>
    </row>
    <row r="151" spans="1:19" hidden="1">
      <c r="A151" s="92">
        <f>'Main Meals'!C77</f>
        <v>5401</v>
      </c>
      <c r="B151" s="93" t="e">
        <f>'Main Meals'!#REF!</f>
        <v>#REF!</v>
      </c>
      <c r="C151" s="92" t="s">
        <v>303</v>
      </c>
      <c r="D151" s="92">
        <v>1</v>
      </c>
      <c r="E151" s="92" t="s">
        <v>304</v>
      </c>
      <c r="F151" s="96" t="s">
        <v>313</v>
      </c>
      <c r="G151" s="96">
        <v>0</v>
      </c>
      <c r="H151" s="96">
        <v>0</v>
      </c>
      <c r="I151" s="96">
        <v>0</v>
      </c>
      <c r="J151" s="96">
        <v>0</v>
      </c>
      <c r="K151" s="96">
        <v>0</v>
      </c>
      <c r="L151" s="96">
        <v>1</v>
      </c>
      <c r="M151" s="96">
        <v>0</v>
      </c>
      <c r="N151" s="96">
        <v>0</v>
      </c>
      <c r="O151" s="96">
        <v>0</v>
      </c>
      <c r="P151" s="101">
        <v>0.02</v>
      </c>
      <c r="Q151" s="101">
        <v>0.06</v>
      </c>
      <c r="R151" s="101">
        <v>0</v>
      </c>
      <c r="S151" s="101">
        <v>0</v>
      </c>
    </row>
    <row r="152" spans="1:19" hidden="1">
      <c r="A152" s="92">
        <f>'Main Meals'!C78</f>
        <v>5402</v>
      </c>
      <c r="B152" s="93" t="e">
        <f>'Main Meals'!#REF!</f>
        <v>#REF!</v>
      </c>
      <c r="C152" s="92" t="s">
        <v>303</v>
      </c>
      <c r="D152" s="92">
        <v>1</v>
      </c>
      <c r="E152" s="92" t="s">
        <v>304</v>
      </c>
      <c r="F152" s="96" t="s">
        <v>313</v>
      </c>
      <c r="G152" s="96">
        <v>0</v>
      </c>
      <c r="H152" s="96">
        <v>0</v>
      </c>
      <c r="I152" s="96">
        <v>0</v>
      </c>
      <c r="J152" s="96">
        <v>0</v>
      </c>
      <c r="K152" s="96">
        <v>0</v>
      </c>
      <c r="L152" s="96">
        <v>1</v>
      </c>
      <c r="M152" s="96">
        <v>0</v>
      </c>
      <c r="N152" s="96">
        <v>0</v>
      </c>
      <c r="O152" s="96">
        <v>0</v>
      </c>
      <c r="P152" s="101">
        <v>0.02</v>
      </c>
      <c r="Q152" s="101">
        <v>0.06</v>
      </c>
      <c r="R152" s="101">
        <v>0</v>
      </c>
      <c r="S152" s="101">
        <v>0</v>
      </c>
    </row>
    <row r="153" spans="1:19" hidden="1">
      <c r="A153" s="92">
        <f>'Main Meals'!C79</f>
        <v>5403</v>
      </c>
      <c r="B153" s="93" t="e">
        <f>'Main Meals'!#REF!</f>
        <v>#REF!</v>
      </c>
      <c r="C153" s="92" t="s">
        <v>303</v>
      </c>
      <c r="D153" s="92">
        <v>1</v>
      </c>
      <c r="E153" s="92" t="s">
        <v>304</v>
      </c>
      <c r="F153" s="96" t="s">
        <v>313</v>
      </c>
      <c r="G153" s="96">
        <v>0</v>
      </c>
      <c r="H153" s="96">
        <v>0</v>
      </c>
      <c r="I153" s="96">
        <v>0</v>
      </c>
      <c r="J153" s="96">
        <v>0</v>
      </c>
      <c r="K153" s="96">
        <v>0</v>
      </c>
      <c r="L153" s="96">
        <v>1</v>
      </c>
      <c r="M153" s="96">
        <v>0</v>
      </c>
      <c r="N153" s="96">
        <v>0</v>
      </c>
      <c r="O153" s="96">
        <v>0</v>
      </c>
      <c r="P153" s="101">
        <v>0.02</v>
      </c>
      <c r="Q153" s="101">
        <v>0.06</v>
      </c>
      <c r="R153" s="101">
        <v>0</v>
      </c>
      <c r="S153" s="101">
        <v>0</v>
      </c>
    </row>
    <row r="154" spans="1:19" hidden="1">
      <c r="F154" s="96"/>
      <c r="G154" s="96"/>
      <c r="H154" s="96"/>
      <c r="I154" s="96"/>
      <c r="J154" s="96"/>
      <c r="K154" s="96"/>
      <c r="L154" s="96"/>
      <c r="M154" s="96"/>
      <c r="N154" s="96"/>
      <c r="O154" s="96"/>
      <c r="P154" s="101"/>
      <c r="Q154" s="101"/>
      <c r="R154" s="101"/>
      <c r="S154" s="101"/>
    </row>
    <row r="155" spans="1:19" hidden="1">
      <c r="A155" s="92">
        <f>'Main Meals'!C80</f>
        <v>5500</v>
      </c>
      <c r="B155" s="93" t="e">
        <f>'Main Meals'!#REF!</f>
        <v>#REF!</v>
      </c>
      <c r="C155" s="92" t="s">
        <v>303</v>
      </c>
      <c r="D155" s="92">
        <v>1</v>
      </c>
      <c r="E155" s="92" t="s">
        <v>304</v>
      </c>
      <c r="F155" s="104">
        <v>580</v>
      </c>
      <c r="G155" s="104">
        <v>24</v>
      </c>
      <c r="H155" s="104">
        <v>5</v>
      </c>
      <c r="I155" s="104">
        <v>0</v>
      </c>
      <c r="J155" s="104">
        <v>175</v>
      </c>
      <c r="K155" s="104">
        <v>700</v>
      </c>
      <c r="L155" s="104">
        <v>49</v>
      </c>
      <c r="M155" s="104">
        <v>4</v>
      </c>
      <c r="N155" s="104">
        <v>6</v>
      </c>
      <c r="O155" s="104">
        <v>42</v>
      </c>
      <c r="P155" s="122">
        <v>0.15</v>
      </c>
      <c r="Q155" s="122">
        <v>0.7</v>
      </c>
      <c r="R155" s="122">
        <v>0.04</v>
      </c>
      <c r="S155" s="122">
        <v>0.1</v>
      </c>
    </row>
    <row r="156" spans="1:19" hidden="1">
      <c r="A156" s="92">
        <f>'Main Meals'!C81</f>
        <v>5603</v>
      </c>
      <c r="B156" s="93" t="e">
        <f>'Main Meals'!#REF!</f>
        <v>#REF!</v>
      </c>
      <c r="C156" s="92" t="s">
        <v>311</v>
      </c>
      <c r="D156" s="92">
        <v>1</v>
      </c>
      <c r="E156" s="92" t="s">
        <v>304</v>
      </c>
      <c r="F156" s="96">
        <v>280</v>
      </c>
      <c r="G156" s="96">
        <v>10</v>
      </c>
      <c r="H156" s="96">
        <v>9</v>
      </c>
      <c r="I156" s="96">
        <v>0</v>
      </c>
      <c r="J156" s="96">
        <v>0</v>
      </c>
      <c r="K156" s="96">
        <v>35</v>
      </c>
      <c r="L156" s="96">
        <v>45</v>
      </c>
      <c r="M156" s="96">
        <v>7</v>
      </c>
      <c r="N156" s="96">
        <v>31</v>
      </c>
      <c r="O156" s="96">
        <v>2</v>
      </c>
      <c r="P156" s="101">
        <v>0.1</v>
      </c>
      <c r="Q156" s="101">
        <v>0.8</v>
      </c>
      <c r="R156" s="101">
        <v>0.35</v>
      </c>
      <c r="S156" s="101">
        <v>0.1</v>
      </c>
    </row>
    <row r="157" spans="1:19" hidden="1">
      <c r="A157" s="92">
        <f>'Main Meals'!C82</f>
        <v>5602</v>
      </c>
      <c r="B157" s="93" t="e">
        <f>'Main Meals'!#REF!</f>
        <v>#REF!</v>
      </c>
      <c r="C157" s="92" t="s">
        <v>314</v>
      </c>
      <c r="D157" s="92">
        <v>1</v>
      </c>
      <c r="E157" s="92" t="s">
        <v>304</v>
      </c>
      <c r="F157" s="96">
        <v>140</v>
      </c>
      <c r="G157" s="96">
        <v>5</v>
      </c>
      <c r="H157" s="96">
        <v>4.5</v>
      </c>
      <c r="I157" s="96">
        <v>0</v>
      </c>
      <c r="J157" s="96">
        <v>0</v>
      </c>
      <c r="K157" s="96">
        <v>15</v>
      </c>
      <c r="L157" s="96">
        <v>22</v>
      </c>
      <c r="M157" s="96">
        <v>3</v>
      </c>
      <c r="N157" s="96">
        <v>15</v>
      </c>
      <c r="O157" s="96">
        <v>1</v>
      </c>
      <c r="P157" s="96">
        <v>4</v>
      </c>
      <c r="Q157" s="96">
        <v>40</v>
      </c>
      <c r="R157" s="96">
        <v>20</v>
      </c>
      <c r="S157" s="96">
        <v>4</v>
      </c>
    </row>
    <row r="158" spans="1:19" hidden="1">
      <c r="A158" s="92">
        <f>'Main Meals'!C83</f>
        <v>5701</v>
      </c>
      <c r="B158" s="93" t="e">
        <f>'Main Meals'!#REF!</f>
        <v>#REF!</v>
      </c>
      <c r="C158" s="92" t="s">
        <v>303</v>
      </c>
      <c r="D158" s="92">
        <v>1</v>
      </c>
      <c r="E158" s="92" t="s">
        <v>304</v>
      </c>
      <c r="F158" s="96">
        <v>290</v>
      </c>
      <c r="G158" s="96">
        <v>12</v>
      </c>
      <c r="H158" s="96">
        <v>3</v>
      </c>
      <c r="I158" s="96">
        <v>0</v>
      </c>
      <c r="J158" s="96">
        <v>135</v>
      </c>
      <c r="K158" s="96">
        <v>170</v>
      </c>
      <c r="L158" s="96">
        <v>6</v>
      </c>
      <c r="M158" s="96">
        <v>3</v>
      </c>
      <c r="N158" s="96">
        <v>3</v>
      </c>
      <c r="O158" s="96">
        <v>38</v>
      </c>
      <c r="P158" s="101">
        <v>0.1</v>
      </c>
      <c r="Q158" s="101">
        <v>0.15</v>
      </c>
      <c r="R158" s="101">
        <v>0.06</v>
      </c>
      <c r="S158" s="101">
        <v>0.15</v>
      </c>
    </row>
    <row r="159" spans="1:19" hidden="1">
      <c r="A159" s="92">
        <f>'Main Meals'!C84</f>
        <v>5800</v>
      </c>
      <c r="B159" s="93" t="e">
        <f>'Main Meals'!#REF!</f>
        <v>#REF!</v>
      </c>
      <c r="C159" s="92" t="s">
        <v>303</v>
      </c>
      <c r="D159" s="92">
        <v>1</v>
      </c>
      <c r="E159" s="92" t="s">
        <v>304</v>
      </c>
      <c r="F159" s="96">
        <v>320</v>
      </c>
      <c r="G159" s="96">
        <v>14</v>
      </c>
      <c r="H159" s="96">
        <v>7</v>
      </c>
      <c r="I159" s="96">
        <v>0</v>
      </c>
      <c r="J159" s="96">
        <v>30</v>
      </c>
      <c r="K159" s="96">
        <v>420</v>
      </c>
      <c r="L159" s="96">
        <v>45</v>
      </c>
      <c r="M159" s="96">
        <v>4</v>
      </c>
      <c r="N159" s="96">
        <v>4</v>
      </c>
      <c r="O159" s="96">
        <v>6</v>
      </c>
      <c r="P159" s="102">
        <v>0.15</v>
      </c>
      <c r="Q159" s="102">
        <v>0.3</v>
      </c>
      <c r="R159" s="102">
        <v>0.08</v>
      </c>
      <c r="S159" s="102">
        <v>0.01</v>
      </c>
    </row>
    <row r="160" spans="1:19" hidden="1">
      <c r="A160" s="92">
        <f>'Main Meals'!C85</f>
        <v>5900</v>
      </c>
      <c r="B160" s="93" t="e">
        <f>'Main Meals'!#REF!</f>
        <v>#REF!</v>
      </c>
      <c r="C160" s="92" t="s">
        <v>303</v>
      </c>
      <c r="D160" s="92">
        <v>5</v>
      </c>
      <c r="E160" s="92" t="s">
        <v>304</v>
      </c>
      <c r="F160" s="96">
        <v>130</v>
      </c>
      <c r="G160" s="96">
        <v>13</v>
      </c>
      <c r="H160" s="96">
        <v>3</v>
      </c>
      <c r="I160" s="96">
        <v>0</v>
      </c>
      <c r="J160" s="96">
        <v>15</v>
      </c>
      <c r="K160" s="96">
        <v>15</v>
      </c>
      <c r="L160" s="96" t="s">
        <v>315</v>
      </c>
      <c r="M160" s="96">
        <v>0</v>
      </c>
      <c r="N160" s="96">
        <v>0</v>
      </c>
      <c r="O160" s="96">
        <v>0</v>
      </c>
      <c r="P160" s="102">
        <v>0.06</v>
      </c>
      <c r="Q160" s="102">
        <v>0.02</v>
      </c>
      <c r="R160" s="102">
        <v>0</v>
      </c>
      <c r="S160" s="102">
        <v>0</v>
      </c>
    </row>
    <row r="161" spans="1:19" hidden="1">
      <c r="A161" s="92">
        <f>'Main Meals'!C86</f>
        <v>6000</v>
      </c>
      <c r="B161" s="93" t="e">
        <f>'Main Meals'!#REF!</f>
        <v>#REF!</v>
      </c>
      <c r="C161" s="92" t="s">
        <v>303</v>
      </c>
      <c r="D161" s="92">
        <v>2</v>
      </c>
      <c r="E161" s="92" t="s">
        <v>304</v>
      </c>
      <c r="F161" s="96">
        <v>80</v>
      </c>
      <c r="G161" s="96">
        <v>0</v>
      </c>
      <c r="H161" s="96">
        <v>0</v>
      </c>
      <c r="I161" s="96">
        <v>0</v>
      </c>
      <c r="J161" s="96">
        <v>0</v>
      </c>
      <c r="K161" s="96">
        <v>0</v>
      </c>
      <c r="L161" s="96">
        <v>20</v>
      </c>
      <c r="M161" s="96">
        <v>4</v>
      </c>
      <c r="N161" s="96">
        <v>11</v>
      </c>
      <c r="O161" s="96">
        <v>0</v>
      </c>
      <c r="P161" s="102">
        <v>0</v>
      </c>
      <c r="Q161" s="102">
        <v>0.2</v>
      </c>
      <c r="R161" s="102">
        <v>0.02</v>
      </c>
      <c r="S161" s="102">
        <v>0</v>
      </c>
    </row>
    <row r="162" spans="1:19" hidden="1">
      <c r="A162" s="92">
        <f>'Main Meals'!C87</f>
        <v>6100</v>
      </c>
      <c r="B162" s="93" t="e">
        <f>'Main Meals'!#REF!</f>
        <v>#REF!</v>
      </c>
      <c r="C162" s="92" t="s">
        <v>303</v>
      </c>
      <c r="D162" s="92">
        <v>2</v>
      </c>
      <c r="E162" s="92" t="s">
        <v>304</v>
      </c>
      <c r="F162" s="96">
        <v>110</v>
      </c>
      <c r="G162" s="96">
        <v>7</v>
      </c>
      <c r="H162" s="96">
        <v>0.5</v>
      </c>
      <c r="I162" s="96">
        <v>0</v>
      </c>
      <c r="J162" s="96">
        <v>0</v>
      </c>
      <c r="K162" s="96">
        <v>45</v>
      </c>
      <c r="L162" s="96">
        <v>10</v>
      </c>
      <c r="M162" s="96">
        <v>4</v>
      </c>
      <c r="N162" s="96">
        <v>4</v>
      </c>
      <c r="O162" s="96">
        <v>4</v>
      </c>
      <c r="P162" s="101">
        <v>0.04</v>
      </c>
      <c r="Q162" s="101">
        <v>0.15</v>
      </c>
      <c r="R162" s="101">
        <v>0.04</v>
      </c>
      <c r="S162" s="101">
        <v>0.1</v>
      </c>
    </row>
    <row r="163" spans="1:19" hidden="1">
      <c r="A163" s="92">
        <f>'Main Meals'!C88</f>
        <v>6200</v>
      </c>
      <c r="B163" s="93" t="e">
        <f>'Main Meals'!#REF!</f>
        <v>#REF!</v>
      </c>
      <c r="C163" s="92" t="s">
        <v>303</v>
      </c>
      <c r="D163" s="92">
        <v>2</v>
      </c>
      <c r="E163" s="92" t="s">
        <v>304</v>
      </c>
      <c r="F163" s="96">
        <v>220</v>
      </c>
      <c r="G163" s="96">
        <v>18</v>
      </c>
      <c r="H163" s="96">
        <v>9</v>
      </c>
      <c r="I163" s="96">
        <v>0</v>
      </c>
      <c r="J163" s="96">
        <v>0</v>
      </c>
      <c r="K163" s="96">
        <v>150</v>
      </c>
      <c r="L163" s="96">
        <v>13</v>
      </c>
      <c r="M163" s="96">
        <v>4</v>
      </c>
      <c r="N163" s="96">
        <v>6</v>
      </c>
      <c r="O163" s="96">
        <v>1</v>
      </c>
      <c r="P163" s="101">
        <v>1.3</v>
      </c>
      <c r="Q163" s="101">
        <v>0.08</v>
      </c>
      <c r="R163" s="101">
        <v>0.04</v>
      </c>
      <c r="S163" s="101">
        <v>0</v>
      </c>
    </row>
    <row r="164" spans="1:19" hidden="1">
      <c r="A164" s="92">
        <f>'Main Meals'!C89</f>
        <v>6300</v>
      </c>
      <c r="B164" s="93" t="e">
        <f>'Main Meals'!#REF!</f>
        <v>#REF!</v>
      </c>
      <c r="C164" s="92" t="s">
        <v>303</v>
      </c>
      <c r="D164" s="92">
        <v>1</v>
      </c>
      <c r="E164" s="92" t="s">
        <v>304</v>
      </c>
      <c r="F164" s="96">
        <v>450</v>
      </c>
      <c r="G164" s="96">
        <v>15</v>
      </c>
      <c r="H164" s="96">
        <v>4.5</v>
      </c>
      <c r="I164" s="96">
        <v>0</v>
      </c>
      <c r="J164" s="96">
        <v>115</v>
      </c>
      <c r="K164" s="96">
        <v>310</v>
      </c>
      <c r="L164" s="96">
        <v>22</v>
      </c>
      <c r="M164" s="96">
        <v>5</v>
      </c>
      <c r="N164" s="96">
        <v>6</v>
      </c>
      <c r="O164" s="96">
        <v>41</v>
      </c>
      <c r="P164" s="101">
        <v>2.1</v>
      </c>
      <c r="Q164" s="101">
        <v>0.3</v>
      </c>
      <c r="R164" s="101">
        <v>0.06</v>
      </c>
      <c r="S164" s="101">
        <v>0.45</v>
      </c>
    </row>
    <row r="165" spans="1:19" hidden="1">
      <c r="A165" s="92">
        <f>'Main Meals'!C90</f>
        <v>6400</v>
      </c>
      <c r="B165" s="93" t="e">
        <f>'Main Meals'!#REF!</f>
        <v>#REF!</v>
      </c>
      <c r="C165" s="92" t="s">
        <v>303</v>
      </c>
      <c r="D165" s="92">
        <v>1</v>
      </c>
      <c r="E165" s="92" t="s">
        <v>304</v>
      </c>
      <c r="F165" s="96">
        <v>300</v>
      </c>
      <c r="G165" s="96">
        <v>12</v>
      </c>
      <c r="H165" s="96">
        <v>3.5</v>
      </c>
      <c r="I165" s="96">
        <v>0</v>
      </c>
      <c r="J165" s="96">
        <v>70</v>
      </c>
      <c r="K165" s="96">
        <v>1330</v>
      </c>
      <c r="L165" s="96">
        <v>20</v>
      </c>
      <c r="M165" s="96">
        <v>2</v>
      </c>
      <c r="N165" s="96">
        <v>4</v>
      </c>
      <c r="O165" s="96">
        <v>29</v>
      </c>
      <c r="P165" s="101">
        <v>0.02</v>
      </c>
      <c r="Q165" s="101">
        <v>0.15</v>
      </c>
      <c r="R165" s="101">
        <v>0.04</v>
      </c>
      <c r="S165" s="101">
        <v>0.15</v>
      </c>
    </row>
    <row r="166" spans="1:19" hidden="1">
      <c r="A166" s="92">
        <f>'Main Meals'!C91</f>
        <v>6500</v>
      </c>
      <c r="B166" s="93" t="e">
        <f>'Main Meals'!#REF!</f>
        <v>#REF!</v>
      </c>
      <c r="C166" s="92" t="s">
        <v>311</v>
      </c>
      <c r="D166" s="92">
        <v>4</v>
      </c>
      <c r="E166" s="92" t="s">
        <v>304</v>
      </c>
      <c r="F166" s="96">
        <v>30</v>
      </c>
      <c r="G166" s="96">
        <v>0</v>
      </c>
      <c r="H166" s="96">
        <v>0</v>
      </c>
      <c r="I166" s="96">
        <v>0</v>
      </c>
      <c r="J166" s="96">
        <v>0</v>
      </c>
      <c r="K166" s="96">
        <v>330</v>
      </c>
      <c r="L166" s="96">
        <v>6</v>
      </c>
      <c r="M166" s="96">
        <v>1</v>
      </c>
      <c r="N166" s="96">
        <v>4</v>
      </c>
      <c r="O166" s="96">
        <v>1</v>
      </c>
      <c r="P166" s="101">
        <v>0.1</v>
      </c>
      <c r="Q166" s="101">
        <v>0.1</v>
      </c>
      <c r="R166" s="101">
        <v>0.02</v>
      </c>
      <c r="S166" s="101">
        <v>0.06</v>
      </c>
    </row>
    <row r="167" spans="1:19" hidden="1">
      <c r="A167" s="92">
        <f>'Main Meals'!C92</f>
        <v>6600</v>
      </c>
      <c r="B167" s="93" t="e">
        <f>'Main Meals'!#REF!</f>
        <v>#REF!</v>
      </c>
      <c r="C167" s="92" t="s">
        <v>303</v>
      </c>
      <c r="D167" s="92">
        <v>1</v>
      </c>
      <c r="E167" s="92" t="s">
        <v>304</v>
      </c>
      <c r="F167" s="96">
        <v>190</v>
      </c>
      <c r="G167" s="96">
        <v>14</v>
      </c>
      <c r="H167" s="96">
        <v>12</v>
      </c>
      <c r="I167" s="96">
        <v>0</v>
      </c>
      <c r="J167" s="96">
        <v>0</v>
      </c>
      <c r="K167" s="96">
        <v>15</v>
      </c>
      <c r="L167" s="96">
        <v>19</v>
      </c>
      <c r="M167" s="96">
        <v>2</v>
      </c>
      <c r="N167" s="96">
        <v>12</v>
      </c>
      <c r="O167" s="96">
        <v>1</v>
      </c>
      <c r="P167" s="101">
        <v>0</v>
      </c>
      <c r="Q167" s="101">
        <v>0.1</v>
      </c>
      <c r="R167" s="101">
        <v>0.15</v>
      </c>
      <c r="S167" s="101">
        <v>0.06</v>
      </c>
    </row>
    <row r="168" spans="1:19" s="113" customFormat="1" hidden="1">
      <c r="A168" s="112">
        <f>'Main Meals'!C93</f>
        <v>6701</v>
      </c>
      <c r="B168" s="113" t="e">
        <f>'Main Meals'!#REF!</f>
        <v>#REF!</v>
      </c>
      <c r="C168" s="112" t="s">
        <v>354</v>
      </c>
      <c r="D168" s="112">
        <v>4.7</v>
      </c>
      <c r="E168" s="112" t="s">
        <v>304</v>
      </c>
      <c r="F168" s="114">
        <v>170</v>
      </c>
      <c r="G168" s="114">
        <v>15</v>
      </c>
      <c r="H168" s="114">
        <v>3</v>
      </c>
      <c r="I168" s="114">
        <v>0</v>
      </c>
      <c r="J168" s="114">
        <v>0</v>
      </c>
      <c r="K168" s="114">
        <v>40</v>
      </c>
      <c r="L168" s="114">
        <v>6</v>
      </c>
      <c r="M168" s="114">
        <v>3</v>
      </c>
      <c r="N168" s="114">
        <v>2</v>
      </c>
      <c r="O168" s="114">
        <v>6</v>
      </c>
      <c r="P168" s="143">
        <v>0</v>
      </c>
      <c r="Q168" s="143">
        <v>0</v>
      </c>
      <c r="R168" s="143">
        <v>2</v>
      </c>
      <c r="S168" s="143">
        <v>6</v>
      </c>
    </row>
    <row r="169" spans="1:19" s="113" customFormat="1" hidden="1">
      <c r="A169" s="112">
        <f>'Main Meals'!C94</f>
        <v>6702</v>
      </c>
      <c r="B169" s="113" t="e">
        <f>'Main Meals'!#REF!</f>
        <v>#REF!</v>
      </c>
      <c r="C169" s="112" t="s">
        <v>317</v>
      </c>
      <c r="D169" s="112" t="s">
        <v>318</v>
      </c>
      <c r="E169" s="112" t="s">
        <v>304</v>
      </c>
      <c r="F169" s="114">
        <v>150</v>
      </c>
      <c r="G169" s="114">
        <v>13</v>
      </c>
      <c r="H169" s="114">
        <v>2.5</v>
      </c>
      <c r="I169" s="114">
        <v>0</v>
      </c>
      <c r="J169" s="114">
        <v>0</v>
      </c>
      <c r="K169" s="114">
        <v>35</v>
      </c>
      <c r="L169" s="114">
        <v>6</v>
      </c>
      <c r="M169" s="114">
        <v>2</v>
      </c>
      <c r="N169" s="114" t="s">
        <v>315</v>
      </c>
      <c r="O169" s="114">
        <v>5</v>
      </c>
      <c r="P169" s="143">
        <v>0</v>
      </c>
      <c r="Q169" s="143">
        <v>0</v>
      </c>
      <c r="R169" s="143">
        <v>2</v>
      </c>
      <c r="S169" s="143">
        <v>4</v>
      </c>
    </row>
    <row r="170" spans="1:19" s="113" customFormat="1" hidden="1">
      <c r="A170" s="112">
        <f>'Main Meals'!C95</f>
        <v>6703</v>
      </c>
      <c r="B170" s="113" t="e">
        <f>'Main Meals'!#REF!</f>
        <v>#REF!</v>
      </c>
      <c r="C170" s="112" t="s">
        <v>317</v>
      </c>
      <c r="D170" s="112">
        <v>1</v>
      </c>
      <c r="E170" s="112" t="s">
        <v>304</v>
      </c>
      <c r="F170" s="114">
        <v>150</v>
      </c>
      <c r="G170" s="114">
        <v>13</v>
      </c>
      <c r="H170" s="114">
        <v>2.5</v>
      </c>
      <c r="I170" s="114">
        <v>0</v>
      </c>
      <c r="J170" s="114">
        <v>0</v>
      </c>
      <c r="K170" s="114">
        <v>35</v>
      </c>
      <c r="L170" s="114">
        <v>6</v>
      </c>
      <c r="M170" s="114">
        <v>2</v>
      </c>
      <c r="N170" s="114" t="s">
        <v>315</v>
      </c>
      <c r="O170" s="114">
        <v>5</v>
      </c>
      <c r="P170" s="143">
        <v>0</v>
      </c>
      <c r="Q170" s="143">
        <v>0</v>
      </c>
      <c r="R170" s="143">
        <v>2</v>
      </c>
      <c r="S170" s="143">
        <v>4</v>
      </c>
    </row>
    <row r="171" spans="1:19" s="113" customFormat="1" hidden="1">
      <c r="A171" s="112">
        <f>'Main Meals'!C96</f>
        <v>6801</v>
      </c>
      <c r="B171" s="113" t="e">
        <f>'Main Meals'!#REF!</f>
        <v>#REF!</v>
      </c>
      <c r="C171" s="112" t="s">
        <v>317</v>
      </c>
      <c r="D171" s="112">
        <v>8</v>
      </c>
      <c r="E171" s="112" t="s">
        <v>304</v>
      </c>
      <c r="F171" s="114">
        <v>90</v>
      </c>
      <c r="G171" s="114">
        <v>3</v>
      </c>
      <c r="H171" s="114">
        <v>1</v>
      </c>
      <c r="I171" s="114">
        <v>0</v>
      </c>
      <c r="J171" s="114">
        <v>0</v>
      </c>
      <c r="K171" s="114">
        <v>5</v>
      </c>
      <c r="L171" s="114">
        <v>13</v>
      </c>
      <c r="M171" s="114">
        <v>2</v>
      </c>
      <c r="N171" s="114">
        <v>6</v>
      </c>
      <c r="O171" s="114">
        <v>2</v>
      </c>
      <c r="P171" s="143">
        <v>0</v>
      </c>
      <c r="Q171" s="143">
        <v>0</v>
      </c>
      <c r="R171" s="143">
        <v>2</v>
      </c>
      <c r="S171" s="143">
        <v>4</v>
      </c>
    </row>
    <row r="172" spans="1:19" s="113" customFormat="1" hidden="1">
      <c r="A172" s="112">
        <f>'Main Meals'!C97</f>
        <v>6802</v>
      </c>
      <c r="B172" s="113" t="e">
        <f>'Main Meals'!#REF!</f>
        <v>#REF!</v>
      </c>
      <c r="C172" s="112" t="s">
        <v>317</v>
      </c>
      <c r="D172" s="112" t="s">
        <v>320</v>
      </c>
      <c r="E172" s="112" t="s">
        <v>304</v>
      </c>
      <c r="F172" s="114">
        <v>90</v>
      </c>
      <c r="G172" s="114">
        <v>3</v>
      </c>
      <c r="H172" s="114">
        <v>1</v>
      </c>
      <c r="I172" s="114">
        <v>0</v>
      </c>
      <c r="J172" s="114">
        <v>0</v>
      </c>
      <c r="K172" s="114">
        <v>5</v>
      </c>
      <c r="L172" s="114">
        <v>13</v>
      </c>
      <c r="M172" s="114">
        <v>2</v>
      </c>
      <c r="N172" s="114">
        <v>6</v>
      </c>
      <c r="O172" s="114">
        <v>2</v>
      </c>
      <c r="P172" s="143">
        <v>0</v>
      </c>
      <c r="Q172" s="143">
        <v>0</v>
      </c>
      <c r="R172" s="143">
        <v>2</v>
      </c>
      <c r="S172" s="143">
        <v>4</v>
      </c>
    </row>
    <row r="173" spans="1:19" s="113" customFormat="1" hidden="1">
      <c r="A173" s="112">
        <f>'Main Meals'!C98</f>
        <v>6803</v>
      </c>
      <c r="B173" s="113" t="e">
        <f>'Main Meals'!#REF!</f>
        <v>#REF!</v>
      </c>
      <c r="C173" s="112" t="s">
        <v>317</v>
      </c>
      <c r="D173" s="112" t="s">
        <v>321</v>
      </c>
      <c r="E173" s="112" t="s">
        <v>304</v>
      </c>
      <c r="F173" s="114">
        <v>90</v>
      </c>
      <c r="G173" s="114">
        <v>3</v>
      </c>
      <c r="H173" s="114">
        <v>1</v>
      </c>
      <c r="I173" s="114">
        <v>0</v>
      </c>
      <c r="J173" s="114">
        <v>0</v>
      </c>
      <c r="K173" s="114">
        <v>5</v>
      </c>
      <c r="L173" s="114">
        <v>13</v>
      </c>
      <c r="M173" s="114">
        <v>2</v>
      </c>
      <c r="N173" s="114">
        <v>6</v>
      </c>
      <c r="O173" s="114">
        <v>2</v>
      </c>
      <c r="P173" s="143">
        <v>0</v>
      </c>
      <c r="Q173" s="143">
        <v>0</v>
      </c>
      <c r="R173" s="143">
        <v>2</v>
      </c>
      <c r="S173" s="143">
        <v>4</v>
      </c>
    </row>
    <row r="174" spans="1:19" hidden="1">
      <c r="A174" s="92">
        <f>'Main Meals'!C99</f>
        <v>6901</v>
      </c>
      <c r="B174" s="93" t="e">
        <f>'Main Meals'!#REF!</f>
        <v>#REF!</v>
      </c>
      <c r="C174" s="92" t="s">
        <v>322</v>
      </c>
      <c r="D174" s="92">
        <v>8</v>
      </c>
      <c r="E174" s="92" t="s">
        <v>304</v>
      </c>
      <c r="P174" s="93"/>
      <c r="Q174" s="93"/>
      <c r="R174" s="93"/>
      <c r="S174" s="93"/>
    </row>
    <row r="175" spans="1:19" hidden="1">
      <c r="A175" s="92">
        <f>'Main Meals'!C100</f>
        <v>7001</v>
      </c>
      <c r="B175" s="93" t="e">
        <f>'Main Meals'!#REF!</f>
        <v>#REF!</v>
      </c>
      <c r="C175" s="92" t="s">
        <v>323</v>
      </c>
      <c r="D175" s="92">
        <v>1</v>
      </c>
      <c r="E175" s="92" t="s">
        <v>304</v>
      </c>
      <c r="P175" s="93"/>
      <c r="Q175" s="93"/>
      <c r="R175" s="93"/>
      <c r="S175" s="93"/>
    </row>
    <row r="176" spans="1:19" hidden="1">
      <c r="A176" s="92">
        <f>'Main Meals'!C101</f>
        <v>7002</v>
      </c>
      <c r="B176" s="93" t="e">
        <f>'Main Meals'!#REF!</f>
        <v>#REF!</v>
      </c>
      <c r="C176" s="92" t="s">
        <v>323</v>
      </c>
      <c r="D176" s="92">
        <v>2</v>
      </c>
      <c r="E176" s="92" t="s">
        <v>304</v>
      </c>
      <c r="P176" s="93"/>
      <c r="Q176" s="93"/>
      <c r="R176" s="93"/>
      <c r="S176" s="93"/>
    </row>
    <row r="177" spans="1:19" hidden="1">
      <c r="P177" s="93"/>
      <c r="Q177" s="93"/>
      <c r="R177" s="93"/>
      <c r="S177" s="93"/>
    </row>
    <row r="178" spans="1:19" hidden="1">
      <c r="A178" s="92">
        <f>'Main Meals'!C102</f>
        <v>7101</v>
      </c>
      <c r="B178" s="93" t="e">
        <f>'Main Meals'!#REF!</f>
        <v>#REF!</v>
      </c>
      <c r="C178" s="92" t="s">
        <v>303</v>
      </c>
      <c r="D178" s="92">
        <v>1</v>
      </c>
      <c r="E178" s="92" t="s">
        <v>304</v>
      </c>
      <c r="F178" s="96">
        <v>430</v>
      </c>
      <c r="G178" s="96">
        <v>26</v>
      </c>
      <c r="H178" s="96">
        <v>5</v>
      </c>
      <c r="I178" s="96">
        <v>0</v>
      </c>
      <c r="J178" s="96">
        <v>110</v>
      </c>
      <c r="K178" s="96">
        <v>400</v>
      </c>
      <c r="L178" s="96">
        <v>17</v>
      </c>
      <c r="M178" s="96">
        <v>2</v>
      </c>
      <c r="N178" s="96">
        <v>7</v>
      </c>
      <c r="O178" s="96">
        <v>34</v>
      </c>
      <c r="P178" s="96">
        <v>30</v>
      </c>
      <c r="Q178" s="96">
        <v>35</v>
      </c>
      <c r="R178" s="96">
        <v>15</v>
      </c>
      <c r="S178" s="96">
        <v>15</v>
      </c>
    </row>
    <row r="179" spans="1:19" hidden="1">
      <c r="B179" s="93" t="s">
        <v>351</v>
      </c>
      <c r="F179" s="96">
        <v>60</v>
      </c>
      <c r="G179" s="96">
        <v>4</v>
      </c>
      <c r="H179" s="96">
        <v>2.5</v>
      </c>
      <c r="I179" s="96">
        <v>0</v>
      </c>
      <c r="J179" s="96">
        <v>15</v>
      </c>
      <c r="K179" s="96">
        <v>270</v>
      </c>
      <c r="L179" s="96">
        <v>2</v>
      </c>
      <c r="M179" s="96">
        <v>0</v>
      </c>
      <c r="N179" s="96">
        <v>0</v>
      </c>
      <c r="O179" s="96">
        <v>4</v>
      </c>
      <c r="P179" s="96">
        <v>2</v>
      </c>
      <c r="Q179" s="96">
        <v>0</v>
      </c>
      <c r="R179" s="96">
        <v>15</v>
      </c>
      <c r="S179" s="96">
        <v>15</v>
      </c>
    </row>
    <row r="180" spans="1:19" hidden="1">
      <c r="B180" s="126" t="s">
        <v>348</v>
      </c>
      <c r="C180" s="104"/>
      <c r="D180" s="104"/>
      <c r="E180" s="104"/>
      <c r="F180" s="104">
        <f t="shared" ref="F180:S180" si="16">SUBTOTAL(9,F178:F179)</f>
        <v>0</v>
      </c>
      <c r="G180" s="104">
        <f t="shared" si="16"/>
        <v>0</v>
      </c>
      <c r="H180" s="104">
        <f t="shared" si="16"/>
        <v>0</v>
      </c>
      <c r="I180" s="104">
        <f t="shared" si="16"/>
        <v>0</v>
      </c>
      <c r="J180" s="104">
        <f t="shared" si="16"/>
        <v>0</v>
      </c>
      <c r="K180" s="104">
        <f t="shared" si="16"/>
        <v>0</v>
      </c>
      <c r="L180" s="104">
        <f t="shared" si="16"/>
        <v>0</v>
      </c>
      <c r="M180" s="104">
        <f t="shared" si="16"/>
        <v>0</v>
      </c>
      <c r="N180" s="104">
        <f t="shared" si="16"/>
        <v>0</v>
      </c>
      <c r="O180" s="104">
        <f t="shared" si="16"/>
        <v>0</v>
      </c>
      <c r="P180" s="104">
        <f t="shared" si="16"/>
        <v>0</v>
      </c>
      <c r="Q180" s="104">
        <f t="shared" si="16"/>
        <v>0</v>
      </c>
      <c r="R180" s="104">
        <f t="shared" si="16"/>
        <v>0</v>
      </c>
      <c r="S180" s="104">
        <f t="shared" si="16"/>
        <v>0</v>
      </c>
    </row>
    <row r="181" spans="1:19" hidden="1">
      <c r="F181" s="96"/>
      <c r="G181" s="96"/>
      <c r="H181" s="96"/>
      <c r="I181" s="96"/>
      <c r="J181" s="96"/>
      <c r="K181" s="96"/>
      <c r="L181" s="96"/>
      <c r="M181" s="96"/>
      <c r="N181" s="96"/>
      <c r="O181" s="96"/>
      <c r="P181" s="96"/>
      <c r="Q181" s="96"/>
      <c r="R181" s="96"/>
      <c r="S181" s="96"/>
    </row>
    <row r="182" spans="1:19" hidden="1">
      <c r="A182" s="92">
        <f>'Main Meals'!C104</f>
        <v>7202</v>
      </c>
      <c r="B182" s="93" t="e">
        <f>'Main Meals'!#REF!</f>
        <v>#REF!</v>
      </c>
      <c r="C182" s="92" t="s">
        <v>303</v>
      </c>
      <c r="D182" s="92">
        <v>1</v>
      </c>
      <c r="E182" s="92" t="s">
        <v>304</v>
      </c>
      <c r="F182" s="96">
        <v>250</v>
      </c>
      <c r="G182" s="96">
        <v>6</v>
      </c>
      <c r="H182" s="96">
        <v>0.5</v>
      </c>
      <c r="I182" s="96">
        <v>0</v>
      </c>
      <c r="J182" s="96">
        <v>45</v>
      </c>
      <c r="K182" s="96">
        <v>360</v>
      </c>
      <c r="L182" s="96">
        <v>29</v>
      </c>
      <c r="M182" s="96">
        <v>4</v>
      </c>
      <c r="N182" s="96">
        <v>7</v>
      </c>
      <c r="O182" s="96">
        <v>19</v>
      </c>
      <c r="P182" s="96">
        <v>20</v>
      </c>
      <c r="Q182" s="96">
        <v>87</v>
      </c>
      <c r="R182" s="96">
        <v>6</v>
      </c>
      <c r="S182" s="96">
        <v>10</v>
      </c>
    </row>
    <row r="183" spans="1:19" hidden="1">
      <c r="B183" s="93" t="s">
        <v>202</v>
      </c>
      <c r="F183" s="6">
        <v>5</v>
      </c>
      <c r="G183" s="6">
        <v>0</v>
      </c>
      <c r="H183" s="6">
        <v>0</v>
      </c>
      <c r="I183" s="6">
        <v>0</v>
      </c>
      <c r="J183" s="6">
        <v>0</v>
      </c>
      <c r="K183" s="6">
        <v>0</v>
      </c>
      <c r="L183" s="6">
        <v>2</v>
      </c>
      <c r="M183" s="6">
        <v>0</v>
      </c>
      <c r="N183" s="6">
        <v>0</v>
      </c>
      <c r="O183" s="6">
        <v>0</v>
      </c>
      <c r="P183" s="11">
        <v>0.04</v>
      </c>
      <c r="Q183" s="11">
        <v>0.25</v>
      </c>
      <c r="R183" s="11">
        <v>0</v>
      </c>
      <c r="S183" s="11">
        <v>0</v>
      </c>
    </row>
    <row r="184" spans="1:19" hidden="1">
      <c r="B184" s="93" t="s">
        <v>203</v>
      </c>
      <c r="F184" s="6">
        <v>35</v>
      </c>
      <c r="G184" s="6">
        <v>1.5</v>
      </c>
      <c r="H184" s="6">
        <v>0</v>
      </c>
      <c r="I184" s="6">
        <v>0</v>
      </c>
      <c r="J184" s="6">
        <v>0</v>
      </c>
      <c r="K184" s="6">
        <v>0</v>
      </c>
      <c r="L184" s="105">
        <v>5</v>
      </c>
      <c r="M184" s="6">
        <v>0</v>
      </c>
      <c r="N184" s="6">
        <v>0</v>
      </c>
      <c r="O184" s="6">
        <v>0</v>
      </c>
      <c r="P184" s="11">
        <v>0</v>
      </c>
      <c r="Q184" s="11">
        <v>0</v>
      </c>
      <c r="R184" s="11">
        <v>0</v>
      </c>
      <c r="S184" s="11">
        <v>0</v>
      </c>
    </row>
    <row r="185" spans="1:19" hidden="1">
      <c r="B185" s="93" t="s">
        <v>355</v>
      </c>
      <c r="F185" s="6">
        <v>80</v>
      </c>
      <c r="G185" s="6">
        <v>6</v>
      </c>
      <c r="H185" s="6">
        <v>4.5</v>
      </c>
      <c r="I185" s="6">
        <v>0</v>
      </c>
      <c r="J185" s="6">
        <v>20</v>
      </c>
      <c r="K185" s="6">
        <v>130</v>
      </c>
      <c r="L185" s="6">
        <v>1</v>
      </c>
      <c r="M185" s="6">
        <v>0</v>
      </c>
      <c r="N185" s="6">
        <v>0</v>
      </c>
      <c r="O185" s="6">
        <v>5</v>
      </c>
      <c r="P185" s="11">
        <v>0.08</v>
      </c>
      <c r="Q185" s="11">
        <v>0</v>
      </c>
      <c r="R185" s="11">
        <v>0.1</v>
      </c>
      <c r="S185" s="11">
        <v>0</v>
      </c>
    </row>
    <row r="186" spans="1:19" hidden="1">
      <c r="B186" s="126" t="s">
        <v>348</v>
      </c>
      <c r="C186" s="104"/>
      <c r="D186" s="104"/>
      <c r="E186" s="104"/>
      <c r="F186" s="104">
        <f t="shared" ref="F186:S186" si="17">SUBTOTAL(9,F182:F185)</f>
        <v>0</v>
      </c>
      <c r="G186" s="104">
        <f t="shared" si="17"/>
        <v>0</v>
      </c>
      <c r="H186" s="104">
        <f t="shared" si="17"/>
        <v>0</v>
      </c>
      <c r="I186" s="104">
        <f t="shared" si="17"/>
        <v>0</v>
      </c>
      <c r="J186" s="104">
        <f t="shared" si="17"/>
        <v>0</v>
      </c>
      <c r="K186" s="104">
        <f t="shared" si="17"/>
        <v>0</v>
      </c>
      <c r="L186" s="104">
        <f t="shared" si="17"/>
        <v>0</v>
      </c>
      <c r="M186" s="104">
        <f t="shared" si="17"/>
        <v>0</v>
      </c>
      <c r="N186" s="104">
        <f t="shared" si="17"/>
        <v>0</v>
      </c>
      <c r="O186" s="104">
        <f t="shared" si="17"/>
        <v>0</v>
      </c>
      <c r="P186" s="104">
        <f t="shared" si="17"/>
        <v>0</v>
      </c>
      <c r="Q186" s="104">
        <f t="shared" si="17"/>
        <v>0</v>
      </c>
      <c r="R186" s="104">
        <f t="shared" si="17"/>
        <v>0</v>
      </c>
      <c r="S186" s="104">
        <f t="shared" si="17"/>
        <v>0</v>
      </c>
    </row>
    <row r="187" spans="1:19" hidden="1">
      <c r="F187" s="96"/>
      <c r="G187" s="96"/>
      <c r="H187" s="96"/>
      <c r="I187" s="96"/>
      <c r="J187" s="96"/>
      <c r="K187" s="96"/>
      <c r="L187" s="96"/>
      <c r="M187" s="96"/>
      <c r="N187" s="96"/>
      <c r="O187" s="96"/>
      <c r="P187" s="96"/>
      <c r="Q187" s="96"/>
      <c r="R187" s="96"/>
      <c r="S187" s="96"/>
    </row>
    <row r="188" spans="1:19" ht="18" hidden="1" customHeight="1">
      <c r="A188" s="92">
        <f>'Main Meals'!C105</f>
        <v>7201</v>
      </c>
      <c r="B188" s="93" t="e">
        <f>'Main Meals'!#REF!</f>
        <v>#REF!</v>
      </c>
      <c r="C188" s="92" t="s">
        <v>303</v>
      </c>
      <c r="D188" s="92">
        <v>1</v>
      </c>
      <c r="E188" s="92" t="s">
        <v>304</v>
      </c>
      <c r="F188" s="96">
        <v>200</v>
      </c>
      <c r="G188" s="96">
        <v>5</v>
      </c>
      <c r="H188" s="96">
        <v>0</v>
      </c>
      <c r="I188" s="96">
        <v>0</v>
      </c>
      <c r="J188" s="96">
        <v>0</v>
      </c>
      <c r="K188" s="96">
        <v>390</v>
      </c>
      <c r="L188" s="96">
        <v>34</v>
      </c>
      <c r="M188" s="96">
        <v>5</v>
      </c>
      <c r="N188" s="96">
        <v>8</v>
      </c>
      <c r="O188" s="96">
        <v>6</v>
      </c>
      <c r="P188" s="96">
        <v>20</v>
      </c>
      <c r="Q188" s="96">
        <v>101</v>
      </c>
      <c r="R188" s="96">
        <v>6</v>
      </c>
      <c r="S188" s="96">
        <v>10</v>
      </c>
    </row>
    <row r="189" spans="1:19" hidden="1">
      <c r="A189" s="92">
        <f>'Main Meals'!C106</f>
        <v>7301</v>
      </c>
      <c r="B189" s="93" t="e">
        <f>'Main Meals'!#REF!</f>
        <v>#REF!</v>
      </c>
      <c r="C189" s="92" t="s">
        <v>324</v>
      </c>
      <c r="D189" s="92">
        <v>8</v>
      </c>
      <c r="E189" s="92" t="s">
        <v>304</v>
      </c>
      <c r="F189" s="96">
        <v>90</v>
      </c>
      <c r="G189" s="96">
        <v>5</v>
      </c>
      <c r="H189" s="96">
        <v>2</v>
      </c>
      <c r="I189" s="96">
        <v>0</v>
      </c>
      <c r="J189" s="96">
        <v>0</v>
      </c>
      <c r="K189" s="96">
        <v>15</v>
      </c>
      <c r="L189" s="96">
        <v>10</v>
      </c>
      <c r="M189" s="96">
        <v>1</v>
      </c>
      <c r="N189" s="96">
        <v>4</v>
      </c>
      <c r="O189" s="96">
        <v>2</v>
      </c>
      <c r="P189" s="96">
        <v>0</v>
      </c>
      <c r="Q189" s="96">
        <v>0</v>
      </c>
      <c r="R189" s="96">
        <v>2</v>
      </c>
      <c r="S189" s="96">
        <v>2</v>
      </c>
    </row>
    <row r="190" spans="1:19" hidden="1">
      <c r="A190" s="92">
        <f>'Main Meals'!C107</f>
        <v>7401</v>
      </c>
      <c r="B190" s="93" t="e">
        <f>'Main Meals'!#REF!</f>
        <v>#REF!</v>
      </c>
      <c r="C190" s="92" t="s">
        <v>324</v>
      </c>
      <c r="D190" s="92">
        <v>8</v>
      </c>
      <c r="E190" s="92" t="s">
        <v>304</v>
      </c>
      <c r="F190" s="96">
        <v>100</v>
      </c>
      <c r="G190" s="96">
        <v>7</v>
      </c>
      <c r="H190" s="96">
        <v>3</v>
      </c>
      <c r="I190" s="96">
        <v>0</v>
      </c>
      <c r="J190" s="96">
        <v>0</v>
      </c>
      <c r="K190" s="96">
        <v>35</v>
      </c>
      <c r="L190" s="96">
        <v>9</v>
      </c>
      <c r="M190" s="96">
        <v>1</v>
      </c>
      <c r="N190" s="96">
        <v>4</v>
      </c>
      <c r="O190" s="96">
        <v>2</v>
      </c>
      <c r="P190" s="96">
        <v>0</v>
      </c>
      <c r="Q190" s="96">
        <v>0</v>
      </c>
      <c r="R190" s="96">
        <v>2</v>
      </c>
      <c r="S190" s="96">
        <v>4</v>
      </c>
    </row>
    <row r="191" spans="1:19" hidden="1">
      <c r="A191" s="92">
        <f>'Main Meals'!C108</f>
        <v>7500</v>
      </c>
      <c r="B191" s="93" t="e">
        <f>'Main Meals'!#REF!</f>
        <v>#REF!</v>
      </c>
      <c r="C191" s="92" t="s">
        <v>303</v>
      </c>
      <c r="D191" s="92">
        <v>1</v>
      </c>
      <c r="E191" s="92" t="s">
        <v>304</v>
      </c>
      <c r="F191" s="96">
        <v>280</v>
      </c>
      <c r="G191" s="96">
        <v>11</v>
      </c>
      <c r="H191" s="96">
        <v>7</v>
      </c>
      <c r="I191" s="96">
        <v>0</v>
      </c>
      <c r="J191" s="96">
        <v>0</v>
      </c>
      <c r="K191" s="96">
        <v>15</v>
      </c>
      <c r="L191" s="96">
        <v>41</v>
      </c>
      <c r="M191" s="96">
        <v>5</v>
      </c>
      <c r="N191" s="96">
        <v>7</v>
      </c>
      <c r="O191" s="96">
        <v>6</v>
      </c>
      <c r="P191" s="96">
        <v>0</v>
      </c>
      <c r="Q191" s="96">
        <v>0</v>
      </c>
      <c r="R191" s="96">
        <v>2</v>
      </c>
      <c r="S191" s="96">
        <v>15</v>
      </c>
    </row>
    <row r="192" spans="1:19" hidden="1">
      <c r="B192" s="93" t="s">
        <v>202</v>
      </c>
      <c r="F192" s="6">
        <v>5</v>
      </c>
      <c r="G192" s="6">
        <v>0</v>
      </c>
      <c r="H192" s="6">
        <v>0</v>
      </c>
      <c r="I192" s="6">
        <v>0</v>
      </c>
      <c r="J192" s="6">
        <v>0</v>
      </c>
      <c r="K192" s="6">
        <v>0</v>
      </c>
      <c r="L192" s="6">
        <v>2</v>
      </c>
      <c r="M192" s="6">
        <v>0</v>
      </c>
      <c r="N192" s="6">
        <v>0</v>
      </c>
      <c r="O192" s="6">
        <v>0</v>
      </c>
      <c r="P192" s="11">
        <v>0.04</v>
      </c>
      <c r="Q192" s="11">
        <v>0.25</v>
      </c>
      <c r="R192" s="11">
        <v>0</v>
      </c>
      <c r="S192" s="11">
        <v>0</v>
      </c>
    </row>
    <row r="193" spans="1:19" hidden="1">
      <c r="B193" s="93" t="s">
        <v>203</v>
      </c>
      <c r="F193" s="6">
        <v>35</v>
      </c>
      <c r="G193" s="6">
        <v>1.5</v>
      </c>
      <c r="H193" s="6">
        <v>0</v>
      </c>
      <c r="I193" s="6">
        <v>0</v>
      </c>
      <c r="J193" s="6">
        <v>0</v>
      </c>
      <c r="K193" s="6">
        <v>0</v>
      </c>
      <c r="L193" s="105">
        <v>5</v>
      </c>
      <c r="M193" s="6">
        <v>0</v>
      </c>
      <c r="N193" s="6">
        <v>0</v>
      </c>
      <c r="O193" s="6">
        <v>0</v>
      </c>
      <c r="P193" s="11">
        <v>0</v>
      </c>
      <c r="Q193" s="11">
        <v>0</v>
      </c>
      <c r="R193" s="11">
        <v>0</v>
      </c>
      <c r="S193" s="11">
        <v>0</v>
      </c>
    </row>
    <row r="194" spans="1:19" hidden="1">
      <c r="B194" s="93" t="s">
        <v>355</v>
      </c>
      <c r="F194" s="6">
        <v>80</v>
      </c>
      <c r="G194" s="6">
        <v>6</v>
      </c>
      <c r="H194" s="6">
        <v>4.5</v>
      </c>
      <c r="I194" s="6">
        <v>0</v>
      </c>
      <c r="J194" s="6">
        <v>20</v>
      </c>
      <c r="K194" s="6">
        <v>130</v>
      </c>
      <c r="L194" s="6">
        <v>1</v>
      </c>
      <c r="M194" s="6">
        <v>0</v>
      </c>
      <c r="N194" s="6">
        <v>0</v>
      </c>
      <c r="O194" s="6">
        <v>5</v>
      </c>
      <c r="P194" s="11">
        <v>0.08</v>
      </c>
      <c r="Q194" s="11">
        <v>0</v>
      </c>
      <c r="R194" s="11">
        <v>0.1</v>
      </c>
      <c r="S194" s="11">
        <v>0</v>
      </c>
    </row>
    <row r="195" spans="1:19" hidden="1">
      <c r="B195" s="126" t="s">
        <v>348</v>
      </c>
      <c r="C195" s="104"/>
      <c r="D195" s="104"/>
      <c r="E195" s="104"/>
      <c r="F195" s="104">
        <f t="shared" ref="F195:S195" si="18">SUBTOTAL(9,F188:F194)</f>
        <v>0</v>
      </c>
      <c r="G195" s="104">
        <f t="shared" si="18"/>
        <v>0</v>
      </c>
      <c r="H195" s="104">
        <f t="shared" si="18"/>
        <v>0</v>
      </c>
      <c r="I195" s="104">
        <f t="shared" si="18"/>
        <v>0</v>
      </c>
      <c r="J195" s="104">
        <f t="shared" si="18"/>
        <v>0</v>
      </c>
      <c r="K195" s="104">
        <f t="shared" si="18"/>
        <v>0</v>
      </c>
      <c r="L195" s="104">
        <f t="shared" si="18"/>
        <v>0</v>
      </c>
      <c r="M195" s="104">
        <f t="shared" si="18"/>
        <v>0</v>
      </c>
      <c r="N195" s="104">
        <f t="shared" si="18"/>
        <v>0</v>
      </c>
      <c r="O195" s="104">
        <f t="shared" si="18"/>
        <v>0</v>
      </c>
      <c r="P195" s="104">
        <f t="shared" si="18"/>
        <v>0</v>
      </c>
      <c r="Q195" s="104">
        <f t="shared" si="18"/>
        <v>0</v>
      </c>
      <c r="R195" s="104">
        <f t="shared" si="18"/>
        <v>0</v>
      </c>
      <c r="S195" s="104">
        <f t="shared" si="18"/>
        <v>0</v>
      </c>
    </row>
    <row r="196" spans="1:19" hidden="1">
      <c r="F196" s="96"/>
      <c r="G196" s="96"/>
      <c r="H196" s="96"/>
      <c r="I196" s="96"/>
      <c r="J196" s="96"/>
      <c r="K196" s="96"/>
      <c r="L196" s="96"/>
      <c r="M196" s="96"/>
      <c r="N196" s="96"/>
      <c r="O196" s="96"/>
      <c r="P196" s="96"/>
      <c r="Q196" s="96"/>
      <c r="R196" s="96"/>
      <c r="S196" s="96"/>
    </row>
    <row r="197" spans="1:19" ht="16.95" hidden="1" customHeight="1">
      <c r="A197" s="92">
        <f>'Main Meals'!C109</f>
        <v>7600</v>
      </c>
      <c r="B197" s="93" t="e">
        <f>'Main Meals'!#REF!</f>
        <v>#REF!</v>
      </c>
      <c r="C197" s="92" t="s">
        <v>303</v>
      </c>
      <c r="D197" s="92">
        <v>1</v>
      </c>
      <c r="E197" s="92" t="s">
        <v>304</v>
      </c>
      <c r="F197" s="104">
        <v>500</v>
      </c>
      <c r="G197" s="104">
        <v>21</v>
      </c>
      <c r="H197" s="104">
        <v>8</v>
      </c>
      <c r="I197" s="104">
        <v>0.5</v>
      </c>
      <c r="J197" s="104">
        <v>75</v>
      </c>
      <c r="K197" s="104">
        <v>630</v>
      </c>
      <c r="L197" s="104">
        <v>46</v>
      </c>
      <c r="M197" s="104">
        <v>1</v>
      </c>
      <c r="N197" s="104">
        <v>4</v>
      </c>
      <c r="O197" s="104">
        <v>30</v>
      </c>
      <c r="P197" s="122">
        <v>0.15</v>
      </c>
      <c r="Q197" s="122">
        <v>0.15</v>
      </c>
      <c r="R197" s="122">
        <v>0.25</v>
      </c>
      <c r="S197" s="127">
        <v>0.15</v>
      </c>
    </row>
    <row r="198" spans="1:19" ht="16.95" hidden="1" customHeight="1">
      <c r="F198" s="96"/>
      <c r="G198" s="96"/>
      <c r="H198" s="96"/>
      <c r="I198" s="96"/>
      <c r="J198" s="96"/>
      <c r="K198" s="96"/>
      <c r="L198" s="96"/>
      <c r="M198" s="96"/>
      <c r="N198" s="96"/>
      <c r="O198" s="96"/>
      <c r="P198" s="101"/>
      <c r="Q198" s="101"/>
      <c r="R198" s="101"/>
      <c r="S198" s="102"/>
    </row>
    <row r="199" spans="1:19" hidden="1">
      <c r="A199" s="92">
        <f>'Main Meals'!C110</f>
        <v>7700</v>
      </c>
      <c r="B199" s="93" t="e">
        <f>'Main Meals'!#REF!</f>
        <v>#REF!</v>
      </c>
      <c r="C199" s="92" t="s">
        <v>303</v>
      </c>
      <c r="D199" s="92">
        <v>1</v>
      </c>
      <c r="E199" s="92" t="s">
        <v>304</v>
      </c>
      <c r="F199" s="104">
        <v>550</v>
      </c>
      <c r="G199" s="104">
        <v>21</v>
      </c>
      <c r="H199" s="104">
        <v>12</v>
      </c>
      <c r="I199" s="104">
        <v>0</v>
      </c>
      <c r="J199" s="104">
        <v>60</v>
      </c>
      <c r="K199" s="104">
        <v>660</v>
      </c>
      <c r="L199" s="104">
        <v>71</v>
      </c>
      <c r="M199" s="104">
        <v>1</v>
      </c>
      <c r="N199" s="104">
        <v>4</v>
      </c>
      <c r="O199" s="104">
        <v>23</v>
      </c>
      <c r="P199" s="104">
        <v>20</v>
      </c>
      <c r="Q199" s="104">
        <v>0</v>
      </c>
      <c r="R199" s="104">
        <v>35</v>
      </c>
      <c r="S199" s="104">
        <v>10</v>
      </c>
    </row>
    <row r="200" spans="1:19" hidden="1">
      <c r="A200" s="92">
        <f>'Main Meals'!C111</f>
        <v>7800</v>
      </c>
      <c r="B200" s="93" t="e">
        <f>'Main Meals'!#REF!</f>
        <v>#REF!</v>
      </c>
      <c r="C200" s="92" t="s">
        <v>303</v>
      </c>
      <c r="D200" s="92">
        <v>1</v>
      </c>
      <c r="E200" s="92" t="s">
        <v>304</v>
      </c>
      <c r="F200" s="96">
        <v>250</v>
      </c>
      <c r="G200" s="96">
        <v>9</v>
      </c>
      <c r="H200" s="96">
        <v>2.5</v>
      </c>
      <c r="I200" s="96">
        <v>0</v>
      </c>
      <c r="J200" s="96">
        <v>75</v>
      </c>
      <c r="K200" s="96">
        <v>270</v>
      </c>
      <c r="L200" s="96">
        <v>15</v>
      </c>
      <c r="M200" s="96">
        <v>5</v>
      </c>
      <c r="N200" s="96">
        <v>6</v>
      </c>
      <c r="O200" s="96">
        <v>26</v>
      </c>
      <c r="P200" s="96">
        <v>70</v>
      </c>
      <c r="Q200" s="96">
        <v>110</v>
      </c>
      <c r="R200" s="96">
        <v>6</v>
      </c>
      <c r="S200" s="96">
        <v>15</v>
      </c>
    </row>
    <row r="201" spans="1:19" hidden="1">
      <c r="A201" s="92">
        <f>'Main Meals'!C112</f>
        <v>7901</v>
      </c>
      <c r="B201" s="93" t="e">
        <f>'Main Meals'!#REF!</f>
        <v>#REF!</v>
      </c>
      <c r="C201" s="92" t="s">
        <v>303</v>
      </c>
      <c r="D201" s="92">
        <v>1</v>
      </c>
      <c r="E201" s="92" t="s">
        <v>304</v>
      </c>
      <c r="F201" s="96">
        <v>320</v>
      </c>
      <c r="G201" s="96">
        <v>7</v>
      </c>
      <c r="H201" s="96">
        <v>2</v>
      </c>
      <c r="I201" s="96">
        <v>0</v>
      </c>
      <c r="J201" s="96">
        <v>55</v>
      </c>
      <c r="K201" s="96">
        <v>600</v>
      </c>
      <c r="L201" s="96">
        <v>42</v>
      </c>
      <c r="M201" s="96">
        <v>7</v>
      </c>
      <c r="N201" s="96">
        <v>5</v>
      </c>
      <c r="O201" s="96">
        <v>21</v>
      </c>
      <c r="P201" s="96">
        <v>270</v>
      </c>
      <c r="Q201" s="96">
        <v>50</v>
      </c>
      <c r="R201" s="96">
        <v>10</v>
      </c>
      <c r="S201" s="96">
        <v>25</v>
      </c>
    </row>
    <row r="202" spans="1:19" hidden="1">
      <c r="A202" s="92">
        <f>'Main Meals'!C113</f>
        <v>8000</v>
      </c>
      <c r="B202" s="93" t="e">
        <f>'Main Meals'!#REF!</f>
        <v>#REF!</v>
      </c>
      <c r="C202" s="92" t="s">
        <v>303</v>
      </c>
      <c r="D202" s="92">
        <v>1</v>
      </c>
      <c r="E202" s="92" t="s">
        <v>304</v>
      </c>
      <c r="F202" s="96">
        <v>170</v>
      </c>
      <c r="G202" s="96">
        <v>10</v>
      </c>
      <c r="H202" s="96">
        <v>8</v>
      </c>
      <c r="I202" s="96">
        <v>0</v>
      </c>
      <c r="J202" s="96">
        <v>0</v>
      </c>
      <c r="K202" s="96">
        <v>610</v>
      </c>
      <c r="L202" s="96">
        <v>21</v>
      </c>
      <c r="M202" s="96">
        <v>7</v>
      </c>
      <c r="N202" s="96">
        <v>10</v>
      </c>
      <c r="O202" s="96">
        <v>2</v>
      </c>
      <c r="P202" s="96">
        <v>630</v>
      </c>
      <c r="Q202" s="96">
        <v>30</v>
      </c>
      <c r="R202" s="96">
        <v>10</v>
      </c>
      <c r="S202" s="96">
        <v>8</v>
      </c>
    </row>
    <row r="203" spans="1:19" hidden="1">
      <c r="A203" s="92">
        <f>'Main Meals'!C114</f>
        <v>8101</v>
      </c>
      <c r="B203" s="93" t="e">
        <f>'Main Meals'!#REF!</f>
        <v>#REF!</v>
      </c>
      <c r="C203" s="92" t="s">
        <v>325</v>
      </c>
      <c r="D203" s="92">
        <v>1</v>
      </c>
      <c r="E203" s="92" t="s">
        <v>304</v>
      </c>
      <c r="F203" s="96">
        <v>260</v>
      </c>
      <c r="G203" s="96">
        <v>9</v>
      </c>
      <c r="H203" s="96">
        <v>1.5</v>
      </c>
      <c r="I203" s="96">
        <v>0</v>
      </c>
      <c r="J203" s="96">
        <v>0</v>
      </c>
      <c r="K203" s="96">
        <v>300</v>
      </c>
      <c r="L203" s="96">
        <v>41</v>
      </c>
      <c r="M203" s="96">
        <v>4</v>
      </c>
      <c r="N203" s="96">
        <v>2</v>
      </c>
      <c r="O203" s="96">
        <v>4</v>
      </c>
      <c r="P203" s="102">
        <v>0.02</v>
      </c>
      <c r="Q203" s="102">
        <v>0.3</v>
      </c>
      <c r="R203" s="102">
        <v>0.02</v>
      </c>
      <c r="S203" s="102">
        <v>0.06</v>
      </c>
    </row>
    <row r="204" spans="1:19" hidden="1">
      <c r="A204" s="92">
        <f>'Main Meals'!C115</f>
        <v>8202</v>
      </c>
      <c r="B204" s="93" t="e">
        <f>'Main Meals'!#REF!</f>
        <v>#REF!</v>
      </c>
      <c r="C204" s="92" t="s">
        <v>326</v>
      </c>
      <c r="D204" s="92">
        <v>1</v>
      </c>
      <c r="E204" s="92" t="s">
        <v>304</v>
      </c>
      <c r="F204" s="96">
        <v>180</v>
      </c>
      <c r="G204" s="96">
        <v>4</v>
      </c>
      <c r="H204" s="96">
        <v>1</v>
      </c>
      <c r="I204" s="96">
        <v>0</v>
      </c>
      <c r="J204" s="96">
        <v>110</v>
      </c>
      <c r="K204" s="96">
        <v>70</v>
      </c>
      <c r="L204" s="96">
        <v>0</v>
      </c>
      <c r="M204" s="96">
        <v>0</v>
      </c>
      <c r="N204" s="96">
        <v>0</v>
      </c>
      <c r="O204" s="96">
        <v>35</v>
      </c>
      <c r="P204" s="101">
        <v>0.02</v>
      </c>
      <c r="Q204" s="101">
        <v>0</v>
      </c>
      <c r="R204" s="101">
        <v>0</v>
      </c>
      <c r="S204" s="101">
        <v>0.06</v>
      </c>
    </row>
    <row r="205" spans="1:19" hidden="1">
      <c r="A205" s="92">
        <f>'Main Meals'!C116</f>
        <v>8301</v>
      </c>
      <c r="B205" s="93" t="e">
        <f>'Main Meals'!#REF!</f>
        <v>#REF!</v>
      </c>
      <c r="C205" s="92" t="s">
        <v>303</v>
      </c>
      <c r="D205" s="92">
        <v>1</v>
      </c>
      <c r="E205" s="92" t="s">
        <v>304</v>
      </c>
      <c r="F205" s="96">
        <v>290</v>
      </c>
      <c r="G205" s="96">
        <v>18</v>
      </c>
      <c r="H205" s="96">
        <v>7</v>
      </c>
      <c r="I205" s="96">
        <v>0</v>
      </c>
      <c r="J205" s="96">
        <v>115</v>
      </c>
      <c r="K205" s="96">
        <v>120</v>
      </c>
      <c r="L205" s="96">
        <v>0</v>
      </c>
      <c r="M205" s="96">
        <v>0</v>
      </c>
      <c r="N205" s="96">
        <v>0</v>
      </c>
      <c r="O205" s="96">
        <v>30</v>
      </c>
      <c r="P205" s="96">
        <v>0</v>
      </c>
      <c r="Q205" s="96">
        <v>0</v>
      </c>
      <c r="R205" s="96">
        <v>2</v>
      </c>
      <c r="S205" s="96">
        <v>20</v>
      </c>
    </row>
    <row r="206" spans="1:19" hidden="1">
      <c r="A206" s="92">
        <f>'Main Meals'!C117</f>
        <v>8401</v>
      </c>
      <c r="B206" s="93" t="e">
        <f>'Main Meals'!#REF!</f>
        <v>#REF!</v>
      </c>
      <c r="C206" s="92" t="s">
        <v>303</v>
      </c>
      <c r="D206" s="92">
        <v>1</v>
      </c>
      <c r="E206" s="92" t="s">
        <v>304</v>
      </c>
      <c r="F206" s="96">
        <v>120</v>
      </c>
      <c r="G206" s="96">
        <v>1.5</v>
      </c>
      <c r="H206" s="96">
        <v>0</v>
      </c>
      <c r="I206" s="96">
        <v>0</v>
      </c>
      <c r="J206" s="96">
        <v>235</v>
      </c>
      <c r="K206" s="96">
        <v>140</v>
      </c>
      <c r="L206" s="96">
        <v>0</v>
      </c>
      <c r="M206" s="96">
        <v>0</v>
      </c>
      <c r="N206" s="96">
        <v>0</v>
      </c>
      <c r="O206" s="96">
        <v>26</v>
      </c>
      <c r="P206" s="96">
        <v>0</v>
      </c>
      <c r="Q206" s="96">
        <v>0</v>
      </c>
      <c r="R206" s="96">
        <v>8</v>
      </c>
      <c r="S206" s="96">
        <v>2</v>
      </c>
    </row>
    <row r="207" spans="1:19" hidden="1">
      <c r="A207" s="92">
        <f>'Main Meals'!C118</f>
        <v>8501</v>
      </c>
      <c r="B207" s="93" t="e">
        <f>'Main Meals'!#REF!</f>
        <v>#REF!</v>
      </c>
      <c r="C207" s="92" t="s">
        <v>303</v>
      </c>
      <c r="D207" s="92">
        <v>1</v>
      </c>
      <c r="E207" s="92" t="s">
        <v>304</v>
      </c>
      <c r="F207" s="96">
        <v>200</v>
      </c>
      <c r="G207" s="96">
        <v>0</v>
      </c>
      <c r="H207" s="96">
        <v>0</v>
      </c>
      <c r="I207" s="96">
        <v>0</v>
      </c>
      <c r="J207" s="96">
        <v>0</v>
      </c>
      <c r="K207" s="96">
        <v>0</v>
      </c>
      <c r="L207" s="96">
        <v>43</v>
      </c>
      <c r="M207" s="96">
        <v>0</v>
      </c>
      <c r="N207" s="96">
        <v>0</v>
      </c>
      <c r="O207" s="96">
        <v>4</v>
      </c>
      <c r="P207" s="96">
        <v>0</v>
      </c>
      <c r="Q207" s="96">
        <v>0</v>
      </c>
      <c r="R207" s="96">
        <v>0</v>
      </c>
      <c r="S207" s="96">
        <v>10</v>
      </c>
    </row>
    <row r="208" spans="1:19" hidden="1">
      <c r="A208" s="92">
        <f>'Main Meals'!C119</f>
        <v>8601</v>
      </c>
      <c r="B208" s="93" t="e">
        <f>'Main Meals'!#REF!</f>
        <v>#REF!</v>
      </c>
      <c r="C208" s="92" t="s">
        <v>326</v>
      </c>
      <c r="D208" s="92">
        <v>1</v>
      </c>
      <c r="E208" s="92" t="s">
        <v>304</v>
      </c>
      <c r="F208" s="96">
        <v>240</v>
      </c>
      <c r="G208" s="96">
        <v>5</v>
      </c>
      <c r="H208" s="96">
        <v>0</v>
      </c>
      <c r="I208" s="96">
        <v>0</v>
      </c>
      <c r="J208" s="96">
        <v>0</v>
      </c>
      <c r="K208" s="96">
        <v>100</v>
      </c>
      <c r="L208" s="96">
        <v>42</v>
      </c>
      <c r="M208" s="96">
        <v>4</v>
      </c>
      <c r="N208" s="96">
        <v>0</v>
      </c>
      <c r="O208" s="96">
        <v>8</v>
      </c>
      <c r="P208" s="101">
        <v>0.02</v>
      </c>
      <c r="Q208" s="101">
        <v>0.06</v>
      </c>
      <c r="R208" s="101">
        <v>0.02</v>
      </c>
      <c r="S208" s="101">
        <v>0.3</v>
      </c>
    </row>
    <row r="209" spans="1:19" hidden="1">
      <c r="A209" s="92">
        <f>'Main Meals'!C120</f>
        <v>8701</v>
      </c>
      <c r="B209" s="93" t="e">
        <f>'Main Meals'!#REF!</f>
        <v>#REF!</v>
      </c>
      <c r="C209" s="92" t="s">
        <v>303</v>
      </c>
      <c r="D209" s="92">
        <v>1</v>
      </c>
      <c r="E209" s="92" t="s">
        <v>304</v>
      </c>
      <c r="F209" s="96">
        <v>170</v>
      </c>
      <c r="G209" s="96">
        <v>4</v>
      </c>
      <c r="H209" s="96">
        <v>0</v>
      </c>
      <c r="I209" s="96">
        <v>0</v>
      </c>
      <c r="J209" s="96">
        <v>0</v>
      </c>
      <c r="K209" s="96">
        <v>290</v>
      </c>
      <c r="L209" s="96">
        <v>31</v>
      </c>
      <c r="M209" s="96">
        <v>4</v>
      </c>
      <c r="N209" s="96">
        <v>2</v>
      </c>
      <c r="O209" s="96">
        <v>4</v>
      </c>
      <c r="P209" s="96">
        <v>2</v>
      </c>
      <c r="Q209" s="96">
        <v>30</v>
      </c>
      <c r="R209" s="96">
        <v>4</v>
      </c>
      <c r="S209" s="96">
        <v>10</v>
      </c>
    </row>
    <row r="210" spans="1:19" hidden="1">
      <c r="A210" s="92">
        <f>'Main Meals'!C121</f>
        <v>8801</v>
      </c>
      <c r="B210" s="93" t="e">
        <f>'Main Meals'!#REF!</f>
        <v>#REF!</v>
      </c>
      <c r="C210" s="92" t="s">
        <v>303</v>
      </c>
      <c r="D210" s="92">
        <v>1</v>
      </c>
      <c r="E210" s="92" t="s">
        <v>304</v>
      </c>
      <c r="F210" s="96">
        <v>230</v>
      </c>
      <c r="G210" s="96">
        <v>13</v>
      </c>
      <c r="H210" s="96">
        <v>2</v>
      </c>
      <c r="I210" s="96">
        <v>0</v>
      </c>
      <c r="J210" s="96">
        <v>0</v>
      </c>
      <c r="K210" s="96">
        <v>520</v>
      </c>
      <c r="L210" s="96">
        <v>27</v>
      </c>
      <c r="M210" s="96">
        <v>3</v>
      </c>
      <c r="N210" s="96" t="s">
        <v>327</v>
      </c>
      <c r="O210" s="96">
        <v>3</v>
      </c>
      <c r="P210" s="96">
        <v>4</v>
      </c>
      <c r="Q210" s="96">
        <v>35</v>
      </c>
      <c r="R210" s="96">
        <v>2</v>
      </c>
      <c r="S210" s="96">
        <v>4</v>
      </c>
    </row>
    <row r="211" spans="1:19" hidden="1">
      <c r="A211" s="92">
        <f>'Main Meals'!C122</f>
        <v>9901</v>
      </c>
      <c r="B211" s="93" t="e">
        <f>'Main Meals'!#REF!</f>
        <v>#REF!</v>
      </c>
      <c r="C211" s="92" t="s">
        <v>303</v>
      </c>
      <c r="D211" s="92">
        <v>1</v>
      </c>
      <c r="E211" s="92" t="s">
        <v>304</v>
      </c>
      <c r="F211" s="96">
        <v>80</v>
      </c>
      <c r="G211" s="96">
        <v>4</v>
      </c>
      <c r="H211" s="96">
        <v>0</v>
      </c>
      <c r="I211" s="96">
        <v>0</v>
      </c>
      <c r="J211" s="96">
        <v>0</v>
      </c>
      <c r="K211" s="96">
        <v>65</v>
      </c>
      <c r="L211" s="96">
        <v>10</v>
      </c>
      <c r="M211" s="96">
        <v>4</v>
      </c>
      <c r="N211" s="96">
        <v>4</v>
      </c>
      <c r="O211" s="96">
        <v>4</v>
      </c>
      <c r="P211" s="96">
        <v>15</v>
      </c>
      <c r="Q211" s="96">
        <v>25</v>
      </c>
      <c r="R211" s="96">
        <v>6</v>
      </c>
      <c r="S211" s="96">
        <v>8</v>
      </c>
    </row>
    <row r="212" spans="1:19" hidden="1">
      <c r="A212" s="92">
        <f>'Main Meals'!C123</f>
        <v>10001</v>
      </c>
      <c r="B212" s="93" t="e">
        <f>'Main Meals'!#REF!</f>
        <v>#REF!</v>
      </c>
      <c r="C212" s="92" t="s">
        <v>303</v>
      </c>
      <c r="D212" s="92">
        <v>1</v>
      </c>
      <c r="E212" s="92" t="s">
        <v>304</v>
      </c>
      <c r="F212" s="96">
        <v>110</v>
      </c>
      <c r="G212" s="96">
        <v>9</v>
      </c>
      <c r="H212" s="96">
        <v>0.5</v>
      </c>
      <c r="I212" s="96">
        <v>0</v>
      </c>
      <c r="J212" s="96">
        <v>0</v>
      </c>
      <c r="K212" s="96">
        <v>95</v>
      </c>
      <c r="L212" s="96">
        <v>7</v>
      </c>
      <c r="M212" s="96">
        <v>3</v>
      </c>
      <c r="N212" s="96">
        <v>4</v>
      </c>
      <c r="O212" s="96">
        <v>2</v>
      </c>
      <c r="P212" s="96">
        <v>20</v>
      </c>
      <c r="Q212" s="96">
        <v>140</v>
      </c>
      <c r="R212" s="96">
        <v>2</v>
      </c>
      <c r="S212" s="96">
        <v>2</v>
      </c>
    </row>
    <row r="213" spans="1:19" hidden="1">
      <c r="A213" s="92">
        <f>'Main Meals'!C124</f>
        <v>10101</v>
      </c>
      <c r="B213" s="93" t="e">
        <f>'Main Meals'!#REF!</f>
        <v>#REF!</v>
      </c>
      <c r="C213" s="92" t="s">
        <v>303</v>
      </c>
      <c r="D213" s="92">
        <v>1</v>
      </c>
      <c r="E213" s="92" t="s">
        <v>304</v>
      </c>
      <c r="F213" s="96">
        <v>160</v>
      </c>
      <c r="G213" s="96">
        <v>10</v>
      </c>
      <c r="H213" s="96">
        <v>1</v>
      </c>
      <c r="I213" s="96">
        <v>0</v>
      </c>
      <c r="J213" s="96">
        <v>0</v>
      </c>
      <c r="K213" s="96">
        <v>160</v>
      </c>
      <c r="L213" s="96">
        <v>18</v>
      </c>
      <c r="M213" s="96">
        <v>5</v>
      </c>
      <c r="N213" s="96">
        <v>7</v>
      </c>
      <c r="O213" s="96">
        <v>2</v>
      </c>
      <c r="P213" s="96">
        <v>310</v>
      </c>
      <c r="Q213" s="96">
        <v>25</v>
      </c>
      <c r="R213" s="96">
        <v>8</v>
      </c>
      <c r="S213" s="96">
        <v>8</v>
      </c>
    </row>
    <row r="214" spans="1:19" hidden="1">
      <c r="A214" s="92">
        <f>'Main Meals'!C125</f>
        <v>10201</v>
      </c>
      <c r="B214" s="93" t="e">
        <f>'Main Meals'!#REF!</f>
        <v>#REF!</v>
      </c>
      <c r="C214" s="92" t="s">
        <v>328</v>
      </c>
      <c r="D214" s="92">
        <v>1</v>
      </c>
      <c r="E214" s="92" t="s">
        <v>304</v>
      </c>
      <c r="F214" s="96">
        <v>130</v>
      </c>
      <c r="G214" s="96">
        <v>9</v>
      </c>
      <c r="H214" s="96">
        <v>0</v>
      </c>
      <c r="I214" s="96">
        <v>0</v>
      </c>
      <c r="J214" s="96">
        <v>0</v>
      </c>
      <c r="K214" s="96">
        <v>120</v>
      </c>
      <c r="L214" s="96">
        <v>12</v>
      </c>
      <c r="M214" s="96">
        <v>4</v>
      </c>
      <c r="N214" s="96">
        <v>4</v>
      </c>
      <c r="O214" s="96">
        <v>3</v>
      </c>
      <c r="P214" s="101">
        <v>0.7</v>
      </c>
      <c r="Q214" s="101">
        <v>0.9</v>
      </c>
      <c r="R214" s="101">
        <v>0.04</v>
      </c>
      <c r="S214" s="101">
        <v>0.06</v>
      </c>
    </row>
    <row r="215" spans="1:19" hidden="1">
      <c r="A215" s="92">
        <f>'Main Meals'!C126</f>
        <v>10301</v>
      </c>
      <c r="B215" s="93" t="e">
        <f>'Main Meals'!#REF!</f>
        <v>#REF!</v>
      </c>
      <c r="C215" s="92" t="s">
        <v>303</v>
      </c>
      <c r="D215" s="92">
        <v>1</v>
      </c>
      <c r="E215" s="92" t="s">
        <v>304</v>
      </c>
      <c r="F215" s="96"/>
      <c r="G215" s="96"/>
      <c r="H215" s="96"/>
      <c r="I215" s="96"/>
      <c r="J215" s="96"/>
      <c r="K215" s="96"/>
      <c r="L215" s="96"/>
      <c r="M215" s="96"/>
      <c r="N215" s="96"/>
      <c r="O215" s="96"/>
      <c r="P215" s="96"/>
      <c r="Q215" s="96"/>
      <c r="R215" s="96"/>
      <c r="S215" s="96"/>
    </row>
    <row r="216" spans="1:19" hidden="1">
      <c r="A216" s="92">
        <f>'Main Meals'!C127</f>
        <v>10400</v>
      </c>
      <c r="B216" s="93" t="e">
        <f>'Main Meals'!#REF!</f>
        <v>#REF!</v>
      </c>
      <c r="C216" s="92" t="s">
        <v>303</v>
      </c>
      <c r="D216" s="92">
        <v>1</v>
      </c>
      <c r="E216" s="92" t="s">
        <v>304</v>
      </c>
      <c r="F216" s="96">
        <v>160</v>
      </c>
      <c r="G216" s="96">
        <v>10</v>
      </c>
      <c r="H216" s="96">
        <v>1</v>
      </c>
      <c r="I216" s="96">
        <v>0</v>
      </c>
      <c r="J216" s="96">
        <v>0</v>
      </c>
      <c r="K216" s="96">
        <v>160</v>
      </c>
      <c r="L216" s="96">
        <v>18</v>
      </c>
      <c r="M216" s="96">
        <v>5</v>
      </c>
      <c r="N216" s="96">
        <v>7</v>
      </c>
      <c r="O216" s="96">
        <v>2</v>
      </c>
      <c r="P216" s="102">
        <v>3.1</v>
      </c>
      <c r="Q216" s="102">
        <v>0.25</v>
      </c>
      <c r="R216" s="102">
        <v>0.08</v>
      </c>
      <c r="S216" s="102">
        <v>0.08</v>
      </c>
    </row>
    <row r="217" spans="1:19" hidden="1">
      <c r="A217" s="92">
        <f>'Main Meals'!C128</f>
        <v>10501</v>
      </c>
      <c r="B217" s="93" t="e">
        <f>'Main Meals'!#REF!</f>
        <v>#REF!</v>
      </c>
      <c r="C217" s="92" t="s">
        <v>303</v>
      </c>
      <c r="D217" s="92">
        <v>1</v>
      </c>
      <c r="E217" s="92" t="s">
        <v>304</v>
      </c>
      <c r="F217" s="96">
        <v>220</v>
      </c>
      <c r="G217" s="96">
        <v>18</v>
      </c>
      <c r="H217" s="96">
        <v>2.5</v>
      </c>
      <c r="I217" s="96">
        <v>0</v>
      </c>
      <c r="J217" s="96">
        <v>0</v>
      </c>
      <c r="K217" s="96">
        <v>260</v>
      </c>
      <c r="L217" s="96">
        <v>13</v>
      </c>
      <c r="M217" s="96">
        <v>2</v>
      </c>
      <c r="N217" s="96">
        <v>2</v>
      </c>
      <c r="O217" s="96">
        <v>3</v>
      </c>
      <c r="P217" s="102">
        <v>0.45</v>
      </c>
      <c r="Q217" s="102">
        <v>0.7</v>
      </c>
      <c r="R217" s="102">
        <v>0.04</v>
      </c>
      <c r="S217" s="102">
        <v>0.1</v>
      </c>
    </row>
    <row r="218" spans="1:19" hidden="1">
      <c r="A218" s="92">
        <f>'Main Meals'!C129</f>
        <v>10601</v>
      </c>
      <c r="B218" s="93" t="e">
        <f>'Main Meals'!#REF!</f>
        <v>#REF!</v>
      </c>
      <c r="C218" s="92" t="s">
        <v>303</v>
      </c>
      <c r="D218" s="92">
        <v>1</v>
      </c>
      <c r="E218" s="92" t="s">
        <v>304</v>
      </c>
      <c r="F218" s="96">
        <v>290</v>
      </c>
      <c r="G218" s="96">
        <v>13</v>
      </c>
      <c r="H218" s="96">
        <v>4</v>
      </c>
      <c r="I218" s="96">
        <v>0</v>
      </c>
      <c r="J218" s="96">
        <v>105</v>
      </c>
      <c r="K218" s="96">
        <v>330</v>
      </c>
      <c r="L218" s="96">
        <v>2</v>
      </c>
      <c r="M218" s="96">
        <v>2</v>
      </c>
      <c r="N218" s="96">
        <v>0</v>
      </c>
      <c r="O218" s="96">
        <v>39</v>
      </c>
      <c r="P218" s="102">
        <v>0.25</v>
      </c>
      <c r="Q218" s="102">
        <v>0.02</v>
      </c>
      <c r="R218" s="102">
        <v>0.06</v>
      </c>
      <c r="S218" s="102">
        <v>0.15</v>
      </c>
    </row>
    <row r="219" spans="1:19" hidden="1">
      <c r="F219" s="96"/>
      <c r="G219" s="96"/>
      <c r="H219" s="96"/>
      <c r="I219" s="96"/>
      <c r="J219" s="96"/>
      <c r="K219" s="96"/>
      <c r="L219" s="96"/>
      <c r="M219" s="96"/>
      <c r="N219" s="96"/>
      <c r="O219" s="96"/>
      <c r="P219" s="102"/>
      <c r="Q219" s="102"/>
      <c r="R219" s="102"/>
      <c r="S219" s="102"/>
    </row>
    <row r="220" spans="1:19" hidden="1">
      <c r="A220" s="92">
        <f>'Main Meals'!C130</f>
        <v>10701</v>
      </c>
      <c r="B220" s="93" t="e">
        <f>'Main Meals'!#REF!</f>
        <v>#REF!</v>
      </c>
      <c r="C220" s="92" t="s">
        <v>303</v>
      </c>
      <c r="D220" s="92">
        <v>1</v>
      </c>
      <c r="E220" s="92" t="s">
        <v>304</v>
      </c>
      <c r="F220" s="96">
        <v>360</v>
      </c>
      <c r="G220" s="96">
        <v>17</v>
      </c>
      <c r="H220" s="96">
        <v>1.5</v>
      </c>
      <c r="I220" s="96">
        <v>0</v>
      </c>
      <c r="J220" s="96">
        <v>0</v>
      </c>
      <c r="K220" s="96">
        <v>250</v>
      </c>
      <c r="L220" s="96">
        <v>50</v>
      </c>
      <c r="M220" s="96">
        <v>10</v>
      </c>
      <c r="N220" s="96">
        <v>10</v>
      </c>
      <c r="O220" s="96">
        <v>7</v>
      </c>
      <c r="P220" s="102">
        <v>5.0999999999999996</v>
      </c>
      <c r="Q220" s="102">
        <v>0.9</v>
      </c>
      <c r="R220" s="102">
        <v>0.15</v>
      </c>
      <c r="S220" s="102">
        <v>0.2</v>
      </c>
    </row>
    <row r="221" spans="1:19" hidden="1">
      <c r="B221" s="93" t="s">
        <v>356</v>
      </c>
      <c r="F221" s="6">
        <v>140</v>
      </c>
      <c r="G221" s="6">
        <v>12</v>
      </c>
      <c r="H221" s="6">
        <v>1.5</v>
      </c>
      <c r="I221" s="6">
        <v>0</v>
      </c>
      <c r="J221" s="6">
        <v>0</v>
      </c>
      <c r="K221" s="6">
        <v>150</v>
      </c>
      <c r="L221" s="6">
        <v>4</v>
      </c>
      <c r="M221" s="6">
        <v>2</v>
      </c>
      <c r="N221" s="6">
        <v>0</v>
      </c>
      <c r="O221" s="6">
        <v>5</v>
      </c>
      <c r="P221" s="11">
        <v>0</v>
      </c>
      <c r="Q221" s="11">
        <v>0.06</v>
      </c>
      <c r="R221" s="11">
        <v>0.06</v>
      </c>
      <c r="S221" s="11">
        <v>0.06</v>
      </c>
    </row>
    <row r="222" spans="1:19" hidden="1">
      <c r="B222" s="126" t="s">
        <v>348</v>
      </c>
      <c r="C222" s="104"/>
      <c r="D222" s="104"/>
      <c r="E222" s="104"/>
      <c r="F222" s="128">
        <f t="shared" ref="F222:S222" si="19">SUBTOTAL(9,F220:F221)</f>
        <v>0</v>
      </c>
      <c r="G222" s="128">
        <f t="shared" si="19"/>
        <v>0</v>
      </c>
      <c r="H222" s="128">
        <f t="shared" si="19"/>
        <v>0</v>
      </c>
      <c r="I222" s="128">
        <f t="shared" si="19"/>
        <v>0</v>
      </c>
      <c r="J222" s="128">
        <f t="shared" si="19"/>
        <v>0</v>
      </c>
      <c r="K222" s="128">
        <f t="shared" si="19"/>
        <v>0</v>
      </c>
      <c r="L222" s="128">
        <f t="shared" si="19"/>
        <v>0</v>
      </c>
      <c r="M222" s="128">
        <f t="shared" si="19"/>
        <v>0</v>
      </c>
      <c r="N222" s="128">
        <f t="shared" si="19"/>
        <v>0</v>
      </c>
      <c r="O222" s="128">
        <f t="shared" si="19"/>
        <v>0</v>
      </c>
      <c r="P222" s="129">
        <f t="shared" si="19"/>
        <v>0</v>
      </c>
      <c r="Q222" s="129">
        <f t="shared" si="19"/>
        <v>0</v>
      </c>
      <c r="R222" s="129">
        <f t="shared" si="19"/>
        <v>0</v>
      </c>
      <c r="S222" s="129">
        <f t="shared" si="19"/>
        <v>0</v>
      </c>
    </row>
    <row r="223" spans="1:19" hidden="1">
      <c r="F223" s="96"/>
      <c r="G223" s="96"/>
      <c r="H223" s="96"/>
      <c r="I223" s="96"/>
      <c r="J223" s="96"/>
      <c r="K223" s="96"/>
      <c r="L223" s="96"/>
      <c r="M223" s="96"/>
      <c r="N223" s="96"/>
      <c r="O223" s="96"/>
      <c r="P223" s="102"/>
      <c r="Q223" s="102"/>
      <c r="R223" s="102"/>
      <c r="S223" s="102"/>
    </row>
    <row r="224" spans="1:19" hidden="1">
      <c r="A224" s="92">
        <f>'Main Meals'!C131</f>
        <v>10801</v>
      </c>
      <c r="B224" s="93" t="e">
        <f>'Main Meals'!#REF!</f>
        <v>#REF!</v>
      </c>
      <c r="C224" s="92" t="s">
        <v>303</v>
      </c>
      <c r="D224" s="92">
        <v>1</v>
      </c>
      <c r="E224" s="92" t="s">
        <v>304</v>
      </c>
      <c r="F224" s="104">
        <v>470</v>
      </c>
      <c r="G224" s="104">
        <v>28</v>
      </c>
      <c r="H224" s="104">
        <v>6</v>
      </c>
      <c r="I224" s="104">
        <v>0</v>
      </c>
      <c r="J224" s="104">
        <v>95</v>
      </c>
      <c r="K224" s="104">
        <v>550</v>
      </c>
      <c r="L224" s="104">
        <v>15</v>
      </c>
      <c r="M224" s="104">
        <v>4</v>
      </c>
      <c r="N224" s="104">
        <v>2</v>
      </c>
      <c r="O224" s="104">
        <v>38</v>
      </c>
      <c r="P224" s="127">
        <v>0.6</v>
      </c>
      <c r="Q224" s="127">
        <v>0.7</v>
      </c>
      <c r="R224" s="127">
        <v>0.08</v>
      </c>
      <c r="S224" s="127">
        <v>0.25</v>
      </c>
    </row>
    <row r="225" spans="1:19" hidden="1">
      <c r="A225" s="92">
        <f>'Main Meals'!C132</f>
        <v>10901</v>
      </c>
      <c r="B225" s="93" t="e">
        <f>'Main Meals'!#REF!</f>
        <v>#REF!</v>
      </c>
      <c r="C225" s="92" t="s">
        <v>311</v>
      </c>
      <c r="D225" s="92">
        <v>1</v>
      </c>
      <c r="E225" s="92" t="s">
        <v>304</v>
      </c>
      <c r="F225" s="96">
        <v>130</v>
      </c>
      <c r="G225" s="96">
        <v>4.5</v>
      </c>
      <c r="H225" s="96">
        <v>0</v>
      </c>
      <c r="I225" s="96">
        <v>0</v>
      </c>
      <c r="J225" s="96">
        <v>0</v>
      </c>
      <c r="K225" s="96">
        <v>190</v>
      </c>
      <c r="L225" s="96">
        <v>22</v>
      </c>
      <c r="M225" s="96">
        <v>1</v>
      </c>
      <c r="N225" s="96">
        <v>16</v>
      </c>
      <c r="O225" s="96">
        <v>3</v>
      </c>
      <c r="P225" s="102">
        <v>0</v>
      </c>
      <c r="Q225" s="102">
        <v>0</v>
      </c>
      <c r="R225" s="102">
        <v>0.5</v>
      </c>
      <c r="S225" s="102">
        <v>0.04</v>
      </c>
    </row>
    <row r="226" spans="1:19" hidden="1">
      <c r="A226" s="92">
        <f>'Main Meals'!C133</f>
        <v>10902</v>
      </c>
      <c r="B226" s="93" t="e">
        <f>'Main Meals'!#REF!</f>
        <v>#REF!</v>
      </c>
      <c r="C226" s="92" t="s">
        <v>311</v>
      </c>
      <c r="D226" s="92">
        <v>1</v>
      </c>
      <c r="E226" s="92" t="s">
        <v>304</v>
      </c>
      <c r="F226" s="98">
        <v>240</v>
      </c>
      <c r="G226" s="98">
        <v>19</v>
      </c>
      <c r="H226" s="98">
        <v>2.5</v>
      </c>
      <c r="I226" s="98">
        <v>0</v>
      </c>
      <c r="J226" s="98">
        <v>0</v>
      </c>
      <c r="K226" s="98">
        <v>55</v>
      </c>
      <c r="L226" s="98">
        <v>18</v>
      </c>
      <c r="M226" s="98">
        <v>5</v>
      </c>
      <c r="N226" s="98">
        <v>11</v>
      </c>
      <c r="O226" s="98">
        <v>3</v>
      </c>
      <c r="P226" s="99">
        <v>0.26</v>
      </c>
      <c r="Q226" s="99">
        <v>0</v>
      </c>
      <c r="R226" s="99">
        <v>0.04</v>
      </c>
      <c r="S226" s="99">
        <v>0.06</v>
      </c>
    </row>
    <row r="227" spans="1:19" hidden="1">
      <c r="A227" s="92">
        <f>'Main Meals'!C134</f>
        <v>11001</v>
      </c>
      <c r="B227" s="93" t="e">
        <f>'Main Meals'!#REF!</f>
        <v>#REF!</v>
      </c>
      <c r="C227" s="92" t="s">
        <v>311</v>
      </c>
      <c r="D227" s="92">
        <v>1</v>
      </c>
      <c r="E227" s="92" t="s">
        <v>304</v>
      </c>
      <c r="F227" s="98">
        <v>240</v>
      </c>
      <c r="G227" s="98">
        <v>19</v>
      </c>
      <c r="H227" s="98">
        <v>2.5</v>
      </c>
      <c r="I227" s="98">
        <v>0</v>
      </c>
      <c r="J227" s="98">
        <v>0</v>
      </c>
      <c r="K227" s="98">
        <v>55</v>
      </c>
      <c r="L227" s="98">
        <v>18</v>
      </c>
      <c r="M227" s="98">
        <v>5</v>
      </c>
      <c r="N227" s="98">
        <v>11</v>
      </c>
      <c r="O227" s="98">
        <v>3</v>
      </c>
      <c r="P227" s="99">
        <v>0.26</v>
      </c>
      <c r="Q227" s="99">
        <v>0</v>
      </c>
      <c r="R227" s="99">
        <v>0.04</v>
      </c>
      <c r="S227" s="99">
        <v>0.06</v>
      </c>
    </row>
    <row r="228" spans="1:19" hidden="1">
      <c r="A228" s="92">
        <f>'Main Meals'!C135</f>
        <v>11100</v>
      </c>
      <c r="B228" s="93" t="e">
        <f>'Main Meals'!#REF!</f>
        <v>#REF!</v>
      </c>
      <c r="C228" s="92" t="s">
        <v>303</v>
      </c>
      <c r="D228" s="92">
        <v>1</v>
      </c>
      <c r="E228" s="92" t="s">
        <v>304</v>
      </c>
      <c r="F228" s="98">
        <v>140</v>
      </c>
      <c r="G228" s="98">
        <v>4.5</v>
      </c>
      <c r="H228" s="98">
        <v>0.5</v>
      </c>
      <c r="I228" s="98">
        <v>0</v>
      </c>
      <c r="J228" s="98">
        <v>0</v>
      </c>
      <c r="K228" s="98">
        <v>10</v>
      </c>
      <c r="L228" s="98">
        <v>23</v>
      </c>
      <c r="M228" s="98">
        <v>6</v>
      </c>
      <c r="N228" s="98">
        <v>16</v>
      </c>
      <c r="O228" s="98">
        <v>2</v>
      </c>
      <c r="P228" s="99" t="s">
        <v>315</v>
      </c>
      <c r="Q228" s="99">
        <v>0.2</v>
      </c>
      <c r="R228" s="99">
        <v>1.55</v>
      </c>
      <c r="S228" s="99">
        <v>0</v>
      </c>
    </row>
    <row r="229" spans="1:19" s="113" customFormat="1" hidden="1">
      <c r="A229" s="112">
        <f>'Main Meals'!C136</f>
        <v>11201</v>
      </c>
      <c r="B229" s="113" t="e">
        <f>'Main Meals'!#REF!</f>
        <v>#REF!</v>
      </c>
      <c r="C229" s="112" t="s">
        <v>357</v>
      </c>
      <c r="D229" s="112">
        <v>1</v>
      </c>
      <c r="E229" s="112" t="s">
        <v>304</v>
      </c>
      <c r="F229" s="114">
        <v>320</v>
      </c>
      <c r="G229" s="114">
        <v>27</v>
      </c>
      <c r="H229" s="114">
        <v>3.5</v>
      </c>
      <c r="I229" s="114">
        <v>0</v>
      </c>
      <c r="J229" s="114">
        <v>0</v>
      </c>
      <c r="K229" s="114">
        <v>640</v>
      </c>
      <c r="L229" s="114">
        <v>19</v>
      </c>
      <c r="M229" s="114">
        <v>5</v>
      </c>
      <c r="N229" s="114">
        <v>11</v>
      </c>
      <c r="O229" s="114">
        <v>3</v>
      </c>
      <c r="P229" s="115">
        <v>0.25</v>
      </c>
      <c r="Q229" s="115">
        <v>1.6</v>
      </c>
      <c r="R229" s="115">
        <v>0.04</v>
      </c>
      <c r="S229" s="115">
        <v>0.06</v>
      </c>
    </row>
    <row r="230" spans="1:19" hidden="1">
      <c r="A230" s="92">
        <f>'Main Meals'!C137</f>
        <v>11202</v>
      </c>
      <c r="B230" s="93" t="e">
        <f>'Main Meals'!#REF!</f>
        <v>#REF!</v>
      </c>
      <c r="C230" s="92" t="s">
        <v>311</v>
      </c>
      <c r="D230" s="92">
        <v>1</v>
      </c>
      <c r="E230" s="92" t="s">
        <v>304</v>
      </c>
      <c r="F230" s="98">
        <v>370</v>
      </c>
      <c r="G230" s="98">
        <v>15</v>
      </c>
      <c r="H230" s="98">
        <v>3</v>
      </c>
      <c r="I230" s="98">
        <v>0</v>
      </c>
      <c r="J230" s="98">
        <v>0</v>
      </c>
      <c r="K230" s="98">
        <v>210</v>
      </c>
      <c r="L230" s="98">
        <v>44</v>
      </c>
      <c r="M230" s="98">
        <v>6</v>
      </c>
      <c r="N230" s="98">
        <v>11</v>
      </c>
      <c r="O230" s="98">
        <v>11</v>
      </c>
      <c r="P230" s="99">
        <v>0.09</v>
      </c>
      <c r="Q230" s="99">
        <v>0.05</v>
      </c>
      <c r="R230" s="99">
        <v>0.4</v>
      </c>
      <c r="S230" s="99">
        <v>0.1</v>
      </c>
    </row>
    <row r="231" spans="1:19" hidden="1">
      <c r="A231" s="92">
        <f>'Main Meals'!C138</f>
        <v>11301</v>
      </c>
      <c r="B231" s="93" t="e">
        <f>'Main Meals'!#REF!</f>
        <v>#REF!</v>
      </c>
      <c r="C231" s="92" t="s">
        <v>303</v>
      </c>
      <c r="D231" s="92">
        <v>1</v>
      </c>
      <c r="E231" s="92" t="s">
        <v>304</v>
      </c>
      <c r="F231" s="98">
        <v>530</v>
      </c>
      <c r="G231" s="98">
        <v>34</v>
      </c>
      <c r="H231" s="98">
        <v>11</v>
      </c>
      <c r="I231" s="98">
        <v>0</v>
      </c>
      <c r="J231" s="98">
        <v>50</v>
      </c>
      <c r="K231" s="98">
        <v>790</v>
      </c>
      <c r="L231" s="98">
        <v>34</v>
      </c>
      <c r="M231" s="98">
        <v>1</v>
      </c>
      <c r="N231" s="98">
        <v>2</v>
      </c>
      <c r="O231" s="98">
        <v>19</v>
      </c>
      <c r="P231" s="99">
        <v>0.14000000000000001</v>
      </c>
      <c r="Q231" s="99">
        <v>0.25</v>
      </c>
      <c r="R231" s="99">
        <v>0.45</v>
      </c>
      <c r="S231" s="99">
        <v>0.1</v>
      </c>
    </row>
    <row r="232" spans="1:19" hidden="1">
      <c r="F232" s="98"/>
      <c r="G232" s="98"/>
      <c r="H232" s="98"/>
      <c r="I232" s="98"/>
      <c r="J232" s="98"/>
      <c r="K232" s="98"/>
      <c r="L232" s="98"/>
      <c r="M232" s="98"/>
      <c r="N232" s="98"/>
      <c r="O232" s="98"/>
      <c r="P232" s="99"/>
      <c r="Q232" s="99"/>
      <c r="R232" s="99"/>
      <c r="S232" s="99"/>
    </row>
    <row r="233" spans="1:19" hidden="1">
      <c r="A233" s="92">
        <f>'Main Meals'!C139</f>
        <v>11400</v>
      </c>
      <c r="B233" s="93" t="e">
        <f>'Main Meals'!#REF!</f>
        <v>#REF!</v>
      </c>
      <c r="C233" s="92" t="s">
        <v>303</v>
      </c>
      <c r="D233" s="92">
        <v>1</v>
      </c>
      <c r="E233" s="92" t="s">
        <v>304</v>
      </c>
      <c r="F233" s="104">
        <v>580</v>
      </c>
      <c r="G233" s="104">
        <v>27</v>
      </c>
      <c r="H233" s="104">
        <v>4</v>
      </c>
      <c r="I233" s="104">
        <v>0</v>
      </c>
      <c r="J233" s="104">
        <v>150</v>
      </c>
      <c r="K233" s="104">
        <v>410</v>
      </c>
      <c r="L233" s="104">
        <v>35</v>
      </c>
      <c r="M233" s="104">
        <v>1</v>
      </c>
      <c r="N233" s="104">
        <v>5</v>
      </c>
      <c r="O233" s="104">
        <v>49</v>
      </c>
      <c r="P233" s="122">
        <v>7.0000000000000007E-2</v>
      </c>
      <c r="Q233" s="122">
        <v>0.44</v>
      </c>
      <c r="R233" s="122">
        <v>0.08</v>
      </c>
      <c r="S233" s="122">
        <v>0.15</v>
      </c>
    </row>
    <row r="234" spans="1:19" hidden="1">
      <c r="A234" s="92">
        <f>'Main Meals'!C140</f>
        <v>11501</v>
      </c>
      <c r="B234" s="93" t="e">
        <f>'Main Meals'!#REF!</f>
        <v>#REF!</v>
      </c>
      <c r="C234" s="92" t="s">
        <v>303</v>
      </c>
      <c r="D234" s="92">
        <v>1</v>
      </c>
      <c r="E234" s="92" t="s">
        <v>304</v>
      </c>
      <c r="F234" s="98">
        <v>330</v>
      </c>
      <c r="G234" s="98">
        <v>18</v>
      </c>
      <c r="H234" s="98">
        <v>2.5</v>
      </c>
      <c r="I234" s="98">
        <v>0</v>
      </c>
      <c r="J234" s="98">
        <v>0</v>
      </c>
      <c r="K234" s="98">
        <v>100</v>
      </c>
      <c r="L234" s="98">
        <v>38</v>
      </c>
      <c r="M234" s="98">
        <v>1</v>
      </c>
      <c r="N234" s="98">
        <v>5</v>
      </c>
      <c r="O234" s="98">
        <v>6</v>
      </c>
      <c r="P234" s="99">
        <v>0.04</v>
      </c>
      <c r="Q234" s="99">
        <v>0.43</v>
      </c>
      <c r="R234" s="99">
        <v>0.08</v>
      </c>
      <c r="S234" s="99">
        <v>0.1</v>
      </c>
    </row>
    <row r="235" spans="1:19" hidden="1">
      <c r="A235" s="92">
        <f>'Main Meals'!C141</f>
        <v>11601</v>
      </c>
      <c r="B235" s="93" t="e">
        <f>'Main Meals'!#REF!</f>
        <v>#REF!</v>
      </c>
      <c r="P235" s="93"/>
      <c r="Q235" s="93"/>
      <c r="R235" s="93"/>
      <c r="S235" s="93"/>
    </row>
    <row r="236" spans="1:19" hidden="1">
      <c r="A236" s="92">
        <f>'Main Meals'!C142</f>
        <v>11701</v>
      </c>
      <c r="B236" s="93" t="e">
        <f>'Main Meals'!#REF!</f>
        <v>#REF!</v>
      </c>
      <c r="C236" s="92" t="s">
        <v>303</v>
      </c>
      <c r="D236" s="92">
        <v>1</v>
      </c>
      <c r="E236" s="92" t="s">
        <v>304</v>
      </c>
      <c r="F236" s="96">
        <v>370</v>
      </c>
      <c r="G236" s="96">
        <v>11</v>
      </c>
      <c r="H236" s="96">
        <v>1</v>
      </c>
      <c r="I236" s="96">
        <v>0</v>
      </c>
      <c r="J236" s="96">
        <v>0</v>
      </c>
      <c r="K236" s="96">
        <v>460</v>
      </c>
      <c r="L236" s="96">
        <v>64</v>
      </c>
      <c r="M236" s="96">
        <v>9</v>
      </c>
      <c r="N236" s="96">
        <v>9</v>
      </c>
      <c r="O236" s="96">
        <v>8</v>
      </c>
      <c r="P236" s="101">
        <v>2.4</v>
      </c>
      <c r="Q236" s="101">
        <v>2.9</v>
      </c>
      <c r="R236" s="101">
        <v>0.1</v>
      </c>
      <c r="S236" s="101">
        <v>0.3</v>
      </c>
    </row>
    <row r="237" spans="1:19" hidden="1">
      <c r="A237" s="92">
        <f>'Main Meals'!C143</f>
        <v>11702</v>
      </c>
      <c r="B237" s="93" t="e">
        <f>'Main Meals'!#REF!</f>
        <v>#REF!</v>
      </c>
      <c r="C237" s="92" t="s">
        <v>303</v>
      </c>
      <c r="D237" s="92">
        <v>1</v>
      </c>
      <c r="E237" s="92" t="s">
        <v>304</v>
      </c>
      <c r="F237" s="96">
        <v>550</v>
      </c>
      <c r="G237" s="96">
        <v>23</v>
      </c>
      <c r="H237" s="96">
        <v>4.5</v>
      </c>
      <c r="I237" s="96">
        <v>0</v>
      </c>
      <c r="J237" s="96">
        <v>135</v>
      </c>
      <c r="K237" s="96">
        <v>450</v>
      </c>
      <c r="L237" s="96">
        <v>41</v>
      </c>
      <c r="M237" s="96">
        <v>4</v>
      </c>
      <c r="N237" s="96">
        <v>3</v>
      </c>
      <c r="O237" s="96">
        <v>43</v>
      </c>
      <c r="P237" s="101">
        <v>0.6</v>
      </c>
      <c r="Q237" s="101">
        <v>0.9</v>
      </c>
      <c r="R237" s="101">
        <v>0.08</v>
      </c>
      <c r="S237" s="101">
        <v>0.3</v>
      </c>
    </row>
    <row r="238" spans="1:19" hidden="1">
      <c r="A238" s="92">
        <f>'Main Meals'!C144</f>
        <v>11801</v>
      </c>
      <c r="B238" s="93" t="e">
        <f>'Main Meals'!#REF!</f>
        <v>#REF!</v>
      </c>
      <c r="C238" s="92" t="s">
        <v>303</v>
      </c>
      <c r="D238" s="92">
        <v>1</v>
      </c>
      <c r="E238" s="92" t="s">
        <v>304</v>
      </c>
      <c r="F238" s="96">
        <v>510</v>
      </c>
      <c r="G238" s="96">
        <v>24</v>
      </c>
      <c r="H238" s="96">
        <v>13</v>
      </c>
      <c r="I238" s="96">
        <v>0</v>
      </c>
      <c r="J238" s="96">
        <v>55</v>
      </c>
      <c r="K238" s="96">
        <v>800</v>
      </c>
      <c r="L238" s="96">
        <v>46</v>
      </c>
      <c r="M238" s="96">
        <v>11</v>
      </c>
      <c r="N238" s="96">
        <v>6</v>
      </c>
      <c r="O238" s="96">
        <v>26</v>
      </c>
      <c r="P238" s="101">
        <v>2.6</v>
      </c>
      <c r="Q238" s="101">
        <v>1.1000000000000001</v>
      </c>
      <c r="R238" s="101">
        <v>0.7</v>
      </c>
      <c r="S238" s="101">
        <v>0.2</v>
      </c>
    </row>
    <row r="239" spans="1:19" hidden="1">
      <c r="A239" s="92">
        <f>'Main Meals'!C145</f>
        <v>11901</v>
      </c>
      <c r="B239" s="93" t="e">
        <f>'Main Meals'!#REF!</f>
        <v>#REF!</v>
      </c>
      <c r="C239" s="92" t="s">
        <v>303</v>
      </c>
      <c r="D239" s="92">
        <v>1</v>
      </c>
      <c r="E239" s="92" t="s">
        <v>304</v>
      </c>
      <c r="F239" s="96">
        <v>430</v>
      </c>
      <c r="G239" s="96">
        <v>19</v>
      </c>
      <c r="H239" s="96">
        <v>5</v>
      </c>
      <c r="I239" s="96">
        <v>0</v>
      </c>
      <c r="J239" s="96">
        <v>75</v>
      </c>
      <c r="K239" s="96">
        <v>610</v>
      </c>
      <c r="L239" s="96">
        <v>33</v>
      </c>
      <c r="M239" s="96">
        <v>4</v>
      </c>
      <c r="N239" s="96">
        <v>5</v>
      </c>
      <c r="O239" s="96">
        <v>32</v>
      </c>
      <c r="P239" s="101">
        <v>0.15</v>
      </c>
      <c r="Q239" s="101">
        <v>0.3</v>
      </c>
      <c r="R239" s="101">
        <v>0.15</v>
      </c>
      <c r="S239" s="101">
        <v>0.1</v>
      </c>
    </row>
    <row r="240" spans="1:19" hidden="1">
      <c r="A240" s="92">
        <f>'Main Meals'!C146</f>
        <v>12001</v>
      </c>
      <c r="B240" s="93" t="e">
        <f>'Main Meals'!#REF!</f>
        <v>#REF!</v>
      </c>
      <c r="C240" s="92" t="s">
        <v>311</v>
      </c>
      <c r="D240" s="92">
        <v>1</v>
      </c>
      <c r="E240" s="92" t="s">
        <v>304</v>
      </c>
      <c r="F240" s="98">
        <v>60</v>
      </c>
      <c r="G240" s="98">
        <v>0</v>
      </c>
      <c r="H240" s="98">
        <v>0</v>
      </c>
      <c r="I240" s="98">
        <v>0</v>
      </c>
      <c r="J240" s="98">
        <v>0</v>
      </c>
      <c r="K240" s="98">
        <v>15</v>
      </c>
      <c r="L240" s="98">
        <v>18</v>
      </c>
      <c r="M240" s="98">
        <v>1</v>
      </c>
      <c r="N240" s="98">
        <v>1</v>
      </c>
      <c r="O240" s="98">
        <v>0</v>
      </c>
      <c r="P240" s="99">
        <v>0.01</v>
      </c>
      <c r="Q240" s="99">
        <v>0.21</v>
      </c>
      <c r="R240" s="99">
        <v>0.02</v>
      </c>
      <c r="S240" s="99">
        <v>0</v>
      </c>
    </row>
    <row r="241" spans="1:19" hidden="1">
      <c r="A241" s="92">
        <f>'Main Meals'!C147</f>
        <v>12100</v>
      </c>
      <c r="B241" s="93" t="e">
        <f>'Main Meals'!#REF!</f>
        <v>#REF!</v>
      </c>
      <c r="C241" s="92" t="s">
        <v>311</v>
      </c>
      <c r="D241" s="92">
        <v>1</v>
      </c>
      <c r="E241" s="92" t="s">
        <v>304</v>
      </c>
      <c r="F241" s="98">
        <v>80</v>
      </c>
      <c r="G241" s="98">
        <v>0</v>
      </c>
      <c r="H241" s="98">
        <v>0</v>
      </c>
      <c r="I241" s="98">
        <v>0</v>
      </c>
      <c r="J241" s="98">
        <v>0</v>
      </c>
      <c r="K241" s="98">
        <v>15</v>
      </c>
      <c r="L241" s="98">
        <v>23</v>
      </c>
      <c r="M241" s="98">
        <v>0</v>
      </c>
      <c r="N241" s="98">
        <v>21</v>
      </c>
      <c r="O241" s="98">
        <v>0</v>
      </c>
      <c r="P241" s="99">
        <v>0</v>
      </c>
      <c r="Q241" s="99">
        <v>0.21</v>
      </c>
      <c r="R241" s="99">
        <v>0.02</v>
      </c>
      <c r="S241" s="99">
        <v>0</v>
      </c>
    </row>
    <row r="242" spans="1:19" hidden="1">
      <c r="A242" s="92">
        <f>'Main Meals'!C148</f>
        <v>12201</v>
      </c>
      <c r="B242" s="93" t="e">
        <f>'Main Meals'!#REF!</f>
        <v>#REF!</v>
      </c>
      <c r="C242" s="92" t="s">
        <v>311</v>
      </c>
      <c r="D242" s="92">
        <v>1</v>
      </c>
      <c r="E242" s="92" t="s">
        <v>304</v>
      </c>
      <c r="F242" s="98">
        <v>0</v>
      </c>
      <c r="G242" s="98">
        <v>0</v>
      </c>
      <c r="H242" s="98">
        <v>0</v>
      </c>
      <c r="I242" s="98">
        <v>0</v>
      </c>
      <c r="J242" s="98">
        <v>0</v>
      </c>
      <c r="K242" s="98">
        <v>20</v>
      </c>
      <c r="L242" s="98">
        <v>0</v>
      </c>
      <c r="M242" s="98">
        <v>0</v>
      </c>
      <c r="N242" s="98">
        <v>0</v>
      </c>
      <c r="O242" s="98">
        <v>0</v>
      </c>
      <c r="P242" s="99">
        <v>0</v>
      </c>
      <c r="Q242" s="99">
        <v>0.03</v>
      </c>
      <c r="R242" s="99">
        <v>0.02</v>
      </c>
      <c r="S242" s="99">
        <v>0</v>
      </c>
    </row>
    <row r="243" spans="1:19" hidden="1">
      <c r="A243" s="92">
        <f>'Main Meals'!C149</f>
        <v>12300</v>
      </c>
      <c r="B243" s="93" t="e">
        <f>'Main Meals'!#REF!</f>
        <v>#REF!</v>
      </c>
      <c r="C243" s="92" t="s">
        <v>311</v>
      </c>
      <c r="D243" s="92">
        <v>1</v>
      </c>
      <c r="E243" s="92" t="s">
        <v>304</v>
      </c>
      <c r="F243" s="98">
        <v>30</v>
      </c>
      <c r="G243" s="98">
        <v>0</v>
      </c>
      <c r="H243" s="98">
        <v>0</v>
      </c>
      <c r="I243" s="98">
        <v>0</v>
      </c>
      <c r="J243" s="98">
        <v>0</v>
      </c>
      <c r="K243" s="98">
        <v>20</v>
      </c>
      <c r="L243" s="98">
        <v>9</v>
      </c>
      <c r="M243" s="98">
        <v>0</v>
      </c>
      <c r="N243" s="98">
        <v>8</v>
      </c>
      <c r="O243" s="98">
        <v>0</v>
      </c>
      <c r="P243" s="99">
        <v>0</v>
      </c>
      <c r="Q243" s="99">
        <v>0.09</v>
      </c>
      <c r="R243" s="99">
        <v>0.02</v>
      </c>
      <c r="S243" s="99">
        <v>0</v>
      </c>
    </row>
    <row r="244" spans="1:19" hidden="1">
      <c r="A244" s="92">
        <f>'Main Meals'!C150</f>
        <v>12400</v>
      </c>
      <c r="B244" s="93" t="e">
        <f>'Main Meals'!#REF!</f>
        <v>#REF!</v>
      </c>
      <c r="C244" s="92" t="s">
        <v>324</v>
      </c>
      <c r="D244" s="92">
        <v>8</v>
      </c>
      <c r="E244" s="92" t="s">
        <v>304</v>
      </c>
      <c r="F244" s="98">
        <v>100</v>
      </c>
      <c r="G244" s="98">
        <v>3.5</v>
      </c>
      <c r="H244" s="98">
        <v>1.5</v>
      </c>
      <c r="I244" s="98">
        <v>0</v>
      </c>
      <c r="J244" s="98">
        <v>0</v>
      </c>
      <c r="K244" s="98">
        <v>20</v>
      </c>
      <c r="L244" s="98">
        <v>12</v>
      </c>
      <c r="M244" s="98">
        <v>1</v>
      </c>
      <c r="N244" s="98">
        <v>4</v>
      </c>
      <c r="O244" s="98">
        <v>3</v>
      </c>
      <c r="P244" s="99">
        <v>0</v>
      </c>
      <c r="Q244" s="99">
        <v>0</v>
      </c>
      <c r="R244" s="99">
        <v>0.02</v>
      </c>
      <c r="S244" s="99">
        <v>0</v>
      </c>
    </row>
    <row r="245" spans="1:19" hidden="1">
      <c r="A245" s="92">
        <f>'Main Meals'!C151</f>
        <v>12500</v>
      </c>
      <c r="B245" s="93" t="e">
        <f>'Main Meals'!#REF!</f>
        <v>#REF!</v>
      </c>
      <c r="C245" s="92" t="s">
        <v>303</v>
      </c>
      <c r="D245" s="92">
        <v>1</v>
      </c>
      <c r="E245" s="92" t="s">
        <v>304</v>
      </c>
      <c r="F245" s="98">
        <v>130</v>
      </c>
      <c r="G245" s="98">
        <v>7</v>
      </c>
      <c r="H245" s="98">
        <v>1</v>
      </c>
      <c r="I245" s="98">
        <v>0</v>
      </c>
      <c r="J245" s="98">
        <v>0</v>
      </c>
      <c r="K245" s="98">
        <v>200</v>
      </c>
      <c r="L245" s="98">
        <v>15</v>
      </c>
      <c r="M245" s="98">
        <v>3</v>
      </c>
      <c r="N245" s="98">
        <v>6</v>
      </c>
      <c r="O245" s="98">
        <v>3</v>
      </c>
      <c r="P245" s="99">
        <v>1.07</v>
      </c>
      <c r="Q245" s="99">
        <v>0.09</v>
      </c>
      <c r="R245" s="99">
        <v>0.04</v>
      </c>
      <c r="S245" s="99">
        <v>0.06</v>
      </c>
    </row>
    <row r="246" spans="1:19" hidden="1">
      <c r="A246" s="92">
        <f>'Main Meals'!C152</f>
        <v>12601</v>
      </c>
      <c r="B246" s="93" t="e">
        <f>'Main Meals'!#REF!</f>
        <v>#REF!</v>
      </c>
      <c r="C246" s="92" t="s">
        <v>303</v>
      </c>
      <c r="D246" s="92">
        <v>1</v>
      </c>
      <c r="E246" s="92" t="s">
        <v>304</v>
      </c>
      <c r="F246" s="96">
        <v>290</v>
      </c>
      <c r="G246" s="96">
        <v>18</v>
      </c>
      <c r="H246" s="96">
        <v>7</v>
      </c>
      <c r="I246" s="96">
        <v>0</v>
      </c>
      <c r="J246" s="96">
        <v>115</v>
      </c>
      <c r="K246" s="96">
        <v>120</v>
      </c>
      <c r="L246" s="96">
        <v>0</v>
      </c>
      <c r="M246" s="96">
        <v>0</v>
      </c>
      <c r="N246" s="96">
        <v>0</v>
      </c>
      <c r="O246" s="96">
        <v>30</v>
      </c>
      <c r="P246" s="96">
        <v>0</v>
      </c>
      <c r="Q246" s="96">
        <v>0</v>
      </c>
      <c r="R246" s="96">
        <v>2</v>
      </c>
      <c r="S246" s="96">
        <v>20</v>
      </c>
    </row>
    <row r="247" spans="1:19" hidden="1">
      <c r="A247" s="92">
        <f>'Main Meals'!C153</f>
        <v>12701</v>
      </c>
      <c r="B247" s="93" t="e">
        <f>'Main Meals'!#REF!</f>
        <v>#REF!</v>
      </c>
      <c r="C247" s="92" t="s">
        <v>311</v>
      </c>
      <c r="D247" s="92">
        <v>1</v>
      </c>
      <c r="E247" s="92" t="s">
        <v>304</v>
      </c>
      <c r="F247" s="98">
        <v>0</v>
      </c>
      <c r="G247" s="98">
        <v>0</v>
      </c>
      <c r="H247" s="98">
        <v>0</v>
      </c>
      <c r="I247" s="98">
        <v>0</v>
      </c>
      <c r="J247" s="98">
        <v>0</v>
      </c>
      <c r="K247" s="98">
        <v>0</v>
      </c>
      <c r="L247" s="98">
        <v>0</v>
      </c>
      <c r="M247" s="98">
        <v>0</v>
      </c>
      <c r="N247" s="98">
        <v>0</v>
      </c>
      <c r="O247" s="98">
        <v>0</v>
      </c>
      <c r="P247" s="98">
        <v>0</v>
      </c>
      <c r="Q247" s="98">
        <v>0</v>
      </c>
      <c r="R247" s="98">
        <v>0</v>
      </c>
      <c r="S247" s="98">
        <v>0</v>
      </c>
    </row>
    <row r="248" spans="1:19" hidden="1">
      <c r="F248" s="98"/>
      <c r="G248" s="98"/>
      <c r="H248" s="98"/>
      <c r="I248" s="98"/>
      <c r="J248" s="98"/>
      <c r="K248" s="98"/>
      <c r="L248" s="98"/>
      <c r="M248" s="98"/>
      <c r="N248" s="98"/>
      <c r="O248" s="98"/>
      <c r="P248" s="98"/>
      <c r="Q248" s="98"/>
      <c r="R248" s="98"/>
      <c r="S248" s="98"/>
    </row>
    <row r="249" spans="1:19" hidden="1">
      <c r="A249" s="92">
        <f>'Main Meals'!C154</f>
        <v>12800</v>
      </c>
      <c r="B249" s="93" t="e">
        <f>'Main Meals'!#REF!</f>
        <v>#REF!</v>
      </c>
      <c r="C249" s="92" t="s">
        <v>303</v>
      </c>
      <c r="D249" s="92">
        <v>1</v>
      </c>
      <c r="E249" s="92" t="s">
        <v>304</v>
      </c>
      <c r="F249" s="104">
        <v>540</v>
      </c>
      <c r="G249" s="104">
        <v>21</v>
      </c>
      <c r="H249" s="104">
        <v>12</v>
      </c>
      <c r="I249" s="104">
        <v>0</v>
      </c>
      <c r="J249" s="104">
        <v>60</v>
      </c>
      <c r="K249" s="104">
        <v>660</v>
      </c>
      <c r="L249" s="104">
        <v>70</v>
      </c>
      <c r="M249" s="104">
        <v>0</v>
      </c>
      <c r="N249" s="104">
        <v>4</v>
      </c>
      <c r="O249" s="104">
        <v>22</v>
      </c>
      <c r="P249" s="122">
        <v>0.2</v>
      </c>
      <c r="Q249" s="122">
        <v>0</v>
      </c>
      <c r="R249" s="122">
        <v>0.35</v>
      </c>
      <c r="S249" s="122">
        <v>0.06</v>
      </c>
    </row>
    <row r="250" spans="1:19" hidden="1">
      <c r="A250" s="92">
        <f>'Main Meals'!C155</f>
        <v>12900</v>
      </c>
      <c r="B250" s="93" t="e">
        <f>'Main Meals'!#REF!</f>
        <v>#REF!</v>
      </c>
      <c r="C250" s="92" t="s">
        <v>326</v>
      </c>
      <c r="D250" s="92">
        <v>1</v>
      </c>
      <c r="E250" s="92" t="s">
        <v>304</v>
      </c>
      <c r="F250" s="96">
        <v>210</v>
      </c>
      <c r="G250" s="96">
        <v>0.5</v>
      </c>
      <c r="H250" s="96">
        <v>0</v>
      </c>
      <c r="I250" s="96">
        <v>0</v>
      </c>
      <c r="J250" s="96">
        <v>0</v>
      </c>
      <c r="K250" s="96">
        <v>0</v>
      </c>
      <c r="L250" s="96">
        <v>47</v>
      </c>
      <c r="M250" s="96">
        <v>0</v>
      </c>
      <c r="N250" s="96">
        <v>0</v>
      </c>
      <c r="O250" s="96">
        <v>4</v>
      </c>
      <c r="P250" s="97">
        <v>0</v>
      </c>
      <c r="Q250" s="97">
        <v>0</v>
      </c>
      <c r="R250" s="97">
        <v>0</v>
      </c>
      <c r="S250" s="97">
        <v>0</v>
      </c>
    </row>
    <row r="251" spans="1:19" hidden="1">
      <c r="A251" s="92">
        <f>'Main Meals'!C156</f>
        <v>13000</v>
      </c>
      <c r="B251" s="93" t="e">
        <f>'Main Meals'!#REF!</f>
        <v>#REF!</v>
      </c>
      <c r="C251" s="92" t="s">
        <v>328</v>
      </c>
      <c r="D251" s="92">
        <v>1</v>
      </c>
      <c r="E251" s="92" t="s">
        <v>304</v>
      </c>
      <c r="F251" s="108">
        <v>280</v>
      </c>
      <c r="G251" s="108">
        <v>15</v>
      </c>
      <c r="H251" s="108">
        <v>5</v>
      </c>
      <c r="I251" s="108">
        <v>0</v>
      </c>
      <c r="J251" s="108">
        <v>150</v>
      </c>
      <c r="K251" s="108">
        <v>210</v>
      </c>
      <c r="L251" s="108">
        <v>7</v>
      </c>
      <c r="M251" s="108">
        <v>1</v>
      </c>
      <c r="N251" s="108">
        <v>5</v>
      </c>
      <c r="O251" s="108">
        <v>29</v>
      </c>
      <c r="P251" s="109">
        <v>0.1</v>
      </c>
      <c r="Q251" s="109">
        <v>0.2</v>
      </c>
      <c r="R251" s="109">
        <v>0.02</v>
      </c>
      <c r="S251" s="109">
        <v>0.1</v>
      </c>
    </row>
    <row r="252" spans="1:19" hidden="1">
      <c r="A252" s="92">
        <f>'Main Meals'!C157</f>
        <v>13101</v>
      </c>
      <c r="B252" s="93" t="e">
        <f>'Main Meals'!#REF!</f>
        <v>#REF!</v>
      </c>
      <c r="C252" s="92" t="s">
        <v>325</v>
      </c>
      <c r="D252" s="92">
        <v>1</v>
      </c>
      <c r="E252" s="92" t="s">
        <v>304</v>
      </c>
      <c r="F252" s="108">
        <v>330</v>
      </c>
      <c r="G252" s="108">
        <v>24</v>
      </c>
      <c r="H252" s="108">
        <v>2</v>
      </c>
      <c r="I252" s="108">
        <v>0</v>
      </c>
      <c r="J252" s="108">
        <v>0</v>
      </c>
      <c r="K252" s="108">
        <v>85</v>
      </c>
      <c r="L252" s="108">
        <v>30</v>
      </c>
      <c r="M252" s="108">
        <v>8</v>
      </c>
      <c r="N252" s="108">
        <v>8</v>
      </c>
      <c r="O252" s="108">
        <v>2</v>
      </c>
      <c r="P252" s="109">
        <v>0</v>
      </c>
      <c r="Q252" s="109">
        <v>0.3</v>
      </c>
      <c r="R252" s="109">
        <v>0.04</v>
      </c>
      <c r="S252" s="109">
        <v>0.01</v>
      </c>
    </row>
    <row r="253" spans="1:19" hidden="1">
      <c r="A253" s="92">
        <f>'Main Meals'!C158</f>
        <v>13201</v>
      </c>
      <c r="B253" s="93" t="e">
        <f>'Main Meals'!#REF!</f>
        <v>#REF!</v>
      </c>
      <c r="C253" s="92" t="s">
        <v>330</v>
      </c>
      <c r="D253" s="92">
        <v>1</v>
      </c>
      <c r="E253" s="92" t="s">
        <v>304</v>
      </c>
      <c r="F253" s="108">
        <v>270</v>
      </c>
      <c r="G253" s="108">
        <v>1</v>
      </c>
      <c r="H253" s="108">
        <v>0</v>
      </c>
      <c r="I253" s="108">
        <v>0</v>
      </c>
      <c r="J253" s="108">
        <v>0</v>
      </c>
      <c r="K253" s="108">
        <v>0</v>
      </c>
      <c r="L253" s="108">
        <v>57</v>
      </c>
      <c r="M253" s="108">
        <v>5</v>
      </c>
      <c r="N253" s="108">
        <v>2</v>
      </c>
      <c r="O253" s="108">
        <v>7</v>
      </c>
      <c r="P253" s="109">
        <v>0</v>
      </c>
      <c r="Q253" s="109">
        <v>0</v>
      </c>
      <c r="R253" s="109">
        <v>0</v>
      </c>
      <c r="S253" s="109">
        <v>0.06</v>
      </c>
    </row>
    <row r="254" spans="1:19" hidden="1">
      <c r="A254" s="92">
        <f>'Main Meals'!C159</f>
        <v>13300</v>
      </c>
      <c r="B254" s="93" t="e">
        <f>'Main Meals'!#REF!</f>
        <v>#REF!</v>
      </c>
      <c r="C254" s="92" t="s">
        <v>331</v>
      </c>
      <c r="D254" s="92">
        <v>5.8</v>
      </c>
      <c r="E254" s="92" t="s">
        <v>304</v>
      </c>
      <c r="F254" s="108">
        <v>160</v>
      </c>
      <c r="G254" s="108">
        <v>12</v>
      </c>
      <c r="H254" s="108">
        <v>1.5</v>
      </c>
      <c r="I254" s="108">
        <v>0</v>
      </c>
      <c r="J254" s="108">
        <v>0</v>
      </c>
      <c r="K254" s="108">
        <v>310</v>
      </c>
      <c r="L254" s="108">
        <v>10</v>
      </c>
      <c r="M254" s="108">
        <v>3</v>
      </c>
      <c r="N254" s="108">
        <v>2</v>
      </c>
      <c r="O254" s="108">
        <v>4</v>
      </c>
      <c r="P254" s="139">
        <v>0</v>
      </c>
      <c r="Q254" s="139">
        <v>0.02</v>
      </c>
      <c r="R254" s="139">
        <v>0.02</v>
      </c>
      <c r="S254" s="139">
        <v>0.06</v>
      </c>
    </row>
    <row r="255" spans="1:19" s="116" customFormat="1" hidden="1">
      <c r="A255" s="92">
        <f>'Main Meals'!C160</f>
        <v>13401</v>
      </c>
      <c r="B255" s="121" t="e">
        <f>'Main Meals'!#REF!</f>
        <v>#REF!</v>
      </c>
      <c r="C255" s="133" t="s">
        <v>332</v>
      </c>
      <c r="D255" s="133">
        <v>1</v>
      </c>
      <c r="E255" s="133" t="s">
        <v>304</v>
      </c>
      <c r="F255" s="134">
        <v>490</v>
      </c>
      <c r="G255" s="134">
        <v>29</v>
      </c>
      <c r="H255" s="134">
        <v>9</v>
      </c>
      <c r="I255" s="134">
        <v>1</v>
      </c>
      <c r="J255" s="134">
        <v>110</v>
      </c>
      <c r="K255" s="134">
        <v>300</v>
      </c>
      <c r="L255" s="134">
        <v>20</v>
      </c>
      <c r="M255" s="134">
        <v>4</v>
      </c>
      <c r="N255" s="134">
        <v>6</v>
      </c>
      <c r="O255" s="134">
        <v>38</v>
      </c>
      <c r="P255" s="135">
        <v>1.2</v>
      </c>
      <c r="Q255" s="135">
        <v>0.6</v>
      </c>
      <c r="R255" s="135">
        <v>0.1</v>
      </c>
      <c r="S255" s="135">
        <v>0.35</v>
      </c>
    </row>
    <row r="256" spans="1:19" s="116" customFormat="1" hidden="1">
      <c r="A256" s="92">
        <f>'Main Meals'!C161</f>
        <v>13501</v>
      </c>
      <c r="B256" s="121" t="e">
        <f>'Main Meals'!#REF!</f>
        <v>#REF!</v>
      </c>
      <c r="C256" s="92" t="s">
        <v>333</v>
      </c>
      <c r="D256" s="133">
        <v>2</v>
      </c>
      <c r="E256" s="133" t="s">
        <v>304</v>
      </c>
      <c r="F256" s="134">
        <v>15</v>
      </c>
      <c r="G256" s="134">
        <v>0</v>
      </c>
      <c r="H256" s="134">
        <v>0</v>
      </c>
      <c r="I256" s="134">
        <v>0</v>
      </c>
      <c r="J256" s="134">
        <v>0</v>
      </c>
      <c r="K256" s="134">
        <v>60</v>
      </c>
      <c r="L256" s="134">
        <v>3</v>
      </c>
      <c r="M256" s="134">
        <v>2</v>
      </c>
      <c r="N256" s="134">
        <v>0</v>
      </c>
      <c r="O256" s="134">
        <v>2</v>
      </c>
      <c r="P256" s="135">
        <v>0.4</v>
      </c>
      <c r="Q256" s="135">
        <v>0.25</v>
      </c>
      <c r="R256" s="135">
        <v>0.06</v>
      </c>
      <c r="S256" s="135">
        <v>0.1</v>
      </c>
    </row>
    <row r="257" spans="1:21" s="116" customFormat="1" hidden="1">
      <c r="A257" s="92">
        <f>'Main Meals'!C162</f>
        <v>13601</v>
      </c>
      <c r="B257" s="121" t="e">
        <f>'Main Meals'!#REF!</f>
        <v>#REF!</v>
      </c>
      <c r="C257" s="92" t="s">
        <v>334</v>
      </c>
      <c r="D257" s="133">
        <v>1</v>
      </c>
      <c r="E257" s="133" t="s">
        <v>304</v>
      </c>
      <c r="F257" s="134">
        <v>220</v>
      </c>
      <c r="G257" s="134">
        <v>10</v>
      </c>
      <c r="H257" s="134">
        <v>4</v>
      </c>
      <c r="I257" s="134">
        <v>0</v>
      </c>
      <c r="J257" s="134">
        <v>100</v>
      </c>
      <c r="K257" s="134">
        <v>135</v>
      </c>
      <c r="L257" s="134">
        <v>0</v>
      </c>
      <c r="M257" s="134">
        <v>0</v>
      </c>
      <c r="N257" s="134">
        <v>0</v>
      </c>
      <c r="O257" s="134">
        <v>31</v>
      </c>
      <c r="P257" s="135">
        <v>0</v>
      </c>
      <c r="Q257" s="135">
        <v>0</v>
      </c>
      <c r="R257" s="135">
        <v>0.02</v>
      </c>
      <c r="S257" s="135">
        <v>0.1</v>
      </c>
    </row>
    <row r="258" spans="1:21" s="116" customFormat="1" hidden="1">
      <c r="A258" s="92">
        <f>'Main Meals'!C163</f>
        <v>13701</v>
      </c>
      <c r="B258" s="121" t="e">
        <f>'Main Meals'!#REF!</f>
        <v>#REF!</v>
      </c>
      <c r="C258" s="92" t="s">
        <v>335</v>
      </c>
      <c r="D258" s="133">
        <v>1</v>
      </c>
      <c r="E258" s="133" t="s">
        <v>304</v>
      </c>
      <c r="F258" s="134">
        <v>80</v>
      </c>
      <c r="G258" s="134">
        <v>2</v>
      </c>
      <c r="H258" s="134">
        <v>0</v>
      </c>
      <c r="I258" s="134">
        <v>0</v>
      </c>
      <c r="J258" s="134">
        <v>0</v>
      </c>
      <c r="K258" s="134">
        <v>90</v>
      </c>
      <c r="L258" s="134">
        <v>14</v>
      </c>
      <c r="M258" s="134">
        <v>4</v>
      </c>
      <c r="N258" s="134">
        <v>6</v>
      </c>
      <c r="O258" s="134">
        <v>3</v>
      </c>
      <c r="P258" s="135">
        <v>0.2</v>
      </c>
      <c r="Q258" s="135">
        <v>2.1</v>
      </c>
      <c r="R258" s="135">
        <v>0.04</v>
      </c>
      <c r="S258" s="135">
        <v>0.06</v>
      </c>
    </row>
    <row r="259" spans="1:21" s="116" customFormat="1" hidden="1">
      <c r="A259" s="92">
        <f>'Main Meals'!C164</f>
        <v>13801</v>
      </c>
      <c r="B259" s="121" t="e">
        <f>'Main Meals'!#REF!</f>
        <v>#REF!</v>
      </c>
      <c r="C259" s="92" t="s">
        <v>325</v>
      </c>
      <c r="D259" s="133">
        <v>1</v>
      </c>
      <c r="E259" s="133" t="s">
        <v>304</v>
      </c>
      <c r="F259" s="134">
        <v>80</v>
      </c>
      <c r="G259" s="134">
        <v>3.5</v>
      </c>
      <c r="H259" s="134">
        <v>0</v>
      </c>
      <c r="I259" s="134">
        <v>0</v>
      </c>
      <c r="J259" s="134">
        <v>0</v>
      </c>
      <c r="K259" s="134">
        <v>0</v>
      </c>
      <c r="L259" s="134">
        <v>8</v>
      </c>
      <c r="M259" s="134">
        <v>0</v>
      </c>
      <c r="N259" s="134">
        <v>2</v>
      </c>
      <c r="O259" s="134">
        <v>4</v>
      </c>
      <c r="P259" s="135">
        <v>0</v>
      </c>
      <c r="Q259" s="135">
        <v>0.02</v>
      </c>
      <c r="R259" s="135">
        <v>0</v>
      </c>
      <c r="S259" s="135">
        <v>0.06</v>
      </c>
    </row>
    <row r="260" spans="1:21" s="116" customFormat="1" hidden="1">
      <c r="A260" s="92">
        <f>'Main Meals'!C165</f>
        <v>13901</v>
      </c>
      <c r="B260" s="121" t="e">
        <f>'Main Meals'!#REF!</f>
        <v>#REF!</v>
      </c>
      <c r="C260" s="92" t="s">
        <v>336</v>
      </c>
      <c r="D260" s="133">
        <v>1</v>
      </c>
      <c r="E260" s="133" t="s">
        <v>304</v>
      </c>
      <c r="F260" s="134">
        <v>220</v>
      </c>
      <c r="G260" s="134">
        <v>16</v>
      </c>
      <c r="H260" s="134">
        <v>12</v>
      </c>
      <c r="I260" s="134">
        <v>0</v>
      </c>
      <c r="J260" s="134">
        <v>0</v>
      </c>
      <c r="K260" s="134">
        <v>15</v>
      </c>
      <c r="L260" s="134">
        <v>18</v>
      </c>
      <c r="M260" s="134">
        <v>1</v>
      </c>
      <c r="N260" s="134">
        <v>14</v>
      </c>
      <c r="O260" s="134">
        <v>2</v>
      </c>
      <c r="P260" s="135">
        <v>0.06</v>
      </c>
      <c r="Q260" s="135">
        <v>0</v>
      </c>
      <c r="R260" s="135">
        <v>0.3</v>
      </c>
      <c r="S260" s="135">
        <v>0.1</v>
      </c>
    </row>
    <row r="261" spans="1:21" s="116" customFormat="1" hidden="1">
      <c r="A261" s="92">
        <f>'Main Meals'!C166</f>
        <v>14001</v>
      </c>
      <c r="B261" s="121" t="e">
        <f>'Main Meals'!#REF!</f>
        <v>#REF!</v>
      </c>
      <c r="C261" s="92" t="s">
        <v>337</v>
      </c>
      <c r="D261" s="133">
        <v>3</v>
      </c>
      <c r="E261" s="133" t="s">
        <v>304</v>
      </c>
      <c r="F261" s="134">
        <v>70</v>
      </c>
      <c r="G261" s="134">
        <v>0</v>
      </c>
      <c r="H261" s="134">
        <v>0</v>
      </c>
      <c r="I261" s="134">
        <v>0</v>
      </c>
      <c r="J261" s="134">
        <v>0</v>
      </c>
      <c r="K261" s="134">
        <v>25</v>
      </c>
      <c r="L261" s="134">
        <v>16</v>
      </c>
      <c r="M261" s="134">
        <v>2</v>
      </c>
      <c r="N261" s="134">
        <v>5</v>
      </c>
      <c r="O261" s="134">
        <v>2</v>
      </c>
      <c r="P261" s="135">
        <v>0.8</v>
      </c>
      <c r="Q261" s="135">
        <v>0.15</v>
      </c>
      <c r="R261" s="135">
        <v>0.02</v>
      </c>
      <c r="S261" s="135">
        <v>0.06</v>
      </c>
    </row>
    <row r="262" spans="1:21" hidden="1">
      <c r="A262" s="92">
        <f>'Main Meals'!C167</f>
        <v>7302</v>
      </c>
      <c r="B262" s="121" t="e">
        <f>'Main Meals'!#REF!</f>
        <v>#REF!</v>
      </c>
      <c r="F262" s="116"/>
      <c r="G262" s="116"/>
      <c r="H262" s="116"/>
      <c r="I262" s="116"/>
      <c r="J262" s="116"/>
      <c r="K262" s="116"/>
      <c r="L262" s="116"/>
      <c r="M262" s="116"/>
      <c r="N262" s="116"/>
      <c r="O262" s="116"/>
      <c r="P262" s="117"/>
      <c r="Q262" s="117"/>
      <c r="R262" s="117"/>
      <c r="S262" s="117"/>
    </row>
    <row r="263" spans="1:21" hidden="1">
      <c r="A263" s="92">
        <f>'Main Meals'!C168</f>
        <v>7402</v>
      </c>
      <c r="B263" s="121" t="e">
        <f>'Main Meals'!#REF!</f>
        <v>#REF!</v>
      </c>
      <c r="F263" s="116"/>
      <c r="G263" s="116"/>
      <c r="H263" s="116"/>
      <c r="I263" s="116"/>
      <c r="J263" s="116"/>
      <c r="K263" s="116"/>
      <c r="L263" s="116"/>
      <c r="M263" s="116"/>
      <c r="N263" s="116"/>
      <c r="O263" s="116"/>
      <c r="P263" s="117"/>
      <c r="Q263" s="117"/>
      <c r="R263" s="117"/>
      <c r="S263" s="117"/>
    </row>
    <row r="264" spans="1:21" hidden="1">
      <c r="A264" s="92">
        <f>'Main Meals'!C169</f>
        <v>12402</v>
      </c>
      <c r="B264" s="121" t="e">
        <f>'Main Meals'!#REF!</f>
        <v>#REF!</v>
      </c>
      <c r="F264" s="116"/>
      <c r="G264" s="116"/>
      <c r="H264" s="116"/>
      <c r="I264" s="116"/>
      <c r="J264" s="116"/>
      <c r="K264" s="116"/>
      <c r="L264" s="116"/>
      <c r="M264" s="116"/>
      <c r="N264" s="116"/>
      <c r="O264" s="116"/>
      <c r="P264" s="117"/>
      <c r="Q264" s="117"/>
      <c r="R264" s="117"/>
      <c r="S264" s="117"/>
    </row>
    <row r="265" spans="1:21" s="92" customFormat="1" hidden="1">
      <c r="A265" s="92">
        <f>'Main Meals'!C170</f>
        <v>14101</v>
      </c>
      <c r="B265" s="136" t="e">
        <f>'Main Meals'!#REF!</f>
        <v>#REF!</v>
      </c>
      <c r="C265" s="92" t="s">
        <v>338</v>
      </c>
      <c r="D265" s="92">
        <v>11</v>
      </c>
      <c r="E265" s="92" t="s">
        <v>339</v>
      </c>
      <c r="F265" s="137">
        <v>190</v>
      </c>
      <c r="G265" s="137">
        <v>13</v>
      </c>
      <c r="H265" s="137">
        <v>3.5</v>
      </c>
      <c r="I265" s="137">
        <v>0</v>
      </c>
      <c r="J265" s="137">
        <v>65</v>
      </c>
      <c r="K265" s="137">
        <v>95</v>
      </c>
      <c r="L265" s="137">
        <v>0</v>
      </c>
      <c r="M265" s="137">
        <v>0</v>
      </c>
      <c r="N265" s="137">
        <v>0</v>
      </c>
      <c r="O265" s="137">
        <v>16</v>
      </c>
      <c r="P265" s="138">
        <v>0.04</v>
      </c>
      <c r="Q265" s="138">
        <v>0.02</v>
      </c>
      <c r="R265" s="138">
        <v>0</v>
      </c>
      <c r="S265" s="138">
        <v>0.06</v>
      </c>
    </row>
    <row r="266" spans="1:21" s="92" customFormat="1" hidden="1">
      <c r="A266" s="92">
        <f>'Main Meals'!C171</f>
        <v>15101</v>
      </c>
      <c r="B266" s="136" t="e">
        <f>'Main Meals'!#REF!</f>
        <v>#REF!</v>
      </c>
      <c r="C266" s="92" t="s">
        <v>340</v>
      </c>
      <c r="D266" s="92">
        <v>1</v>
      </c>
      <c r="E266" s="92" t="s">
        <v>339</v>
      </c>
      <c r="F266" s="137">
        <v>480</v>
      </c>
      <c r="G266" s="137">
        <v>27</v>
      </c>
      <c r="H266" s="137">
        <v>6</v>
      </c>
      <c r="I266" s="137">
        <v>0</v>
      </c>
      <c r="J266" s="137">
        <v>140</v>
      </c>
      <c r="K266" s="137">
        <v>650</v>
      </c>
      <c r="L266" s="137">
        <v>26</v>
      </c>
      <c r="M266" s="137">
        <v>4</v>
      </c>
      <c r="N266" s="137">
        <v>5</v>
      </c>
      <c r="O266" s="137">
        <v>34</v>
      </c>
      <c r="P266" s="138">
        <v>0.2</v>
      </c>
      <c r="Q266" s="138">
        <v>0.45</v>
      </c>
      <c r="R266" s="138">
        <v>0.08</v>
      </c>
      <c r="S266" s="138">
        <v>0.2</v>
      </c>
    </row>
    <row r="267" spans="1:21" s="92" customFormat="1" hidden="1">
      <c r="A267" s="92">
        <f>'Main Meals'!C172</f>
        <v>16101</v>
      </c>
      <c r="B267" s="136" t="e">
        <f>'Main Meals'!#REF!</f>
        <v>#REF!</v>
      </c>
      <c r="C267" s="92" t="s">
        <v>341</v>
      </c>
      <c r="D267" s="92">
        <v>1</v>
      </c>
      <c r="E267" s="92" t="s">
        <v>339</v>
      </c>
      <c r="F267" s="137">
        <v>120</v>
      </c>
      <c r="G267" s="137">
        <v>3</v>
      </c>
      <c r="H267" s="137">
        <v>0</v>
      </c>
      <c r="I267" s="137">
        <v>0</v>
      </c>
      <c r="J267" s="137">
        <v>0</v>
      </c>
      <c r="K267" s="137">
        <v>450</v>
      </c>
      <c r="L267" s="137">
        <v>20</v>
      </c>
      <c r="M267" s="137">
        <v>3</v>
      </c>
      <c r="N267" s="137">
        <v>2</v>
      </c>
      <c r="O267" s="137">
        <v>2</v>
      </c>
      <c r="P267" s="138">
        <v>0</v>
      </c>
      <c r="Q267" s="138">
        <v>0.15</v>
      </c>
      <c r="R267" s="138">
        <v>0.02</v>
      </c>
      <c r="S267" s="138">
        <v>0.06</v>
      </c>
    </row>
    <row r="268" spans="1:21" s="113" customFormat="1" hidden="1">
      <c r="A268" s="112">
        <f>'Main Meals'!C173</f>
        <v>17101</v>
      </c>
      <c r="B268" s="140" t="e">
        <f>'Main Meals'!#REF!</f>
        <v>#REF!</v>
      </c>
      <c r="C268" s="112" t="s">
        <v>342</v>
      </c>
      <c r="D268" s="112">
        <v>1</v>
      </c>
      <c r="E268" s="112" t="s">
        <v>304</v>
      </c>
      <c r="F268" s="119">
        <v>240</v>
      </c>
      <c r="G268" s="119">
        <v>16</v>
      </c>
      <c r="H268" s="119">
        <v>6</v>
      </c>
      <c r="I268" s="119">
        <v>0</v>
      </c>
      <c r="J268" s="119">
        <v>0</v>
      </c>
      <c r="K268" s="119">
        <v>65</v>
      </c>
      <c r="L268" s="119">
        <v>18</v>
      </c>
      <c r="M268" s="119">
        <v>5</v>
      </c>
      <c r="N268" s="119">
        <v>11</v>
      </c>
      <c r="O268" s="119">
        <v>6</v>
      </c>
      <c r="P268" s="120">
        <v>0</v>
      </c>
      <c r="Q268" s="120">
        <v>0.2</v>
      </c>
      <c r="R268" s="120">
        <v>0.04</v>
      </c>
      <c r="S268" s="120">
        <v>0.06</v>
      </c>
    </row>
    <row r="269" spans="1:21" s="113" customFormat="1" hidden="1">
      <c r="A269" s="112">
        <f>'Main Meals'!C174</f>
        <v>18101</v>
      </c>
      <c r="B269" s="140" t="e">
        <f>'Main Meals'!#REF!</f>
        <v>#REF!</v>
      </c>
      <c r="C269" s="112" t="s">
        <v>343</v>
      </c>
      <c r="D269" s="112">
        <v>8</v>
      </c>
      <c r="E269" s="112" t="s">
        <v>304</v>
      </c>
      <c r="F269" s="84">
        <v>90</v>
      </c>
      <c r="G269" s="84">
        <v>4</v>
      </c>
      <c r="H269" s="84">
        <v>2</v>
      </c>
      <c r="I269" s="84">
        <v>0</v>
      </c>
      <c r="J269" s="84">
        <v>0</v>
      </c>
      <c r="K269" s="84">
        <v>15</v>
      </c>
      <c r="L269" s="84">
        <v>9</v>
      </c>
      <c r="M269" s="84">
        <v>1</v>
      </c>
      <c r="N269" s="84">
        <v>2</v>
      </c>
      <c r="O269" s="84">
        <v>2</v>
      </c>
      <c r="P269" s="111">
        <v>0</v>
      </c>
      <c r="Q269" s="111">
        <v>0</v>
      </c>
      <c r="R269" s="111">
        <v>0.02</v>
      </c>
      <c r="S269" s="111">
        <v>0</v>
      </c>
    </row>
    <row r="270" spans="1:21" s="113" customFormat="1" hidden="1">
      <c r="A270" s="112">
        <f>'Main Meals'!C175</f>
        <v>19101</v>
      </c>
      <c r="B270" s="140" t="e">
        <f>'Main Meals'!#REF!</f>
        <v>#REF!</v>
      </c>
      <c r="C270" s="112" t="s">
        <v>344</v>
      </c>
      <c r="D270" s="112">
        <v>1</v>
      </c>
      <c r="E270" s="112" t="s">
        <v>304</v>
      </c>
      <c r="F270" s="84">
        <v>470</v>
      </c>
      <c r="G270" s="84">
        <v>22</v>
      </c>
      <c r="H270" s="84">
        <v>3.5</v>
      </c>
      <c r="I270" s="84">
        <v>0</v>
      </c>
      <c r="J270" s="84">
        <v>70</v>
      </c>
      <c r="K270" s="84">
        <v>630</v>
      </c>
      <c r="L270" s="84">
        <v>37</v>
      </c>
      <c r="M270" s="84">
        <v>2</v>
      </c>
      <c r="N270" s="84">
        <v>3</v>
      </c>
      <c r="O270" s="84">
        <v>31</v>
      </c>
      <c r="P270" s="141">
        <v>0.6</v>
      </c>
      <c r="Q270" s="141">
        <v>0.1</v>
      </c>
      <c r="R270" s="141">
        <v>0.04</v>
      </c>
      <c r="S270" s="141">
        <v>0.2</v>
      </c>
    </row>
    <row r="271" spans="1:21" s="113" customFormat="1" hidden="1">
      <c r="A271" s="112">
        <f>'Main Meals'!C176</f>
        <v>20101</v>
      </c>
      <c r="B271" s="140" t="e">
        <f>'Main Meals'!#REF!</f>
        <v>#REF!</v>
      </c>
      <c r="C271" s="112" t="s">
        <v>345</v>
      </c>
      <c r="D271" s="112">
        <v>1</v>
      </c>
      <c r="E271" s="112" t="s">
        <v>304</v>
      </c>
      <c r="F271" s="84">
        <v>380</v>
      </c>
      <c r="G271" s="84">
        <v>27</v>
      </c>
      <c r="H271" s="84">
        <v>16</v>
      </c>
      <c r="I271" s="84">
        <v>0</v>
      </c>
      <c r="J271" s="84">
        <v>75</v>
      </c>
      <c r="K271" s="84">
        <v>540</v>
      </c>
      <c r="L271" s="84">
        <v>28</v>
      </c>
      <c r="M271" s="84">
        <v>2</v>
      </c>
      <c r="N271" s="84">
        <v>14</v>
      </c>
      <c r="O271" s="84">
        <v>21</v>
      </c>
      <c r="P271" s="141">
        <v>0.1</v>
      </c>
      <c r="Q271" s="141">
        <v>0.04</v>
      </c>
      <c r="R271" s="141">
        <v>0.4</v>
      </c>
      <c r="S271" s="141">
        <v>0.06</v>
      </c>
    </row>
    <row r="272" spans="1:21" s="113" customFormat="1" hidden="1">
      <c r="A272" s="112">
        <f>'Main Meals'!C177</f>
        <v>20201</v>
      </c>
      <c r="B272" s="140" t="e">
        <f>'Main Meals'!#REF!</f>
        <v>#REF!</v>
      </c>
      <c r="C272" s="112" t="s">
        <v>346</v>
      </c>
      <c r="D272" s="112">
        <v>1</v>
      </c>
      <c r="E272" s="112" t="s">
        <v>304</v>
      </c>
      <c r="F272" s="110">
        <v>410</v>
      </c>
      <c r="G272" s="110">
        <v>26</v>
      </c>
      <c r="H272" s="110">
        <v>4.5</v>
      </c>
      <c r="I272" s="110">
        <v>0</v>
      </c>
      <c r="J272" s="110">
        <v>360</v>
      </c>
      <c r="K272" s="110">
        <v>660</v>
      </c>
      <c r="L272" s="110">
        <v>30</v>
      </c>
      <c r="M272" s="110">
        <v>2</v>
      </c>
      <c r="N272" s="110">
        <v>3</v>
      </c>
      <c r="O272" s="110">
        <v>15</v>
      </c>
      <c r="P272" s="142">
        <v>0.2</v>
      </c>
      <c r="Q272" s="142">
        <v>0.3</v>
      </c>
      <c r="R272" s="142">
        <v>0.04</v>
      </c>
      <c r="S272" s="142">
        <v>0.06</v>
      </c>
      <c r="T272" s="112"/>
      <c r="U272" s="112"/>
    </row>
    <row r="273" spans="5:19">
      <c r="E273" s="2"/>
      <c r="F273"/>
      <c r="G273"/>
      <c r="H273"/>
      <c r="I273"/>
      <c r="J273"/>
      <c r="K273"/>
      <c r="L273"/>
      <c r="M273"/>
      <c r="N273"/>
      <c r="O273"/>
      <c r="P273"/>
      <c r="Q273"/>
      <c r="R273"/>
      <c r="S273"/>
    </row>
    <row r="274" spans="5:19">
      <c r="E274" s="2"/>
      <c r="F274"/>
      <c r="G274"/>
      <c r="H274"/>
      <c r="I274"/>
      <c r="J274"/>
      <c r="K274"/>
      <c r="L274"/>
      <c r="M274"/>
      <c r="N274"/>
      <c r="O274"/>
      <c r="P274"/>
      <c r="Q274"/>
      <c r="R274"/>
      <c r="S274"/>
    </row>
    <row r="275" spans="5:19">
      <c r="E275" s="2"/>
      <c r="F275"/>
      <c r="G275"/>
      <c r="H275"/>
      <c r="I275"/>
      <c r="J275"/>
      <c r="K275"/>
      <c r="L275"/>
      <c r="M275"/>
      <c r="N275"/>
      <c r="O275"/>
      <c r="P275"/>
      <c r="Q275"/>
      <c r="R275"/>
      <c r="S275"/>
    </row>
    <row r="276" spans="5:19">
      <c r="E276" s="2"/>
      <c r="F276" s="6"/>
      <c r="G276" s="6"/>
      <c r="H276" s="6"/>
      <c r="I276" s="6"/>
      <c r="J276" s="6"/>
      <c r="K276" s="6"/>
      <c r="L276" s="6"/>
      <c r="M276" s="6"/>
      <c r="N276" s="6"/>
      <c r="O276" s="6"/>
      <c r="P276" s="11"/>
      <c r="Q276" s="11"/>
      <c r="R276" s="11"/>
      <c r="S276" s="11"/>
    </row>
    <row r="277" spans="5:19">
      <c r="E277" s="2"/>
      <c r="F277" s="6"/>
      <c r="G277" s="6"/>
      <c r="H277" s="6"/>
      <c r="I277" s="6"/>
      <c r="J277" s="6"/>
      <c r="K277" s="6"/>
      <c r="L277" s="6"/>
      <c r="M277" s="6"/>
      <c r="N277" s="6"/>
      <c r="O277" s="6"/>
      <c r="P277" s="11"/>
      <c r="Q277" s="11"/>
      <c r="R277" s="11"/>
      <c r="S277" s="11"/>
    </row>
    <row r="278" spans="5:19">
      <c r="E278" s="2"/>
      <c r="F278" s="6"/>
      <c r="G278" s="6"/>
      <c r="H278" s="6"/>
      <c r="I278" s="6"/>
      <c r="J278" s="6"/>
      <c r="K278" s="6"/>
      <c r="L278" s="6"/>
      <c r="M278" s="6"/>
      <c r="N278" s="6"/>
      <c r="O278" s="6"/>
      <c r="P278" s="11"/>
      <c r="Q278" s="11"/>
      <c r="R278" s="11"/>
      <c r="S278" s="11"/>
    </row>
    <row r="279" spans="5:19">
      <c r="E279" s="2"/>
      <c r="F279" s="6"/>
      <c r="G279" s="6"/>
      <c r="H279" s="6"/>
      <c r="I279" s="6"/>
      <c r="J279" s="6"/>
      <c r="K279" s="6"/>
      <c r="L279" s="6"/>
      <c r="M279" s="6"/>
      <c r="N279" s="6"/>
      <c r="O279" s="6"/>
      <c r="P279" s="11"/>
      <c r="Q279" s="11"/>
      <c r="R279" s="11"/>
      <c r="S279" s="11"/>
    </row>
    <row r="280" spans="5:19">
      <c r="E280" s="2"/>
      <c r="F280" s="6"/>
      <c r="G280" s="6"/>
      <c r="H280" s="6"/>
      <c r="I280" s="6"/>
      <c r="J280" s="6"/>
      <c r="K280" s="6"/>
      <c r="L280" s="6"/>
      <c r="M280" s="6"/>
      <c r="N280" s="6"/>
      <c r="O280" s="6"/>
      <c r="P280" s="11"/>
      <c r="Q280" s="11"/>
      <c r="R280" s="11"/>
      <c r="S280" s="11"/>
    </row>
    <row r="281" spans="5:19">
      <c r="E281" s="2"/>
      <c r="F281" s="6"/>
      <c r="G281" s="6"/>
      <c r="H281" s="6"/>
      <c r="I281" s="6"/>
      <c r="J281" s="6"/>
      <c r="K281" s="6"/>
      <c r="L281" s="6"/>
      <c r="M281" s="6"/>
      <c r="N281" s="6"/>
      <c r="O281" s="6"/>
      <c r="P281" s="11"/>
      <c r="Q281" s="11"/>
      <c r="R281" s="11"/>
      <c r="S281" s="11"/>
    </row>
    <row r="282" spans="5:19">
      <c r="E282" s="2"/>
      <c r="F282" s="6"/>
      <c r="G282" s="6"/>
      <c r="H282" s="6"/>
      <c r="I282" s="6"/>
      <c r="J282" s="6"/>
      <c r="K282" s="6"/>
      <c r="L282" s="6"/>
      <c r="M282" s="6"/>
      <c r="N282" s="6"/>
      <c r="O282" s="6"/>
      <c r="P282" s="11"/>
      <c r="Q282" s="11"/>
      <c r="R282" s="11"/>
      <c r="S282" s="11"/>
    </row>
    <row r="283" spans="5:19">
      <c r="E283" s="2"/>
      <c r="F283" s="6"/>
      <c r="G283" s="6"/>
      <c r="H283" s="6"/>
      <c r="I283" s="6"/>
      <c r="J283" s="6"/>
      <c r="K283" s="6"/>
      <c r="L283" s="6"/>
      <c r="M283" s="6"/>
      <c r="N283" s="6"/>
      <c r="O283" s="6"/>
      <c r="P283" s="12"/>
      <c r="Q283" s="12"/>
      <c r="R283" s="12"/>
      <c r="S283" s="12"/>
    </row>
    <row r="284" spans="5:19">
      <c r="E284" s="2"/>
      <c r="F284" s="6"/>
      <c r="G284" s="6"/>
      <c r="H284" s="6"/>
      <c r="I284" s="6"/>
      <c r="J284" s="6"/>
      <c r="K284" s="6"/>
      <c r="L284" s="6"/>
      <c r="M284" s="6"/>
      <c r="N284" s="6"/>
      <c r="O284" s="6"/>
      <c r="P284" s="11"/>
      <c r="Q284" s="11"/>
      <c r="R284" s="11"/>
      <c r="S284" s="11"/>
    </row>
    <row r="285" spans="5:19">
      <c r="E285" s="2"/>
      <c r="F285" s="6"/>
      <c r="G285" s="6"/>
      <c r="H285" s="6"/>
      <c r="I285" s="6"/>
      <c r="J285" s="6"/>
      <c r="K285" s="6"/>
      <c r="L285" s="6"/>
      <c r="M285" s="6"/>
      <c r="N285" s="6"/>
      <c r="O285" s="6"/>
      <c r="P285" s="11"/>
      <c r="Q285" s="11"/>
      <c r="R285" s="11"/>
      <c r="S285" s="11"/>
    </row>
    <row r="286" spans="5:19">
      <c r="E286" s="2"/>
      <c r="F286" s="6"/>
      <c r="G286" s="6"/>
      <c r="H286" s="6"/>
      <c r="I286" s="6"/>
      <c r="J286" s="6"/>
      <c r="K286" s="6"/>
      <c r="L286" s="6"/>
      <c r="M286" s="6"/>
      <c r="N286" s="6"/>
      <c r="O286" s="6"/>
      <c r="P286" s="11"/>
      <c r="Q286" s="11"/>
      <c r="R286" s="11"/>
      <c r="S286" s="11"/>
    </row>
    <row r="287" spans="5:19">
      <c r="E287" s="2"/>
      <c r="F287" s="6"/>
      <c r="G287" s="6"/>
      <c r="H287" s="6"/>
      <c r="I287" s="6"/>
      <c r="J287" s="6"/>
      <c r="K287" s="6"/>
      <c r="L287" s="6"/>
      <c r="M287" s="6"/>
      <c r="N287" s="6"/>
      <c r="O287" s="6"/>
      <c r="P287" s="11"/>
      <c r="Q287" s="11"/>
      <c r="R287" s="11"/>
      <c r="S287" s="11"/>
    </row>
    <row r="288" spans="5:19">
      <c r="E288" s="2"/>
      <c r="F288" s="6"/>
      <c r="G288" s="6"/>
      <c r="H288" s="6"/>
      <c r="I288" s="6"/>
      <c r="J288" s="6"/>
      <c r="K288" s="6"/>
      <c r="L288" s="6"/>
      <c r="M288" s="6"/>
      <c r="N288" s="6"/>
      <c r="O288" s="6"/>
      <c r="P288" s="11"/>
      <c r="Q288" s="11"/>
      <c r="R288" s="11"/>
      <c r="S288" s="11"/>
    </row>
    <row r="289" spans="5:19">
      <c r="E289" s="2"/>
      <c r="F289" s="6"/>
      <c r="G289" s="6"/>
      <c r="H289" s="6"/>
      <c r="I289" s="6"/>
      <c r="J289" s="6"/>
      <c r="K289" s="6"/>
      <c r="L289" s="6"/>
      <c r="M289" s="6"/>
      <c r="N289" s="6"/>
      <c r="O289" s="6"/>
      <c r="P289" s="11"/>
      <c r="Q289" s="11"/>
      <c r="R289" s="11"/>
      <c r="S289" s="11"/>
    </row>
    <row r="290" spans="5:19">
      <c r="E290" s="2"/>
      <c r="F290" s="6"/>
      <c r="G290" s="6"/>
      <c r="H290" s="6"/>
      <c r="I290" s="6"/>
      <c r="J290" s="6"/>
      <c r="K290" s="6"/>
      <c r="L290" s="6"/>
      <c r="M290" s="6"/>
      <c r="N290" s="6"/>
      <c r="O290" s="6"/>
      <c r="P290" s="11"/>
      <c r="Q290" s="11"/>
      <c r="R290" s="11"/>
      <c r="S290" s="11"/>
    </row>
    <row r="291" spans="5:19">
      <c r="E291" s="2"/>
      <c r="F291" s="6"/>
      <c r="G291" s="6"/>
      <c r="H291" s="6"/>
      <c r="I291" s="6"/>
      <c r="J291" s="6"/>
      <c r="K291" s="6"/>
      <c r="L291" s="6"/>
      <c r="M291" s="6"/>
      <c r="N291" s="6"/>
      <c r="O291" s="6"/>
      <c r="P291" s="11"/>
      <c r="Q291" s="11"/>
      <c r="R291" s="11"/>
      <c r="S291" s="11"/>
    </row>
    <row r="292" spans="5:19">
      <c r="E292" s="2"/>
      <c r="F292" s="6"/>
      <c r="G292" s="6"/>
      <c r="H292" s="6"/>
      <c r="I292" s="6"/>
      <c r="J292" s="6"/>
      <c r="K292" s="6"/>
      <c r="L292" s="105"/>
      <c r="M292" s="6"/>
      <c r="N292" s="6"/>
      <c r="O292" s="6"/>
      <c r="P292" s="11"/>
      <c r="Q292" s="11"/>
      <c r="R292" s="11"/>
      <c r="S292" s="11"/>
    </row>
    <row r="293" spans="5:19">
      <c r="E293" s="2"/>
      <c r="F293" s="6"/>
      <c r="G293" s="6"/>
      <c r="H293" s="6"/>
      <c r="I293" s="6"/>
      <c r="J293" s="6"/>
      <c r="K293" s="6"/>
      <c r="L293" s="6"/>
      <c r="M293" s="6"/>
      <c r="N293" s="6"/>
      <c r="O293" s="6"/>
      <c r="P293" s="11"/>
      <c r="Q293" s="11"/>
      <c r="R293" s="11"/>
      <c r="S293" s="11"/>
    </row>
    <row r="294" spans="5:19">
      <c r="E294"/>
      <c r="F294"/>
      <c r="G294"/>
      <c r="H294"/>
      <c r="I294"/>
      <c r="J294"/>
      <c r="K294"/>
      <c r="L294"/>
      <c r="M294"/>
      <c r="N294"/>
      <c r="O294"/>
      <c r="P294"/>
      <c r="Q294"/>
      <c r="R294"/>
      <c r="S294"/>
    </row>
  </sheetData>
  <autoFilter ref="A1:S272" xr:uid="{00000000-0009-0000-0000-000003000000}">
    <filterColumn colId="0">
      <filters>
        <filter val="1801"/>
        <filter val="1802"/>
        <filter val="1803"/>
        <filter val="1804"/>
      </filters>
    </filterColumn>
  </autoFilter>
  <pageMargins left="0.7" right="0.7" top="0.75" bottom="0.75" header="0.3" footer="0.3"/>
  <pageSetup orientation="portrait" horizontalDpi="4294967292" verticalDpi="4294967292"/>
  <legacyDrawing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E693"/>
  <sheetViews>
    <sheetView zoomScale="116" zoomScaleNormal="80" zoomScalePageLayoutView="80" workbookViewId="0">
      <pane xSplit="2" ySplit="1" topLeftCell="C213" activePane="bottomRight" state="frozen"/>
      <selection pane="topRight" activeCell="D88" sqref="D88"/>
      <selection pane="bottomLeft" activeCell="D88" sqref="D88"/>
      <selection pane="bottomRight" activeCell="C215" sqref="C215"/>
    </sheetView>
  </sheetViews>
  <sheetFormatPr defaultColWidth="10.796875" defaultRowHeight="15.6"/>
  <cols>
    <col min="1" max="1" width="13.69921875" style="92" bestFit="1" customWidth="1"/>
    <col min="2" max="2" width="55.796875" style="121" bestFit="1" customWidth="1"/>
    <col min="3" max="3" width="77.296875" style="197" customWidth="1"/>
    <col min="4" max="4" width="34.69921875" style="93" customWidth="1"/>
    <col min="5" max="5" width="14.296875" style="93" customWidth="1"/>
    <col min="6" max="16384" width="10.796875" style="93"/>
  </cols>
  <sheetData>
    <row r="1" spans="1:5" s="196" customFormat="1" ht="37.950000000000003" customHeight="1">
      <c r="A1" s="158" t="s">
        <v>2</v>
      </c>
      <c r="B1" s="195" t="s">
        <v>973</v>
      </c>
      <c r="C1" s="158" t="s">
        <v>359</v>
      </c>
      <c r="D1" s="94" t="s">
        <v>1003</v>
      </c>
    </row>
    <row r="2" spans="1:5" ht="78">
      <c r="A2" s="159">
        <f>'Main Meals'!C2</f>
        <v>1001</v>
      </c>
      <c r="B2" s="159" t="str">
        <f>'Main Meals'!D2</f>
        <v>Pad Thai (Tofu)</v>
      </c>
      <c r="C2" s="199" t="s">
        <v>612</v>
      </c>
      <c r="D2" s="93" t="s">
        <v>1266</v>
      </c>
    </row>
    <row r="3" spans="1:5" ht="46.8">
      <c r="A3" s="159">
        <f>'Main Meals'!C3</f>
        <v>1002</v>
      </c>
      <c r="B3" s="159" t="str">
        <f>'Main Meals'!D3</f>
        <v>Pad Thai (Shrimp)</v>
      </c>
      <c r="C3" s="199" t="s">
        <v>1265</v>
      </c>
    </row>
    <row r="4" spans="1:5" ht="34.049999999999997" customHeight="1">
      <c r="A4" s="159">
        <f>'Main Meals'!C4</f>
        <v>1101</v>
      </c>
      <c r="B4" s="159" t="str">
        <f>'Main Meals'!D4</f>
        <v>Teriyaki Donburi  (Tofu)</v>
      </c>
      <c r="C4" s="199" t="s">
        <v>360</v>
      </c>
    </row>
    <row r="5" spans="1:5" ht="34.049999999999997" customHeight="1">
      <c r="A5" s="159">
        <f>'Main Meals'!C5</f>
        <v>1102</v>
      </c>
      <c r="B5" s="159" t="str">
        <f>'Main Meals'!D5</f>
        <v>Teriyaki Donburi  (Chicken)</v>
      </c>
      <c r="C5" s="199" t="s">
        <v>361</v>
      </c>
    </row>
    <row r="6" spans="1:5" ht="34.049999999999997" customHeight="1">
      <c r="A6" s="159">
        <f>'Main Meals'!C6</f>
        <v>1103</v>
      </c>
      <c r="B6" s="159" t="str">
        <f>'Main Meals'!D6</f>
        <v>Teriyaki Donburi  (Beef)</v>
      </c>
      <c r="C6" s="199" t="s">
        <v>362</v>
      </c>
    </row>
    <row r="7" spans="1:5" ht="45.6">
      <c r="A7" s="159">
        <f>'Main Meals'!C7</f>
        <v>1201</v>
      </c>
      <c r="B7" s="159" t="str">
        <f>'Main Meals'!D7</f>
        <v>Zucchini 'Spaghetti' Bolognese  (Bolognese)</v>
      </c>
      <c r="C7" s="337" t="s">
        <v>2269</v>
      </c>
      <c r="D7" s="103"/>
      <c r="E7" s="103"/>
    </row>
    <row r="8" spans="1:5" ht="45.6">
      <c r="A8" s="159">
        <f>'Main Meals'!C8</f>
        <v>1202</v>
      </c>
      <c r="B8" s="159" t="str">
        <f>'Main Meals'!D8</f>
        <v>Zucchini 'Spaghetti' Pomodoro  (Pomodoro)</v>
      </c>
      <c r="C8" s="337" t="s">
        <v>2268</v>
      </c>
      <c r="D8" s="103"/>
      <c r="E8" s="103"/>
    </row>
    <row r="9" spans="1:5">
      <c r="A9" s="159">
        <f>'Main Meals'!C9</f>
        <v>1300</v>
      </c>
      <c r="B9" s="159" t="str">
        <f>'Main Meals'!D9</f>
        <v xml:space="preserve">Caprese Sandwich (OLD NOT ACTIVE) </v>
      </c>
      <c r="C9" s="199" t="s">
        <v>363</v>
      </c>
    </row>
    <row r="10" spans="1:5" ht="46.8">
      <c r="A10" s="159">
        <f>'Main Meals'!C10</f>
        <v>1400</v>
      </c>
      <c r="B10" s="159" t="str">
        <f>'Main Meals'!D10</f>
        <v xml:space="preserve">Buddha bowl (OLD NOT ACTIVE) </v>
      </c>
      <c r="C10" s="199" t="s">
        <v>364</v>
      </c>
    </row>
    <row r="11" spans="1:5">
      <c r="A11" s="159">
        <f>'Main Meals'!C11</f>
        <v>1500</v>
      </c>
      <c r="B11" s="159" t="str">
        <f>'Main Meals'!D11</f>
        <v xml:space="preserve">Tuna Nicoise Sandwich </v>
      </c>
      <c r="C11" s="199" t="s">
        <v>365</v>
      </c>
    </row>
    <row r="12" spans="1:5" ht="16.95" customHeight="1">
      <c r="A12" s="159">
        <f>'Main Meals'!C12</f>
        <v>1601</v>
      </c>
      <c r="B12" s="159" t="str">
        <f>'Main Meals'!D12</f>
        <v>Tikka Masala  (Tofu)</v>
      </c>
      <c r="C12" s="199" t="s">
        <v>614</v>
      </c>
    </row>
    <row r="13" spans="1:5" ht="16.95" customHeight="1">
      <c r="A13" s="159">
        <f>'Main Meals'!C13</f>
        <v>1602</v>
      </c>
      <c r="B13" s="159" t="str">
        <f>'Main Meals'!D13</f>
        <v>Tikka Masala  (Chicken)</v>
      </c>
      <c r="C13" s="199" t="s">
        <v>613</v>
      </c>
    </row>
    <row r="14" spans="1:5" ht="31.2">
      <c r="A14" s="159">
        <f>'Main Meals'!C14</f>
        <v>1700</v>
      </c>
      <c r="B14" s="159" t="str">
        <f>'Main Meals'!D14</f>
        <v xml:space="preserve">Mediterranean Beef Salad  </v>
      </c>
      <c r="C14" s="199" t="s">
        <v>366</v>
      </c>
    </row>
    <row r="15" spans="1:5" ht="60.6">
      <c r="A15" s="313">
        <f>'Main Meals'!C15</f>
        <v>1801</v>
      </c>
      <c r="B15" s="313" t="str">
        <f>'Main Meals'!D15</f>
        <v>Tacos Especiales (Veggie)</v>
      </c>
      <c r="C15" s="337" t="s">
        <v>1419</v>
      </c>
      <c r="D15" s="103"/>
      <c r="E15" s="103"/>
    </row>
    <row r="16" spans="1:5" ht="60.6">
      <c r="A16" s="313">
        <f>'Main Meals'!C16</f>
        <v>1802</v>
      </c>
      <c r="B16" s="313" t="str">
        <f>'Main Meals'!D16</f>
        <v>Tacos Especiales (Shrimp)</v>
      </c>
      <c r="C16" s="337" t="s">
        <v>1420</v>
      </c>
      <c r="D16" s="103"/>
      <c r="E16" s="103"/>
    </row>
    <row r="17" spans="1:5" ht="60.6">
      <c r="A17" s="313">
        <f>'Main Meals'!C17</f>
        <v>1803</v>
      </c>
      <c r="B17" s="313" t="str">
        <f>'Main Meals'!D17</f>
        <v>Tacos Especiales (Chicken)</v>
      </c>
      <c r="C17" s="337" t="s">
        <v>1421</v>
      </c>
      <c r="D17" s="103"/>
      <c r="E17" s="103"/>
    </row>
    <row r="18" spans="1:5" ht="60.6">
      <c r="A18" s="313">
        <f>'Main Meals'!C18</f>
        <v>1804</v>
      </c>
      <c r="B18" s="313" t="str">
        <f>'Main Meals'!D18</f>
        <v>Tacos Especiales (Beef)</v>
      </c>
      <c r="C18" s="337" t="s">
        <v>1422</v>
      </c>
      <c r="D18" s="103"/>
      <c r="E18" s="103"/>
    </row>
    <row r="19" spans="1:5">
      <c r="A19" s="159">
        <f>'Main Meals'!C19</f>
        <v>1901</v>
      </c>
      <c r="B19" s="159" t="str">
        <f>'Main Meals'!D19</f>
        <v>Grilled Kebabs  (Veggie)</v>
      </c>
      <c r="C19" s="199" t="s">
        <v>367</v>
      </c>
    </row>
    <row r="20" spans="1:5">
      <c r="A20" s="159">
        <f>'Main Meals'!C20</f>
        <v>1902</v>
      </c>
      <c r="B20" s="159" t="str">
        <f>'Main Meals'!D20</f>
        <v>Grilled Kebabs  (Shrimp)</v>
      </c>
      <c r="C20" s="199" t="s">
        <v>367</v>
      </c>
    </row>
    <row r="21" spans="1:5">
      <c r="A21" s="159">
        <f>'Main Meals'!C21</f>
        <v>1903</v>
      </c>
      <c r="B21" s="159" t="str">
        <f>'Main Meals'!D21</f>
        <v>Grilled Kebabs  (Chicken)</v>
      </c>
      <c r="C21" s="199" t="s">
        <v>367</v>
      </c>
    </row>
    <row r="22" spans="1:5">
      <c r="A22" s="159">
        <f>'Main Meals'!C22</f>
        <v>1904</v>
      </c>
      <c r="B22" s="159" t="str">
        <f>'Main Meals'!D22</f>
        <v>Grilled Kebabs  (Beef)</v>
      </c>
      <c r="C22" s="199" t="s">
        <v>367</v>
      </c>
    </row>
    <row r="23" spans="1:5" ht="34.049999999999997" customHeight="1">
      <c r="A23" s="159">
        <f>'Main Meals'!C23</f>
        <v>2000</v>
      </c>
      <c r="B23" s="159" t="str">
        <f>'Main Meals'!D23</f>
        <v>Grilled Salmon (Sesame Crusted)</v>
      </c>
      <c r="C23" s="199" t="s">
        <v>2212</v>
      </c>
    </row>
    <row r="24" spans="1:5">
      <c r="A24" s="159">
        <f>'Main Meals'!C24</f>
        <v>2100</v>
      </c>
      <c r="B24" s="159" t="str">
        <f>'Main Meals'!D24</f>
        <v xml:space="preserve">Truffled Mac &amp; Cheese (OLD NOT ACTIVE) </v>
      </c>
      <c r="C24" s="199" t="s">
        <v>368</v>
      </c>
    </row>
    <row r="25" spans="1:5" ht="31.2">
      <c r="A25" s="159">
        <f>'Main Meals'!C25</f>
        <v>2200</v>
      </c>
      <c r="B25" s="159" t="str">
        <f>'Main Meals'!D25</f>
        <v xml:space="preserve">Ginger Pork  </v>
      </c>
      <c r="C25" s="199" t="s">
        <v>369</v>
      </c>
    </row>
    <row r="26" spans="1:5" ht="34.049999999999997" customHeight="1">
      <c r="A26" s="159">
        <f>'Main Meals'!C26</f>
        <v>2300</v>
      </c>
      <c r="B26" s="159" t="str">
        <f>'Main Meals'!D26</f>
        <v xml:space="preserve">Lemon Rosemary Chicken OLD NOT ACTIVE </v>
      </c>
      <c r="C26" s="199" t="s">
        <v>370</v>
      </c>
    </row>
    <row r="27" spans="1:5">
      <c r="A27" s="159">
        <f>'Main Meals'!C27</f>
        <v>2400</v>
      </c>
      <c r="B27" s="159" t="str">
        <f>'Main Meals'!D27</f>
        <v xml:space="preserve">Beef Tataki  </v>
      </c>
      <c r="C27" s="199" t="s">
        <v>371</v>
      </c>
    </row>
    <row r="28" spans="1:5" ht="31.2">
      <c r="A28" s="159">
        <f>'Main Meals'!C28</f>
        <v>2500</v>
      </c>
      <c r="B28" s="159" t="str">
        <f>'Main Meals'!D28</f>
        <v>Coconut Laksa (Shrimp)</v>
      </c>
      <c r="C28" s="199" t="s">
        <v>616</v>
      </c>
    </row>
    <row r="29" spans="1:5">
      <c r="A29" s="159">
        <f>'Main Meals'!C29</f>
        <v>2601</v>
      </c>
      <c r="B29" s="159" t="str">
        <f>'Main Meals'!D29</f>
        <v>Paella Valenciana (OLD NOT ACTIVE) (Veggie)</v>
      </c>
      <c r="C29" s="199" t="s">
        <v>372</v>
      </c>
    </row>
    <row r="30" spans="1:5">
      <c r="A30" s="159">
        <f>'Main Meals'!C30</f>
        <v>2602</v>
      </c>
      <c r="B30" s="159" t="str">
        <f>'Main Meals'!D30</f>
        <v>Paella Valenciana (OLD NOT ACTIVE) (Chicken)</v>
      </c>
      <c r="C30" s="199" t="s">
        <v>372</v>
      </c>
    </row>
    <row r="31" spans="1:5">
      <c r="A31" s="159">
        <f>'Main Meals'!C31</f>
        <v>2603</v>
      </c>
      <c r="B31" s="159" t="str">
        <f>'Main Meals'!D31</f>
        <v>Paella Valenciana (OLD NOT ACTIVE) (Beef)</v>
      </c>
      <c r="C31" s="199" t="s">
        <v>372</v>
      </c>
    </row>
    <row r="32" spans="1:5" ht="31.2">
      <c r="A32" s="159">
        <f>'Main Meals'!C32</f>
        <v>2701</v>
      </c>
      <c r="B32" s="159" t="str">
        <f>'Main Meals'!D32</f>
        <v>Moroccan Tajine (Veggie)</v>
      </c>
      <c r="C32" s="199" t="s">
        <v>373</v>
      </c>
    </row>
    <row r="33" spans="1:5" ht="31.2">
      <c r="A33" s="159">
        <f>'Main Meals'!C33</f>
        <v>2702</v>
      </c>
      <c r="B33" s="159" t="str">
        <f>'Main Meals'!D33</f>
        <v>Moroccan Tajine (Chicken)</v>
      </c>
      <c r="C33" s="199" t="s">
        <v>374</v>
      </c>
    </row>
    <row r="34" spans="1:5" ht="31.2">
      <c r="A34" s="159">
        <f>'Main Meals'!C34</f>
        <v>2703</v>
      </c>
      <c r="B34" s="159" t="str">
        <f>'Main Meals'!D34</f>
        <v>Moroccan Tajine (Lamb)</v>
      </c>
      <c r="C34" s="199" t="s">
        <v>375</v>
      </c>
    </row>
    <row r="35" spans="1:5" ht="22.05" customHeight="1">
      <c r="A35" s="159">
        <f>'Main Meals'!C35</f>
        <v>2800</v>
      </c>
      <c r="B35" s="159" t="str">
        <f>'Main Meals'!D35</f>
        <v xml:space="preserve">Summer Vegetable Lasagna (OLD NOT ACTIVE) </v>
      </c>
      <c r="C35" s="199" t="s">
        <v>376</v>
      </c>
    </row>
    <row r="36" spans="1:5" ht="16.95" customHeight="1">
      <c r="A36" s="159">
        <f>'Main Meals'!C36</f>
        <v>2900</v>
      </c>
      <c r="B36" s="159" t="str">
        <f>'Main Meals'!D36</f>
        <v>Pesto Spaghetti Squash Salad (Veggie)</v>
      </c>
      <c r="C36" s="359" t="s">
        <v>1684</v>
      </c>
    </row>
    <row r="37" spans="1:5" ht="46.8">
      <c r="A37" s="159">
        <f>'Main Meals'!C37</f>
        <v>3000</v>
      </c>
      <c r="B37" s="159" t="str">
        <f>'Main Meals'!D37</f>
        <v xml:space="preserve">Beef Goulash </v>
      </c>
      <c r="C37" s="199" t="s">
        <v>377</v>
      </c>
    </row>
    <row r="38" spans="1:5" ht="75.599999999999994">
      <c r="A38" s="313">
        <f>'Main Meals'!C38</f>
        <v>3100</v>
      </c>
      <c r="B38" s="313" t="str">
        <f>'Main Meals'!D38</f>
        <v xml:space="preserve">Harvest Salad (OLD NOT ACTIVE) </v>
      </c>
      <c r="C38" s="337" t="s">
        <v>1423</v>
      </c>
      <c r="D38" s="103"/>
      <c r="E38" s="103"/>
    </row>
    <row r="39" spans="1:5" ht="46.8">
      <c r="A39" s="159">
        <f>'Main Meals'!C39</f>
        <v>3200</v>
      </c>
      <c r="B39" s="159" t="str">
        <f>'Main Meals'!D39</f>
        <v xml:space="preserve">Green Quinoa Bowl </v>
      </c>
      <c r="C39" s="199" t="s">
        <v>378</v>
      </c>
    </row>
    <row r="40" spans="1:5" ht="46.8">
      <c r="A40" s="159">
        <f>'Main Meals'!C40</f>
        <v>3301</v>
      </c>
      <c r="B40" s="159" t="str">
        <f>'Main Meals'!D40</f>
        <v>Thai Green Curry (OLD NOT ACTIVE) (Chicken)</v>
      </c>
      <c r="C40" s="199" t="s">
        <v>379</v>
      </c>
    </row>
    <row r="41" spans="1:5" ht="31.2">
      <c r="A41" s="159">
        <f>'Main Meals'!C41</f>
        <v>3302</v>
      </c>
      <c r="B41" s="159" t="str">
        <f>'Main Meals'!D41</f>
        <v>Thai Green Curry (OLD NOT ACTIVE) (Veggie)</v>
      </c>
      <c r="C41" s="199" t="s">
        <v>380</v>
      </c>
    </row>
    <row r="42" spans="1:5" ht="46.8">
      <c r="A42" s="159">
        <f>'Main Meals'!C42</f>
        <v>3303</v>
      </c>
      <c r="B42" s="159" t="str">
        <f>'Main Meals'!D42</f>
        <v>Thai Green Curry (OLD NOT ACTIVE) (Tofu)</v>
      </c>
      <c r="C42" s="199" t="s">
        <v>381</v>
      </c>
    </row>
    <row r="43" spans="1:5" ht="46.8">
      <c r="A43" s="159">
        <f>'Main Meals'!C43</f>
        <v>3304</v>
      </c>
      <c r="B43" s="159" t="str">
        <f>'Main Meals'!D43</f>
        <v>Thai Green Curry (OLD NOT ACTIVE) (Shrimp)</v>
      </c>
      <c r="C43" s="199" t="s">
        <v>382</v>
      </c>
    </row>
    <row r="44" spans="1:5" ht="31.2">
      <c r="A44" s="159">
        <f>'Main Meals'!C44</f>
        <v>3400</v>
      </c>
      <c r="B44" s="159" t="str">
        <f>'Main Meals'!D44</f>
        <v xml:space="preserve">Pulled BBQ Chicken Sandwich (OLD NOT ACTIVE) </v>
      </c>
      <c r="C44" s="199" t="s">
        <v>383</v>
      </c>
    </row>
    <row r="45" spans="1:5" ht="46.8">
      <c r="A45" s="159">
        <f>'Main Meals'!C45</f>
        <v>3500</v>
      </c>
      <c r="B45" s="159" t="str">
        <f>'Main Meals'!D45</f>
        <v xml:space="preserve">Baked Lasagna Bolognese (OLD NOT ACTIVE) </v>
      </c>
      <c r="C45" s="199" t="s">
        <v>384</v>
      </c>
    </row>
    <row r="46" spans="1:5" ht="31.2">
      <c r="A46" s="159">
        <f>'Main Meals'!C46</f>
        <v>3600</v>
      </c>
      <c r="B46" s="159" t="str">
        <f>'Main Meals'!D46</f>
        <v xml:space="preserve">Creamy Pesto Rigatoni (OLD NOT ACTIVE) </v>
      </c>
      <c r="C46" s="199" t="s">
        <v>385</v>
      </c>
    </row>
    <row r="47" spans="1:5" ht="46.8">
      <c r="A47" s="159">
        <f>'Main Meals'!C47</f>
        <v>3700</v>
      </c>
      <c r="B47" s="159" t="str">
        <f>'Main Meals'!D47</f>
        <v xml:space="preserve">Three-Spice Turkey Chili (OLD NOT ACTIVE) </v>
      </c>
      <c r="C47" s="199" t="s">
        <v>386</v>
      </c>
    </row>
    <row r="48" spans="1:5" ht="46.8">
      <c r="A48" s="159">
        <f>'Main Meals'!C48</f>
        <v>3800</v>
      </c>
      <c r="B48" s="159" t="str">
        <f>'Main Meals'!D48</f>
        <v xml:space="preserve">Chicken &amp; Rice Soup (OLD NOT ACTIVE) </v>
      </c>
      <c r="C48" s="199" t="s">
        <v>387</v>
      </c>
    </row>
    <row r="49" spans="1:3" ht="46.8">
      <c r="A49" s="159">
        <f>'Main Meals'!C49</f>
        <v>3900</v>
      </c>
      <c r="B49" s="159" t="str">
        <f>'Main Meals'!D49</f>
        <v xml:space="preserve">New England Cod Chowder (OLD NOT ACTIVE) </v>
      </c>
      <c r="C49" s="199" t="s">
        <v>388</v>
      </c>
    </row>
    <row r="50" spans="1:3" ht="46.8">
      <c r="A50" s="159">
        <f>'Main Meals'!C50</f>
        <v>4000</v>
      </c>
      <c r="B50" s="159" t="str">
        <f>'Main Meals'!D50</f>
        <v xml:space="preserve">Carrot Ginger Soup (OLD NOT ACTIVE) </v>
      </c>
      <c r="C50" s="199" t="s">
        <v>389</v>
      </c>
    </row>
    <row r="51" spans="1:3" ht="46.8">
      <c r="A51" s="159">
        <f>'Main Meals'!C51</f>
        <v>4101</v>
      </c>
      <c r="B51" s="159" t="str">
        <f>'Main Meals'!D51</f>
        <v>Sesame Ponzu Soba Noodles (Veggie)</v>
      </c>
      <c r="C51" s="199" t="s">
        <v>896</v>
      </c>
    </row>
    <row r="52" spans="1:3" ht="46.8">
      <c r="A52" s="159">
        <f>'Main Meals'!C52</f>
        <v>4102</v>
      </c>
      <c r="B52" s="159" t="str">
        <f>'Main Meals'!D52</f>
        <v>Sesame Ponzu Soba Noodles (Tofu)</v>
      </c>
      <c r="C52" s="199" t="s">
        <v>390</v>
      </c>
    </row>
    <row r="53" spans="1:3" ht="46.8">
      <c r="A53" s="159">
        <f>'Main Meals'!C53</f>
        <v>4103</v>
      </c>
      <c r="B53" s="159" t="str">
        <f>'Main Meals'!D53</f>
        <v>Sesame Ponzu Soba Noodles (Shrimp)</v>
      </c>
      <c r="C53" s="199" t="s">
        <v>896</v>
      </c>
    </row>
    <row r="54" spans="1:3" ht="46.8">
      <c r="A54" s="159">
        <f>'Main Meals'!C54</f>
        <v>4104</v>
      </c>
      <c r="B54" s="159" t="str">
        <f>'Main Meals'!D54</f>
        <v>Sesame Ponzu Soba Noodles (Beef)</v>
      </c>
      <c r="C54" s="199" t="s">
        <v>896</v>
      </c>
    </row>
    <row r="55" spans="1:3" ht="31.2">
      <c r="A55" s="159">
        <f>'Main Meals'!C55</f>
        <v>4200</v>
      </c>
      <c r="B55" s="159" t="str">
        <f>'Main Meals'!D55</f>
        <v>Roasted Lamb (Lamb)</v>
      </c>
      <c r="C55" s="199" t="s">
        <v>391</v>
      </c>
    </row>
    <row r="56" spans="1:3" ht="46.8">
      <c r="A56" s="159">
        <f>'Main Meals'!C56</f>
        <v>4300</v>
      </c>
      <c r="B56" s="159" t="str">
        <f>'Main Meals'!D56</f>
        <v xml:space="preserve">Tierra Salad (OLD NOT ACTIVE) </v>
      </c>
      <c r="C56" s="199" t="s">
        <v>392</v>
      </c>
    </row>
    <row r="57" spans="1:3" ht="31.2">
      <c r="A57" s="159">
        <f>'Main Meals'!C57</f>
        <v>4401</v>
      </c>
      <c r="B57" s="159" t="str">
        <f>'Main Meals'!D57</f>
        <v>Alambre (Tofu)</v>
      </c>
      <c r="C57" s="199" t="s">
        <v>393</v>
      </c>
    </row>
    <row r="58" spans="1:3" ht="31.2">
      <c r="A58" s="159">
        <f>'Main Meals'!C58</f>
        <v>4402</v>
      </c>
      <c r="B58" s="159" t="str">
        <f>'Main Meals'!D58</f>
        <v>Alambre (Chicken)</v>
      </c>
      <c r="C58" s="199" t="s">
        <v>394</v>
      </c>
    </row>
    <row r="59" spans="1:3" ht="31.2">
      <c r="A59" s="159">
        <f>'Main Meals'!C59</f>
        <v>4403</v>
      </c>
      <c r="B59" s="159" t="str">
        <f>'Main Meals'!D59</f>
        <v>Alambre (Beef)</v>
      </c>
      <c r="C59" s="199" t="s">
        <v>395</v>
      </c>
    </row>
    <row r="60" spans="1:3" ht="46.8">
      <c r="A60" s="159">
        <f>'Main Meals'!C60</f>
        <v>4501</v>
      </c>
      <c r="B60" s="159" t="str">
        <f>'Main Meals'!D60</f>
        <v>Casablanca Bowl (OLD NOT ACTIVE) (Veggie)</v>
      </c>
      <c r="C60" s="199" t="s">
        <v>396</v>
      </c>
    </row>
    <row r="61" spans="1:3" ht="46.8">
      <c r="A61" s="159">
        <f>'Main Meals'!C61</f>
        <v>4502</v>
      </c>
      <c r="B61" s="159" t="str">
        <f>'Main Meals'!D61</f>
        <v>Casablanca Bowl (OLD NOT ACTIVE) (Chicken)</v>
      </c>
      <c r="C61" s="199" t="s">
        <v>396</v>
      </c>
    </row>
    <row r="62" spans="1:3" ht="140.4">
      <c r="A62" s="159">
        <f>'Main Meals'!C62</f>
        <v>4601</v>
      </c>
      <c r="B62" s="159" t="str">
        <f>'Main Meals'!D62</f>
        <v>Mediterranean Salad (Veggie)</v>
      </c>
      <c r="C62" s="199" t="s">
        <v>1636</v>
      </c>
    </row>
    <row r="63" spans="1:3" ht="140.4">
      <c r="A63" s="159">
        <f>'Main Meals'!C63</f>
        <v>4602</v>
      </c>
      <c r="B63" s="159" t="str">
        <f>'Main Meals'!D63</f>
        <v>Mediterranean Salad (Chicken)</v>
      </c>
      <c r="C63" s="199" t="s">
        <v>1636</v>
      </c>
    </row>
    <row r="64" spans="1:3" ht="140.4">
      <c r="A64" s="159">
        <f>'Main Meals'!C64</f>
        <v>4603</v>
      </c>
      <c r="B64" s="159" t="str">
        <f>'Main Meals'!D64</f>
        <v>Mediterranean Salad (Beef)</v>
      </c>
      <c r="C64" s="199" t="s">
        <v>1636</v>
      </c>
    </row>
    <row r="65" spans="1:3" ht="46.8">
      <c r="A65" s="159">
        <f>'Main Meals'!C65</f>
        <v>4701</v>
      </c>
      <c r="B65" s="159" t="str">
        <f>'Main Meals'!D65</f>
        <v>Frittata (Tomato &amp; Herbs)</v>
      </c>
      <c r="C65" s="199" t="s">
        <v>603</v>
      </c>
    </row>
    <row r="66" spans="1:3" ht="46.8">
      <c r="A66" s="159">
        <f>'Main Meals'!C66</f>
        <v>4702</v>
      </c>
      <c r="B66" s="159" t="str">
        <f>'Main Meals'!D66</f>
        <v>Frittata  (Bacon &amp; Cheese)</v>
      </c>
      <c r="C66" s="199" t="s">
        <v>604</v>
      </c>
    </row>
    <row r="67" spans="1:3" ht="46.8">
      <c r="A67" s="159">
        <f>'Main Meals'!C67</f>
        <v>4800</v>
      </c>
      <c r="B67" s="159" t="str">
        <f>'Main Meals'!D67</f>
        <v xml:space="preserve">Vanilla Coconut Chia Seed Pudding </v>
      </c>
      <c r="C67" s="199" t="s">
        <v>605</v>
      </c>
    </row>
    <row r="68" spans="1:3" ht="31.2">
      <c r="A68" s="159">
        <f>'Main Meals'!C68</f>
        <v>4900</v>
      </c>
      <c r="B68" s="159" t="str">
        <f>'Main Meals'!D68</f>
        <v xml:space="preserve">Sunrise Fruit Bowl (OLD NOT ACTIVE) </v>
      </c>
      <c r="C68" s="199" t="s">
        <v>397</v>
      </c>
    </row>
    <row r="69" spans="1:3" ht="31.2">
      <c r="A69" s="159">
        <f>'Main Meals'!C69</f>
        <v>5001</v>
      </c>
      <c r="B69" s="159" t="str">
        <f>'Main Meals'!D69</f>
        <v xml:space="preserve">Dragon Fruit  Smoothie (OLD NOT ACTIVE) </v>
      </c>
      <c r="C69" s="199" t="s">
        <v>398</v>
      </c>
    </row>
    <row r="70" spans="1:3" ht="31.2">
      <c r="A70" s="159">
        <f>'Main Meals'!C70</f>
        <v>5002</v>
      </c>
      <c r="B70" s="159" t="str">
        <f>'Main Meals'!D70</f>
        <v>Dragon Fruit  Smoothie  (16 oz)</v>
      </c>
      <c r="C70" s="199" t="s">
        <v>398</v>
      </c>
    </row>
    <row r="71" spans="1:3" ht="31.2">
      <c r="A71" s="159">
        <f>'Main Meals'!C71</f>
        <v>5101</v>
      </c>
      <c r="B71" s="159" t="str">
        <f>'Main Meals'!D71</f>
        <v xml:space="preserve">Vitality Shot: Turmeric </v>
      </c>
      <c r="C71" s="199" t="s">
        <v>907</v>
      </c>
    </row>
    <row r="72" spans="1:3" ht="31.2">
      <c r="A72" s="159">
        <f>'Main Meals'!C72</f>
        <v>5102</v>
      </c>
      <c r="B72" s="159" t="str">
        <f>'Main Meals'!D72</f>
        <v xml:space="preserve">Vitality Shot: Turmeric (Pair) </v>
      </c>
      <c r="C72" s="199" t="s">
        <v>908</v>
      </c>
    </row>
    <row r="73" spans="1:3" ht="31.2">
      <c r="A73" s="159">
        <f>'Main Meals'!C73</f>
        <v>5103</v>
      </c>
      <c r="B73" s="159" t="str">
        <f>'Main Meals'!D73</f>
        <v xml:space="preserve">Vitality Shot: Turmeric (5-Pack) </v>
      </c>
      <c r="C73" s="199" t="s">
        <v>909</v>
      </c>
    </row>
    <row r="74" spans="1:3" ht="62.4">
      <c r="A74" s="159">
        <f>'Main Meals'!C74</f>
        <v>5200</v>
      </c>
      <c r="B74" s="159" t="str">
        <f>'Main Meals'!D74</f>
        <v xml:space="preserve">Montauk Crab Cakes </v>
      </c>
      <c r="C74" s="359" t="s">
        <v>1687</v>
      </c>
    </row>
    <row r="75" spans="1:3" ht="46.8">
      <c r="A75" s="159">
        <f>'Main Meals'!C75</f>
        <v>5301</v>
      </c>
      <c r="B75" s="159" t="str">
        <f>'Main Meals'!D75</f>
        <v>Hawker Lettuce Wraps (Chicken)</v>
      </c>
      <c r="C75" s="199" t="s">
        <v>1418</v>
      </c>
    </row>
    <row r="76" spans="1:3" ht="51" customHeight="1">
      <c r="A76" s="159">
        <f>'Main Meals'!C76</f>
        <v>5302</v>
      </c>
      <c r="B76" s="159" t="str">
        <f>'Main Meals'!D76</f>
        <v>Hawker Lettuce Wraps (Pork)</v>
      </c>
      <c r="C76" s="199" t="s">
        <v>1431</v>
      </c>
    </row>
    <row r="77" spans="1:3" ht="78">
      <c r="A77" s="159">
        <f>'Main Meals'!C77</f>
        <v>5401</v>
      </c>
      <c r="B77" s="159" t="str">
        <f>'Main Meals'!D77</f>
        <v xml:space="preserve">Vitality Shot: Cayenne </v>
      </c>
      <c r="C77" s="199" t="s">
        <v>1436</v>
      </c>
    </row>
    <row r="78" spans="1:3" ht="78">
      <c r="A78" s="159">
        <f>'Main Meals'!C78</f>
        <v>5402</v>
      </c>
      <c r="B78" s="159" t="str">
        <f>'Main Meals'!D78</f>
        <v xml:space="preserve">Vitality Shot: Cayenne (Pair) </v>
      </c>
      <c r="C78" s="199" t="s">
        <v>1437</v>
      </c>
    </row>
    <row r="79" spans="1:3" ht="46.8">
      <c r="A79" s="159">
        <f>'Main Meals'!C79</f>
        <v>5403</v>
      </c>
      <c r="B79" s="159" t="str">
        <f>'Main Meals'!D79</f>
        <v xml:space="preserve">Vitality Shot: Cayenne (5-Pack) </v>
      </c>
      <c r="C79" s="184" t="s">
        <v>1430</v>
      </c>
    </row>
    <row r="80" spans="1:3" ht="34.049999999999997" customHeight="1">
      <c r="A80" s="159">
        <f>'Main Meals'!C80</f>
        <v>5500</v>
      </c>
      <c r="B80" s="159" t="str">
        <f>'Main Meals'!D80</f>
        <v xml:space="preserve">Pulled BBQ Chicken    </v>
      </c>
      <c r="C80" s="343" t="s">
        <v>1438</v>
      </c>
    </row>
    <row r="81" spans="1:3" ht="31.2">
      <c r="A81" s="159">
        <f>'Main Meals'!C81</f>
        <v>5603</v>
      </c>
      <c r="B81" s="159" t="str">
        <f>'Main Meals'!D81</f>
        <v>Coco Berry Smoothie  ( 8oz)</v>
      </c>
      <c r="C81" s="103" t="s">
        <v>1749</v>
      </c>
    </row>
    <row r="82" spans="1:3" ht="31.2">
      <c r="A82" s="159">
        <f>'Main Meals'!C82</f>
        <v>5602</v>
      </c>
      <c r="B82" s="159" t="str">
        <f>'Main Meals'!D82</f>
        <v>Coco Berry Smoothie  (16 oz)</v>
      </c>
      <c r="C82" s="103" t="s">
        <v>1723</v>
      </c>
    </row>
    <row r="83" spans="1:3" ht="30.6">
      <c r="A83" s="159">
        <f>'Main Meals'!C83</f>
        <v>5701</v>
      </c>
      <c r="B83" s="159" t="str">
        <f>'Main Meals'!D83</f>
        <v xml:space="preserve">Roasted Turkey with Gravy </v>
      </c>
      <c r="C83" s="238" t="s">
        <v>1357</v>
      </c>
    </row>
    <row r="84" spans="1:3" ht="30.6">
      <c r="A84" s="159">
        <f>'Main Meals'!C84</f>
        <v>5800</v>
      </c>
      <c r="B84" s="159" t="str">
        <f>'Main Meals'!D84</f>
        <v xml:space="preserve">Rosemary Whipped Potatoes </v>
      </c>
      <c r="C84" s="238" t="s">
        <v>399</v>
      </c>
    </row>
    <row r="85" spans="1:3" ht="30.6">
      <c r="A85" s="159">
        <f>'Main Meals'!C85</f>
        <v>5900</v>
      </c>
      <c r="B85" s="159" t="str">
        <f>'Main Meals'!D85</f>
        <v xml:space="preserve">Gravy </v>
      </c>
      <c r="C85" s="238" t="s">
        <v>1356</v>
      </c>
    </row>
    <row r="86" spans="1:3" ht="30.6">
      <c r="A86" s="159">
        <f>'Main Meals'!C86</f>
        <v>6000</v>
      </c>
      <c r="B86" s="159" t="str">
        <f>'Main Meals'!D86</f>
        <v xml:space="preserve">Cranberry-Orange Sauce </v>
      </c>
      <c r="C86" s="325" t="s">
        <v>400</v>
      </c>
    </row>
    <row r="87" spans="1:3">
      <c r="A87" s="159">
        <f>'Main Meals'!C87</f>
        <v>6100</v>
      </c>
      <c r="B87" s="159" t="str">
        <f>'Main Meals'!D87</f>
        <v xml:space="preserve">Green Beans with Toasted Almonds </v>
      </c>
      <c r="C87" s="199" t="s">
        <v>401</v>
      </c>
    </row>
    <row r="88" spans="1:3" ht="31.2">
      <c r="A88" s="159">
        <f>'Main Meals'!C88</f>
        <v>6200</v>
      </c>
      <c r="B88" s="159" t="str">
        <f>'Main Meals'!D88</f>
        <v xml:space="preserve">Carrot Puree </v>
      </c>
      <c r="C88" s="199" t="s">
        <v>402</v>
      </c>
    </row>
    <row r="89" spans="1:3" ht="31.2">
      <c r="A89" s="159">
        <f>'Main Meals'!C89</f>
        <v>6300</v>
      </c>
      <c r="B89" s="159" t="str">
        <f>'Main Meals'!D89</f>
        <v xml:space="preserve">Wine Braised Brisket </v>
      </c>
      <c r="C89" s="199" t="s">
        <v>403</v>
      </c>
    </row>
    <row r="90" spans="1:3" ht="46.8">
      <c r="A90" s="159">
        <f>'Main Meals'!C90</f>
        <v>6400</v>
      </c>
      <c r="B90" s="159" t="str">
        <f>'Main Meals'!D90</f>
        <v xml:space="preserve">Maple-Glazed Ham </v>
      </c>
      <c r="C90" s="199" t="s">
        <v>404</v>
      </c>
    </row>
    <row r="91" spans="1:3" ht="62.4">
      <c r="A91" s="159">
        <f>'Main Meals'!C91</f>
        <v>6500</v>
      </c>
      <c r="B91" s="159" t="str">
        <f>'Main Meals'!D91</f>
        <v xml:space="preserve">Bloody Mary Mix </v>
      </c>
      <c r="C91" s="199" t="s">
        <v>405</v>
      </c>
    </row>
    <row r="92" spans="1:3" ht="31.2">
      <c r="A92" s="159">
        <f>'Main Meals'!C92</f>
        <v>6600</v>
      </c>
      <c r="B92" s="159" t="str">
        <f>'Main Meals'!D92</f>
        <v xml:space="preserve">Coconut Yogurt Parfait </v>
      </c>
      <c r="C92" s="199" t="s">
        <v>406</v>
      </c>
    </row>
    <row r="93" spans="1:3" ht="62.4">
      <c r="A93" s="159">
        <f>'Main Meals'!C93</f>
        <v>6701</v>
      </c>
      <c r="B93" s="159" t="str">
        <f>'Main Meals'!D93</f>
        <v xml:space="preserve">Original 'Super' Trail Mix (OLD NOT ACTIVE) </v>
      </c>
      <c r="C93" s="199" t="s">
        <v>407</v>
      </c>
    </row>
    <row r="94" spans="1:3" ht="62.4">
      <c r="A94" s="159">
        <f>'Main Meals'!C94</f>
        <v>6702</v>
      </c>
      <c r="B94" s="159" t="str">
        <f>'Main Meals'!D94</f>
        <v xml:space="preserve">Original 'Super' Trail Mix (OLD NOT ACTIVE) </v>
      </c>
      <c r="C94" s="199" t="s">
        <v>407</v>
      </c>
    </row>
    <row r="95" spans="1:3" ht="62.4">
      <c r="A95" s="159">
        <f>'Main Meals'!C95</f>
        <v>6703</v>
      </c>
      <c r="B95" s="159" t="str">
        <f>'Main Meals'!D95</f>
        <v xml:space="preserve">Original 'Super' Trail Mix </v>
      </c>
      <c r="C95" s="199" t="s">
        <v>407</v>
      </c>
    </row>
    <row r="96" spans="1:3" ht="62.4">
      <c r="A96" s="159">
        <f>'Main Meals'!C96</f>
        <v>6801</v>
      </c>
      <c r="B96" s="159" t="str">
        <f>'Main Meals'!D96</f>
        <v xml:space="preserve">Original Granola  (OLD NOT ACTIVE) </v>
      </c>
      <c r="C96" s="199" t="s">
        <v>606</v>
      </c>
    </row>
    <row r="97" spans="1:5" ht="46.8">
      <c r="A97" s="159">
        <f>'Main Meals'!C97</f>
        <v>6802</v>
      </c>
      <c r="B97" s="159" t="str">
        <f>'Main Meals'!D97</f>
        <v xml:space="preserve">Original Granola (OLD NOT ACTIVE) </v>
      </c>
      <c r="C97" s="199" t="s">
        <v>408</v>
      </c>
    </row>
    <row r="98" spans="1:5" ht="46.8">
      <c r="A98" s="159">
        <f>'Main Meals'!C98</f>
        <v>6803</v>
      </c>
      <c r="B98" s="159" t="str">
        <f>'Main Meals'!D98</f>
        <v xml:space="preserve">Original Granola </v>
      </c>
      <c r="C98" s="199" t="s">
        <v>408</v>
      </c>
    </row>
    <row r="99" spans="1:5">
      <c r="A99" s="159">
        <f>'Main Meals'!C99</f>
        <v>6901</v>
      </c>
      <c r="B99" s="159" t="str">
        <f>'Main Meals'!D99</f>
        <v>Brownie Bites (2 bite)</v>
      </c>
      <c r="C99" s="199" t="s">
        <v>409</v>
      </c>
    </row>
    <row r="100" spans="1:5" ht="31.2">
      <c r="A100" s="159">
        <f>'Main Meals'!C100</f>
        <v>7001</v>
      </c>
      <c r="B100" s="159" t="str">
        <f>'Main Meals'!D100</f>
        <v xml:space="preserve">Cinnamon-Sugar Coffee Cakes </v>
      </c>
      <c r="C100" s="199" t="s">
        <v>410</v>
      </c>
    </row>
    <row r="101" spans="1:5" ht="31.2">
      <c r="A101" s="159">
        <f>'Main Meals'!C101</f>
        <v>7002</v>
      </c>
      <c r="B101" s="159" t="str">
        <f>'Main Meals'!D101</f>
        <v xml:space="preserve">Cinnamon-Sugar Coffee Cakes </v>
      </c>
      <c r="C101" s="199" t="s">
        <v>410</v>
      </c>
    </row>
    <row r="102" spans="1:5" ht="31.2">
      <c r="A102" s="159">
        <f>'Main Meals'!C102</f>
        <v>7101</v>
      </c>
      <c r="B102" s="159" t="str">
        <f>'Main Meals'!D102</f>
        <v xml:space="preserve">Turkey Meatballs (OLD NOT ACTIVE) </v>
      </c>
      <c r="C102" s="199" t="s">
        <v>411</v>
      </c>
    </row>
    <row r="103" spans="1:5" ht="60.6">
      <c r="A103" s="313">
        <f>'Main Meals'!C103</f>
        <v>7102</v>
      </c>
      <c r="B103" s="313" t="str">
        <f>'Main Meals'!D103</f>
        <v xml:space="preserve">Turkey Meatballs  </v>
      </c>
      <c r="C103" s="238" t="s">
        <v>1424</v>
      </c>
      <c r="D103" s="103"/>
      <c r="E103" s="103"/>
    </row>
    <row r="104" spans="1:5" ht="67.95" customHeight="1">
      <c r="A104" s="159">
        <f>'Main Meals'!C104</f>
        <v>7202</v>
      </c>
      <c r="B104" s="159" t="str">
        <f>'Main Meals'!D104</f>
        <v>Tortilla Soup (OLD NOT ACTIVE) (Chicken)</v>
      </c>
      <c r="C104" s="199" t="s">
        <v>412</v>
      </c>
    </row>
    <row r="105" spans="1:5" ht="62.4">
      <c r="A105" s="159">
        <f>'Main Meals'!C105</f>
        <v>7201</v>
      </c>
      <c r="B105" s="159" t="str">
        <f>'Main Meals'!D105</f>
        <v>Tortilla Soup (OLD NOT ACTIVE) (Vegetable)</v>
      </c>
      <c r="C105" s="199" t="s">
        <v>413</v>
      </c>
    </row>
    <row r="106" spans="1:5" ht="31.2">
      <c r="A106" s="159">
        <f>'Main Meals'!C106</f>
        <v>7301</v>
      </c>
      <c r="B106" s="159" t="str">
        <f>'Main Meals'!D106</f>
        <v xml:space="preserve">Almond &amp; Cranberry Energy Bites </v>
      </c>
      <c r="C106" s="199" t="s">
        <v>414</v>
      </c>
    </row>
    <row r="107" spans="1:5" ht="31.2">
      <c r="A107" s="159">
        <f>'Main Meals'!C107</f>
        <v>7401</v>
      </c>
      <c r="B107" s="159" t="str">
        <f>'Main Meals'!D107</f>
        <v xml:space="preserve">Peanut Butter &amp; Chocolate Energy Bites </v>
      </c>
      <c r="C107" s="199" t="s">
        <v>415</v>
      </c>
    </row>
    <row r="108" spans="1:5" ht="31.2">
      <c r="A108" s="159">
        <f>'Main Meals'!C108</f>
        <v>7500</v>
      </c>
      <c r="B108" s="159" t="str">
        <f>'Main Meals'!D108</f>
        <v>Country Cinnamon Oatmeal  (Pecans)</v>
      </c>
      <c r="C108" s="199" t="s">
        <v>1442</v>
      </c>
    </row>
    <row r="109" spans="1:5" ht="67.95" customHeight="1">
      <c r="A109" s="159">
        <f>'Main Meals'!C109</f>
        <v>7600</v>
      </c>
      <c r="B109" s="159" t="str">
        <f>'Main Meals'!D109</f>
        <v xml:space="preserve">Baked Lasagna Bolognese </v>
      </c>
      <c r="C109" s="199" t="s">
        <v>1431</v>
      </c>
    </row>
    <row r="110" spans="1:5" ht="78">
      <c r="A110" s="159">
        <f>'Main Meals'!C110</f>
        <v>7700</v>
      </c>
      <c r="B110" s="159" t="str">
        <f>'Main Meals'!D110</f>
        <v xml:space="preserve">Truffled Mac &amp; Cheese </v>
      </c>
      <c r="C110" s="199" t="s">
        <v>1436</v>
      </c>
    </row>
    <row r="111" spans="1:5" ht="78">
      <c r="A111" s="313">
        <f>'Main Meals'!C111</f>
        <v>7800</v>
      </c>
      <c r="B111" s="313" t="str">
        <f>'Main Meals'!D111</f>
        <v xml:space="preserve">Three-Spice Turkey Chili </v>
      </c>
      <c r="C111" s="199" t="s">
        <v>1437</v>
      </c>
      <c r="D111" s="103"/>
      <c r="E111" s="103"/>
    </row>
    <row r="112" spans="1:5" ht="46.8">
      <c r="A112" s="159">
        <f>'Main Meals'!C112</f>
        <v>7901</v>
      </c>
      <c r="B112" s="159" t="str">
        <f>'Main Meals'!D112</f>
        <v xml:space="preserve">Chicken &amp; Rice Soup OLD NOT ACTIVE </v>
      </c>
      <c r="C112" s="184" t="s">
        <v>1430</v>
      </c>
    </row>
    <row r="113" spans="1:3">
      <c r="A113" s="159">
        <f>'Main Meals'!C113</f>
        <v>8000</v>
      </c>
      <c r="B113" s="159" t="str">
        <f>'Main Meals'!D113</f>
        <v xml:space="preserve">Carrot Ginger Soup </v>
      </c>
      <c r="C113" s="184" t="s">
        <v>1986</v>
      </c>
    </row>
    <row r="114" spans="1:3" ht="31.2">
      <c r="A114" s="159">
        <f>'Main Meals'!C114</f>
        <v>8101</v>
      </c>
      <c r="B114" s="159" t="str">
        <f>'Main Meals'!D114</f>
        <v xml:space="preserve">Chive Mashed Potatoes </v>
      </c>
      <c r="C114" s="343" t="s">
        <v>1439</v>
      </c>
    </row>
    <row r="115" spans="1:3" ht="93.6">
      <c r="A115" s="159">
        <f>'Main Meals'!C115</f>
        <v>8202</v>
      </c>
      <c r="B115" s="159" t="str">
        <f>'Main Meals'!D115</f>
        <v xml:space="preserve">Grilled Chicken Breast </v>
      </c>
      <c r="C115" s="343" t="s">
        <v>1440</v>
      </c>
    </row>
    <row r="116" spans="1:3">
      <c r="A116" s="159">
        <f>'Main Meals'!C116</f>
        <v>8301</v>
      </c>
      <c r="B116" s="159" t="str">
        <f>'Main Meals'!D116</f>
        <v xml:space="preserve">Grilled Hanger Steak (OLD NOT ACTIVE) </v>
      </c>
      <c r="C116" s="198"/>
    </row>
    <row r="117" spans="1:3">
      <c r="A117" s="159">
        <f>'Main Meals'!C117</f>
        <v>8401</v>
      </c>
      <c r="B117" s="159" t="str">
        <f>'Main Meals'!D117</f>
        <v xml:space="preserve">Grilled Jumbo Shrimp (OLD NOT ACTIVE) </v>
      </c>
      <c r="C117" s="198"/>
    </row>
    <row r="118" spans="1:3">
      <c r="A118" s="159">
        <f>'Main Meals'!C118</f>
        <v>8501</v>
      </c>
      <c r="B118" s="159" t="str">
        <f>'Main Meals'!D118</f>
        <v xml:space="preserve">Jasmine Rice </v>
      </c>
      <c r="C118" s="198"/>
    </row>
    <row r="119" spans="1:3">
      <c r="A119" s="159">
        <f>'Main Meals'!C119</f>
        <v>8601</v>
      </c>
      <c r="B119" s="159" t="str">
        <f>'Main Meals'!D119</f>
        <v xml:space="preserve">Herbed Quinoa </v>
      </c>
      <c r="C119" s="199" t="s">
        <v>416</v>
      </c>
    </row>
    <row r="120" spans="1:3">
      <c r="A120" s="159">
        <f>'Main Meals'!C120</f>
        <v>8701</v>
      </c>
      <c r="B120" s="159" t="str">
        <f>'Main Meals'!D120</f>
        <v xml:space="preserve">Herbed Roasted Potatoes </v>
      </c>
      <c r="C120" s="198"/>
    </row>
    <row r="121" spans="1:3">
      <c r="A121" s="159">
        <f>'Main Meals'!C121</f>
        <v>8801</v>
      </c>
      <c r="B121" s="159" t="str">
        <f>'Main Meals'!D121</f>
        <v xml:space="preserve">Chive Mashed Potatoes (OLD NOT ACTIVE) </v>
      </c>
      <c r="C121" s="198"/>
    </row>
    <row r="122" spans="1:3">
      <c r="A122" s="159">
        <f>'Main Meals'!C122</f>
        <v>9901</v>
      </c>
      <c r="B122" s="159" t="str">
        <f>'Main Meals'!D122</f>
        <v xml:space="preserve">Green Beans with Toasted Almonds (OLD NOT ACTIVE) </v>
      </c>
      <c r="C122" s="198"/>
    </row>
    <row r="123" spans="1:3">
      <c r="A123" s="159">
        <f>'Main Meals'!C123</f>
        <v>10001</v>
      </c>
      <c r="B123" s="159" t="str">
        <f>'Main Meals'!D123</f>
        <v xml:space="preserve">Roasted Peppers, Eggplant and Zucchini </v>
      </c>
      <c r="C123" s="198"/>
    </row>
    <row r="124" spans="1:3">
      <c r="A124" s="159">
        <f>'Main Meals'!C124</f>
        <v>10101</v>
      </c>
      <c r="B124" s="159" t="str">
        <f>'Main Meals'!D124</f>
        <v xml:space="preserve">Roasted Carrots and Parsnips (OLD NOT ACTIVE) </v>
      </c>
      <c r="C124" s="198"/>
    </row>
    <row r="125" spans="1:3">
      <c r="A125" s="159">
        <f>'Main Meals'!C125</f>
        <v>10201</v>
      </c>
      <c r="B125" s="159" t="str">
        <f>'Main Meals'!D125</f>
        <v xml:space="preserve">Roasted Broccoli, Carrots and Brussel Sprouts </v>
      </c>
      <c r="C125" s="199" t="s">
        <v>417</v>
      </c>
    </row>
    <row r="126" spans="1:3">
      <c r="A126" s="159">
        <f>'Main Meals'!C126</f>
        <v>10301</v>
      </c>
      <c r="B126" s="159" t="str">
        <f>'Main Meals'!D126</f>
        <v xml:space="preserve">Lamb With Mint Pesto </v>
      </c>
      <c r="C126" s="198"/>
    </row>
    <row r="127" spans="1:3" ht="31.2">
      <c r="A127" s="159">
        <f>'Main Meals'!C127</f>
        <v>10400</v>
      </c>
      <c r="B127" s="159" t="str">
        <f>'Main Meals'!D127</f>
        <v xml:space="preserve">Cumin Roasted Carrots &amp; Parsnips </v>
      </c>
      <c r="C127" s="199" t="s">
        <v>418</v>
      </c>
    </row>
    <row r="128" spans="1:3" ht="31.2">
      <c r="A128" s="159">
        <f>'Main Meals'!C128</f>
        <v>10501</v>
      </c>
      <c r="B128" s="159" t="str">
        <f>'Main Meals'!D128</f>
        <v xml:space="preserve">Quinoa Tabbouleh </v>
      </c>
      <c r="C128" s="199" t="s">
        <v>419</v>
      </c>
    </row>
    <row r="129" spans="1:3" ht="31.2">
      <c r="A129" s="159">
        <f>'Main Meals'!C129</f>
        <v>10601</v>
      </c>
      <c r="B129" s="159" t="str">
        <f>'Main Meals'!D129</f>
        <v xml:space="preserve">Zaatar Chicken </v>
      </c>
      <c r="C129" s="199" t="s">
        <v>420</v>
      </c>
    </row>
    <row r="130" spans="1:3" ht="31.2">
      <c r="A130" s="159">
        <f>'Main Meals'!C130</f>
        <v>10701</v>
      </c>
      <c r="B130" s="159" t="str">
        <f>'Main Meals'!D130</f>
        <v xml:space="preserve">Buckwheat Bowl </v>
      </c>
      <c r="C130" s="199" t="s">
        <v>2266</v>
      </c>
    </row>
    <row r="131" spans="1:3" ht="31.2">
      <c r="A131" s="159">
        <f>'Main Meals'!C131</f>
        <v>10801</v>
      </c>
      <c r="B131" s="159" t="str">
        <f>'Main Meals'!D131</f>
        <v xml:space="preserve">Zaatar Chicken </v>
      </c>
      <c r="C131" s="199" t="s">
        <v>421</v>
      </c>
    </row>
    <row r="132" spans="1:3">
      <c r="A132" s="159">
        <f>'Main Meals'!C132</f>
        <v>10901</v>
      </c>
      <c r="B132" s="159" t="str">
        <f>'Main Meals'!D132</f>
        <v xml:space="preserve">Cold Brew with Almond Milk </v>
      </c>
      <c r="C132" s="199" t="s">
        <v>1067</v>
      </c>
    </row>
    <row r="133" spans="1:3">
      <c r="A133" s="159">
        <f>'Main Meals'!C133</f>
        <v>10902</v>
      </c>
      <c r="B133" s="159" t="str">
        <f>'Main Meals'!D133</f>
        <v xml:space="preserve">Cold Brew with Almond Milk </v>
      </c>
      <c r="C133" s="199" t="s">
        <v>422</v>
      </c>
    </row>
    <row r="134" spans="1:3" ht="78">
      <c r="A134" s="159">
        <f>'Main Meals'!C134</f>
        <v>11001</v>
      </c>
      <c r="B134" s="159" t="str">
        <f>'Main Meals'!D134</f>
        <v xml:space="preserve">​Grab &amp; Go Gazpacho </v>
      </c>
      <c r="C134" s="359" t="s">
        <v>1685</v>
      </c>
    </row>
    <row r="135" spans="1:3" ht="31.2">
      <c r="A135" s="159">
        <f>'Main Meals'!C135</f>
        <v>11100</v>
      </c>
      <c r="B135" s="159" t="str">
        <f>'Main Meals'!D135</f>
        <v xml:space="preserve">Strawberry-Rose Chia Seed Pudding </v>
      </c>
      <c r="C135" s="199" t="s">
        <v>609</v>
      </c>
    </row>
    <row r="136" spans="1:3" ht="46.8">
      <c r="A136" s="159">
        <f>'Main Meals'!C136</f>
        <v>11201</v>
      </c>
      <c r="B136" s="159" t="str">
        <f>'Main Meals'!D136</f>
        <v xml:space="preserve">Cacao Almond Smoothie </v>
      </c>
      <c r="C136" s="199" t="s">
        <v>423</v>
      </c>
    </row>
    <row r="137" spans="1:3" ht="46.8">
      <c r="A137" s="159">
        <f>'Main Meals'!C137</f>
        <v>11202</v>
      </c>
      <c r="B137" s="159" t="str">
        <f>'Main Meals'!D137</f>
        <v xml:space="preserve">Cacao Almond Smoothie </v>
      </c>
      <c r="C137" s="199" t="s">
        <v>423</v>
      </c>
    </row>
    <row r="138" spans="1:3" ht="31.2">
      <c r="A138" s="159">
        <f>'Main Meals'!C138</f>
        <v>11301</v>
      </c>
      <c r="B138" s="159" t="str">
        <f>'Main Meals'!D138</f>
        <v xml:space="preserve">Caprese Pesto Salad Bowl </v>
      </c>
      <c r="C138" s="199" t="s">
        <v>1082</v>
      </c>
    </row>
    <row r="139" spans="1:3" ht="46.95" customHeight="1">
      <c r="A139" s="159">
        <f>'Main Meals'!C139</f>
        <v>11400</v>
      </c>
      <c r="B139" s="159" t="str">
        <f>'Main Meals'!D139</f>
        <v xml:space="preserve">Grilled Chicken Bruschetta </v>
      </c>
      <c r="C139" s="199" t="s">
        <v>1876</v>
      </c>
    </row>
    <row r="140" spans="1:3" ht="31.2">
      <c r="A140" s="159">
        <f>'Main Meals'!C140</f>
        <v>11501</v>
      </c>
      <c r="B140" s="159" t="str">
        <f>'Main Meals'!D140</f>
        <v xml:space="preserve">Orzo Salad </v>
      </c>
      <c r="C140" s="199" t="s">
        <v>611</v>
      </c>
    </row>
    <row r="141" spans="1:3" ht="31.2">
      <c r="A141" s="159">
        <f>'Main Meals'!C141</f>
        <v>11601</v>
      </c>
      <c r="B141" s="159" t="str">
        <f>'Main Meals'!D141</f>
        <v xml:space="preserve">Creamy Pesto Rigatoni </v>
      </c>
      <c r="C141" s="199" t="s">
        <v>385</v>
      </c>
    </row>
    <row r="142" spans="1:3">
      <c r="A142" s="159">
        <f>'Main Meals'!C142</f>
        <v>11701</v>
      </c>
      <c r="B142" s="159" t="str">
        <f>'Main Meals'!D142</f>
        <v>Paella Valenciana (Veggie)</v>
      </c>
      <c r="C142" s="199" t="s">
        <v>372</v>
      </c>
    </row>
    <row r="143" spans="1:3" ht="46.8">
      <c r="A143" s="159">
        <f>'Main Meals'!C143</f>
        <v>11702</v>
      </c>
      <c r="B143" s="159" t="str">
        <f>'Main Meals'!D143</f>
        <v>Paella De La Huerta (Chicken)</v>
      </c>
      <c r="C143" s="199" t="s">
        <v>2233</v>
      </c>
    </row>
    <row r="144" spans="1:3" ht="45.6">
      <c r="A144" s="159">
        <f>'Main Meals'!C144</f>
        <v>11801</v>
      </c>
      <c r="B144" s="159" t="str">
        <f>'Main Meals'!D144</f>
        <v xml:space="preserve">Garden Vegetable Lasagna  </v>
      </c>
      <c r="C144" s="238" t="s">
        <v>1040</v>
      </c>
    </row>
    <row r="145" spans="1:3" ht="46.8">
      <c r="A145" s="159">
        <f>'Main Meals'!C145</f>
        <v>11901</v>
      </c>
      <c r="B145" s="159" t="str">
        <f>'Main Meals'!D145</f>
        <v xml:space="preserve">New England Cod Chowder </v>
      </c>
      <c r="C145" s="199" t="s">
        <v>388</v>
      </c>
    </row>
    <row r="146" spans="1:3">
      <c r="A146" s="159">
        <f>'Main Meals'!C146</f>
        <v>12001</v>
      </c>
      <c r="B146" s="159" t="str">
        <f>'Main Meals'!D146</f>
        <v xml:space="preserve">Thyme Lemonade </v>
      </c>
      <c r="C146" s="199" t="s">
        <v>424</v>
      </c>
    </row>
    <row r="147" spans="1:3">
      <c r="A147" s="159">
        <f>'Main Meals'!C147</f>
        <v>12100</v>
      </c>
      <c r="B147" s="159" t="str">
        <f>'Main Meals'!D147</f>
        <v xml:space="preserve">Homestyle Lemonade </v>
      </c>
      <c r="C147" s="238" t="s">
        <v>1066</v>
      </c>
    </row>
    <row r="148" spans="1:3">
      <c r="A148" s="159">
        <f>'Main Meals'!C148</f>
        <v>12201</v>
      </c>
      <c r="B148" s="159" t="str">
        <f>'Main Meals'!D148</f>
        <v xml:space="preserve">Mint Green Iced Tea </v>
      </c>
      <c r="C148" s="199" t="s">
        <v>425</v>
      </c>
    </row>
    <row r="149" spans="1:3" ht="31.2">
      <c r="A149" s="159">
        <f>'Main Meals'!C149</f>
        <v>12300</v>
      </c>
      <c r="B149" s="159" t="str">
        <f>'Main Meals'!D149</f>
        <v xml:space="preserve">Half &amp; Half  </v>
      </c>
      <c r="C149" s="199" t="s">
        <v>426</v>
      </c>
    </row>
    <row r="150" spans="1:3" ht="31.2">
      <c r="A150" s="159">
        <f>'Main Meals'!C150</f>
        <v>12400</v>
      </c>
      <c r="B150" s="159" t="str">
        <f>'Main Meals'!D150</f>
        <v xml:space="preserve">Mocha Espresso Energy Bites </v>
      </c>
      <c r="C150" s="199" t="s">
        <v>427</v>
      </c>
    </row>
    <row r="151" spans="1:3">
      <c r="A151" s="159">
        <f>'Main Meals'!C151</f>
        <v>12500</v>
      </c>
      <c r="B151" s="159" t="str">
        <f>'Main Meals'!D151</f>
        <v xml:space="preserve">Hummus &amp; Carrots </v>
      </c>
      <c r="C151" s="199" t="s">
        <v>1051</v>
      </c>
    </row>
    <row r="152" spans="1:3">
      <c r="A152" s="159">
        <f>'Main Meals'!C152</f>
        <v>12601</v>
      </c>
      <c r="B152" s="159" t="str">
        <f>'Main Meals'!D152</f>
        <v xml:space="preserve">Grilled Steak </v>
      </c>
      <c r="C152" s="199" t="s">
        <v>428</v>
      </c>
    </row>
    <row r="153" spans="1:3">
      <c r="A153" s="159">
        <f>'Main Meals'!C153</f>
        <v>12701</v>
      </c>
      <c r="B153" s="159" t="str">
        <f>'Main Meals'!D153</f>
        <v xml:space="preserve">Case of water bottles </v>
      </c>
      <c r="C153" s="199"/>
    </row>
    <row r="154" spans="1:3" ht="31.2">
      <c r="A154" s="159">
        <f>'Main Meals'!C154</f>
        <v>12800</v>
      </c>
      <c r="B154" s="159" t="str">
        <f>'Main Meals'!D154</f>
        <v xml:space="preserve">Classic Mac &amp; Cheese </v>
      </c>
      <c r="C154" s="199" t="s">
        <v>429</v>
      </c>
    </row>
    <row r="155" spans="1:3">
      <c r="A155" s="159">
        <f>'Main Meals'!C155</f>
        <v>12900</v>
      </c>
      <c r="B155" s="159" t="str">
        <f>'Main Meals'!D155</f>
        <v xml:space="preserve">Basmati Rice </v>
      </c>
      <c r="C155" s="199" t="s">
        <v>430</v>
      </c>
    </row>
    <row r="156" spans="1:3">
      <c r="A156" s="159">
        <f>'Main Meals'!C156</f>
        <v>13000</v>
      </c>
      <c r="B156" s="159" t="str">
        <f>'Main Meals'!D156</f>
        <v xml:space="preserve">Pulled BBQ Chicken </v>
      </c>
      <c r="C156" s="199" t="s">
        <v>685</v>
      </c>
    </row>
    <row r="157" spans="1:3">
      <c r="A157" s="159">
        <f>'Main Meals'!C157</f>
        <v>13101</v>
      </c>
      <c r="B157" s="159" t="str">
        <f>'Main Meals'!D157</f>
        <v xml:space="preserve">Parsnip Puree </v>
      </c>
      <c r="C157" s="199" t="s">
        <v>431</v>
      </c>
    </row>
    <row r="158" spans="1:3">
      <c r="A158" s="159">
        <f>'Main Meals'!C158</f>
        <v>13201</v>
      </c>
      <c r="B158" s="159" t="str">
        <f>'Main Meals'!D158</f>
        <v xml:space="preserve">Wild Rice </v>
      </c>
      <c r="C158" s="199" t="s">
        <v>432</v>
      </c>
    </row>
    <row r="159" spans="1:3" ht="31.2">
      <c r="A159" s="159">
        <f>'Main Meals'!C159</f>
        <v>13300</v>
      </c>
      <c r="B159" s="159" t="str">
        <f>'Main Meals'!D159</f>
        <v xml:space="preserve">Hummus   </v>
      </c>
      <c r="C159" s="199" t="s">
        <v>433</v>
      </c>
    </row>
    <row r="160" spans="1:3" ht="46.8">
      <c r="A160" s="159">
        <f>'Main Meals'!C160</f>
        <v>13401</v>
      </c>
      <c r="B160" s="159" t="str">
        <f>'Main Meals'!D160</f>
        <v xml:space="preserve">Grilled Steak </v>
      </c>
      <c r="C160" s="199" t="s">
        <v>434</v>
      </c>
    </row>
    <row r="161" spans="1:4">
      <c r="A161" s="159">
        <f>'Main Meals'!C161</f>
        <v>13501</v>
      </c>
      <c r="B161" s="159" t="str">
        <f>'Main Meals'!D161</f>
        <v xml:space="preserve">Sautéed Spinach </v>
      </c>
      <c r="C161" s="199" t="s">
        <v>435</v>
      </c>
    </row>
    <row r="162" spans="1:4">
      <c r="A162" s="159">
        <f>'Main Meals'!C162</f>
        <v>13601</v>
      </c>
      <c r="B162" s="159" t="str">
        <f>'Main Meals'!D162</f>
        <v xml:space="preserve">Roasted Lamb </v>
      </c>
      <c r="C162" s="199" t="s">
        <v>436</v>
      </c>
    </row>
    <row r="163" spans="1:4" ht="31.2">
      <c r="A163" s="159">
        <f>'Main Meals'!C163</f>
        <v>13701</v>
      </c>
      <c r="B163" s="159" t="str">
        <f>'Main Meals'!D163</f>
        <v xml:space="preserve">Ratatouille </v>
      </c>
      <c r="C163" s="199" t="s">
        <v>437</v>
      </c>
    </row>
    <row r="164" spans="1:4" ht="31.2">
      <c r="A164" s="159">
        <f>'Main Meals'!C164</f>
        <v>13801</v>
      </c>
      <c r="B164" s="159" t="str">
        <f>'Main Meals'!D164</f>
        <v xml:space="preserve">Matcha Latte </v>
      </c>
      <c r="C164" s="199" t="s">
        <v>438</v>
      </c>
    </row>
    <row r="165" spans="1:4" ht="31.2">
      <c r="A165" s="159">
        <f>'Main Meals'!C165</f>
        <v>13901</v>
      </c>
      <c r="B165" s="159" t="str">
        <f>'Main Meals'!D165</f>
        <v xml:space="preserve">Turmeric Latte </v>
      </c>
      <c r="C165" s="199" t="s">
        <v>439</v>
      </c>
    </row>
    <row r="166" spans="1:4">
      <c r="A166" s="159">
        <f>'Main Meals'!C166</f>
        <v>14001</v>
      </c>
      <c r="B166" s="159" t="str">
        <f>'Main Meals'!D166</f>
        <v xml:space="preserve">Mashed Sweet Potato  </v>
      </c>
      <c r="C166" s="199" t="s">
        <v>1721</v>
      </c>
    </row>
    <row r="167" spans="1:4" ht="31.2">
      <c r="A167" s="159">
        <f>'Main Meals'!C167</f>
        <v>7302</v>
      </c>
      <c r="B167" s="159" t="str">
        <f>'Main Meals'!D167</f>
        <v xml:space="preserve">Almond &amp; Cranberry Energy Bites_2 pack </v>
      </c>
      <c r="C167" s="199" t="s">
        <v>414</v>
      </c>
    </row>
    <row r="168" spans="1:4" ht="31.2">
      <c r="A168" s="159">
        <f>'Main Meals'!C168</f>
        <v>7402</v>
      </c>
      <c r="B168" s="159" t="str">
        <f>'Main Meals'!D168</f>
        <v xml:space="preserve">Peanut Butter &amp; Chocolate Energy Bites_2 pack </v>
      </c>
      <c r="C168" s="199" t="s">
        <v>415</v>
      </c>
    </row>
    <row r="169" spans="1:4" ht="31.2">
      <c r="A169" s="159">
        <f>'Main Meals'!C169</f>
        <v>12402</v>
      </c>
      <c r="B169" s="159" t="str">
        <f>'Main Meals'!D169</f>
        <v>Mocha Espresso Energy Bites_2 pack</v>
      </c>
      <c r="C169" s="199" t="s">
        <v>427</v>
      </c>
    </row>
    <row r="170" spans="1:4">
      <c r="A170" s="159">
        <f>'Main Meals'!C170</f>
        <v>14101</v>
      </c>
      <c r="B170" s="159" t="str">
        <f>'Main Meals'!D170</f>
        <v xml:space="preserve">Rotisserie Chicken </v>
      </c>
      <c r="C170" s="199" t="s">
        <v>440</v>
      </c>
    </row>
    <row r="171" spans="1:4" ht="62.4">
      <c r="A171" s="159">
        <f>'Main Meals'!C171</f>
        <v>15101</v>
      </c>
      <c r="B171" s="159" t="str">
        <f>'Main Meals'!D171</f>
        <v xml:space="preserve">Bare Turkey Burger </v>
      </c>
      <c r="C171" s="199" t="s">
        <v>1725</v>
      </c>
      <c r="D171" s="96"/>
    </row>
    <row r="172" spans="1:4">
      <c r="A172" s="159">
        <f>'Main Meals'!C172</f>
        <v>16101</v>
      </c>
      <c r="B172" s="159" t="str">
        <f>'Main Meals'!D172</f>
        <v xml:space="preserve">Cucumber Potato Salad </v>
      </c>
      <c r="C172" s="199" t="s">
        <v>441</v>
      </c>
    </row>
    <row r="173" spans="1:4" ht="46.8">
      <c r="A173" s="159">
        <f>'Main Meals'!C173</f>
        <v>17101</v>
      </c>
      <c r="B173" s="159" t="str">
        <f>'Main Meals'!D173</f>
        <v xml:space="preserve">Orange Cocoa Chia Seed Pudding  </v>
      </c>
      <c r="C173" s="199" t="s">
        <v>442</v>
      </c>
    </row>
    <row r="174" spans="1:4" ht="46.8">
      <c r="A174" s="159">
        <f>'Main Meals'!C174</f>
        <v>18101</v>
      </c>
      <c r="B174" s="159" t="str">
        <f>'Main Meals'!D174</f>
        <v xml:space="preserve">Lemon Coconut Energy Bites </v>
      </c>
      <c r="C174" s="199" t="s">
        <v>443</v>
      </c>
    </row>
    <row r="175" spans="1:4">
      <c r="A175" s="159">
        <f>'Main Meals'!C175</f>
        <v>19101</v>
      </c>
      <c r="B175" s="159" t="str">
        <f>'Main Meals'!D175</f>
        <v xml:space="preserve">Provençal Roast Beef  </v>
      </c>
      <c r="C175" s="199" t="s">
        <v>444</v>
      </c>
    </row>
    <row r="176" spans="1:4" ht="31.2">
      <c r="A176" s="159">
        <f>'Main Meals'!C176</f>
        <v>20101</v>
      </c>
      <c r="B176" s="159" t="str">
        <f>'Main Meals'!D176</f>
        <v xml:space="preserve">Assorted Cheese Plate </v>
      </c>
      <c r="C176" s="199" t="s">
        <v>2056</v>
      </c>
    </row>
    <row r="177" spans="1:5" ht="46.8">
      <c r="A177" s="159">
        <f>'Main Meals'!C177</f>
        <v>20201</v>
      </c>
      <c r="B177" s="159" t="str">
        <f>'Main Meals'!D177</f>
        <v xml:space="preserve">Tortilla Española  </v>
      </c>
      <c r="C177" s="199" t="s">
        <v>445</v>
      </c>
    </row>
    <row r="178" spans="1:5">
      <c r="A178" s="159">
        <f>'Main Meals'!C178</f>
        <v>18102</v>
      </c>
      <c r="B178" s="159" t="str">
        <f>'Main Meals'!D178</f>
        <v xml:space="preserve">Lemon Coconut Energy Bites </v>
      </c>
      <c r="C178" s="198" t="s">
        <v>305</v>
      </c>
    </row>
    <row r="179" spans="1:5" ht="120.6">
      <c r="A179" s="313">
        <f>'Main Meals'!C179</f>
        <v>1401</v>
      </c>
      <c r="B179" s="313" t="str">
        <f>'Main Meals'!D179</f>
        <v xml:space="preserve">Buddha Bowl with Mint Vinaigrete </v>
      </c>
      <c r="C179" s="337" t="s">
        <v>1425</v>
      </c>
      <c r="D179" s="103"/>
      <c r="E179" s="103"/>
    </row>
    <row r="180" spans="1:5" ht="62.4">
      <c r="A180" s="159">
        <f>'Main Meals'!C180</f>
        <v>4503</v>
      </c>
      <c r="B180" s="159" t="str">
        <f>'Main Meals'!D180</f>
        <v>Casablanca Bowl (Veggie)</v>
      </c>
      <c r="C180" s="359" t="s">
        <v>1686</v>
      </c>
    </row>
    <row r="181" spans="1:5" ht="62.4">
      <c r="A181" s="159">
        <f>'Main Meals'!C181</f>
        <v>4504</v>
      </c>
      <c r="B181" s="159" t="str">
        <f>'Main Meals'!D181</f>
        <v>Casablanca Bowl (Chicken)</v>
      </c>
      <c r="C181" s="359" t="s">
        <v>1686</v>
      </c>
    </row>
    <row r="182" spans="1:5">
      <c r="A182" s="159">
        <f>'Main Meals'!C182</f>
        <v>20301</v>
      </c>
      <c r="B182" s="159" t="str">
        <f>'Main Meals'!D182</f>
        <v>Chocolate Fudge Brownie Whole Brown (4 bites)</v>
      </c>
      <c r="C182" s="199" t="s">
        <v>640</v>
      </c>
    </row>
    <row r="183" spans="1:5" ht="46.8">
      <c r="A183" s="159">
        <f>'Main Meals'!C183</f>
        <v>20401</v>
      </c>
      <c r="B183" s="159" t="str">
        <f>'Main Meals'!D183</f>
        <v xml:space="preserve">Ginger Snaps (Large) </v>
      </c>
      <c r="C183" s="199" t="s">
        <v>641</v>
      </c>
    </row>
    <row r="184" spans="1:5" ht="46.8">
      <c r="A184" s="159">
        <f>'Main Meals'!C184</f>
        <v>20402</v>
      </c>
      <c r="B184" s="159" t="str">
        <f>'Main Meals'!D184</f>
        <v xml:space="preserve">Ginger Snaps (Small) </v>
      </c>
      <c r="C184" s="199" t="s">
        <v>641</v>
      </c>
    </row>
    <row r="185" spans="1:5" ht="31.2">
      <c r="A185" s="159">
        <f>'Main Meals'!C185</f>
        <v>20501</v>
      </c>
      <c r="B185" s="159" t="str">
        <f>'Main Meals'!D185</f>
        <v xml:space="preserve">Banana Bread </v>
      </c>
      <c r="C185" s="199" t="s">
        <v>642</v>
      </c>
    </row>
    <row r="186" spans="1:5" ht="31.2">
      <c r="A186" s="159">
        <f>'Main Meals'!C186</f>
        <v>20502</v>
      </c>
      <c r="B186" s="159" t="str">
        <f>'Main Meals'!D186</f>
        <v xml:space="preserve">Banana Bread </v>
      </c>
      <c r="C186" s="199" t="s">
        <v>642</v>
      </c>
    </row>
    <row r="187" spans="1:5">
      <c r="A187" s="159">
        <f>'Main Meals'!C187</f>
        <v>20601</v>
      </c>
      <c r="B187" s="159" t="str">
        <f>'Main Meals'!D187</f>
        <v xml:space="preserve">Cinnamon-Sugar Coffee Cakes (Snack Size) </v>
      </c>
      <c r="C187" s="199" t="s">
        <v>643</v>
      </c>
    </row>
    <row r="188" spans="1:5">
      <c r="A188" s="159">
        <f>'Main Meals'!C188</f>
        <v>20602</v>
      </c>
      <c r="B188" s="159" t="str">
        <f>'Main Meals'!D188</f>
        <v xml:space="preserve">Cinnamon-Sugar Coffee Cakes (Bite Size) </v>
      </c>
      <c r="C188" s="199" t="s">
        <v>643</v>
      </c>
    </row>
    <row r="189" spans="1:5">
      <c r="A189" s="159">
        <f>'Main Meals'!C189</f>
        <v>20603</v>
      </c>
      <c r="B189" s="159" t="str">
        <f>'Main Meals'!D189</f>
        <v xml:space="preserve">Cinnamon-Sugar Coffee Cakes (4 pack) </v>
      </c>
      <c r="C189" s="199" t="s">
        <v>643</v>
      </c>
    </row>
    <row r="190" spans="1:5" ht="62.4">
      <c r="A190" s="159">
        <f>'Main Meals'!C190</f>
        <v>20701</v>
      </c>
      <c r="B190" s="159" t="str">
        <f>'Main Meals'!D190</f>
        <v xml:space="preserve">Coffee Cake Bakers Box  </v>
      </c>
      <c r="C190" s="199" t="s">
        <v>681</v>
      </c>
    </row>
    <row r="191" spans="1:5" ht="46.8">
      <c r="A191" s="159">
        <f>'Main Meals'!C191</f>
        <v>20702</v>
      </c>
      <c r="B191" s="159" t="str">
        <f>'Main Meals'!D191</f>
        <v xml:space="preserve">Ginger Snaps Bakers Box </v>
      </c>
      <c r="C191" s="199" t="s">
        <v>682</v>
      </c>
    </row>
    <row r="192" spans="1:5" ht="31.2">
      <c r="A192" s="159">
        <f>'Main Meals'!C192</f>
        <v>20901</v>
      </c>
      <c r="B192" s="159" t="str">
        <f>'Main Meals'!D192</f>
        <v>Signature Bone Broth Chicken and Beef</v>
      </c>
      <c r="C192" s="199" t="s">
        <v>644</v>
      </c>
    </row>
    <row r="193" spans="1:5" ht="31.2">
      <c r="A193" s="159">
        <f>'Main Meals'!C193</f>
        <v>20902</v>
      </c>
      <c r="B193" s="159" t="str">
        <f>'Main Meals'!D193</f>
        <v>Signature Bone Broth Chicken</v>
      </c>
      <c r="C193" s="199" t="s">
        <v>679</v>
      </c>
    </row>
    <row r="194" spans="1:5">
      <c r="A194" s="159">
        <f>'Main Meals'!C194</f>
        <v>30101</v>
      </c>
      <c r="B194" s="159" t="str">
        <f>'Main Meals'!D194</f>
        <v xml:space="preserve">Chicken Paillard  </v>
      </c>
      <c r="C194" s="199" t="s">
        <v>645</v>
      </c>
    </row>
    <row r="195" spans="1:5" ht="31.2">
      <c r="A195" s="159">
        <f>'Main Meals'!C195</f>
        <v>30201</v>
      </c>
      <c r="B195" s="159" t="str">
        <f>'Main Meals'!D195</f>
        <v xml:space="preserve">Chicken &amp; Rice Soup </v>
      </c>
      <c r="C195" s="199" t="s">
        <v>647</v>
      </c>
    </row>
    <row r="196" spans="1:5" ht="31.2">
      <c r="A196" s="159">
        <f>'Main Meals'!C196</f>
        <v>30301</v>
      </c>
      <c r="B196" s="159" t="str">
        <f>'Main Meals'!D196</f>
        <v xml:space="preserve">Vitality Shot: Energize </v>
      </c>
      <c r="C196" s="199" t="s">
        <v>646</v>
      </c>
    </row>
    <row r="197" spans="1:5" ht="31.2">
      <c r="A197" s="159">
        <f>'Main Meals'!C197</f>
        <v>30302</v>
      </c>
      <c r="B197" s="159" t="str">
        <f>'Main Meals'!D197</f>
        <v xml:space="preserve">Vitality Shot: Energize (Pair) </v>
      </c>
      <c r="C197" s="199" t="s">
        <v>646</v>
      </c>
    </row>
    <row r="198" spans="1:5" ht="30.6">
      <c r="A198" s="159">
        <f>'Main Meals'!C198</f>
        <v>30401</v>
      </c>
      <c r="B198" s="159" t="str">
        <f>'Main Meals'!D198</f>
        <v xml:space="preserve">Pumpkin Soup </v>
      </c>
      <c r="C198" s="238" t="s">
        <v>2008</v>
      </c>
    </row>
    <row r="199" spans="1:5" ht="31.2">
      <c r="A199" s="159">
        <f>'Main Meals'!C199</f>
        <v>30501</v>
      </c>
      <c r="B199" s="159" t="str">
        <f>'Main Meals'!D199</f>
        <v xml:space="preserve">Thanksgiving Special </v>
      </c>
      <c r="C199" s="199" t="s">
        <v>680</v>
      </c>
    </row>
    <row r="200" spans="1:5" ht="78">
      <c r="A200" s="159">
        <f>'Main Meals'!C200</f>
        <v>30601</v>
      </c>
      <c r="B200" s="159" t="str">
        <f>'Main Meals'!D200</f>
        <v>Tortilla Soup (Chicken)</v>
      </c>
      <c r="C200" s="199" t="s">
        <v>2057</v>
      </c>
    </row>
    <row r="201" spans="1:5" ht="78">
      <c r="A201" s="159">
        <f>'Main Meals'!C201</f>
        <v>30602</v>
      </c>
      <c r="B201" s="159" t="str">
        <f>'Main Meals'!D201</f>
        <v>Tortilla Soup (Vegetable)</v>
      </c>
      <c r="C201" s="199" t="s">
        <v>2058</v>
      </c>
    </row>
    <row r="202" spans="1:5" ht="31.2">
      <c r="A202" s="159">
        <f>'Main Meals'!C202</f>
        <v>30701</v>
      </c>
      <c r="B202" s="159" t="str">
        <f>'Main Meals'!D202</f>
        <v>Grilled Chicken Penne (Chicken)</v>
      </c>
      <c r="C202" s="199" t="s">
        <v>727</v>
      </c>
    </row>
    <row r="203" spans="1:5" ht="60.6">
      <c r="A203" s="313">
        <f>'Main Meals'!C203</f>
        <v>30801</v>
      </c>
      <c r="B203" s="313" t="str">
        <f>'Main Meals'!D203</f>
        <v xml:space="preserve">Turkey Meatballs with Penne, Broccoli and Basil Pomodoro Sauce </v>
      </c>
      <c r="C203" s="337" t="s">
        <v>1426</v>
      </c>
      <c r="D203" s="103"/>
      <c r="E203" s="103"/>
    </row>
    <row r="204" spans="1:5" ht="31.2">
      <c r="A204" s="159">
        <f>'Main Meals'!C204</f>
        <v>30901</v>
      </c>
      <c r="B204" s="159" t="str">
        <f>'Main Meals'!D204</f>
        <v xml:space="preserve">Salmon with Dill </v>
      </c>
      <c r="C204" s="198" t="s">
        <v>705</v>
      </c>
    </row>
    <row r="205" spans="1:5" ht="46.8">
      <c r="A205" s="159">
        <f>'Main Meals'!C205</f>
        <v>40001</v>
      </c>
      <c r="B205" s="159" t="str">
        <f>'Main Meals'!D205</f>
        <v xml:space="preserve">Soba Noodle Salad </v>
      </c>
      <c r="C205" s="198" t="s">
        <v>712</v>
      </c>
    </row>
    <row r="206" spans="1:5" ht="31.2">
      <c r="A206" s="159">
        <f>'Main Meals'!C206</f>
        <v>40101</v>
      </c>
      <c r="B206" s="159" t="str">
        <f>'Main Meals'!D206</f>
        <v xml:space="preserve">Atlantic Cod with Teriyaki Sauce, Baby Bok Choy &amp; Rice </v>
      </c>
      <c r="C206" s="198" t="s">
        <v>713</v>
      </c>
    </row>
    <row r="207" spans="1:5">
      <c r="A207" s="159">
        <f>'Main Meals'!C207</f>
        <v>40201</v>
      </c>
      <c r="B207" s="159" t="str">
        <f>'Main Meals'!D207</f>
        <v xml:space="preserve">Roasted Shrimp </v>
      </c>
      <c r="C207" s="198" t="s">
        <v>716</v>
      </c>
    </row>
    <row r="208" spans="1:5" ht="31.2">
      <c r="A208" s="159">
        <f>'Main Meals'!C208</f>
        <v>40301</v>
      </c>
      <c r="B208" s="159" t="str">
        <f>'Main Meals'!D208</f>
        <v xml:space="preserve">Minestrone Soup </v>
      </c>
      <c r="C208" s="199" t="s">
        <v>2165</v>
      </c>
    </row>
    <row r="209" spans="1:3" ht="30.6">
      <c r="A209" s="159">
        <f>'Main Meals'!C209</f>
        <v>3305</v>
      </c>
      <c r="B209" s="159" t="str">
        <f>'Main Meals'!D209</f>
        <v>Thai Green Curry  (Chicken)</v>
      </c>
      <c r="C209" s="308" t="s">
        <v>1259</v>
      </c>
    </row>
    <row r="210" spans="1:3" ht="30.6">
      <c r="A210" s="159">
        <f>'Main Meals'!C210</f>
        <v>3306</v>
      </c>
      <c r="B210" s="159" t="str">
        <f>'Main Meals'!D210</f>
        <v>Thai Green Curry  (Shrimp)</v>
      </c>
      <c r="C210" s="308" t="s">
        <v>1260</v>
      </c>
    </row>
    <row r="211" spans="1:3" ht="30.6">
      <c r="A211" s="159">
        <f>'Main Meals'!C211</f>
        <v>3307</v>
      </c>
      <c r="B211" s="159" t="str">
        <f>'Main Meals'!D211</f>
        <v>Thai Green Curry  (Tofu)</v>
      </c>
      <c r="C211" s="308" t="s">
        <v>1261</v>
      </c>
    </row>
    <row r="212" spans="1:3" ht="46.8">
      <c r="A212" s="159">
        <f>'Main Meals'!C212</f>
        <v>2704</v>
      </c>
      <c r="B212" s="159" t="str">
        <f>'Main Meals'!D212</f>
        <v>Moroccan Tajine (Chicken)</v>
      </c>
      <c r="C212" s="199" t="s">
        <v>2062</v>
      </c>
    </row>
    <row r="213" spans="1:3" ht="46.8">
      <c r="A213" s="159">
        <f>'Main Meals'!C213</f>
        <v>2705</v>
      </c>
      <c r="B213" s="159" t="str">
        <f>'Main Meals'!D213</f>
        <v>Moroccan Tajine (Lamb)</v>
      </c>
      <c r="C213" s="199" t="s">
        <v>2060</v>
      </c>
    </row>
    <row r="214" spans="1:3" ht="46.8">
      <c r="A214" s="159">
        <f>'Main Meals'!C214</f>
        <v>2706</v>
      </c>
      <c r="B214" s="159" t="str">
        <f>'Main Meals'!D214</f>
        <v>Moroccan Tajine (Tofu)</v>
      </c>
      <c r="C214" s="199" t="s">
        <v>2061</v>
      </c>
    </row>
    <row r="215" spans="1:3" ht="30.6">
      <c r="A215" s="159">
        <f>'Main Meals'!C215</f>
        <v>40401</v>
      </c>
      <c r="B215" s="159" t="str">
        <f>'Main Meals'!D215</f>
        <v xml:space="preserve">Spinach &amp; Kale Soup </v>
      </c>
      <c r="C215" s="238" t="s">
        <v>2059</v>
      </c>
    </row>
    <row r="216" spans="1:3" ht="31.2">
      <c r="A216" s="159">
        <f>'Main Meals'!C216</f>
        <v>40501</v>
      </c>
      <c r="B216" s="159" t="str">
        <f>'Main Meals'!D216</f>
        <v>Roasted Turkey Dinner (Turkey)</v>
      </c>
      <c r="C216" s="198" t="s">
        <v>734</v>
      </c>
    </row>
    <row r="217" spans="1:3" ht="46.8">
      <c r="A217" s="159">
        <f>'Main Meals'!C217</f>
        <v>40601</v>
      </c>
      <c r="B217" s="159" t="str">
        <f>'Main Meals'!D217</f>
        <v>Burrito Bowl (Chicken)</v>
      </c>
      <c r="C217" s="199" t="s">
        <v>763</v>
      </c>
    </row>
    <row r="218" spans="1:3" ht="46.8">
      <c r="A218" s="159">
        <f>'Main Meals'!C218</f>
        <v>40602</v>
      </c>
      <c r="B218" s="159" t="str">
        <f>'Main Meals'!D218</f>
        <v>Burrito Bowl (Steak)</v>
      </c>
      <c r="C218" s="199" t="s">
        <v>763</v>
      </c>
    </row>
    <row r="219" spans="1:3" ht="46.8">
      <c r="A219" s="159">
        <f>'Main Meals'!C219</f>
        <v>40603</v>
      </c>
      <c r="B219" s="159" t="str">
        <f>'Main Meals'!D219</f>
        <v>Burrito Bowl (Vegetarian)</v>
      </c>
      <c r="C219" s="199" t="s">
        <v>763</v>
      </c>
    </row>
    <row r="220" spans="1:3" ht="46.8">
      <c r="A220" s="159">
        <f>'Main Meals'!C220</f>
        <v>40701</v>
      </c>
      <c r="B220" s="159" t="str">
        <f>'Main Meals'!D220</f>
        <v>Stir fry (Chicken)</v>
      </c>
      <c r="C220" s="199" t="s">
        <v>762</v>
      </c>
    </row>
    <row r="221" spans="1:3" ht="46.8">
      <c r="A221" s="159">
        <f>'Main Meals'!C221</f>
        <v>40702</v>
      </c>
      <c r="B221" s="159" t="str">
        <f>'Main Meals'!D221</f>
        <v>Stir fry (Shrimp)</v>
      </c>
      <c r="C221" s="199" t="s">
        <v>762</v>
      </c>
    </row>
    <row r="222" spans="1:3" ht="46.8">
      <c r="A222" s="159">
        <f>'Main Meals'!C222</f>
        <v>40703</v>
      </c>
      <c r="B222" s="159" t="str">
        <f>'Main Meals'!D222</f>
        <v>Stir fry (veggie)</v>
      </c>
      <c r="C222" s="199" t="s">
        <v>762</v>
      </c>
    </row>
    <row r="223" spans="1:3" ht="93.6">
      <c r="A223" s="159">
        <f>'Main Meals'!C223</f>
        <v>40801</v>
      </c>
      <c r="B223" s="159" t="str">
        <f>'Main Meals'!D223</f>
        <v xml:space="preserve">Freezer-Friendly Favorites Bundle </v>
      </c>
      <c r="C223" s="198" t="s">
        <v>878</v>
      </c>
    </row>
    <row r="224" spans="1:3" ht="140.4">
      <c r="A224" s="159">
        <f>'Main Meals'!C224</f>
        <v>40802</v>
      </c>
      <c r="B224" s="159" t="str">
        <f>'Main Meals'!D224</f>
        <v xml:space="preserve">Vegetarian Bundle </v>
      </c>
      <c r="C224" s="345" t="s">
        <v>1467</v>
      </c>
    </row>
    <row r="225" spans="1:5" ht="187.2">
      <c r="A225" s="159">
        <f>'Main Meals'!C225</f>
        <v>40803</v>
      </c>
      <c r="B225" s="159" t="str">
        <f>'Main Meals'!D225</f>
        <v xml:space="preserve">Plant-Based Vegan Bundle </v>
      </c>
      <c r="C225" s="345" t="s">
        <v>1466</v>
      </c>
    </row>
    <row r="226" spans="1:5" ht="78">
      <c r="A226" s="159">
        <f>'Main Meals'!C226</f>
        <v>40804</v>
      </c>
      <c r="B226" s="159" t="str">
        <f>'Main Meals'!D226</f>
        <v xml:space="preserve">Freezer-Friendly "Better Belly” Bundle </v>
      </c>
      <c r="C226" s="198" t="s">
        <v>879</v>
      </c>
    </row>
    <row r="227" spans="1:5" ht="46.8">
      <c r="A227" s="159">
        <f>'Main Meals'!C227</f>
        <v>7602</v>
      </c>
      <c r="B227" s="159" t="str">
        <f>'Main Meals'!D227</f>
        <v xml:space="preserve">Freezer-Friendly Baked Lasagna Bolognese (family style) </v>
      </c>
      <c r="C227" s="198" t="s">
        <v>854</v>
      </c>
    </row>
    <row r="228" spans="1:5" ht="45.6">
      <c r="A228" s="159">
        <f>'Main Meals'!C228</f>
        <v>40901</v>
      </c>
      <c r="B228" s="159" t="str">
        <f>'Main Meals'!D228</f>
        <v xml:space="preserve">Power Breakfast Quinoa Bowl </v>
      </c>
      <c r="C228" s="238" t="s">
        <v>1085</v>
      </c>
    </row>
    <row r="229" spans="1:5">
      <c r="A229" s="159">
        <f>'Main Meals'!C229</f>
        <v>50001</v>
      </c>
      <c r="B229" s="159" t="str">
        <f>'Main Meals'!D229</f>
        <v xml:space="preserve">Rice Pudding  </v>
      </c>
      <c r="C229" s="198"/>
    </row>
    <row r="230" spans="1:5" ht="31.2">
      <c r="A230" s="159">
        <f>'Main Meals'!C230</f>
        <v>50101</v>
      </c>
      <c r="B230" s="159" t="str">
        <f>'Main Meals'!D230</f>
        <v xml:space="preserve">Oatmeal Raisin Breakfast Bar </v>
      </c>
      <c r="C230" s="199" t="s">
        <v>1110</v>
      </c>
    </row>
    <row r="231" spans="1:5" ht="46.8">
      <c r="A231" s="159">
        <f>'Main Meals'!C231</f>
        <v>50201</v>
      </c>
      <c r="B231" s="159" t="str">
        <f>'Main Meals'!D231</f>
        <v xml:space="preserve">Vitality Shot: Blood Orange </v>
      </c>
      <c r="C231" s="199" t="s">
        <v>911</v>
      </c>
    </row>
    <row r="232" spans="1:5" ht="46.8">
      <c r="A232" s="159">
        <f>'Main Meals'!C232</f>
        <v>50202</v>
      </c>
      <c r="B232" s="159" t="str">
        <f>'Main Meals'!D232</f>
        <v xml:space="preserve">Vitality Shot: Blood Orange (Pair) </v>
      </c>
      <c r="C232" s="199" t="s">
        <v>911</v>
      </c>
    </row>
    <row r="233" spans="1:5">
      <c r="A233" s="159">
        <f>'Main Meals'!C233</f>
        <v>50301</v>
      </c>
      <c r="B233" s="159" t="str">
        <f>'Main Meals'!D233</f>
        <v xml:space="preserve">Crackers </v>
      </c>
      <c r="C233" s="198"/>
    </row>
    <row r="234" spans="1:5" ht="78">
      <c r="A234" s="159">
        <f>'Main Meals'!C234</f>
        <v>40805</v>
      </c>
      <c r="B234" s="159" t="str">
        <f>'Main Meals'!D234</f>
        <v>Freezer-Filler Bundle</v>
      </c>
      <c r="C234" s="197" t="s">
        <v>2026</v>
      </c>
      <c r="D234" s="209">
        <v>14</v>
      </c>
    </row>
    <row r="235" spans="1:5" ht="124.8">
      <c r="A235" s="159">
        <f>'Main Meals'!C235</f>
        <v>40806</v>
      </c>
      <c r="B235" s="159" t="str">
        <f>'Main Meals'!D235</f>
        <v>3-Day Bundle</v>
      </c>
      <c r="C235" s="197" t="s">
        <v>1001</v>
      </c>
      <c r="D235" s="210">
        <v>15</v>
      </c>
      <c r="E235" s="211" t="s">
        <v>1000</v>
      </c>
    </row>
    <row r="236" spans="1:5" ht="124.8">
      <c r="A236" s="159">
        <f>'Main Meals'!C236</f>
        <v>40807</v>
      </c>
      <c r="B236" s="159" t="str">
        <f>'Main Meals'!D236</f>
        <v>4-Day Bundle</v>
      </c>
      <c r="C236" s="197" t="s">
        <v>1002</v>
      </c>
      <c r="D236" s="210">
        <v>19</v>
      </c>
      <c r="E236" s="211" t="s">
        <v>1000</v>
      </c>
    </row>
    <row r="237" spans="1:5" ht="31.2">
      <c r="A237" s="159">
        <f>'Main Meals'!C237</f>
        <v>40808</v>
      </c>
      <c r="B237" s="159" t="str">
        <f>'Main Meals'!D237</f>
        <v>Brunch Bundle</v>
      </c>
      <c r="C237" s="197" t="s">
        <v>1650</v>
      </c>
      <c r="D237" s="210">
        <v>19</v>
      </c>
    </row>
    <row r="238" spans="1:5" ht="46.8">
      <c r="A238" s="159">
        <f>'Main Meals'!C238</f>
        <v>5502</v>
      </c>
      <c r="B238" s="159" t="str">
        <f>'Main Meals'!D238</f>
        <v>Pulled BBQ Chicken (family style)</v>
      </c>
      <c r="C238" s="359" t="s">
        <v>1695</v>
      </c>
    </row>
    <row r="239" spans="1:5" ht="31.2">
      <c r="A239" s="159">
        <f>'Main Meals'!C239</f>
        <v>7702</v>
      </c>
      <c r="B239" s="159" t="str">
        <f>'Main Meals'!D239</f>
        <v xml:space="preserve">Truffled Mac &amp; Cheese (family style)  </v>
      </c>
      <c r="C239" s="359" t="s">
        <v>1697</v>
      </c>
    </row>
    <row r="240" spans="1:5" ht="31.2">
      <c r="A240" s="159">
        <f>'Main Meals'!C240</f>
        <v>12802</v>
      </c>
      <c r="B240" s="159" t="str">
        <f>'Main Meals'!D240</f>
        <v xml:space="preserve">Classic Mac &amp; Cheese (family style)  </v>
      </c>
      <c r="C240" s="359" t="s">
        <v>1696</v>
      </c>
    </row>
    <row r="241" spans="1:3" ht="62.4">
      <c r="A241" s="159">
        <f>'Main Meals'!C241</f>
        <v>5202</v>
      </c>
      <c r="B241" s="159" t="str">
        <f>'Main Meals'!D241</f>
        <v xml:space="preserve">Jumbo Lump Crab Cakes (family style)  </v>
      </c>
      <c r="C241" s="199" t="s">
        <v>1031</v>
      </c>
    </row>
    <row r="242" spans="1:3" ht="31.2">
      <c r="A242" s="159">
        <f>'Main Meals'!C242</f>
        <v>19102</v>
      </c>
      <c r="B242" s="159" t="str">
        <f>'Main Meals'!D242</f>
        <v xml:space="preserve">Provençal Roast Beef (family style) </v>
      </c>
      <c r="C242" s="199" t="s">
        <v>1032</v>
      </c>
    </row>
    <row r="243" spans="1:3" ht="31.2">
      <c r="A243" s="159">
        <f>'Main Meals'!C243</f>
        <v>6102</v>
      </c>
      <c r="B243" s="159" t="str">
        <f>'Main Meals'!D243</f>
        <v xml:space="preserve">Green Beans with Toasted Almonds (family style) </v>
      </c>
      <c r="C243" s="199" t="s">
        <v>1033</v>
      </c>
    </row>
    <row r="244" spans="1:3" ht="31.2">
      <c r="A244" s="159">
        <f>'Main Meals'!C244</f>
        <v>50402</v>
      </c>
      <c r="B244" s="159" t="str">
        <f>'Main Meals'!D244</f>
        <v xml:space="preserve">Cole Slaw (family style)  </v>
      </c>
      <c r="C244" s="197" t="s">
        <v>1029</v>
      </c>
    </row>
    <row r="245" spans="1:3" ht="31.2">
      <c r="A245" s="159">
        <f>'Main Meals'!C245</f>
        <v>50502</v>
      </c>
      <c r="B245" s="159" t="str">
        <f>'Main Meals'!D245</f>
        <v xml:space="preserve">Herb &amp; Olive Macaroni Salad (family style) </v>
      </c>
      <c r="C245" s="197" t="s">
        <v>1030</v>
      </c>
    </row>
    <row r="246" spans="1:3" ht="46.8">
      <c r="A246" s="159">
        <f>'Main Meals'!C246</f>
        <v>50601</v>
      </c>
      <c r="B246" s="159" t="str">
        <f>'Main Meals'!D246</f>
        <v xml:space="preserve">Chicken-Pomodoro Lasagna (family style) </v>
      </c>
      <c r="C246" s="184" t="s">
        <v>1041</v>
      </c>
    </row>
    <row r="247" spans="1:3" ht="45.6">
      <c r="A247" s="159">
        <f>'Main Meals'!C247</f>
        <v>11802</v>
      </c>
      <c r="B247" s="159" t="str">
        <f>'Main Meals'!D247</f>
        <v xml:space="preserve">Garden Vegetable Lasagna (family style) </v>
      </c>
      <c r="C247" s="238" t="s">
        <v>1040</v>
      </c>
    </row>
    <row r="248" spans="1:3" ht="30.6">
      <c r="A248" s="159">
        <f>'Main Meals'!C248</f>
        <v>50701</v>
      </c>
      <c r="B248" s="133" t="str">
        <f>'Main Meals'!D248</f>
        <v>Asian Chicken Salad</v>
      </c>
      <c r="C248" s="238" t="s">
        <v>1087</v>
      </c>
    </row>
    <row r="249" spans="1:3">
      <c r="A249" s="159">
        <f>'Main Meals'!C249</f>
        <v>10903</v>
      </c>
      <c r="B249" s="133" t="str">
        <f>'Main Meals'!D249</f>
        <v xml:space="preserve">Cold Brew  </v>
      </c>
      <c r="C249" s="199" t="s">
        <v>1070</v>
      </c>
    </row>
    <row r="250" spans="1:3" ht="46.8">
      <c r="A250" s="159">
        <f>'Main Meals'!C250</f>
        <v>50602</v>
      </c>
      <c r="B250" s="133" t="str">
        <f>'Main Meals'!D250</f>
        <v xml:space="preserve">Chicken-Pomodoro Lasagna  </v>
      </c>
      <c r="C250" s="184" t="s">
        <v>1041</v>
      </c>
    </row>
    <row r="251" spans="1:3" ht="31.2">
      <c r="A251" s="159">
        <f>'Main Meals'!C251</f>
        <v>50801</v>
      </c>
      <c r="B251" s="133" t="str">
        <f>'Main Meals'!D251</f>
        <v xml:space="preserve">Limeade </v>
      </c>
      <c r="C251" s="184" t="s">
        <v>1089</v>
      </c>
    </row>
    <row r="252" spans="1:3" ht="31.2">
      <c r="A252" s="159">
        <f>'Main Meals'!C252</f>
        <v>50901</v>
      </c>
      <c r="B252" s="133" t="str">
        <f>'Main Meals'!D252</f>
        <v xml:space="preserve">Pulled BBQ Chicken Sliders </v>
      </c>
      <c r="C252" s="184" t="s">
        <v>1096</v>
      </c>
    </row>
    <row r="253" spans="1:3" ht="31.2">
      <c r="A253" s="159">
        <f>'Main Meals'!C253</f>
        <v>60001</v>
      </c>
      <c r="B253" s="133" t="str">
        <f>'Main Meals'!D253</f>
        <v xml:space="preserve">Chocolate Chip Cookies </v>
      </c>
      <c r="C253" s="184" t="s">
        <v>1100</v>
      </c>
    </row>
    <row r="254" spans="1:3" ht="31.2">
      <c r="A254" s="159">
        <f>'Main Meals'!C254</f>
        <v>11302</v>
      </c>
      <c r="B254" s="133" t="str">
        <f>'Main Meals'!D254</f>
        <v xml:space="preserve">Caprese Pesto Salad Bowl with Chicken </v>
      </c>
      <c r="C254" s="199" t="s">
        <v>1082</v>
      </c>
    </row>
    <row r="255" spans="1:3" ht="31.2">
      <c r="A255" s="159">
        <f>'Main Meals'!C255</f>
        <v>11303</v>
      </c>
      <c r="B255" s="133" t="str">
        <f>'Main Meals'!D255</f>
        <v xml:space="preserve">Caprese Pesto Salad Bowl (family style) </v>
      </c>
      <c r="C255" s="199" t="s">
        <v>1082</v>
      </c>
    </row>
    <row r="256" spans="1:3" ht="46.8">
      <c r="A256" s="159">
        <f>'Main Meals'!C256</f>
        <v>60101</v>
      </c>
      <c r="B256" s="159" t="str">
        <f>'Main Meals'!D256</f>
        <v>Vietnamese Rice Noodles (Beef)</v>
      </c>
      <c r="C256" s="184" t="s">
        <v>2213</v>
      </c>
    </row>
    <row r="257" spans="1:3" ht="46.8">
      <c r="A257" s="159">
        <f>'Main Meals'!C257</f>
        <v>60102</v>
      </c>
      <c r="B257" s="159" t="str">
        <f>'Main Meals'!D257</f>
        <v>Vietnamese Rice Noodles (Shrimp)</v>
      </c>
      <c r="C257" s="184" t="s">
        <v>2213</v>
      </c>
    </row>
    <row r="258" spans="1:3" ht="46.8">
      <c r="A258" s="159">
        <f>'Main Meals'!C258</f>
        <v>60103</v>
      </c>
      <c r="B258" s="159" t="str">
        <f>'Main Meals'!D258</f>
        <v>Vietnamese Rice Noodles (Veggie)</v>
      </c>
      <c r="C258" s="184" t="s">
        <v>2213</v>
      </c>
    </row>
    <row r="259" spans="1:3" ht="46.8">
      <c r="A259" s="159">
        <f>'Main Meals'!C259</f>
        <v>4901</v>
      </c>
      <c r="B259" s="159" t="str">
        <f>'Main Meals'!D259</f>
        <v xml:space="preserve">Sunrise Fruit Bowl </v>
      </c>
      <c r="C259" s="184" t="s">
        <v>1141</v>
      </c>
    </row>
    <row r="260" spans="1:3" ht="46.8">
      <c r="A260" s="159">
        <f>'Main Meals'!C260</f>
        <v>60201</v>
      </c>
      <c r="B260" s="159" t="str">
        <f>'Main Meals'!D260</f>
        <v xml:space="preserve">Chicken Cacciatore </v>
      </c>
      <c r="C260" s="197" t="s">
        <v>2180</v>
      </c>
    </row>
    <row r="261" spans="1:3" ht="31.2">
      <c r="A261" s="159">
        <f>'Main Meals'!C261</f>
        <v>60301</v>
      </c>
      <c r="B261" s="159" t="str">
        <f>'Main Meals'!D261</f>
        <v xml:space="preserve">Teriyaki Meatballs </v>
      </c>
      <c r="C261" s="276" t="s">
        <v>1243</v>
      </c>
    </row>
    <row r="262" spans="1:3" ht="31.2">
      <c r="A262" s="159">
        <f>'Main Meals'!C262</f>
        <v>2501</v>
      </c>
      <c r="B262" s="159" t="str">
        <f>'Main Meals'!D262</f>
        <v>Coconut Laksa (Cod)</v>
      </c>
      <c r="C262" s="197" t="s">
        <v>1196</v>
      </c>
    </row>
    <row r="263" spans="1:3" ht="31.2">
      <c r="A263" s="159">
        <f>'Main Meals'!C263</f>
        <v>1104</v>
      </c>
      <c r="B263" s="159" t="str">
        <f>'Main Meals'!D263</f>
        <v>Teriyaki Don Buri (Turkey Meatballs)</v>
      </c>
      <c r="C263" s="197" t="s">
        <v>1197</v>
      </c>
    </row>
    <row r="264" spans="1:3" ht="62.4">
      <c r="A264" s="159">
        <f>'Main Meals'!C264</f>
        <v>40809</v>
      </c>
      <c r="B264" s="159" t="str">
        <f>'Main Meals'!D264</f>
        <v xml:space="preserve">September Menu Bundle </v>
      </c>
      <c r="C264" s="197" t="s">
        <v>1241</v>
      </c>
    </row>
    <row r="265" spans="1:3" ht="109.2">
      <c r="A265" s="159">
        <f>'Main Meals'!C265</f>
        <v>40810</v>
      </c>
      <c r="B265" s="159" t="str">
        <f>'Main Meals'!D265</f>
        <v xml:space="preserve">The Weekender Bundle </v>
      </c>
      <c r="C265" s="197" t="s">
        <v>1242</v>
      </c>
    </row>
    <row r="266" spans="1:3" ht="93.6">
      <c r="A266" s="159">
        <f>'Main Meals'!C266</f>
        <v>40811</v>
      </c>
      <c r="B266" s="159" t="str">
        <f>'Main Meals'!D266</f>
        <v xml:space="preserve">Family  Bundle </v>
      </c>
      <c r="C266" s="197" t="s">
        <v>1250</v>
      </c>
    </row>
    <row r="267" spans="1:3" ht="30.6">
      <c r="A267" s="159">
        <f>'Main Meals'!C267</f>
        <v>1003</v>
      </c>
      <c r="B267" s="159" t="str">
        <f>'Main Meals'!D267</f>
        <v>Pad Thai (Chicken)</v>
      </c>
      <c r="C267" s="308" t="s">
        <v>1264</v>
      </c>
    </row>
    <row r="268" spans="1:3">
      <c r="A268" s="159">
        <f>'Main Meals'!C268</f>
        <v>1603</v>
      </c>
      <c r="B268" s="159" t="str">
        <f>'Main Meals'!D268</f>
        <v>Tikka Masala  (Lamb)</v>
      </c>
      <c r="C268" s="197" t="s">
        <v>1257</v>
      </c>
    </row>
    <row r="269" spans="1:3" ht="31.2">
      <c r="A269" s="159">
        <f>'Main Meals'!C269</f>
        <v>3308</v>
      </c>
      <c r="B269" s="159" t="str">
        <f>'Main Meals'!D269</f>
        <v>Thai Green Curry  (Cod)</v>
      </c>
      <c r="C269" s="197" t="s">
        <v>1258</v>
      </c>
    </row>
    <row r="270" spans="1:3" ht="62.4">
      <c r="A270" s="159">
        <f>'Main Meals'!C270</f>
        <v>40812</v>
      </c>
      <c r="B270" s="159" t="str">
        <f>'Main Meals'!D270</f>
        <v xml:space="preserve">October Bundle </v>
      </c>
      <c r="C270" s="197" t="s">
        <v>1272</v>
      </c>
    </row>
    <row r="271" spans="1:3" ht="93.6">
      <c r="A271" s="159">
        <f>'Main Meals'!C271</f>
        <v>40813</v>
      </c>
      <c r="B271" s="159" t="str">
        <f>'Main Meals'!D271</f>
        <v xml:space="preserve">Cocktail Party Bundle </v>
      </c>
      <c r="C271" s="197" t="s">
        <v>1283</v>
      </c>
    </row>
    <row r="272" spans="1:3">
      <c r="A272" s="159">
        <f>'Main Meals'!C272</f>
        <v>40814</v>
      </c>
      <c r="B272" s="159" t="str">
        <f>'Main Meals'!D272</f>
        <v xml:space="preserve">Beth Israel Omivore Bundle Tuesday OLD NOT ACTIVE </v>
      </c>
    </row>
    <row r="273" spans="1:3">
      <c r="A273" s="159">
        <f>'Main Meals'!C273</f>
        <v>40815</v>
      </c>
      <c r="B273" s="159" t="str">
        <f>'Main Meals'!D273</f>
        <v xml:space="preserve">Beth Isreal Omnivore One Time Intro Bundle OLD NOT ACTIVE </v>
      </c>
    </row>
    <row r="274" spans="1:3">
      <c r="A274" s="159">
        <f>'Main Meals'!C274</f>
        <v>40816</v>
      </c>
      <c r="B274" s="159" t="str">
        <f>'Main Meals'!D274</f>
        <v xml:space="preserve">Beth Israel Omivore Bundle Wednesday OLD NOT ACTIVE </v>
      </c>
    </row>
    <row r="275" spans="1:3">
      <c r="A275" s="159">
        <f>'Main Meals'!C275</f>
        <v>40817</v>
      </c>
      <c r="B275" s="159" t="str">
        <f>'Main Meals'!D275</f>
        <v xml:space="preserve">Beth Israel Omivore Bundle Friday OLD NOT ACTIVE </v>
      </c>
    </row>
    <row r="276" spans="1:3">
      <c r="A276" s="159">
        <f>'Main Meals'!C276</f>
        <v>40818</v>
      </c>
      <c r="B276" s="159" t="str">
        <f>'Main Meals'!D276</f>
        <v xml:space="preserve">Beth Israel Vegetarian Bundle Tuesday OLD NOT ACTIVE </v>
      </c>
    </row>
    <row r="277" spans="1:3">
      <c r="A277" s="159">
        <f>'Main Meals'!C277</f>
        <v>40819</v>
      </c>
      <c r="B277" s="159" t="str">
        <f>'Main Meals'!D277</f>
        <v xml:space="preserve">Beth Isreal Vegetarian One-Time Intro Bundle OLD NOT ACTIVE </v>
      </c>
    </row>
    <row r="278" spans="1:3">
      <c r="A278" s="159">
        <f>'Main Meals'!C278</f>
        <v>40820</v>
      </c>
      <c r="B278" s="159" t="str">
        <f>'Main Meals'!D278</f>
        <v xml:space="preserve">Beth Israel Vegetarian Bundle Wednesday OLD NOT ACTIVE </v>
      </c>
    </row>
    <row r="279" spans="1:3">
      <c r="A279" s="159">
        <f>'Main Meals'!C279</f>
        <v>40821</v>
      </c>
      <c r="B279" s="159" t="str">
        <f>'Main Meals'!D279</f>
        <v xml:space="preserve">Beth Israel Vegetarian Bundle Friday OLD NOT ACTIVE </v>
      </c>
    </row>
    <row r="280" spans="1:3">
      <c r="A280" s="159">
        <f>'Main Meals'!C280</f>
        <v>40822</v>
      </c>
      <c r="B280" s="159" t="str">
        <f>'Main Meals'!D280</f>
        <v xml:space="preserve">PIH Vegetarian </v>
      </c>
    </row>
    <row r="281" spans="1:3">
      <c r="A281" s="159">
        <f>'Main Meals'!C281</f>
        <v>40823</v>
      </c>
      <c r="B281" s="159" t="str">
        <f>'Main Meals'!D281</f>
        <v xml:space="preserve">PIH Vegan </v>
      </c>
    </row>
    <row r="282" spans="1:3">
      <c r="A282" s="159">
        <f>'Main Meals'!C282</f>
        <v>40824</v>
      </c>
      <c r="B282" s="159" t="str">
        <f>'Main Meals'!D282</f>
        <v xml:space="preserve">PIH Omnivore </v>
      </c>
    </row>
    <row r="283" spans="1:3">
      <c r="A283" s="159">
        <f>'Main Meals'!C283</f>
        <v>40825</v>
      </c>
      <c r="B283" s="159" t="str">
        <f>'Main Meals'!D283</f>
        <v xml:space="preserve">PIH Pescatarian </v>
      </c>
    </row>
    <row r="284" spans="1:3">
      <c r="A284" s="159">
        <f>'Main Meals'!C284</f>
        <v>40826</v>
      </c>
      <c r="B284" s="159" t="str">
        <f>'Main Meals'!D284</f>
        <v xml:space="preserve">Snacks Bundle </v>
      </c>
    </row>
    <row r="285" spans="1:3">
      <c r="A285" s="159">
        <f>'Main Meals'!C285</f>
        <v>40827</v>
      </c>
      <c r="B285" s="159" t="str">
        <f>'Main Meals'!D285</f>
        <v xml:space="preserve">Soups Bundle </v>
      </c>
    </row>
    <row r="286" spans="1:3" ht="30.6">
      <c r="A286" s="159">
        <f>'Main Meals'!C286</f>
        <v>60401</v>
      </c>
      <c r="B286" s="159" t="str">
        <f>'Main Meals'!D286</f>
        <v>Roasted Kabocha Salad (veggie)</v>
      </c>
      <c r="C286" s="238" t="s">
        <v>1332</v>
      </c>
    </row>
    <row r="287" spans="1:3" ht="30.6">
      <c r="A287" s="159">
        <f>'Main Meals'!C287</f>
        <v>60402</v>
      </c>
      <c r="B287" s="159" t="str">
        <f>'Main Meals'!D287</f>
        <v>Roasted Kabocha Salad (Chicken)</v>
      </c>
      <c r="C287" s="238" t="s">
        <v>1332</v>
      </c>
    </row>
    <row r="288" spans="1:3" ht="31.2">
      <c r="A288" s="159">
        <f>'Main Meals'!C288</f>
        <v>60501</v>
      </c>
      <c r="B288" s="159" t="str">
        <f>'Main Meals'!D288</f>
        <v xml:space="preserve">Stuffing </v>
      </c>
      <c r="C288" s="103" t="s">
        <v>2009</v>
      </c>
    </row>
    <row r="289" spans="1:5" ht="30.6">
      <c r="A289" s="159">
        <f>'Main Meals'!C289</f>
        <v>5801</v>
      </c>
      <c r="B289" s="159" t="str">
        <f>'Main Meals'!D289</f>
        <v xml:space="preserve">Rosemary Whipped Potatoes </v>
      </c>
      <c r="C289" s="325" t="s">
        <v>399</v>
      </c>
    </row>
    <row r="290" spans="1:5" ht="30.6">
      <c r="A290" s="159">
        <f>'Main Meals'!C290</f>
        <v>40502</v>
      </c>
      <c r="B290" s="159" t="str">
        <f>'Main Meals'!D290</f>
        <v>Roasted Turkey Dinner (holiday)</v>
      </c>
      <c r="C290" s="238" t="s">
        <v>1335</v>
      </c>
    </row>
    <row r="291" spans="1:5" ht="60.6">
      <c r="A291" s="159">
        <f>'Main Meals'!C291</f>
        <v>40828</v>
      </c>
      <c r="B291" s="159" t="str">
        <f>'Main Meals'!D291</f>
        <v xml:space="preserve">Thanksgiving Sides </v>
      </c>
      <c r="C291" s="238" t="s">
        <v>2016</v>
      </c>
    </row>
    <row r="292" spans="1:5" ht="62.4">
      <c r="A292" s="159">
        <f>'Main Meals'!C292</f>
        <v>40829</v>
      </c>
      <c r="B292" s="159" t="str">
        <f>'Main Meals'!D292</f>
        <v xml:space="preserve">Thanksgiving Dinner  </v>
      </c>
      <c r="C292" s="184" t="s">
        <v>2017</v>
      </c>
    </row>
    <row r="293" spans="1:5">
      <c r="A293" s="159">
        <f>'Main Meals'!C293</f>
        <v>40830</v>
      </c>
    </row>
    <row r="294" spans="1:5" ht="75.599999999999994">
      <c r="A294" s="313">
        <f>'Main Meals'!C294</f>
        <v>4301</v>
      </c>
      <c r="B294" s="313" t="str">
        <f>'Main Meals'!D294</f>
        <v>Tierra Salad (Chicken)</v>
      </c>
      <c r="C294" s="337" t="s">
        <v>1427</v>
      </c>
      <c r="D294" s="103"/>
      <c r="E294" s="103"/>
    </row>
    <row r="295" spans="1:5" ht="78">
      <c r="A295" s="313">
        <f>'Main Meals'!C295</f>
        <v>4302</v>
      </c>
      <c r="B295" s="313" t="str">
        <f>'Main Meals'!D295</f>
        <v>Tierra Salad (Steak)</v>
      </c>
      <c r="C295" s="103" t="s">
        <v>1427</v>
      </c>
      <c r="D295" s="103"/>
      <c r="E295" s="103"/>
    </row>
    <row r="296" spans="1:5" ht="78">
      <c r="A296" s="313">
        <f>'Main Meals'!C296</f>
        <v>4303</v>
      </c>
      <c r="B296" s="313" t="str">
        <f>'Main Meals'!D296</f>
        <v>Tierra Salad (Tofu)</v>
      </c>
      <c r="C296" s="103" t="s">
        <v>1427</v>
      </c>
      <c r="D296" s="103"/>
      <c r="E296" s="103"/>
    </row>
    <row r="297" spans="1:5" ht="46.8">
      <c r="A297" s="159">
        <f>'Main Meals'!C297</f>
        <v>60601</v>
      </c>
      <c r="B297" s="159" t="str">
        <f>'Main Meals'!D297</f>
        <v xml:space="preserve">Beef Stew  </v>
      </c>
      <c r="C297" s="276" t="s">
        <v>1387</v>
      </c>
    </row>
    <row r="298" spans="1:5" ht="31.2">
      <c r="A298" s="159">
        <f>'Main Meals'!C298</f>
        <v>60701</v>
      </c>
      <c r="B298" s="159" t="str">
        <f>'Main Meals'!D298</f>
        <v>Sunrise Fruit Smoothie (8 oz)</v>
      </c>
      <c r="C298" s="184" t="s">
        <v>1390</v>
      </c>
    </row>
    <row r="299" spans="1:5" ht="31.2">
      <c r="A299" s="159">
        <f>'Main Meals'!C299</f>
        <v>60801</v>
      </c>
      <c r="B299" s="159" t="str">
        <f>'Main Meals'!D299</f>
        <v xml:space="preserve">Braised Beef Brisket </v>
      </c>
      <c r="C299" s="184" t="s">
        <v>1389</v>
      </c>
    </row>
    <row r="300" spans="1:5" ht="46.8">
      <c r="A300" s="159">
        <f>'Main Meals'!C300</f>
        <v>60901</v>
      </c>
      <c r="B300" s="159" t="str">
        <f>'Main Meals'!D300</f>
        <v xml:space="preserve">Potato Latkes </v>
      </c>
      <c r="C300" s="184" t="s">
        <v>1430</v>
      </c>
    </row>
    <row r="301" spans="1:5" ht="46.8">
      <c r="A301" s="159">
        <f>'Main Meals'!C301</f>
        <v>70001</v>
      </c>
      <c r="B301" s="159" t="str">
        <f>'Main Meals'!D301</f>
        <v xml:space="preserve">Roasted Baby Carrots  </v>
      </c>
      <c r="C301" s="276" t="s">
        <v>1398</v>
      </c>
    </row>
    <row r="302" spans="1:5" ht="31.2">
      <c r="A302" s="159">
        <f>'Main Meals'!C302</f>
        <v>70101</v>
      </c>
      <c r="B302" s="159" t="str">
        <f>'Main Meals'!D302</f>
        <v xml:space="preserve">Lactose-Free Chive Sour Cream </v>
      </c>
      <c r="C302" s="184" t="s">
        <v>1388</v>
      </c>
    </row>
    <row r="303" spans="1:5">
      <c r="A303" s="159">
        <f>'Main Meals'!C303</f>
        <v>13502</v>
      </c>
      <c r="B303" s="159" t="str">
        <f>'Main Meals'!D303</f>
        <v xml:space="preserve">Sautéed Spinach </v>
      </c>
      <c r="C303" s="199" t="s">
        <v>435</v>
      </c>
    </row>
    <row r="304" spans="1:5" ht="46.8">
      <c r="A304" s="159">
        <f>'Main Meals'!C304</f>
        <v>40832</v>
      </c>
      <c r="B304" s="159" t="str">
        <f>'Main Meals'!D304</f>
        <v xml:space="preserve">Hanukkah Bundle with Sour Cream </v>
      </c>
      <c r="C304" s="184" t="s">
        <v>2018</v>
      </c>
      <c r="D304" s="92"/>
    </row>
    <row r="305" spans="1:3" ht="46.8">
      <c r="A305" s="159">
        <f>'Main Meals'!C305</f>
        <v>40831</v>
      </c>
      <c r="B305" s="159" t="str">
        <f>'Main Meals'!D305</f>
        <v xml:space="preserve">Hanukkah Bundle with Strawberry Preserves </v>
      </c>
      <c r="C305" s="184" t="s">
        <v>2018</v>
      </c>
    </row>
    <row r="306" spans="1:3" ht="46.8">
      <c r="A306" s="159">
        <f>'Main Meals'!C306</f>
        <v>40833</v>
      </c>
      <c r="B306" s="159" t="str">
        <f>'Main Meals'!D306</f>
        <v>Fall Favorites: Soups Bundle</v>
      </c>
      <c r="C306" s="197" t="s">
        <v>1391</v>
      </c>
    </row>
    <row r="307" spans="1:3" ht="31.2">
      <c r="A307" s="159">
        <f>'Main Meals'!C307</f>
        <v>70201</v>
      </c>
      <c r="B307" s="159" t="str">
        <f>'Main Meals'!D307</f>
        <v xml:space="preserve">Strawberry Preserves </v>
      </c>
      <c r="C307" s="197" t="s">
        <v>1395</v>
      </c>
    </row>
    <row r="308" spans="1:3" ht="93.6">
      <c r="A308" s="159">
        <f>'Main Meals'!C308</f>
        <v>40834</v>
      </c>
      <c r="B308" s="159" t="str">
        <f>'Main Meals'!D308</f>
        <v>Holiday Platter</v>
      </c>
      <c r="C308" s="197" t="s">
        <v>1400</v>
      </c>
    </row>
    <row r="309" spans="1:3" ht="46.8">
      <c r="A309" s="159">
        <f>'Main Meals'!C309</f>
        <v>70301</v>
      </c>
      <c r="B309" s="159" t="str">
        <f>'Main Meals'!D309</f>
        <v xml:space="preserve">Chicken Tenders </v>
      </c>
      <c r="C309" s="184" t="s">
        <v>1438</v>
      </c>
    </row>
    <row r="310" spans="1:3" ht="93.6">
      <c r="A310" s="159">
        <f>'Main Meals'!C310</f>
        <v>70401</v>
      </c>
      <c r="B310" s="159" t="str">
        <f>'Main Meals'!D310</f>
        <v xml:space="preserve">Homestyle Breakfast </v>
      </c>
      <c r="C310" s="184" t="s">
        <v>1440</v>
      </c>
    </row>
    <row r="311" spans="1:3" ht="31.2">
      <c r="A311" s="159">
        <f>'Main Meals'!C311</f>
        <v>7501</v>
      </c>
      <c r="B311" s="159" t="str">
        <f>'Main Meals'!D311</f>
        <v>Country Cinnamon Oatmeal  (Blueberry)</v>
      </c>
      <c r="C311" s="184" t="s">
        <v>1439</v>
      </c>
    </row>
    <row r="312" spans="1:3" ht="46.8">
      <c r="A312" s="159">
        <f>'Main Meals'!C312</f>
        <v>40835</v>
      </c>
      <c r="B312" s="159" t="str">
        <f>'Main Meals'!D312</f>
        <v xml:space="preserve">New This Month January Bundle </v>
      </c>
      <c r="C312" s="184" t="s">
        <v>1441</v>
      </c>
    </row>
    <row r="313" spans="1:3">
      <c r="A313" s="159">
        <f>'Main Meals'!C313</f>
        <v>70501</v>
      </c>
      <c r="B313" s="159" t="str">
        <f>'Main Meals'!D313</f>
        <v xml:space="preserve">Popcorn Chicken Tray </v>
      </c>
      <c r="C313" s="184" t="s">
        <v>137</v>
      </c>
    </row>
    <row r="314" spans="1:3">
      <c r="A314" s="159" t="s">
        <v>1465</v>
      </c>
      <c r="B314" s="159" t="str">
        <f>'Main Meals'!D315</f>
        <v xml:space="preserve">Game Day Bundle  </v>
      </c>
      <c r="C314" s="197" t="s">
        <v>137</v>
      </c>
    </row>
    <row r="315" spans="1:3" ht="109.2">
      <c r="A315" s="159">
        <f>'Main Meals'!C315</f>
        <v>40836</v>
      </c>
      <c r="B315" s="159" t="str">
        <f>'Main Meals'!D315</f>
        <v xml:space="preserve">Game Day Bundle  </v>
      </c>
      <c r="C315" s="197" t="s">
        <v>2099</v>
      </c>
    </row>
    <row r="316" spans="1:3" ht="109.2">
      <c r="A316" s="159">
        <f>'Main Meals'!C316</f>
        <v>40837</v>
      </c>
      <c r="B316" s="159" t="str">
        <f>'Main Meals'!D316</f>
        <v xml:space="preserve">Fiber Fueled Bundle </v>
      </c>
      <c r="C316" s="197" t="s">
        <v>1445</v>
      </c>
    </row>
    <row r="317" spans="1:3" ht="31.2">
      <c r="A317" s="159">
        <f>'Main Meals'!C317</f>
        <v>40838</v>
      </c>
      <c r="B317" s="159" t="str">
        <f>'Main Meals'!D317</f>
        <v xml:space="preserve">Chef's Favorites Bundle </v>
      </c>
      <c r="C317" s="197" t="s">
        <v>2027</v>
      </c>
    </row>
    <row r="318" spans="1:3">
      <c r="A318" s="159">
        <f>'Main Meals'!C318</f>
        <v>70502</v>
      </c>
      <c r="B318" s="159" t="str">
        <f>'Main Meals'!D318</f>
        <v xml:space="preserve">Popcorn Chicken Components  </v>
      </c>
    </row>
    <row r="319" spans="1:3">
      <c r="A319" s="159">
        <f>'Main Meals'!C319</f>
        <v>70602</v>
      </c>
      <c r="B319" s="159" t="str">
        <f>'Main Meals'!D319</f>
        <v xml:space="preserve">Nachos Components </v>
      </c>
    </row>
    <row r="320" spans="1:3" ht="46.8">
      <c r="A320" s="159">
        <f>'Main Meals'!C320</f>
        <v>70701</v>
      </c>
      <c r="B320" s="159" t="str">
        <f>'Main Meals'!D320</f>
        <v xml:space="preserve">Italian Wedding Soup </v>
      </c>
      <c r="C320" s="197" t="s">
        <v>1489</v>
      </c>
    </row>
    <row r="321" spans="1:3" ht="93.6">
      <c r="A321" s="159">
        <f>'Main Meals'!C321</f>
        <v>70801</v>
      </c>
      <c r="B321" s="159" t="str">
        <f>'Main Meals'!D321</f>
        <v xml:space="preserve">Chicken &amp; Eggplant Parmesan </v>
      </c>
      <c r="C321" s="197" t="s">
        <v>1490</v>
      </c>
    </row>
    <row r="322" spans="1:3" ht="78">
      <c r="A322" s="159">
        <f>'Main Meals'!C322</f>
        <v>70901</v>
      </c>
      <c r="B322" s="159" t="str">
        <f>'Main Meals'!D322</f>
        <v>Spring Salad (Chicken)</v>
      </c>
      <c r="C322" s="197" t="s">
        <v>1491</v>
      </c>
    </row>
    <row r="323" spans="1:3" ht="78">
      <c r="A323" s="159">
        <f>'Main Meals'!C323</f>
        <v>70903</v>
      </c>
      <c r="B323" s="159" t="str">
        <f>'Main Meals'!D323</f>
        <v>Spring Salad (Shrimp)</v>
      </c>
      <c r="C323" s="197" t="s">
        <v>1491</v>
      </c>
    </row>
    <row r="324" spans="1:3" ht="78">
      <c r="A324" s="159">
        <f>'Main Meals'!C324</f>
        <v>70902</v>
      </c>
      <c r="B324" s="159" t="str">
        <f>'Main Meals'!D324</f>
        <v>Spring Salad (Tempeh)</v>
      </c>
      <c r="C324" s="197" t="s">
        <v>1491</v>
      </c>
    </row>
    <row r="325" spans="1:3">
      <c r="A325" s="159">
        <f>'Main Meals'!C325</f>
        <v>40839</v>
      </c>
      <c r="B325" s="159" t="str">
        <f>'Main Meals'!D325</f>
        <v xml:space="preserve">New This Month February Bundle </v>
      </c>
    </row>
    <row r="326" spans="1:3">
      <c r="A326" s="159">
        <f>'Main Meals'!C326</f>
        <v>20604</v>
      </c>
      <c r="B326" s="159" t="str">
        <f>'Main Meals'!D326</f>
        <v xml:space="preserve">Cinnamon-Sugar Coffee Cakes (6 pack) </v>
      </c>
    </row>
    <row r="327" spans="1:3">
      <c r="A327" s="159">
        <f>'Main Meals'!C327</f>
        <v>20302</v>
      </c>
      <c r="B327" s="159" t="str">
        <f>'Main Meals'!D327</f>
        <v xml:space="preserve">Chocolate Fudge Brownie (6 pack) </v>
      </c>
    </row>
    <row r="328" spans="1:3" ht="140.4">
      <c r="A328" s="159">
        <f>'Main Meals'!C328</f>
        <v>80001</v>
      </c>
      <c r="B328" s="159" t="str">
        <f>'Main Meals'!D328</f>
        <v>Vegan Chili (Tempeh)</v>
      </c>
      <c r="C328" s="197" t="s">
        <v>1613</v>
      </c>
    </row>
    <row r="329" spans="1:3" ht="140.4">
      <c r="A329" s="159">
        <f>'Main Meals'!C329</f>
        <v>80002</v>
      </c>
      <c r="B329" s="159" t="str">
        <f>'Main Meals'!D329</f>
        <v>Vegan Chili (Quinoa)</v>
      </c>
      <c r="C329" s="197" t="s">
        <v>1613</v>
      </c>
    </row>
    <row r="330" spans="1:3" ht="62.4">
      <c r="A330" s="159">
        <f>'Main Meals'!C330</f>
        <v>80101</v>
      </c>
      <c r="B330" s="159" t="str">
        <f>'Main Meals'!D330</f>
        <v xml:space="preserve">Fish Tacos with Red Cabbage Slaw  </v>
      </c>
      <c r="C330" s="197" t="s">
        <v>1614</v>
      </c>
    </row>
    <row r="331" spans="1:3" ht="31.2">
      <c r="A331" s="159">
        <f>'Main Meals'!C331</f>
        <v>40840</v>
      </c>
      <c r="B331" s="159" t="str">
        <f>'Main Meals'!D331</f>
        <v xml:space="preserve">Comfort Bundle </v>
      </c>
      <c r="C331" s="197" t="s">
        <v>1624</v>
      </c>
    </row>
    <row r="332" spans="1:3" ht="62.4">
      <c r="A332" s="159">
        <f>'Main Meals'!C332</f>
        <v>80201</v>
      </c>
      <c r="B332" s="159" t="str">
        <f>'Main Meals'!D332</f>
        <v xml:space="preserve">Braised Brisket with Potato Kugel and Sauteed Spinach </v>
      </c>
      <c r="C332" s="197" t="s">
        <v>1648</v>
      </c>
    </row>
    <row r="333" spans="1:3" ht="62.4">
      <c r="A333" s="159">
        <f>'Main Meals'!C333</f>
        <v>80301</v>
      </c>
      <c r="B333" s="159" t="str">
        <f>'Main Meals'!D333</f>
        <v xml:space="preserve">Matzoh Ball Soup </v>
      </c>
      <c r="C333" s="184" t="s">
        <v>2192</v>
      </c>
    </row>
    <row r="334" spans="1:3" ht="62.4">
      <c r="A334" s="159">
        <f>'Main Meals'!C334</f>
        <v>80401</v>
      </c>
      <c r="B334" s="159" t="str">
        <f>'Main Meals'!D334</f>
        <v xml:space="preserve">Gefilte Fish </v>
      </c>
      <c r="C334" s="184" t="s">
        <v>1647</v>
      </c>
    </row>
    <row r="335" spans="1:3" ht="78">
      <c r="A335" s="159">
        <f>'Main Meals'!C335</f>
        <v>80501</v>
      </c>
      <c r="B335" s="159" t="str">
        <f>'Main Meals'!D335</f>
        <v xml:space="preserve">Charoset </v>
      </c>
      <c r="C335" s="184" t="s">
        <v>1649</v>
      </c>
    </row>
    <row r="336" spans="1:3" ht="83.4">
      <c r="A336" s="159">
        <f>'Main Meals'!C336</f>
        <v>40841</v>
      </c>
      <c r="B336" s="159" t="str">
        <f>'Main Meals'!D336</f>
        <v xml:space="preserve">Passover Bundle for 2 </v>
      </c>
      <c r="C336" s="358" t="s">
        <v>1651</v>
      </c>
    </row>
    <row r="337" spans="1:3" ht="83.4">
      <c r="A337" s="159">
        <f>'Main Meals'!C337</f>
        <v>40842</v>
      </c>
      <c r="B337" s="159" t="str">
        <f>'Main Meals'!D337</f>
        <v xml:space="preserve">Passover Bundle for 4 </v>
      </c>
      <c r="C337" s="358" t="s">
        <v>1651</v>
      </c>
    </row>
    <row r="338" spans="1:3" ht="69.599999999999994">
      <c r="A338" s="159">
        <f>'Main Meals'!C338</f>
        <v>40843</v>
      </c>
      <c r="B338" s="159" t="str">
        <f>'Main Meals'!D338</f>
        <v xml:space="preserve">Easter Dinner Bundle </v>
      </c>
      <c r="C338" s="358" t="s">
        <v>1655</v>
      </c>
    </row>
    <row r="339" spans="1:3">
      <c r="A339" s="159">
        <f>'Main Meals'!C339</f>
        <v>80601</v>
      </c>
      <c r="B339" s="159" t="str">
        <f>'Main Meals'!D339</f>
        <v xml:space="preserve">Lamb Loin with Persillade </v>
      </c>
      <c r="C339" s="93" t="s">
        <v>856</v>
      </c>
    </row>
    <row r="340" spans="1:3">
      <c r="A340" s="159">
        <f>'Main Meals'!C340</f>
        <v>80701</v>
      </c>
      <c r="B340" s="159" t="str">
        <f>'Main Meals'!D340</f>
        <v xml:space="preserve">Almond-Mint Rice Pilaf </v>
      </c>
      <c r="C340" s="93" t="s">
        <v>856</v>
      </c>
    </row>
    <row r="341" spans="1:3">
      <c r="A341" s="159">
        <f>'Main Meals'!C341</f>
        <v>80801</v>
      </c>
      <c r="B341" s="159" t="str">
        <f>'Main Meals'!D341</f>
        <v xml:space="preserve">Green Salad  </v>
      </c>
      <c r="C341" s="93" t="s">
        <v>856</v>
      </c>
    </row>
    <row r="342" spans="1:3" ht="31.2">
      <c r="A342" s="159">
        <f>'Main Meals'!C342</f>
        <v>2902</v>
      </c>
      <c r="B342" s="159" t="str">
        <f>'Main Meals'!D342</f>
        <v>Pesto Spaghetti Squash Salad (Chicken)</v>
      </c>
      <c r="C342" s="113" t="s">
        <v>1684</v>
      </c>
    </row>
    <row r="343" spans="1:3" ht="28.2">
      <c r="A343" s="159">
        <f>'Main Meals'!C343</f>
        <v>40844</v>
      </c>
      <c r="B343" s="159" t="str">
        <f>'Main Meals'!D343</f>
        <v xml:space="preserve">Spring Bundle  </v>
      </c>
      <c r="C343" s="360" t="s">
        <v>1683</v>
      </c>
    </row>
    <row r="344" spans="1:3">
      <c r="A344" s="159">
        <f>'Main Meals'!C344</f>
        <v>40845</v>
      </c>
      <c r="B344" s="159" t="str">
        <f>'Main Meals'!D344</f>
        <v xml:space="preserve">PfizerNutrimedy Bundle 1 </v>
      </c>
      <c r="C344" s="93" t="s">
        <v>137</v>
      </c>
    </row>
    <row r="345" spans="1:3">
      <c r="A345" s="159">
        <f>'Main Meals'!C345</f>
        <v>40846</v>
      </c>
      <c r="B345" s="159" t="str">
        <f>'Main Meals'!D345</f>
        <v xml:space="preserve">PfizerNutrimedy Bundle 2 </v>
      </c>
      <c r="C345" s="358" t="s">
        <v>137</v>
      </c>
    </row>
    <row r="346" spans="1:3" ht="62.4">
      <c r="A346" s="159">
        <f>'Main Meals'!C346</f>
        <v>80901</v>
      </c>
      <c r="B346" s="159" t="str">
        <f>'Main Meals'!D346</f>
        <v>Chocolate Fudge Brownie Bites (12 bites)</v>
      </c>
      <c r="C346" s="103" t="s">
        <v>1878</v>
      </c>
    </row>
    <row r="347" spans="1:3" ht="84">
      <c r="A347" s="159">
        <f>'Main Meals'!C347</f>
        <v>40847</v>
      </c>
      <c r="B347" s="159" t="str">
        <f>'Main Meals'!D347</f>
        <v xml:space="preserve">Mother's Day Dinner Bundle  </v>
      </c>
      <c r="C347" s="361" t="s">
        <v>1710</v>
      </c>
    </row>
    <row r="348" spans="1:3">
      <c r="A348" s="159">
        <f>'Main Meals'!C348</f>
        <v>81001</v>
      </c>
      <c r="B348" s="159" t="str">
        <f>'Main Meals'!D348</f>
        <v xml:space="preserve">Penne with Bolognese </v>
      </c>
    </row>
    <row r="349" spans="1:3" ht="78">
      <c r="A349" s="159">
        <f>'Main Meals'!C349</f>
        <v>4703</v>
      </c>
      <c r="B349" s="159" t="str">
        <f>'Main Meals'!D349</f>
        <v>Frittata (Kale &amp; Parmesan)</v>
      </c>
      <c r="C349" s="184" t="s">
        <v>1724</v>
      </c>
    </row>
    <row r="350" spans="1:3" ht="46.8">
      <c r="A350" s="159">
        <f>'Main Meals'!C350</f>
        <v>5003</v>
      </c>
      <c r="B350" s="159" t="str">
        <f>'Main Meals'!D350</f>
        <v>Dragon Fruit  Smoothie (8 oz)</v>
      </c>
      <c r="C350" s="103" t="s">
        <v>1750</v>
      </c>
    </row>
    <row r="351" spans="1:3" ht="109.2">
      <c r="A351" s="159">
        <f>'Main Meals'!C351</f>
        <v>5004</v>
      </c>
      <c r="B351" s="159" t="str">
        <f>'Main Meals'!D351</f>
        <v>Dragon Fruit  Smoothie (32 oz)</v>
      </c>
      <c r="C351" s="103" t="s">
        <v>1751</v>
      </c>
    </row>
    <row r="352" spans="1:3" ht="93.6">
      <c r="A352" s="159">
        <f>'Main Meals'!C352</f>
        <v>60702</v>
      </c>
      <c r="B352" s="159" t="str">
        <f>'Main Meals'!D352</f>
        <v>Sunrise Fruit Smoothie (32 oz)</v>
      </c>
      <c r="C352" s="103" t="s">
        <v>1739</v>
      </c>
    </row>
    <row r="353" spans="1:3" ht="93.6">
      <c r="A353" s="159">
        <f>'Main Meals'!C353</f>
        <v>5604</v>
      </c>
      <c r="B353" s="159" t="str">
        <f>'Main Meals'!D353</f>
        <v>Coco Berry Smoothie  (32 oz)</v>
      </c>
      <c r="C353" s="103" t="s">
        <v>1737</v>
      </c>
    </row>
    <row r="354" spans="1:3" ht="93.6">
      <c r="A354" s="159">
        <f>'Main Meals'!C354</f>
        <v>13902</v>
      </c>
      <c r="B354" s="159" t="str">
        <f>'Main Meals'!D354</f>
        <v>Turmeric Latte (32 oz)</v>
      </c>
      <c r="C354" s="103" t="s">
        <v>1736</v>
      </c>
    </row>
    <row r="355" spans="1:3" ht="78">
      <c r="A355" s="159">
        <f>'Main Meals'!C355</f>
        <v>14002</v>
      </c>
      <c r="B355" s="159" t="str">
        <f>'Main Meals'!D355</f>
        <v>Mashed Sweet Potato  (24 oz)</v>
      </c>
      <c r="C355" s="103" t="s">
        <v>1776</v>
      </c>
    </row>
    <row r="356" spans="1:3" ht="62.4">
      <c r="A356" s="159">
        <f>'Main Meals'!C356</f>
        <v>82001</v>
      </c>
      <c r="B356" s="159" t="str">
        <f>'Main Meals'!D356</f>
        <v>Lemon Rosemary Entrée (Chicken)</v>
      </c>
      <c r="C356" s="184" t="s">
        <v>1722</v>
      </c>
    </row>
    <row r="357" spans="1:3" ht="62.4">
      <c r="A357" s="159">
        <f>'Main Meals'!C357</f>
        <v>82002</v>
      </c>
      <c r="B357" s="159" t="str">
        <f>'Main Meals'!D357</f>
        <v>Lemon Rosemary Entrée (Salmon)</v>
      </c>
      <c r="C357" s="184" t="s">
        <v>1722</v>
      </c>
    </row>
    <row r="358" spans="1:3" s="113" customFormat="1" ht="62.4">
      <c r="A358" s="364">
        <f>'Main Meals'!C358</f>
        <v>83001</v>
      </c>
      <c r="B358" s="364" t="str">
        <f>'Main Meals'!D358</f>
        <v xml:space="preserve">Sea Bass with French Polynesian Pineapple Green Sauce </v>
      </c>
      <c r="C358" s="343" t="s">
        <v>1782</v>
      </c>
    </row>
    <row r="359" spans="1:3">
      <c r="A359" s="159">
        <f>'Main Meals'!C359</f>
        <v>84001</v>
      </c>
      <c r="B359" s="159" t="str">
        <f>'Main Meals'!D359</f>
        <v xml:space="preserve">Falafel with Kale Sesame Salad </v>
      </c>
      <c r="C359" s="184"/>
    </row>
    <row r="360" spans="1:3" ht="46.8">
      <c r="A360" s="159">
        <f>'Main Meals'!C360</f>
        <v>85001</v>
      </c>
      <c r="B360" s="159" t="str">
        <f>'Main Meals'!D360</f>
        <v xml:space="preserve">Lasagna Alessandra </v>
      </c>
      <c r="C360" s="184" t="s">
        <v>1791</v>
      </c>
    </row>
    <row r="361" spans="1:3" ht="46.8">
      <c r="A361" s="159">
        <f>'Main Meals'!C361</f>
        <v>86001</v>
      </c>
      <c r="B361" s="159" t="str">
        <f>'Main Meals'!D361</f>
        <v>Green Smoothie (8 oz)</v>
      </c>
      <c r="C361" s="184" t="s">
        <v>1864</v>
      </c>
    </row>
    <row r="362" spans="1:3" ht="46.8">
      <c r="A362" s="159">
        <f>'Main Meals'!C362</f>
        <v>86002</v>
      </c>
      <c r="B362" s="159" t="str">
        <f>'Main Meals'!D362</f>
        <v>Green Smoothie (32 oz)</v>
      </c>
      <c r="C362" s="184" t="s">
        <v>1864</v>
      </c>
    </row>
    <row r="363" spans="1:3" ht="93.6">
      <c r="A363" s="159">
        <f>'Main Meals'!C363</f>
        <v>87001</v>
      </c>
      <c r="B363" s="159" t="str">
        <f>'Main Meals'!D363</f>
        <v xml:space="preserve">Popcorn Chicken  </v>
      </c>
      <c r="C363" s="184" t="s">
        <v>2198</v>
      </c>
    </row>
    <row r="364" spans="1:3" ht="31.2">
      <c r="A364" s="159">
        <f>'Main Meals'!C364</f>
        <v>40848</v>
      </c>
      <c r="B364" s="159" t="str">
        <f>'Main Meals'!D364</f>
        <v xml:space="preserve">Father's Day Bundle  </v>
      </c>
      <c r="C364" s="103" t="s">
        <v>2166</v>
      </c>
    </row>
    <row r="365" spans="1:3">
      <c r="A365" s="159">
        <f>'Main Meals'!C365</f>
        <v>88001</v>
      </c>
      <c r="B365" s="159" t="str">
        <f>'Main Meals'!D365</f>
        <v>Energy Bites 8 Pack (Peanut Butter &amp; Chocolate )</v>
      </c>
      <c r="C365" s="362" t="s">
        <v>137</v>
      </c>
    </row>
    <row r="366" spans="1:3">
      <c r="A366" s="159">
        <f>'Main Meals'!C366</f>
        <v>88002</v>
      </c>
      <c r="B366" s="159" t="str">
        <f>'Main Meals'!D366</f>
        <v>Energy Bites 8 Pack (Almond Cranberry)</v>
      </c>
      <c r="C366" s="362" t="s">
        <v>137</v>
      </c>
    </row>
    <row r="367" spans="1:3">
      <c r="A367" s="159">
        <f>'Main Meals'!C367</f>
        <v>88003</v>
      </c>
      <c r="B367" s="159" t="str">
        <f>'Main Meals'!D367</f>
        <v>Energy Bites 8 Pack (Mocha Espresso)</v>
      </c>
      <c r="C367" s="362" t="s">
        <v>137</v>
      </c>
    </row>
    <row r="368" spans="1:3">
      <c r="A368" s="159">
        <f>'Main Meals'!C368</f>
        <v>88004</v>
      </c>
      <c r="B368" s="159" t="str">
        <f>'Main Meals'!D368</f>
        <v>Energy Bites 8 Pack (Lemon Coconut)</v>
      </c>
      <c r="C368" s="362" t="s">
        <v>137</v>
      </c>
    </row>
    <row r="369" spans="1:3">
      <c r="A369" s="159">
        <f>'Main Meals'!C369</f>
        <v>88005</v>
      </c>
      <c r="B369" s="159" t="str">
        <f>'Main Meals'!D369</f>
        <v>Energy Bites 8 Pack (Variety Pack)</v>
      </c>
      <c r="C369" s="362" t="s">
        <v>137</v>
      </c>
    </row>
    <row r="370" spans="1:3" ht="62.4">
      <c r="A370" s="159">
        <f>'Main Meals'!C370</f>
        <v>88101</v>
      </c>
      <c r="B370" s="159" t="str">
        <f>'Main Meals'!D370</f>
        <v>Quesadilla (Chicken)</v>
      </c>
      <c r="C370" s="197" t="s">
        <v>1853</v>
      </c>
    </row>
    <row r="371" spans="1:3" ht="62.4">
      <c r="A371" s="159">
        <f>'Main Meals'!C371</f>
        <v>88102</v>
      </c>
      <c r="B371" s="159" t="str">
        <f>'Main Meals'!D371</f>
        <v>Quesadilla (Veggie)</v>
      </c>
      <c r="C371" s="197" t="s">
        <v>1853</v>
      </c>
    </row>
    <row r="372" spans="1:3" ht="46.8">
      <c r="A372" s="159">
        <f>'Main Meals'!C372</f>
        <v>88201</v>
      </c>
      <c r="B372" s="159" t="str">
        <f>'Main Meals'!D372</f>
        <v>Macarons (Chocolate)</v>
      </c>
      <c r="C372" s="197" t="s">
        <v>1861</v>
      </c>
    </row>
    <row r="373" spans="1:3" ht="58.2">
      <c r="A373" s="159">
        <f>'Main Meals'!C373</f>
        <v>88301</v>
      </c>
      <c r="B373" s="159" t="str">
        <f>'Main Meals'!D373</f>
        <v xml:space="preserve">Tropical Fruit Cup </v>
      </c>
      <c r="C373" s="369" t="s">
        <v>1879</v>
      </c>
    </row>
    <row r="374" spans="1:3" ht="62.4">
      <c r="A374" s="159">
        <f>'Main Meals'!C374</f>
        <v>88401</v>
      </c>
      <c r="B374" s="159" t="str">
        <f>'Main Meals'!D374</f>
        <v xml:space="preserve">Veggie Burger </v>
      </c>
      <c r="C374" s="197" t="s">
        <v>1852</v>
      </c>
    </row>
    <row r="375" spans="1:3" ht="31.2">
      <c r="A375" s="159">
        <f>'Main Meals'!C375</f>
        <v>40849</v>
      </c>
      <c r="B375" s="159" t="str">
        <f>'Main Meals'!D375</f>
        <v xml:space="preserve">Summer Bundle </v>
      </c>
      <c r="C375" s="197" t="s">
        <v>1854</v>
      </c>
    </row>
    <row r="376" spans="1:3" ht="46.8">
      <c r="A376" s="159">
        <f>'Main Meals'!C376</f>
        <v>88501</v>
      </c>
      <c r="B376" s="159" t="str">
        <f>'Main Meals'!D376</f>
        <v xml:space="preserve">Pollo A La Azteca </v>
      </c>
      <c r="C376" s="197" t="s">
        <v>1856</v>
      </c>
    </row>
    <row r="377" spans="1:3">
      <c r="A377" s="159">
        <f>'Main Meals'!C377</f>
        <v>40850</v>
      </c>
      <c r="B377" s="159" t="str">
        <f>'Main Meals'!D377</f>
        <v>BIDMC / MichMed Omnivore  (Tuesday)</v>
      </c>
      <c r="C377" s="197" t="s">
        <v>137</v>
      </c>
    </row>
    <row r="378" spans="1:3">
      <c r="A378" s="159">
        <f>'Main Meals'!C378</f>
        <v>40851</v>
      </c>
      <c r="B378" s="159" t="str">
        <f>'Main Meals'!D378</f>
        <v>BIDMC / MichMed Omnivore  (Wednesday)</v>
      </c>
      <c r="C378" s="197" t="s">
        <v>137</v>
      </c>
    </row>
    <row r="379" spans="1:3">
      <c r="A379" s="159">
        <f>'Main Meals'!C379</f>
        <v>40852</v>
      </c>
      <c r="B379" s="159" t="str">
        <f>'Main Meals'!D379</f>
        <v>BIDMC / MichMed Omnivore  (Friday)</v>
      </c>
      <c r="C379" s="197" t="s">
        <v>137</v>
      </c>
    </row>
    <row r="380" spans="1:3">
      <c r="A380" s="159">
        <f>'Main Meals'!C380</f>
        <v>40853</v>
      </c>
      <c r="B380" s="159" t="str">
        <f>'Main Meals'!D380</f>
        <v>BIDMC / MichMed Vegetarian (Tuesday)</v>
      </c>
      <c r="C380" s="197" t="s">
        <v>137</v>
      </c>
    </row>
    <row r="381" spans="1:3">
      <c r="A381" s="159">
        <f>'Main Meals'!C381</f>
        <v>40854</v>
      </c>
      <c r="B381" s="159" t="str">
        <f>'Main Meals'!D381</f>
        <v>BIDMC / MichMed Vegetarian (Wednesday)</v>
      </c>
      <c r="C381" s="197" t="s">
        <v>137</v>
      </c>
    </row>
    <row r="382" spans="1:3">
      <c r="A382" s="159">
        <f>'Main Meals'!C382</f>
        <v>40856</v>
      </c>
      <c r="B382" s="159" t="str">
        <f>'Main Meals'!D382</f>
        <v>BIDMC / MichMed Vegetarian (Friday)</v>
      </c>
      <c r="C382" s="197" t="s">
        <v>137</v>
      </c>
    </row>
    <row r="383" spans="1:3">
      <c r="A383" s="159">
        <f>'Main Meals'!C383</f>
        <v>40857</v>
      </c>
      <c r="B383" s="159" t="str">
        <f>'Main Meals'!D383</f>
        <v xml:space="preserve">BIDMC / MichMed Freezer Omnivore   </v>
      </c>
      <c r="C383" s="197" t="s">
        <v>137</v>
      </c>
    </row>
    <row r="384" spans="1:3">
      <c r="A384" s="159">
        <f>'Main Meals'!C384</f>
        <v>40858</v>
      </c>
      <c r="B384" s="159" t="str">
        <f>'Main Meals'!D384</f>
        <v xml:space="preserve">BIDMC / MichMed Freezer Vegetarian  </v>
      </c>
      <c r="C384" s="197" t="s">
        <v>137</v>
      </c>
    </row>
    <row r="385" spans="1:3" ht="78">
      <c r="A385" s="159">
        <f>'Main Meals'!C385</f>
        <v>88601</v>
      </c>
      <c r="B385" s="159" t="str">
        <f>'Main Meals'!D385</f>
        <v xml:space="preserve">Nachos for 2 </v>
      </c>
      <c r="C385" s="184" t="s">
        <v>1877</v>
      </c>
    </row>
    <row r="386" spans="1:3" ht="78">
      <c r="A386" s="159">
        <f>'Main Meals'!C386</f>
        <v>40859</v>
      </c>
      <c r="B386" s="159" t="str">
        <f>'Main Meals'!D386</f>
        <v xml:space="preserve">Taco Night Bundle  </v>
      </c>
      <c r="C386" s="184" t="s">
        <v>1894</v>
      </c>
    </row>
    <row r="387" spans="1:3">
      <c r="A387" s="159">
        <f>'Main Meals'!C387</f>
        <v>40860</v>
      </c>
      <c r="B387" s="159" t="str">
        <f>'Main Meals'!D387</f>
        <v>FODMAP Light Omnivore Week 1 &amp; 3 (Friday)</v>
      </c>
      <c r="C387" s="197" t="s">
        <v>137</v>
      </c>
    </row>
    <row r="388" spans="1:3">
      <c r="A388" s="159">
        <f>'Main Meals'!C388</f>
        <v>40861</v>
      </c>
      <c r="B388" s="159" t="str">
        <f>'Main Meals'!D388</f>
        <v>FODMAP Light Omnivore Week 1 &amp; 3 (Wednesday)</v>
      </c>
      <c r="C388" s="197" t="s">
        <v>137</v>
      </c>
    </row>
    <row r="389" spans="1:3">
      <c r="A389" s="159">
        <f>'Main Meals'!C389</f>
        <v>40862</v>
      </c>
      <c r="B389" s="159" t="str">
        <f>'Main Meals'!D389</f>
        <v>FODMAP Light Omnivore Week 1 &amp; 3 (Tuesday)</v>
      </c>
      <c r="C389" s="197" t="s">
        <v>137</v>
      </c>
    </row>
    <row r="390" spans="1:3">
      <c r="A390" s="159">
        <f>'Main Meals'!C390</f>
        <v>40863</v>
      </c>
      <c r="B390" s="159" t="str">
        <f>'Main Meals'!D390</f>
        <v>FODMAP Light Omnivore Week 2 &amp; 4 (Tuesday)</v>
      </c>
      <c r="C390" s="197" t="s">
        <v>137</v>
      </c>
    </row>
    <row r="391" spans="1:3">
      <c r="A391" s="159">
        <f>'Main Meals'!C391</f>
        <v>40864</v>
      </c>
      <c r="B391" s="159" t="str">
        <f>'Main Meals'!D391</f>
        <v>FODMAP Light Omnivore Week 2 &amp; 4 (Wednesday)</v>
      </c>
      <c r="C391" s="197" t="s">
        <v>137</v>
      </c>
    </row>
    <row r="392" spans="1:3">
      <c r="A392" s="159">
        <f>'Main Meals'!C392</f>
        <v>40865</v>
      </c>
      <c r="B392" s="159" t="str">
        <f>'Main Meals'!D392</f>
        <v>FODMAP Light Omnivore Week 2 &amp; 4 (Friday)</v>
      </c>
      <c r="C392" s="197" t="s">
        <v>137</v>
      </c>
    </row>
    <row r="393" spans="1:3">
      <c r="A393" s="159">
        <f>'Main Meals'!C393</f>
        <v>40866</v>
      </c>
      <c r="B393" s="159" t="str">
        <f>'Main Meals'!D393</f>
        <v>FODMAP Light Omnivore Dairy Free Week 1 &amp; 3 (Friday)</v>
      </c>
      <c r="C393" s="197" t="s">
        <v>137</v>
      </c>
    </row>
    <row r="394" spans="1:3">
      <c r="A394" s="159">
        <f>'Main Meals'!C394</f>
        <v>40867</v>
      </c>
      <c r="B394" s="159" t="str">
        <f>'Main Meals'!D394</f>
        <v>FODMAP Light Omnivore Dairy Free Week 1 &amp; 3 (Wednesday)</v>
      </c>
      <c r="C394" s="197" t="s">
        <v>137</v>
      </c>
    </row>
    <row r="395" spans="1:3">
      <c r="A395" s="159">
        <f>'Main Meals'!C395</f>
        <v>40868</v>
      </c>
      <c r="B395" s="159" t="str">
        <f>'Main Meals'!D395</f>
        <v>FODMAP Light Omnivore Dairy Free Week 1 &amp; 3 (Tuesday)</v>
      </c>
      <c r="C395" s="197" t="s">
        <v>137</v>
      </c>
    </row>
    <row r="396" spans="1:3">
      <c r="A396" s="159">
        <f>'Main Meals'!C396</f>
        <v>40869</v>
      </c>
      <c r="B396" s="159" t="str">
        <f>'Main Meals'!D396</f>
        <v>FODMAP Light Omnivore Dairy Free Week 2 &amp; 4 (Tuesday)</v>
      </c>
      <c r="C396" s="197" t="s">
        <v>137</v>
      </c>
    </row>
    <row r="397" spans="1:3">
      <c r="A397" s="159">
        <f>'Main Meals'!C397</f>
        <v>40870</v>
      </c>
      <c r="B397" s="159" t="str">
        <f>'Main Meals'!D397</f>
        <v>FODMAP Light Omnivore Dairy Free Week 2 &amp; 4 (Wednesday)</v>
      </c>
      <c r="C397" s="197" t="s">
        <v>137</v>
      </c>
    </row>
    <row r="398" spans="1:3">
      <c r="A398" s="159">
        <f>'Main Meals'!C398</f>
        <v>40871</v>
      </c>
      <c r="B398" s="159" t="str">
        <f>'Main Meals'!D398</f>
        <v>FODMAP Light Omnivore Dairy Free Week 2 &amp; 4 (Friday)</v>
      </c>
      <c r="C398" s="197" t="s">
        <v>137</v>
      </c>
    </row>
    <row r="399" spans="1:3">
      <c r="A399" s="159">
        <f>'Main Meals'!C399</f>
        <v>40872</v>
      </c>
      <c r="B399" s="159" t="str">
        <f>'Main Meals'!D399</f>
        <v>FODMAP Light Vegetarian Week 1 &amp; 3 (Friday)</v>
      </c>
      <c r="C399" s="197" t="s">
        <v>137</v>
      </c>
    </row>
    <row r="400" spans="1:3">
      <c r="A400" s="159">
        <f>'Main Meals'!C400</f>
        <v>40873</v>
      </c>
      <c r="B400" s="159" t="str">
        <f>'Main Meals'!D400</f>
        <v>FODMAP Light Vegetarian Week 1 &amp; 3 (Wednesday)</v>
      </c>
      <c r="C400" s="197" t="s">
        <v>137</v>
      </c>
    </row>
    <row r="401" spans="1:3">
      <c r="A401" s="159">
        <f>'Main Meals'!C401</f>
        <v>40874</v>
      </c>
      <c r="B401" s="159" t="str">
        <f>'Main Meals'!D401</f>
        <v>FODMAP Light Vegetarian Week 1 &amp; 3 (Tuesday)</v>
      </c>
      <c r="C401" s="197" t="s">
        <v>137</v>
      </c>
    </row>
    <row r="402" spans="1:3">
      <c r="A402" s="159">
        <f>'Main Meals'!C402</f>
        <v>40875</v>
      </c>
      <c r="B402" s="159" t="str">
        <f>'Main Meals'!D402</f>
        <v>FODMAP Light Vegetarian Week 2 &amp; 4 (Tuesday)</v>
      </c>
      <c r="C402" s="197" t="s">
        <v>137</v>
      </c>
    </row>
    <row r="403" spans="1:3">
      <c r="A403" s="159">
        <f>'Main Meals'!C403</f>
        <v>40876</v>
      </c>
      <c r="B403" s="159" t="str">
        <f>'Main Meals'!D403</f>
        <v>FODMAP Light Vegetarian Week 2 &amp; 4 (Wednesday)</v>
      </c>
      <c r="C403" s="197" t="s">
        <v>137</v>
      </c>
    </row>
    <row r="404" spans="1:3">
      <c r="A404" s="159">
        <f>'Main Meals'!C404</f>
        <v>40877</v>
      </c>
      <c r="B404" s="159" t="str">
        <f>'Main Meals'!D404</f>
        <v>FODMAP Light Vegetarian Week 2 &amp; 4 (Friday)</v>
      </c>
      <c r="C404" s="197" t="s">
        <v>137</v>
      </c>
    </row>
    <row r="405" spans="1:3">
      <c r="A405" s="159">
        <f>'Main Meals'!C405</f>
        <v>40878</v>
      </c>
      <c r="B405" s="159" t="str">
        <f>'Main Meals'!D405</f>
        <v>FODMAP Light Vegetarian Dairy Free Week 1 &amp; 3 (Friday)</v>
      </c>
      <c r="C405" s="197" t="s">
        <v>137</v>
      </c>
    </row>
    <row r="406" spans="1:3">
      <c r="A406" s="159">
        <f>'Main Meals'!C406</f>
        <v>40879</v>
      </c>
      <c r="B406" s="159" t="str">
        <f>'Main Meals'!D406</f>
        <v>FODMAP Light Vegetarian Dairy Free Week 1 &amp; 3 (Wednesday)</v>
      </c>
      <c r="C406" s="197" t="s">
        <v>137</v>
      </c>
    </row>
    <row r="407" spans="1:3">
      <c r="A407" s="159">
        <f>'Main Meals'!C407</f>
        <v>40880</v>
      </c>
      <c r="B407" s="159" t="str">
        <f>'Main Meals'!D407</f>
        <v>FODMAP Light Vegetarian Dairy Free Week 1 &amp; 3 (Tuesday)</v>
      </c>
      <c r="C407" s="197" t="s">
        <v>137</v>
      </c>
    </row>
    <row r="408" spans="1:3">
      <c r="A408" s="159">
        <f>'Main Meals'!C408</f>
        <v>40881</v>
      </c>
      <c r="B408" s="159" t="str">
        <f>'Main Meals'!D408</f>
        <v>FODMAP Light Vegetarian Dairy Free Week 2 &amp; 4 (Tuesday)</v>
      </c>
      <c r="C408" s="197" t="s">
        <v>137</v>
      </c>
    </row>
    <row r="409" spans="1:3">
      <c r="A409" s="159">
        <f>'Main Meals'!C409</f>
        <v>40882</v>
      </c>
      <c r="B409" s="159" t="str">
        <f>'Main Meals'!D409</f>
        <v>FODMAP Light Vegetarian Dairy Free Week 2 &amp; 4 (Wednesday)</v>
      </c>
      <c r="C409" s="197" t="s">
        <v>137</v>
      </c>
    </row>
    <row r="410" spans="1:3">
      <c r="A410" s="159">
        <f>'Main Meals'!C410</f>
        <v>40883</v>
      </c>
      <c r="B410" s="159" t="str">
        <f>'Main Meals'!D410</f>
        <v>FODMAP Light Vegetarian Dairy Free Week 2 &amp; 4 (Friday)</v>
      </c>
      <c r="C410" s="197" t="s">
        <v>137</v>
      </c>
    </row>
    <row r="411" spans="1:3" ht="46.8">
      <c r="A411" s="159">
        <f>'Main Meals'!C411</f>
        <v>88701</v>
      </c>
      <c r="B411" s="159" t="str">
        <f>'Main Meals'!D411</f>
        <v xml:space="preserve">Turkey Meatloaf with Rosemary Whipped Potatoes &amp; Green Beans </v>
      </c>
      <c r="C411" s="197" t="s">
        <v>1975</v>
      </c>
    </row>
    <row r="412" spans="1:3" ht="46.8">
      <c r="A412" s="159">
        <f>'Main Meals'!C412</f>
        <v>88801</v>
      </c>
      <c r="B412" s="159" t="str">
        <f>'Main Meals'!D412</f>
        <v xml:space="preserve">Mediterranean Sea Bass </v>
      </c>
      <c r="C412" s="197" t="s">
        <v>2181</v>
      </c>
    </row>
    <row r="413" spans="1:3" ht="46.8">
      <c r="A413" s="159">
        <f>'Main Meals'!C413</f>
        <v>3101</v>
      </c>
      <c r="B413" s="159" t="str">
        <f>'Main Meals'!D413</f>
        <v xml:space="preserve">Harvest Salad </v>
      </c>
      <c r="C413" s="197" t="s">
        <v>1977</v>
      </c>
    </row>
    <row r="414" spans="1:3" ht="62.4">
      <c r="A414" s="159">
        <f>'Main Meals'!C414</f>
        <v>88901</v>
      </c>
      <c r="B414" s="159" t="str">
        <f>'Main Meals'!D414</f>
        <v xml:space="preserve">Chickpea Curry </v>
      </c>
      <c r="C414" s="184" t="s">
        <v>1987</v>
      </c>
    </row>
    <row r="415" spans="1:3" ht="31.2">
      <c r="A415" s="159">
        <f>'Main Meals'!C415</f>
        <v>89001</v>
      </c>
      <c r="B415" s="159" t="str">
        <f>'Main Meals'!D415</f>
        <v xml:space="preserve">Pumpkin Loaf </v>
      </c>
      <c r="C415" s="184" t="s">
        <v>2010</v>
      </c>
    </row>
    <row r="416" spans="1:3">
      <c r="A416" s="159">
        <f>'Main Meals'!C416</f>
        <v>89101</v>
      </c>
      <c r="B416" s="159" t="str">
        <f>'Main Meals'!D416</f>
        <v xml:space="preserve">Coconut Macaroons  </v>
      </c>
      <c r="C416" s="184" t="s">
        <v>2211</v>
      </c>
    </row>
    <row r="417" spans="1:3" ht="62.4">
      <c r="A417" s="159">
        <f>'Main Meals'!C417</f>
        <v>40884</v>
      </c>
      <c r="B417" s="159" t="str">
        <f>'Main Meals'!D417</f>
        <v xml:space="preserve">GI-Friendly Holiday Bundle </v>
      </c>
      <c r="C417" s="197" t="s">
        <v>2000</v>
      </c>
    </row>
    <row r="418" spans="1:3" ht="171.6">
      <c r="A418" s="159">
        <f>'Main Meals'!C418</f>
        <v>40885</v>
      </c>
      <c r="B418" s="159" t="str">
        <f>'Main Meals'!D418</f>
        <v>Holiday Experience  (Sea Bass)</v>
      </c>
      <c r="C418" s="197" t="s">
        <v>2043</v>
      </c>
    </row>
    <row r="419" spans="1:3" ht="171.6">
      <c r="A419" s="159">
        <f>'Main Meals'!C419</f>
        <v>40886</v>
      </c>
      <c r="B419" s="159" t="str">
        <f>'Main Meals'!D419</f>
        <v>Holiday Experience  (Lamb)</v>
      </c>
      <c r="C419" s="197" t="s">
        <v>2043</v>
      </c>
    </row>
    <row r="420" spans="1:3">
      <c r="A420" s="159">
        <f>'Main Meals'!C420</f>
        <v>89201</v>
      </c>
      <c r="B420" s="159" t="str">
        <f>'Main Meals'!D420</f>
        <v xml:space="preserve">Black Sea Bass in Persillade with Almond-Mint Rice Pilaf </v>
      </c>
      <c r="C420" s="93" t="s">
        <v>1284</v>
      </c>
    </row>
    <row r="421" spans="1:3">
      <c r="A421" s="159">
        <f>'Main Meals'!C421</f>
        <v>89301</v>
      </c>
      <c r="B421" s="159" t="str">
        <f>'Main Meals'!D421</f>
        <v xml:space="preserve">Colorado Lamb Loin in Persillade with Almond-Mint Rice Pilaf </v>
      </c>
      <c r="C421" s="93" t="s">
        <v>1284</v>
      </c>
    </row>
    <row r="422" spans="1:3">
      <c r="A422" s="159">
        <f>'Main Meals'!C422</f>
        <v>89401</v>
      </c>
      <c r="B422" s="159" t="str">
        <f>'Main Meals'!D422</f>
        <v xml:space="preserve">Lobster Bisque </v>
      </c>
      <c r="C422" s="93" t="s">
        <v>1284</v>
      </c>
    </row>
    <row r="423" spans="1:3">
      <c r="A423" s="159">
        <f>'Main Meals'!C423</f>
        <v>89501</v>
      </c>
      <c r="B423" s="159" t="str">
        <f>'Main Meals'!D423</f>
        <v xml:space="preserve">Baby Carrots and Radicchio in Blood Orange Sauce </v>
      </c>
      <c r="C423" s="93" t="s">
        <v>1284</v>
      </c>
    </row>
    <row r="424" spans="1:3">
      <c r="A424" s="159">
        <f>'Main Meals'!C424</f>
        <v>89601</v>
      </c>
      <c r="B424" s="159" t="str">
        <f>'Main Meals'!D424</f>
        <v xml:space="preserve">Coulant au Chocolat  </v>
      </c>
      <c r="C424" s="93" t="s">
        <v>1284</v>
      </c>
    </row>
    <row r="425" spans="1:3">
      <c r="A425" s="159">
        <f>'Main Meals'!C425</f>
        <v>89701</v>
      </c>
      <c r="B425" s="159" t="str">
        <f>'Main Meals'!D425</f>
        <v xml:space="preserve">Terrine of Dungeness Crab </v>
      </c>
      <c r="C425" s="93" t="s">
        <v>1284</v>
      </c>
    </row>
    <row r="426" spans="1:3">
      <c r="A426" s="159">
        <f>'Main Meals'!C426</f>
        <v>40887</v>
      </c>
      <c r="B426" s="159" t="str">
        <f>'Main Meals'!D426</f>
        <v>Valentines Bundle  (double sea bass)</v>
      </c>
      <c r="C426" s="276" t="s">
        <v>2101</v>
      </c>
    </row>
    <row r="427" spans="1:3">
      <c r="A427" s="159">
        <f>'Main Meals'!C427</f>
        <v>40888</v>
      </c>
      <c r="B427" s="159" t="str">
        <f>'Main Meals'!D427</f>
        <v>Valentines Bundle  (double lamb)</v>
      </c>
      <c r="C427" s="276" t="s">
        <v>2101</v>
      </c>
    </row>
    <row r="428" spans="1:3">
      <c r="A428" s="159">
        <f>'Main Meals'!C428</f>
        <v>40889</v>
      </c>
      <c r="B428" s="159" t="str">
        <f>'Main Meals'!D428</f>
        <v>Valentines Bundle  (one lamb one bass)</v>
      </c>
      <c r="C428" s="276" t="s">
        <v>2101</v>
      </c>
    </row>
    <row r="429" spans="1:3">
      <c r="A429" s="159">
        <f>'Main Meals'!C429</f>
        <v>89801</v>
      </c>
      <c r="B429" s="159" t="str">
        <f>'Main Meals'!D429</f>
        <v xml:space="preserve">Coulants au Chocolat &amp; Strawberry Ganache Lollipops </v>
      </c>
      <c r="C429" s="93" t="s">
        <v>1284</v>
      </c>
    </row>
    <row r="430" spans="1:3">
      <c r="A430" s="159">
        <f>'Main Meals'!C430</f>
        <v>20210</v>
      </c>
      <c r="B430" s="159" t="str">
        <f>'Main Meals'!D430</f>
        <v xml:space="preserve">Tortilla Española  </v>
      </c>
    </row>
    <row r="431" spans="1:3">
      <c r="A431" s="159">
        <f>'Main Meals'!C431</f>
        <v>30210</v>
      </c>
      <c r="B431" s="159" t="str">
        <f>'Main Meals'!D431</f>
        <v xml:space="preserve">Chicken &amp; Rice Soup </v>
      </c>
    </row>
    <row r="432" spans="1:3">
      <c r="A432" s="159">
        <f>'Main Meals'!C432</f>
        <v>7810</v>
      </c>
      <c r="B432" s="159" t="str">
        <f>'Main Meals'!D432</f>
        <v xml:space="preserve">Three-Spice Turkey Chili </v>
      </c>
    </row>
    <row r="433" spans="1:2">
      <c r="A433" s="159">
        <f>'Main Meals'!C433</f>
        <v>8010</v>
      </c>
      <c r="B433" s="159" t="str">
        <f>'Main Meals'!D433</f>
        <v xml:space="preserve">Carrot Ginger Soup </v>
      </c>
    </row>
    <row r="434" spans="1:2">
      <c r="A434" s="159">
        <f>'Main Meals'!C434</f>
        <v>30610</v>
      </c>
      <c r="B434" s="159" t="str">
        <f>'Main Meals'!D434</f>
        <v>Tortilla Soup (Chicken)</v>
      </c>
    </row>
    <row r="435" spans="1:2">
      <c r="A435" s="159">
        <f>'Main Meals'!C435</f>
        <v>30611</v>
      </c>
      <c r="B435" s="159" t="str">
        <f>'Main Meals'!D435</f>
        <v>Tortilla Soup (Vegetable)</v>
      </c>
    </row>
    <row r="436" spans="1:2">
      <c r="A436" s="159">
        <f>'Main Meals'!C436</f>
        <v>11010</v>
      </c>
      <c r="B436" s="159" t="str">
        <f>'Main Meals'!D436</f>
        <v xml:space="preserve">​Grab &amp; Go Gazpacho </v>
      </c>
    </row>
    <row r="437" spans="1:2">
      <c r="A437" s="159">
        <f>'Main Meals'!C437</f>
        <v>14010</v>
      </c>
      <c r="B437" s="159" t="str">
        <f>'Main Meals'!D437</f>
        <v xml:space="preserve">Mashed Sweet Potato  </v>
      </c>
    </row>
    <row r="438" spans="1:2">
      <c r="A438" s="159">
        <f>'Main Meals'!C438</f>
        <v>10210</v>
      </c>
      <c r="B438" s="159" t="str">
        <f>'Main Meals'!D438</f>
        <v xml:space="preserve">Roasted Broccoli, Carrots and Brussel Sprouts </v>
      </c>
    </row>
    <row r="439" spans="1:2">
      <c r="A439" s="159">
        <f>'Main Meals'!C439</f>
        <v>5810</v>
      </c>
      <c r="B439" s="159" t="str">
        <f>'Main Meals'!D439</f>
        <v xml:space="preserve">Rosemary Whipped Potatoes </v>
      </c>
    </row>
    <row r="440" spans="1:2">
      <c r="A440" s="159">
        <f>'Main Meals'!C440</f>
        <v>6110</v>
      </c>
      <c r="B440" s="159" t="str">
        <f>'Main Meals'!D440</f>
        <v xml:space="preserve">Green Beans with Toasted Almonds </v>
      </c>
    </row>
    <row r="441" spans="1:2">
      <c r="A441" s="159">
        <f>'Main Meals'!C441</f>
        <v>30910</v>
      </c>
      <c r="B441" s="159" t="str">
        <f>'Main Meals'!D441</f>
        <v xml:space="preserve">Salmon with Dill </v>
      </c>
    </row>
    <row r="442" spans="1:2">
      <c r="A442" s="159">
        <f>'Main Meals'!C442</f>
        <v>10410</v>
      </c>
      <c r="B442" s="159" t="str">
        <f>'Main Meals'!D442</f>
        <v xml:space="preserve">Cumin Roasted Carrots &amp; Parsnips </v>
      </c>
    </row>
    <row r="443" spans="1:2">
      <c r="A443" s="159">
        <f>'Main Meals'!C443</f>
        <v>40210</v>
      </c>
      <c r="B443" s="159" t="str">
        <f>'Main Meals'!D443</f>
        <v xml:space="preserve">Roasted Shrimp </v>
      </c>
    </row>
    <row r="444" spans="1:2">
      <c r="A444" s="159">
        <f>'Main Meals'!C444</f>
        <v>13310</v>
      </c>
      <c r="B444" s="159" t="str">
        <f>'Main Meals'!D444</f>
        <v xml:space="preserve">Hummus   </v>
      </c>
    </row>
    <row r="445" spans="1:2">
      <c r="A445" s="159">
        <f>'Main Meals'!C445</f>
        <v>8610</v>
      </c>
      <c r="B445" s="159" t="str">
        <f>'Main Meals'!D445</f>
        <v xml:space="preserve">Herbed Quinoa </v>
      </c>
    </row>
    <row r="446" spans="1:2">
      <c r="A446" s="159">
        <f>'Main Meals'!C446</f>
        <v>84010</v>
      </c>
      <c r="B446" s="159" t="str">
        <f>'Main Meals'!D446</f>
        <v xml:space="preserve">Falafel with Kale Sesame Salad </v>
      </c>
    </row>
    <row r="447" spans="1:2">
      <c r="A447" s="159">
        <f>'Main Meals'!C447</f>
        <v>80410</v>
      </c>
      <c r="B447" s="159" t="str">
        <f>'Main Meals'!D447</f>
        <v xml:space="preserve">Gefilte Fish </v>
      </c>
    </row>
    <row r="448" spans="1:2">
      <c r="A448" s="159">
        <f>'Main Meals'!C448</f>
        <v>88210</v>
      </c>
      <c r="B448" s="159" t="str">
        <f>'Main Meals'!D448</f>
        <v xml:space="preserve">Macarons </v>
      </c>
    </row>
    <row r="449" spans="1:3">
      <c r="A449" s="159">
        <f>'Main Meals'!C449</f>
        <v>89110</v>
      </c>
      <c r="B449" s="159" t="str">
        <f>'Main Meals'!D449</f>
        <v xml:space="preserve">Coconut Macaroons  </v>
      </c>
    </row>
    <row r="450" spans="1:3">
      <c r="A450" s="159">
        <f>'Main Meals'!C450</f>
        <v>89910</v>
      </c>
      <c r="B450" s="159" t="str">
        <f>'Main Meals'!D450</f>
        <v xml:space="preserve">Roasted Kabocha Squash </v>
      </c>
    </row>
    <row r="451" spans="1:3" ht="78">
      <c r="A451" s="159">
        <f>'Main Meals'!C451</f>
        <v>90001</v>
      </c>
      <c r="B451" s="159" t="str">
        <f>'Main Meals'!D451</f>
        <v xml:space="preserve">Chicken Fricasse  </v>
      </c>
      <c r="C451" s="184" t="s">
        <v>2168</v>
      </c>
    </row>
    <row r="452" spans="1:3" ht="93.6">
      <c r="A452" s="159">
        <f>'Main Meals'!C452</f>
        <v>87002</v>
      </c>
      <c r="B452" s="159" t="str">
        <f>'Main Meals'!D452</f>
        <v xml:space="preserve">Popcorn Shrimp </v>
      </c>
      <c r="C452" s="184" t="s">
        <v>2198</v>
      </c>
    </row>
    <row r="453" spans="1:3" ht="46.8">
      <c r="A453" s="159">
        <f>'Main Meals'!C453</f>
        <v>91001</v>
      </c>
      <c r="B453" s="159" t="str">
        <f>'Main Meals'!D453</f>
        <v>Potato Kugel (16 oz)</v>
      </c>
      <c r="C453" s="184" t="s">
        <v>2195</v>
      </c>
    </row>
    <row r="454" spans="1:3" ht="78">
      <c r="A454" s="159">
        <f>'Main Meals'!C454</f>
        <v>92001</v>
      </c>
      <c r="B454" s="159" t="str">
        <f>'Main Meals'!D454</f>
        <v xml:space="preserve">Hearty Colorado Lamb Ragu Pasta </v>
      </c>
      <c r="C454" s="184" t="s">
        <v>2193</v>
      </c>
    </row>
    <row r="455" spans="1:3" ht="46.8">
      <c r="A455" s="159">
        <f>'Main Meals'!C455</f>
        <v>30902</v>
      </c>
      <c r="B455" s="159" t="str">
        <f>'Main Meals'!D455</f>
        <v>Salmon with Dill (16 oz)</v>
      </c>
      <c r="C455" s="184" t="s">
        <v>2197</v>
      </c>
    </row>
    <row r="456" spans="1:3" ht="46.8">
      <c r="A456" s="159">
        <f>'Main Meals'!C456</f>
        <v>13503</v>
      </c>
      <c r="B456" s="159" t="str">
        <f>'Main Meals'!D456</f>
        <v>Sautéed Spinach (16 oz)</v>
      </c>
      <c r="C456" s="184" t="s">
        <v>2196</v>
      </c>
    </row>
    <row r="457" spans="1:3" ht="109.2">
      <c r="A457" s="159">
        <f>'Main Meals'!C457</f>
        <v>40890</v>
      </c>
      <c r="B457" s="159" t="str">
        <f>'Main Meals'!D457</f>
        <v xml:space="preserve">Passover Bundle  </v>
      </c>
      <c r="C457" s="184" t="s">
        <v>2194</v>
      </c>
    </row>
    <row r="458" spans="1:3" ht="78">
      <c r="A458" s="159">
        <f>'Main Meals'!C458</f>
        <v>93001</v>
      </c>
      <c r="B458" s="159" t="str">
        <f>'Main Meals'!D458</f>
        <v xml:space="preserve">Buckwheat Pancakes with Strawberries and Brie </v>
      </c>
      <c r="C458" s="184" t="s">
        <v>2199</v>
      </c>
    </row>
    <row r="459" spans="1:3">
      <c r="A459" s="159">
        <f>'Main Meals'!C459</f>
        <v>94010</v>
      </c>
      <c r="B459" s="159" t="str">
        <f>'Main Meals'!D459</f>
        <v xml:space="preserve">Asian Chicken Salad </v>
      </c>
      <c r="C459" s="197" t="s">
        <v>1284</v>
      </c>
    </row>
    <row r="460" spans="1:3">
      <c r="A460" s="159">
        <f>'Main Meals'!C460</f>
        <v>93010</v>
      </c>
      <c r="B460" s="159" t="str">
        <f>'Main Meals'!D460</f>
        <v xml:space="preserve">Buckwheat Pancakes with Strawberries and Brie </v>
      </c>
      <c r="C460" s="197" t="s">
        <v>1284</v>
      </c>
    </row>
    <row r="461" spans="1:3" ht="62.4">
      <c r="A461" s="159">
        <f>'Main Meals'!C461</f>
        <v>2002</v>
      </c>
      <c r="B461" s="159" t="str">
        <f>'Main Meals'!D461</f>
        <v>Grilled Salmon (Simply Grilled)</v>
      </c>
      <c r="C461" s="199" t="s">
        <v>2212</v>
      </c>
    </row>
    <row r="462" spans="1:3" ht="93.6">
      <c r="A462" s="159">
        <f>'Main Meals'!C462</f>
        <v>95001</v>
      </c>
      <c r="B462" s="159" t="str">
        <f>'Main Meals'!D462</f>
        <v xml:space="preserve">Sea Bass with Roasted Fingerling Potatoes and Broccolini </v>
      </c>
      <c r="C462" s="184" t="s">
        <v>2217</v>
      </c>
    </row>
    <row r="463" spans="1:3">
      <c r="A463" s="159">
        <f>'Main Meals'!C463</f>
        <v>5510</v>
      </c>
      <c r="B463" s="159" t="str">
        <f>'Main Meals'!D463</f>
        <v xml:space="preserve">Pulled BBQ Chicken </v>
      </c>
    </row>
    <row r="464" spans="1:3" ht="46.8">
      <c r="A464" s="159">
        <f>'Main Meals'!C464</f>
        <v>95101</v>
      </c>
      <c r="B464" s="159" t="str">
        <f>'Main Meals'!D464</f>
        <v>Caesar Salad (Chicken)</v>
      </c>
      <c r="C464" s="184" t="s">
        <v>2232</v>
      </c>
    </row>
    <row r="465" spans="1:3" ht="46.8">
      <c r="A465" s="159">
        <f>'Main Meals'!C465</f>
        <v>95102</v>
      </c>
      <c r="B465" s="159" t="str">
        <f>'Main Meals'!D465</f>
        <v>Caesar Salad (Salmon)</v>
      </c>
      <c r="C465" s="184" t="s">
        <v>2232</v>
      </c>
    </row>
    <row r="466" spans="1:3" ht="46.8">
      <c r="A466" s="159">
        <f>'Main Meals'!C466</f>
        <v>95103</v>
      </c>
      <c r="B466" s="159" t="str">
        <f>'Main Meals'!D466</f>
        <v>Caesar Salad (Shrimp)</v>
      </c>
      <c r="C466" s="184" t="s">
        <v>2232</v>
      </c>
    </row>
    <row r="467" spans="1:3" ht="62.4">
      <c r="A467" s="159">
        <f>'Main Meals'!C467</f>
        <v>95201</v>
      </c>
      <c r="B467" s="159" t="str">
        <f>'Main Meals'!D467</f>
        <v xml:space="preserve">Arepas </v>
      </c>
      <c r="C467" s="184" t="s">
        <v>2248</v>
      </c>
    </row>
    <row r="468" spans="1:3" ht="31.2">
      <c r="A468" s="159">
        <f>'Main Meals'!C468</f>
        <v>95301</v>
      </c>
      <c r="B468" s="159" t="str">
        <f>'Main Meals'!D468</f>
        <v>BBQ Sauce  (16 oz)</v>
      </c>
      <c r="C468" s="184" t="s">
        <v>2245</v>
      </c>
    </row>
    <row r="469" spans="1:3" ht="78">
      <c r="A469" s="159">
        <f>'Main Meals'!C469</f>
        <v>11002</v>
      </c>
      <c r="B469" s="159" t="str">
        <f>'Main Meals'!D469</f>
        <v>Grab &amp; Go Gazpacho (8 oz)</v>
      </c>
      <c r="C469" s="184" t="s">
        <v>2231</v>
      </c>
    </row>
    <row r="470" spans="1:3" ht="46.8">
      <c r="A470" s="159">
        <f>'Main Meals'!C470</f>
        <v>95401</v>
      </c>
      <c r="B470" s="159" t="str">
        <f>'Main Meals'!D470</f>
        <v xml:space="preserve">Buffalo Meatballs  </v>
      </c>
      <c r="C470" s="184" t="s">
        <v>2267</v>
      </c>
    </row>
    <row r="471" spans="1:3" ht="31.2">
      <c r="A471" s="159">
        <f>'Main Meals'!C471</f>
        <v>95501</v>
      </c>
      <c r="B471" s="159" t="str">
        <f>'Main Meals'!D471</f>
        <v>Melon Gazpacho (8 oz)</v>
      </c>
      <c r="C471" s="197" t="s">
        <v>2270</v>
      </c>
    </row>
    <row r="472" spans="1:3" ht="46.8">
      <c r="A472" s="159">
        <f>'Main Meals'!C472</f>
        <v>95601</v>
      </c>
      <c r="B472" s="159" t="str">
        <f>'Main Meals'!D472</f>
        <v xml:space="preserve">Tuna Niçoise Salad </v>
      </c>
      <c r="C472" s="197" t="s">
        <v>2276</v>
      </c>
    </row>
    <row r="473" spans="1:3">
      <c r="A473" s="159">
        <f>'Main Meals'!C473</f>
        <v>1604</v>
      </c>
      <c r="B473" s="159" t="str">
        <f>'Main Meals'!D473</f>
        <v>Tikka Masala  (Shrimp)</v>
      </c>
      <c r="C473" t="s">
        <v>2275</v>
      </c>
    </row>
    <row r="474" spans="1:3">
      <c r="A474" s="159">
        <f>'Main Meals'!C474</f>
        <v>86003</v>
      </c>
      <c r="B474" s="159" t="str">
        <f>'Main Meals'!D474</f>
        <v>Green Smoothie (16 oz)</v>
      </c>
    </row>
    <row r="475" spans="1:3">
      <c r="A475" s="159">
        <f>'Main Meals'!C475</f>
        <v>13903</v>
      </c>
      <c r="B475" s="159" t="str">
        <f>'Main Meals'!D475</f>
        <v>Turmeric Latte (16 oz)</v>
      </c>
    </row>
    <row r="476" spans="1:3">
      <c r="A476" s="159">
        <f>'Main Meals'!C476</f>
        <v>2710</v>
      </c>
      <c r="B476" s="159" t="str">
        <f>'Main Meals'!D476</f>
        <v>Moroccan Tajine (Chicken)</v>
      </c>
    </row>
    <row r="477" spans="1:3">
      <c r="A477" s="159">
        <f>'Main Meals'!C477</f>
        <v>4711</v>
      </c>
      <c r="B477" s="159" t="str">
        <f>'Main Meals'!D477</f>
        <v>Frittata (Tomato &amp; Herbs)</v>
      </c>
    </row>
    <row r="478" spans="1:3">
      <c r="A478" s="159">
        <f>'Main Meals'!C478</f>
        <v>4712</v>
      </c>
      <c r="B478" s="159" t="str">
        <f>'Main Meals'!D478</f>
        <v>Frittata (Bacon &amp; Cheese)</v>
      </c>
    </row>
    <row r="479" spans="1:3">
      <c r="A479" s="159">
        <f>'Main Meals'!C479</f>
        <v>16110</v>
      </c>
      <c r="B479" s="159" t="str">
        <f>'Main Meals'!D479</f>
        <v xml:space="preserve">Cucumber Potato Salad </v>
      </c>
    </row>
    <row r="480" spans="1:3">
      <c r="A480" s="159">
        <f>'Main Meals'!C480</f>
        <v>60310</v>
      </c>
      <c r="B480" s="159" t="str">
        <f>'Main Meals'!D480</f>
        <v xml:space="preserve">Teriyaki Meatballs </v>
      </c>
    </row>
    <row r="481" spans="1:3">
      <c r="A481" s="159">
        <f>'Main Meals'!C481</f>
        <v>85010</v>
      </c>
      <c r="B481" s="159" t="str">
        <f>'Main Meals'!D481</f>
        <v xml:space="preserve">Lasagna Alessandra </v>
      </c>
    </row>
    <row r="482" spans="1:3">
      <c r="A482" s="159">
        <f>'Main Meals'!C482</f>
        <v>7610</v>
      </c>
      <c r="B482" s="159" t="str">
        <f>'Main Meals'!D482</f>
        <v xml:space="preserve">Baked Lasagna Bolognese </v>
      </c>
    </row>
    <row r="483" spans="1:3">
      <c r="A483" s="159">
        <f>'Main Meals'!C483</f>
        <v>60511</v>
      </c>
      <c r="B483" s="159" t="str">
        <f>'Main Meals'!D483</f>
        <v xml:space="preserve">Stuffing </v>
      </c>
    </row>
    <row r="484" spans="1:3">
      <c r="A484" s="159">
        <f>'Main Meals'!C484</f>
        <v>60811</v>
      </c>
      <c r="B484" s="159" t="str">
        <f>'Main Meals'!D484</f>
        <v xml:space="preserve">Braised Beef Brisket </v>
      </c>
    </row>
    <row r="485" spans="1:3">
      <c r="A485" s="159">
        <f>'Main Meals'!C485</f>
        <v>14201</v>
      </c>
      <c r="B485" s="159" t="str">
        <f>'Main Meals'!D485</f>
        <v xml:space="preserve">Long Island Duck a l'Orange </v>
      </c>
    </row>
    <row r="486" spans="1:3">
      <c r="A486" s="159">
        <f>'Main Meals'!C486</f>
        <v>70904</v>
      </c>
      <c r="B486" s="159" t="str">
        <f>'Main Meals'!D486</f>
        <v>Spring Salad (Half Portion- No Protein)</v>
      </c>
    </row>
    <row r="487" spans="1:3" ht="78">
      <c r="A487" s="159">
        <f>'Main Meals'!C487</f>
        <v>95701</v>
      </c>
      <c r="B487" s="159" t="str">
        <f>'Main Meals'!D487</f>
        <v xml:space="preserve">Pastrami Sandwich </v>
      </c>
      <c r="C487" s="197" t="s">
        <v>2323</v>
      </c>
    </row>
    <row r="488" spans="1:3" ht="62.4">
      <c r="A488" s="159">
        <f>'Main Meals'!C488</f>
        <v>95801</v>
      </c>
      <c r="B488" s="159" t="str">
        <f>'Main Meals'!D488</f>
        <v xml:space="preserve">Chicken &amp; Egg Salad Wrap </v>
      </c>
      <c r="C488" s="197" t="s">
        <v>2324</v>
      </c>
    </row>
    <row r="489" spans="1:3" ht="62.4">
      <c r="A489" s="159">
        <f>'Main Meals'!C489</f>
        <v>95901</v>
      </c>
      <c r="B489" s="159" t="str">
        <f>'Main Meals'!D489</f>
        <v xml:space="preserve">Epicured Burrito </v>
      </c>
      <c r="C489" s="197" t="s">
        <v>2330</v>
      </c>
    </row>
    <row r="490" spans="1:3" ht="62.4">
      <c r="A490" s="159">
        <f>'Main Meals'!C490</f>
        <v>95902</v>
      </c>
      <c r="B490" s="159" t="str">
        <f>'Main Meals'!D490</f>
        <v>Epicured Burrito (Tempeh)</v>
      </c>
      <c r="C490" s="197" t="s">
        <v>2325</v>
      </c>
    </row>
    <row r="491" spans="1:3" ht="62.4">
      <c r="A491" s="159">
        <f>'Main Meals'!C491</f>
        <v>96001</v>
      </c>
      <c r="B491" s="159" t="str">
        <f>'Main Meals'!D491</f>
        <v xml:space="preserve">Roasted Turkey Sandwich </v>
      </c>
      <c r="C491" s="197" t="s">
        <v>2326</v>
      </c>
    </row>
    <row r="492" spans="1:3" ht="62.4">
      <c r="A492" s="159">
        <f>'Main Meals'!C492</f>
        <v>96101</v>
      </c>
      <c r="B492" s="159" t="str">
        <f>'Main Meals'!D492</f>
        <v xml:space="preserve">Chicken Wrap </v>
      </c>
      <c r="C492" s="197" t="s">
        <v>2327</v>
      </c>
    </row>
    <row r="493" spans="1:3" ht="46.8">
      <c r="A493" s="159">
        <f>'Main Meals'!C493</f>
        <v>96201</v>
      </c>
      <c r="B493" s="159" t="str">
        <f>'Main Meals'!D493</f>
        <v xml:space="preserve">Beef Teriyaki Wrap </v>
      </c>
      <c r="C493" s="197" t="s">
        <v>2331</v>
      </c>
    </row>
    <row r="494" spans="1:3" ht="62.4">
      <c r="A494" s="159">
        <f>'Main Meals'!C494</f>
        <v>96301</v>
      </c>
      <c r="B494" s="159" t="str">
        <f>'Main Meals'!D494</f>
        <v>Hawker Lettuce Wrap (Beef)</v>
      </c>
      <c r="C494" s="197" t="s">
        <v>2328</v>
      </c>
    </row>
    <row r="495" spans="1:3" ht="62.4">
      <c r="A495" s="159">
        <f>'Main Meals'!C495</f>
        <v>96401</v>
      </c>
      <c r="B495" s="159" t="str">
        <f>'Main Meals'!D495</f>
        <v xml:space="preserve">Falafel Wrap </v>
      </c>
      <c r="C495" s="197" t="s">
        <v>2329</v>
      </c>
    </row>
    <row r="496" spans="1:3">
      <c r="A496" s="159">
        <f>'Main Meals'!C496</f>
        <v>97101</v>
      </c>
      <c r="B496" s="159" t="str">
        <f>'Main Meals'!D496</f>
        <v xml:space="preserve">Anagram Banana Coconut Smoothie </v>
      </c>
    </row>
    <row r="497" spans="1:2">
      <c r="A497" s="159">
        <f>'Main Meals'!C497</f>
        <v>97201</v>
      </c>
      <c r="B497" s="159" t="str">
        <f>'Main Meals'!D497</f>
        <v xml:space="preserve">Anagram Chicken Bacon Lasagna </v>
      </c>
    </row>
    <row r="498" spans="1:2">
      <c r="A498" s="159">
        <f>'Main Meals'!C498</f>
        <v>97301</v>
      </c>
      <c r="B498" s="159" t="str">
        <f>'Main Meals'!D498</f>
        <v xml:space="preserve">Anagram Chicken Garam Masala </v>
      </c>
    </row>
    <row r="499" spans="1:2">
      <c r="A499" s="159">
        <f>'Main Meals'!C499</f>
        <v>97401</v>
      </c>
      <c r="B499" s="159" t="str">
        <f>'Main Meals'!D499</f>
        <v xml:space="preserve">Anagram Chicken Primavera </v>
      </c>
    </row>
    <row r="500" spans="1:2">
      <c r="A500" s="159">
        <f>'Main Meals'!C500</f>
        <v>97501</v>
      </c>
      <c r="B500" s="159" t="str">
        <f>'Main Meals'!D500</f>
        <v xml:space="preserve">Anagram Chocolate Granola Breakfast </v>
      </c>
    </row>
    <row r="501" spans="1:2">
      <c r="A501" s="159">
        <f>'Main Meals'!C501</f>
        <v>97601</v>
      </c>
      <c r="B501" s="159" t="str">
        <f>'Main Meals'!D501</f>
        <v xml:space="preserve">Anagram Chocolate Peanut Butter Smoothie </v>
      </c>
    </row>
    <row r="502" spans="1:2">
      <c r="A502" s="159">
        <f>'Main Meals'!C502</f>
        <v>97701</v>
      </c>
      <c r="B502" s="159" t="str">
        <f>'Main Meals'!D502</f>
        <v xml:space="preserve">Anagram Coconut Curry </v>
      </c>
    </row>
    <row r="503" spans="1:2">
      <c r="A503" s="159">
        <f>'Main Meals'!C503</f>
        <v>97801</v>
      </c>
      <c r="B503" s="159" t="str">
        <f>'Main Meals'!D503</f>
        <v xml:space="preserve">Anagram Corn Casserole </v>
      </c>
    </row>
    <row r="504" spans="1:2">
      <c r="A504" s="159">
        <f>'Main Meals'!C504</f>
        <v>97901</v>
      </c>
      <c r="B504" s="159" t="str">
        <f>'Main Meals'!D504</f>
        <v xml:space="preserve">Anagram Goulash </v>
      </c>
    </row>
    <row r="505" spans="1:2">
      <c r="A505" s="159">
        <f>'Main Meals'!C505</f>
        <v>98101</v>
      </c>
      <c r="B505" s="159" t="str">
        <f>'Main Meals'!D505</f>
        <v xml:space="preserve">Anagram Mexican Steak </v>
      </c>
    </row>
    <row r="506" spans="1:2">
      <c r="A506" s="159">
        <f>'Main Meals'!C506</f>
        <v>98201</v>
      </c>
      <c r="B506" s="159" t="str">
        <f>'Main Meals'!D506</f>
        <v xml:space="preserve">Anagram Oreo Peanut Butter Energy Bites </v>
      </c>
    </row>
    <row r="507" spans="1:2">
      <c r="A507" s="159">
        <f>'Main Meals'!C507</f>
        <v>98301</v>
      </c>
      <c r="B507" s="159" t="str">
        <f>'Main Meals'!D507</f>
        <v xml:space="preserve">Anagram Peanut Butter &amp; Date Energy Bites </v>
      </c>
    </row>
    <row r="508" spans="1:2">
      <c r="A508" s="159">
        <f>'Main Meals'!C508</f>
        <v>98401</v>
      </c>
      <c r="B508" s="159" t="str">
        <f>'Main Meals'!D508</f>
        <v xml:space="preserve">Anagram Pomodoro Meatballs </v>
      </c>
    </row>
    <row r="509" spans="1:2">
      <c r="A509" s="159">
        <f>'Main Meals'!C509</f>
        <v>98501</v>
      </c>
      <c r="B509" s="159" t="str">
        <f>'Main Meals'!D509</f>
        <v xml:space="preserve">Anagram Sesame Ponzu Chicken </v>
      </c>
    </row>
    <row r="510" spans="1:2">
      <c r="A510" s="159">
        <f>'Main Meals'!C510</f>
        <v>98601</v>
      </c>
      <c r="B510" s="159" t="str">
        <f>'Main Meals'!D510</f>
        <v xml:space="preserve">Anagram American Breakfast </v>
      </c>
    </row>
    <row r="511" spans="1:2">
      <c r="A511" s="159">
        <f>'Main Meals'!C511</f>
        <v>98701</v>
      </c>
      <c r="B511" s="159" t="str">
        <f>'Main Meals'!D511</f>
        <v xml:space="preserve">Anagram Steak au Poivre </v>
      </c>
    </row>
    <row r="512" spans="1:2">
      <c r="A512" s="159">
        <f>'Main Meals'!C512</f>
        <v>98801</v>
      </c>
      <c r="B512" s="159" t="str">
        <f>'Main Meals'!D512</f>
        <v xml:space="preserve">Anagram Sweet Potato Casserole </v>
      </c>
    </row>
    <row r="513" spans="1:2">
      <c r="A513" s="159">
        <f>'Main Meals'!C513</f>
        <v>98901</v>
      </c>
      <c r="B513" s="159" t="str">
        <f>'Main Meals'!D513</f>
        <v xml:space="preserve">Anagram Tagliatelle with Mushroom Ragu </v>
      </c>
    </row>
    <row r="514" spans="1:2">
      <c r="A514" s="159">
        <f>'Main Meals'!C514</f>
        <v>99001</v>
      </c>
      <c r="B514" s="159" t="str">
        <f>'Main Meals'!D514</f>
        <v xml:space="preserve">Protein Balls (5 Pack) </v>
      </c>
    </row>
    <row r="515" spans="1:2">
      <c r="A515" s="159">
        <f>'Main Meals'!C515</f>
        <v>99101</v>
      </c>
      <c r="B515" s="159" t="str">
        <f>'Main Meals'!D515</f>
        <v xml:space="preserve">Omnivore Elimination Bundle (Cycle 1) </v>
      </c>
    </row>
    <row r="516" spans="1:2">
      <c r="A516" s="159">
        <f>'Main Meals'!C516</f>
        <v>99102</v>
      </c>
      <c r="B516" s="159" t="str">
        <f>'Main Meals'!D516</f>
        <v xml:space="preserve">Omnivore Elimination Bundle (Cycle 2) </v>
      </c>
    </row>
    <row r="517" spans="1:2">
      <c r="A517" s="159">
        <f>'Main Meals'!C517</f>
        <v>99103</v>
      </c>
      <c r="B517" s="159" t="str">
        <f>'Main Meals'!D517</f>
        <v xml:space="preserve">Omnivore Elimination Bundle (Cycle 3) </v>
      </c>
    </row>
    <row r="518" spans="1:2">
      <c r="A518" s="159">
        <f>'Main Meals'!C518</f>
        <v>99104</v>
      </c>
      <c r="B518" s="159" t="str">
        <f>'Main Meals'!D518</f>
        <v xml:space="preserve">Omnivore Elimination Bundle (Cycle 4) </v>
      </c>
    </row>
    <row r="519" spans="1:2">
      <c r="A519" s="159">
        <f>'Main Meals'!C519</f>
        <v>99201</v>
      </c>
      <c r="B519" s="159" t="str">
        <f>'Main Meals'!D519</f>
        <v xml:space="preserve">Pescatarian Elimination Bundle (Cycle 1) </v>
      </c>
    </row>
    <row r="520" spans="1:2">
      <c r="A520" s="159">
        <f>'Main Meals'!C520</f>
        <v>99202</v>
      </c>
      <c r="B520" s="159" t="str">
        <f>'Main Meals'!D520</f>
        <v xml:space="preserve">Pescatarian Elimination Bundle (Cycle 2) </v>
      </c>
    </row>
    <row r="521" spans="1:2">
      <c r="A521" s="159">
        <f>'Main Meals'!C521</f>
        <v>99203</v>
      </c>
      <c r="B521" s="159" t="str">
        <f>'Main Meals'!D521</f>
        <v xml:space="preserve">Pescatarian Elimination Bundle (Cycle 3) </v>
      </c>
    </row>
    <row r="522" spans="1:2">
      <c r="A522" s="159">
        <f>'Main Meals'!C522</f>
        <v>99204</v>
      </c>
      <c r="B522" s="159" t="str">
        <f>'Main Meals'!D522</f>
        <v xml:space="preserve">Pescatarian Elimination Bundle (Cycle 4) </v>
      </c>
    </row>
    <row r="523" spans="1:2">
      <c r="A523" s="159">
        <f>'Main Meals'!C523</f>
        <v>99301</v>
      </c>
      <c r="B523" s="159" t="str">
        <f>'Main Meals'!D523</f>
        <v xml:space="preserve">Vegetarian Elimination Bundle (Cycle 1) </v>
      </c>
    </row>
    <row r="524" spans="1:2">
      <c r="A524" s="159">
        <f>'Main Meals'!C524</f>
        <v>99302</v>
      </c>
      <c r="B524" s="159" t="str">
        <f>'Main Meals'!D524</f>
        <v xml:space="preserve">Vegetarian Elimination Bundle (Cycle 2) </v>
      </c>
    </row>
    <row r="525" spans="1:2">
      <c r="A525" s="159">
        <f>'Main Meals'!C525</f>
        <v>99401</v>
      </c>
      <c r="B525" s="159" t="str">
        <f>'Main Meals'!D525</f>
        <v xml:space="preserve">Vegan Elimination Bundle (Cycle 1) </v>
      </c>
    </row>
    <row r="526" spans="1:2">
      <c r="A526" s="159">
        <f>'Main Meals'!C526</f>
        <v>99402</v>
      </c>
      <c r="B526" s="159" t="str">
        <f>'Main Meals'!D526</f>
        <v xml:space="preserve">Vegan Elimination Bundle (Cycle 2) </v>
      </c>
    </row>
    <row r="527" spans="1:2">
      <c r="A527" s="159">
        <f>'Main Meals'!C527</f>
        <v>99105</v>
      </c>
      <c r="B527" s="159" t="str">
        <f>'Main Meals'!D527</f>
        <v xml:space="preserve">Omnivore Elimination Bundle (Cycle 1B) </v>
      </c>
    </row>
    <row r="528" spans="1:2">
      <c r="A528" s="159">
        <f>'Main Meals'!C528</f>
        <v>99106</v>
      </c>
      <c r="B528" s="159" t="str">
        <f>'Main Meals'!D528</f>
        <v xml:space="preserve">Omnivore Elimination Bundle (Cycle 2B) </v>
      </c>
    </row>
    <row r="529" spans="1:2">
      <c r="A529" s="159">
        <f>'Main Meals'!C529</f>
        <v>99107</v>
      </c>
      <c r="B529" s="159" t="str">
        <f>'Main Meals'!D529</f>
        <v xml:space="preserve">Omnivore Elimination Bundle (Cycle 3B) </v>
      </c>
    </row>
    <row r="530" spans="1:2">
      <c r="A530" s="159">
        <f>'Main Meals'!C530</f>
        <v>99108</v>
      </c>
      <c r="B530" s="159" t="str">
        <f>'Main Meals'!D530</f>
        <v xml:space="preserve">Omnivore Elimination Bundle (Cycle 4B) </v>
      </c>
    </row>
    <row r="531" spans="1:2">
      <c r="A531" s="159">
        <f>'Main Meals'!C531</f>
        <v>99501</v>
      </c>
      <c r="B531" s="159" t="str">
        <f>'Main Meals'!D531</f>
        <v xml:space="preserve">Omnivore Rx Sample Box </v>
      </c>
    </row>
    <row r="532" spans="1:2">
      <c r="A532" s="159">
        <f>'Main Meals'!C532</f>
        <v>99502</v>
      </c>
      <c r="B532" s="159" t="str">
        <f>'Main Meals'!D532</f>
        <v xml:space="preserve">Pescatarian Rx Sample Box </v>
      </c>
    </row>
    <row r="533" spans="1:2">
      <c r="A533" s="159">
        <f>'Main Meals'!C533</f>
        <v>99503</v>
      </c>
      <c r="B533" s="159" t="str">
        <f>'Main Meals'!D533</f>
        <v xml:space="preserve">Vegetarian Rx Sample Box </v>
      </c>
    </row>
    <row r="534" spans="1:2">
      <c r="A534" s="159">
        <f>'Main Meals'!C534</f>
        <v>99504</v>
      </c>
      <c r="B534" s="159" t="str">
        <f>'Main Meals'!D534</f>
        <v xml:space="preserve">Vegan Rx Sample Box </v>
      </c>
    </row>
    <row r="535" spans="1:2">
      <c r="A535" s="159">
        <f>'Main Meals'!C535</f>
        <v>95302</v>
      </c>
      <c r="B535" s="159" t="str">
        <f>'Main Meals'!D535</f>
        <v xml:space="preserve">Teriyaki Sauce </v>
      </c>
    </row>
    <row r="536" spans="1:2">
      <c r="A536" s="159">
        <f>'Main Meals'!C536</f>
        <v>95303</v>
      </c>
      <c r="B536" s="159" t="str">
        <f>'Main Meals'!D536</f>
        <v xml:space="preserve">Lemon Tahini Dressing </v>
      </c>
    </row>
    <row r="537" spans="1:2">
      <c r="A537" s="159">
        <f>'Main Meals'!C537</f>
        <v>95304</v>
      </c>
      <c r="B537" s="159" t="str">
        <f>'Main Meals'!D537</f>
        <v xml:space="preserve">Maple Mustard </v>
      </c>
    </row>
    <row r="538" spans="1:2">
      <c r="A538" s="159">
        <f>'Main Meals'!C538</f>
        <v>95305</v>
      </c>
      <c r="B538" s="159" t="str">
        <f>'Main Meals'!D538</f>
        <v xml:space="preserve">Caesar Dressing </v>
      </c>
    </row>
    <row r="539" spans="1:2">
      <c r="A539" s="159">
        <f>'Main Meals'!C539</f>
        <v>99403</v>
      </c>
      <c r="B539" s="159" t="str">
        <f>'Main Meals'!D539</f>
        <v xml:space="preserve">Vegan Elimination Bundle (Cycle 1B) </v>
      </c>
    </row>
    <row r="540" spans="1:2">
      <c r="A540" s="159">
        <f>'Main Meals'!C540</f>
        <v>99404</v>
      </c>
      <c r="B540" s="159" t="str">
        <f>'Main Meals'!D540</f>
        <v xml:space="preserve">Vegan Elimination Bundle (Cycle 2B) </v>
      </c>
    </row>
    <row r="541" spans="1:2">
      <c r="A541" s="159">
        <f>'Main Meals'!C541</f>
        <v>99205</v>
      </c>
      <c r="B541" s="159" t="str">
        <f>'Main Meals'!D541</f>
        <v xml:space="preserve">Pescatarian Elimination Bundle (Cycle 1B) </v>
      </c>
    </row>
    <row r="542" spans="1:2">
      <c r="A542" s="159">
        <f>'Main Meals'!C542</f>
        <v>99206</v>
      </c>
      <c r="B542" s="159" t="str">
        <f>'Main Meals'!D542</f>
        <v xml:space="preserve">Pescatarian Elimination Bundle (Cycle 2B) </v>
      </c>
    </row>
    <row r="543" spans="1:2">
      <c r="A543" s="159">
        <f>'Main Meals'!C543</f>
        <v>99207</v>
      </c>
      <c r="B543" s="159" t="str">
        <f>'Main Meals'!D543</f>
        <v xml:space="preserve">Pescatarian Elimination Bundle (Cycle 3B) </v>
      </c>
    </row>
    <row r="544" spans="1:2">
      <c r="A544" s="159">
        <f>'Main Meals'!C544</f>
        <v>99208</v>
      </c>
      <c r="B544" s="159" t="str">
        <f>'Main Meals'!D544</f>
        <v xml:space="preserve">Pescatarian Elimination Bundle (Cycle 4B) </v>
      </c>
    </row>
    <row r="545" spans="1:2">
      <c r="A545" s="159">
        <f>'Main Meals'!C545</f>
        <v>99303</v>
      </c>
      <c r="B545" s="159" t="str">
        <f>'Main Meals'!D545</f>
        <v xml:space="preserve">Vegetarian Elimination Bundle (Cycle 1B) </v>
      </c>
    </row>
    <row r="546" spans="1:2">
      <c r="A546" s="159">
        <f>'Main Meals'!C546</f>
        <v>99304</v>
      </c>
      <c r="B546" s="159" t="str">
        <f>'Main Meals'!D546</f>
        <v xml:space="preserve">Vegetarian Elimination Bundle (Cycle 2B) </v>
      </c>
    </row>
    <row r="547" spans="1:2">
      <c r="A547" s="159">
        <f>'Main Meals'!C547</f>
        <v>97001</v>
      </c>
      <c r="B547" s="159" t="str">
        <f>'Main Meals'!D547</f>
        <v xml:space="preserve">Anagram Clinical Study Bundle (Menu 1) </v>
      </c>
    </row>
    <row r="548" spans="1:2">
      <c r="A548" s="159">
        <f>'Main Meals'!C548</f>
        <v>97002</v>
      </c>
      <c r="B548" s="159" t="str">
        <f>'Main Meals'!D548</f>
        <v xml:space="preserve">Anagram Clinical Study Bundle (Menu 2) </v>
      </c>
    </row>
    <row r="549" spans="1:2">
      <c r="A549" s="159">
        <f>'Main Meals'!C549</f>
        <v>97003</v>
      </c>
      <c r="B549" s="159" t="str">
        <f>'Main Meals'!D549</f>
        <v xml:space="preserve">Anagram Test Box </v>
      </c>
    </row>
    <row r="550" spans="1:2">
      <c r="A550" s="159">
        <f>'Main Meals'!C550</f>
        <v>97004</v>
      </c>
      <c r="B550" s="159" t="str">
        <f>'Main Meals'!D550</f>
        <v xml:space="preserve">Anagram Backup Box </v>
      </c>
    </row>
    <row r="551" spans="1:2">
      <c r="A551" s="159">
        <f>'Main Meals'!C551</f>
        <v>95306</v>
      </c>
      <c r="B551" s="159" t="str">
        <f>'Main Meals'!D551</f>
        <v xml:space="preserve">Mint Vinaigrette </v>
      </c>
    </row>
    <row r="552" spans="1:2">
      <c r="A552" s="159">
        <f>'Main Meals'!C552</f>
        <v>95307</v>
      </c>
      <c r="B552" s="159" t="str">
        <f>'Main Meals'!D552</f>
        <v xml:space="preserve">Buffalo Sauce </v>
      </c>
    </row>
    <row r="553" spans="1:2">
      <c r="A553" s="159">
        <f>'Main Meals'!C553</f>
        <v>95308</v>
      </c>
      <c r="B553" s="159" t="str">
        <f>'Main Meals'!D553</f>
        <v xml:space="preserve">Ketchup </v>
      </c>
    </row>
    <row r="554" spans="1:2">
      <c r="A554" s="159">
        <f>'Main Meals'!C554</f>
        <v>95309</v>
      </c>
      <c r="B554" s="159" t="str">
        <f>'Main Meals'!D554</f>
        <v xml:space="preserve">Gravy </v>
      </c>
    </row>
    <row r="555" spans="1:2">
      <c r="A555" s="159">
        <f>'Main Meals'!C555</f>
        <v>95310</v>
      </c>
      <c r="B555" s="159" t="str">
        <f>'Main Meals'!D555</f>
        <v xml:space="preserve">Cranberry Orange Sauce  </v>
      </c>
    </row>
    <row r="556" spans="1:2">
      <c r="A556" s="159">
        <f>'Main Meals'!C556</f>
        <v>99505</v>
      </c>
      <c r="B556" s="159" t="str">
        <f>'Main Meals'!D556</f>
        <v xml:space="preserve">Elimination Program Vegetarian Tasting Box </v>
      </c>
    </row>
    <row r="557" spans="1:2">
      <c r="A557" s="159">
        <f>'Main Meals'!C557</f>
        <v>97005</v>
      </c>
      <c r="B557" s="159" t="str">
        <f>'Main Meals'!D557</f>
        <v xml:space="preserve">Anagram Backup Box </v>
      </c>
    </row>
    <row r="558" spans="1:2">
      <c r="A558" s="159">
        <f>'Main Meals'!C558</f>
        <v>99002</v>
      </c>
      <c r="B558" s="159" t="str">
        <f>'Main Meals'!D558</f>
        <v xml:space="preserve">Boiled Eggs </v>
      </c>
    </row>
    <row r="559" spans="1:2">
      <c r="A559" s="159">
        <f>'Main Meals'!C559</f>
        <v>99506</v>
      </c>
      <c r="B559" s="159" t="str">
        <f>'Main Meals'!D559</f>
        <v xml:space="preserve">Elimination Program Omnivore Tasting Box </v>
      </c>
    </row>
    <row r="560" spans="1:2">
      <c r="A560" s="159">
        <f>'Main Meals'!C560</f>
        <v>99507</v>
      </c>
      <c r="B560" s="159" t="str">
        <f>'Main Meals'!D560</f>
        <v xml:space="preserve">Elimination Program Pescatarian Tasting Box </v>
      </c>
    </row>
    <row r="561" spans="1:2">
      <c r="A561" s="159">
        <f>'Main Meals'!C561</f>
        <v>99508</v>
      </c>
      <c r="B561" s="159" t="str">
        <f>'Main Meals'!D561</f>
        <v xml:space="preserve">Elimination Program Vegan Tasting Box </v>
      </c>
    </row>
    <row r="562" spans="1:2">
      <c r="A562" s="159">
        <f>'Main Meals'!C562</f>
        <v>98902</v>
      </c>
      <c r="B562" s="159" t="str">
        <f>'Main Meals'!D562</f>
        <v>Anagram Tagliatelle with Mushroom Ragu Gluten Free</v>
      </c>
    </row>
    <row r="563" spans="1:2">
      <c r="A563" s="159">
        <f>'Main Meals'!C563</f>
        <v>97202</v>
      </c>
      <c r="B563" s="159" t="str">
        <f>'Main Meals'!D563</f>
        <v>Anagram Chicken Bacon Lasagna Gluten Free</v>
      </c>
    </row>
    <row r="564" spans="1:2">
      <c r="A564" s="159">
        <f>'Main Meals'!C564</f>
        <v>97802</v>
      </c>
      <c r="B564" s="159" t="str">
        <f>'Main Meals'!D564</f>
        <v>Anagram Corn Casserole Gluten Free</v>
      </c>
    </row>
    <row r="565" spans="1:2">
      <c r="A565" s="159">
        <f>'Main Meals'!C565</f>
        <v>98402</v>
      </c>
      <c r="B565" s="159" t="str">
        <f>'Main Meals'!D565</f>
        <v>Anagram Pomodoro Meatballs Gluten Free</v>
      </c>
    </row>
    <row r="566" spans="1:2">
      <c r="A566" s="159">
        <f>'Main Meals'!C566</f>
        <v>98202</v>
      </c>
      <c r="B566" s="159" t="str">
        <f>'Main Meals'!D566</f>
        <v>Anagram Oreo Peanut Butter Energy Bites Gluten Free</v>
      </c>
    </row>
    <row r="567" spans="1:2">
      <c r="A567" s="159">
        <f>'Main Meals'!C567</f>
        <v>97006</v>
      </c>
      <c r="B567" s="159" t="str">
        <f>'Main Meals'!D567</f>
        <v>Anagram Clinical Study Bundle (Menu 1) Gluten Free</v>
      </c>
    </row>
    <row r="568" spans="1:2">
      <c r="A568" s="159">
        <f>'Main Meals'!C568</f>
        <v>97007</v>
      </c>
      <c r="B568" s="159" t="str">
        <f>'Main Meals'!D568</f>
        <v>Anagram Clinical Study Bundle (Menu 2) Gluten Free</v>
      </c>
    </row>
    <row r="569" spans="1:2">
      <c r="A569" s="159">
        <f>'Main Meals'!C569</f>
        <v>97008</v>
      </c>
      <c r="B569" s="159" t="str">
        <f>'Main Meals'!D569</f>
        <v>Anagram Backup Box Gluten Free</v>
      </c>
    </row>
    <row r="570" spans="1:2">
      <c r="A570" s="159">
        <f>'Main Meals'!C570</f>
        <v>5802</v>
      </c>
      <c r="B570" s="159" t="str">
        <f>'Main Meals'!D570</f>
        <v xml:space="preserve">Loaded Mashed Potatoes </v>
      </c>
    </row>
    <row r="571" spans="1:2">
      <c r="A571" s="159">
        <f>'Main Meals'!C571</f>
        <v>99509</v>
      </c>
      <c r="B571" s="159" t="str">
        <f>'Main Meals'!D571</f>
        <v xml:space="preserve">Omnivore Courtesy Box </v>
      </c>
    </row>
    <row r="572" spans="1:2">
      <c r="A572" s="159">
        <f>'Main Meals'!C572</f>
        <v>99510</v>
      </c>
      <c r="B572" s="159" t="str">
        <f>'Main Meals'!D572</f>
        <v xml:space="preserve">Vegetarian Courtesy Box </v>
      </c>
    </row>
    <row r="573" spans="1:2">
      <c r="A573" s="159">
        <f>'Main Meals'!C573</f>
        <v>99511</v>
      </c>
      <c r="B573" s="159" t="str">
        <f>'Main Meals'!D573</f>
        <v xml:space="preserve">Vegan Courtesy Box </v>
      </c>
    </row>
    <row r="574" spans="1:2">
      <c r="A574" s="159">
        <f>'Main Meals'!C574</f>
        <v>99512</v>
      </c>
      <c r="B574" s="159" t="str">
        <f>'Main Meals'!D574</f>
        <v xml:space="preserve">Pescatarian Courtesy Box </v>
      </c>
    </row>
    <row r="575" spans="1:2">
      <c r="A575" s="159">
        <f>'Main Meals'!C575</f>
        <v>40891</v>
      </c>
      <c r="B575" s="159" t="str">
        <f>'Main Meals'!D575</f>
        <v xml:space="preserve">Black Friday Bundle </v>
      </c>
    </row>
    <row r="576" spans="1:2">
      <c r="A576" s="159">
        <f>'Main Meals'!C576</f>
        <v>40892</v>
      </c>
      <c r="B576" s="159" t="str">
        <f>'Main Meals'!D576</f>
        <v xml:space="preserve">Cyber Monday Bundle </v>
      </c>
    </row>
    <row r="577" spans="1:2">
      <c r="A577" s="159">
        <f>'Main Meals'!C577</f>
        <v>20605</v>
      </c>
      <c r="B577" s="159" t="str">
        <f>'Main Meals'!D577</f>
        <v>Chocolate Coffee Cake 6-pack</v>
      </c>
    </row>
    <row r="578" spans="1:2">
      <c r="A578" s="159">
        <f>'Main Meals'!C578</f>
        <v>20606</v>
      </c>
      <c r="B578" s="159" t="str">
        <f>'Main Meals'!D578</f>
        <v>Raspberry Coffee Cake 6-pack</v>
      </c>
    </row>
    <row r="579" spans="1:2">
      <c r="A579" s="159">
        <f>'Main Meals'!C579</f>
        <v>20607</v>
      </c>
      <c r="B579" s="159" t="str">
        <f>'Main Meals'!D579</f>
        <v>Variety Coffee Cake 6-pack</v>
      </c>
    </row>
    <row r="580" spans="1:2">
      <c r="A580" s="159">
        <f>'Main Meals'!C580</f>
        <v>20608</v>
      </c>
      <c r="B580" s="159" t="str">
        <f>'Main Meals'!D580</f>
        <v>Cinnamon Coffee Cake 6-pack</v>
      </c>
    </row>
    <row r="581" spans="1:2">
      <c r="A581" s="159">
        <f>'Main Meals'!C581</f>
        <v>96501</v>
      </c>
      <c r="B581" s="159" t="str">
        <f>'Main Meals'!D581</f>
        <v xml:space="preserve">Chicken Bacon Lasagna </v>
      </c>
    </row>
    <row r="582" spans="1:2">
      <c r="A582" s="159">
        <f>'Main Meals'!C582</f>
        <v>50902</v>
      </c>
      <c r="B582" s="159" t="str">
        <f>'Main Meals'!D582</f>
        <v xml:space="preserve">Pulled BBQ Chicken Sliders </v>
      </c>
    </row>
    <row r="583" spans="1:2">
      <c r="A583" s="159">
        <f>'Main Meals'!C583</f>
        <v>14202</v>
      </c>
      <c r="B583" s="159" t="str">
        <f>'Main Meals'!D583</f>
        <v xml:space="preserve">Magret with Lavender </v>
      </c>
    </row>
    <row r="584" spans="1:2">
      <c r="A584" s="159">
        <f>'Main Meals'!C584</f>
        <v>40893</v>
      </c>
      <c r="B584" s="159" t="str">
        <f>'Main Meals'!D584</f>
        <v xml:space="preserve">Holiday Experience Bundle: Magret with Lavender </v>
      </c>
    </row>
    <row r="585" spans="1:2">
      <c r="A585" s="159">
        <f>'Main Meals'!C585</f>
        <v>40894</v>
      </c>
      <c r="B585" s="159" t="str">
        <f>'Main Meals'!D585</f>
        <v>Holiday Experience  (Sea Bass) X2</v>
      </c>
    </row>
    <row r="586" spans="1:2">
      <c r="A586" s="159">
        <f>'Main Meals'!C586</f>
        <v>40895</v>
      </c>
      <c r="B586" s="159" t="str">
        <f>'Main Meals'!D586</f>
        <v>Holiday Experience Bundle (Magret with Lavender) X2</v>
      </c>
    </row>
    <row r="587" spans="1:2">
      <c r="A587" s="159">
        <f>'Main Meals'!C587</f>
        <v>97203</v>
      </c>
      <c r="B587" s="159" t="str">
        <f>'Main Meals'!D587</f>
        <v>Anagram Lasagna Vegetarian</v>
      </c>
    </row>
    <row r="588" spans="1:2">
      <c r="A588" s="159">
        <f>'Main Meals'!C588</f>
        <v>98403</v>
      </c>
      <c r="B588" s="159" t="str">
        <f>'Main Meals'!D588</f>
        <v>Anagram Pomodoro Meatballs Vegetarian</v>
      </c>
    </row>
    <row r="589" spans="1:2">
      <c r="A589" s="159">
        <f>'Main Meals'!C589</f>
        <v>98903</v>
      </c>
      <c r="B589" s="159" t="str">
        <f>'Main Meals'!D589</f>
        <v>Anagram Tagliatelle Vegetarian</v>
      </c>
    </row>
    <row r="590" spans="1:2">
      <c r="A590" s="159">
        <f>'Main Meals'!C590</f>
        <v>97803</v>
      </c>
      <c r="B590" s="159" t="str">
        <f>'Main Meals'!D590</f>
        <v>Anagram Corn Casserole Vegetarian</v>
      </c>
    </row>
    <row r="591" spans="1:2">
      <c r="A591" s="159">
        <f>'Main Meals'!C591</f>
        <v>97503</v>
      </c>
      <c r="B591" s="159" t="str">
        <f>'Main Meals'!D591</f>
        <v>Anagram American Breakfast Vegetarian</v>
      </c>
    </row>
    <row r="592" spans="1:2">
      <c r="A592" s="159">
        <f>'Main Meals'!C592</f>
        <v>7303</v>
      </c>
      <c r="B592" s="159" t="str">
        <f>'Main Meals'!D592</f>
        <v>Anagram Almond and Cranberry Energy Bites 4 Pack</v>
      </c>
    </row>
    <row r="593" spans="1:2">
      <c r="A593" s="159">
        <f>'Main Meals'!C593</f>
        <v>99601</v>
      </c>
      <c r="B593" s="159" t="str">
        <f>'Main Meals'!D593</f>
        <v>Anagram Dried Mango Vegetarian</v>
      </c>
    </row>
    <row r="594" spans="1:2">
      <c r="A594" s="159">
        <f>'Main Meals'!C594</f>
        <v>97009</v>
      </c>
      <c r="B594" s="159" t="str">
        <f>'Main Meals'!D594</f>
        <v>Anagram Clinical Study Bundle (Menu 1) Vegetarian</v>
      </c>
    </row>
    <row r="595" spans="1:2">
      <c r="A595" s="159">
        <f>'Main Meals'!C595</f>
        <v>97010</v>
      </c>
      <c r="B595" s="159" t="str">
        <f>'Main Meals'!D595</f>
        <v>Anagram Clinical Study Bundle (Menu 2) Vegetarian</v>
      </c>
    </row>
    <row r="596" spans="1:2">
      <c r="A596" s="159">
        <f>'Main Meals'!C596</f>
        <v>80902</v>
      </c>
      <c r="B596" s="159" t="str">
        <f>'Main Meals'!D596</f>
        <v>Anagram Chocolate Fudge Brownie Bites (4 bites)</v>
      </c>
    </row>
    <row r="597" spans="1:2">
      <c r="A597" s="159">
        <f>'Main Meals'!C597</f>
        <v>12901</v>
      </c>
      <c r="B597" s="159" t="str">
        <f>'Main Meals'!D597</f>
        <v xml:space="preserve">Anagram Basmati Rice </v>
      </c>
    </row>
    <row r="598" spans="1:2">
      <c r="A598" s="159">
        <f>'Main Meals'!C598</f>
        <v>8620</v>
      </c>
      <c r="B598" s="159" t="str">
        <f>'Main Meals'!D598</f>
        <v xml:space="preserve">Anagram Herbed Quinoa </v>
      </c>
    </row>
    <row r="599" spans="1:2">
      <c r="A599" s="159">
        <f>'Main Meals'!C599</f>
        <v>3901</v>
      </c>
      <c r="B599" s="159" t="str">
        <f>'Main Meals'!D599</f>
        <v>New England Cod Chowder</v>
      </c>
    </row>
    <row r="600" spans="1:2">
      <c r="A600" s="159">
        <f>'Main Meals'!C600</f>
        <v>99701</v>
      </c>
      <c r="B600" s="159" t="str">
        <f>'Main Meals'!D600</f>
        <v>Cod and Chorizo Stew</v>
      </c>
    </row>
    <row r="601" spans="1:2">
      <c r="A601" s="159">
        <f>'Main Meals'!C601</f>
        <v>99801</v>
      </c>
      <c r="B601" s="159" t="str">
        <f>'Main Meals'!D601</f>
        <v>Moroccan Spiced Chicken</v>
      </c>
    </row>
    <row r="602" spans="1:2">
      <c r="A602" s="159">
        <f>'Main Meals'!C602</f>
        <v>99901</v>
      </c>
      <c r="B602" s="159" t="str">
        <f>'Main Meals'!D602</f>
        <v>Yogurt Day 1</v>
      </c>
    </row>
    <row r="603" spans="1:2">
      <c r="A603" s="159">
        <f>'Main Meals'!C603</f>
        <v>99902</v>
      </c>
      <c r="B603" s="159" t="str">
        <f>'Main Meals'!D603</f>
        <v>Yogurt Day 2</v>
      </c>
    </row>
    <row r="604" spans="1:2">
      <c r="A604" s="159">
        <f>'Main Meals'!C604</f>
        <v>99903</v>
      </c>
      <c r="B604" s="159" t="str">
        <f>'Main Meals'!D604</f>
        <v>Yogurt Day 3</v>
      </c>
    </row>
    <row r="605" spans="1:2">
      <c r="A605" s="159">
        <f>'Main Meals'!C605</f>
        <v>99911</v>
      </c>
      <c r="B605" s="159" t="str">
        <f>'Main Meals'!D605</f>
        <v>Orange Juice Day 1</v>
      </c>
    </row>
    <row r="606" spans="1:2">
      <c r="A606" s="159">
        <f>'Main Meals'!C606</f>
        <v>99912</v>
      </c>
      <c r="B606" s="159" t="str">
        <f>'Main Meals'!D606</f>
        <v>Orange Juice Day 2</v>
      </c>
    </row>
    <row r="607" spans="1:2">
      <c r="A607" s="159">
        <f>'Main Meals'!C607</f>
        <v>99913</v>
      </c>
      <c r="B607" s="159" t="str">
        <f>'Main Meals'!D607</f>
        <v>Orange Juice Day 3</v>
      </c>
    </row>
    <row r="608" spans="1:2">
      <c r="A608" s="159">
        <f>'Main Meals'!C608</f>
        <v>99921</v>
      </c>
      <c r="B608" s="159" t="str">
        <f>'Main Meals'!D608</f>
        <v>Mints Day 1</v>
      </c>
    </row>
    <row r="609" spans="1:2">
      <c r="A609" s="159">
        <f>'Main Meals'!C609</f>
        <v>99922</v>
      </c>
      <c r="B609" s="159" t="str">
        <f>'Main Meals'!D609</f>
        <v>Mints Day 2</v>
      </c>
    </row>
    <row r="610" spans="1:2">
      <c r="A610" s="159">
        <f>'Main Meals'!C610</f>
        <v>99923</v>
      </c>
      <c r="B610" s="159" t="str">
        <f>'Main Meals'!D610</f>
        <v>Mints Day 3</v>
      </c>
    </row>
    <row r="611" spans="1:2">
      <c r="A611" s="159">
        <f>'Main Meals'!C611</f>
        <v>99931</v>
      </c>
      <c r="B611" s="159" t="str">
        <f>'Main Meals'!D611</f>
        <v>Celery Day 1</v>
      </c>
    </row>
    <row r="612" spans="1:2">
      <c r="A612" s="159">
        <f>'Main Meals'!C612</f>
        <v>99932</v>
      </c>
      <c r="B612" s="159" t="str">
        <f>'Main Meals'!D612</f>
        <v>Celery Day 2</v>
      </c>
    </row>
    <row r="613" spans="1:2">
      <c r="A613" s="159">
        <f>'Main Meals'!C613</f>
        <v>99933</v>
      </c>
      <c r="B613" s="159" t="str">
        <f>'Main Meals'!D613</f>
        <v>Celery Day 3</v>
      </c>
    </row>
    <row r="614" spans="1:2">
      <c r="A614" s="159">
        <f>'Main Meals'!C614</f>
        <v>99941</v>
      </c>
      <c r="B614" s="159" t="str">
        <f>'Main Meals'!D614</f>
        <v>Brioche Bun Day 1</v>
      </c>
    </row>
    <row r="615" spans="1:2">
      <c r="A615" s="159">
        <f>'Main Meals'!C615</f>
        <v>99942</v>
      </c>
      <c r="B615" s="159" t="str">
        <f>'Main Meals'!D615</f>
        <v>Brioche Bun Day 2</v>
      </c>
    </row>
    <row r="616" spans="1:2">
      <c r="A616" s="159">
        <f>'Main Meals'!C616</f>
        <v>99943</v>
      </c>
      <c r="B616" s="159" t="str">
        <f>'Main Meals'!D616</f>
        <v>Brioche Bun Day 3</v>
      </c>
    </row>
    <row r="617" spans="1:2">
      <c r="A617" s="159">
        <f>'Main Meals'!C617</f>
        <v>99951</v>
      </c>
      <c r="B617" s="159" t="str">
        <f>'Main Meals'!D617</f>
        <v>Chopped Garlic Day 1</v>
      </c>
    </row>
    <row r="618" spans="1:2">
      <c r="A618" s="159">
        <f>'Main Meals'!C618</f>
        <v>99952</v>
      </c>
      <c r="B618" s="159" t="str">
        <f>'Main Meals'!D618</f>
        <v>Chopped Garlic Day 2</v>
      </c>
    </row>
    <row r="619" spans="1:2">
      <c r="A619" s="159">
        <f>'Main Meals'!C619</f>
        <v>99953</v>
      </c>
      <c r="B619" s="159" t="str">
        <f>'Main Meals'!D619</f>
        <v>Chopped Garlic Day 3</v>
      </c>
    </row>
    <row r="620" spans="1:2">
      <c r="A620" s="159">
        <f>'Main Meals'!C620</f>
        <v>99961</v>
      </c>
      <c r="B620" s="159" t="str">
        <f>'Main Meals'!D620</f>
        <v>Chopped Onion Day 1</v>
      </c>
    </row>
    <row r="621" spans="1:2">
      <c r="A621" s="159">
        <f>'Main Meals'!C621</f>
        <v>99962</v>
      </c>
      <c r="B621" s="159" t="str">
        <f>'Main Meals'!D621</f>
        <v>Chopped Onion Day 2</v>
      </c>
    </row>
    <row r="622" spans="1:2">
      <c r="A622" s="159">
        <f>'Main Meals'!C622</f>
        <v>99963</v>
      </c>
      <c r="B622" s="159" t="str">
        <f>'Main Meals'!D622</f>
        <v>Chopped Onion Day 3</v>
      </c>
    </row>
    <row r="623" spans="1:2">
      <c r="A623" s="159">
        <f>'Main Meals'!C623</f>
        <v>99971</v>
      </c>
      <c r="B623" s="159" t="str">
        <f>'Main Meals'!D623</f>
        <v>Chickpeas Day 1</v>
      </c>
    </row>
    <row r="624" spans="1:2">
      <c r="A624" s="159">
        <f>'Main Meals'!C624</f>
        <v>99972</v>
      </c>
      <c r="B624" s="159" t="str">
        <f>'Main Meals'!D624</f>
        <v>Chickpeas Day 2</v>
      </c>
    </row>
    <row r="625" spans="1:2">
      <c r="A625" s="159">
        <f>'Main Meals'!C625</f>
        <v>99973</v>
      </c>
      <c r="B625" s="159" t="str">
        <f>'Main Meals'!D625</f>
        <v>Chickpeas Day 3</v>
      </c>
    </row>
    <row r="626" spans="1:2">
      <c r="A626" s="159">
        <f>'Main Meals'!C626</f>
        <v>99981</v>
      </c>
      <c r="B626" s="159" t="str">
        <f>'Main Meals'!D626</f>
        <v>Arroz con Pollo</v>
      </c>
    </row>
    <row r="627" spans="1:2">
      <c r="A627" s="159">
        <f>'Main Meals'!C627</f>
        <v>99982</v>
      </c>
      <c r="B627" s="159" t="str">
        <f>'Main Meals'!D627</f>
        <v>Empanadas with Chipotle Slaw</v>
      </c>
    </row>
    <row r="628" spans="1:2">
      <c r="A628" s="159">
        <f>'Main Meals'!C628</f>
        <v>99983</v>
      </c>
      <c r="B628" s="159" t="str">
        <f>'Main Meals'!D628</f>
        <v>Pulled Beef over Rice &amp; Beans</v>
      </c>
    </row>
    <row r="629" spans="1:2">
      <c r="A629" s="159">
        <f>'Main Meals'!C629</f>
        <v>97011</v>
      </c>
      <c r="B629" s="159" t="str">
        <f>'Main Meals'!D629</f>
        <v>Anagram Allergen (Menu 1)</v>
      </c>
    </row>
    <row r="630" spans="1:2">
      <c r="A630" s="159">
        <f>'Main Meals'!C630</f>
        <v>97012</v>
      </c>
      <c r="B630" s="159" t="str">
        <f>'Main Meals'!D630</f>
        <v>Anagram Allergen (Menu 2)</v>
      </c>
    </row>
    <row r="631" spans="1:2">
      <c r="A631" s="159">
        <f>'Main Meals'!C631</f>
        <v>12803</v>
      </c>
      <c r="B631" s="159" t="str">
        <f>'Main Meals'!D631</f>
        <v>Anagram Mac &amp; Cheese</v>
      </c>
    </row>
    <row r="632" spans="1:2">
      <c r="A632" s="159">
        <f>'Main Meals'!C632</f>
        <v>20609</v>
      </c>
      <c r="B632" s="159" t="str">
        <f>'Main Meals'!D632</f>
        <v>Chocolate Coffee Cake Individual</v>
      </c>
    </row>
    <row r="633" spans="1:2">
      <c r="A633" s="159">
        <f>'Main Meals'!C633</f>
        <v>20610</v>
      </c>
      <c r="B633" s="159" t="str">
        <f>'Main Meals'!D633</f>
        <v>Raspberry Coffee Cake Individual</v>
      </c>
    </row>
    <row r="634" spans="1:2">
      <c r="A634" s="159">
        <f>'Main Meals'!C634</f>
        <v>20403</v>
      </c>
      <c r="B634" s="159" t="str">
        <f>'Main Meals'!D634</f>
        <v>Ginger Snaps (2X)</v>
      </c>
    </row>
    <row r="635" spans="1:2">
      <c r="A635" s="159"/>
      <c r="B635" s="159"/>
    </row>
    <row r="636" spans="1:2">
      <c r="A636" s="159"/>
      <c r="B636" s="159"/>
    </row>
    <row r="637" spans="1:2">
      <c r="A637" s="159"/>
      <c r="B637" s="159"/>
    </row>
    <row r="638" spans="1:2">
      <c r="A638" s="159"/>
      <c r="B638" s="159"/>
    </row>
    <row r="639" spans="1:2">
      <c r="A639" s="159"/>
      <c r="B639" s="159"/>
    </row>
    <row r="640" spans="1:2">
      <c r="A640" s="159"/>
      <c r="B640" s="159"/>
    </row>
    <row r="641" spans="1:2">
      <c r="A641" s="159"/>
      <c r="B641" s="159"/>
    </row>
    <row r="642" spans="1:2">
      <c r="A642" s="159"/>
      <c r="B642" s="159"/>
    </row>
    <row r="643" spans="1:2">
      <c r="A643" s="159"/>
      <c r="B643" s="159"/>
    </row>
    <row r="644" spans="1:2">
      <c r="A644" s="159"/>
      <c r="B644" s="159"/>
    </row>
    <row r="645" spans="1:2">
      <c r="A645" s="159"/>
      <c r="B645" s="159"/>
    </row>
    <row r="646" spans="1:2">
      <c r="A646" s="159"/>
      <c r="B646" s="159"/>
    </row>
    <row r="647" spans="1:2">
      <c r="A647" s="159"/>
      <c r="B647" s="159"/>
    </row>
    <row r="648" spans="1:2">
      <c r="A648" s="159"/>
      <c r="B648" s="159"/>
    </row>
    <row r="649" spans="1:2">
      <c r="A649" s="159"/>
      <c r="B649" s="159"/>
    </row>
    <row r="650" spans="1:2">
      <c r="A650" s="159"/>
      <c r="B650" s="159"/>
    </row>
    <row r="651" spans="1:2">
      <c r="A651" s="159"/>
      <c r="B651" s="159"/>
    </row>
    <row r="652" spans="1:2">
      <c r="A652" s="159"/>
      <c r="B652" s="159"/>
    </row>
    <row r="653" spans="1:2">
      <c r="A653" s="159"/>
      <c r="B653" s="159"/>
    </row>
    <row r="654" spans="1:2">
      <c r="A654" s="159"/>
      <c r="B654" s="159"/>
    </row>
    <row r="655" spans="1:2">
      <c r="A655" s="159"/>
      <c r="B655" s="159"/>
    </row>
    <row r="656" spans="1:2">
      <c r="A656" s="159"/>
      <c r="B656" s="159"/>
    </row>
    <row r="657" spans="1:2">
      <c r="A657" s="159"/>
      <c r="B657" s="159"/>
    </row>
    <row r="658" spans="1:2">
      <c r="A658" s="159"/>
      <c r="B658" s="159"/>
    </row>
    <row r="659" spans="1:2">
      <c r="A659" s="159"/>
      <c r="B659" s="159"/>
    </row>
    <row r="660" spans="1:2">
      <c r="A660" s="159"/>
      <c r="B660" s="159"/>
    </row>
    <row r="661" spans="1:2">
      <c r="A661" s="159"/>
      <c r="B661" s="159"/>
    </row>
    <row r="662" spans="1:2">
      <c r="A662" s="159"/>
      <c r="B662" s="159"/>
    </row>
    <row r="663" spans="1:2">
      <c r="A663" s="159"/>
      <c r="B663" s="159"/>
    </row>
    <row r="664" spans="1:2">
      <c r="A664" s="159"/>
      <c r="B664" s="159"/>
    </row>
    <row r="665" spans="1:2">
      <c r="A665" s="159"/>
      <c r="B665" s="159"/>
    </row>
    <row r="666" spans="1:2">
      <c r="A666" s="159"/>
      <c r="B666" s="159"/>
    </row>
    <row r="667" spans="1:2">
      <c r="A667" s="159"/>
      <c r="B667" s="159"/>
    </row>
    <row r="668" spans="1:2">
      <c r="A668" s="159"/>
      <c r="B668" s="159"/>
    </row>
    <row r="669" spans="1:2">
      <c r="A669" s="159"/>
      <c r="B669" s="159"/>
    </row>
    <row r="670" spans="1:2">
      <c r="A670" s="159"/>
      <c r="B670" s="159"/>
    </row>
    <row r="671" spans="1:2">
      <c r="A671" s="159"/>
      <c r="B671" s="159"/>
    </row>
    <row r="672" spans="1:2">
      <c r="A672" s="159"/>
      <c r="B672" s="159"/>
    </row>
    <row r="673" spans="1:2">
      <c r="A673" s="159"/>
      <c r="B673" s="159"/>
    </row>
    <row r="674" spans="1:2">
      <c r="A674" s="159"/>
      <c r="B674" s="159"/>
    </row>
    <row r="675" spans="1:2">
      <c r="A675" s="159"/>
      <c r="B675" s="159"/>
    </row>
    <row r="676" spans="1:2">
      <c r="A676" s="159"/>
      <c r="B676" s="159"/>
    </row>
    <row r="677" spans="1:2">
      <c r="A677" s="159"/>
      <c r="B677" s="159"/>
    </row>
    <row r="678" spans="1:2">
      <c r="A678" s="159"/>
      <c r="B678" s="159"/>
    </row>
    <row r="679" spans="1:2">
      <c r="A679" s="159"/>
      <c r="B679" s="159"/>
    </row>
    <row r="680" spans="1:2">
      <c r="A680" s="159"/>
      <c r="B680" s="159"/>
    </row>
    <row r="681" spans="1:2">
      <c r="A681" s="159"/>
      <c r="B681" s="159"/>
    </row>
    <row r="682" spans="1:2">
      <c r="A682" s="159"/>
    </row>
    <row r="683" spans="1:2">
      <c r="A683" s="159"/>
    </row>
    <row r="684" spans="1:2">
      <c r="A684" s="159"/>
    </row>
    <row r="685" spans="1:2">
      <c r="A685" s="159"/>
    </row>
    <row r="686" spans="1:2">
      <c r="A686" s="159"/>
    </row>
    <row r="687" spans="1:2">
      <c r="A687" s="159"/>
    </row>
    <row r="688" spans="1:2">
      <c r="A688" s="159"/>
    </row>
    <row r="689" spans="1:1">
      <c r="A689" s="159"/>
    </row>
    <row r="690" spans="1:1">
      <c r="A690" s="159"/>
    </row>
    <row r="691" spans="1:1">
      <c r="A691" s="159"/>
    </row>
    <row r="692" spans="1:1">
      <c r="A692" s="159"/>
    </row>
    <row r="693" spans="1:1">
      <c r="A693" s="159"/>
    </row>
  </sheetData>
  <autoFilter ref="A1:E489" xr:uid="{5395D776-B73F-9E4A-AA6B-6DAAF496B489}"/>
  <pageMargins left="0.7" right="0.7" top="0.75" bottom="0.75" header="0.3" footer="0.3"/>
  <pageSetup orientation="portrait" horizontalDpi="4294967292" verticalDpi="4294967292"/>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pageSetUpPr fitToPage="1"/>
  </sheetPr>
  <dimension ref="A1:XFD843"/>
  <sheetViews>
    <sheetView zoomScale="110" zoomScaleNormal="80" zoomScalePageLayoutView="80" workbookViewId="0">
      <pane xSplit="2" ySplit="1" topLeftCell="C174" activePane="bottomRight" state="frozen"/>
      <selection pane="topRight" activeCell="D88" sqref="D88"/>
      <selection pane="bottomLeft" activeCell="D88" sqref="D88"/>
      <selection pane="bottomRight" activeCell="A174" sqref="A174"/>
    </sheetView>
  </sheetViews>
  <sheetFormatPr defaultColWidth="46.796875" defaultRowHeight="15.6"/>
  <cols>
    <col min="1" max="1" width="18.69921875" style="1" bestFit="1" customWidth="1"/>
    <col min="2" max="2" width="42.19921875" style="1" customWidth="1"/>
    <col min="3" max="3" width="103.796875" customWidth="1"/>
    <col min="4" max="4" width="53.19921875" customWidth="1"/>
    <col min="5" max="5" width="56.69921875" customWidth="1"/>
  </cols>
  <sheetData>
    <row r="1" spans="1:5" s="187" customFormat="1">
      <c r="A1" s="148" t="s">
        <v>2</v>
      </c>
      <c r="B1" s="195" t="s">
        <v>973</v>
      </c>
      <c r="C1" s="148" t="s">
        <v>446</v>
      </c>
      <c r="D1" s="187" t="s">
        <v>828</v>
      </c>
      <c r="E1" s="187" t="s">
        <v>744</v>
      </c>
    </row>
    <row r="2" spans="1:5" s="93" customFormat="1" ht="62.4">
      <c r="A2" s="144">
        <f>'Main Meals'!C2</f>
        <v>1001</v>
      </c>
      <c r="B2" s="144" t="str">
        <f>'Main Meals'!D2</f>
        <v>Pad Thai (Tofu)</v>
      </c>
      <c r="C2" s="145" t="s">
        <v>1143</v>
      </c>
      <c r="D2" s="103" t="s">
        <v>1073</v>
      </c>
    </row>
    <row r="3" spans="1:5" s="93" customFormat="1" ht="62.4">
      <c r="A3" s="144">
        <f>'Main Meals'!C3</f>
        <v>1002</v>
      </c>
      <c r="B3" s="144" t="str">
        <f>'Main Meals'!D3</f>
        <v>Pad Thai (Shrimp)</v>
      </c>
      <c r="C3" s="145" t="s">
        <v>1144</v>
      </c>
      <c r="D3" s="103" t="s">
        <v>1073</v>
      </c>
    </row>
    <row r="4" spans="1:5" s="93" customFormat="1" ht="46.8">
      <c r="A4" s="144">
        <f>'Main Meals'!C4</f>
        <v>1101</v>
      </c>
      <c r="B4" s="144" t="str">
        <f>'Main Meals'!D4</f>
        <v>Teriyaki Donburi  (Tofu)</v>
      </c>
      <c r="C4" s="103" t="s">
        <v>1474</v>
      </c>
      <c r="D4" s="103" t="s">
        <v>350</v>
      </c>
    </row>
    <row r="5" spans="1:5" s="93" customFormat="1" ht="46.8">
      <c r="A5" s="144">
        <f>'Main Meals'!C5</f>
        <v>1102</v>
      </c>
      <c r="B5" s="144" t="str">
        <f>'Main Meals'!D5</f>
        <v>Teriyaki Donburi  (Chicken)</v>
      </c>
      <c r="C5" s="145" t="s">
        <v>1475</v>
      </c>
      <c r="D5" s="103" t="s">
        <v>350</v>
      </c>
    </row>
    <row r="6" spans="1:5" s="93" customFormat="1" ht="46.8">
      <c r="A6" s="144">
        <f>'Main Meals'!C6</f>
        <v>1103</v>
      </c>
      <c r="B6" s="144" t="str">
        <f>'Main Meals'!D6</f>
        <v>Teriyaki Donburi  (Beef)</v>
      </c>
      <c r="C6" s="145" t="s">
        <v>1476</v>
      </c>
      <c r="D6" s="103" t="s">
        <v>350</v>
      </c>
    </row>
    <row r="7" spans="1:5" s="93" customFormat="1" ht="78">
      <c r="A7" s="144">
        <f>'Main Meals'!C7</f>
        <v>1201</v>
      </c>
      <c r="B7" s="144" t="str">
        <f>'Main Meals'!D7</f>
        <v>Zucchini 'Spaghetti' Bolognese  (Bolognese)</v>
      </c>
      <c r="C7" s="145" t="s">
        <v>2258</v>
      </c>
      <c r="D7" s="103" t="s">
        <v>1148</v>
      </c>
      <c r="E7" s="103" t="s">
        <v>2262</v>
      </c>
    </row>
    <row r="8" spans="1:5" s="93" customFormat="1" ht="78">
      <c r="A8" s="144">
        <f>'Main Meals'!C8</f>
        <v>1202</v>
      </c>
      <c r="B8" s="144" t="str">
        <f>'Main Meals'!D8</f>
        <v>Zucchini 'Spaghetti' Pomodoro  (Pomodoro)</v>
      </c>
      <c r="C8" s="145" t="s">
        <v>2259</v>
      </c>
      <c r="D8" s="103" t="s">
        <v>1149</v>
      </c>
      <c r="E8" s="103" t="s">
        <v>2263</v>
      </c>
    </row>
    <row r="9" spans="1:5" s="93" customFormat="1" ht="31.2">
      <c r="A9" s="144">
        <f>'Main Meals'!C9</f>
        <v>1300</v>
      </c>
      <c r="B9" s="144" t="str">
        <f>'Main Meals'!D9</f>
        <v xml:space="preserve">Caprese Sandwich (OLD NOT ACTIVE) </v>
      </c>
      <c r="C9" s="145" t="s">
        <v>447</v>
      </c>
      <c r="D9" s="103"/>
    </row>
    <row r="10" spans="1:5" s="93" customFormat="1" ht="31.2">
      <c r="A10" s="147">
        <f>'Main Meals'!C10</f>
        <v>1400</v>
      </c>
      <c r="B10" s="144" t="str">
        <f>'Main Meals'!D10</f>
        <v xml:space="preserve">Buddha bowl (OLD NOT ACTIVE) </v>
      </c>
      <c r="C10" s="103" t="s">
        <v>364</v>
      </c>
      <c r="D10" s="103"/>
    </row>
    <row r="11" spans="1:5" s="93" customFormat="1" ht="31.2">
      <c r="A11" s="144">
        <f>'Main Meals'!C11</f>
        <v>1500</v>
      </c>
      <c r="B11" s="144" t="str">
        <f>'Main Meals'!D11</f>
        <v xml:space="preserve">Tuna Nicoise Sandwich </v>
      </c>
      <c r="C11" s="145" t="s">
        <v>448</v>
      </c>
      <c r="D11" s="103"/>
    </row>
    <row r="12" spans="1:5" s="93" customFormat="1" ht="62.4">
      <c r="A12" s="144">
        <f>'Main Meals'!C12</f>
        <v>1601</v>
      </c>
      <c r="B12" s="144" t="str">
        <f>'Main Meals'!D12</f>
        <v>Tikka Masala  (Tofu)</v>
      </c>
      <c r="C12" s="145" t="s">
        <v>1478</v>
      </c>
      <c r="D12" s="103"/>
    </row>
    <row r="13" spans="1:5" s="93" customFormat="1" ht="62.4">
      <c r="A13" s="144">
        <f>'Main Meals'!C13</f>
        <v>1602</v>
      </c>
      <c r="B13" s="144" t="str">
        <f>'Main Meals'!D13</f>
        <v>Tikka Masala  (Chicken)</v>
      </c>
      <c r="C13" s="145" t="s">
        <v>1477</v>
      </c>
      <c r="D13" s="103"/>
    </row>
    <row r="14" spans="1:5" s="93" customFormat="1" ht="31.2">
      <c r="A14" s="144">
        <f>'Main Meals'!C14</f>
        <v>1700</v>
      </c>
      <c r="B14" s="144" t="str">
        <f>'Main Meals'!D14</f>
        <v xml:space="preserve">Mediterranean Beef Salad  </v>
      </c>
      <c r="C14" s="145" t="s">
        <v>449</v>
      </c>
      <c r="D14" s="103"/>
    </row>
    <row r="15" spans="1:5" s="93" customFormat="1" ht="93.6">
      <c r="A15" s="144">
        <f>'Main Meals'!C15</f>
        <v>1801</v>
      </c>
      <c r="B15" s="144" t="str">
        <f>'Main Meals'!D15</f>
        <v>Tacos Especiales (Veggie)</v>
      </c>
      <c r="C15" s="145" t="s">
        <v>1267</v>
      </c>
      <c r="D15" s="239" t="s">
        <v>1152</v>
      </c>
      <c r="E15" s="415" t="s">
        <v>2182</v>
      </c>
    </row>
    <row r="16" spans="1:5" s="93" customFormat="1" ht="93.6">
      <c r="A16" s="144">
        <f>'Main Meals'!C16</f>
        <v>1802</v>
      </c>
      <c r="B16" s="144" t="str">
        <f>'Main Meals'!D16</f>
        <v>Tacos Especiales (Shrimp)</v>
      </c>
      <c r="C16" s="145" t="s">
        <v>1268</v>
      </c>
      <c r="D16" s="239" t="s">
        <v>1152</v>
      </c>
      <c r="E16" s="103" t="s">
        <v>2183</v>
      </c>
    </row>
    <row r="17" spans="1:5" s="93" customFormat="1" ht="78">
      <c r="A17" s="144">
        <f>'Main Meals'!C17</f>
        <v>1803</v>
      </c>
      <c r="B17" s="144" t="str">
        <f>'Main Meals'!D17</f>
        <v>Tacos Especiales (Chicken)</v>
      </c>
      <c r="C17" s="145" t="s">
        <v>1269</v>
      </c>
      <c r="D17" s="239" t="s">
        <v>1152</v>
      </c>
      <c r="E17" s="103" t="s">
        <v>2183</v>
      </c>
    </row>
    <row r="18" spans="1:5" s="93" customFormat="1" ht="78">
      <c r="A18" s="144">
        <f>'Main Meals'!C18</f>
        <v>1804</v>
      </c>
      <c r="B18" s="144" t="str">
        <f>'Main Meals'!D18</f>
        <v>Tacos Especiales (Beef)</v>
      </c>
      <c r="C18" s="145" t="s">
        <v>1270</v>
      </c>
      <c r="D18" s="239" t="s">
        <v>1152</v>
      </c>
      <c r="E18" s="103" t="s">
        <v>2183</v>
      </c>
    </row>
    <row r="19" spans="1:5" s="93" customFormat="1" ht="62.4">
      <c r="A19" s="144">
        <f>'Main Meals'!C19</f>
        <v>1901</v>
      </c>
      <c r="B19" s="144" t="str">
        <f>'Main Meals'!D19</f>
        <v>Grilled Kebabs  (Veggie)</v>
      </c>
      <c r="C19" s="145" t="s">
        <v>450</v>
      </c>
      <c r="D19" s="103"/>
    </row>
    <row r="20" spans="1:5" s="93" customFormat="1" ht="62.4">
      <c r="A20" s="144">
        <f>'Main Meals'!C20</f>
        <v>1902</v>
      </c>
      <c r="B20" s="144" t="str">
        <f>'Main Meals'!D20</f>
        <v>Grilled Kebabs  (Shrimp)</v>
      </c>
      <c r="C20" s="145" t="s">
        <v>451</v>
      </c>
      <c r="D20" s="103"/>
    </row>
    <row r="21" spans="1:5" s="93" customFormat="1" ht="62.4">
      <c r="A21" s="144">
        <f>'Main Meals'!C21</f>
        <v>1903</v>
      </c>
      <c r="B21" s="144" t="str">
        <f>'Main Meals'!D21</f>
        <v>Grilled Kebabs  (Chicken)</v>
      </c>
      <c r="C21" s="145" t="s">
        <v>452</v>
      </c>
      <c r="D21" s="103"/>
    </row>
    <row r="22" spans="1:5" s="93" customFormat="1" ht="62.4">
      <c r="A22" s="144">
        <f>'Main Meals'!C22</f>
        <v>1904</v>
      </c>
      <c r="B22" s="144" t="str">
        <f>'Main Meals'!D22</f>
        <v>Grilled Kebabs  (Beef)</v>
      </c>
      <c r="C22" s="145" t="s">
        <v>453</v>
      </c>
      <c r="D22" s="103"/>
    </row>
    <row r="23" spans="1:5" s="93" customFormat="1" ht="62.4">
      <c r="A23" s="144">
        <f>'Main Meals'!C23</f>
        <v>2000</v>
      </c>
      <c r="B23" s="144" t="str">
        <f>'Main Meals'!D23</f>
        <v>Grilled Salmon (Sesame Crusted)</v>
      </c>
      <c r="C23" s="145" t="s">
        <v>1479</v>
      </c>
      <c r="D23" s="103" t="s">
        <v>1151</v>
      </c>
      <c r="E23" s="93" t="s">
        <v>767</v>
      </c>
    </row>
    <row r="24" spans="1:5" s="93" customFormat="1" ht="46.8">
      <c r="A24" s="144">
        <f>'Main Meals'!C24</f>
        <v>2100</v>
      </c>
      <c r="B24" s="144" t="str">
        <f>'Main Meals'!D24</f>
        <v xml:space="preserve">Truffled Mac &amp; Cheese (OLD NOT ACTIVE) </v>
      </c>
      <c r="C24" s="145" t="s">
        <v>454</v>
      </c>
      <c r="D24" s="103"/>
    </row>
    <row r="25" spans="1:5" s="93" customFormat="1" ht="78">
      <c r="A25" s="144">
        <f>'Main Meals'!C25</f>
        <v>2200</v>
      </c>
      <c r="B25" s="144" t="str">
        <f>'Main Meals'!D25</f>
        <v xml:space="preserve">Ginger Pork  </v>
      </c>
      <c r="C25" s="145" t="s">
        <v>455</v>
      </c>
      <c r="D25" s="103"/>
    </row>
    <row r="26" spans="1:5" s="93" customFormat="1" ht="62.4">
      <c r="A26" s="144">
        <f>'Main Meals'!C26</f>
        <v>2300</v>
      </c>
      <c r="B26" s="144" t="str">
        <f>'Main Meals'!D26</f>
        <v xml:space="preserve">Lemon Rosemary Chicken OLD NOT ACTIVE </v>
      </c>
      <c r="C26" s="145" t="s">
        <v>1244</v>
      </c>
      <c r="D26" s="103" t="s">
        <v>93</v>
      </c>
    </row>
    <row r="27" spans="1:5" s="93" customFormat="1" ht="78">
      <c r="A27" s="144">
        <f>'Main Meals'!C27</f>
        <v>2400</v>
      </c>
      <c r="B27" s="144" t="str">
        <f>'Main Meals'!D27</f>
        <v xml:space="preserve">Beef Tataki  </v>
      </c>
      <c r="C27" s="145" t="s">
        <v>768</v>
      </c>
      <c r="D27" s="103"/>
      <c r="E27" s="93" t="s">
        <v>769</v>
      </c>
    </row>
    <row r="28" spans="1:5" s="93" customFormat="1" ht="78">
      <c r="A28" s="144">
        <f>'Main Meals'!C28</f>
        <v>2500</v>
      </c>
      <c r="B28" s="144" t="str">
        <f>'Main Meals'!D28</f>
        <v>Coconut Laksa (Shrimp)</v>
      </c>
      <c r="C28" s="145" t="s">
        <v>1700</v>
      </c>
      <c r="D28" s="103"/>
      <c r="E28" s="93" t="s">
        <v>1701</v>
      </c>
    </row>
    <row r="29" spans="1:5" s="93" customFormat="1" ht="46.8">
      <c r="A29" s="144">
        <f>'Main Meals'!C29</f>
        <v>2601</v>
      </c>
      <c r="B29" s="144" t="str">
        <f>'Main Meals'!D29</f>
        <v>Paella Valenciana (OLD NOT ACTIVE) (Veggie)</v>
      </c>
      <c r="C29" s="145" t="s">
        <v>456</v>
      </c>
      <c r="D29" s="103"/>
    </row>
    <row r="30" spans="1:5" s="93" customFormat="1" ht="46.8">
      <c r="A30" s="144">
        <f>'Main Meals'!C30</f>
        <v>2602</v>
      </c>
      <c r="B30" s="144" t="str">
        <f>'Main Meals'!D30</f>
        <v>Paella Valenciana (OLD NOT ACTIVE) (Chicken)</v>
      </c>
      <c r="C30" s="145" t="s">
        <v>457</v>
      </c>
      <c r="D30" s="103"/>
    </row>
    <row r="31" spans="1:5" s="93" customFormat="1" ht="46.8">
      <c r="A31" s="144">
        <f>'Main Meals'!C31</f>
        <v>2603</v>
      </c>
      <c r="B31" s="144" t="str">
        <f>'Main Meals'!D31</f>
        <v>Paella Valenciana (OLD NOT ACTIVE) (Beef)</v>
      </c>
      <c r="C31" s="145" t="s">
        <v>458</v>
      </c>
      <c r="D31" s="103"/>
    </row>
    <row r="32" spans="1:5" s="93" customFormat="1" ht="93.6">
      <c r="A32" s="144">
        <f>'Main Meals'!C32</f>
        <v>2701</v>
      </c>
      <c r="B32" s="144" t="str">
        <f>'Main Meals'!D32</f>
        <v>Moroccan Tajine (Veggie)</v>
      </c>
      <c r="C32" s="145" t="s">
        <v>770</v>
      </c>
      <c r="D32" s="103"/>
      <c r="E32" s="93" t="s">
        <v>771</v>
      </c>
    </row>
    <row r="33" spans="1:5" s="93" customFormat="1" ht="124.8">
      <c r="A33" s="144">
        <f>'Main Meals'!C33</f>
        <v>2702</v>
      </c>
      <c r="B33" s="144" t="str">
        <f>'Main Meals'!D33</f>
        <v>Moroccan Tajine (Chicken)</v>
      </c>
      <c r="C33" s="145" t="s">
        <v>772</v>
      </c>
      <c r="D33" s="103"/>
      <c r="E33" s="93" t="s">
        <v>771</v>
      </c>
    </row>
    <row r="34" spans="1:5" s="93" customFormat="1" ht="124.8">
      <c r="A34" s="144">
        <f>'Main Meals'!C34</f>
        <v>2703</v>
      </c>
      <c r="B34" s="144" t="str">
        <f>'Main Meals'!D34</f>
        <v>Moroccan Tajine (Lamb)</v>
      </c>
      <c r="C34" s="145" t="s">
        <v>773</v>
      </c>
      <c r="D34" s="103"/>
      <c r="E34" s="93" t="s">
        <v>771</v>
      </c>
    </row>
    <row r="35" spans="1:5" s="93" customFormat="1" ht="62.4">
      <c r="A35" s="144">
        <f>'Main Meals'!C35</f>
        <v>2800</v>
      </c>
      <c r="B35" s="144" t="str">
        <f>'Main Meals'!D35</f>
        <v xml:space="preserve">Summer Vegetable Lasagna (OLD NOT ACTIVE) </v>
      </c>
      <c r="C35" s="145" t="s">
        <v>774</v>
      </c>
      <c r="D35" s="103"/>
      <c r="E35" s="93" t="s">
        <v>775</v>
      </c>
    </row>
    <row r="36" spans="1:5" s="93" customFormat="1" ht="78">
      <c r="A36" s="144">
        <f>'Main Meals'!C36</f>
        <v>2900</v>
      </c>
      <c r="B36" s="144" t="str">
        <f>'Main Meals'!D36</f>
        <v>Pesto Spaghetti Squash Salad (Veggie)</v>
      </c>
      <c r="C36" s="145" t="s">
        <v>1658</v>
      </c>
      <c r="D36" s="103" t="s">
        <v>45</v>
      </c>
      <c r="E36" s="103" t="s">
        <v>2172</v>
      </c>
    </row>
    <row r="37" spans="1:5" s="93" customFormat="1" ht="31.2">
      <c r="A37" s="144">
        <f>'Main Meals'!C37</f>
        <v>3000</v>
      </c>
      <c r="B37" s="144" t="str">
        <f>'Main Meals'!D37</f>
        <v xml:space="preserve">Beef Goulash </v>
      </c>
      <c r="C37" s="145" t="s">
        <v>459</v>
      </c>
      <c r="D37" s="103"/>
    </row>
    <row r="38" spans="1:5" s="93" customFormat="1" ht="78">
      <c r="A38" s="144">
        <f>'Main Meals'!C38</f>
        <v>3100</v>
      </c>
      <c r="B38" s="144" t="str">
        <f>'Main Meals'!D38</f>
        <v xml:space="preserve">Harvest Salad (OLD NOT ACTIVE) </v>
      </c>
      <c r="C38" s="145" t="s">
        <v>1764</v>
      </c>
      <c r="D38" s="103" t="s">
        <v>278</v>
      </c>
    </row>
    <row r="39" spans="1:5" s="93" customFormat="1" ht="46.8">
      <c r="A39" s="144">
        <f>'Main Meals'!C39</f>
        <v>3200</v>
      </c>
      <c r="B39" s="144" t="str">
        <f>'Main Meals'!D39</f>
        <v xml:space="preserve">Green Quinoa Bowl </v>
      </c>
      <c r="C39" s="145" t="s">
        <v>776</v>
      </c>
      <c r="D39" s="103"/>
      <c r="E39" s="93" t="s">
        <v>777</v>
      </c>
    </row>
    <row r="40" spans="1:5" s="93" customFormat="1" ht="46.8">
      <c r="A40" s="144">
        <f>'Main Meals'!C40</f>
        <v>3301</v>
      </c>
      <c r="B40" s="144" t="str">
        <f>'Main Meals'!D40</f>
        <v>Thai Green Curry (OLD NOT ACTIVE) (Chicken)</v>
      </c>
      <c r="C40" s="145" t="s">
        <v>460</v>
      </c>
      <c r="D40" s="103"/>
    </row>
    <row r="41" spans="1:5" s="93" customFormat="1" ht="46.8">
      <c r="A41" s="144">
        <f>'Main Meals'!C41</f>
        <v>3302</v>
      </c>
      <c r="B41" s="144" t="str">
        <f>'Main Meals'!D41</f>
        <v>Thai Green Curry (OLD NOT ACTIVE) (Veggie)</v>
      </c>
      <c r="C41" s="145" t="s">
        <v>461</v>
      </c>
      <c r="D41" s="103"/>
    </row>
    <row r="42" spans="1:5" s="93" customFormat="1" ht="46.8">
      <c r="A42" s="144">
        <f>'Main Meals'!C42</f>
        <v>3303</v>
      </c>
      <c r="B42" s="144" t="str">
        <f>'Main Meals'!D42</f>
        <v>Thai Green Curry (OLD NOT ACTIVE) (Tofu)</v>
      </c>
      <c r="C42" s="145" t="s">
        <v>462</v>
      </c>
      <c r="D42" s="103"/>
    </row>
    <row r="43" spans="1:5" s="93" customFormat="1" ht="46.8">
      <c r="A43" s="144">
        <f>'Main Meals'!C43</f>
        <v>3304</v>
      </c>
      <c r="B43" s="144" t="str">
        <f>'Main Meals'!D43</f>
        <v>Thai Green Curry (OLD NOT ACTIVE) (Shrimp)</v>
      </c>
      <c r="C43" s="145" t="s">
        <v>463</v>
      </c>
      <c r="D43" s="103"/>
    </row>
    <row r="44" spans="1:5" s="93" customFormat="1" ht="109.2">
      <c r="A44" s="144">
        <f>'Main Meals'!C44</f>
        <v>3400</v>
      </c>
      <c r="B44" s="144" t="str">
        <f>'Main Meals'!D44</f>
        <v xml:space="preserve">Pulled BBQ Chicken Sandwich (OLD NOT ACTIVE) </v>
      </c>
      <c r="C44" s="145" t="s">
        <v>778</v>
      </c>
      <c r="D44" s="103"/>
      <c r="E44" s="93" t="s">
        <v>779</v>
      </c>
    </row>
    <row r="45" spans="1:5" s="93" customFormat="1" ht="46.8">
      <c r="A45" s="144">
        <f>'Main Meals'!C45</f>
        <v>3500</v>
      </c>
      <c r="B45" s="144" t="str">
        <f>'Main Meals'!D45</f>
        <v xml:space="preserve">Baked Lasagna Bolognese (OLD NOT ACTIVE) </v>
      </c>
      <c r="C45" s="145" t="s">
        <v>464</v>
      </c>
      <c r="D45" s="103"/>
    </row>
    <row r="46" spans="1:5" s="93" customFormat="1" ht="46.8">
      <c r="A46" s="144">
        <f>'Main Meals'!C46</f>
        <v>3600</v>
      </c>
      <c r="B46" s="144" t="str">
        <f>'Main Meals'!D46</f>
        <v xml:space="preserve">Creamy Pesto Rigatoni (OLD NOT ACTIVE) </v>
      </c>
      <c r="C46" s="145" t="s">
        <v>465</v>
      </c>
      <c r="D46" s="103"/>
    </row>
    <row r="47" spans="1:5" s="93" customFormat="1" ht="93.6">
      <c r="A47" s="144">
        <f>'Main Meals'!C47</f>
        <v>3700</v>
      </c>
      <c r="B47" s="144" t="str">
        <f>'Main Meals'!D47</f>
        <v xml:space="preserve">Three-Spice Turkey Chili (OLD NOT ACTIVE) </v>
      </c>
      <c r="C47" s="145" t="s">
        <v>466</v>
      </c>
      <c r="D47" s="103"/>
    </row>
    <row r="48" spans="1:5" s="93" customFormat="1" ht="78">
      <c r="A48" s="144">
        <f>'Main Meals'!C48</f>
        <v>3800</v>
      </c>
      <c r="B48" s="144" t="str">
        <f>'Main Meals'!D48</f>
        <v xml:space="preserve">Chicken &amp; Rice Soup (OLD NOT ACTIVE) </v>
      </c>
      <c r="C48" s="145" t="s">
        <v>467</v>
      </c>
      <c r="D48" s="103"/>
    </row>
    <row r="49" spans="1:5 16384:16384" s="93" customFormat="1" ht="78">
      <c r="A49" s="144">
        <f>'Main Meals'!C49</f>
        <v>3900</v>
      </c>
      <c r="B49" s="144" t="str">
        <f>'Main Meals'!D49</f>
        <v xml:space="preserve">New England Cod Chowder (OLD NOT ACTIVE) </v>
      </c>
      <c r="C49" s="145" t="s">
        <v>468</v>
      </c>
      <c r="D49" s="103"/>
    </row>
    <row r="50" spans="1:5 16384:16384" s="93" customFormat="1" ht="78">
      <c r="A50" s="144">
        <f>'Main Meals'!C50</f>
        <v>4000</v>
      </c>
      <c r="B50" s="144" t="str">
        <f>'Main Meals'!D50</f>
        <v xml:space="preserve">Carrot Ginger Soup (OLD NOT ACTIVE) </v>
      </c>
      <c r="C50" s="145" t="s">
        <v>469</v>
      </c>
      <c r="D50" s="103"/>
    </row>
    <row r="51" spans="1:5 16384:16384" s="93" customFormat="1" ht="62.4">
      <c r="A51" s="144">
        <f>'Main Meals'!C51</f>
        <v>4101</v>
      </c>
      <c r="B51" s="144" t="str">
        <f>'Main Meals'!D51</f>
        <v>Sesame Ponzu Soba Noodles (Veggie)</v>
      </c>
      <c r="C51" s="145" t="s">
        <v>906</v>
      </c>
      <c r="D51" s="103"/>
      <c r="E51" s="103" t="s">
        <v>904</v>
      </c>
      <c r="XFD51" s="93">
        <f t="shared" ref="XFD51:XFD82" si="0">SUBTOTAL(9,A51:XFC51)</f>
        <v>4101</v>
      </c>
    </row>
    <row r="52" spans="1:5 16384:16384" s="93" customFormat="1" ht="46.8">
      <c r="A52" s="144">
        <f>'Main Meals'!C52</f>
        <v>4102</v>
      </c>
      <c r="B52" s="144" t="str">
        <f>'Main Meals'!D52</f>
        <v>Sesame Ponzu Soba Noodles (Tofu)</v>
      </c>
      <c r="C52" s="145" t="s">
        <v>780</v>
      </c>
      <c r="D52" s="103"/>
      <c r="E52" s="93" t="s">
        <v>781</v>
      </c>
      <c r="XFD52" s="93">
        <f t="shared" si="0"/>
        <v>4102</v>
      </c>
    </row>
    <row r="53" spans="1:5 16384:16384" s="93" customFormat="1" ht="78">
      <c r="A53" s="144">
        <f>'Main Meals'!C53</f>
        <v>4103</v>
      </c>
      <c r="B53" s="144" t="str">
        <f>'Main Meals'!D53</f>
        <v>Sesame Ponzu Soba Noodles (Shrimp)</v>
      </c>
      <c r="C53" s="145" t="s">
        <v>905</v>
      </c>
      <c r="D53" s="103"/>
      <c r="E53" s="103" t="s">
        <v>904</v>
      </c>
      <c r="XFD53" s="93">
        <f t="shared" si="0"/>
        <v>4103</v>
      </c>
    </row>
    <row r="54" spans="1:5 16384:16384" s="93" customFormat="1" ht="62.4">
      <c r="A54" s="144">
        <f>'Main Meals'!C54</f>
        <v>4104</v>
      </c>
      <c r="B54" s="144" t="str">
        <f>'Main Meals'!D54</f>
        <v>Sesame Ponzu Soba Noodles (Beef)</v>
      </c>
      <c r="C54" s="145" t="s">
        <v>903</v>
      </c>
      <c r="D54" s="103"/>
      <c r="E54" s="103" t="s">
        <v>904</v>
      </c>
      <c r="XFD54" s="93">
        <f t="shared" si="0"/>
        <v>4104</v>
      </c>
    </row>
    <row r="55" spans="1:5 16384:16384" s="93" customFormat="1" ht="78">
      <c r="A55" s="144">
        <f>'Main Meals'!C55</f>
        <v>4200</v>
      </c>
      <c r="B55" s="144" t="str">
        <f>'Main Meals'!D55</f>
        <v>Roasted Lamb (Lamb)</v>
      </c>
      <c r="C55" s="145" t="s">
        <v>470</v>
      </c>
      <c r="D55" s="103"/>
      <c r="XFD55" s="93">
        <f t="shared" si="0"/>
        <v>4200</v>
      </c>
    </row>
    <row r="56" spans="1:5 16384:16384" s="93" customFormat="1" ht="31.2">
      <c r="A56" s="144">
        <f>'Main Meals'!C56</f>
        <v>4300</v>
      </c>
      <c r="B56" s="144" t="str">
        <f>'Main Meals'!D56</f>
        <v xml:space="preserve">Tierra Salad (OLD NOT ACTIVE) </v>
      </c>
      <c r="C56" s="145" t="s">
        <v>830</v>
      </c>
      <c r="D56" s="103" t="s">
        <v>831</v>
      </c>
      <c r="XFD56" s="93">
        <f t="shared" si="0"/>
        <v>4300</v>
      </c>
    </row>
    <row r="57" spans="1:5 16384:16384" s="93" customFormat="1" ht="93.6">
      <c r="A57" s="144">
        <f>'Main Meals'!C57</f>
        <v>4401</v>
      </c>
      <c r="B57" s="144" t="str">
        <f>'Main Meals'!D57</f>
        <v>Alambre (Tofu)</v>
      </c>
      <c r="C57" s="145" t="s">
        <v>471</v>
      </c>
      <c r="D57" s="103"/>
      <c r="XFD57" s="93">
        <f t="shared" si="0"/>
        <v>4401</v>
      </c>
    </row>
    <row r="58" spans="1:5 16384:16384" s="93" customFormat="1" ht="78">
      <c r="A58" s="144">
        <f>'Main Meals'!C58</f>
        <v>4402</v>
      </c>
      <c r="B58" s="144" t="str">
        <f>'Main Meals'!D58</f>
        <v>Alambre (Chicken)</v>
      </c>
      <c r="C58" s="145" t="s">
        <v>472</v>
      </c>
      <c r="D58" s="103"/>
      <c r="XFD58" s="93">
        <f t="shared" si="0"/>
        <v>4402</v>
      </c>
    </row>
    <row r="59" spans="1:5 16384:16384" s="93" customFormat="1" ht="78">
      <c r="A59" s="144">
        <f>'Main Meals'!C59</f>
        <v>4403</v>
      </c>
      <c r="B59" s="144" t="str">
        <f>'Main Meals'!D59</f>
        <v>Alambre (Beef)</v>
      </c>
      <c r="C59" s="145" t="s">
        <v>473</v>
      </c>
      <c r="D59" s="103"/>
      <c r="XFD59" s="93">
        <f t="shared" si="0"/>
        <v>4403</v>
      </c>
    </row>
    <row r="60" spans="1:5 16384:16384" s="93" customFormat="1" ht="46.8">
      <c r="A60" s="147">
        <f>'Main Meals'!C60</f>
        <v>4501</v>
      </c>
      <c r="B60" s="144" t="str">
        <f>'Main Meals'!D60</f>
        <v>Casablanca Bowl (OLD NOT ACTIVE) (Veggie)</v>
      </c>
      <c r="C60" s="103" t="s">
        <v>474</v>
      </c>
      <c r="D60" s="103"/>
      <c r="XFD60" s="93">
        <f t="shared" si="0"/>
        <v>4501</v>
      </c>
    </row>
    <row r="61" spans="1:5 16384:16384" s="93" customFormat="1" ht="46.8">
      <c r="A61" s="147">
        <f>'Main Meals'!C61</f>
        <v>4502</v>
      </c>
      <c r="B61" s="144" t="str">
        <f>'Main Meals'!D61</f>
        <v>Casablanca Bowl (OLD NOT ACTIVE) (Chicken)</v>
      </c>
      <c r="C61" s="103" t="s">
        <v>474</v>
      </c>
      <c r="D61" s="103"/>
      <c r="XFD61" s="93">
        <f t="shared" si="0"/>
        <v>4502</v>
      </c>
    </row>
    <row r="62" spans="1:5 16384:16384" s="93" customFormat="1" ht="109.2">
      <c r="A62" s="144">
        <f>'Main Meals'!C62</f>
        <v>4601</v>
      </c>
      <c r="B62" s="144" t="str">
        <f>'Main Meals'!D62</f>
        <v>Mediterranean Salad (Veggie)</v>
      </c>
      <c r="C62" s="145" t="s">
        <v>1748</v>
      </c>
      <c r="D62" s="103" t="s">
        <v>1601</v>
      </c>
      <c r="E62" s="93" t="s">
        <v>2221</v>
      </c>
      <c r="XFD62" s="93">
        <f t="shared" si="0"/>
        <v>4601</v>
      </c>
    </row>
    <row r="63" spans="1:5 16384:16384" s="93" customFormat="1" ht="93.6">
      <c r="A63" s="144">
        <f>'Main Meals'!C63</f>
        <v>4602</v>
      </c>
      <c r="B63" s="144" t="str">
        <f>'Main Meals'!D63</f>
        <v>Mediterranean Salad (Chicken)</v>
      </c>
      <c r="C63" s="145" t="s">
        <v>1746</v>
      </c>
      <c r="D63" s="103" t="s">
        <v>1601</v>
      </c>
      <c r="E63" s="93" t="s">
        <v>2221</v>
      </c>
      <c r="XFD63" s="93">
        <f t="shared" si="0"/>
        <v>4602</v>
      </c>
    </row>
    <row r="64" spans="1:5 16384:16384" s="93" customFormat="1" ht="93.6">
      <c r="A64" s="144">
        <f>'Main Meals'!C64</f>
        <v>4603</v>
      </c>
      <c r="B64" s="144" t="str">
        <f>'Main Meals'!D64</f>
        <v>Mediterranean Salad (Beef)</v>
      </c>
      <c r="C64" s="145" t="s">
        <v>1747</v>
      </c>
      <c r="D64" s="103" t="s">
        <v>1601</v>
      </c>
      <c r="E64" s="93" t="s">
        <v>2221</v>
      </c>
      <c r="XFD64" s="93">
        <f t="shared" si="0"/>
        <v>4603</v>
      </c>
    </row>
    <row r="65" spans="1:5 16384:16384" s="93" customFormat="1" ht="62.4">
      <c r="A65" s="144">
        <f>'Main Meals'!C65</f>
        <v>4701</v>
      </c>
      <c r="B65" s="144" t="str">
        <f>'Main Meals'!D65</f>
        <v>Frittata (Tomato &amp; Herbs)</v>
      </c>
      <c r="C65" s="145" t="s">
        <v>1727</v>
      </c>
      <c r="D65" s="103"/>
      <c r="E65" s="93" t="s">
        <v>840</v>
      </c>
      <c r="XFD65" s="93">
        <f t="shared" si="0"/>
        <v>4701</v>
      </c>
    </row>
    <row r="66" spans="1:5 16384:16384" s="93" customFormat="1" ht="31.2">
      <c r="A66" s="144">
        <f>'Main Meals'!C66</f>
        <v>4702</v>
      </c>
      <c r="B66" s="144" t="str">
        <f>'Main Meals'!D66</f>
        <v>Frittata  (Bacon &amp; Cheese)</v>
      </c>
      <c r="C66" s="145" t="s">
        <v>1729</v>
      </c>
      <c r="D66" s="103"/>
      <c r="XFD66" s="93">
        <f t="shared" si="0"/>
        <v>4702</v>
      </c>
    </row>
    <row r="67" spans="1:5 16384:16384" s="93" customFormat="1" ht="93.6">
      <c r="A67" s="144">
        <f>'Main Meals'!C67</f>
        <v>4800</v>
      </c>
      <c r="B67" s="144" t="str">
        <f>'Main Meals'!D67</f>
        <v xml:space="preserve">Vanilla Coconut Chia Seed Pudding </v>
      </c>
      <c r="C67" s="145" t="s">
        <v>782</v>
      </c>
      <c r="D67" s="103"/>
      <c r="E67" s="93" t="s">
        <v>841</v>
      </c>
      <c r="XFD67" s="93">
        <f t="shared" si="0"/>
        <v>4800</v>
      </c>
    </row>
    <row r="68" spans="1:5 16384:16384" s="93" customFormat="1" ht="46.8">
      <c r="A68" s="144">
        <f>'Main Meals'!C68</f>
        <v>4900</v>
      </c>
      <c r="B68" s="144" t="str">
        <f>'Main Meals'!D68</f>
        <v xml:space="preserve">Sunrise Fruit Bowl (OLD NOT ACTIVE) </v>
      </c>
      <c r="C68" s="145" t="s">
        <v>475</v>
      </c>
      <c r="D68" s="103"/>
      <c r="XFD68" s="93">
        <f t="shared" si="0"/>
        <v>4900</v>
      </c>
    </row>
    <row r="69" spans="1:5 16384:16384" s="93" customFormat="1">
      <c r="A69" s="144">
        <f>'Main Meals'!C69</f>
        <v>5001</v>
      </c>
      <c r="B69" s="144" t="str">
        <f>'Main Meals'!D69</f>
        <v xml:space="preserve">Dragon Fruit  Smoothie (OLD NOT ACTIVE) </v>
      </c>
      <c r="C69" s="145" t="s">
        <v>476</v>
      </c>
      <c r="D69" s="103"/>
      <c r="XFD69" s="93">
        <f t="shared" si="0"/>
        <v>5001</v>
      </c>
    </row>
    <row r="70" spans="1:5 16384:16384" s="93" customFormat="1" ht="93.6">
      <c r="A70" s="144">
        <f>'Main Meals'!C70</f>
        <v>5002</v>
      </c>
      <c r="B70" s="144" t="str">
        <f>'Main Meals'!D70</f>
        <v>Dragon Fruit  Smoothie  (16 oz)</v>
      </c>
      <c r="C70" s="145" t="s">
        <v>895</v>
      </c>
      <c r="D70" s="103"/>
      <c r="E70" s="93" t="s">
        <v>783</v>
      </c>
      <c r="XFD70" s="93">
        <f t="shared" si="0"/>
        <v>5002</v>
      </c>
    </row>
    <row r="71" spans="1:5 16384:16384" s="93" customFormat="1">
      <c r="A71" s="144">
        <f>'Main Meals'!C71</f>
        <v>5101</v>
      </c>
      <c r="B71" s="144" t="str">
        <f>'Main Meals'!D71</f>
        <v xml:space="preserve">Vitality Shot: Turmeric </v>
      </c>
      <c r="C71" s="145" t="s">
        <v>910</v>
      </c>
      <c r="D71" s="103"/>
      <c r="XFD71" s="93">
        <f t="shared" si="0"/>
        <v>5101</v>
      </c>
    </row>
    <row r="72" spans="1:5 16384:16384" s="93" customFormat="1">
      <c r="A72" s="144">
        <f>'Main Meals'!C72</f>
        <v>5102</v>
      </c>
      <c r="B72" s="144" t="str">
        <f>'Main Meals'!D72</f>
        <v xml:space="preserve">Vitality Shot: Turmeric (Pair) </v>
      </c>
      <c r="C72" s="145" t="s">
        <v>910</v>
      </c>
      <c r="D72" s="103"/>
      <c r="XFD72" s="93">
        <f t="shared" si="0"/>
        <v>5102</v>
      </c>
    </row>
    <row r="73" spans="1:5 16384:16384" s="93" customFormat="1">
      <c r="A73" s="144">
        <f>'Main Meals'!C73</f>
        <v>5103</v>
      </c>
      <c r="B73" s="144" t="str">
        <f>'Main Meals'!D73</f>
        <v xml:space="preserve">Vitality Shot: Turmeric (5-Pack) </v>
      </c>
      <c r="C73" s="145" t="s">
        <v>910</v>
      </c>
      <c r="D73" s="103"/>
      <c r="XFD73" s="93">
        <f t="shared" si="0"/>
        <v>5103</v>
      </c>
    </row>
    <row r="74" spans="1:5 16384:16384" s="93" customFormat="1" ht="93.6">
      <c r="A74" s="144">
        <f>'Main Meals'!C74</f>
        <v>5200</v>
      </c>
      <c r="B74" s="144" t="str">
        <f>'Main Meals'!D74</f>
        <v xml:space="preserve">Montauk Crab Cakes </v>
      </c>
      <c r="C74" s="145" t="s">
        <v>1765</v>
      </c>
      <c r="D74" s="103" t="s">
        <v>893</v>
      </c>
      <c r="E74" s="103" t="s">
        <v>1702</v>
      </c>
      <c r="XFD74" s="93">
        <f t="shared" si="0"/>
        <v>5200</v>
      </c>
    </row>
    <row r="75" spans="1:5 16384:16384" s="93" customFormat="1" ht="31.2">
      <c r="A75" s="144">
        <f>'Main Meals'!C75</f>
        <v>5301</v>
      </c>
      <c r="B75" s="144" t="str">
        <f>'Main Meals'!D75</f>
        <v>Hawker Lettuce Wraps (Chicken)</v>
      </c>
      <c r="C75" s="145" t="s">
        <v>1709</v>
      </c>
      <c r="D75" s="103" t="s">
        <v>1155</v>
      </c>
      <c r="E75" s="103"/>
      <c r="XFD75" s="93">
        <f t="shared" si="0"/>
        <v>5301</v>
      </c>
    </row>
    <row r="76" spans="1:5 16384:16384" s="93" customFormat="1" ht="62.4">
      <c r="A76" s="144">
        <f>'Main Meals'!C76</f>
        <v>5302</v>
      </c>
      <c r="B76" s="144" t="str">
        <f>'Main Meals'!D76</f>
        <v>Hawker Lettuce Wraps (Pork)</v>
      </c>
      <c r="C76" s="145" t="s">
        <v>784</v>
      </c>
      <c r="D76" s="103"/>
      <c r="E76" s="93" t="s">
        <v>785</v>
      </c>
      <c r="XFD76" s="93">
        <f t="shared" si="0"/>
        <v>5302</v>
      </c>
    </row>
    <row r="77" spans="1:5 16384:16384" s="93" customFormat="1">
      <c r="A77" s="144">
        <f>'Main Meals'!C77</f>
        <v>5401</v>
      </c>
      <c r="B77" s="144" t="str">
        <f>'Main Meals'!D77</f>
        <v xml:space="preserve">Vitality Shot: Cayenne </v>
      </c>
      <c r="C77" s="145" t="s">
        <v>741</v>
      </c>
      <c r="D77" s="103"/>
      <c r="XFD77" s="93">
        <f t="shared" si="0"/>
        <v>5401</v>
      </c>
    </row>
    <row r="78" spans="1:5 16384:16384" s="93" customFormat="1">
      <c r="A78" s="144">
        <f>'Main Meals'!C78</f>
        <v>5402</v>
      </c>
      <c r="B78" s="144" t="str">
        <f>'Main Meals'!D78</f>
        <v xml:space="preserve">Vitality Shot: Cayenne (Pair) </v>
      </c>
      <c r="C78" s="145" t="s">
        <v>741</v>
      </c>
      <c r="D78" s="103"/>
      <c r="XFD78" s="93">
        <f t="shared" si="0"/>
        <v>5402</v>
      </c>
    </row>
    <row r="79" spans="1:5 16384:16384" s="93" customFormat="1">
      <c r="A79" s="144">
        <f>'Main Meals'!C79</f>
        <v>5403</v>
      </c>
      <c r="B79" s="144" t="str">
        <f>'Main Meals'!D79</f>
        <v xml:space="preserve">Vitality Shot: Cayenne (5-Pack) </v>
      </c>
      <c r="C79" s="145" t="s">
        <v>741</v>
      </c>
      <c r="D79" s="103"/>
      <c r="XFD79" s="93">
        <f t="shared" si="0"/>
        <v>5403</v>
      </c>
    </row>
    <row r="80" spans="1:5 16384:16384" s="93" customFormat="1" ht="109.2">
      <c r="A80" s="144">
        <f>'Main Meals'!C80</f>
        <v>5500</v>
      </c>
      <c r="B80" s="144" t="str">
        <f>'Main Meals'!D80</f>
        <v xml:space="preserve">Pulled BBQ Chicken    </v>
      </c>
      <c r="C80" s="145" t="s">
        <v>1409</v>
      </c>
      <c r="D80" s="103"/>
      <c r="E80" s="103" t="s">
        <v>1028</v>
      </c>
      <c r="XFD80" s="93">
        <f t="shared" si="0"/>
        <v>5500</v>
      </c>
    </row>
    <row r="81" spans="1:5 16384:16384" s="93" customFormat="1" ht="62.4">
      <c r="A81" s="144">
        <f>'Main Meals'!C81</f>
        <v>5603</v>
      </c>
      <c r="B81" s="144" t="str">
        <f>'Main Meals'!D81</f>
        <v>Coco Berry Smoothie  ( 8oz)</v>
      </c>
      <c r="C81" s="145" t="s">
        <v>477</v>
      </c>
      <c r="D81" s="103"/>
      <c r="E81" s="103" t="s">
        <v>1745</v>
      </c>
      <c r="XFD81" s="93">
        <f t="shared" si="0"/>
        <v>5603</v>
      </c>
    </row>
    <row r="82" spans="1:5 16384:16384" s="93" customFormat="1" ht="62.4">
      <c r="A82" s="144">
        <f>'Main Meals'!C82</f>
        <v>5602</v>
      </c>
      <c r="B82" s="144" t="str">
        <f>'Main Meals'!D82</f>
        <v>Coco Berry Smoothie  (16 oz)</v>
      </c>
      <c r="C82" s="145" t="s">
        <v>891</v>
      </c>
      <c r="D82" s="103"/>
      <c r="E82" s="93" t="s">
        <v>892</v>
      </c>
      <c r="XFD82" s="93">
        <f t="shared" si="0"/>
        <v>5602</v>
      </c>
    </row>
    <row r="83" spans="1:5 16384:16384" s="93" customFormat="1" ht="31.2">
      <c r="A83" s="144">
        <f>'Main Meals'!C83</f>
        <v>5701</v>
      </c>
      <c r="B83" s="144" t="str">
        <f>'Main Meals'!D83</f>
        <v xml:space="preserve">Roasted Turkey with Gravy </v>
      </c>
      <c r="C83" s="145" t="s">
        <v>1338</v>
      </c>
      <c r="D83" s="103"/>
      <c r="XFD83" s="93">
        <f t="shared" ref="XFD83:XFD114" si="1">SUBTOTAL(9,A83:XFC83)</f>
        <v>5701</v>
      </c>
    </row>
    <row r="84" spans="1:5 16384:16384" s="93" customFormat="1" ht="31.2">
      <c r="A84" s="144">
        <f>'Main Meals'!C84</f>
        <v>5800</v>
      </c>
      <c r="B84" s="144" t="str">
        <f>'Main Meals'!D84</f>
        <v xml:space="preserve">Rosemary Whipped Potatoes </v>
      </c>
      <c r="C84" s="145" t="s">
        <v>1341</v>
      </c>
      <c r="D84" s="103"/>
      <c r="XFD84" s="93">
        <f t="shared" si="1"/>
        <v>5800</v>
      </c>
    </row>
    <row r="85" spans="1:5 16384:16384" s="93" customFormat="1" ht="31.2">
      <c r="A85" s="144">
        <f>'Main Meals'!C85</f>
        <v>5900</v>
      </c>
      <c r="B85" s="144" t="str">
        <f>'Main Meals'!D85</f>
        <v xml:space="preserve">Gravy </v>
      </c>
      <c r="C85" s="145" t="s">
        <v>1339</v>
      </c>
      <c r="D85" s="103"/>
      <c r="XFD85" s="93">
        <f t="shared" si="1"/>
        <v>5900</v>
      </c>
    </row>
    <row r="86" spans="1:5 16384:16384" s="93" customFormat="1" ht="78">
      <c r="A86" s="144">
        <f>'Main Meals'!C86</f>
        <v>6000</v>
      </c>
      <c r="B86" s="144" t="str">
        <f>'Main Meals'!D86</f>
        <v xml:space="preserve">Cranberry-Orange Sauce </v>
      </c>
      <c r="C86" s="145" t="s">
        <v>1336</v>
      </c>
      <c r="D86" s="103"/>
      <c r="E86" s="93" t="s">
        <v>1344</v>
      </c>
      <c r="XFD86" s="93">
        <f t="shared" si="1"/>
        <v>6000</v>
      </c>
    </row>
    <row r="87" spans="1:5 16384:16384" s="93" customFormat="1" ht="93.6">
      <c r="A87" s="144">
        <f>'Main Meals'!C87</f>
        <v>6100</v>
      </c>
      <c r="B87" s="144" t="str">
        <f>'Main Meals'!D87</f>
        <v xml:space="preserve">Green Beans with Toasted Almonds </v>
      </c>
      <c r="C87" s="145" t="s">
        <v>1157</v>
      </c>
      <c r="D87" s="103"/>
      <c r="E87" s="103" t="s">
        <v>786</v>
      </c>
      <c r="XFD87" s="93">
        <f t="shared" si="1"/>
        <v>6100</v>
      </c>
    </row>
    <row r="88" spans="1:5 16384:16384" s="93" customFormat="1">
      <c r="A88" s="144">
        <f>'Main Meals'!C88</f>
        <v>6200</v>
      </c>
      <c r="B88" s="144" t="str">
        <f>'Main Meals'!D88</f>
        <v xml:space="preserve">Carrot Puree </v>
      </c>
      <c r="C88" s="145" t="s">
        <v>1159</v>
      </c>
      <c r="D88" s="103"/>
      <c r="XFD88" s="93">
        <f t="shared" si="1"/>
        <v>6200</v>
      </c>
    </row>
    <row r="89" spans="1:5 16384:16384" s="93" customFormat="1" ht="46.8">
      <c r="A89" s="144">
        <f>'Main Meals'!C89</f>
        <v>6300</v>
      </c>
      <c r="B89" s="144" t="str">
        <f>'Main Meals'!D89</f>
        <v xml:space="preserve">Wine Braised Brisket </v>
      </c>
      <c r="C89" s="145" t="s">
        <v>787</v>
      </c>
      <c r="D89" s="103"/>
      <c r="E89" s="93" t="s">
        <v>788</v>
      </c>
      <c r="XFD89" s="93">
        <f t="shared" si="1"/>
        <v>6300</v>
      </c>
    </row>
    <row r="90" spans="1:5 16384:16384" s="93" customFormat="1" ht="31.2">
      <c r="A90" s="144">
        <f>'Main Meals'!C90</f>
        <v>6400</v>
      </c>
      <c r="B90" s="144" t="str">
        <f>'Main Meals'!D90</f>
        <v xml:space="preserve">Maple-Glazed Ham </v>
      </c>
      <c r="C90" s="145" t="s">
        <v>478</v>
      </c>
      <c r="D90" s="103"/>
      <c r="XFD90" s="93">
        <f t="shared" si="1"/>
        <v>6400</v>
      </c>
    </row>
    <row r="91" spans="1:5 16384:16384" s="93" customFormat="1" ht="78">
      <c r="A91" s="144">
        <f>'Main Meals'!C91</f>
        <v>6500</v>
      </c>
      <c r="B91" s="144" t="str">
        <f>'Main Meals'!D91</f>
        <v xml:space="preserve">Bloody Mary Mix </v>
      </c>
      <c r="C91" s="145" t="s">
        <v>789</v>
      </c>
      <c r="D91" s="103"/>
      <c r="E91" s="93" t="s">
        <v>790</v>
      </c>
      <c r="XFD91" s="93">
        <f t="shared" si="1"/>
        <v>6500</v>
      </c>
    </row>
    <row r="92" spans="1:5 16384:16384" s="93" customFormat="1" ht="124.8">
      <c r="A92" s="144">
        <f>'Main Meals'!C92</f>
        <v>6600</v>
      </c>
      <c r="B92" s="144" t="str">
        <f>'Main Meals'!D92</f>
        <v xml:space="preserve">Coconut Yogurt Parfait </v>
      </c>
      <c r="C92" s="145" t="s">
        <v>1369</v>
      </c>
      <c r="D92" s="103"/>
      <c r="E92" s="103" t="s">
        <v>842</v>
      </c>
      <c r="XFD92" s="93">
        <f t="shared" si="1"/>
        <v>6600</v>
      </c>
    </row>
    <row r="93" spans="1:5 16384:16384" s="93" customFormat="1" ht="46.8">
      <c r="A93" s="144">
        <f>'Main Meals'!C93</f>
        <v>6701</v>
      </c>
      <c r="B93" s="144" t="str">
        <f>'Main Meals'!D93</f>
        <v xml:space="preserve">Original 'Super' Trail Mix (OLD NOT ACTIVE) </v>
      </c>
      <c r="C93" s="93" t="s">
        <v>791</v>
      </c>
      <c r="E93" s="93" t="s">
        <v>792</v>
      </c>
      <c r="XFD93" s="93">
        <f t="shared" si="1"/>
        <v>6701</v>
      </c>
    </row>
    <row r="94" spans="1:5 16384:16384" s="93" customFormat="1" ht="46.8">
      <c r="A94" s="144">
        <f>'Main Meals'!C94</f>
        <v>6702</v>
      </c>
      <c r="B94" s="144" t="str">
        <f>'Main Meals'!D94</f>
        <v xml:space="preserve">Original 'Super' Trail Mix (OLD NOT ACTIVE) </v>
      </c>
      <c r="C94" s="145" t="s">
        <v>793</v>
      </c>
      <c r="D94" s="103"/>
      <c r="E94" s="93" t="s">
        <v>794</v>
      </c>
      <c r="XFD94" s="93">
        <f t="shared" si="1"/>
        <v>6702</v>
      </c>
    </row>
    <row r="95" spans="1:5 16384:16384" s="93" customFormat="1" ht="78">
      <c r="A95" s="144">
        <f>'Main Meals'!C95</f>
        <v>6703</v>
      </c>
      <c r="B95" s="144" t="str">
        <f>'Main Meals'!D95</f>
        <v xml:space="preserve">Original 'Super' Trail Mix </v>
      </c>
      <c r="C95" s="145" t="s">
        <v>1054</v>
      </c>
      <c r="D95" s="103"/>
      <c r="E95" s="103" t="s">
        <v>1055</v>
      </c>
      <c r="XFD95" s="93">
        <f t="shared" si="1"/>
        <v>6703</v>
      </c>
    </row>
    <row r="96" spans="1:5 16384:16384" s="93" customFormat="1" ht="124.8">
      <c r="A96" s="144">
        <f>'Main Meals'!C96</f>
        <v>6801</v>
      </c>
      <c r="B96" s="144" t="str">
        <f>'Main Meals'!D96</f>
        <v xml:space="preserve">Original Granola  (OLD NOT ACTIVE) </v>
      </c>
      <c r="C96" s="145" t="s">
        <v>795</v>
      </c>
      <c r="D96" s="103"/>
      <c r="E96" s="93" t="s">
        <v>796</v>
      </c>
      <c r="XFD96" s="93">
        <f t="shared" si="1"/>
        <v>6801</v>
      </c>
    </row>
    <row r="97" spans="1:5 16384:16384" s="93" customFormat="1" ht="46.8">
      <c r="A97" s="144">
        <f>'Main Meals'!C97</f>
        <v>6802</v>
      </c>
      <c r="B97" s="144" t="str">
        <f>'Main Meals'!D97</f>
        <v xml:space="preserve">Original Granola (OLD NOT ACTIVE) </v>
      </c>
      <c r="C97" s="145" t="s">
        <v>797</v>
      </c>
      <c r="D97" s="103"/>
      <c r="E97" s="93" t="s">
        <v>798</v>
      </c>
      <c r="XFD97" s="93">
        <f t="shared" si="1"/>
        <v>6802</v>
      </c>
    </row>
    <row r="98" spans="1:5 16384:16384" s="93" customFormat="1" ht="46.8">
      <c r="A98" s="144">
        <f>'Main Meals'!C98</f>
        <v>6803</v>
      </c>
      <c r="B98" s="144" t="str">
        <f>'Main Meals'!D98</f>
        <v xml:space="preserve">Original Granola </v>
      </c>
      <c r="C98" s="145" t="s">
        <v>799</v>
      </c>
      <c r="D98" s="103"/>
      <c r="E98" s="93" t="s">
        <v>800</v>
      </c>
      <c r="XFD98" s="93">
        <f t="shared" si="1"/>
        <v>6803</v>
      </c>
    </row>
    <row r="99" spans="1:5 16384:16384" s="93" customFormat="1" ht="31.2">
      <c r="A99" s="144">
        <f>'Main Meals'!C99</f>
        <v>6901</v>
      </c>
      <c r="B99" s="144" t="str">
        <f>'Main Meals'!D99</f>
        <v>Brownie Bites (2 bite)</v>
      </c>
      <c r="C99" s="145" t="s">
        <v>479</v>
      </c>
      <c r="D99" s="103"/>
      <c r="XFD99" s="93">
        <f t="shared" si="1"/>
        <v>6901</v>
      </c>
    </row>
    <row r="100" spans="1:5 16384:16384" s="93" customFormat="1" ht="31.2">
      <c r="A100" s="144">
        <f>'Main Meals'!C100</f>
        <v>7001</v>
      </c>
      <c r="B100" s="144" t="str">
        <f>'Main Meals'!D100</f>
        <v xml:space="preserve">Cinnamon-Sugar Coffee Cakes </v>
      </c>
      <c r="C100" s="145" t="s">
        <v>480</v>
      </c>
      <c r="D100" s="103"/>
      <c r="XFD100" s="93">
        <f t="shared" si="1"/>
        <v>7001</v>
      </c>
    </row>
    <row r="101" spans="1:5 16384:16384" s="93" customFormat="1" ht="31.2">
      <c r="A101" s="144">
        <f>'Main Meals'!C101</f>
        <v>7002</v>
      </c>
      <c r="B101" s="144" t="str">
        <f>'Main Meals'!D101</f>
        <v xml:space="preserve">Cinnamon-Sugar Coffee Cakes </v>
      </c>
      <c r="C101" s="145" t="s">
        <v>480</v>
      </c>
      <c r="D101" s="103"/>
      <c r="XFD101" s="93">
        <f t="shared" si="1"/>
        <v>7002</v>
      </c>
    </row>
    <row r="102" spans="1:5 16384:16384" s="93" customFormat="1" ht="109.2">
      <c r="A102" s="147">
        <f>'Main Meals'!C102</f>
        <v>7101</v>
      </c>
      <c r="B102" s="144" t="str">
        <f>'Main Meals'!D102</f>
        <v xml:space="preserve">Turkey Meatballs (OLD NOT ACTIVE) </v>
      </c>
      <c r="C102" s="145" t="s">
        <v>481</v>
      </c>
      <c r="D102" s="103"/>
      <c r="XFD102" s="93">
        <f t="shared" si="1"/>
        <v>7101</v>
      </c>
    </row>
    <row r="103" spans="1:5 16384:16384" s="93" customFormat="1" ht="78">
      <c r="A103" s="147">
        <f>'Main Meals'!C103</f>
        <v>7102</v>
      </c>
      <c r="B103" s="144" t="str">
        <f>'Main Meals'!D103</f>
        <v xml:space="preserve">Turkey Meatballs  </v>
      </c>
      <c r="C103" s="145" t="s">
        <v>1659</v>
      </c>
      <c r="D103" s="103"/>
      <c r="E103" s="103"/>
      <c r="XFD103" s="93">
        <f t="shared" si="1"/>
        <v>7102</v>
      </c>
    </row>
    <row r="104" spans="1:5 16384:16384" s="93" customFormat="1" ht="218.4">
      <c r="A104" s="144">
        <f>'Main Meals'!C104</f>
        <v>7202</v>
      </c>
      <c r="B104" s="144" t="str">
        <f>'Main Meals'!D104</f>
        <v>Tortilla Soup (OLD NOT ACTIVE) (Chicken)</v>
      </c>
      <c r="C104" s="145" t="s">
        <v>801</v>
      </c>
      <c r="D104" s="103" t="s">
        <v>829</v>
      </c>
      <c r="E104" s="93" t="s">
        <v>843</v>
      </c>
      <c r="XFD104" s="93">
        <f t="shared" si="1"/>
        <v>7202</v>
      </c>
    </row>
    <row r="105" spans="1:5 16384:16384" s="93" customFormat="1" ht="234">
      <c r="A105" s="144">
        <f>'Main Meals'!C105</f>
        <v>7201</v>
      </c>
      <c r="B105" s="144" t="str">
        <f>'Main Meals'!D105</f>
        <v>Tortilla Soup (OLD NOT ACTIVE) (Vegetable)</v>
      </c>
      <c r="C105" s="145" t="s">
        <v>802</v>
      </c>
      <c r="D105" s="103" t="s">
        <v>829</v>
      </c>
      <c r="E105" s="93" t="s">
        <v>844</v>
      </c>
      <c r="XFD105" s="93">
        <f t="shared" si="1"/>
        <v>7201</v>
      </c>
    </row>
    <row r="106" spans="1:5 16384:16384" s="93" customFormat="1" ht="124.8">
      <c r="A106" s="144">
        <f>'Main Meals'!C106</f>
        <v>7301</v>
      </c>
      <c r="B106" s="144" t="str">
        <f>'Main Meals'!D106</f>
        <v xml:space="preserve">Almond &amp; Cranberry Energy Bites </v>
      </c>
      <c r="C106" s="145" t="s">
        <v>1057</v>
      </c>
      <c r="D106" s="103"/>
      <c r="E106" s="103" t="s">
        <v>1806</v>
      </c>
      <c r="XFD106" s="93">
        <f t="shared" si="1"/>
        <v>7301</v>
      </c>
    </row>
    <row r="107" spans="1:5 16384:16384" s="93" customFormat="1" ht="93.6">
      <c r="A107" s="144">
        <f>'Main Meals'!C107</f>
        <v>7401</v>
      </c>
      <c r="B107" s="144" t="str">
        <f>'Main Meals'!D107</f>
        <v xml:space="preserve">Peanut Butter &amp; Chocolate Energy Bites </v>
      </c>
      <c r="C107" s="145" t="s">
        <v>1058</v>
      </c>
      <c r="D107" s="103"/>
      <c r="E107" s="103" t="s">
        <v>1807</v>
      </c>
      <c r="XFD107" s="93">
        <f t="shared" si="1"/>
        <v>7401</v>
      </c>
    </row>
    <row r="108" spans="1:5 16384:16384" s="93" customFormat="1" ht="62.4">
      <c r="A108" s="144">
        <f>'Main Meals'!C108</f>
        <v>7500</v>
      </c>
      <c r="B108" s="144" t="str">
        <f>'Main Meals'!D108</f>
        <v>Country Cinnamon Oatmeal  (Pecans)</v>
      </c>
      <c r="C108" s="145" t="s">
        <v>1410</v>
      </c>
      <c r="D108" s="103" t="s">
        <v>1417</v>
      </c>
      <c r="E108" s="103" t="s">
        <v>1414</v>
      </c>
      <c r="XFD108" s="93">
        <f t="shared" si="1"/>
        <v>7500</v>
      </c>
    </row>
    <row r="109" spans="1:5 16384:16384" s="93" customFormat="1" ht="62.4">
      <c r="A109" s="144">
        <f>'Main Meals'!C109</f>
        <v>7600</v>
      </c>
      <c r="B109" s="144" t="str">
        <f>'Main Meals'!D109</f>
        <v xml:space="preserve">Baked Lasagna Bolognese </v>
      </c>
      <c r="C109" s="145" t="s">
        <v>1828</v>
      </c>
      <c r="D109" s="103"/>
      <c r="E109" s="103"/>
      <c r="XFD109" s="93">
        <f t="shared" si="1"/>
        <v>7600</v>
      </c>
    </row>
    <row r="110" spans="1:5 16384:16384" s="93" customFormat="1" ht="93.6">
      <c r="A110" s="144">
        <f>'Main Meals'!C110</f>
        <v>7700</v>
      </c>
      <c r="B110" s="144" t="str">
        <f>'Main Meals'!D110</f>
        <v xml:space="preserve">Truffled Mac &amp; Cheese </v>
      </c>
      <c r="C110" s="145" t="s">
        <v>1827</v>
      </c>
      <c r="D110" s="103"/>
      <c r="E110" s="103" t="s">
        <v>1124</v>
      </c>
      <c r="XFD110" s="93">
        <f t="shared" si="1"/>
        <v>7700</v>
      </c>
    </row>
    <row r="111" spans="1:5 16384:16384" s="93" customFormat="1" ht="93.6">
      <c r="A111" s="144">
        <f>'Main Meals'!C111</f>
        <v>7800</v>
      </c>
      <c r="B111" s="144" t="str">
        <f>'Main Meals'!D111</f>
        <v xml:space="preserve">Three-Spice Turkey Chili </v>
      </c>
      <c r="C111" s="145" t="s">
        <v>1766</v>
      </c>
      <c r="D111" s="103" t="s">
        <v>355</v>
      </c>
      <c r="E111" s="103" t="s">
        <v>2179</v>
      </c>
      <c r="XFD111" s="93">
        <f t="shared" si="1"/>
        <v>7800</v>
      </c>
    </row>
    <row r="112" spans="1:5 16384:16384" s="93" customFormat="1" ht="31.2">
      <c r="A112" s="144">
        <f>'Main Meals'!C112</f>
        <v>7901</v>
      </c>
      <c r="B112" s="144" t="str">
        <f>'Main Meals'!D112</f>
        <v xml:space="preserve">Chicken &amp; Rice Soup OLD NOT ACTIVE </v>
      </c>
      <c r="C112" s="145" t="s">
        <v>482</v>
      </c>
      <c r="D112" s="103"/>
      <c r="XFD112" s="93">
        <f t="shared" si="1"/>
        <v>7901</v>
      </c>
    </row>
    <row r="113" spans="1:5 16384:16384" s="93" customFormat="1">
      <c r="A113" s="144">
        <f>'Main Meals'!C113</f>
        <v>8000</v>
      </c>
      <c r="B113" s="144" t="str">
        <f>'Main Meals'!D113</f>
        <v xml:space="preserve">Carrot Ginger Soup </v>
      </c>
      <c r="C113" s="145" t="s">
        <v>1980</v>
      </c>
      <c r="D113" s="103"/>
      <c r="XFD113" s="93">
        <f t="shared" si="1"/>
        <v>8000</v>
      </c>
    </row>
    <row r="114" spans="1:5 16384:16384" s="93" customFormat="1">
      <c r="A114" s="144">
        <f>'Main Meals'!C114</f>
        <v>8101</v>
      </c>
      <c r="B114" s="144" t="str">
        <f>'Main Meals'!D114</f>
        <v xml:space="preserve">Chive Mashed Potatoes </v>
      </c>
      <c r="C114" s="145" t="s">
        <v>483</v>
      </c>
      <c r="D114" s="103"/>
      <c r="XFD114" s="93">
        <f t="shared" si="1"/>
        <v>8101</v>
      </c>
    </row>
    <row r="115" spans="1:5 16384:16384" s="93" customFormat="1">
      <c r="A115" s="144">
        <f>'Main Meals'!C115</f>
        <v>8202</v>
      </c>
      <c r="B115" s="144" t="str">
        <f>'Main Meals'!D115</f>
        <v xml:space="preserve">Grilled Chicken Breast </v>
      </c>
      <c r="C115" s="145" t="s">
        <v>484</v>
      </c>
      <c r="D115" s="103"/>
      <c r="XFD115" s="93">
        <f t="shared" ref="XFD115:XFD146" si="2">SUBTOTAL(9,A115:XFC115)</f>
        <v>8202</v>
      </c>
    </row>
    <row r="116" spans="1:5 16384:16384" s="93" customFormat="1">
      <c r="A116" s="144">
        <f>'Main Meals'!C116</f>
        <v>8301</v>
      </c>
      <c r="B116" s="144" t="str">
        <f>'Main Meals'!D116</f>
        <v xml:space="preserve">Grilled Hanger Steak (OLD NOT ACTIVE) </v>
      </c>
      <c r="C116" s="145" t="s">
        <v>485</v>
      </c>
      <c r="D116" s="103"/>
      <c r="XFD116" s="93">
        <f t="shared" si="2"/>
        <v>8301</v>
      </c>
    </row>
    <row r="117" spans="1:5 16384:16384" s="93" customFormat="1">
      <c r="A117" s="144">
        <f>'Main Meals'!C117</f>
        <v>8401</v>
      </c>
      <c r="B117" s="144" t="str">
        <f>'Main Meals'!D117</f>
        <v xml:space="preserve">Grilled Jumbo Shrimp (OLD NOT ACTIVE) </v>
      </c>
      <c r="C117" s="145" t="s">
        <v>486</v>
      </c>
      <c r="D117" s="103"/>
      <c r="XFD117" s="93">
        <f t="shared" si="2"/>
        <v>8401</v>
      </c>
    </row>
    <row r="118" spans="1:5 16384:16384" s="93" customFormat="1">
      <c r="A118" s="144">
        <f>'Main Meals'!C118</f>
        <v>8501</v>
      </c>
      <c r="B118" s="144" t="str">
        <f>'Main Meals'!D118</f>
        <v xml:space="preserve">Jasmine Rice </v>
      </c>
      <c r="C118" s="145" t="s">
        <v>487</v>
      </c>
      <c r="D118" s="103"/>
      <c r="XFD118" s="93">
        <f t="shared" si="2"/>
        <v>8501</v>
      </c>
    </row>
    <row r="119" spans="1:5 16384:16384" s="93" customFormat="1">
      <c r="A119" s="144">
        <f>'Main Meals'!C119</f>
        <v>8601</v>
      </c>
      <c r="B119" s="144" t="str">
        <f>'Main Meals'!D119</f>
        <v xml:space="preserve">Herbed Quinoa </v>
      </c>
      <c r="C119" s="145" t="s">
        <v>1161</v>
      </c>
      <c r="D119" s="103"/>
      <c r="XFD119" s="93">
        <f t="shared" si="2"/>
        <v>8601</v>
      </c>
    </row>
    <row r="120" spans="1:5 16384:16384" s="93" customFormat="1">
      <c r="A120" s="144">
        <f>'Main Meals'!C120</f>
        <v>8701</v>
      </c>
      <c r="B120" s="144" t="str">
        <f>'Main Meals'!D120</f>
        <v xml:space="preserve">Herbed Roasted Potatoes </v>
      </c>
      <c r="C120" s="145" t="s">
        <v>488</v>
      </c>
      <c r="D120" s="103"/>
      <c r="XFD120" s="93">
        <f t="shared" si="2"/>
        <v>8701</v>
      </c>
    </row>
    <row r="121" spans="1:5 16384:16384" s="93" customFormat="1">
      <c r="A121" s="144">
        <f>'Main Meals'!C121</f>
        <v>8801</v>
      </c>
      <c r="B121" s="144" t="str">
        <f>'Main Meals'!D121</f>
        <v xml:space="preserve">Chive Mashed Potatoes (OLD NOT ACTIVE) </v>
      </c>
      <c r="C121" s="145" t="s">
        <v>489</v>
      </c>
      <c r="D121" s="103"/>
      <c r="XFD121" s="93">
        <f t="shared" si="2"/>
        <v>8801</v>
      </c>
    </row>
    <row r="122" spans="1:5 16384:16384" s="93" customFormat="1" ht="31.2">
      <c r="A122" s="144">
        <f>'Main Meals'!C122</f>
        <v>9901</v>
      </c>
      <c r="B122" s="144" t="str">
        <f>'Main Meals'!D122</f>
        <v xml:space="preserve">Green Beans with Toasted Almonds (OLD NOT ACTIVE) </v>
      </c>
      <c r="C122" s="145" t="s">
        <v>490</v>
      </c>
      <c r="D122" s="103"/>
      <c r="XFD122" s="93">
        <f t="shared" si="2"/>
        <v>9901</v>
      </c>
    </row>
    <row r="123" spans="1:5 16384:16384" s="93" customFormat="1">
      <c r="A123" s="144">
        <f>'Main Meals'!C123</f>
        <v>10001</v>
      </c>
      <c r="B123" s="144" t="str">
        <f>'Main Meals'!D123</f>
        <v xml:space="preserve">Roasted Peppers, Eggplant and Zucchini </v>
      </c>
      <c r="C123" s="145" t="s">
        <v>491</v>
      </c>
      <c r="D123" s="103"/>
      <c r="XFD123" s="93">
        <f t="shared" si="2"/>
        <v>10001</v>
      </c>
    </row>
    <row r="124" spans="1:5 16384:16384" s="93" customFormat="1">
      <c r="A124" s="144">
        <f>'Main Meals'!C124</f>
        <v>10101</v>
      </c>
      <c r="B124" s="144" t="str">
        <f>'Main Meals'!D124</f>
        <v xml:space="preserve">Roasted Carrots and Parsnips (OLD NOT ACTIVE) </v>
      </c>
      <c r="C124" s="145" t="s">
        <v>492</v>
      </c>
      <c r="D124" s="103"/>
      <c r="XFD124" s="93">
        <f t="shared" si="2"/>
        <v>10101</v>
      </c>
    </row>
    <row r="125" spans="1:5 16384:16384" s="93" customFormat="1" ht="62.4">
      <c r="A125" s="144">
        <f>'Main Meals'!C125</f>
        <v>10201</v>
      </c>
      <c r="B125" s="144" t="str">
        <f>'Main Meals'!D125</f>
        <v xml:space="preserve">Roasted Broccoli, Carrots and Brussel Sprouts </v>
      </c>
      <c r="C125" s="145" t="s">
        <v>1162</v>
      </c>
      <c r="D125" s="103"/>
      <c r="E125" s="93" t="s">
        <v>805</v>
      </c>
      <c r="XFD125" s="93">
        <f t="shared" si="2"/>
        <v>10201</v>
      </c>
    </row>
    <row r="126" spans="1:5 16384:16384" s="93" customFormat="1">
      <c r="A126" s="144">
        <f>'Main Meals'!C126</f>
        <v>10301</v>
      </c>
      <c r="B126" s="144" t="str">
        <f>'Main Meals'!D126</f>
        <v xml:space="preserve">Lamb With Mint Pesto </v>
      </c>
      <c r="C126" s="145"/>
      <c r="D126" s="103"/>
      <c r="XFD126" s="93">
        <f t="shared" si="2"/>
        <v>10301</v>
      </c>
    </row>
    <row r="127" spans="1:5 16384:16384" s="93" customFormat="1">
      <c r="A127" s="144">
        <f>'Main Meals'!C127</f>
        <v>10400</v>
      </c>
      <c r="B127" s="144" t="str">
        <f>'Main Meals'!D127</f>
        <v xml:space="preserve">Cumin Roasted Carrots &amp; Parsnips </v>
      </c>
      <c r="C127" s="145" t="s">
        <v>1163</v>
      </c>
      <c r="D127" s="103"/>
      <c r="XFD127" s="93">
        <f t="shared" si="2"/>
        <v>10400</v>
      </c>
    </row>
    <row r="128" spans="1:5 16384:16384" s="93" customFormat="1" ht="62.4">
      <c r="A128" s="144">
        <f>'Main Meals'!C128</f>
        <v>10501</v>
      </c>
      <c r="B128" s="144" t="str">
        <f>'Main Meals'!D128</f>
        <v xml:space="preserve">Quinoa Tabbouleh </v>
      </c>
      <c r="C128" s="145" t="s">
        <v>806</v>
      </c>
      <c r="D128" s="103"/>
      <c r="E128" s="93" t="s">
        <v>807</v>
      </c>
      <c r="XFD128" s="93">
        <f t="shared" si="2"/>
        <v>10501</v>
      </c>
    </row>
    <row r="129" spans="1:5 16384:16384" s="93" customFormat="1" ht="31.2">
      <c r="A129" s="144">
        <f>'Main Meals'!C129</f>
        <v>10601</v>
      </c>
      <c r="B129" s="144" t="str">
        <f>'Main Meals'!D129</f>
        <v xml:space="preserve">Zaatar Chicken </v>
      </c>
      <c r="C129" s="145" t="s">
        <v>608</v>
      </c>
      <c r="D129" s="103"/>
      <c r="XFD129" s="93">
        <f t="shared" si="2"/>
        <v>10601</v>
      </c>
    </row>
    <row r="130" spans="1:5 16384:16384" s="93" customFormat="1" ht="93.6">
      <c r="A130" s="144">
        <f>'Main Meals'!C130</f>
        <v>10701</v>
      </c>
      <c r="B130" s="144" t="str">
        <f>'Main Meals'!D130</f>
        <v xml:space="preserve">Buckwheat Bowl </v>
      </c>
      <c r="C130" s="145" t="s">
        <v>2260</v>
      </c>
      <c r="D130" s="103" t="s">
        <v>2257</v>
      </c>
      <c r="E130" s="103" t="s">
        <v>2264</v>
      </c>
      <c r="XFD130" s="93">
        <f t="shared" si="2"/>
        <v>10701</v>
      </c>
    </row>
    <row r="131" spans="1:5 16384:16384" s="93" customFormat="1" ht="62.4">
      <c r="A131" s="144">
        <f>'Main Meals'!C131</f>
        <v>10801</v>
      </c>
      <c r="B131" s="144" t="str">
        <f>'Main Meals'!D131</f>
        <v xml:space="preserve">Zaatar Chicken </v>
      </c>
      <c r="C131" s="145" t="s">
        <v>975</v>
      </c>
      <c r="D131" s="103"/>
      <c r="E131" s="93" t="s">
        <v>807</v>
      </c>
      <c r="XFD131" s="93">
        <f t="shared" si="2"/>
        <v>10801</v>
      </c>
    </row>
    <row r="132" spans="1:5 16384:16384" s="93" customFormat="1">
      <c r="A132" s="144">
        <f>'Main Meals'!C132</f>
        <v>10901</v>
      </c>
      <c r="B132" s="144" t="str">
        <f>'Main Meals'!D132</f>
        <v xml:space="preserve">Cold Brew with Almond Milk </v>
      </c>
      <c r="C132" s="145" t="s">
        <v>1068</v>
      </c>
      <c r="D132" s="103"/>
      <c r="XFD132" s="93">
        <f t="shared" si="2"/>
        <v>10901</v>
      </c>
    </row>
    <row r="133" spans="1:5 16384:16384" s="93" customFormat="1">
      <c r="A133" s="144">
        <f>'Main Meals'!C133</f>
        <v>10902</v>
      </c>
      <c r="B133" s="144" t="str">
        <f>'Main Meals'!D133</f>
        <v xml:space="preserve">Cold Brew with Almond Milk </v>
      </c>
      <c r="C133" s="145" t="s">
        <v>1068</v>
      </c>
      <c r="D133" s="103"/>
      <c r="XFD133" s="93">
        <f t="shared" si="2"/>
        <v>10902</v>
      </c>
    </row>
    <row r="134" spans="1:5 16384:16384" s="93" customFormat="1" ht="31.2">
      <c r="A134" s="144">
        <f>'Main Meals'!C134</f>
        <v>11001</v>
      </c>
      <c r="B134" s="144" t="str">
        <f>'Main Meals'!D134</f>
        <v xml:space="preserve">​Grab &amp; Go Gazpacho </v>
      </c>
      <c r="C134" s="145" t="s">
        <v>1671</v>
      </c>
      <c r="D134" s="103"/>
      <c r="E134" s="103"/>
      <c r="XFD134" s="93">
        <f t="shared" si="2"/>
        <v>11001</v>
      </c>
    </row>
    <row r="135" spans="1:5 16384:16384" s="93" customFormat="1" ht="31.2">
      <c r="A135" s="144">
        <f>'Main Meals'!C135</f>
        <v>11100</v>
      </c>
      <c r="B135" s="144" t="str">
        <f>'Main Meals'!D135</f>
        <v xml:space="preserve">Strawberry-Rose Chia Seed Pudding </v>
      </c>
      <c r="C135" s="145" t="s">
        <v>610</v>
      </c>
      <c r="D135" s="103"/>
      <c r="XFD135" s="93">
        <f t="shared" si="2"/>
        <v>11100</v>
      </c>
    </row>
    <row r="136" spans="1:5 16384:16384" s="93" customFormat="1" ht="78">
      <c r="A136" s="144">
        <f>'Main Meals'!C136</f>
        <v>11201</v>
      </c>
      <c r="B136" s="144" t="str">
        <f>'Main Meals'!D136</f>
        <v xml:space="preserve">Cacao Almond Smoothie </v>
      </c>
      <c r="C136" s="145" t="s">
        <v>808</v>
      </c>
      <c r="D136" s="103"/>
      <c r="E136" s="93" t="s">
        <v>809</v>
      </c>
      <c r="XFD136" s="93">
        <f t="shared" si="2"/>
        <v>11201</v>
      </c>
    </row>
    <row r="137" spans="1:5 16384:16384" s="93" customFormat="1" ht="31.2">
      <c r="A137" s="144">
        <f>'Main Meals'!C137</f>
        <v>11202</v>
      </c>
      <c r="B137" s="144" t="str">
        <f>'Main Meals'!D137</f>
        <v xml:space="preserve">Cacao Almond Smoothie </v>
      </c>
      <c r="C137" s="145" t="s">
        <v>493</v>
      </c>
      <c r="D137" s="103"/>
      <c r="XFD137" s="93">
        <f t="shared" si="2"/>
        <v>11202</v>
      </c>
    </row>
    <row r="138" spans="1:5 16384:16384" s="93" customFormat="1" ht="62.4">
      <c r="A138" s="144">
        <f>'Main Meals'!C138</f>
        <v>11301</v>
      </c>
      <c r="B138" s="144" t="str">
        <f>'Main Meals'!D138</f>
        <v xml:space="preserve">Caprese Pesto Salad Bowl </v>
      </c>
      <c r="C138" s="145" t="s">
        <v>1108</v>
      </c>
      <c r="D138" s="103"/>
      <c r="E138" s="103" t="s">
        <v>1083</v>
      </c>
      <c r="XFD138" s="93">
        <f t="shared" si="2"/>
        <v>11301</v>
      </c>
    </row>
    <row r="139" spans="1:5 16384:16384" s="93" customFormat="1" ht="62.4">
      <c r="A139" s="144">
        <f>'Main Meals'!C139</f>
        <v>11400</v>
      </c>
      <c r="B139" s="144" t="str">
        <f>'Main Meals'!D139</f>
        <v xml:space="preserve">Grilled Chicken Bruschetta </v>
      </c>
      <c r="C139" s="145" t="s">
        <v>1888</v>
      </c>
      <c r="D139" s="103"/>
      <c r="E139" s="103" t="s">
        <v>2173</v>
      </c>
      <c r="XFD139" s="93">
        <f t="shared" si="2"/>
        <v>11400</v>
      </c>
    </row>
    <row r="140" spans="1:5 16384:16384" s="93" customFormat="1" ht="78">
      <c r="A140" s="144">
        <f>'Main Meals'!C140</f>
        <v>11501</v>
      </c>
      <c r="B140" s="144" t="str">
        <f>'Main Meals'!D140</f>
        <v xml:space="preserve">Orzo Salad </v>
      </c>
      <c r="C140" s="145" t="s">
        <v>810</v>
      </c>
      <c r="D140" s="103"/>
      <c r="E140" s="93" t="s">
        <v>845</v>
      </c>
      <c r="XFD140" s="93">
        <f t="shared" si="2"/>
        <v>11501</v>
      </c>
    </row>
    <row r="141" spans="1:5 16384:16384" s="93" customFormat="1" ht="46.8">
      <c r="A141" s="144">
        <f>'Main Meals'!C141</f>
        <v>11601</v>
      </c>
      <c r="B141" s="144" t="str">
        <f>'Main Meals'!D141</f>
        <v xml:space="preserve">Creamy Pesto Rigatoni </v>
      </c>
      <c r="C141" s="145" t="s">
        <v>494</v>
      </c>
      <c r="D141" s="103"/>
      <c r="XFD141" s="93">
        <f t="shared" si="2"/>
        <v>11601</v>
      </c>
    </row>
    <row r="142" spans="1:5 16384:16384" s="93" customFormat="1" ht="46.8">
      <c r="A142" s="144">
        <f>'Main Meals'!C142</f>
        <v>11701</v>
      </c>
      <c r="B142" s="144" t="str">
        <f>'Main Meals'!D142</f>
        <v>Paella Valenciana (Veggie)</v>
      </c>
      <c r="C142" s="145" t="s">
        <v>495</v>
      </c>
      <c r="D142" s="103"/>
      <c r="XFD142" s="93">
        <f t="shared" si="2"/>
        <v>11701</v>
      </c>
    </row>
    <row r="143" spans="1:5 16384:16384" s="93" customFormat="1" ht="124.8">
      <c r="A143" s="144">
        <f>'Main Meals'!C143</f>
        <v>11702</v>
      </c>
      <c r="B143" s="144" t="str">
        <f>'Main Meals'!D143</f>
        <v>Paella De La Huerta (Chicken)</v>
      </c>
      <c r="C143" s="145" t="s">
        <v>1164</v>
      </c>
      <c r="D143" s="103"/>
      <c r="E143" s="93" t="s">
        <v>2246</v>
      </c>
      <c r="XFD143" s="93">
        <f t="shared" si="2"/>
        <v>11702</v>
      </c>
    </row>
    <row r="144" spans="1:5 16384:16384" s="93" customFormat="1" ht="93.6">
      <c r="A144" s="144">
        <f>'Main Meals'!C144</f>
        <v>11801</v>
      </c>
      <c r="B144" s="144" t="str">
        <f>'Main Meals'!D144</f>
        <v xml:space="preserve">Garden Vegetable Lasagna  </v>
      </c>
      <c r="C144" s="103" t="s">
        <v>1829</v>
      </c>
      <c r="D144" s="103"/>
      <c r="E144" s="93" t="s">
        <v>1560</v>
      </c>
      <c r="XFD144" s="93">
        <f t="shared" si="2"/>
        <v>11801</v>
      </c>
    </row>
    <row r="145" spans="1:5 16384:16384" s="93" customFormat="1" ht="78">
      <c r="A145" s="144">
        <f>'Main Meals'!C145</f>
        <v>11901</v>
      </c>
      <c r="B145" s="144" t="str">
        <f>'Main Meals'!D145</f>
        <v xml:space="preserve">New England Cod Chowder </v>
      </c>
      <c r="C145" s="145" t="s">
        <v>496</v>
      </c>
      <c r="D145" s="103"/>
      <c r="XFD145" s="93">
        <f t="shared" si="2"/>
        <v>11901</v>
      </c>
    </row>
    <row r="146" spans="1:5 16384:16384" s="93" customFormat="1">
      <c r="A146" s="144">
        <f>'Main Meals'!C146</f>
        <v>12001</v>
      </c>
      <c r="B146" s="144" t="str">
        <f>'Main Meals'!D146</f>
        <v xml:space="preserve">Thyme Lemonade </v>
      </c>
      <c r="C146" s="145" t="s">
        <v>497</v>
      </c>
      <c r="D146" s="103"/>
      <c r="XFD146" s="93">
        <f t="shared" si="2"/>
        <v>12001</v>
      </c>
    </row>
    <row r="147" spans="1:5 16384:16384" s="93" customFormat="1">
      <c r="A147" s="144">
        <f>'Main Meals'!C147</f>
        <v>12100</v>
      </c>
      <c r="B147" s="144" t="str">
        <f>'Main Meals'!D147</f>
        <v xml:space="preserve">Homestyle Lemonade </v>
      </c>
      <c r="C147" s="145"/>
      <c r="D147" s="103"/>
      <c r="XFD147" s="93">
        <f t="shared" ref="XFD147:XFD178" si="3">SUBTOTAL(9,A147:XFC147)</f>
        <v>12100</v>
      </c>
    </row>
    <row r="148" spans="1:5 16384:16384" s="93" customFormat="1">
      <c r="A148" s="144">
        <f>'Main Meals'!C148</f>
        <v>12201</v>
      </c>
      <c r="B148" s="144" t="str">
        <f>'Main Meals'!D148</f>
        <v xml:space="preserve">Mint Green Iced Tea </v>
      </c>
      <c r="C148" s="145" t="s">
        <v>498</v>
      </c>
      <c r="D148" s="103"/>
      <c r="XFD148" s="93">
        <f t="shared" si="3"/>
        <v>12201</v>
      </c>
    </row>
    <row r="149" spans="1:5 16384:16384" s="93" customFormat="1">
      <c r="A149" s="144">
        <f>'Main Meals'!C149</f>
        <v>12300</v>
      </c>
      <c r="B149" s="144" t="str">
        <f>'Main Meals'!D149</f>
        <v xml:space="preserve">Half &amp; Half  </v>
      </c>
      <c r="C149" s="145" t="s">
        <v>499</v>
      </c>
      <c r="D149" s="103"/>
      <c r="XFD149" s="93">
        <f t="shared" si="3"/>
        <v>12300</v>
      </c>
    </row>
    <row r="150" spans="1:5 16384:16384" s="93" customFormat="1" ht="78">
      <c r="A150" s="144">
        <f>'Main Meals'!C150</f>
        <v>12400</v>
      </c>
      <c r="B150" s="144" t="str">
        <f>'Main Meals'!D150</f>
        <v xml:space="preserve">Mocha Espresso Energy Bites </v>
      </c>
      <c r="C150" s="145" t="s">
        <v>1059</v>
      </c>
      <c r="D150" s="103"/>
      <c r="E150" s="103" t="s">
        <v>1808</v>
      </c>
      <c r="XFD150" s="93">
        <f t="shared" si="3"/>
        <v>12400</v>
      </c>
    </row>
    <row r="151" spans="1:5 16384:16384" s="93" customFormat="1" ht="62.4">
      <c r="A151" s="144">
        <f>'Main Meals'!C151</f>
        <v>12500</v>
      </c>
      <c r="B151" s="144" t="str">
        <f>'Main Meals'!D151</f>
        <v xml:space="preserve">Hummus &amp; Carrots </v>
      </c>
      <c r="C151" s="145" t="s">
        <v>1767</v>
      </c>
      <c r="D151" s="103" t="s">
        <v>74</v>
      </c>
      <c r="E151" s="103" t="s">
        <v>1052</v>
      </c>
      <c r="XFD151" s="93">
        <f t="shared" si="3"/>
        <v>12500</v>
      </c>
    </row>
    <row r="152" spans="1:5 16384:16384" s="93" customFormat="1">
      <c r="A152" s="144">
        <f>'Main Meals'!C152</f>
        <v>12601</v>
      </c>
      <c r="B152" s="144" t="str">
        <f>'Main Meals'!D152</f>
        <v xml:space="preserve">Grilled Steak </v>
      </c>
      <c r="C152" s="145" t="s">
        <v>485</v>
      </c>
      <c r="D152" s="103"/>
      <c r="XFD152" s="93">
        <f t="shared" si="3"/>
        <v>12601</v>
      </c>
    </row>
    <row r="153" spans="1:5 16384:16384" s="93" customFormat="1">
      <c r="A153" s="144">
        <f>'Main Meals'!C153</f>
        <v>12701</v>
      </c>
      <c r="B153" s="144" t="str">
        <f>'Main Meals'!D153</f>
        <v xml:space="preserve">Case of water bottles </v>
      </c>
      <c r="C153" s="145" t="s">
        <v>305</v>
      </c>
      <c r="D153" s="103"/>
      <c r="XFD153" s="93">
        <f t="shared" si="3"/>
        <v>12701</v>
      </c>
    </row>
    <row r="154" spans="1:5 16384:16384" s="93" customFormat="1" ht="78">
      <c r="A154" s="144">
        <f>'Main Meals'!C154</f>
        <v>12800</v>
      </c>
      <c r="B154" s="144" t="str">
        <f>'Main Meals'!D154</f>
        <v xml:space="preserve">Classic Mac &amp; Cheese </v>
      </c>
      <c r="C154" s="145" t="s">
        <v>1826</v>
      </c>
      <c r="D154" s="103"/>
      <c r="E154" s="103"/>
      <c r="XFD154" s="93">
        <f t="shared" si="3"/>
        <v>12800</v>
      </c>
    </row>
    <row r="155" spans="1:5 16384:16384" s="93" customFormat="1">
      <c r="A155" s="144">
        <f>'Main Meals'!C155</f>
        <v>12900</v>
      </c>
      <c r="B155" s="144" t="str">
        <f>'Main Meals'!D155</f>
        <v xml:space="preserve">Basmati Rice </v>
      </c>
      <c r="C155" s="145" t="s">
        <v>500</v>
      </c>
      <c r="D155" s="103"/>
      <c r="XFD155" s="93">
        <f t="shared" si="3"/>
        <v>12900</v>
      </c>
    </row>
    <row r="156" spans="1:5 16384:16384" s="93" customFormat="1" ht="78">
      <c r="A156" s="144">
        <f>'Main Meals'!C156</f>
        <v>13000</v>
      </c>
      <c r="B156" s="144" t="str">
        <f>'Main Meals'!D156</f>
        <v xml:space="preserve">Pulled BBQ Chicken </v>
      </c>
      <c r="C156" s="145" t="s">
        <v>1411</v>
      </c>
      <c r="D156" s="103"/>
      <c r="XFD156" s="93">
        <f t="shared" si="3"/>
        <v>13000</v>
      </c>
    </row>
    <row r="157" spans="1:5 16384:16384" s="93" customFormat="1">
      <c r="A157" s="144">
        <f>'Main Meals'!C157</f>
        <v>13101</v>
      </c>
      <c r="B157" s="144" t="str">
        <f>'Main Meals'!D157</f>
        <v xml:space="preserve">Parsnip Puree </v>
      </c>
      <c r="C157" s="145" t="s">
        <v>684</v>
      </c>
      <c r="D157" s="103"/>
      <c r="XFD157" s="93">
        <f t="shared" si="3"/>
        <v>13101</v>
      </c>
    </row>
    <row r="158" spans="1:5 16384:16384" s="93" customFormat="1">
      <c r="A158" s="144">
        <f>'Main Meals'!C158</f>
        <v>13201</v>
      </c>
      <c r="B158" s="144" t="str">
        <f>'Main Meals'!D158</f>
        <v xml:space="preserve">Wild Rice </v>
      </c>
      <c r="C158" s="145" t="s">
        <v>501</v>
      </c>
      <c r="D158" s="103"/>
      <c r="XFD158" s="93">
        <f t="shared" si="3"/>
        <v>13201</v>
      </c>
    </row>
    <row r="159" spans="1:5 16384:16384" s="93" customFormat="1" ht="124.8">
      <c r="A159" s="144">
        <f>'Main Meals'!C159</f>
        <v>13300</v>
      </c>
      <c r="B159" s="144" t="str">
        <f>'Main Meals'!D159</f>
        <v xml:space="preserve">Hummus   </v>
      </c>
      <c r="C159" s="145" t="s">
        <v>1768</v>
      </c>
      <c r="D159" s="103"/>
      <c r="E159" s="93" t="s">
        <v>812</v>
      </c>
      <c r="XFD159" s="93">
        <f t="shared" si="3"/>
        <v>13300</v>
      </c>
    </row>
    <row r="160" spans="1:5 16384:16384" s="93" customFormat="1" ht="78">
      <c r="A160" s="144">
        <f>'Main Meals'!C160</f>
        <v>13401</v>
      </c>
      <c r="B160" s="144" t="str">
        <f>'Main Meals'!D160</f>
        <v xml:space="preserve">Grilled Steak </v>
      </c>
      <c r="C160" s="145" t="s">
        <v>813</v>
      </c>
      <c r="D160" s="103"/>
      <c r="E160" s="93" t="s">
        <v>846</v>
      </c>
      <c r="XFD160" s="93">
        <f t="shared" si="3"/>
        <v>13401</v>
      </c>
    </row>
    <row r="161" spans="1:5 16384:16384" s="93" customFormat="1" ht="62.4">
      <c r="A161" s="144">
        <f>'Main Meals'!C161</f>
        <v>13501</v>
      </c>
      <c r="B161" s="144" t="str">
        <f>'Main Meals'!D161</f>
        <v xml:space="preserve">Sautéed Spinach </v>
      </c>
      <c r="C161" s="145" t="s">
        <v>814</v>
      </c>
      <c r="D161" s="103"/>
      <c r="E161" s="93" t="s">
        <v>815</v>
      </c>
      <c r="XFD161" s="93">
        <f t="shared" si="3"/>
        <v>13501</v>
      </c>
    </row>
    <row r="162" spans="1:5 16384:16384" s="93" customFormat="1">
      <c r="A162" s="144">
        <f>'Main Meals'!C162</f>
        <v>13601</v>
      </c>
      <c r="B162" s="144" t="str">
        <f>'Main Meals'!D162</f>
        <v xml:space="preserve">Roasted Lamb </v>
      </c>
      <c r="C162" s="145" t="s">
        <v>502</v>
      </c>
      <c r="D162" s="103"/>
      <c r="XFD162" s="93">
        <f t="shared" si="3"/>
        <v>13601</v>
      </c>
    </row>
    <row r="163" spans="1:5 16384:16384" s="93" customFormat="1" ht="62.4">
      <c r="A163" s="144">
        <f>'Main Meals'!C163</f>
        <v>13701</v>
      </c>
      <c r="B163" s="144" t="str">
        <f>'Main Meals'!D163</f>
        <v xml:space="preserve">Ratatouille </v>
      </c>
      <c r="C163" s="145" t="s">
        <v>816</v>
      </c>
      <c r="D163" s="103"/>
      <c r="E163" s="93" t="s">
        <v>817</v>
      </c>
      <c r="XFD163" s="93">
        <f t="shared" si="3"/>
        <v>13701</v>
      </c>
    </row>
    <row r="164" spans="1:5 16384:16384" s="93" customFormat="1" ht="62.4">
      <c r="A164" s="144">
        <f>'Main Meals'!C164</f>
        <v>13801</v>
      </c>
      <c r="B164" s="144" t="str">
        <f>'Main Meals'!D164</f>
        <v xml:space="preserve">Matcha Latte </v>
      </c>
      <c r="C164" s="145" t="s">
        <v>925</v>
      </c>
      <c r="D164" s="103"/>
      <c r="E164" s="93" t="s">
        <v>818</v>
      </c>
      <c r="XFD164" s="93">
        <f t="shared" si="3"/>
        <v>13801</v>
      </c>
    </row>
    <row r="165" spans="1:5 16384:16384" s="93" customFormat="1" ht="62.4">
      <c r="A165" s="144">
        <f>'Main Meals'!C165</f>
        <v>13901</v>
      </c>
      <c r="B165" s="144" t="str">
        <f>'Main Meals'!D165</f>
        <v xml:space="preserve">Turmeric Latte </v>
      </c>
      <c r="C165" s="145" t="s">
        <v>1136</v>
      </c>
      <c r="D165" s="103"/>
      <c r="E165" s="103" t="s">
        <v>1742</v>
      </c>
      <c r="XFD165" s="93">
        <f t="shared" si="3"/>
        <v>13901</v>
      </c>
    </row>
    <row r="166" spans="1:5 16384:16384" s="93" customFormat="1" ht="93.6">
      <c r="A166" s="144">
        <f>'Main Meals'!C166</f>
        <v>14001</v>
      </c>
      <c r="B166" s="144" t="str">
        <f>'Main Meals'!D166</f>
        <v xml:space="preserve">Mashed Sweet Potato  </v>
      </c>
      <c r="C166" s="145" t="s">
        <v>819</v>
      </c>
      <c r="D166" s="103"/>
      <c r="E166" s="93" t="s">
        <v>820</v>
      </c>
      <c r="XFD166" s="93">
        <f t="shared" si="3"/>
        <v>14001</v>
      </c>
    </row>
    <row r="167" spans="1:5 16384:16384" s="93" customFormat="1" ht="46.8">
      <c r="A167" s="144">
        <f>'Main Meals'!C167</f>
        <v>7302</v>
      </c>
      <c r="B167" s="144" t="str">
        <f>'Main Meals'!D167</f>
        <v xml:space="preserve">Almond &amp; Cranberry Energy Bites_2 pack </v>
      </c>
      <c r="C167" s="145" t="s">
        <v>803</v>
      </c>
      <c r="D167" s="103"/>
      <c r="E167" s="93" t="s">
        <v>804</v>
      </c>
      <c r="XFD167" s="93">
        <f t="shared" si="3"/>
        <v>7302</v>
      </c>
    </row>
    <row r="168" spans="1:5 16384:16384" s="93" customFormat="1" ht="31.2">
      <c r="A168" s="144">
        <f>'Main Meals'!C168</f>
        <v>7402</v>
      </c>
      <c r="B168" s="144" t="str">
        <f>'Main Meals'!D168</f>
        <v xml:space="preserve">Peanut Butter &amp; Chocolate Energy Bites_2 pack </v>
      </c>
      <c r="C168" s="145" t="s">
        <v>821</v>
      </c>
      <c r="D168" s="103"/>
      <c r="E168" s="93" t="s">
        <v>822</v>
      </c>
      <c r="XFD168" s="93">
        <f t="shared" si="3"/>
        <v>7402</v>
      </c>
    </row>
    <row r="169" spans="1:5 16384:16384" s="93" customFormat="1" ht="62.4">
      <c r="A169" s="144">
        <f>'Main Meals'!C169</f>
        <v>12402</v>
      </c>
      <c r="B169" s="144" t="str">
        <f>'Main Meals'!D169</f>
        <v>Mocha Espresso Energy Bites_2 pack</v>
      </c>
      <c r="C169" s="145" t="s">
        <v>811</v>
      </c>
      <c r="D169" s="103"/>
      <c r="E169" s="93" t="s">
        <v>823</v>
      </c>
      <c r="XFD169" s="93">
        <f t="shared" si="3"/>
        <v>12402</v>
      </c>
    </row>
    <row r="170" spans="1:5 16384:16384" s="93" customFormat="1">
      <c r="A170" s="144">
        <f>'Main Meals'!C170</f>
        <v>14101</v>
      </c>
      <c r="B170" s="144" t="str">
        <f>'Main Meals'!D170</f>
        <v xml:space="preserve">Rotisserie Chicken </v>
      </c>
      <c r="C170" s="145" t="s">
        <v>742</v>
      </c>
      <c r="D170" s="103"/>
      <c r="XFD170" s="93">
        <f t="shared" si="3"/>
        <v>14101</v>
      </c>
    </row>
    <row r="171" spans="1:5 16384:16384" s="93" customFormat="1" ht="62.4">
      <c r="A171" s="144">
        <f>'Main Meals'!C171</f>
        <v>15101</v>
      </c>
      <c r="B171" s="144" t="str">
        <f>'Main Meals'!D171</f>
        <v xml:space="preserve">Bare Turkey Burger </v>
      </c>
      <c r="C171" s="145" t="s">
        <v>1726</v>
      </c>
      <c r="D171" s="103"/>
      <c r="E171" s="93" t="s">
        <v>1101</v>
      </c>
      <c r="XFD171" s="93">
        <f t="shared" si="3"/>
        <v>15101</v>
      </c>
    </row>
    <row r="172" spans="1:5 16384:16384" s="93" customFormat="1" ht="31.2">
      <c r="A172" s="144">
        <f>'Main Meals'!C172</f>
        <v>16101</v>
      </c>
      <c r="B172" s="144" t="str">
        <f>'Main Meals'!D172</f>
        <v xml:space="preserve">Cucumber Potato Salad </v>
      </c>
      <c r="C172" s="145" t="s">
        <v>1691</v>
      </c>
      <c r="D172" s="103"/>
      <c r="XFD172" s="93">
        <f t="shared" si="3"/>
        <v>16101</v>
      </c>
    </row>
    <row r="173" spans="1:5 16384:16384" s="93" customFormat="1" ht="62.4">
      <c r="A173" s="144">
        <f>'Main Meals'!C173</f>
        <v>17101</v>
      </c>
      <c r="B173" s="144" t="str">
        <f>'Main Meals'!D173</f>
        <v xml:space="preserve">Orange Cocoa Chia Seed Pudding  </v>
      </c>
      <c r="C173" s="145" t="s">
        <v>824</v>
      </c>
      <c r="D173" s="103"/>
      <c r="E173" s="93" t="s">
        <v>847</v>
      </c>
      <c r="XFD173" s="93">
        <f t="shared" si="3"/>
        <v>17101</v>
      </c>
    </row>
    <row r="174" spans="1:5 16384:16384" s="93" customFormat="1" ht="93.6">
      <c r="A174" s="144">
        <f>'Main Meals'!C174</f>
        <v>18101</v>
      </c>
      <c r="B174" s="144" t="str">
        <f>'Main Meals'!D174</f>
        <v xml:space="preserve">Lemon Coconut Energy Bites </v>
      </c>
      <c r="C174" s="145" t="s">
        <v>825</v>
      </c>
      <c r="D174" s="103"/>
      <c r="E174" s="103" t="s">
        <v>1809</v>
      </c>
      <c r="XFD174" s="93">
        <f t="shared" si="3"/>
        <v>18101</v>
      </c>
    </row>
    <row r="175" spans="1:5 16384:16384" s="93" customFormat="1" ht="93.6">
      <c r="A175" s="144">
        <f>'Main Meals'!C175</f>
        <v>19101</v>
      </c>
      <c r="B175" s="144" t="str">
        <f>'Main Meals'!D175</f>
        <v xml:space="preserve">Provençal Roast Beef  </v>
      </c>
      <c r="C175" s="145" t="s">
        <v>2222</v>
      </c>
      <c r="D175" s="103" t="s">
        <v>277</v>
      </c>
      <c r="E175" s="103"/>
      <c r="XFD175" s="93">
        <f t="shared" si="3"/>
        <v>19101</v>
      </c>
    </row>
    <row r="176" spans="1:5 16384:16384" s="93" customFormat="1" ht="78">
      <c r="A176" s="144">
        <f>'Main Meals'!C176</f>
        <v>20101</v>
      </c>
      <c r="B176" s="144" t="str">
        <f>'Main Meals'!D176</f>
        <v xml:space="preserve">Assorted Cheese Plate </v>
      </c>
      <c r="C176" s="145" t="s">
        <v>2053</v>
      </c>
      <c r="D176" s="103"/>
      <c r="E176" s="103" t="s">
        <v>2049</v>
      </c>
      <c r="XFD176" s="93">
        <f t="shared" si="3"/>
        <v>20101</v>
      </c>
    </row>
    <row r="177" spans="1:5 16384:16384" s="93" customFormat="1" ht="31.2">
      <c r="A177" s="144">
        <f>'Main Meals'!C177</f>
        <v>20201</v>
      </c>
      <c r="B177" s="144" t="str">
        <f>'Main Meals'!D177</f>
        <v xml:space="preserve">Tortilla Española  </v>
      </c>
      <c r="C177" s="145" t="s">
        <v>1769</v>
      </c>
      <c r="D177" s="103"/>
      <c r="XFD177" s="93">
        <f t="shared" si="3"/>
        <v>20201</v>
      </c>
    </row>
    <row r="178" spans="1:5 16384:16384" s="93" customFormat="1">
      <c r="A178" s="144">
        <f>'Main Meals'!C178</f>
        <v>18102</v>
      </c>
      <c r="B178" s="144" t="str">
        <f>'Main Meals'!D178</f>
        <v xml:space="preserve">Lemon Coconut Energy Bites </v>
      </c>
      <c r="XFD178" s="93">
        <f t="shared" si="3"/>
        <v>18102</v>
      </c>
    </row>
    <row r="179" spans="1:5 16384:16384" s="93" customFormat="1" ht="78">
      <c r="A179" s="144">
        <f>'Main Meals'!C179</f>
        <v>1401</v>
      </c>
      <c r="B179" s="144" t="str">
        <f>'Main Meals'!D179</f>
        <v xml:space="preserve">Buddha Bowl with Mint Vinaigrete </v>
      </c>
      <c r="C179" s="145" t="s">
        <v>1770</v>
      </c>
      <c r="D179" s="103" t="s">
        <v>278</v>
      </c>
      <c r="E179" s="93" t="s">
        <v>1116</v>
      </c>
      <c r="XFD179" s="93">
        <f t="shared" ref="XFD179:XFD210" si="4">SUBTOTAL(9,A179:XFC179)</f>
        <v>1401</v>
      </c>
    </row>
    <row r="180" spans="1:5 16384:16384" s="93" customFormat="1" ht="62.4">
      <c r="A180" s="144">
        <f>'Main Meals'!C180</f>
        <v>4503</v>
      </c>
      <c r="B180" s="144" t="str">
        <f>'Main Meals'!D180</f>
        <v>Casablanca Bowl (Veggie)</v>
      </c>
      <c r="C180" s="103" t="s">
        <v>1660</v>
      </c>
      <c r="D180" s="103"/>
      <c r="E180" s="103" t="s">
        <v>2174</v>
      </c>
      <c r="XFD180" s="93">
        <f t="shared" si="4"/>
        <v>4503</v>
      </c>
    </row>
    <row r="181" spans="1:5 16384:16384" s="93" customFormat="1" ht="62.4">
      <c r="A181" s="144">
        <f>'Main Meals'!C181</f>
        <v>4504</v>
      </c>
      <c r="B181" s="144" t="str">
        <f>'Main Meals'!D181</f>
        <v>Casablanca Bowl (Chicken)</v>
      </c>
      <c r="C181" s="145" t="s">
        <v>1661</v>
      </c>
      <c r="D181" s="103"/>
      <c r="E181" s="103" t="s">
        <v>2174</v>
      </c>
      <c r="XFD181" s="93">
        <f t="shared" si="4"/>
        <v>4504</v>
      </c>
    </row>
    <row r="182" spans="1:5 16384:16384" s="93" customFormat="1" ht="31.2">
      <c r="A182" s="144">
        <f>'Main Meals'!C182</f>
        <v>20301</v>
      </c>
      <c r="B182" s="144" t="str">
        <f>'Main Meals'!D182</f>
        <v>Chocolate Fudge Brownie Whole Brown (4 bites)</v>
      </c>
      <c r="C182" s="151" t="s">
        <v>669</v>
      </c>
      <c r="D182" s="103"/>
      <c r="XFD182" s="93">
        <f t="shared" si="4"/>
        <v>20301</v>
      </c>
    </row>
    <row r="183" spans="1:5 16384:16384" s="93" customFormat="1" ht="62.4">
      <c r="A183" s="144">
        <f>'Main Meals'!C183</f>
        <v>20401</v>
      </c>
      <c r="B183" s="144" t="str">
        <f>'Main Meals'!D183</f>
        <v xml:space="preserve">Ginger Snaps (Large) </v>
      </c>
      <c r="C183" s="151" t="s">
        <v>826</v>
      </c>
      <c r="D183" s="103"/>
      <c r="E183" s="93" t="s">
        <v>848</v>
      </c>
      <c r="XFD183" s="93">
        <f t="shared" si="4"/>
        <v>20401</v>
      </c>
    </row>
    <row r="184" spans="1:5 16384:16384" s="93" customFormat="1" ht="62.4">
      <c r="A184" s="144">
        <f>'Main Meals'!C184</f>
        <v>20402</v>
      </c>
      <c r="B184" s="144" t="str">
        <f>'Main Meals'!D184</f>
        <v xml:space="preserve">Ginger Snaps (Small) </v>
      </c>
      <c r="C184" s="151" t="s">
        <v>826</v>
      </c>
      <c r="D184" s="103"/>
      <c r="E184" s="93" t="s">
        <v>848</v>
      </c>
      <c r="XFD184" s="93">
        <f t="shared" si="4"/>
        <v>20402</v>
      </c>
    </row>
    <row r="185" spans="1:5 16384:16384" s="93" customFormat="1" ht="46.8">
      <c r="A185" s="144">
        <f>'Main Meals'!C185</f>
        <v>20501</v>
      </c>
      <c r="B185" s="144" t="str">
        <f>'Main Meals'!D185</f>
        <v xml:space="preserve">Banana Bread </v>
      </c>
      <c r="C185" s="103" t="s">
        <v>648</v>
      </c>
      <c r="D185" s="103"/>
      <c r="XFD185" s="93">
        <f t="shared" si="4"/>
        <v>20501</v>
      </c>
    </row>
    <row r="186" spans="1:5 16384:16384" s="93" customFormat="1" ht="46.8">
      <c r="A186" s="144">
        <f>'Main Meals'!C186</f>
        <v>20502</v>
      </c>
      <c r="B186" s="144" t="str">
        <f>'Main Meals'!D186</f>
        <v xml:space="preserve">Banana Bread </v>
      </c>
      <c r="C186" s="103" t="s">
        <v>648</v>
      </c>
      <c r="D186" s="103"/>
      <c r="XFD186" s="93">
        <f t="shared" si="4"/>
        <v>20502</v>
      </c>
    </row>
    <row r="187" spans="1:5 16384:16384" s="93" customFormat="1" ht="78">
      <c r="A187" s="144">
        <f>'Main Meals'!C187</f>
        <v>20601</v>
      </c>
      <c r="B187" s="144" t="str">
        <f>'Main Meals'!D187</f>
        <v xml:space="preserve">Cinnamon-Sugar Coffee Cakes (Snack Size) </v>
      </c>
      <c r="C187" s="151" t="s">
        <v>668</v>
      </c>
      <c r="D187" s="103"/>
      <c r="XFD187" s="93">
        <f t="shared" si="4"/>
        <v>20601</v>
      </c>
    </row>
    <row r="188" spans="1:5 16384:16384" s="93" customFormat="1" ht="62.4">
      <c r="A188" s="144">
        <f>'Main Meals'!C188</f>
        <v>20602</v>
      </c>
      <c r="B188" s="144" t="str">
        <f>'Main Meals'!D188</f>
        <v xml:space="preserve">Cinnamon-Sugar Coffee Cakes (Bite Size) </v>
      </c>
      <c r="C188" s="151" t="s">
        <v>649</v>
      </c>
      <c r="D188" s="103"/>
      <c r="XFD188" s="93">
        <f t="shared" si="4"/>
        <v>20602</v>
      </c>
    </row>
    <row r="189" spans="1:5 16384:16384" s="93" customFormat="1" ht="78">
      <c r="A189" s="144">
        <f>'Main Meals'!C189</f>
        <v>20603</v>
      </c>
      <c r="B189" s="144" t="str">
        <f>'Main Meals'!D189</f>
        <v xml:space="preserve">Cinnamon-Sugar Coffee Cakes (4 pack) </v>
      </c>
      <c r="C189" s="151" t="s">
        <v>668</v>
      </c>
      <c r="D189" s="103"/>
      <c r="XFD189" s="93">
        <f t="shared" si="4"/>
        <v>20603</v>
      </c>
    </row>
    <row r="190" spans="1:5 16384:16384" s="93" customFormat="1" ht="187.2">
      <c r="A190" s="144">
        <f>'Main Meals'!C190</f>
        <v>20701</v>
      </c>
      <c r="B190" s="144" t="str">
        <f>'Main Meals'!D190</f>
        <v xml:space="preserve">Coffee Cake Bakers Box  </v>
      </c>
      <c r="C190" s="103" t="s">
        <v>832</v>
      </c>
      <c r="D190" s="103"/>
      <c r="E190" s="93" t="s">
        <v>833</v>
      </c>
      <c r="XFD190" s="93">
        <f t="shared" si="4"/>
        <v>20701</v>
      </c>
    </row>
    <row r="191" spans="1:5 16384:16384" s="93" customFormat="1" ht="202.8">
      <c r="A191" s="144">
        <f>'Main Meals'!C191</f>
        <v>20702</v>
      </c>
      <c r="B191" s="144" t="str">
        <f>'Main Meals'!D191</f>
        <v xml:space="preserve">Ginger Snaps Bakers Box </v>
      </c>
      <c r="C191" s="103" t="s">
        <v>849</v>
      </c>
      <c r="D191" s="103"/>
      <c r="XFD191" s="93">
        <f t="shared" si="4"/>
        <v>20702</v>
      </c>
    </row>
    <row r="192" spans="1:5 16384:16384" s="93" customFormat="1">
      <c r="A192" s="144">
        <f>'Main Meals'!C192</f>
        <v>20901</v>
      </c>
      <c r="B192" s="144" t="str">
        <f>'Main Meals'!D192</f>
        <v>Signature Bone Broth Chicken and Beef</v>
      </c>
      <c r="C192" s="151" t="s">
        <v>650</v>
      </c>
      <c r="D192" s="103"/>
      <c r="XFD192" s="93">
        <f t="shared" si="4"/>
        <v>20901</v>
      </c>
    </row>
    <row r="193" spans="1:5 16384:16384" s="93" customFormat="1">
      <c r="A193" s="144">
        <f>'Main Meals'!C193</f>
        <v>20902</v>
      </c>
      <c r="B193" s="144" t="str">
        <f>'Main Meals'!D193</f>
        <v>Signature Bone Broth Chicken</v>
      </c>
      <c r="C193" s="151" t="s">
        <v>678</v>
      </c>
      <c r="D193" s="103"/>
      <c r="XFD193" s="93">
        <f t="shared" si="4"/>
        <v>20902</v>
      </c>
    </row>
    <row r="194" spans="1:5 16384:16384" s="93" customFormat="1" ht="46.8">
      <c r="A194" s="144">
        <f>'Main Meals'!C194</f>
        <v>30101</v>
      </c>
      <c r="B194" s="144" t="str">
        <f>'Main Meals'!D194</f>
        <v xml:space="preserve">Chicken Paillard  </v>
      </c>
      <c r="C194" s="151" t="s">
        <v>1166</v>
      </c>
      <c r="D194" s="103" t="s">
        <v>1112</v>
      </c>
      <c r="E194" s="93" t="s">
        <v>850</v>
      </c>
      <c r="XFD194" s="93">
        <f t="shared" si="4"/>
        <v>30101</v>
      </c>
    </row>
    <row r="195" spans="1:5 16384:16384" s="93" customFormat="1" ht="31.2">
      <c r="A195" s="144">
        <f>'Main Meals'!C195</f>
        <v>30201</v>
      </c>
      <c r="B195" s="144" t="str">
        <f>'Main Meals'!D195</f>
        <v xml:space="preserve">Chicken &amp; Rice Soup </v>
      </c>
      <c r="C195" s="151" t="s">
        <v>926</v>
      </c>
      <c r="D195" s="103"/>
      <c r="XFD195" s="93">
        <f t="shared" si="4"/>
        <v>30201</v>
      </c>
    </row>
    <row r="196" spans="1:5 16384:16384" s="93" customFormat="1">
      <c r="A196" s="144">
        <f>'Main Meals'!C196</f>
        <v>30301</v>
      </c>
      <c r="B196" s="144" t="str">
        <f>'Main Meals'!D196</f>
        <v xml:space="preserve">Vitality Shot: Energize </v>
      </c>
      <c r="C196" s="151" t="s">
        <v>651</v>
      </c>
      <c r="D196" s="103"/>
      <c r="XFD196" s="93">
        <f t="shared" si="4"/>
        <v>30301</v>
      </c>
    </row>
    <row r="197" spans="1:5 16384:16384" s="93" customFormat="1">
      <c r="A197" s="144">
        <f>'Main Meals'!C197</f>
        <v>30302</v>
      </c>
      <c r="B197" s="144" t="str">
        <f>'Main Meals'!D197</f>
        <v xml:space="preserve">Vitality Shot: Energize (Pair) </v>
      </c>
      <c r="C197" s="151" t="s">
        <v>651</v>
      </c>
      <c r="D197" s="103"/>
      <c r="XFD197" s="93">
        <f t="shared" si="4"/>
        <v>30302</v>
      </c>
    </row>
    <row r="198" spans="1:5 16384:16384" s="93" customFormat="1" ht="62.4">
      <c r="A198" s="144">
        <f>'Main Meals'!C198</f>
        <v>30401</v>
      </c>
      <c r="B198" s="144" t="str">
        <f>'Main Meals'!D198</f>
        <v xml:space="preserve">Pumpkin Soup </v>
      </c>
      <c r="C198" s="103" t="s">
        <v>1481</v>
      </c>
      <c r="D198" s="103"/>
      <c r="E198" s="93" t="s">
        <v>851</v>
      </c>
      <c r="XFD198" s="93">
        <f t="shared" si="4"/>
        <v>30401</v>
      </c>
    </row>
    <row r="199" spans="1:5 16384:16384" s="93" customFormat="1" ht="140.4">
      <c r="A199" s="144">
        <f>'Main Meals'!C199</f>
        <v>30501</v>
      </c>
      <c r="B199" s="144" t="str">
        <f>'Main Meals'!D199</f>
        <v xml:space="preserve">Thanksgiving Special </v>
      </c>
      <c r="C199" s="103" t="s">
        <v>2011</v>
      </c>
      <c r="D199" s="103"/>
      <c r="E199" s="93" t="s">
        <v>852</v>
      </c>
      <c r="XFD199" s="93">
        <f t="shared" si="4"/>
        <v>30501</v>
      </c>
    </row>
    <row r="200" spans="1:5 16384:16384" s="93" customFormat="1" ht="78">
      <c r="A200" s="144">
        <f>'Main Meals'!C200</f>
        <v>30601</v>
      </c>
      <c r="B200" s="144" t="str">
        <f>'Main Meals'!D200</f>
        <v>Tortilla Soup (Chicken)</v>
      </c>
      <c r="C200" s="103" t="s">
        <v>2044</v>
      </c>
      <c r="D200" s="103" t="s">
        <v>1167</v>
      </c>
      <c r="E200" s="103" t="s">
        <v>2054</v>
      </c>
      <c r="XFD200" s="93">
        <f t="shared" si="4"/>
        <v>30601</v>
      </c>
    </row>
    <row r="201" spans="1:5 16384:16384" s="93" customFormat="1" ht="78">
      <c r="A201" s="144">
        <f>'Main Meals'!C201</f>
        <v>30602</v>
      </c>
      <c r="B201" s="144" t="str">
        <f>'Main Meals'!D201</f>
        <v>Tortilla Soup (Vegetable)</v>
      </c>
      <c r="C201" s="103" t="s">
        <v>2045</v>
      </c>
      <c r="D201" s="103" t="s">
        <v>1167</v>
      </c>
      <c r="E201" s="103" t="s">
        <v>2055</v>
      </c>
      <c r="XFD201" s="93">
        <f t="shared" si="4"/>
        <v>30602</v>
      </c>
    </row>
    <row r="202" spans="1:5 16384:16384" s="93" customFormat="1" ht="78">
      <c r="A202" s="144">
        <f>'Main Meals'!C202</f>
        <v>30701</v>
      </c>
      <c r="B202" s="144" t="str">
        <f>'Main Meals'!D202</f>
        <v>Grilled Chicken Penne (Chicken)</v>
      </c>
      <c r="C202" s="103" t="s">
        <v>827</v>
      </c>
      <c r="D202" s="103"/>
      <c r="E202" s="93" t="s">
        <v>853</v>
      </c>
      <c r="XFD202" s="93">
        <f t="shared" si="4"/>
        <v>30701</v>
      </c>
    </row>
    <row r="203" spans="1:5 16384:16384" s="93" customFormat="1" ht="93.6">
      <c r="A203" s="144">
        <f>'Main Meals'!C203</f>
        <v>30801</v>
      </c>
      <c r="B203" s="144" t="str">
        <f>'Main Meals'!D203</f>
        <v xml:space="preserve">Turkey Meatballs with Penne, Broccoli and Basil Pomodoro Sauce </v>
      </c>
      <c r="C203" s="103" t="s">
        <v>1662</v>
      </c>
      <c r="D203" s="103" t="s">
        <v>1168</v>
      </c>
      <c r="E203" s="103" t="s">
        <v>834</v>
      </c>
      <c r="XFD203" s="93">
        <f t="shared" si="4"/>
        <v>30801</v>
      </c>
    </row>
    <row r="204" spans="1:5 16384:16384" s="93" customFormat="1">
      <c r="A204" s="144">
        <f>'Main Meals'!C204</f>
        <v>30901</v>
      </c>
      <c r="B204" s="144" t="str">
        <f>'Main Meals'!D204</f>
        <v xml:space="preserve">Salmon with Dill </v>
      </c>
      <c r="C204" s="93" t="s">
        <v>706</v>
      </c>
      <c r="XFD204" s="93">
        <f t="shared" si="4"/>
        <v>30901</v>
      </c>
    </row>
    <row r="205" spans="1:5 16384:16384" s="93" customFormat="1" ht="93.6">
      <c r="A205" s="144">
        <f>'Main Meals'!C205</f>
        <v>40001</v>
      </c>
      <c r="B205" s="144" t="str">
        <f>'Main Meals'!D205</f>
        <v xml:space="preserve">Soba Noodle Salad </v>
      </c>
      <c r="C205" s="93" t="s">
        <v>976</v>
      </c>
      <c r="E205" s="93" t="s">
        <v>835</v>
      </c>
      <c r="XFD205" s="93">
        <f t="shared" si="4"/>
        <v>40001</v>
      </c>
    </row>
    <row r="206" spans="1:5 16384:16384" s="93" customFormat="1" ht="46.8">
      <c r="A206" s="144">
        <f>'Main Meals'!C206</f>
        <v>40101</v>
      </c>
      <c r="B206" s="144" t="str">
        <f>'Main Meals'!D206</f>
        <v xml:space="preserve">Atlantic Cod with Teriyaki Sauce, Baby Bok Choy &amp; Rice </v>
      </c>
      <c r="C206" s="103" t="s">
        <v>1482</v>
      </c>
      <c r="D206" s="93" t="s">
        <v>350</v>
      </c>
      <c r="XFD206" s="93">
        <f t="shared" si="4"/>
        <v>40101</v>
      </c>
    </row>
    <row r="207" spans="1:5 16384:16384" s="93" customFormat="1">
      <c r="A207" s="144">
        <f>'Main Meals'!C207</f>
        <v>40201</v>
      </c>
      <c r="B207" s="144" t="str">
        <f>'Main Meals'!D207</f>
        <v xml:space="preserve">Roasted Shrimp </v>
      </c>
      <c r="C207" s="93" t="s">
        <v>717</v>
      </c>
      <c r="XFD207" s="93">
        <f t="shared" si="4"/>
        <v>40201</v>
      </c>
    </row>
    <row r="208" spans="1:5 16384:16384" s="93" customFormat="1" ht="78">
      <c r="A208" s="144">
        <f>'Main Meals'!C208</f>
        <v>40301</v>
      </c>
      <c r="B208" s="144" t="str">
        <f>'Main Meals'!D208</f>
        <v xml:space="preserve">Minestrone Soup </v>
      </c>
      <c r="C208" s="103" t="s">
        <v>2164</v>
      </c>
      <c r="D208" s="103"/>
      <c r="E208" s="103" t="s">
        <v>2159</v>
      </c>
      <c r="XFD208" s="93">
        <f t="shared" si="4"/>
        <v>40301</v>
      </c>
    </row>
    <row r="209" spans="1:5 16384:16384" s="93" customFormat="1" ht="78">
      <c r="A209" s="144">
        <f>'Main Meals'!C209</f>
        <v>3305</v>
      </c>
      <c r="B209" s="144" t="str">
        <f>'Main Meals'!D209</f>
        <v>Thai Green Curry  (Chicken)</v>
      </c>
      <c r="C209" s="103" t="s">
        <v>1245</v>
      </c>
      <c r="D209" s="103"/>
      <c r="E209" s="93" t="s">
        <v>924</v>
      </c>
      <c r="XFD209" s="93">
        <f t="shared" si="4"/>
        <v>3305</v>
      </c>
    </row>
    <row r="210" spans="1:5 16384:16384" s="93" customFormat="1" ht="78">
      <c r="A210" s="144">
        <f>'Main Meals'!C210</f>
        <v>3306</v>
      </c>
      <c r="B210" s="144" t="str">
        <f>'Main Meals'!D210</f>
        <v>Thai Green Curry  (Shrimp)</v>
      </c>
      <c r="C210" s="103" t="s">
        <v>1246</v>
      </c>
      <c r="D210" s="103"/>
      <c r="E210" s="93" t="s">
        <v>924</v>
      </c>
      <c r="XFD210" s="93">
        <f t="shared" si="4"/>
        <v>3306</v>
      </c>
    </row>
    <row r="211" spans="1:5 16384:16384" s="93" customFormat="1" ht="78">
      <c r="A211" s="144">
        <f>'Main Meals'!C211</f>
        <v>3307</v>
      </c>
      <c r="B211" s="144" t="str">
        <f>'Main Meals'!D211</f>
        <v>Thai Green Curry  (Tofu)</v>
      </c>
      <c r="C211" s="103" t="s">
        <v>1247</v>
      </c>
      <c r="D211" s="103"/>
      <c r="E211" s="93" t="s">
        <v>924</v>
      </c>
      <c r="XFD211" s="93">
        <f t="shared" ref="XFD211:XFD232" si="5">SUBTOTAL(9,A211:XFC211)</f>
        <v>3307</v>
      </c>
    </row>
    <row r="212" spans="1:5 16384:16384" s="93" customFormat="1" ht="78">
      <c r="A212" s="144">
        <f>'Main Meals'!C212</f>
        <v>2704</v>
      </c>
      <c r="B212" s="144" t="str">
        <f>'Main Meals'!D212</f>
        <v>Moroccan Tajine (Chicken)</v>
      </c>
      <c r="C212" s="103" t="s">
        <v>2046</v>
      </c>
      <c r="E212" s="103" t="s">
        <v>1133</v>
      </c>
      <c r="XFD212" s="93">
        <f t="shared" si="5"/>
        <v>2704</v>
      </c>
    </row>
    <row r="213" spans="1:5 16384:16384" s="93" customFormat="1" ht="78">
      <c r="A213" s="144">
        <f>'Main Meals'!C213</f>
        <v>2705</v>
      </c>
      <c r="B213" s="144" t="str">
        <f>'Main Meals'!D213</f>
        <v>Moroccan Tajine (Lamb)</v>
      </c>
      <c r="C213" s="103" t="s">
        <v>2047</v>
      </c>
      <c r="E213" s="103" t="s">
        <v>1133</v>
      </c>
      <c r="XFD213" s="93">
        <f t="shared" si="5"/>
        <v>2705</v>
      </c>
    </row>
    <row r="214" spans="1:5 16384:16384" s="93" customFormat="1" ht="78">
      <c r="A214" s="144">
        <f>'Main Meals'!C214</f>
        <v>2706</v>
      </c>
      <c r="B214" s="144" t="str">
        <f>'Main Meals'!D214</f>
        <v>Moroccan Tajine (Tofu)</v>
      </c>
      <c r="C214" s="103" t="s">
        <v>1153</v>
      </c>
      <c r="E214" s="103" t="s">
        <v>1133</v>
      </c>
      <c r="XFD214" s="93">
        <f t="shared" si="5"/>
        <v>2706</v>
      </c>
    </row>
    <row r="215" spans="1:5 16384:16384" s="93" customFormat="1" ht="31.2">
      <c r="A215" s="144">
        <f>'Main Meals'!C215</f>
        <v>40401</v>
      </c>
      <c r="B215" s="144" t="str">
        <f>'Main Meals'!D215</f>
        <v xml:space="preserve">Spinach &amp; Kale Soup </v>
      </c>
      <c r="C215" s="103" t="s">
        <v>2048</v>
      </c>
      <c r="XFD215" s="93">
        <f t="shared" si="5"/>
        <v>40401</v>
      </c>
    </row>
    <row r="216" spans="1:5 16384:16384" s="93" customFormat="1" ht="62.4">
      <c r="A216" s="144">
        <f>'Main Meals'!C216</f>
        <v>40501</v>
      </c>
      <c r="B216" s="144" t="str">
        <f>'Main Meals'!D216</f>
        <v>Roasted Turkey Dinner (Turkey)</v>
      </c>
      <c r="C216" s="103" t="s">
        <v>1337</v>
      </c>
      <c r="D216" s="103" t="s">
        <v>180</v>
      </c>
      <c r="E216" s="93" t="s">
        <v>836</v>
      </c>
      <c r="XFD216" s="93">
        <f t="shared" si="5"/>
        <v>40501</v>
      </c>
    </row>
    <row r="217" spans="1:5 16384:16384" s="93" customFormat="1" ht="78">
      <c r="A217" s="144">
        <f>'Main Meals'!C217</f>
        <v>40601</v>
      </c>
      <c r="B217" s="144" t="str">
        <f>'Main Meals'!D217</f>
        <v>Burrito Bowl (Chicken)</v>
      </c>
      <c r="C217" s="103" t="s">
        <v>1248</v>
      </c>
      <c r="D217" s="103" t="s">
        <v>1169</v>
      </c>
      <c r="E217" s="93" t="s">
        <v>837</v>
      </c>
      <c r="XFD217" s="93">
        <f t="shared" si="5"/>
        <v>40601</v>
      </c>
    </row>
    <row r="218" spans="1:5 16384:16384" s="93" customFormat="1" ht="78">
      <c r="A218" s="144">
        <f>'Main Meals'!C218</f>
        <v>40602</v>
      </c>
      <c r="B218" s="144" t="str">
        <f>'Main Meals'!D218</f>
        <v>Burrito Bowl (Steak)</v>
      </c>
      <c r="C218" s="103" t="s">
        <v>1251</v>
      </c>
      <c r="D218" s="103" t="s">
        <v>1169</v>
      </c>
      <c r="E218" s="93" t="s">
        <v>837</v>
      </c>
      <c r="XFD218" s="93">
        <f t="shared" si="5"/>
        <v>40602</v>
      </c>
    </row>
    <row r="219" spans="1:5 16384:16384" s="93" customFormat="1" ht="62.4">
      <c r="A219" s="144">
        <f>'Main Meals'!C219</f>
        <v>40603</v>
      </c>
      <c r="B219" s="144" t="str">
        <f>'Main Meals'!D219</f>
        <v>Burrito Bowl (Vegetarian)</v>
      </c>
      <c r="C219" s="103" t="s">
        <v>1249</v>
      </c>
      <c r="D219" s="103" t="s">
        <v>1169</v>
      </c>
      <c r="E219" s="93" t="s">
        <v>837</v>
      </c>
      <c r="XFD219" s="93">
        <f t="shared" si="5"/>
        <v>40603</v>
      </c>
    </row>
    <row r="220" spans="1:5 16384:16384" s="93" customFormat="1" ht="78">
      <c r="A220" s="144">
        <f>'Main Meals'!C220</f>
        <v>40701</v>
      </c>
      <c r="B220" s="144" t="str">
        <f>'Main Meals'!D220</f>
        <v>Stir fry (Chicken)</v>
      </c>
      <c r="C220" s="103" t="s">
        <v>1170</v>
      </c>
      <c r="D220" s="103" t="s">
        <v>755</v>
      </c>
      <c r="E220" s="93" t="s">
        <v>838</v>
      </c>
      <c r="XFD220" s="93">
        <f t="shared" si="5"/>
        <v>40701</v>
      </c>
    </row>
    <row r="221" spans="1:5 16384:16384" s="93" customFormat="1" ht="78">
      <c r="A221" s="144">
        <f>'Main Meals'!C221</f>
        <v>40702</v>
      </c>
      <c r="B221" s="144" t="str">
        <f>'Main Meals'!D221</f>
        <v>Stir fry (Shrimp)</v>
      </c>
      <c r="C221" s="103" t="s">
        <v>1171</v>
      </c>
      <c r="D221" s="103" t="s">
        <v>755</v>
      </c>
      <c r="E221" s="93" t="s">
        <v>838</v>
      </c>
      <c r="XFD221" s="93">
        <f t="shared" si="5"/>
        <v>40702</v>
      </c>
    </row>
    <row r="222" spans="1:5 16384:16384" s="93" customFormat="1" ht="93.6">
      <c r="A222" s="144">
        <f>'Main Meals'!C222</f>
        <v>40703</v>
      </c>
      <c r="B222" s="144" t="str">
        <f>'Main Meals'!D222</f>
        <v>Stir fry (veggie)</v>
      </c>
      <c r="C222" s="103" t="s">
        <v>1172</v>
      </c>
      <c r="D222" s="103" t="s">
        <v>755</v>
      </c>
      <c r="E222" s="93" t="s">
        <v>839</v>
      </c>
      <c r="XFD222" s="93">
        <f t="shared" si="5"/>
        <v>40703</v>
      </c>
    </row>
    <row r="223" spans="1:5 16384:16384" s="93" customFormat="1">
      <c r="A223" s="144">
        <f>'Main Meals'!C223</f>
        <v>40801</v>
      </c>
      <c r="B223" s="144" t="str">
        <f>'Main Meals'!D223</f>
        <v xml:space="preserve">Freezer-Friendly Favorites Bundle </v>
      </c>
      <c r="C223" s="93" t="s">
        <v>856</v>
      </c>
      <c r="XFD223" s="93">
        <f t="shared" si="5"/>
        <v>40801</v>
      </c>
    </row>
    <row r="224" spans="1:5 16384:16384" s="113" customFormat="1">
      <c r="A224" s="188">
        <f>'Main Meals'!C224</f>
        <v>40802</v>
      </c>
      <c r="B224" s="144" t="str">
        <f>'Main Meals'!D224</f>
        <v xml:space="preserve">Vegetarian Bundle </v>
      </c>
      <c r="C224" s="113" t="s">
        <v>856</v>
      </c>
      <c r="XFD224" s="113">
        <f t="shared" si="5"/>
        <v>40802</v>
      </c>
    </row>
    <row r="225" spans="1:5 16384:16384" s="93" customFormat="1">
      <c r="A225" s="144">
        <f>'Main Meals'!C225</f>
        <v>40803</v>
      </c>
      <c r="B225" s="144" t="str">
        <f>'Main Meals'!D225</f>
        <v xml:space="preserve">Plant-Based Vegan Bundle </v>
      </c>
      <c r="C225" s="93" t="s">
        <v>856</v>
      </c>
      <c r="XFD225" s="93">
        <f t="shared" si="5"/>
        <v>40803</v>
      </c>
    </row>
    <row r="226" spans="1:5 16384:16384" s="85" customFormat="1">
      <c r="A226" s="188">
        <f>'Main Meals'!C226</f>
        <v>40804</v>
      </c>
      <c r="B226" s="144" t="str">
        <f>'Main Meals'!D226</f>
        <v xml:space="preserve">Freezer-Friendly "Better Belly” Bundle </v>
      </c>
      <c r="C226" s="113" t="s">
        <v>856</v>
      </c>
      <c r="XFD226" s="85">
        <f t="shared" si="5"/>
        <v>40804</v>
      </c>
    </row>
    <row r="227" spans="1:5 16384:16384" ht="78">
      <c r="A227" s="144">
        <f>'Main Meals'!C227</f>
        <v>7602</v>
      </c>
      <c r="B227" s="144" t="str">
        <f>'Main Meals'!D227</f>
        <v xml:space="preserve">Freezer-Friendly Baked Lasagna Bolognese (family style) </v>
      </c>
      <c r="C227" s="103" t="s">
        <v>1160</v>
      </c>
      <c r="E227" s="5"/>
      <c r="XFD227">
        <f t="shared" si="5"/>
        <v>7602</v>
      </c>
    </row>
    <row r="228" spans="1:5 16384:16384" ht="78">
      <c r="A228" s="144">
        <f>'Main Meals'!C228</f>
        <v>40901</v>
      </c>
      <c r="B228" s="144" t="str">
        <f>'Main Meals'!D228</f>
        <v xml:space="preserve">Power Breakfast Quinoa Bowl </v>
      </c>
      <c r="C228" s="239" t="s">
        <v>1173</v>
      </c>
      <c r="D228" s="5" t="s">
        <v>880</v>
      </c>
      <c r="E228" s="103" t="s">
        <v>887</v>
      </c>
      <c r="XFD228" s="113">
        <f t="shared" si="5"/>
        <v>40901</v>
      </c>
    </row>
    <row r="229" spans="1:5 16384:16384">
      <c r="A229" s="188">
        <f>'Main Meals'!C229</f>
        <v>50001</v>
      </c>
      <c r="B229" s="144" t="str">
        <f>'Main Meals'!D229</f>
        <v xml:space="preserve">Rice Pudding  </v>
      </c>
      <c r="E229" s="93"/>
      <c r="XFD229" s="113">
        <f t="shared" si="5"/>
        <v>50001</v>
      </c>
    </row>
    <row r="230" spans="1:5 16384:16384" ht="62.4">
      <c r="A230" s="144">
        <f>'Main Meals'!C230</f>
        <v>50101</v>
      </c>
      <c r="B230" s="144" t="str">
        <f>'Main Meals'!D230</f>
        <v xml:space="preserve">Oatmeal Raisin Breakfast Bar </v>
      </c>
      <c r="C230" s="103" t="s">
        <v>1111</v>
      </c>
      <c r="E230" s="103" t="s">
        <v>1703</v>
      </c>
      <c r="XFD230" s="113">
        <f t="shared" si="5"/>
        <v>50101</v>
      </c>
    </row>
    <row r="231" spans="1:5 16384:16384" ht="31.2">
      <c r="A231" s="188">
        <f>'Main Meals'!C231</f>
        <v>50201</v>
      </c>
      <c r="B231" s="144" t="str">
        <f>'Main Meals'!D231</f>
        <v xml:space="preserve">Vitality Shot: Blood Orange </v>
      </c>
      <c r="C231" s="103" t="s">
        <v>1483</v>
      </c>
      <c r="E231" s="93"/>
      <c r="XFD231" s="113">
        <f t="shared" si="5"/>
        <v>50201</v>
      </c>
    </row>
    <row r="232" spans="1:5 16384:16384" ht="31.2">
      <c r="A232" s="188">
        <f>'Main Meals'!C232</f>
        <v>50202</v>
      </c>
      <c r="B232" s="144" t="str">
        <f>'Main Meals'!D232</f>
        <v xml:space="preserve">Vitality Shot: Blood Orange (Pair) </v>
      </c>
      <c r="C232" s="103" t="s">
        <v>1483</v>
      </c>
      <c r="E232" s="93"/>
      <c r="XFD232" s="113">
        <f t="shared" si="5"/>
        <v>50202</v>
      </c>
    </row>
    <row r="233" spans="1:5 16384:16384" ht="62.4">
      <c r="A233" s="188">
        <f>'Main Meals'!C233</f>
        <v>50301</v>
      </c>
      <c r="B233" s="144" t="str">
        <f>'Main Meals'!D233</f>
        <v xml:space="preserve">Crackers </v>
      </c>
      <c r="C233" s="93" t="s">
        <v>888</v>
      </c>
      <c r="E233" s="93" t="s">
        <v>889</v>
      </c>
    </row>
    <row r="234" spans="1:5 16384:16384">
      <c r="A234" s="144">
        <f>'Main Meals'!C234</f>
        <v>40805</v>
      </c>
      <c r="B234" s="144" t="str">
        <f>'Main Meals'!D234</f>
        <v>Freezer-Filler Bundle</v>
      </c>
      <c r="C234" s="93" t="s">
        <v>856</v>
      </c>
      <c r="E234" s="93"/>
    </row>
    <row r="235" spans="1:5 16384:16384">
      <c r="A235" s="144">
        <f>'Main Meals'!C235</f>
        <v>40806</v>
      </c>
      <c r="B235" s="144" t="str">
        <f>'Main Meals'!D235</f>
        <v>3-Day Bundle</v>
      </c>
      <c r="C235" s="93" t="s">
        <v>856</v>
      </c>
      <c r="D235" s="93"/>
      <c r="E235" s="93"/>
    </row>
    <row r="236" spans="1:5 16384:16384">
      <c r="A236" s="144">
        <f>'Main Meals'!C236</f>
        <v>40807</v>
      </c>
      <c r="B236" s="144" t="str">
        <f>'Main Meals'!D236</f>
        <v>4-Day Bundle</v>
      </c>
      <c r="C236" s="93" t="s">
        <v>856</v>
      </c>
      <c r="E236" s="93"/>
    </row>
    <row r="237" spans="1:5 16384:16384">
      <c r="A237" s="144">
        <f>'Main Meals'!C237</f>
        <v>40808</v>
      </c>
      <c r="B237" s="144" t="str">
        <f>'Main Meals'!D237</f>
        <v>Brunch Bundle</v>
      </c>
      <c r="C237" s="93" t="s">
        <v>856</v>
      </c>
      <c r="E237" s="93"/>
    </row>
    <row r="238" spans="1:5 16384:16384" ht="109.2">
      <c r="A238" s="144">
        <f>'Main Meals'!C238</f>
        <v>5502</v>
      </c>
      <c r="B238" s="144" t="str">
        <f>'Main Meals'!D238</f>
        <v>Pulled BBQ Chicken (family style)</v>
      </c>
      <c r="C238" s="145" t="s">
        <v>1409</v>
      </c>
      <c r="E238" s="103" t="s">
        <v>1156</v>
      </c>
    </row>
    <row r="239" spans="1:5 16384:16384" ht="109.2">
      <c r="A239" s="144">
        <f>'Main Meals'!C239</f>
        <v>7702</v>
      </c>
      <c r="B239" s="144" t="str">
        <f>'Main Meals'!D239</f>
        <v xml:space="preserve">Truffled Mac &amp; Cheese (family style)  </v>
      </c>
      <c r="C239" s="145" t="s">
        <v>1123</v>
      </c>
      <c r="E239" s="103" t="s">
        <v>1124</v>
      </c>
    </row>
    <row r="240" spans="1:5 16384:16384" ht="109.2">
      <c r="A240" s="144">
        <f>'Main Meals'!C240</f>
        <v>12802</v>
      </c>
      <c r="B240" s="144" t="str">
        <f>'Main Meals'!D240</f>
        <v xml:space="preserve">Classic Mac &amp; Cheese (family style)  </v>
      </c>
      <c r="C240" s="145" t="s">
        <v>1135</v>
      </c>
      <c r="E240" s="5"/>
    </row>
    <row r="241" spans="1:5" ht="124.8">
      <c r="A241" s="144">
        <f>'Main Meals'!C241</f>
        <v>5202</v>
      </c>
      <c r="B241" s="144" t="str">
        <f>'Main Meals'!D241</f>
        <v xml:space="preserve">Jumbo Lump Crab Cakes (family style)  </v>
      </c>
      <c r="C241" s="145" t="s">
        <v>1154</v>
      </c>
      <c r="D241" s="103" t="s">
        <v>893</v>
      </c>
      <c r="E241" s="103" t="s">
        <v>1037</v>
      </c>
    </row>
    <row r="242" spans="1:5" ht="93.6">
      <c r="A242" s="144">
        <f>'Main Meals'!C242</f>
        <v>19102</v>
      </c>
      <c r="B242" s="144" t="str">
        <f>'Main Meals'!D242</f>
        <v xml:space="preserve">Provençal Roast Beef (family style) </v>
      </c>
      <c r="C242" s="145" t="s">
        <v>743</v>
      </c>
      <c r="E242" s="5"/>
    </row>
    <row r="243" spans="1:5" ht="93.6">
      <c r="A243" s="144">
        <f>'Main Meals'!C243</f>
        <v>6102</v>
      </c>
      <c r="B243" s="144" t="str">
        <f>'Main Meals'!D243</f>
        <v xml:space="preserve">Green Beans with Toasted Almonds (family style) </v>
      </c>
      <c r="C243" s="145" t="s">
        <v>1157</v>
      </c>
      <c r="E243" s="103" t="s">
        <v>1158</v>
      </c>
    </row>
    <row r="244" spans="1:5" ht="78">
      <c r="A244" s="144">
        <f>'Main Meals'!C244</f>
        <v>50402</v>
      </c>
      <c r="B244" s="144" t="str">
        <f>'Main Meals'!D244</f>
        <v xml:space="preserve">Cole Slaw (family style)  </v>
      </c>
      <c r="C244" s="103" t="s">
        <v>1026</v>
      </c>
      <c r="E244" s="103" t="s">
        <v>1036</v>
      </c>
    </row>
    <row r="245" spans="1:5" s="5" customFormat="1" ht="93.6">
      <c r="A245" s="147">
        <f>'Main Meals'!C245</f>
        <v>50502</v>
      </c>
      <c r="B245" s="147" t="str">
        <f>'Main Meals'!D245</f>
        <v xml:space="preserve">Herb &amp; Olive Macaroni Salad (family style) </v>
      </c>
      <c r="C245" s="103" t="s">
        <v>1174</v>
      </c>
    </row>
    <row r="246" spans="1:5" ht="93.6">
      <c r="A246" s="144">
        <f>'Main Meals'!C246</f>
        <v>50601</v>
      </c>
      <c r="B246" s="1" t="str">
        <f>'Main Meals'!D246</f>
        <v xml:space="preserve">Chicken-Pomodoro Lasagna (family style) </v>
      </c>
      <c r="C246" s="103" t="s">
        <v>1175</v>
      </c>
      <c r="E246" s="103" t="s">
        <v>1042</v>
      </c>
    </row>
    <row r="247" spans="1:5" ht="109.2">
      <c r="A247" s="144">
        <f>'Main Meals'!C247</f>
        <v>11802</v>
      </c>
      <c r="B247" s="1" t="str">
        <f>'Main Meals'!D247</f>
        <v xml:space="preserve">Garden Vegetable Lasagna (family style) </v>
      </c>
      <c r="C247" s="103" t="s">
        <v>1480</v>
      </c>
      <c r="E247" s="93" t="s">
        <v>1559</v>
      </c>
    </row>
    <row r="248" spans="1:5" ht="62.4">
      <c r="A248" s="144">
        <f>'Main Meals'!C248</f>
        <v>50701</v>
      </c>
      <c r="B248" s="2" t="str">
        <f>'Main Meals'!D248</f>
        <v>Asian Chicken Salad</v>
      </c>
      <c r="C248" s="5" t="s">
        <v>1117</v>
      </c>
      <c r="E248" s="103" t="s">
        <v>1118</v>
      </c>
    </row>
    <row r="249" spans="1:5">
      <c r="A249" s="144">
        <f>'Main Meals'!C249</f>
        <v>10903</v>
      </c>
      <c r="B249" t="str">
        <f>'Main Meals'!D249</f>
        <v xml:space="preserve">Cold Brew  </v>
      </c>
      <c r="C249" s="103" t="s">
        <v>1071</v>
      </c>
      <c r="E249" s="5"/>
    </row>
    <row r="250" spans="1:5" ht="62.4">
      <c r="A250" s="144">
        <f>'Main Meals'!C250</f>
        <v>50602</v>
      </c>
      <c r="B250" s="1" t="str">
        <f>'Main Meals'!D250</f>
        <v xml:space="preserve">Chicken-Pomodoro Lasagna  </v>
      </c>
      <c r="C250" s="103" t="s">
        <v>1831</v>
      </c>
      <c r="E250" s="5"/>
    </row>
    <row r="251" spans="1:5" ht="46.8">
      <c r="A251" s="144">
        <f>'Main Meals'!C251</f>
        <v>50801</v>
      </c>
      <c r="B251" s="2" t="str">
        <f>'Main Meals'!D251</f>
        <v xml:space="preserve">Limeade </v>
      </c>
      <c r="C251" s="5" t="s">
        <v>1090</v>
      </c>
      <c r="E251" s="103" t="s">
        <v>1091</v>
      </c>
    </row>
    <row r="252" spans="1:5" ht="171.6">
      <c r="A252" s="144">
        <f>'Main Meals'!C252</f>
        <v>50901</v>
      </c>
      <c r="B252" s="2" t="str">
        <f>'Main Meals'!D252</f>
        <v xml:space="preserve">Pulled BBQ Chicken Sliders </v>
      </c>
      <c r="C252" s="103" t="s">
        <v>1093</v>
      </c>
      <c r="E252" s="103" t="s">
        <v>1094</v>
      </c>
    </row>
    <row r="253" spans="1:5" ht="46.8">
      <c r="A253" s="144">
        <f>'Main Meals'!C253</f>
        <v>60001</v>
      </c>
      <c r="B253" s="2" t="str">
        <f>'Main Meals'!D253</f>
        <v xml:space="preserve">Chocolate Chip Cookies </v>
      </c>
      <c r="C253" s="103" t="s">
        <v>1098</v>
      </c>
      <c r="E253" s="5"/>
    </row>
    <row r="254" spans="1:5" ht="62.4">
      <c r="A254" s="144">
        <f>'Main Meals'!C254</f>
        <v>11302</v>
      </c>
      <c r="B254" s="2" t="str">
        <f>'Main Meals'!D254</f>
        <v xml:space="preserve">Caprese Pesto Salad Bowl with Chicken </v>
      </c>
      <c r="C254" s="103" t="s">
        <v>1107</v>
      </c>
      <c r="E254" s="103" t="s">
        <v>1083</v>
      </c>
    </row>
    <row r="255" spans="1:5" ht="78">
      <c r="A255" s="144">
        <f>'Main Meals'!C255</f>
        <v>11303</v>
      </c>
      <c r="B255" s="2" t="str">
        <f>'Main Meals'!D255</f>
        <v xml:space="preserve">Caprese Pesto Salad Bowl (family style) </v>
      </c>
      <c r="C255" s="145" t="s">
        <v>1108</v>
      </c>
      <c r="E255" s="103" t="s">
        <v>1099</v>
      </c>
    </row>
    <row r="256" spans="1:5" ht="62.4">
      <c r="A256" s="144">
        <f>'Main Meals'!C256</f>
        <v>60101</v>
      </c>
      <c r="B256" s="1" t="str">
        <f>'Main Meals'!D256</f>
        <v>Vietnamese Rice Noodles (Beef)</v>
      </c>
      <c r="C256" s="103" t="s">
        <v>2205</v>
      </c>
      <c r="E256" s="93" t="s">
        <v>1114</v>
      </c>
    </row>
    <row r="257" spans="1:5" ht="78">
      <c r="A257" s="144">
        <f>'Main Meals'!C257</f>
        <v>60102</v>
      </c>
      <c r="B257" s="1" t="str">
        <f>'Main Meals'!D257</f>
        <v>Vietnamese Rice Noodles (Shrimp)</v>
      </c>
      <c r="C257" s="103" t="s">
        <v>2206</v>
      </c>
      <c r="E257" s="93" t="s">
        <v>1114</v>
      </c>
    </row>
    <row r="258" spans="1:5" ht="62.4">
      <c r="A258" s="144">
        <f>'Main Meals'!C258</f>
        <v>60103</v>
      </c>
      <c r="B258" s="1" t="str">
        <f>'Main Meals'!D258</f>
        <v>Vietnamese Rice Noodles (Veggie)</v>
      </c>
      <c r="C258" s="103" t="s">
        <v>2207</v>
      </c>
      <c r="E258" s="93" t="s">
        <v>1114</v>
      </c>
    </row>
    <row r="259" spans="1:5" ht="93.6">
      <c r="A259" s="144">
        <f>'Main Meals'!C259</f>
        <v>4901</v>
      </c>
      <c r="B259" s="144" t="str">
        <f>'Main Meals'!D259</f>
        <v xml:space="preserve">Sunrise Fruit Bowl </v>
      </c>
      <c r="C259" s="103" t="s">
        <v>2051</v>
      </c>
      <c r="D259" s="5" t="s">
        <v>1140</v>
      </c>
      <c r="E259" s="103" t="s">
        <v>2050</v>
      </c>
    </row>
    <row r="260" spans="1:5" ht="78">
      <c r="A260" s="144">
        <f>'Main Meals'!C260</f>
        <v>60201</v>
      </c>
      <c r="B260" s="144" t="str">
        <f>'Main Meals'!D260</f>
        <v xml:space="preserve">Chicken Cacciatore </v>
      </c>
      <c r="C260" s="103" t="s">
        <v>2176</v>
      </c>
      <c r="E260" s="103" t="s">
        <v>2178</v>
      </c>
    </row>
    <row r="261" spans="1:5" ht="93.6">
      <c r="A261" s="144">
        <f>'Main Meals'!C261</f>
        <v>60301</v>
      </c>
      <c r="B261" s="144" t="str">
        <f>'Main Meals'!D261</f>
        <v xml:space="preserve">Teriyaki Meatballs </v>
      </c>
      <c r="C261" s="103" t="s">
        <v>1664</v>
      </c>
      <c r="E261" s="103"/>
    </row>
    <row r="262" spans="1:5" ht="62.4">
      <c r="A262" s="144">
        <f>'Main Meals'!C262</f>
        <v>2501</v>
      </c>
      <c r="B262" s="144" t="str">
        <f>'Main Meals'!D262</f>
        <v>Coconut Laksa (Cod)</v>
      </c>
      <c r="C262" s="103" t="s">
        <v>1704</v>
      </c>
      <c r="E262" s="103" t="s">
        <v>1705</v>
      </c>
    </row>
    <row r="263" spans="1:5" ht="93.6">
      <c r="A263" s="144">
        <f>'Main Meals'!C263</f>
        <v>1104</v>
      </c>
      <c r="B263" s="144" t="str">
        <f>'Main Meals'!D263</f>
        <v>Teriyaki Don Buri (Turkey Meatballs)</v>
      </c>
      <c r="C263" s="103" t="s">
        <v>1663</v>
      </c>
      <c r="E263" s="103"/>
    </row>
    <row r="264" spans="1:5">
      <c r="A264" s="144">
        <f>'Main Meals'!C264</f>
        <v>40809</v>
      </c>
      <c r="B264" s="144" t="str">
        <f>'Main Meals'!D264</f>
        <v xml:space="preserve">September Menu Bundle </v>
      </c>
      <c r="C264" s="93" t="s">
        <v>856</v>
      </c>
      <c r="E264" s="103"/>
    </row>
    <row r="265" spans="1:5">
      <c r="A265" s="144">
        <f>'Main Meals'!C265</f>
        <v>40810</v>
      </c>
      <c r="B265" s="144" t="str">
        <f>'Main Meals'!D265</f>
        <v xml:space="preserve">The Weekender Bundle </v>
      </c>
      <c r="C265" s="93" t="s">
        <v>856</v>
      </c>
      <c r="E265" s="103"/>
    </row>
    <row r="266" spans="1:5">
      <c r="A266" s="144">
        <f>'Main Meals'!C266</f>
        <v>40811</v>
      </c>
      <c r="B266" s="144" t="str">
        <f>'Main Meals'!D266</f>
        <v xml:space="preserve">Family  Bundle </v>
      </c>
      <c r="C266" s="93" t="s">
        <v>856</v>
      </c>
      <c r="E266" s="103"/>
    </row>
    <row r="267" spans="1:5" ht="46.8">
      <c r="A267" s="144">
        <f>'Main Meals'!C267</f>
        <v>1003</v>
      </c>
      <c r="B267" s="144" t="str">
        <f>'Main Meals'!D267</f>
        <v>Pad Thai (Chicken)</v>
      </c>
      <c r="C267" s="93" t="s">
        <v>1256</v>
      </c>
      <c r="E267" s="103"/>
    </row>
    <row r="268" spans="1:5" ht="62.4">
      <c r="A268" s="144">
        <f>'Main Meals'!C268</f>
        <v>1603</v>
      </c>
      <c r="B268" s="144" t="str">
        <f>'Main Meals'!D268</f>
        <v>Tikka Masala  (Lamb)</v>
      </c>
      <c r="C268" s="145" t="s">
        <v>1484</v>
      </c>
      <c r="E268" s="103"/>
    </row>
    <row r="269" spans="1:5" ht="78">
      <c r="A269" s="144">
        <f>'Main Meals'!C269</f>
        <v>3308</v>
      </c>
      <c r="B269" s="144" t="str">
        <f>'Main Meals'!D269</f>
        <v>Thai Green Curry  (Cod)</v>
      </c>
      <c r="C269" s="93" t="s">
        <v>1262</v>
      </c>
      <c r="E269" s="103" t="s">
        <v>1263</v>
      </c>
    </row>
    <row r="270" spans="1:5">
      <c r="A270" s="144">
        <f>'Main Meals'!C270</f>
        <v>40812</v>
      </c>
      <c r="B270" s="144" t="str">
        <f>'Main Meals'!D270</f>
        <v xml:space="preserve">October Bundle </v>
      </c>
      <c r="C270" s="93" t="s">
        <v>856</v>
      </c>
      <c r="E270" s="103"/>
    </row>
    <row r="271" spans="1:5">
      <c r="A271" s="144">
        <f>'Main Meals'!C271</f>
        <v>40813</v>
      </c>
      <c r="B271" s="144" t="str">
        <f>'Main Meals'!D271</f>
        <v xml:space="preserve">Cocktail Party Bundle </v>
      </c>
      <c r="C271" s="93" t="s">
        <v>1284</v>
      </c>
      <c r="E271" s="103"/>
    </row>
    <row r="272" spans="1:5" ht="31.2">
      <c r="A272" s="144">
        <f>'Main Meals'!C272</f>
        <v>40814</v>
      </c>
      <c r="B272" s="144" t="str">
        <f>'Main Meals'!D272</f>
        <v xml:space="preserve">Beth Israel Omivore Bundle Tuesday OLD NOT ACTIVE </v>
      </c>
      <c r="C272" s="93" t="s">
        <v>856</v>
      </c>
      <c r="E272" s="103"/>
    </row>
    <row r="273" spans="1:5" ht="31.2">
      <c r="A273" s="144">
        <f>'Main Meals'!C273</f>
        <v>40815</v>
      </c>
      <c r="B273" s="144" t="str">
        <f>'Main Meals'!D273</f>
        <v xml:space="preserve">Beth Isreal Omnivore One Time Intro Bundle OLD NOT ACTIVE </v>
      </c>
      <c r="C273" s="93" t="s">
        <v>856</v>
      </c>
      <c r="E273" s="103"/>
    </row>
    <row r="274" spans="1:5" ht="31.2">
      <c r="A274" s="144">
        <f>'Main Meals'!C274</f>
        <v>40816</v>
      </c>
      <c r="B274" s="144" t="str">
        <f>'Main Meals'!D274</f>
        <v xml:space="preserve">Beth Israel Omivore Bundle Wednesday OLD NOT ACTIVE </v>
      </c>
      <c r="C274" s="93" t="s">
        <v>856</v>
      </c>
      <c r="E274" s="103"/>
    </row>
    <row r="275" spans="1:5" ht="31.2">
      <c r="A275" s="144">
        <f>'Main Meals'!C275</f>
        <v>40817</v>
      </c>
      <c r="B275" s="144" t="str">
        <f>'Main Meals'!D275</f>
        <v xml:space="preserve">Beth Israel Omivore Bundle Friday OLD NOT ACTIVE </v>
      </c>
      <c r="C275" s="93" t="s">
        <v>856</v>
      </c>
      <c r="E275" s="103"/>
    </row>
    <row r="276" spans="1:5" ht="31.2">
      <c r="A276" s="144">
        <f>'Main Meals'!C276</f>
        <v>40818</v>
      </c>
      <c r="B276" s="144" t="str">
        <f>'Main Meals'!D276</f>
        <v xml:space="preserve">Beth Israel Vegetarian Bundle Tuesday OLD NOT ACTIVE </v>
      </c>
      <c r="C276" s="93" t="s">
        <v>856</v>
      </c>
      <c r="E276" s="103"/>
    </row>
    <row r="277" spans="1:5" ht="31.2">
      <c r="A277" s="144">
        <f>'Main Meals'!C277</f>
        <v>40819</v>
      </c>
      <c r="B277" s="144" t="str">
        <f>'Main Meals'!D277</f>
        <v xml:space="preserve">Beth Isreal Vegetarian One-Time Intro Bundle OLD NOT ACTIVE </v>
      </c>
      <c r="C277" s="93" t="s">
        <v>856</v>
      </c>
      <c r="E277" s="103"/>
    </row>
    <row r="278" spans="1:5" ht="31.2">
      <c r="A278" s="144">
        <f>'Main Meals'!C278</f>
        <v>40820</v>
      </c>
      <c r="B278" s="144" t="str">
        <f>'Main Meals'!D278</f>
        <v xml:space="preserve">Beth Israel Vegetarian Bundle Wednesday OLD NOT ACTIVE </v>
      </c>
      <c r="C278" s="93" t="s">
        <v>856</v>
      </c>
      <c r="E278" s="103"/>
    </row>
    <row r="279" spans="1:5" ht="31.2">
      <c r="A279" s="144">
        <f>'Main Meals'!C279</f>
        <v>40821</v>
      </c>
      <c r="B279" s="144" t="str">
        <f>'Main Meals'!D279</f>
        <v xml:space="preserve">Beth Israel Vegetarian Bundle Friday OLD NOT ACTIVE </v>
      </c>
      <c r="C279" s="93" t="s">
        <v>856</v>
      </c>
      <c r="E279" s="103"/>
    </row>
    <row r="280" spans="1:5">
      <c r="A280" s="144">
        <f>'Main Meals'!C280</f>
        <v>40822</v>
      </c>
      <c r="B280" s="144" t="str">
        <f>'Main Meals'!D280</f>
        <v xml:space="preserve">PIH Vegetarian </v>
      </c>
      <c r="C280" s="93" t="s">
        <v>856</v>
      </c>
      <c r="E280" s="103"/>
    </row>
    <row r="281" spans="1:5">
      <c r="A281" s="144">
        <f>'Main Meals'!C281</f>
        <v>40823</v>
      </c>
      <c r="B281" s="144" t="str">
        <f>'Main Meals'!D281</f>
        <v xml:space="preserve">PIH Vegan </v>
      </c>
      <c r="C281" s="93" t="s">
        <v>856</v>
      </c>
      <c r="E281" s="103"/>
    </row>
    <row r="282" spans="1:5">
      <c r="A282" s="144">
        <f>'Main Meals'!C282</f>
        <v>40824</v>
      </c>
      <c r="B282" s="144" t="str">
        <f>'Main Meals'!D282</f>
        <v xml:space="preserve">PIH Omnivore </v>
      </c>
      <c r="C282" s="93" t="s">
        <v>856</v>
      </c>
      <c r="E282" s="103"/>
    </row>
    <row r="283" spans="1:5">
      <c r="A283" s="144">
        <f>'Main Meals'!C283</f>
        <v>40825</v>
      </c>
      <c r="B283" s="144" t="str">
        <f>'Main Meals'!D283</f>
        <v xml:space="preserve">PIH Pescatarian </v>
      </c>
      <c r="C283" s="93" t="s">
        <v>856</v>
      </c>
      <c r="E283" s="103"/>
    </row>
    <row r="284" spans="1:5">
      <c r="A284" s="144">
        <f>'Main Meals'!C284</f>
        <v>40826</v>
      </c>
      <c r="B284" s="144" t="str">
        <f>'Main Meals'!D284</f>
        <v xml:space="preserve">Snacks Bundle </v>
      </c>
      <c r="C284" s="93" t="s">
        <v>856</v>
      </c>
      <c r="E284" s="103"/>
    </row>
    <row r="285" spans="1:5">
      <c r="A285" s="144">
        <f>'Main Meals'!C285</f>
        <v>40827</v>
      </c>
      <c r="B285" s="144" t="str">
        <f>'Main Meals'!D285</f>
        <v xml:space="preserve">Soups Bundle </v>
      </c>
      <c r="C285" s="93" t="s">
        <v>856</v>
      </c>
      <c r="E285" s="103"/>
    </row>
    <row r="286" spans="1:5" ht="46.8">
      <c r="A286" s="144">
        <f>'Main Meals'!C286</f>
        <v>60401</v>
      </c>
      <c r="B286" s="144" t="str">
        <f>'Main Meals'!D286</f>
        <v>Roasted Kabocha Salad (veggie)</v>
      </c>
      <c r="C286" s="103" t="s">
        <v>1981</v>
      </c>
      <c r="E286" s="103" t="s">
        <v>1342</v>
      </c>
    </row>
    <row r="287" spans="1:5" ht="46.8">
      <c r="A287" s="144">
        <f>'Main Meals'!C287</f>
        <v>60402</v>
      </c>
      <c r="B287" s="144" t="str">
        <f>'Main Meals'!D287</f>
        <v>Roasted Kabocha Salad (Chicken)</v>
      </c>
      <c r="C287" s="103" t="s">
        <v>1982</v>
      </c>
      <c r="E287" s="103" t="s">
        <v>1342</v>
      </c>
    </row>
    <row r="288" spans="1:5" ht="62.4">
      <c r="A288" s="144">
        <f>'Main Meals'!C288</f>
        <v>60501</v>
      </c>
      <c r="B288" s="144" t="str">
        <f>'Main Meals'!D288</f>
        <v xml:space="preserve">Stuffing </v>
      </c>
      <c r="C288" s="103" t="s">
        <v>2012</v>
      </c>
      <c r="E288" s="103" t="s">
        <v>1343</v>
      </c>
    </row>
    <row r="289" spans="1:5" ht="31.2">
      <c r="A289" s="144">
        <f>'Main Meals'!C289</f>
        <v>5801</v>
      </c>
      <c r="B289" s="144" t="str">
        <f>'Main Meals'!D289</f>
        <v xml:space="preserve">Rosemary Whipped Potatoes </v>
      </c>
      <c r="C289" s="145" t="s">
        <v>1341</v>
      </c>
      <c r="E289" s="103"/>
    </row>
    <row r="290" spans="1:5" ht="109.2">
      <c r="A290" s="144">
        <f>'Main Meals'!C290</f>
        <v>40502</v>
      </c>
      <c r="B290" s="144" t="str">
        <f>'Main Meals'!D290</f>
        <v>Roasted Turkey Dinner (holiday)</v>
      </c>
      <c r="C290" s="103" t="s">
        <v>1340</v>
      </c>
      <c r="E290" s="103" t="s">
        <v>1345</v>
      </c>
    </row>
    <row r="291" spans="1:5">
      <c r="A291" s="144">
        <f>'Main Meals'!C291</f>
        <v>40828</v>
      </c>
      <c r="B291" s="144" t="str">
        <f>'Main Meals'!D291</f>
        <v xml:space="preserve">Thanksgiving Sides </v>
      </c>
      <c r="C291" t="s">
        <v>856</v>
      </c>
      <c r="E291" s="103"/>
    </row>
    <row r="292" spans="1:5">
      <c r="A292" s="144">
        <f>'Main Meals'!C292</f>
        <v>40829</v>
      </c>
      <c r="B292" s="144" t="str">
        <f>'Main Meals'!D292</f>
        <v xml:space="preserve">Thanksgiving Dinner  </v>
      </c>
      <c r="C292" t="s">
        <v>856</v>
      </c>
      <c r="E292" s="103"/>
    </row>
    <row r="293" spans="1:5">
      <c r="A293" s="144">
        <f>'Main Meals'!C293</f>
        <v>40830</v>
      </c>
      <c r="B293" s="144" t="str">
        <f>'Main Meals'!D293</f>
        <v xml:space="preserve">New This Month: November Bundle </v>
      </c>
      <c r="E293" s="103"/>
    </row>
    <row r="294" spans="1:5" ht="78">
      <c r="A294" s="144">
        <f>'Main Meals'!C294</f>
        <v>4301</v>
      </c>
      <c r="B294" s="144" t="str">
        <f>'Main Meals'!D294</f>
        <v>Tierra Salad (Chicken)</v>
      </c>
      <c r="C294" s="103" t="s">
        <v>1692</v>
      </c>
      <c r="D294" s="5" t="s">
        <v>278</v>
      </c>
      <c r="E294" s="103" t="s">
        <v>1373</v>
      </c>
    </row>
    <row r="295" spans="1:5" ht="78">
      <c r="A295" s="144">
        <f>'Main Meals'!C295</f>
        <v>4302</v>
      </c>
      <c r="B295" s="144" t="str">
        <f>'Main Meals'!D295</f>
        <v>Tierra Salad (Steak)</v>
      </c>
      <c r="C295" s="103" t="s">
        <v>1693</v>
      </c>
      <c r="D295" s="5" t="s">
        <v>278</v>
      </c>
      <c r="E295" s="103" t="s">
        <v>1373</v>
      </c>
    </row>
    <row r="296" spans="1:5" ht="78">
      <c r="A296" s="144">
        <f>'Main Meals'!C296</f>
        <v>4303</v>
      </c>
      <c r="B296" s="144" t="str">
        <f>'Main Meals'!D296</f>
        <v>Tierra Salad (Tofu)</v>
      </c>
      <c r="C296" s="103" t="s">
        <v>1694</v>
      </c>
      <c r="D296" s="5" t="s">
        <v>278</v>
      </c>
      <c r="E296" s="103" t="s">
        <v>1373</v>
      </c>
    </row>
    <row r="297" spans="1:5" ht="78">
      <c r="A297" s="144">
        <f>'Main Meals'!C297</f>
        <v>60601</v>
      </c>
      <c r="B297" s="144" t="str">
        <f>'Main Meals'!D297</f>
        <v xml:space="preserve">Beef Stew  </v>
      </c>
      <c r="C297" s="103" t="s">
        <v>1485</v>
      </c>
      <c r="D297" s="5"/>
      <c r="E297" s="103"/>
    </row>
    <row r="298" spans="1:5" ht="62.4">
      <c r="A298" s="144">
        <f>'Main Meals'!C298</f>
        <v>60701</v>
      </c>
      <c r="B298" s="144" t="str">
        <f>'Main Meals'!D298</f>
        <v>Sunrise Fruit Smoothie (8 oz)</v>
      </c>
      <c r="C298" s="103" t="s">
        <v>1370</v>
      </c>
      <c r="E298" s="103" t="s">
        <v>1374</v>
      </c>
    </row>
    <row r="299" spans="1:5" ht="62.4">
      <c r="A299" s="144">
        <f>'Main Meals'!C299</f>
        <v>60801</v>
      </c>
      <c r="B299" s="144" t="str">
        <f>'Main Meals'!D299</f>
        <v xml:space="preserve">Braised Beef Brisket </v>
      </c>
      <c r="C299" s="103" t="s">
        <v>2013</v>
      </c>
      <c r="E299" s="103"/>
    </row>
    <row r="300" spans="1:5">
      <c r="A300" s="144">
        <f>'Main Meals'!C300</f>
        <v>60901</v>
      </c>
      <c r="B300" s="144" t="str">
        <f>'Main Meals'!D300</f>
        <v xml:space="preserve">Potato Latkes </v>
      </c>
      <c r="C300" s="5" t="s">
        <v>1412</v>
      </c>
      <c r="E300" s="103"/>
    </row>
    <row r="301" spans="1:5">
      <c r="A301" s="144">
        <f>'Main Meals'!C301</f>
        <v>70001</v>
      </c>
      <c r="B301" s="144" t="str">
        <f>'Main Meals'!D301</f>
        <v xml:space="preserve">Roasted Baby Carrots  </v>
      </c>
      <c r="C301" s="5" t="s">
        <v>1386</v>
      </c>
      <c r="E301" s="103"/>
    </row>
    <row r="302" spans="1:5" ht="31.2">
      <c r="A302" s="144">
        <f>'Main Meals'!C302</f>
        <v>70101</v>
      </c>
      <c r="B302" s="144" t="str">
        <f>'Main Meals'!D302</f>
        <v xml:space="preserve">Lactose-Free Chive Sour Cream </v>
      </c>
      <c r="C302" s="103" t="s">
        <v>1371</v>
      </c>
      <c r="E302" s="103"/>
    </row>
    <row r="303" spans="1:5" ht="78">
      <c r="A303" s="144">
        <f>'Main Meals'!C303</f>
        <v>13502</v>
      </c>
      <c r="B303" s="144" t="str">
        <f>'Main Meals'!D303</f>
        <v xml:space="preserve">Sautéed Spinach </v>
      </c>
      <c r="C303" s="5" t="s">
        <v>1372</v>
      </c>
      <c r="E303" s="103" t="s">
        <v>1375</v>
      </c>
    </row>
    <row r="304" spans="1:5">
      <c r="A304" s="144">
        <f>'Main Meals'!C304</f>
        <v>40832</v>
      </c>
      <c r="B304" s="144" t="str">
        <f>'Main Meals'!D304</f>
        <v xml:space="preserve">Hanukkah Bundle with Sour Cream </v>
      </c>
      <c r="C304" s="5" t="s">
        <v>856</v>
      </c>
      <c r="E304" s="103"/>
    </row>
    <row r="305" spans="1:5">
      <c r="A305" s="144">
        <f>'Main Meals'!C306</f>
        <v>40833</v>
      </c>
      <c r="B305" s="144" t="str">
        <f>'Main Meals'!D306</f>
        <v>Fall Favorites: Soups Bundle</v>
      </c>
      <c r="C305" s="5" t="s">
        <v>856</v>
      </c>
      <c r="E305" s="103"/>
    </row>
    <row r="306" spans="1:5">
      <c r="A306" s="144">
        <f>'Main Meals'!C307</f>
        <v>70201</v>
      </c>
      <c r="B306" s="144" t="str">
        <f>'Main Meals'!D307</f>
        <v xml:space="preserve">Strawberry Preserves </v>
      </c>
      <c r="C306" s="5" t="s">
        <v>1394</v>
      </c>
      <c r="E306" s="103"/>
    </row>
    <row r="307" spans="1:5">
      <c r="A307" s="144">
        <f>'Main Meals'!C308</f>
        <v>40834</v>
      </c>
      <c r="B307" s="144" t="str">
        <f>'Main Meals'!D308</f>
        <v>Holiday Platter</v>
      </c>
      <c r="C307" s="5" t="s">
        <v>856</v>
      </c>
      <c r="E307" s="103"/>
    </row>
    <row r="308" spans="1:5" ht="93.6">
      <c r="A308" s="144">
        <f>'Main Meals'!C309</f>
        <v>70301</v>
      </c>
      <c r="B308" s="144" t="str">
        <f>'Main Meals'!D309</f>
        <v xml:space="preserve">Chicken Tenders </v>
      </c>
      <c r="C308" s="103" t="s">
        <v>1754</v>
      </c>
      <c r="E308" s="103" t="s">
        <v>1415</v>
      </c>
    </row>
    <row r="309" spans="1:5" ht="62.4">
      <c r="A309" s="144">
        <f>'Main Meals'!C310</f>
        <v>70401</v>
      </c>
      <c r="B309" s="144" t="str">
        <f>'Main Meals'!D310</f>
        <v xml:space="preserve">Homestyle Breakfast </v>
      </c>
      <c r="C309" s="103" t="s">
        <v>1775</v>
      </c>
      <c r="E309" s="103"/>
    </row>
    <row r="310" spans="1:5" ht="62.4">
      <c r="A310" s="144">
        <f>'Main Meals'!C311</f>
        <v>7501</v>
      </c>
      <c r="B310" s="144" t="str">
        <f>'Main Meals'!D311</f>
        <v>Country Cinnamon Oatmeal  (Blueberry)</v>
      </c>
      <c r="C310" s="103" t="s">
        <v>1413</v>
      </c>
      <c r="E310" s="103" t="s">
        <v>1416</v>
      </c>
    </row>
    <row r="311" spans="1:5">
      <c r="A311" s="144">
        <f>'Main Meals'!C312</f>
        <v>40835</v>
      </c>
      <c r="B311" s="144" t="str">
        <f>'Main Meals'!D312</f>
        <v xml:space="preserve">New This Month January Bundle </v>
      </c>
      <c r="C311" s="103" t="s">
        <v>1284</v>
      </c>
      <c r="E311" s="103"/>
    </row>
    <row r="312" spans="1:5">
      <c r="A312" s="144">
        <f>'Main Meals'!C313</f>
        <v>70501</v>
      </c>
      <c r="B312" s="144" t="str">
        <f>'Main Meals'!D313</f>
        <v xml:space="preserve">Popcorn Chicken Tray </v>
      </c>
      <c r="C312" s="103" t="s">
        <v>137</v>
      </c>
      <c r="E312" s="103"/>
    </row>
    <row r="313" spans="1:5">
      <c r="A313" s="144">
        <f>'Main Meals'!C314</f>
        <v>70601</v>
      </c>
      <c r="B313" s="144" t="str">
        <f>'Main Meals'!D314</f>
        <v xml:space="preserve">Nachos Tray </v>
      </c>
      <c r="C313" s="103" t="s">
        <v>137</v>
      </c>
      <c r="E313" s="103"/>
    </row>
    <row r="314" spans="1:5">
      <c r="A314" s="144">
        <f>'Main Meals'!C315</f>
        <v>40836</v>
      </c>
      <c r="B314" s="144" t="str">
        <f>'Main Meals'!D315</f>
        <v xml:space="preserve">Game Day Bundle  </v>
      </c>
      <c r="C314" s="5" t="s">
        <v>2042</v>
      </c>
      <c r="E314" s="103"/>
    </row>
    <row r="315" spans="1:5">
      <c r="A315" s="144">
        <f>'Main Meals'!C316</f>
        <v>40837</v>
      </c>
      <c r="B315" s="144" t="str">
        <f>'Main Meals'!D316</f>
        <v xml:space="preserve">Fiber Fueled Bundle </v>
      </c>
      <c r="C315" s="103" t="s">
        <v>137</v>
      </c>
      <c r="E315" s="103"/>
    </row>
    <row r="316" spans="1:5">
      <c r="A316" s="144">
        <f>'Main Meals'!C317</f>
        <v>40838</v>
      </c>
      <c r="B316" s="144" t="str">
        <f>'Main Meals'!D317</f>
        <v xml:space="preserve">Chef's Favorites Bundle </v>
      </c>
      <c r="C316" s="103" t="s">
        <v>137</v>
      </c>
      <c r="E316" s="103"/>
    </row>
    <row r="317" spans="1:5">
      <c r="A317" s="144">
        <f>'Main Meals'!C318</f>
        <v>70502</v>
      </c>
      <c r="B317" s="144" t="str">
        <f>'Main Meals'!D318</f>
        <v xml:space="preserve">Popcorn Chicken Components  </v>
      </c>
      <c r="E317" s="103"/>
    </row>
    <row r="318" spans="1:5">
      <c r="A318" s="144">
        <f>'Main Meals'!C319</f>
        <v>70602</v>
      </c>
      <c r="B318" s="144" t="str">
        <f>'Main Meals'!D319</f>
        <v xml:space="preserve">Nachos Components </v>
      </c>
      <c r="E318" s="103"/>
    </row>
    <row r="319" spans="1:5" ht="93.6">
      <c r="A319" s="144">
        <f>'Main Meals'!C320</f>
        <v>70701</v>
      </c>
      <c r="B319" s="144" t="str">
        <f>'Main Meals'!D320</f>
        <v xml:space="preserve">Italian Wedding Soup </v>
      </c>
      <c r="C319" s="103" t="s">
        <v>1665</v>
      </c>
      <c r="E319" s="103"/>
    </row>
    <row r="320" spans="1:5" ht="109.2">
      <c r="A320" s="144">
        <f>'Main Meals'!C321</f>
        <v>70801</v>
      </c>
      <c r="B320" s="144" t="str">
        <f>'Main Meals'!D321</f>
        <v xml:space="preserve">Chicken &amp; Eggplant Parmesan </v>
      </c>
      <c r="C320" s="103" t="s">
        <v>1832</v>
      </c>
      <c r="D320" s="5" t="s">
        <v>1473</v>
      </c>
      <c r="E320" s="103" t="s">
        <v>1561</v>
      </c>
    </row>
    <row r="321" spans="1:5" ht="46.8">
      <c r="A321" s="144">
        <f>'Main Meals'!C322</f>
        <v>70901</v>
      </c>
      <c r="B321" s="144" t="str">
        <f>'Main Meals'!D322</f>
        <v>Spring Salad (Chicken)</v>
      </c>
      <c r="C321" s="103" t="s">
        <v>1771</v>
      </c>
      <c r="D321" s="5" t="s">
        <v>1472</v>
      </c>
      <c r="E321" s="103"/>
    </row>
    <row r="322" spans="1:5" ht="31.2">
      <c r="A322" s="144">
        <f>'Main Meals'!C323</f>
        <v>70903</v>
      </c>
      <c r="B322" s="144" t="str">
        <f>'Main Meals'!D323</f>
        <v>Spring Salad (Shrimp)</v>
      </c>
      <c r="C322" s="103" t="s">
        <v>2210</v>
      </c>
      <c r="D322" s="5" t="s">
        <v>1472</v>
      </c>
      <c r="E322" s="103"/>
    </row>
    <row r="323" spans="1:5" ht="46.8">
      <c r="A323" s="144">
        <f>'Main Meals'!C324</f>
        <v>70902</v>
      </c>
      <c r="B323" s="144" t="str">
        <f>'Main Meals'!D324</f>
        <v>Spring Salad (Tempeh)</v>
      </c>
      <c r="C323" s="103" t="s">
        <v>1486</v>
      </c>
      <c r="D323" s="5" t="s">
        <v>1472</v>
      </c>
      <c r="E323" s="103"/>
    </row>
    <row r="324" spans="1:5">
      <c r="A324" s="144">
        <f>'Main Meals'!C325</f>
        <v>40839</v>
      </c>
      <c r="B324" s="144" t="str">
        <f>'Main Meals'!D325</f>
        <v xml:space="preserve">New This Month February Bundle </v>
      </c>
      <c r="C324" s="103"/>
      <c r="E324" s="103"/>
    </row>
    <row r="325" spans="1:5">
      <c r="A325" s="144">
        <f>'Main Meals'!C326</f>
        <v>20604</v>
      </c>
      <c r="B325" s="144" t="str">
        <f>'Main Meals'!D326</f>
        <v xml:space="preserve">Cinnamon-Sugar Coffee Cakes (6 pack) </v>
      </c>
      <c r="E325" s="103"/>
    </row>
    <row r="326" spans="1:5">
      <c r="A326" s="144">
        <f>'Main Meals'!C327</f>
        <v>20302</v>
      </c>
      <c r="B326" s="144" t="str">
        <f>'Main Meals'!D327</f>
        <v xml:space="preserve">Chocolate Fudge Brownie (6 pack) </v>
      </c>
      <c r="E326" s="103"/>
    </row>
    <row r="327" spans="1:5" ht="93.6">
      <c r="A327" s="144">
        <f>'Main Meals'!C328</f>
        <v>80001</v>
      </c>
      <c r="B327" s="144" t="str">
        <f>'Main Meals'!D328</f>
        <v>Vegan Chili (Tempeh)</v>
      </c>
      <c r="C327" s="103" t="s">
        <v>1772</v>
      </c>
      <c r="E327" s="103" t="s">
        <v>2179</v>
      </c>
    </row>
    <row r="328" spans="1:5" ht="93.6">
      <c r="A328" s="144">
        <f>'Main Meals'!C329</f>
        <v>80002</v>
      </c>
      <c r="B328" s="144" t="str">
        <f>'Main Meals'!D329</f>
        <v>Vegan Chili (Quinoa)</v>
      </c>
      <c r="C328" s="103" t="s">
        <v>1773</v>
      </c>
      <c r="E328" s="103" t="s">
        <v>2179</v>
      </c>
    </row>
    <row r="329" spans="1:5" ht="78">
      <c r="A329" s="144">
        <f>'Main Meals'!C330</f>
        <v>80101</v>
      </c>
      <c r="B329" s="144" t="str">
        <f>'Main Meals'!D330</f>
        <v xml:space="preserve">Fish Tacos with Red Cabbage Slaw  </v>
      </c>
      <c r="C329" s="103" t="s">
        <v>1774</v>
      </c>
      <c r="D329" s="93" t="s">
        <v>1599</v>
      </c>
      <c r="E329" s="103" t="s">
        <v>1602</v>
      </c>
    </row>
    <row r="330" spans="1:5">
      <c r="A330" s="144">
        <f>'Main Meals'!C331</f>
        <v>40840</v>
      </c>
      <c r="B330" s="144" t="str">
        <f>'Main Meals'!D331</f>
        <v xml:space="preserve">Comfort Bundle </v>
      </c>
      <c r="C330" s="93" t="s">
        <v>856</v>
      </c>
      <c r="E330" s="103"/>
    </row>
    <row r="331" spans="1:5" ht="62.4">
      <c r="A331" s="144">
        <f>'Main Meals'!C332</f>
        <v>80201</v>
      </c>
      <c r="B331" s="144" t="str">
        <f>'Main Meals'!D332</f>
        <v xml:space="preserve">Braised Brisket with Potato Kugel and Sauteed Spinach </v>
      </c>
      <c r="C331" s="93" t="s">
        <v>1633</v>
      </c>
      <c r="E331" s="103" t="s">
        <v>1630</v>
      </c>
    </row>
    <row r="332" spans="1:5" ht="62.4">
      <c r="A332" s="144">
        <f>'Main Meals'!C333</f>
        <v>80301</v>
      </c>
      <c r="B332" s="144" t="str">
        <f>'Main Meals'!D333</f>
        <v xml:space="preserve">Matzoh Ball Soup </v>
      </c>
      <c r="C332" s="103" t="s">
        <v>1656</v>
      </c>
      <c r="D332" s="5"/>
      <c r="E332" s="103" t="s">
        <v>305</v>
      </c>
    </row>
    <row r="333" spans="1:5" ht="78">
      <c r="A333" s="144">
        <f>'Main Meals'!C334</f>
        <v>80401</v>
      </c>
      <c r="B333" s="144" t="str">
        <f>'Main Meals'!D334</f>
        <v xml:space="preserve">Gefilte Fish </v>
      </c>
      <c r="C333" s="103" t="s">
        <v>2024</v>
      </c>
      <c r="D333" s="5"/>
      <c r="E333" s="103" t="s">
        <v>1631</v>
      </c>
    </row>
    <row r="334" spans="1:5" ht="93.6">
      <c r="A334" s="144">
        <f>'Main Meals'!C335</f>
        <v>80501</v>
      </c>
      <c r="B334" s="144" t="str">
        <f>'Main Meals'!D335</f>
        <v xml:space="preserve">Charoset </v>
      </c>
      <c r="C334" s="5" t="s">
        <v>1628</v>
      </c>
      <c r="D334" s="5"/>
      <c r="E334" s="103" t="s">
        <v>1632</v>
      </c>
    </row>
    <row r="335" spans="1:5">
      <c r="A335" s="144">
        <f>'Main Meals'!C336</f>
        <v>40841</v>
      </c>
      <c r="B335" s="144" t="str">
        <f>'Main Meals'!D336</f>
        <v xml:space="preserve">Passover Bundle for 2 </v>
      </c>
      <c r="C335" s="93" t="s">
        <v>1641</v>
      </c>
      <c r="E335" s="103" t="s">
        <v>305</v>
      </c>
    </row>
    <row r="336" spans="1:5">
      <c r="A336" s="144">
        <f>'Main Meals'!C337</f>
        <v>40842</v>
      </c>
      <c r="B336" s="144" t="str">
        <f>'Main Meals'!D337</f>
        <v xml:space="preserve">Passover Bundle for 4 </v>
      </c>
      <c r="C336" s="93" t="s">
        <v>1641</v>
      </c>
      <c r="E336" s="103" t="s">
        <v>305</v>
      </c>
    </row>
    <row r="337" spans="1:5">
      <c r="A337" s="144">
        <f>'Main Meals'!C338</f>
        <v>40843</v>
      </c>
      <c r="B337" s="144" t="str">
        <f>'Main Meals'!D338</f>
        <v xml:space="preserve">Easter Dinner Bundle </v>
      </c>
      <c r="C337" s="93" t="s">
        <v>856</v>
      </c>
      <c r="E337" s="103"/>
    </row>
    <row r="338" spans="1:5">
      <c r="A338" s="144">
        <f>'Main Meals'!C339</f>
        <v>80601</v>
      </c>
      <c r="B338" s="144" t="str">
        <f>'Main Meals'!D339</f>
        <v xml:space="preserve">Lamb Loin with Persillade </v>
      </c>
      <c r="C338" s="93" t="s">
        <v>856</v>
      </c>
      <c r="E338" s="103"/>
    </row>
    <row r="339" spans="1:5">
      <c r="A339" s="144">
        <f>'Main Meals'!C340</f>
        <v>80701</v>
      </c>
      <c r="B339" s="144" t="str">
        <f>'Main Meals'!D340</f>
        <v xml:space="preserve">Almond-Mint Rice Pilaf </v>
      </c>
      <c r="C339" s="93" t="s">
        <v>856</v>
      </c>
      <c r="E339" s="103"/>
    </row>
    <row r="340" spans="1:5">
      <c r="A340" s="144">
        <f>'Main Meals'!C341</f>
        <v>80801</v>
      </c>
      <c r="B340" s="144" t="str">
        <f>'Main Meals'!D341</f>
        <v xml:space="preserve">Green Salad  </v>
      </c>
      <c r="C340" s="93" t="s">
        <v>856</v>
      </c>
      <c r="E340" s="103"/>
    </row>
    <row r="341" spans="1:5">
      <c r="A341" s="144">
        <f>'Main Meals'!C341</f>
        <v>80801</v>
      </c>
      <c r="E341" s="103"/>
    </row>
    <row r="342" spans="1:5" ht="78">
      <c r="A342" s="144">
        <f>'Main Meals'!C342</f>
        <v>2902</v>
      </c>
      <c r="B342" s="144" t="str">
        <f>'Main Meals'!D342</f>
        <v>Pesto Spaghetti Squash Salad (Chicken)</v>
      </c>
      <c r="C342" s="103" t="s">
        <v>1666</v>
      </c>
      <c r="D342" t="s">
        <v>1667</v>
      </c>
      <c r="E342" s="103" t="s">
        <v>2172</v>
      </c>
    </row>
    <row r="343" spans="1:5">
      <c r="A343" s="144">
        <f>'Main Meals'!C343</f>
        <v>40844</v>
      </c>
      <c r="B343" s="144" t="str">
        <f>'Main Meals'!D343</f>
        <v xml:space="preserve">Spring Bundle  </v>
      </c>
      <c r="C343" s="103" t="s">
        <v>856</v>
      </c>
      <c r="E343" s="103"/>
    </row>
    <row r="344" spans="1:5">
      <c r="A344" s="144">
        <f>'Main Meals'!C344</f>
        <v>40845</v>
      </c>
      <c r="B344" s="144" t="str">
        <f>'Main Meals'!D344</f>
        <v xml:space="preserve">PfizerNutrimedy Bundle 1 </v>
      </c>
      <c r="C344" s="103" t="s">
        <v>305</v>
      </c>
      <c r="E344" s="103"/>
    </row>
    <row r="345" spans="1:5">
      <c r="A345" s="144">
        <f>'Main Meals'!C345</f>
        <v>40846</v>
      </c>
      <c r="B345" s="144" t="str">
        <f>'Main Meals'!D345</f>
        <v xml:space="preserve">PfizerNutrimedy Bundle 2 </v>
      </c>
      <c r="C345" s="103" t="s">
        <v>305</v>
      </c>
      <c r="E345" s="103"/>
    </row>
    <row r="346" spans="1:5" ht="46.8">
      <c r="A346" s="144">
        <f>'Main Meals'!C346</f>
        <v>80901</v>
      </c>
      <c r="B346" s="144" t="str">
        <f>'Main Meals'!D346</f>
        <v>Chocolate Fudge Brownie Bites (12 bites)</v>
      </c>
      <c r="C346" s="103" t="s">
        <v>1880</v>
      </c>
      <c r="E346" s="103" t="s">
        <v>1890</v>
      </c>
    </row>
    <row r="347" spans="1:5">
      <c r="A347" s="144">
        <f>'Main Meals'!C348</f>
        <v>81001</v>
      </c>
      <c r="B347" s="144" t="str">
        <f>'Main Meals'!D348</f>
        <v xml:space="preserve">Penne with Bolognese </v>
      </c>
      <c r="C347" s="103" t="s">
        <v>1284</v>
      </c>
      <c r="E347" s="103"/>
    </row>
    <row r="348" spans="1:5" ht="78">
      <c r="A348" s="144">
        <f>'Main Meals'!C349</f>
        <v>4703</v>
      </c>
      <c r="B348" s="144" t="str">
        <f>'Main Meals'!D349</f>
        <v>Frittata (Kale &amp; Parmesan)</v>
      </c>
      <c r="C348" s="103" t="s">
        <v>1833</v>
      </c>
      <c r="E348" s="103"/>
    </row>
    <row r="349" spans="1:5" ht="93.6">
      <c r="A349" s="144">
        <f>'Main Meals'!C350</f>
        <v>5003</v>
      </c>
      <c r="B349" s="144" t="str">
        <f>'Main Meals'!D350</f>
        <v>Dragon Fruit  Smoothie (8 oz)</v>
      </c>
      <c r="C349" s="103" t="s">
        <v>1730</v>
      </c>
      <c r="E349" s="103" t="s">
        <v>783</v>
      </c>
    </row>
    <row r="350" spans="1:5" ht="109.2">
      <c r="A350" s="144">
        <f>'Main Meals'!C351</f>
        <v>5004</v>
      </c>
      <c r="B350" s="144" t="str">
        <f>'Main Meals'!D351</f>
        <v>Dragon Fruit  Smoothie (32 oz)</v>
      </c>
      <c r="C350" s="103" t="s">
        <v>1730</v>
      </c>
      <c r="E350" s="103" t="s">
        <v>1740</v>
      </c>
    </row>
    <row r="351" spans="1:5" ht="62.4">
      <c r="A351" s="144">
        <f>'Main Meals'!C352</f>
        <v>60702</v>
      </c>
      <c r="B351" s="144" t="str">
        <f>'Main Meals'!D352</f>
        <v>Sunrise Fruit Smoothie (32 oz)</v>
      </c>
      <c r="C351" s="103" t="s">
        <v>1731</v>
      </c>
      <c r="E351" s="103" t="s">
        <v>1741</v>
      </c>
    </row>
    <row r="352" spans="1:5" ht="78">
      <c r="A352" s="144">
        <f>'Main Meals'!C353</f>
        <v>5604</v>
      </c>
      <c r="B352" s="144" t="str">
        <f>'Main Meals'!D353</f>
        <v>Coco Berry Smoothie  (32 oz)</v>
      </c>
      <c r="C352" s="103" t="s">
        <v>1732</v>
      </c>
      <c r="E352" s="103" t="s">
        <v>1744</v>
      </c>
    </row>
    <row r="353" spans="1:5" ht="78">
      <c r="A353" s="144">
        <f>'Main Meals'!C354</f>
        <v>13902</v>
      </c>
      <c r="B353" s="144" t="str">
        <f>'Main Meals'!D354</f>
        <v>Turmeric Latte (32 oz)</v>
      </c>
      <c r="C353" s="103" t="s">
        <v>1733</v>
      </c>
      <c r="E353" s="103" t="s">
        <v>1743</v>
      </c>
    </row>
    <row r="354" spans="1:5" ht="78">
      <c r="A354" s="144">
        <f>'Main Meals'!C355</f>
        <v>14002</v>
      </c>
      <c r="B354" s="144" t="str">
        <f>'Main Meals'!D355</f>
        <v>Mashed Sweet Potato  (24 oz)</v>
      </c>
      <c r="C354" s="103" t="s">
        <v>819</v>
      </c>
      <c r="E354" s="103" t="s">
        <v>1777</v>
      </c>
    </row>
    <row r="355" spans="1:5" ht="62.4">
      <c r="A355" s="144">
        <f>'Main Meals'!C356</f>
        <v>82001</v>
      </c>
      <c r="B355" s="144" t="str">
        <f>'Main Meals'!D356</f>
        <v>Lemon Rosemary Entrée (Chicken)</v>
      </c>
      <c r="C355" s="103" t="s">
        <v>1734</v>
      </c>
      <c r="D355" t="s">
        <v>1752</v>
      </c>
      <c r="E355" s="103"/>
    </row>
    <row r="356" spans="1:5" ht="62.4">
      <c r="A356" s="144">
        <f>'Main Meals'!C357</f>
        <v>82002</v>
      </c>
      <c r="B356" s="144" t="str">
        <f>'Main Meals'!D357</f>
        <v>Lemon Rosemary Entrée (Salmon)</v>
      </c>
      <c r="C356" s="103" t="s">
        <v>1728</v>
      </c>
      <c r="D356" t="s">
        <v>1752</v>
      </c>
      <c r="E356" s="103"/>
    </row>
    <row r="357" spans="1:5" ht="62.4">
      <c r="A357" s="144">
        <f>'Main Meals'!C358</f>
        <v>83001</v>
      </c>
      <c r="B357" s="144" t="str">
        <f>'Main Meals'!D358</f>
        <v xml:space="preserve">Sea Bass with French Polynesian Pineapple Green Sauce </v>
      </c>
      <c r="C357" s="103" t="s">
        <v>1811</v>
      </c>
      <c r="E357" s="103" t="s">
        <v>1780</v>
      </c>
    </row>
    <row r="358" spans="1:5" ht="78">
      <c r="A358" s="144">
        <f>'Main Meals'!C359</f>
        <v>84001</v>
      </c>
      <c r="B358" s="144" t="str">
        <f>'Main Meals'!D359</f>
        <v xml:space="preserve">Falafel with Kale Sesame Salad </v>
      </c>
      <c r="C358" s="103" t="s">
        <v>1804</v>
      </c>
      <c r="D358" s="5" t="s">
        <v>1794</v>
      </c>
      <c r="E358" s="103" t="s">
        <v>1805</v>
      </c>
    </row>
    <row r="359" spans="1:5" ht="78">
      <c r="A359" s="144">
        <f>'Main Meals'!C360</f>
        <v>85001</v>
      </c>
      <c r="B359" s="144" t="str">
        <f>'Main Meals'!D360</f>
        <v xml:space="preserve">Lasagna Alessandra </v>
      </c>
      <c r="C359" s="103" t="s">
        <v>1830</v>
      </c>
      <c r="E359" s="103" t="s">
        <v>1793</v>
      </c>
    </row>
    <row r="360" spans="1:5">
      <c r="A360" s="144">
        <f>'Main Meals'!C361</f>
        <v>86001</v>
      </c>
      <c r="B360" s="144" t="str">
        <f>'Main Meals'!D361</f>
        <v>Green Smoothie (8 oz)</v>
      </c>
      <c r="C360" s="103" t="s">
        <v>1788</v>
      </c>
      <c r="E360" s="103"/>
    </row>
    <row r="361" spans="1:5">
      <c r="A361" s="144">
        <f>'Main Meals'!C362</f>
        <v>86002</v>
      </c>
      <c r="B361" s="144" t="str">
        <f>'Main Meals'!D362</f>
        <v>Green Smoothie (32 oz)</v>
      </c>
      <c r="C361" s="103" t="s">
        <v>1788</v>
      </c>
      <c r="E361" s="103"/>
    </row>
    <row r="362" spans="1:5" ht="93.6">
      <c r="A362" s="144">
        <f>'Main Meals'!C363</f>
        <v>87001</v>
      </c>
      <c r="B362" s="144" t="str">
        <f>'Main Meals'!D363</f>
        <v xml:space="preserve">Popcorn Chicken  </v>
      </c>
      <c r="C362" s="103" t="s">
        <v>2161</v>
      </c>
      <c r="D362" s="5" t="s">
        <v>1817</v>
      </c>
      <c r="E362" s="103" t="s">
        <v>2160</v>
      </c>
    </row>
    <row r="363" spans="1:5">
      <c r="A363" s="144">
        <f>'Main Meals'!C364</f>
        <v>40848</v>
      </c>
      <c r="B363" s="144" t="str">
        <f>'Main Meals'!D364</f>
        <v xml:space="preserve">Father's Day Bundle  </v>
      </c>
      <c r="C363" s="103" t="s">
        <v>1789</v>
      </c>
      <c r="E363" s="103"/>
    </row>
    <row r="364" spans="1:5" ht="31.2">
      <c r="A364" s="144">
        <f>'Main Meals'!C365</f>
        <v>88001</v>
      </c>
      <c r="B364" s="144" t="str">
        <f>'Main Meals'!D365</f>
        <v>Energy Bites 8 Pack (Peanut Butter &amp; Chocolate )</v>
      </c>
      <c r="C364" s="93" t="s">
        <v>137</v>
      </c>
      <c r="E364" s="103"/>
    </row>
    <row r="365" spans="1:5">
      <c r="A365" s="144">
        <f>'Main Meals'!C366</f>
        <v>88002</v>
      </c>
      <c r="B365" s="144" t="str">
        <f>'Main Meals'!D366</f>
        <v>Energy Bites 8 Pack (Almond Cranberry)</v>
      </c>
      <c r="C365" s="93" t="s">
        <v>137</v>
      </c>
      <c r="E365" s="103"/>
    </row>
    <row r="366" spans="1:5">
      <c r="A366" s="144">
        <f>'Main Meals'!C367</f>
        <v>88003</v>
      </c>
      <c r="B366" s="144" t="str">
        <f>'Main Meals'!D367</f>
        <v>Energy Bites 8 Pack (Mocha Espresso)</v>
      </c>
      <c r="C366" s="93" t="s">
        <v>137</v>
      </c>
      <c r="E366" s="103"/>
    </row>
    <row r="367" spans="1:5">
      <c r="A367" s="144">
        <f>'Main Meals'!C368</f>
        <v>88004</v>
      </c>
      <c r="B367" s="144" t="str">
        <f>'Main Meals'!D368</f>
        <v>Energy Bites 8 Pack (Lemon Coconut)</v>
      </c>
      <c r="C367" s="93" t="s">
        <v>137</v>
      </c>
      <c r="E367" s="103"/>
    </row>
    <row r="368" spans="1:5">
      <c r="A368" s="144">
        <f>'Main Meals'!C369</f>
        <v>88005</v>
      </c>
      <c r="B368" s="144" t="str">
        <f>'Main Meals'!D369</f>
        <v>Energy Bites 8 Pack (Variety Pack)</v>
      </c>
      <c r="C368" s="93" t="s">
        <v>137</v>
      </c>
      <c r="E368" s="103"/>
    </row>
    <row r="369" spans="1:5" ht="78">
      <c r="A369" s="144">
        <f>'Main Meals'!C370</f>
        <v>88101</v>
      </c>
      <c r="B369" s="144" t="str">
        <f>'Main Meals'!D370</f>
        <v>Quesadilla (Chicken)</v>
      </c>
      <c r="C369" s="103" t="s">
        <v>1844</v>
      </c>
      <c r="D369" t="s">
        <v>1846</v>
      </c>
      <c r="E369" s="103" t="s">
        <v>305</v>
      </c>
    </row>
    <row r="370" spans="1:5" ht="78">
      <c r="A370" s="144">
        <f>'Main Meals'!C371</f>
        <v>88102</v>
      </c>
      <c r="B370" s="144" t="str">
        <f>'Main Meals'!D371</f>
        <v>Quesadilla (Veggie)</v>
      </c>
      <c r="C370" s="103" t="s">
        <v>1845</v>
      </c>
      <c r="D370" t="s">
        <v>1846</v>
      </c>
      <c r="E370" s="103" t="s">
        <v>1850</v>
      </c>
    </row>
    <row r="371" spans="1:5" ht="78">
      <c r="A371" s="144">
        <f>'Main Meals'!C372</f>
        <v>88201</v>
      </c>
      <c r="B371" s="144" t="str">
        <f>'Main Meals'!D372</f>
        <v>Macarons (Chocolate)</v>
      </c>
      <c r="C371" s="103" t="s">
        <v>1843</v>
      </c>
      <c r="E371" s="103" t="s">
        <v>1860</v>
      </c>
    </row>
    <row r="372" spans="1:5" ht="93.6">
      <c r="A372" s="144">
        <f>'Main Meals'!C373</f>
        <v>88301</v>
      </c>
      <c r="B372" s="144" t="str">
        <f>'Main Meals'!D373</f>
        <v xml:space="preserve">Tropical Fruit Cup </v>
      </c>
      <c r="C372" s="103" t="s">
        <v>1882</v>
      </c>
      <c r="E372" s="103" t="s">
        <v>1891</v>
      </c>
    </row>
    <row r="373" spans="1:5" ht="124.8">
      <c r="A373" s="144">
        <f>'Main Meals'!C374</f>
        <v>88401</v>
      </c>
      <c r="B373" s="144" t="str">
        <f>'Main Meals'!D374</f>
        <v xml:space="preserve">Veggie Burger </v>
      </c>
      <c r="C373" s="103" t="s">
        <v>1842</v>
      </c>
      <c r="D373" t="s">
        <v>1847</v>
      </c>
      <c r="E373" s="103" t="s">
        <v>1851</v>
      </c>
    </row>
    <row r="374" spans="1:5">
      <c r="A374" s="144">
        <f>'Main Meals'!C375</f>
        <v>40849</v>
      </c>
      <c r="B374" s="144" t="str">
        <f>'Main Meals'!D375</f>
        <v xml:space="preserve">Summer Bundle </v>
      </c>
      <c r="C374" s="5" t="s">
        <v>856</v>
      </c>
      <c r="E374" s="103" t="s">
        <v>305</v>
      </c>
    </row>
    <row r="375" spans="1:5" ht="78">
      <c r="A375" s="144">
        <f>'Main Meals'!C376</f>
        <v>88501</v>
      </c>
      <c r="B375" s="144" t="str">
        <f>'Main Meals'!D376</f>
        <v xml:space="preserve">Pollo A La Azteca </v>
      </c>
      <c r="C375" s="103" t="s">
        <v>1857</v>
      </c>
      <c r="E375" s="103" t="s">
        <v>1859</v>
      </c>
    </row>
    <row r="376" spans="1:5">
      <c r="A376" s="144">
        <f>'Main Meals'!C377</f>
        <v>40850</v>
      </c>
      <c r="B376" s="144" t="str">
        <f>'Main Meals'!D377</f>
        <v>BIDMC / MichMed Omnivore  (Tuesday)</v>
      </c>
      <c r="C376" s="5" t="s">
        <v>1284</v>
      </c>
      <c r="E376" s="103"/>
    </row>
    <row r="377" spans="1:5">
      <c r="A377" s="144">
        <f>'Main Meals'!C378</f>
        <v>40851</v>
      </c>
      <c r="B377" s="144" t="str">
        <f>'Main Meals'!D378</f>
        <v>BIDMC / MichMed Omnivore  (Wednesday)</v>
      </c>
      <c r="C377" s="5" t="s">
        <v>1284</v>
      </c>
      <c r="E377" s="103"/>
    </row>
    <row r="378" spans="1:5">
      <c r="A378" s="144">
        <f>'Main Meals'!C379</f>
        <v>40852</v>
      </c>
      <c r="B378" s="144" t="str">
        <f>'Main Meals'!D379</f>
        <v>BIDMC / MichMed Omnivore  (Friday)</v>
      </c>
      <c r="C378" s="5" t="s">
        <v>1284</v>
      </c>
      <c r="E378" s="103"/>
    </row>
    <row r="379" spans="1:5">
      <c r="A379" s="144">
        <f>'Main Meals'!C380</f>
        <v>40853</v>
      </c>
      <c r="B379" s="144" t="str">
        <f>'Main Meals'!D380</f>
        <v>BIDMC / MichMed Vegetarian (Tuesday)</v>
      </c>
      <c r="C379" s="5" t="s">
        <v>1284</v>
      </c>
      <c r="E379" s="103"/>
    </row>
    <row r="380" spans="1:5">
      <c r="A380" s="144">
        <f>'Main Meals'!C381</f>
        <v>40854</v>
      </c>
      <c r="B380" s="144" t="str">
        <f>'Main Meals'!D381</f>
        <v>BIDMC / MichMed Vegetarian (Wednesday)</v>
      </c>
      <c r="C380" s="5" t="s">
        <v>1284</v>
      </c>
      <c r="E380" s="103"/>
    </row>
    <row r="381" spans="1:5">
      <c r="A381" s="144">
        <f>'Main Meals'!C382</f>
        <v>40856</v>
      </c>
      <c r="B381" s="144" t="str">
        <f>'Main Meals'!D382</f>
        <v>BIDMC / MichMed Vegetarian (Friday)</v>
      </c>
      <c r="C381" s="5" t="s">
        <v>1284</v>
      </c>
      <c r="E381" s="103"/>
    </row>
    <row r="382" spans="1:5">
      <c r="A382" s="144">
        <f>'Main Meals'!C383</f>
        <v>40857</v>
      </c>
      <c r="B382" s="144" t="str">
        <f>'Main Meals'!D383</f>
        <v xml:space="preserve">BIDMC / MichMed Freezer Omnivore   </v>
      </c>
      <c r="C382" s="5" t="s">
        <v>1284</v>
      </c>
      <c r="E382" s="103"/>
    </row>
    <row r="383" spans="1:5">
      <c r="A383" s="144">
        <f>'Main Meals'!C384</f>
        <v>40858</v>
      </c>
      <c r="B383" s="144" t="str">
        <f>'Main Meals'!D384</f>
        <v xml:space="preserve">BIDMC / MichMed Freezer Vegetarian  </v>
      </c>
      <c r="C383" s="5" t="s">
        <v>1284</v>
      </c>
      <c r="E383" s="103"/>
    </row>
    <row r="384" spans="1:5" ht="93.6">
      <c r="A384" s="144">
        <f>'Main Meals'!C385</f>
        <v>88601</v>
      </c>
      <c r="B384" s="144" t="str">
        <f>'Main Meals'!D385</f>
        <v xml:space="preserve">Nachos for 2 </v>
      </c>
      <c r="C384" s="103" t="s">
        <v>1881</v>
      </c>
      <c r="E384" s="103" t="s">
        <v>1889</v>
      </c>
    </row>
    <row r="385" spans="1:5">
      <c r="A385" s="144">
        <f>'Main Meals'!C386</f>
        <v>40859</v>
      </c>
      <c r="B385" s="144" t="str">
        <f>'Main Meals'!D386</f>
        <v xml:space="preserve">Taco Night Bundle  </v>
      </c>
      <c r="C385" s="5" t="s">
        <v>856</v>
      </c>
      <c r="E385" s="103"/>
    </row>
    <row r="386" spans="1:5">
      <c r="A386" s="144">
        <f>'Main Meals'!C387</f>
        <v>40860</v>
      </c>
      <c r="B386" s="144" t="str">
        <f>'Main Meals'!D387</f>
        <v>FODMAP Light Omnivore Week 1 &amp; 3 (Friday)</v>
      </c>
      <c r="C386" s="103" t="s">
        <v>1284</v>
      </c>
      <c r="E386" s="103"/>
    </row>
    <row r="387" spans="1:5" ht="31.2">
      <c r="A387" s="144">
        <f>'Main Meals'!C388</f>
        <v>40861</v>
      </c>
      <c r="B387" s="144" t="str">
        <f>'Main Meals'!D388</f>
        <v>FODMAP Light Omnivore Week 1 &amp; 3 (Wednesday)</v>
      </c>
      <c r="C387" s="103" t="s">
        <v>1284</v>
      </c>
      <c r="E387" s="103"/>
    </row>
    <row r="388" spans="1:5">
      <c r="A388" s="144">
        <f>'Main Meals'!C389</f>
        <v>40862</v>
      </c>
      <c r="B388" s="144" t="str">
        <f>'Main Meals'!D389</f>
        <v>FODMAP Light Omnivore Week 1 &amp; 3 (Tuesday)</v>
      </c>
      <c r="C388" s="103" t="s">
        <v>1284</v>
      </c>
      <c r="E388" s="103"/>
    </row>
    <row r="389" spans="1:5">
      <c r="A389" s="144">
        <f>'Main Meals'!C390</f>
        <v>40863</v>
      </c>
      <c r="B389" s="144" t="str">
        <f>'Main Meals'!D390</f>
        <v>FODMAP Light Omnivore Week 2 &amp; 4 (Tuesday)</v>
      </c>
      <c r="C389" s="103" t="s">
        <v>1284</v>
      </c>
      <c r="E389" s="103"/>
    </row>
    <row r="390" spans="1:5" ht="31.2">
      <c r="A390" s="144">
        <f>'Main Meals'!C391</f>
        <v>40864</v>
      </c>
      <c r="B390" s="144" t="str">
        <f>'Main Meals'!D391</f>
        <v>FODMAP Light Omnivore Week 2 &amp; 4 (Wednesday)</v>
      </c>
      <c r="C390" s="103" t="s">
        <v>1284</v>
      </c>
      <c r="E390" s="103"/>
    </row>
    <row r="391" spans="1:5">
      <c r="A391" s="144">
        <f>'Main Meals'!C392</f>
        <v>40865</v>
      </c>
      <c r="B391" s="144" t="str">
        <f>'Main Meals'!D392</f>
        <v>FODMAP Light Omnivore Week 2 &amp; 4 (Friday)</v>
      </c>
      <c r="C391" s="103" t="s">
        <v>1284</v>
      </c>
      <c r="E391" s="103"/>
    </row>
    <row r="392" spans="1:5" ht="31.2">
      <c r="A392" s="144">
        <f>'Main Meals'!C393</f>
        <v>40866</v>
      </c>
      <c r="B392" s="144" t="str">
        <f>'Main Meals'!D393</f>
        <v>FODMAP Light Omnivore Dairy Free Week 1 &amp; 3 (Friday)</v>
      </c>
      <c r="C392" s="103" t="s">
        <v>1284</v>
      </c>
      <c r="E392" s="103"/>
    </row>
    <row r="393" spans="1:5" ht="31.2">
      <c r="A393" s="144">
        <f>'Main Meals'!C394</f>
        <v>40867</v>
      </c>
      <c r="B393" s="144" t="str">
        <f>'Main Meals'!D394</f>
        <v>FODMAP Light Omnivore Dairy Free Week 1 &amp; 3 (Wednesday)</v>
      </c>
      <c r="C393" s="103" t="s">
        <v>1284</v>
      </c>
      <c r="E393" s="103"/>
    </row>
    <row r="394" spans="1:5" ht="31.2">
      <c r="A394" s="144">
        <f>'Main Meals'!C395</f>
        <v>40868</v>
      </c>
      <c r="B394" s="144" t="str">
        <f>'Main Meals'!D395</f>
        <v>FODMAP Light Omnivore Dairy Free Week 1 &amp; 3 (Tuesday)</v>
      </c>
      <c r="C394" s="103" t="s">
        <v>1284</v>
      </c>
      <c r="E394" s="103"/>
    </row>
    <row r="395" spans="1:5" ht="31.2">
      <c r="A395" s="144">
        <f>'Main Meals'!C396</f>
        <v>40869</v>
      </c>
      <c r="B395" s="144" t="str">
        <f>'Main Meals'!D396</f>
        <v>FODMAP Light Omnivore Dairy Free Week 2 &amp; 4 (Tuesday)</v>
      </c>
      <c r="C395" s="103" t="s">
        <v>1284</v>
      </c>
      <c r="E395" s="103"/>
    </row>
    <row r="396" spans="1:5" ht="31.2">
      <c r="A396" s="144">
        <f>'Main Meals'!C397</f>
        <v>40870</v>
      </c>
      <c r="B396" s="144" t="str">
        <f>'Main Meals'!D397</f>
        <v>FODMAP Light Omnivore Dairy Free Week 2 &amp; 4 (Wednesday)</v>
      </c>
      <c r="C396" s="103" t="s">
        <v>1284</v>
      </c>
      <c r="E396" s="103"/>
    </row>
    <row r="397" spans="1:5" ht="31.2">
      <c r="A397" s="144">
        <f>'Main Meals'!C398</f>
        <v>40871</v>
      </c>
      <c r="B397" s="144" t="str">
        <f>'Main Meals'!D398</f>
        <v>FODMAP Light Omnivore Dairy Free Week 2 &amp; 4 (Friday)</v>
      </c>
      <c r="C397" s="103" t="s">
        <v>1284</v>
      </c>
      <c r="E397" s="103"/>
    </row>
    <row r="398" spans="1:5">
      <c r="A398" s="144">
        <f>'Main Meals'!C399</f>
        <v>40872</v>
      </c>
      <c r="B398" s="144" t="str">
        <f>'Main Meals'!D399</f>
        <v>FODMAP Light Vegetarian Week 1 &amp; 3 (Friday)</v>
      </c>
      <c r="C398" s="103" t="s">
        <v>1284</v>
      </c>
      <c r="E398" s="103"/>
    </row>
    <row r="399" spans="1:5" ht="31.2">
      <c r="A399" s="144">
        <f>'Main Meals'!C400</f>
        <v>40873</v>
      </c>
      <c r="B399" s="144" t="str">
        <f>'Main Meals'!D400</f>
        <v>FODMAP Light Vegetarian Week 1 &amp; 3 (Wednesday)</v>
      </c>
      <c r="C399" s="103" t="s">
        <v>1284</v>
      </c>
      <c r="E399" s="103"/>
    </row>
    <row r="400" spans="1:5">
      <c r="A400" s="144">
        <f>'Main Meals'!C401</f>
        <v>40874</v>
      </c>
      <c r="B400" s="144" t="str">
        <f>'Main Meals'!D401</f>
        <v>FODMAP Light Vegetarian Week 1 &amp; 3 (Tuesday)</v>
      </c>
      <c r="C400" s="103" t="s">
        <v>1284</v>
      </c>
      <c r="E400" s="103"/>
    </row>
    <row r="401" spans="1:5">
      <c r="A401" s="144">
        <f>'Main Meals'!C402</f>
        <v>40875</v>
      </c>
      <c r="B401" s="144" t="str">
        <f>'Main Meals'!D402</f>
        <v>FODMAP Light Vegetarian Week 2 &amp; 4 (Tuesday)</v>
      </c>
      <c r="C401" s="103" t="s">
        <v>1284</v>
      </c>
      <c r="E401" s="103"/>
    </row>
    <row r="402" spans="1:5" ht="31.2">
      <c r="A402" s="144">
        <f>'Main Meals'!C403</f>
        <v>40876</v>
      </c>
      <c r="B402" s="144" t="str">
        <f>'Main Meals'!D403</f>
        <v>FODMAP Light Vegetarian Week 2 &amp; 4 (Wednesday)</v>
      </c>
      <c r="C402" s="103" t="s">
        <v>1284</v>
      </c>
      <c r="E402" s="103"/>
    </row>
    <row r="403" spans="1:5">
      <c r="A403" s="144">
        <f>'Main Meals'!C404</f>
        <v>40877</v>
      </c>
      <c r="B403" s="144" t="str">
        <f>'Main Meals'!D404</f>
        <v>FODMAP Light Vegetarian Week 2 &amp; 4 (Friday)</v>
      </c>
      <c r="C403" s="103" t="s">
        <v>1284</v>
      </c>
      <c r="E403" s="103"/>
    </row>
    <row r="404" spans="1:5" ht="31.2">
      <c r="A404" s="144">
        <f>'Main Meals'!C405</f>
        <v>40878</v>
      </c>
      <c r="B404" s="144" t="str">
        <f>'Main Meals'!D405</f>
        <v>FODMAP Light Vegetarian Dairy Free Week 1 &amp; 3 (Friday)</v>
      </c>
      <c r="C404" s="103" t="s">
        <v>1284</v>
      </c>
      <c r="E404" s="103"/>
    </row>
    <row r="405" spans="1:5" ht="31.2">
      <c r="A405" s="144">
        <f>'Main Meals'!C406</f>
        <v>40879</v>
      </c>
      <c r="B405" s="144" t="str">
        <f>'Main Meals'!D406</f>
        <v>FODMAP Light Vegetarian Dairy Free Week 1 &amp; 3 (Wednesday)</v>
      </c>
      <c r="C405" s="103" t="s">
        <v>1284</v>
      </c>
      <c r="E405" s="103"/>
    </row>
    <row r="406" spans="1:5" ht="31.2">
      <c r="A406" s="144">
        <f>'Main Meals'!C407</f>
        <v>40880</v>
      </c>
      <c r="B406" s="144" t="str">
        <f>'Main Meals'!D407</f>
        <v>FODMAP Light Vegetarian Dairy Free Week 1 &amp; 3 (Tuesday)</v>
      </c>
      <c r="C406" s="103" t="s">
        <v>1284</v>
      </c>
      <c r="E406" s="103"/>
    </row>
    <row r="407" spans="1:5" ht="31.2">
      <c r="A407" s="144">
        <f>'Main Meals'!C408</f>
        <v>40881</v>
      </c>
      <c r="B407" s="144" t="str">
        <f>'Main Meals'!D408</f>
        <v>FODMAP Light Vegetarian Dairy Free Week 2 &amp; 4 (Tuesday)</v>
      </c>
      <c r="C407" s="103" t="s">
        <v>1284</v>
      </c>
      <c r="E407" s="103"/>
    </row>
    <row r="408" spans="1:5" ht="31.2">
      <c r="A408" s="144">
        <f>'Main Meals'!C409</f>
        <v>40882</v>
      </c>
      <c r="B408" s="144" t="str">
        <f>'Main Meals'!D409</f>
        <v>FODMAP Light Vegetarian Dairy Free Week 2 &amp; 4 (Wednesday)</v>
      </c>
      <c r="C408" s="103" t="s">
        <v>1284</v>
      </c>
      <c r="E408" s="103"/>
    </row>
    <row r="409" spans="1:5" ht="31.2">
      <c r="A409" s="144">
        <f>'Main Meals'!C410</f>
        <v>40883</v>
      </c>
      <c r="B409" s="144" t="str">
        <f>'Main Meals'!D410</f>
        <v>FODMAP Light Vegetarian Dairy Free Week 2 &amp; 4 (Friday)</v>
      </c>
      <c r="C409" s="103" t="s">
        <v>1284</v>
      </c>
      <c r="E409" s="103"/>
    </row>
    <row r="410" spans="1:5" ht="93.6">
      <c r="A410" s="144">
        <f>'Main Meals'!C411</f>
        <v>88701</v>
      </c>
      <c r="B410" s="144" t="str">
        <f>'Main Meals'!D411</f>
        <v xml:space="preserve">Turkey Meatloaf with Rosemary Whipped Potatoes &amp; Green Beans </v>
      </c>
      <c r="C410" s="93" t="s">
        <v>1972</v>
      </c>
      <c r="D410" t="s">
        <v>180</v>
      </c>
      <c r="E410" s="103" t="s">
        <v>1973</v>
      </c>
    </row>
    <row r="411" spans="1:5" ht="78">
      <c r="A411" s="144">
        <f>'Main Meals'!C412</f>
        <v>88801</v>
      </c>
      <c r="B411" s="144" t="str">
        <f>'Main Meals'!D412</f>
        <v xml:space="preserve">Mediterranean Sea Bass </v>
      </c>
      <c r="C411" s="103" t="s">
        <v>2177</v>
      </c>
      <c r="E411" s="103" t="s">
        <v>2178</v>
      </c>
    </row>
    <row r="412" spans="1:5" ht="78">
      <c r="A412" s="144">
        <f>'Main Meals'!C413</f>
        <v>3101</v>
      </c>
      <c r="B412" s="144" t="str">
        <f>'Main Meals'!D413</f>
        <v xml:space="preserve">Harvest Salad </v>
      </c>
      <c r="C412" s="145" t="s">
        <v>1764</v>
      </c>
    </row>
    <row r="413" spans="1:5" ht="78">
      <c r="A413" s="144">
        <f>'Main Meals'!C414</f>
        <v>88901</v>
      </c>
      <c r="B413" s="144" t="str">
        <f>'Main Meals'!D414</f>
        <v xml:space="preserve">Chickpea Curry </v>
      </c>
      <c r="C413" s="103" t="s">
        <v>1983</v>
      </c>
      <c r="E413" s="103" t="s">
        <v>2175</v>
      </c>
    </row>
    <row r="414" spans="1:5" ht="62.4">
      <c r="A414" s="144">
        <f>'Main Meals'!C415</f>
        <v>89001</v>
      </c>
      <c r="B414" s="144" t="str">
        <f>'Main Meals'!D415</f>
        <v xml:space="preserve">Pumpkin Loaf </v>
      </c>
      <c r="C414" s="93" t="s">
        <v>1996</v>
      </c>
      <c r="E414" s="93" t="s">
        <v>2223</v>
      </c>
    </row>
    <row r="415" spans="1:5" ht="93.6">
      <c r="A415" s="144">
        <f>'Main Meals'!C416</f>
        <v>89101</v>
      </c>
      <c r="B415" s="144" t="str">
        <f>'Main Meals'!D416</f>
        <v xml:space="preserve">Coconut Macaroons  </v>
      </c>
      <c r="C415" s="93" t="s">
        <v>2014</v>
      </c>
      <c r="E415" s="93" t="s">
        <v>2015</v>
      </c>
    </row>
    <row r="416" spans="1:5">
      <c r="A416" s="144">
        <f>'Main Meals'!C417</f>
        <v>40884</v>
      </c>
      <c r="B416" s="144" t="str">
        <f>'Main Meals'!D417</f>
        <v xml:space="preserve">GI-Friendly Holiday Bundle </v>
      </c>
      <c r="C416" s="103" t="s">
        <v>856</v>
      </c>
    </row>
    <row r="417" spans="1:3">
      <c r="A417" s="144">
        <f>'Main Meals'!C418</f>
        <v>40885</v>
      </c>
      <c r="B417" s="144" t="str">
        <f>'Main Meals'!D418</f>
        <v>Holiday Experience  (Sea Bass)</v>
      </c>
      <c r="C417" s="5" t="s">
        <v>2042</v>
      </c>
    </row>
    <row r="418" spans="1:3">
      <c r="A418" s="144">
        <f>'Main Meals'!C419</f>
        <v>40886</v>
      </c>
      <c r="B418" s="144" t="str">
        <f>'Main Meals'!D419</f>
        <v>Holiday Experience  (Lamb)</v>
      </c>
      <c r="C418" s="5" t="s">
        <v>2042</v>
      </c>
    </row>
    <row r="419" spans="1:3" ht="31.2">
      <c r="A419" s="144">
        <f>'Main Meals'!C420</f>
        <v>89201</v>
      </c>
      <c r="B419" s="144" t="str">
        <f>'Main Meals'!D420</f>
        <v xml:space="preserve">Black Sea Bass in Persillade with Almond-Mint Rice Pilaf </v>
      </c>
      <c r="C419" s="103" t="s">
        <v>1284</v>
      </c>
    </row>
    <row r="420" spans="1:3" ht="31.2">
      <c r="A420" s="144">
        <f>'Main Meals'!C421</f>
        <v>89301</v>
      </c>
      <c r="B420" s="144" t="str">
        <f>'Main Meals'!D421</f>
        <v xml:space="preserve">Colorado Lamb Loin in Persillade with Almond-Mint Rice Pilaf </v>
      </c>
      <c r="C420" s="103" t="s">
        <v>1284</v>
      </c>
    </row>
    <row r="421" spans="1:3">
      <c r="A421" s="144">
        <f>'Main Meals'!C422</f>
        <v>89401</v>
      </c>
      <c r="B421" s="144" t="str">
        <f>'Main Meals'!D422</f>
        <v xml:space="preserve">Lobster Bisque </v>
      </c>
      <c r="C421" s="103" t="s">
        <v>1284</v>
      </c>
    </row>
    <row r="422" spans="1:3" ht="31.2">
      <c r="A422" s="144">
        <f>'Main Meals'!C423</f>
        <v>89501</v>
      </c>
      <c r="B422" s="144" t="str">
        <f>'Main Meals'!D423</f>
        <v xml:space="preserve">Baby Carrots and Radicchio in Blood Orange Sauce </v>
      </c>
      <c r="C422" s="103" t="s">
        <v>1284</v>
      </c>
    </row>
    <row r="423" spans="1:3">
      <c r="A423" s="144">
        <f>'Main Meals'!C424</f>
        <v>89601</v>
      </c>
      <c r="B423" s="144" t="str">
        <f>'Main Meals'!D424</f>
        <v xml:space="preserve">Coulant au Chocolat  </v>
      </c>
      <c r="C423" s="103" t="s">
        <v>1284</v>
      </c>
    </row>
    <row r="424" spans="1:3">
      <c r="A424" s="144">
        <f>'Main Meals'!C425</f>
        <v>89701</v>
      </c>
      <c r="B424" s="144" t="str">
        <f>'Main Meals'!D425</f>
        <v xml:space="preserve">Terrine of Dungeness Crab </v>
      </c>
      <c r="C424" s="103" t="s">
        <v>1284</v>
      </c>
    </row>
    <row r="425" spans="1:3">
      <c r="A425" s="144">
        <f>'Main Meals'!C426</f>
        <v>40887</v>
      </c>
      <c r="B425" s="144" t="str">
        <f>'Main Meals'!D426</f>
        <v>Valentines Bundle  (double sea bass)</v>
      </c>
      <c r="C425" s="5" t="s">
        <v>2042</v>
      </c>
    </row>
    <row r="426" spans="1:3">
      <c r="A426" s="144">
        <f>'Main Meals'!C427</f>
        <v>40888</v>
      </c>
      <c r="B426" s="144" t="str">
        <f>'Main Meals'!D427</f>
        <v>Valentines Bundle  (double lamb)</v>
      </c>
      <c r="C426" s="5" t="s">
        <v>2042</v>
      </c>
    </row>
    <row r="427" spans="1:3">
      <c r="A427" s="144">
        <f>'Main Meals'!C428</f>
        <v>40889</v>
      </c>
      <c r="B427" s="144" t="str">
        <f>'Main Meals'!D428</f>
        <v>Valentines Bundle  (one lamb one bass)</v>
      </c>
      <c r="C427" s="5" t="s">
        <v>2042</v>
      </c>
    </row>
    <row r="428" spans="1:3" ht="31.2">
      <c r="A428" s="144">
        <f>'Main Meals'!C429</f>
        <v>89801</v>
      </c>
      <c r="B428" s="144" t="str">
        <f>'Main Meals'!D429</f>
        <v xml:space="preserve">Coulants au Chocolat &amp; Strawberry Ganache Lollipops </v>
      </c>
      <c r="C428" s="103" t="s">
        <v>1284</v>
      </c>
    </row>
    <row r="429" spans="1:3">
      <c r="A429" s="144">
        <f>'Main Meals'!C430</f>
        <v>20210</v>
      </c>
      <c r="B429" s="144" t="str">
        <f>'Main Meals'!D430</f>
        <v xml:space="preserve">Tortilla Española  </v>
      </c>
      <c r="C429" s="5"/>
    </row>
    <row r="430" spans="1:3">
      <c r="A430" s="144">
        <f>'Main Meals'!C431</f>
        <v>30210</v>
      </c>
      <c r="B430" s="144" t="str">
        <f>'Main Meals'!D431</f>
        <v xml:space="preserve">Chicken &amp; Rice Soup </v>
      </c>
    </row>
    <row r="431" spans="1:3">
      <c r="A431" s="144">
        <f>'Main Meals'!C432</f>
        <v>7810</v>
      </c>
      <c r="B431" s="144" t="str">
        <f>'Main Meals'!D432</f>
        <v xml:space="preserve">Three-Spice Turkey Chili </v>
      </c>
    </row>
    <row r="432" spans="1:3">
      <c r="A432" s="144">
        <f>'Main Meals'!C433</f>
        <v>8010</v>
      </c>
      <c r="B432" s="144" t="str">
        <f>'Main Meals'!D433</f>
        <v xml:space="preserve">Carrot Ginger Soup </v>
      </c>
    </row>
    <row r="433" spans="1:2">
      <c r="A433" s="144">
        <f>'Main Meals'!C434</f>
        <v>30610</v>
      </c>
      <c r="B433" s="144" t="str">
        <f>'Main Meals'!D434</f>
        <v>Tortilla Soup (Chicken)</v>
      </c>
    </row>
    <row r="434" spans="1:2">
      <c r="A434" s="144">
        <f>'Main Meals'!C435</f>
        <v>30611</v>
      </c>
      <c r="B434" s="144" t="str">
        <f>'Main Meals'!D435</f>
        <v>Tortilla Soup (Vegetable)</v>
      </c>
    </row>
    <row r="435" spans="1:2">
      <c r="A435" s="144">
        <f>'Main Meals'!C436</f>
        <v>11010</v>
      </c>
      <c r="B435" s="144" t="str">
        <f>'Main Meals'!D436</f>
        <v xml:space="preserve">​Grab &amp; Go Gazpacho </v>
      </c>
    </row>
    <row r="436" spans="1:2">
      <c r="A436" s="144">
        <f>'Main Meals'!C437</f>
        <v>14010</v>
      </c>
      <c r="B436" s="144" t="str">
        <f>'Main Meals'!D437</f>
        <v xml:space="preserve">Mashed Sweet Potato  </v>
      </c>
    </row>
    <row r="437" spans="1:2">
      <c r="A437" s="144">
        <f>'Main Meals'!C438</f>
        <v>10210</v>
      </c>
      <c r="B437" s="144" t="str">
        <f>'Main Meals'!D438</f>
        <v xml:space="preserve">Roasted Broccoli, Carrots and Brussel Sprouts </v>
      </c>
    </row>
    <row r="438" spans="1:2">
      <c r="A438" s="144">
        <f>'Main Meals'!C439</f>
        <v>5810</v>
      </c>
      <c r="B438" s="144" t="str">
        <f>'Main Meals'!D439</f>
        <v xml:space="preserve">Rosemary Whipped Potatoes </v>
      </c>
    </row>
    <row r="439" spans="1:2">
      <c r="A439" s="144">
        <f>'Main Meals'!C440</f>
        <v>6110</v>
      </c>
      <c r="B439" s="144" t="str">
        <f>'Main Meals'!D440</f>
        <v xml:space="preserve">Green Beans with Toasted Almonds </v>
      </c>
    </row>
    <row r="440" spans="1:2">
      <c r="A440" s="144">
        <f>'Main Meals'!C441</f>
        <v>30910</v>
      </c>
      <c r="B440" s="144" t="str">
        <f>'Main Meals'!D441</f>
        <v xml:space="preserve">Salmon with Dill </v>
      </c>
    </row>
    <row r="441" spans="1:2">
      <c r="A441" s="144">
        <f>'Main Meals'!C442</f>
        <v>10410</v>
      </c>
      <c r="B441" s="144" t="str">
        <f>'Main Meals'!D442</f>
        <v xml:space="preserve">Cumin Roasted Carrots &amp; Parsnips </v>
      </c>
    </row>
    <row r="442" spans="1:2">
      <c r="A442" s="144">
        <f>'Main Meals'!C443</f>
        <v>40210</v>
      </c>
      <c r="B442" s="144" t="str">
        <f>'Main Meals'!D443</f>
        <v xml:space="preserve">Roasted Shrimp </v>
      </c>
    </row>
    <row r="443" spans="1:2">
      <c r="A443" s="144">
        <f>'Main Meals'!C444</f>
        <v>13310</v>
      </c>
      <c r="B443" s="144" t="str">
        <f>'Main Meals'!D444</f>
        <v xml:space="preserve">Hummus   </v>
      </c>
    </row>
    <row r="444" spans="1:2">
      <c r="A444" s="144">
        <f>'Main Meals'!C445</f>
        <v>8610</v>
      </c>
      <c r="B444" s="144" t="str">
        <f>'Main Meals'!D445</f>
        <v xml:space="preserve">Herbed Quinoa </v>
      </c>
    </row>
    <row r="445" spans="1:2">
      <c r="A445" s="144">
        <f>'Main Meals'!C446</f>
        <v>84010</v>
      </c>
      <c r="B445" s="144" t="str">
        <f>'Main Meals'!D446</f>
        <v xml:space="preserve">Falafel with Kale Sesame Salad </v>
      </c>
    </row>
    <row r="446" spans="1:2">
      <c r="A446" s="144">
        <f>'Main Meals'!C447</f>
        <v>80410</v>
      </c>
      <c r="B446" s="144" t="str">
        <f>'Main Meals'!D447</f>
        <v xml:space="preserve">Gefilte Fish </v>
      </c>
    </row>
    <row r="447" spans="1:2">
      <c r="A447" s="144">
        <f>'Main Meals'!C448</f>
        <v>88210</v>
      </c>
      <c r="B447" s="144" t="str">
        <f>'Main Meals'!D448</f>
        <v xml:space="preserve">Macarons </v>
      </c>
    </row>
    <row r="448" spans="1:2">
      <c r="A448" s="144">
        <f>'Main Meals'!C449</f>
        <v>89110</v>
      </c>
      <c r="B448" s="144" t="str">
        <f>'Main Meals'!D449</f>
        <v xml:space="preserve">Coconut Macaroons  </v>
      </c>
    </row>
    <row r="449" spans="1:5">
      <c r="A449" s="144">
        <f>'Main Meals'!C450</f>
        <v>89910</v>
      </c>
      <c r="B449" s="144" t="str">
        <f>'Main Meals'!D450</f>
        <v xml:space="preserve">Roasted Kabocha Squash </v>
      </c>
    </row>
    <row r="450" spans="1:5" ht="78">
      <c r="A450" s="144">
        <f>'Main Meals'!C451</f>
        <v>90001</v>
      </c>
      <c r="B450" s="144" t="str">
        <f>'Main Meals'!D451</f>
        <v xml:space="preserve">Chicken Fricasse  </v>
      </c>
      <c r="C450" s="103" t="s">
        <v>2163</v>
      </c>
      <c r="E450" s="103" t="s">
        <v>2167</v>
      </c>
    </row>
    <row r="451" spans="1:5" ht="93.6">
      <c r="A451" s="413">
        <f>'Main Meals'!C452</f>
        <v>87002</v>
      </c>
      <c r="B451" s="413" t="str">
        <f>'Main Meals'!D452</f>
        <v xml:space="preserve">Popcorn Shrimp </v>
      </c>
      <c r="C451" s="103" t="s">
        <v>2162</v>
      </c>
      <c r="D451" s="5" t="s">
        <v>1817</v>
      </c>
      <c r="E451" s="103" t="s">
        <v>2160</v>
      </c>
    </row>
    <row r="452" spans="1:5" ht="31.2">
      <c r="A452" s="413">
        <f>'Main Meals'!C453</f>
        <v>91001</v>
      </c>
      <c r="B452" s="413" t="str">
        <f>'Main Meals'!D453</f>
        <v>Potato Kugel (16 oz)</v>
      </c>
      <c r="C452" s="103" t="s">
        <v>2170</v>
      </c>
      <c r="D452" s="5"/>
    </row>
    <row r="453" spans="1:5" ht="62.4">
      <c r="A453" s="413">
        <f>'Main Meals'!C454</f>
        <v>92001</v>
      </c>
      <c r="B453" s="413" t="str">
        <f>'Main Meals'!D454</f>
        <v xml:space="preserve">Hearty Colorado Lamb Ragu Pasta </v>
      </c>
      <c r="C453" s="103" t="s">
        <v>2171</v>
      </c>
      <c r="D453" s="5" t="s">
        <v>1168</v>
      </c>
      <c r="E453" s="103" t="s">
        <v>2191</v>
      </c>
    </row>
    <row r="454" spans="1:5">
      <c r="A454" s="413">
        <f>'Main Meals'!C455</f>
        <v>30902</v>
      </c>
      <c r="B454" s="413" t="str">
        <f>'Main Meals'!D455</f>
        <v>Salmon with Dill (16 oz)</v>
      </c>
      <c r="C454" s="103" t="s">
        <v>706</v>
      </c>
      <c r="D454" s="5"/>
      <c r="E454" s="5"/>
    </row>
    <row r="455" spans="1:5">
      <c r="A455" s="413">
        <f>'Main Meals'!C456</f>
        <v>13503</v>
      </c>
      <c r="B455" s="413" t="str">
        <f>'Main Meals'!D456</f>
        <v>Sautéed Spinach (16 oz)</v>
      </c>
      <c r="C455" s="103" t="s">
        <v>1372</v>
      </c>
      <c r="D455" s="5"/>
      <c r="E455" s="5"/>
    </row>
    <row r="456" spans="1:5">
      <c r="A456" s="144">
        <f>'Main Meals'!C457</f>
        <v>40890</v>
      </c>
      <c r="B456" s="144" t="str">
        <f>'Main Meals'!D457</f>
        <v xml:space="preserve">Passover Bundle  </v>
      </c>
      <c r="C456" s="103" t="s">
        <v>856</v>
      </c>
      <c r="D456" s="5"/>
      <c r="E456" s="5"/>
    </row>
    <row r="457" spans="1:5" ht="62.4">
      <c r="A457" s="144">
        <f>'Main Meals'!C458</f>
        <v>93001</v>
      </c>
      <c r="B457" s="144" t="str">
        <f>'Main Meals'!D458</f>
        <v xml:space="preserve">Buckwheat Pancakes with Strawberries and Brie </v>
      </c>
      <c r="C457" s="184" t="s">
        <v>2190</v>
      </c>
      <c r="D457" s="5" t="s">
        <v>2188</v>
      </c>
      <c r="E457" s="103" t="s">
        <v>2189</v>
      </c>
    </row>
    <row r="458" spans="1:5">
      <c r="A458" s="144">
        <f>'Main Meals'!C459</f>
        <v>94010</v>
      </c>
      <c r="B458" s="144" t="str">
        <f>'Main Meals'!D459</f>
        <v xml:space="preserve">Asian Chicken Salad </v>
      </c>
    </row>
    <row r="459" spans="1:5">
      <c r="A459" s="144">
        <f>'Main Meals'!C460</f>
        <v>93010</v>
      </c>
      <c r="B459" s="144" t="str">
        <f>'Main Meals'!D460</f>
        <v xml:space="preserve">Buckwheat Pancakes with Strawberries and Brie </v>
      </c>
    </row>
    <row r="460" spans="1:5" ht="46.8">
      <c r="A460" s="144">
        <f>'Main Meals'!C461</f>
        <v>2002</v>
      </c>
      <c r="B460" s="144" t="str">
        <f>'Main Meals'!D461</f>
        <v>Grilled Salmon (Simply Grilled)</v>
      </c>
      <c r="C460" s="103" t="s">
        <v>2208</v>
      </c>
      <c r="D460" s="103" t="s">
        <v>1151</v>
      </c>
    </row>
    <row r="461" spans="1:5" ht="78">
      <c r="A461" s="144">
        <f>'Main Meals'!C462</f>
        <v>95001</v>
      </c>
      <c r="B461" s="144" t="str">
        <f>'Main Meals'!D462</f>
        <v xml:space="preserve">Sea Bass with Roasted Fingerling Potatoes and Broccolini </v>
      </c>
      <c r="C461" s="145" t="s">
        <v>2215</v>
      </c>
      <c r="E461" s="93" t="s">
        <v>2216</v>
      </c>
    </row>
    <row r="462" spans="1:5">
      <c r="A462" s="144">
        <f>'Main Meals'!C463</f>
        <v>5510</v>
      </c>
      <c r="B462" s="144" t="str">
        <f>'Main Meals'!D463</f>
        <v xml:space="preserve">Pulled BBQ Chicken </v>
      </c>
    </row>
    <row r="463" spans="1:5" ht="78">
      <c r="A463" s="144">
        <f>'Main Meals'!C464</f>
        <v>95101</v>
      </c>
      <c r="B463" s="144" t="str">
        <f>'Main Meals'!D464</f>
        <v>Caesar Salad (Chicken)</v>
      </c>
      <c r="C463" s="145" t="s">
        <v>2238</v>
      </c>
      <c r="D463" t="s">
        <v>2230</v>
      </c>
    </row>
    <row r="464" spans="1:5" ht="78">
      <c r="A464" s="144">
        <f>'Main Meals'!C465</f>
        <v>95102</v>
      </c>
      <c r="B464" s="144" t="str">
        <f>'Main Meals'!D465</f>
        <v>Caesar Salad (Salmon)</v>
      </c>
      <c r="C464" s="103" t="s">
        <v>2240</v>
      </c>
      <c r="D464" t="s">
        <v>2230</v>
      </c>
    </row>
    <row r="465" spans="1:5" ht="93.6">
      <c r="A465" s="144">
        <f>'Main Meals'!C466</f>
        <v>95103</v>
      </c>
      <c r="B465" s="144" t="str">
        <f>'Main Meals'!D466</f>
        <v>Caesar Salad (Shrimp)</v>
      </c>
      <c r="C465" s="103" t="s">
        <v>2239</v>
      </c>
      <c r="D465" t="s">
        <v>2230</v>
      </c>
    </row>
    <row r="466" spans="1:5" ht="93.6">
      <c r="A466" s="144">
        <f>'Main Meals'!C467</f>
        <v>95201</v>
      </c>
      <c r="B466" s="144" t="str">
        <f>'Main Meals'!D467</f>
        <v xml:space="preserve">Arepas </v>
      </c>
      <c r="C466" s="103" t="s">
        <v>2241</v>
      </c>
      <c r="D466" t="s">
        <v>2243</v>
      </c>
      <c r="E466" s="93" t="s">
        <v>2242</v>
      </c>
    </row>
    <row r="467" spans="1:5" ht="93.6">
      <c r="A467" s="144">
        <f>'Main Meals'!C468</f>
        <v>95301</v>
      </c>
      <c r="B467" s="144" t="str">
        <f>'Main Meals'!D468</f>
        <v>BBQ Sauce  (16 oz)</v>
      </c>
      <c r="C467" s="103" t="s">
        <v>2235</v>
      </c>
      <c r="E467" s="93" t="s">
        <v>2236</v>
      </c>
    </row>
    <row r="468" spans="1:5" ht="78">
      <c r="A468" s="144">
        <f>'Main Meals'!C469</f>
        <v>11002</v>
      </c>
      <c r="B468" s="144" t="str">
        <f>'Main Meals'!D469</f>
        <v>Grab &amp; Go Gazpacho (8 oz)</v>
      </c>
      <c r="C468" s="103" t="s">
        <v>2234</v>
      </c>
      <c r="E468" s="93" t="s">
        <v>2237</v>
      </c>
    </row>
    <row r="469" spans="1:5" ht="78">
      <c r="A469" s="144">
        <f>'Main Meals'!C470</f>
        <v>95401</v>
      </c>
      <c r="B469" s="144" t="str">
        <f>'Main Meals'!D470</f>
        <v xml:space="preserve">Buffalo Meatballs  </v>
      </c>
      <c r="C469" s="145" t="s">
        <v>2261</v>
      </c>
      <c r="E469" s="103" t="s">
        <v>2265</v>
      </c>
    </row>
    <row r="470" spans="1:5" ht="31.2">
      <c r="A470" s="144">
        <f>'Main Meals'!C471</f>
        <v>95501</v>
      </c>
      <c r="B470" s="144" t="str">
        <f>'Main Meals'!D471</f>
        <v>Melon Gazpacho (8 oz)</v>
      </c>
      <c r="C470" s="93" t="s">
        <v>2271</v>
      </c>
    </row>
    <row r="471" spans="1:5" ht="46.8">
      <c r="A471" s="144">
        <f>'Main Meals'!C472</f>
        <v>95601</v>
      </c>
      <c r="B471" s="144" t="str">
        <f>'Main Meals'!D472</f>
        <v xml:space="preserve">Tuna Niçoise Salad </v>
      </c>
      <c r="C471" s="93" t="s">
        <v>2278</v>
      </c>
      <c r="D471" t="s">
        <v>2279</v>
      </c>
    </row>
    <row r="472" spans="1:5" ht="62.4">
      <c r="A472" s="144">
        <f>'Main Meals'!C473</f>
        <v>1604</v>
      </c>
      <c r="B472" s="144" t="str">
        <f>'Main Meals'!D473</f>
        <v>Tikka Masala  (Shrimp)</v>
      </c>
      <c r="C472" s="93" t="s">
        <v>2277</v>
      </c>
    </row>
    <row r="473" spans="1:5">
      <c r="A473" s="144">
        <f>'Main Meals'!C474</f>
        <v>86003</v>
      </c>
      <c r="B473" s="144" t="str">
        <f>'Main Meals'!D474</f>
        <v>Green Smoothie (16 oz)</v>
      </c>
    </row>
    <row r="474" spans="1:5">
      <c r="A474" s="144">
        <f>'Main Meals'!C475</f>
        <v>13903</v>
      </c>
      <c r="B474" s="144" t="str">
        <f>'Main Meals'!D475</f>
        <v>Turmeric Latte (16 oz)</v>
      </c>
    </row>
    <row r="475" spans="1:5">
      <c r="A475" s="144">
        <f>'Main Meals'!C476</f>
        <v>2710</v>
      </c>
      <c r="B475" s="144" t="str">
        <f>'Main Meals'!D476</f>
        <v>Moroccan Tajine (Chicken)</v>
      </c>
    </row>
    <row r="476" spans="1:5">
      <c r="A476" s="144">
        <f>'Main Meals'!C477</f>
        <v>4711</v>
      </c>
      <c r="B476" s="144" t="str">
        <f>'Main Meals'!D477</f>
        <v>Frittata (Tomato &amp; Herbs)</v>
      </c>
    </row>
    <row r="477" spans="1:5">
      <c r="A477" s="144">
        <f>'Main Meals'!C478</f>
        <v>4712</v>
      </c>
      <c r="B477" s="144" t="str">
        <f>'Main Meals'!D478</f>
        <v>Frittata (Bacon &amp; Cheese)</v>
      </c>
    </row>
    <row r="478" spans="1:5">
      <c r="A478" s="144">
        <f>'Main Meals'!C479</f>
        <v>16110</v>
      </c>
      <c r="B478" s="144" t="str">
        <f>'Main Meals'!D479</f>
        <v xml:space="preserve">Cucumber Potato Salad </v>
      </c>
    </row>
    <row r="479" spans="1:5">
      <c r="A479" s="144">
        <f>'Main Meals'!C480</f>
        <v>60310</v>
      </c>
      <c r="B479" s="144" t="str">
        <f>'Main Meals'!D480</f>
        <v xml:space="preserve">Teriyaki Meatballs </v>
      </c>
    </row>
    <row r="480" spans="1:5">
      <c r="A480" s="144">
        <f>'Main Meals'!C481</f>
        <v>85010</v>
      </c>
      <c r="B480" s="144" t="str">
        <f>'Main Meals'!D481</f>
        <v xml:space="preserve">Lasagna Alessandra </v>
      </c>
    </row>
    <row r="481" spans="1:4">
      <c r="A481" s="144">
        <f>'Main Meals'!C482</f>
        <v>7610</v>
      </c>
      <c r="B481" s="144" t="str">
        <f>'Main Meals'!D482</f>
        <v xml:space="preserve">Baked Lasagna Bolognese </v>
      </c>
    </row>
    <row r="482" spans="1:4">
      <c r="A482" s="144">
        <f>'Main Meals'!C483</f>
        <v>60511</v>
      </c>
      <c r="B482" s="144" t="str">
        <f>'Main Meals'!D483</f>
        <v xml:space="preserve">Stuffing </v>
      </c>
    </row>
    <row r="483" spans="1:4">
      <c r="A483" s="144">
        <f>'Main Meals'!C484</f>
        <v>60811</v>
      </c>
      <c r="B483" s="144" t="str">
        <f>'Main Meals'!D484</f>
        <v xml:space="preserve">Braised Beef Brisket </v>
      </c>
    </row>
    <row r="484" spans="1:4">
      <c r="A484" s="144">
        <f>'Main Meals'!C485</f>
        <v>14201</v>
      </c>
      <c r="B484" s="144" t="str">
        <f>'Main Meals'!D485</f>
        <v xml:space="preserve">Long Island Duck a l'Orange </v>
      </c>
    </row>
    <row r="485" spans="1:4">
      <c r="A485" s="144">
        <f>'Main Meals'!C486</f>
        <v>70904</v>
      </c>
      <c r="B485" s="144" t="str">
        <f>'Main Meals'!D486</f>
        <v>Spring Salad (Half Portion- No Protein)</v>
      </c>
    </row>
    <row r="486" spans="1:4" ht="101.55" customHeight="1">
      <c r="A486" s="144">
        <f>'Main Meals'!C487</f>
        <v>95701</v>
      </c>
      <c r="B486" s="144" t="str">
        <f>'Main Meals'!D487</f>
        <v xml:space="preserve">Pastrami Sandwich </v>
      </c>
      <c r="C486" s="145" t="s">
        <v>2315</v>
      </c>
      <c r="D486" t="s">
        <v>2311</v>
      </c>
    </row>
    <row r="487" spans="1:4" ht="46.8">
      <c r="A487" s="144">
        <f>'Main Meals'!C488</f>
        <v>95801</v>
      </c>
      <c r="B487" s="144" t="str">
        <f>'Main Meals'!D488</f>
        <v xml:space="preserve">Chicken &amp; Egg Salad Wrap </v>
      </c>
      <c r="C487" s="145" t="s">
        <v>2308</v>
      </c>
    </row>
    <row r="488" spans="1:4" ht="93.6">
      <c r="A488" s="144">
        <f>'Main Meals'!C489</f>
        <v>95901</v>
      </c>
      <c r="B488" s="144" t="str">
        <f>'Main Meals'!D489</f>
        <v xml:space="preserve">Epicured Burrito </v>
      </c>
      <c r="C488" s="145" t="s">
        <v>2322</v>
      </c>
      <c r="D488" t="s">
        <v>2307</v>
      </c>
    </row>
    <row r="489" spans="1:4" ht="124.8">
      <c r="A489" s="144">
        <f>'Main Meals'!C490</f>
        <v>95902</v>
      </c>
      <c r="B489" s="144" t="str">
        <f>'Main Meals'!D490</f>
        <v>Epicured Burrito (Tempeh)</v>
      </c>
      <c r="C489" s="145" t="s">
        <v>2316</v>
      </c>
      <c r="D489" t="s">
        <v>2307</v>
      </c>
    </row>
    <row r="490" spans="1:4" ht="140.4">
      <c r="A490" s="144">
        <f>'Main Meals'!C491</f>
        <v>96001</v>
      </c>
      <c r="B490" s="144" t="str">
        <f>'Main Meals'!D491</f>
        <v xml:space="preserve">Roasted Turkey Sandwich </v>
      </c>
      <c r="C490" s="145" t="s">
        <v>2317</v>
      </c>
      <c r="D490" t="s">
        <v>2312</v>
      </c>
    </row>
    <row r="491" spans="1:4" ht="109.2">
      <c r="A491" s="144">
        <f>'Main Meals'!C492</f>
        <v>96101</v>
      </c>
      <c r="B491" s="144" t="str">
        <f>'Main Meals'!D492</f>
        <v xml:space="preserve">Chicken Wrap </v>
      </c>
      <c r="C491" s="145" t="s">
        <v>2318</v>
      </c>
      <c r="D491" t="s">
        <v>271</v>
      </c>
    </row>
    <row r="492" spans="1:4" ht="78">
      <c r="A492" s="144">
        <f>'Main Meals'!C493</f>
        <v>96201</v>
      </c>
      <c r="B492" s="144" t="str">
        <f>'Main Meals'!D493</f>
        <v xml:space="preserve">Beef Teriyaki Wrap </v>
      </c>
      <c r="C492" s="145" t="s">
        <v>2319</v>
      </c>
      <c r="D492" t="s">
        <v>350</v>
      </c>
    </row>
    <row r="493" spans="1:4" ht="78">
      <c r="A493" s="144">
        <f>'Main Meals'!C494</f>
        <v>96301</v>
      </c>
      <c r="B493" s="144" t="str">
        <f>'Main Meals'!D494</f>
        <v>Hawker Lettuce Wrap (Beef)</v>
      </c>
      <c r="C493" s="145" t="s">
        <v>2320</v>
      </c>
      <c r="D493" t="s">
        <v>2313</v>
      </c>
    </row>
    <row r="494" spans="1:4" ht="109.2">
      <c r="A494" s="144">
        <f>'Main Meals'!C495</f>
        <v>96401</v>
      </c>
      <c r="B494" s="144" t="str">
        <f>'Main Meals'!D495</f>
        <v xml:space="preserve">Falafel Wrap </v>
      </c>
      <c r="C494" s="145" t="s">
        <v>2321</v>
      </c>
      <c r="D494" t="s">
        <v>2314</v>
      </c>
    </row>
    <row r="495" spans="1:4" ht="31.2">
      <c r="A495" s="144">
        <f>'Main Meals'!C496</f>
        <v>97101</v>
      </c>
      <c r="B495" s="144" t="str">
        <f>'Main Meals'!D496</f>
        <v xml:space="preserve">Anagram Banana Coconut Smoothie </v>
      </c>
      <c r="C495" s="145" t="s">
        <v>2346</v>
      </c>
    </row>
    <row r="496" spans="1:4" ht="78">
      <c r="A496" s="144">
        <f>'Main Meals'!C497</f>
        <v>97201</v>
      </c>
      <c r="B496" s="144" t="str">
        <f>'Main Meals'!D497</f>
        <v xml:space="preserve">Anagram Chicken Bacon Lasagna </v>
      </c>
      <c r="C496" s="145" t="s">
        <v>2347</v>
      </c>
    </row>
    <row r="497" spans="1:3" ht="31.2">
      <c r="A497" s="144">
        <f>'Main Meals'!C498</f>
        <v>97301</v>
      </c>
      <c r="B497" s="144" t="str">
        <f>'Main Meals'!D498</f>
        <v xml:space="preserve">Anagram Chicken Garam Masala </v>
      </c>
      <c r="C497" s="145" t="s">
        <v>2348</v>
      </c>
    </row>
    <row r="498" spans="1:3" ht="46.8">
      <c r="A498" s="144">
        <f>'Main Meals'!C499</f>
        <v>97401</v>
      </c>
      <c r="B498" s="144" t="str">
        <f>'Main Meals'!D499</f>
        <v xml:space="preserve">Anagram Chicken Primavera </v>
      </c>
      <c r="C498" s="145" t="s">
        <v>2349</v>
      </c>
    </row>
    <row r="499" spans="1:3" ht="46.8">
      <c r="A499" s="144">
        <f>'Main Meals'!C500</f>
        <v>97501</v>
      </c>
      <c r="B499" s="144" t="str">
        <f>'Main Meals'!D500</f>
        <v xml:space="preserve">Anagram Chocolate Granola Breakfast </v>
      </c>
      <c r="C499" s="145" t="s">
        <v>2350</v>
      </c>
    </row>
    <row r="500" spans="1:3">
      <c r="A500" s="144">
        <f>'Main Meals'!C501</f>
        <v>97601</v>
      </c>
      <c r="B500" s="144" t="str">
        <f>'Main Meals'!D501</f>
        <v xml:space="preserve">Anagram Chocolate Peanut Butter Smoothie </v>
      </c>
      <c r="C500" s="145" t="s">
        <v>2351</v>
      </c>
    </row>
    <row r="501" spans="1:3" ht="62.4">
      <c r="A501" s="144">
        <f>'Main Meals'!C502</f>
        <v>97701</v>
      </c>
      <c r="B501" s="144" t="str">
        <f>'Main Meals'!D502</f>
        <v xml:space="preserve">Anagram Coconut Curry </v>
      </c>
      <c r="C501" s="145" t="s">
        <v>2352</v>
      </c>
    </row>
    <row r="502" spans="1:3" ht="62.4">
      <c r="A502" s="144">
        <f>'Main Meals'!C503</f>
        <v>97801</v>
      </c>
      <c r="B502" s="144" t="str">
        <f>'Main Meals'!D503</f>
        <v xml:space="preserve">Anagram Corn Casserole </v>
      </c>
      <c r="C502" s="145" t="s">
        <v>2353</v>
      </c>
    </row>
    <row r="503" spans="1:3" ht="46.8">
      <c r="A503" s="144">
        <f>'Main Meals'!C504</f>
        <v>97901</v>
      </c>
      <c r="B503" s="144" t="str">
        <f>'Main Meals'!D504</f>
        <v xml:space="preserve">Anagram Goulash </v>
      </c>
      <c r="C503" s="145" t="s">
        <v>2354</v>
      </c>
    </row>
    <row r="504" spans="1:3" ht="62.4">
      <c r="A504" s="144">
        <f>'Main Meals'!C505</f>
        <v>98101</v>
      </c>
      <c r="B504" s="144" t="str">
        <f>'Main Meals'!D505</f>
        <v xml:space="preserve">Anagram Mexican Steak </v>
      </c>
      <c r="C504" s="145" t="s">
        <v>2355</v>
      </c>
    </row>
    <row r="505" spans="1:3" ht="31.2">
      <c r="A505" s="144">
        <f>'Main Meals'!C506</f>
        <v>98201</v>
      </c>
      <c r="B505" s="144" t="str">
        <f>'Main Meals'!D506</f>
        <v xml:space="preserve">Anagram Oreo Peanut Butter Energy Bites </v>
      </c>
      <c r="C505" s="145" t="s">
        <v>2356</v>
      </c>
    </row>
    <row r="506" spans="1:3" ht="46.8">
      <c r="A506" s="144">
        <f>'Main Meals'!C507</f>
        <v>98301</v>
      </c>
      <c r="B506" s="144" t="str">
        <f>'Main Meals'!D507</f>
        <v xml:space="preserve">Anagram Peanut Butter &amp; Date Energy Bites </v>
      </c>
      <c r="C506" s="145" t="s">
        <v>2357</v>
      </c>
    </row>
    <row r="507" spans="1:3" ht="62.4">
      <c r="A507" s="144">
        <f>'Main Meals'!C508</f>
        <v>98401</v>
      </c>
      <c r="B507" s="144" t="str">
        <f>'Main Meals'!D508</f>
        <v xml:space="preserve">Anagram Pomodoro Meatballs </v>
      </c>
      <c r="C507" s="145" t="s">
        <v>2358</v>
      </c>
    </row>
    <row r="508" spans="1:3" ht="31.2">
      <c r="A508" s="144">
        <f>'Main Meals'!C509</f>
        <v>98501</v>
      </c>
      <c r="B508" s="144" t="str">
        <f>'Main Meals'!D509</f>
        <v xml:space="preserve">Anagram Sesame Ponzu Chicken </v>
      </c>
      <c r="C508" s="145" t="s">
        <v>2359</v>
      </c>
    </row>
    <row r="509" spans="1:3" ht="62.4">
      <c r="A509" s="144">
        <f>'Main Meals'!C510</f>
        <v>98601</v>
      </c>
      <c r="B509" s="144" t="str">
        <f>'Main Meals'!D510</f>
        <v xml:space="preserve">Anagram American Breakfast </v>
      </c>
      <c r="C509" s="145" t="s">
        <v>2360</v>
      </c>
    </row>
    <row r="510" spans="1:3" ht="46.8">
      <c r="A510" s="144">
        <f>'Main Meals'!C511</f>
        <v>98701</v>
      </c>
      <c r="B510" s="144" t="str">
        <f>'Main Meals'!D511</f>
        <v xml:space="preserve">Anagram Steak au Poivre </v>
      </c>
      <c r="C510" s="145" t="s">
        <v>2361</v>
      </c>
    </row>
    <row r="511" spans="1:3" ht="62.4">
      <c r="A511" s="144">
        <f>'Main Meals'!C512</f>
        <v>98801</v>
      </c>
      <c r="B511" s="144" t="str">
        <f>'Main Meals'!D512</f>
        <v xml:space="preserve">Anagram Sweet Potato Casserole </v>
      </c>
      <c r="C511" s="145" t="s">
        <v>2362</v>
      </c>
    </row>
    <row r="512" spans="1:3" ht="46.8">
      <c r="A512" s="144">
        <f>'Main Meals'!C513</f>
        <v>98901</v>
      </c>
      <c r="B512" s="144" t="str">
        <f>'Main Meals'!D513</f>
        <v xml:space="preserve">Anagram Tagliatelle with Mushroom Ragu </v>
      </c>
      <c r="C512" s="145" t="s">
        <v>2363</v>
      </c>
    </row>
    <row r="513" spans="1:2">
      <c r="A513" s="144">
        <f>'Main Meals'!C514</f>
        <v>99001</v>
      </c>
      <c r="B513" s="144" t="str">
        <f>'Main Meals'!D514</f>
        <v xml:space="preserve">Protein Balls (5 Pack) </v>
      </c>
    </row>
    <row r="514" spans="1:2">
      <c r="A514" s="144">
        <f>'Main Meals'!C515</f>
        <v>99101</v>
      </c>
      <c r="B514" s="144" t="str">
        <f>'Main Meals'!D515</f>
        <v xml:space="preserve">Omnivore Elimination Bundle (Cycle 1) </v>
      </c>
    </row>
    <row r="515" spans="1:2">
      <c r="A515" s="144">
        <f>'Main Meals'!C516</f>
        <v>99102</v>
      </c>
      <c r="B515" s="144" t="str">
        <f>'Main Meals'!D516</f>
        <v xml:space="preserve">Omnivore Elimination Bundle (Cycle 2) </v>
      </c>
    </row>
    <row r="516" spans="1:2">
      <c r="A516" s="144">
        <f>'Main Meals'!C517</f>
        <v>99103</v>
      </c>
      <c r="B516" s="144" t="str">
        <f>'Main Meals'!D517</f>
        <v xml:space="preserve">Omnivore Elimination Bundle (Cycle 3) </v>
      </c>
    </row>
    <row r="517" spans="1:2">
      <c r="A517" s="144">
        <f>'Main Meals'!C518</f>
        <v>99104</v>
      </c>
      <c r="B517" s="144" t="str">
        <f>'Main Meals'!D518</f>
        <v xml:space="preserve">Omnivore Elimination Bundle (Cycle 4) </v>
      </c>
    </row>
    <row r="518" spans="1:2">
      <c r="A518" s="144">
        <f>'Main Meals'!C519</f>
        <v>99201</v>
      </c>
      <c r="B518" s="144" t="str">
        <f>'Main Meals'!D519</f>
        <v xml:space="preserve">Pescatarian Elimination Bundle (Cycle 1) </v>
      </c>
    </row>
    <row r="519" spans="1:2">
      <c r="A519" s="144">
        <f>'Main Meals'!C520</f>
        <v>99202</v>
      </c>
      <c r="B519" s="144" t="str">
        <f>'Main Meals'!D520</f>
        <v xml:space="preserve">Pescatarian Elimination Bundle (Cycle 2) </v>
      </c>
    </row>
    <row r="520" spans="1:2">
      <c r="A520" s="144">
        <f>'Main Meals'!C521</f>
        <v>99203</v>
      </c>
      <c r="B520" s="144" t="str">
        <f>'Main Meals'!D521</f>
        <v xml:space="preserve">Pescatarian Elimination Bundle (Cycle 3) </v>
      </c>
    </row>
    <row r="521" spans="1:2">
      <c r="A521" s="144">
        <f>'Main Meals'!C522</f>
        <v>99204</v>
      </c>
      <c r="B521" s="144" t="str">
        <f>'Main Meals'!D522</f>
        <v xml:space="preserve">Pescatarian Elimination Bundle (Cycle 4) </v>
      </c>
    </row>
    <row r="522" spans="1:2">
      <c r="A522" s="144">
        <f>'Main Meals'!C523</f>
        <v>99301</v>
      </c>
      <c r="B522" s="144" t="str">
        <f>'Main Meals'!D523</f>
        <v xml:space="preserve">Vegetarian Elimination Bundle (Cycle 1) </v>
      </c>
    </row>
    <row r="523" spans="1:2">
      <c r="A523" s="144">
        <f>'Main Meals'!C524</f>
        <v>99302</v>
      </c>
      <c r="B523" s="144" t="str">
        <f>'Main Meals'!D524</f>
        <v xml:space="preserve">Vegetarian Elimination Bundle (Cycle 2) </v>
      </c>
    </row>
    <row r="524" spans="1:2">
      <c r="A524" s="144">
        <f>'Main Meals'!C525</f>
        <v>99401</v>
      </c>
      <c r="B524" s="144" t="str">
        <f>'Main Meals'!D525</f>
        <v xml:space="preserve">Vegan Elimination Bundle (Cycle 1) </v>
      </c>
    </row>
    <row r="525" spans="1:2">
      <c r="A525" s="144">
        <f>'Main Meals'!C526</f>
        <v>99402</v>
      </c>
      <c r="B525" s="144" t="str">
        <f>'Main Meals'!D526</f>
        <v xml:space="preserve">Vegan Elimination Bundle (Cycle 2) </v>
      </c>
    </row>
    <row r="526" spans="1:2">
      <c r="A526" s="144">
        <f>'Main Meals'!C527</f>
        <v>99105</v>
      </c>
      <c r="B526" s="144" t="str">
        <f>'Main Meals'!D527</f>
        <v xml:space="preserve">Omnivore Elimination Bundle (Cycle 1B) </v>
      </c>
    </row>
    <row r="527" spans="1:2">
      <c r="A527" s="144">
        <f>'Main Meals'!C528</f>
        <v>99106</v>
      </c>
      <c r="B527" s="144" t="str">
        <f>'Main Meals'!D528</f>
        <v xml:space="preserve">Omnivore Elimination Bundle (Cycle 2B) </v>
      </c>
    </row>
    <row r="528" spans="1:2">
      <c r="A528" s="144">
        <f>'Main Meals'!C529</f>
        <v>99107</v>
      </c>
      <c r="B528" s="144" t="str">
        <f>'Main Meals'!D529</f>
        <v xml:space="preserve">Omnivore Elimination Bundle (Cycle 3B) </v>
      </c>
    </row>
    <row r="529" spans="1:2">
      <c r="A529" s="144">
        <f>'Main Meals'!C530</f>
        <v>99108</v>
      </c>
      <c r="B529" s="144" t="str">
        <f>'Main Meals'!D530</f>
        <v xml:space="preserve">Omnivore Elimination Bundle (Cycle 4B) </v>
      </c>
    </row>
    <row r="530" spans="1:2">
      <c r="A530" s="144">
        <f>'Main Meals'!C531</f>
        <v>99501</v>
      </c>
      <c r="B530" s="144" t="str">
        <f>'Main Meals'!D531</f>
        <v xml:space="preserve">Omnivore Rx Sample Box </v>
      </c>
    </row>
    <row r="531" spans="1:2">
      <c r="A531" s="144">
        <f>'Main Meals'!C532</f>
        <v>99502</v>
      </c>
      <c r="B531" s="144" t="str">
        <f>'Main Meals'!D532</f>
        <v xml:space="preserve">Pescatarian Rx Sample Box </v>
      </c>
    </row>
    <row r="532" spans="1:2">
      <c r="A532" s="144">
        <f>'Main Meals'!C533</f>
        <v>99503</v>
      </c>
      <c r="B532" s="144" t="str">
        <f>'Main Meals'!D533</f>
        <v xml:space="preserve">Vegetarian Rx Sample Box </v>
      </c>
    </row>
    <row r="533" spans="1:2">
      <c r="A533" s="144">
        <f>'Main Meals'!C534</f>
        <v>99504</v>
      </c>
      <c r="B533" s="144" t="str">
        <f>'Main Meals'!D534</f>
        <v xml:space="preserve">Vegan Rx Sample Box </v>
      </c>
    </row>
    <row r="534" spans="1:2">
      <c r="A534" s="144">
        <f>'Main Meals'!C535</f>
        <v>95302</v>
      </c>
      <c r="B534" s="144" t="str">
        <f>'Main Meals'!D535</f>
        <v xml:space="preserve">Teriyaki Sauce </v>
      </c>
    </row>
    <row r="535" spans="1:2">
      <c r="A535" s="144">
        <f>'Main Meals'!C536</f>
        <v>95303</v>
      </c>
      <c r="B535" s="144" t="str">
        <f>'Main Meals'!D536</f>
        <v xml:space="preserve">Lemon Tahini Dressing </v>
      </c>
    </row>
    <row r="536" spans="1:2">
      <c r="A536" s="144">
        <f>'Main Meals'!C537</f>
        <v>95304</v>
      </c>
      <c r="B536" s="144" t="str">
        <f>'Main Meals'!D537</f>
        <v xml:space="preserve">Maple Mustard </v>
      </c>
    </row>
    <row r="537" spans="1:2">
      <c r="A537" s="144">
        <f>'Main Meals'!C538</f>
        <v>95305</v>
      </c>
      <c r="B537" s="144" t="str">
        <f>'Main Meals'!D538</f>
        <v xml:space="preserve">Caesar Dressing </v>
      </c>
    </row>
    <row r="538" spans="1:2">
      <c r="A538" s="144">
        <f>'Main Meals'!C539</f>
        <v>99403</v>
      </c>
      <c r="B538" s="144" t="str">
        <f>'Main Meals'!D539</f>
        <v xml:space="preserve">Vegan Elimination Bundle (Cycle 1B) </v>
      </c>
    </row>
    <row r="539" spans="1:2">
      <c r="A539" s="144">
        <f>'Main Meals'!C540</f>
        <v>99404</v>
      </c>
      <c r="B539" s="144" t="str">
        <f>'Main Meals'!D540</f>
        <v xml:space="preserve">Vegan Elimination Bundle (Cycle 2B) </v>
      </c>
    </row>
    <row r="540" spans="1:2">
      <c r="A540" s="144">
        <f>'Main Meals'!C541</f>
        <v>99205</v>
      </c>
      <c r="B540" s="144" t="str">
        <f>'Main Meals'!D541</f>
        <v xml:space="preserve">Pescatarian Elimination Bundle (Cycle 1B) </v>
      </c>
    </row>
    <row r="541" spans="1:2">
      <c r="A541" s="144">
        <f>'Main Meals'!C542</f>
        <v>99206</v>
      </c>
      <c r="B541" s="144" t="str">
        <f>'Main Meals'!D542</f>
        <v xml:space="preserve">Pescatarian Elimination Bundle (Cycle 2B) </v>
      </c>
    </row>
    <row r="542" spans="1:2">
      <c r="A542" s="144">
        <f>'Main Meals'!C543</f>
        <v>99207</v>
      </c>
      <c r="B542" s="144" t="str">
        <f>'Main Meals'!D543</f>
        <v xml:space="preserve">Pescatarian Elimination Bundle (Cycle 3B) </v>
      </c>
    </row>
    <row r="543" spans="1:2">
      <c r="A543" s="144">
        <f>'Main Meals'!C544</f>
        <v>99208</v>
      </c>
      <c r="B543" s="144" t="str">
        <f>'Main Meals'!D544</f>
        <v xml:space="preserve">Pescatarian Elimination Bundle (Cycle 4B) </v>
      </c>
    </row>
    <row r="544" spans="1:2">
      <c r="A544" s="144">
        <f>'Main Meals'!C545</f>
        <v>99303</v>
      </c>
      <c r="B544" s="144" t="str">
        <f>'Main Meals'!D545</f>
        <v xml:space="preserve">Vegetarian Elimination Bundle (Cycle 1B) </v>
      </c>
    </row>
    <row r="545" spans="1:2">
      <c r="A545" s="144">
        <f>'Main Meals'!C546</f>
        <v>99304</v>
      </c>
      <c r="B545" s="144" t="str">
        <f>'Main Meals'!D546</f>
        <v xml:space="preserve">Vegetarian Elimination Bundle (Cycle 2B) </v>
      </c>
    </row>
    <row r="546" spans="1:2">
      <c r="A546" s="144">
        <f>'Main Meals'!C547</f>
        <v>97001</v>
      </c>
      <c r="B546" s="144" t="str">
        <f>'Main Meals'!D547</f>
        <v xml:space="preserve">Anagram Clinical Study Bundle (Menu 1) </v>
      </c>
    </row>
    <row r="547" spans="1:2">
      <c r="A547" s="144">
        <f>'Main Meals'!C548</f>
        <v>97002</v>
      </c>
      <c r="B547" s="144" t="str">
        <f>'Main Meals'!D548</f>
        <v xml:space="preserve">Anagram Clinical Study Bundle (Menu 2) </v>
      </c>
    </row>
    <row r="548" spans="1:2">
      <c r="A548" s="144">
        <f>'Main Meals'!C549</f>
        <v>97003</v>
      </c>
      <c r="B548" s="144" t="str">
        <f>'Main Meals'!D549</f>
        <v xml:space="preserve">Anagram Test Box </v>
      </c>
    </row>
    <row r="549" spans="1:2">
      <c r="A549" s="144">
        <f>'Main Meals'!C550</f>
        <v>97004</v>
      </c>
      <c r="B549" s="144" t="str">
        <f>'Main Meals'!D550</f>
        <v xml:space="preserve">Anagram Backup Box </v>
      </c>
    </row>
    <row r="550" spans="1:2">
      <c r="A550" s="144">
        <f>'Main Meals'!C551</f>
        <v>95306</v>
      </c>
      <c r="B550" s="144" t="str">
        <f>'Main Meals'!D551</f>
        <v xml:space="preserve">Mint Vinaigrette </v>
      </c>
    </row>
    <row r="551" spans="1:2">
      <c r="A551" s="144">
        <f>'Main Meals'!C552</f>
        <v>95307</v>
      </c>
      <c r="B551" s="144" t="str">
        <f>'Main Meals'!D552</f>
        <v xml:space="preserve">Buffalo Sauce </v>
      </c>
    </row>
    <row r="552" spans="1:2">
      <c r="A552" s="144">
        <f>'Main Meals'!C553</f>
        <v>95308</v>
      </c>
      <c r="B552" s="144" t="str">
        <f>'Main Meals'!D553</f>
        <v xml:space="preserve">Ketchup </v>
      </c>
    </row>
    <row r="553" spans="1:2">
      <c r="A553" s="144">
        <f>'Main Meals'!C554</f>
        <v>95309</v>
      </c>
      <c r="B553" s="144" t="str">
        <f>'Main Meals'!D554</f>
        <v xml:space="preserve">Gravy </v>
      </c>
    </row>
    <row r="554" spans="1:2">
      <c r="A554" s="144">
        <f>'Main Meals'!C555</f>
        <v>95310</v>
      </c>
      <c r="B554" s="144" t="str">
        <f>'Main Meals'!D555</f>
        <v xml:space="preserve">Cranberry Orange Sauce  </v>
      </c>
    </row>
    <row r="555" spans="1:2">
      <c r="A555" s="144">
        <f>'Main Meals'!C556</f>
        <v>99505</v>
      </c>
      <c r="B555" s="144" t="str">
        <f>'Main Meals'!D556</f>
        <v xml:space="preserve">Elimination Program Vegetarian Tasting Box </v>
      </c>
    </row>
    <row r="556" spans="1:2">
      <c r="A556" s="144">
        <f>'Main Meals'!C557</f>
        <v>97005</v>
      </c>
      <c r="B556" s="144" t="str">
        <f>'Main Meals'!D557</f>
        <v xml:space="preserve">Anagram Backup Box </v>
      </c>
    </row>
    <row r="557" spans="1:2">
      <c r="A557" s="144">
        <f>'Main Meals'!C558</f>
        <v>99002</v>
      </c>
      <c r="B557" s="144" t="str">
        <f>'Main Meals'!D558</f>
        <v xml:space="preserve">Boiled Eggs </v>
      </c>
    </row>
    <row r="558" spans="1:2">
      <c r="A558" s="144">
        <f>'Main Meals'!C559</f>
        <v>99506</v>
      </c>
      <c r="B558" s="144" t="str">
        <f>'Main Meals'!D559</f>
        <v xml:space="preserve">Elimination Program Omnivore Tasting Box </v>
      </c>
    </row>
    <row r="559" spans="1:2">
      <c r="A559" s="144">
        <f>'Main Meals'!C560</f>
        <v>99507</v>
      </c>
      <c r="B559" s="144" t="str">
        <f>'Main Meals'!D560</f>
        <v xml:space="preserve">Elimination Program Pescatarian Tasting Box </v>
      </c>
    </row>
    <row r="560" spans="1:2">
      <c r="A560" s="144">
        <f>'Main Meals'!C561</f>
        <v>99508</v>
      </c>
      <c r="B560" s="144" t="str">
        <f>'Main Meals'!D561</f>
        <v xml:space="preserve">Elimination Program Vegan Tasting Box </v>
      </c>
    </row>
    <row r="561" spans="1:2" ht="31.2">
      <c r="A561" s="144">
        <f>'Main Meals'!C562</f>
        <v>98902</v>
      </c>
      <c r="B561" s="144" t="str">
        <f>'Main Meals'!D562</f>
        <v>Anagram Tagliatelle with Mushroom Ragu Gluten Free</v>
      </c>
    </row>
    <row r="562" spans="1:2">
      <c r="A562" s="144">
        <f>'Main Meals'!C563</f>
        <v>97202</v>
      </c>
      <c r="B562" s="144" t="str">
        <f>'Main Meals'!D563</f>
        <v>Anagram Chicken Bacon Lasagna Gluten Free</v>
      </c>
    </row>
    <row r="563" spans="1:2">
      <c r="A563" s="144">
        <f>'Main Meals'!C564</f>
        <v>97802</v>
      </c>
      <c r="B563" s="144" t="str">
        <f>'Main Meals'!D564</f>
        <v>Anagram Corn Casserole Gluten Free</v>
      </c>
    </row>
    <row r="564" spans="1:2">
      <c r="A564" s="144">
        <f>'Main Meals'!C565</f>
        <v>98402</v>
      </c>
      <c r="B564" s="144" t="str">
        <f>'Main Meals'!D565</f>
        <v>Anagram Pomodoro Meatballs Gluten Free</v>
      </c>
    </row>
    <row r="565" spans="1:2" ht="31.2">
      <c r="A565" s="144">
        <f>'Main Meals'!C566</f>
        <v>98202</v>
      </c>
      <c r="B565" s="144" t="str">
        <f>'Main Meals'!D566</f>
        <v>Anagram Oreo Peanut Butter Energy Bites Gluten Free</v>
      </c>
    </row>
    <row r="566" spans="1:2" ht="31.2">
      <c r="A566" s="144">
        <f>'Main Meals'!C567</f>
        <v>97006</v>
      </c>
      <c r="B566" s="144" t="str">
        <f>'Main Meals'!D567</f>
        <v>Anagram Clinical Study Bundle (Menu 1) Gluten Free</v>
      </c>
    </row>
    <row r="567" spans="1:2" ht="31.2">
      <c r="A567" s="144">
        <f>'Main Meals'!C568</f>
        <v>97007</v>
      </c>
      <c r="B567" s="144" t="str">
        <f>'Main Meals'!D568</f>
        <v>Anagram Clinical Study Bundle (Menu 2) Gluten Free</v>
      </c>
    </row>
    <row r="568" spans="1:2">
      <c r="A568" s="144">
        <f>'Main Meals'!C569</f>
        <v>97008</v>
      </c>
      <c r="B568" s="144" t="str">
        <f>'Main Meals'!D569</f>
        <v>Anagram Backup Box Gluten Free</v>
      </c>
    </row>
    <row r="569" spans="1:2">
      <c r="A569" s="144">
        <f>'Main Meals'!C570</f>
        <v>5802</v>
      </c>
      <c r="B569" s="144" t="str">
        <f>'Main Meals'!D570</f>
        <v xml:space="preserve">Loaded Mashed Potatoes </v>
      </c>
    </row>
    <row r="570" spans="1:2">
      <c r="A570" s="144">
        <f>'Main Meals'!C571</f>
        <v>99509</v>
      </c>
      <c r="B570" s="144" t="str">
        <f>'Main Meals'!D571</f>
        <v xml:space="preserve">Omnivore Courtesy Box </v>
      </c>
    </row>
    <row r="571" spans="1:2">
      <c r="A571" s="144">
        <f>'Main Meals'!C572</f>
        <v>99510</v>
      </c>
      <c r="B571" s="144" t="str">
        <f>'Main Meals'!D572</f>
        <v xml:space="preserve">Vegetarian Courtesy Box </v>
      </c>
    </row>
    <row r="572" spans="1:2">
      <c r="A572" s="144">
        <f>'Main Meals'!C573</f>
        <v>99511</v>
      </c>
      <c r="B572" s="144" t="str">
        <f>'Main Meals'!D573</f>
        <v xml:space="preserve">Vegan Courtesy Box </v>
      </c>
    </row>
    <row r="573" spans="1:2">
      <c r="A573" s="144">
        <f>'Main Meals'!C574</f>
        <v>99512</v>
      </c>
      <c r="B573" s="144" t="str">
        <f>'Main Meals'!D574</f>
        <v xml:space="preserve">Pescatarian Courtesy Box </v>
      </c>
    </row>
    <row r="574" spans="1:2">
      <c r="A574" s="144">
        <f>'Main Meals'!C575</f>
        <v>40891</v>
      </c>
      <c r="B574" s="144" t="str">
        <f>'Main Meals'!D575</f>
        <v xml:space="preserve">Black Friday Bundle </v>
      </c>
    </row>
    <row r="575" spans="1:2">
      <c r="A575" s="144">
        <f>'Main Meals'!C576</f>
        <v>40892</v>
      </c>
      <c r="B575" s="144" t="str">
        <f>'Main Meals'!D576</f>
        <v xml:space="preserve">Cyber Monday Bundle </v>
      </c>
    </row>
    <row r="576" spans="1:2">
      <c r="A576" s="144">
        <f>'Main Meals'!C577</f>
        <v>20605</v>
      </c>
      <c r="B576" s="144" t="str">
        <f>'Main Meals'!D577</f>
        <v>Chocolate Coffee Cake 6-pack</v>
      </c>
    </row>
    <row r="577" spans="1:2">
      <c r="A577" s="144">
        <f>'Main Meals'!C578</f>
        <v>20606</v>
      </c>
      <c r="B577" s="144" t="str">
        <f>'Main Meals'!D578</f>
        <v>Raspberry Coffee Cake 6-pack</v>
      </c>
    </row>
    <row r="578" spans="1:2">
      <c r="A578" s="144">
        <f>'Main Meals'!C579</f>
        <v>20607</v>
      </c>
      <c r="B578" s="144" t="str">
        <f>'Main Meals'!D579</f>
        <v>Variety Coffee Cake 6-pack</v>
      </c>
    </row>
    <row r="579" spans="1:2">
      <c r="A579" s="144">
        <f>'Main Meals'!C580</f>
        <v>20608</v>
      </c>
      <c r="B579" s="144" t="str">
        <f>'Main Meals'!D580</f>
        <v>Cinnamon Coffee Cake 6-pack</v>
      </c>
    </row>
    <row r="580" spans="1:2">
      <c r="A580" s="144">
        <f>'Main Meals'!C581</f>
        <v>96501</v>
      </c>
      <c r="B580" s="144" t="str">
        <f>'Main Meals'!D581</f>
        <v xml:space="preserve">Chicken Bacon Lasagna </v>
      </c>
    </row>
    <row r="581" spans="1:2">
      <c r="A581" s="144">
        <f>'Main Meals'!C582</f>
        <v>50902</v>
      </c>
      <c r="B581" s="144" t="str">
        <f>'Main Meals'!D582</f>
        <v xml:space="preserve">Pulled BBQ Chicken Sliders </v>
      </c>
    </row>
    <row r="582" spans="1:2">
      <c r="A582" s="144">
        <f>'Main Meals'!C583</f>
        <v>14202</v>
      </c>
      <c r="B582" s="144" t="str">
        <f>'Main Meals'!D583</f>
        <v xml:space="preserve">Magret with Lavender </v>
      </c>
    </row>
    <row r="583" spans="1:2" ht="31.2">
      <c r="A583" s="144">
        <f>'Main Meals'!C584</f>
        <v>40893</v>
      </c>
      <c r="B583" s="144" t="str">
        <f>'Main Meals'!D584</f>
        <v xml:space="preserve">Holiday Experience Bundle: Magret with Lavender </v>
      </c>
    </row>
    <row r="584" spans="1:2">
      <c r="A584" s="144">
        <f>'Main Meals'!C585</f>
        <v>40894</v>
      </c>
      <c r="B584" s="144" t="str">
        <f>'Main Meals'!D585</f>
        <v>Holiday Experience  (Sea Bass) X2</v>
      </c>
    </row>
    <row r="585" spans="1:2" ht="31.2">
      <c r="A585" s="144">
        <f>'Main Meals'!C586</f>
        <v>40895</v>
      </c>
      <c r="B585" s="144" t="str">
        <f>'Main Meals'!D586</f>
        <v>Holiday Experience Bundle (Magret with Lavender) X2</v>
      </c>
    </row>
    <row r="586" spans="1:2">
      <c r="A586" s="144">
        <f>'Main Meals'!C587</f>
        <v>97203</v>
      </c>
      <c r="B586" s="144" t="str">
        <f>'Main Meals'!D587</f>
        <v>Anagram Lasagna Vegetarian</v>
      </c>
    </row>
    <row r="587" spans="1:2">
      <c r="A587" s="144">
        <f>'Main Meals'!C588</f>
        <v>98403</v>
      </c>
      <c r="B587" s="144" t="str">
        <f>'Main Meals'!D588</f>
        <v>Anagram Pomodoro Meatballs Vegetarian</v>
      </c>
    </row>
    <row r="588" spans="1:2">
      <c r="A588" s="144">
        <f>'Main Meals'!C589</f>
        <v>98903</v>
      </c>
      <c r="B588" s="144" t="str">
        <f>'Main Meals'!D589</f>
        <v>Anagram Tagliatelle Vegetarian</v>
      </c>
    </row>
    <row r="589" spans="1:2">
      <c r="A589" s="144">
        <f>'Main Meals'!C590</f>
        <v>97803</v>
      </c>
      <c r="B589" s="144" t="str">
        <f>'Main Meals'!D590</f>
        <v>Anagram Corn Casserole Vegetarian</v>
      </c>
    </row>
    <row r="590" spans="1:2">
      <c r="A590" s="144">
        <f>'Main Meals'!C591</f>
        <v>97503</v>
      </c>
      <c r="B590" s="144" t="str">
        <f>'Main Meals'!D591</f>
        <v>Anagram American Breakfast Vegetarian</v>
      </c>
    </row>
    <row r="591" spans="1:2" ht="31.2">
      <c r="A591" s="144">
        <f>'Main Meals'!C592</f>
        <v>7303</v>
      </c>
      <c r="B591" s="144" t="str">
        <f>'Main Meals'!D592</f>
        <v>Anagram Almond and Cranberry Energy Bites 4 Pack</v>
      </c>
    </row>
    <row r="592" spans="1:2">
      <c r="A592" s="144">
        <f>'Main Meals'!C593</f>
        <v>99601</v>
      </c>
      <c r="B592" s="144" t="str">
        <f>'Main Meals'!D593</f>
        <v>Anagram Dried Mango Vegetarian</v>
      </c>
    </row>
    <row r="593" spans="1:2" ht="31.2">
      <c r="A593" s="144">
        <f>'Main Meals'!C594</f>
        <v>97009</v>
      </c>
      <c r="B593" s="144" t="str">
        <f>'Main Meals'!D594</f>
        <v>Anagram Clinical Study Bundle (Menu 1) Vegetarian</v>
      </c>
    </row>
    <row r="594" spans="1:2" ht="31.2">
      <c r="A594" s="144">
        <f>'Main Meals'!C595</f>
        <v>97010</v>
      </c>
      <c r="B594" s="144" t="str">
        <f>'Main Meals'!D595</f>
        <v>Anagram Clinical Study Bundle (Menu 2) Vegetarian</v>
      </c>
    </row>
    <row r="595" spans="1:2" ht="31.2">
      <c r="A595" s="144">
        <f>'Main Meals'!C596</f>
        <v>80902</v>
      </c>
      <c r="B595" s="144" t="str">
        <f>'Main Meals'!D596</f>
        <v>Anagram Chocolate Fudge Brownie Bites (4 bites)</v>
      </c>
    </row>
    <row r="596" spans="1:2">
      <c r="A596" s="144">
        <f>'Main Meals'!C597</f>
        <v>12901</v>
      </c>
      <c r="B596" s="144" t="str">
        <f>'Main Meals'!D597</f>
        <v xml:space="preserve">Anagram Basmati Rice </v>
      </c>
    </row>
    <row r="597" spans="1:2">
      <c r="A597" s="144">
        <f>'Main Meals'!C598</f>
        <v>8620</v>
      </c>
      <c r="B597" s="144" t="str">
        <f>'Main Meals'!D598</f>
        <v xml:space="preserve">Anagram Herbed Quinoa </v>
      </c>
    </row>
    <row r="598" spans="1:2">
      <c r="A598" s="144">
        <f>'Main Meals'!C599</f>
        <v>3901</v>
      </c>
      <c r="B598" s="144" t="str">
        <f>'Main Meals'!D599</f>
        <v>New England Cod Chowder</v>
      </c>
    </row>
    <row r="599" spans="1:2">
      <c r="A599" s="144">
        <f>'Main Meals'!C600</f>
        <v>99701</v>
      </c>
      <c r="B599" s="144" t="str">
        <f>'Main Meals'!D600</f>
        <v>Cod and Chorizo Stew</v>
      </c>
    </row>
    <row r="600" spans="1:2">
      <c r="A600" s="144">
        <f>'Main Meals'!C601</f>
        <v>99801</v>
      </c>
      <c r="B600" s="144" t="str">
        <f>'Main Meals'!D601</f>
        <v>Moroccan Spiced Chicken</v>
      </c>
    </row>
    <row r="601" spans="1:2">
      <c r="A601" s="144">
        <f>'Main Meals'!C602</f>
        <v>99901</v>
      </c>
      <c r="B601" s="144" t="str">
        <f>'Main Meals'!D602</f>
        <v>Yogurt Day 1</v>
      </c>
    </row>
    <row r="602" spans="1:2">
      <c r="A602" s="144">
        <f>'Main Meals'!C603</f>
        <v>99902</v>
      </c>
      <c r="B602" s="144" t="str">
        <f>'Main Meals'!D603</f>
        <v>Yogurt Day 2</v>
      </c>
    </row>
    <row r="603" spans="1:2">
      <c r="A603" s="144">
        <f>'Main Meals'!C604</f>
        <v>99903</v>
      </c>
      <c r="B603" s="144" t="str">
        <f>'Main Meals'!D604</f>
        <v>Yogurt Day 3</v>
      </c>
    </row>
    <row r="604" spans="1:2">
      <c r="A604" s="144">
        <f>'Main Meals'!C605</f>
        <v>99911</v>
      </c>
      <c r="B604" s="144" t="str">
        <f>'Main Meals'!D605</f>
        <v>Orange Juice Day 1</v>
      </c>
    </row>
    <row r="605" spans="1:2">
      <c r="A605" s="144">
        <f>'Main Meals'!C606</f>
        <v>99912</v>
      </c>
      <c r="B605" s="144" t="str">
        <f>'Main Meals'!D606</f>
        <v>Orange Juice Day 2</v>
      </c>
    </row>
    <row r="606" spans="1:2">
      <c r="A606" s="144">
        <f>'Main Meals'!C607</f>
        <v>99913</v>
      </c>
      <c r="B606" s="144" t="str">
        <f>'Main Meals'!D607</f>
        <v>Orange Juice Day 3</v>
      </c>
    </row>
    <row r="607" spans="1:2">
      <c r="A607" s="144">
        <f>'Main Meals'!C608</f>
        <v>99921</v>
      </c>
      <c r="B607" s="144" t="str">
        <f>'Main Meals'!D608</f>
        <v>Mints Day 1</v>
      </c>
    </row>
    <row r="608" spans="1:2">
      <c r="A608" s="144">
        <f>'Main Meals'!C609</f>
        <v>99922</v>
      </c>
      <c r="B608" s="144" t="str">
        <f>'Main Meals'!D609</f>
        <v>Mints Day 2</v>
      </c>
    </row>
    <row r="609" spans="1:2">
      <c r="A609" s="144">
        <f>'Main Meals'!C610</f>
        <v>99923</v>
      </c>
      <c r="B609" s="144" t="str">
        <f>'Main Meals'!D610</f>
        <v>Mints Day 3</v>
      </c>
    </row>
    <row r="610" spans="1:2">
      <c r="A610" s="144">
        <f>'Main Meals'!C611</f>
        <v>99931</v>
      </c>
      <c r="B610" s="144" t="str">
        <f>'Main Meals'!D611</f>
        <v>Celery Day 1</v>
      </c>
    </row>
    <row r="611" spans="1:2">
      <c r="A611" s="144">
        <f>'Main Meals'!C612</f>
        <v>99932</v>
      </c>
      <c r="B611" s="144" t="str">
        <f>'Main Meals'!D612</f>
        <v>Celery Day 2</v>
      </c>
    </row>
    <row r="612" spans="1:2">
      <c r="A612" s="144">
        <f>'Main Meals'!C613</f>
        <v>99933</v>
      </c>
      <c r="B612" s="144" t="str">
        <f>'Main Meals'!D613</f>
        <v>Celery Day 3</v>
      </c>
    </row>
    <row r="613" spans="1:2">
      <c r="A613" s="144">
        <f>'Main Meals'!C614</f>
        <v>99941</v>
      </c>
      <c r="B613" s="144" t="str">
        <f>'Main Meals'!D614</f>
        <v>Brioche Bun Day 1</v>
      </c>
    </row>
    <row r="614" spans="1:2">
      <c r="A614" s="144">
        <f>'Main Meals'!C615</f>
        <v>99942</v>
      </c>
      <c r="B614" s="144" t="str">
        <f>'Main Meals'!D615</f>
        <v>Brioche Bun Day 2</v>
      </c>
    </row>
    <row r="615" spans="1:2">
      <c r="A615" s="144">
        <f>'Main Meals'!C616</f>
        <v>99943</v>
      </c>
      <c r="B615" s="144" t="str">
        <f>'Main Meals'!D616</f>
        <v>Brioche Bun Day 3</v>
      </c>
    </row>
    <row r="616" spans="1:2">
      <c r="A616" s="144">
        <f>'Main Meals'!C617</f>
        <v>99951</v>
      </c>
      <c r="B616" s="144" t="str">
        <f>'Main Meals'!D617</f>
        <v>Chopped Garlic Day 1</v>
      </c>
    </row>
    <row r="617" spans="1:2">
      <c r="A617" s="144">
        <f>'Main Meals'!C618</f>
        <v>99952</v>
      </c>
      <c r="B617" s="144" t="str">
        <f>'Main Meals'!D618</f>
        <v>Chopped Garlic Day 2</v>
      </c>
    </row>
    <row r="618" spans="1:2">
      <c r="A618" s="144">
        <f>'Main Meals'!C619</f>
        <v>99953</v>
      </c>
      <c r="B618" s="144" t="str">
        <f>'Main Meals'!D619</f>
        <v>Chopped Garlic Day 3</v>
      </c>
    </row>
    <row r="619" spans="1:2">
      <c r="A619" s="144">
        <f>'Main Meals'!C620</f>
        <v>99961</v>
      </c>
      <c r="B619" s="144" t="str">
        <f>'Main Meals'!D620</f>
        <v>Chopped Onion Day 1</v>
      </c>
    </row>
    <row r="620" spans="1:2">
      <c r="A620" s="144">
        <f>'Main Meals'!C621</f>
        <v>99962</v>
      </c>
      <c r="B620" s="144" t="str">
        <f>'Main Meals'!D621</f>
        <v>Chopped Onion Day 2</v>
      </c>
    </row>
    <row r="621" spans="1:2">
      <c r="A621" s="144">
        <f>'Main Meals'!C622</f>
        <v>99963</v>
      </c>
      <c r="B621" s="144" t="str">
        <f>'Main Meals'!D622</f>
        <v>Chopped Onion Day 3</v>
      </c>
    </row>
    <row r="622" spans="1:2">
      <c r="A622" s="144">
        <f>'Main Meals'!C623</f>
        <v>99971</v>
      </c>
      <c r="B622" s="144" t="str">
        <f>'Main Meals'!D623</f>
        <v>Chickpeas Day 1</v>
      </c>
    </row>
    <row r="623" spans="1:2">
      <c r="A623" s="144">
        <f>'Main Meals'!C624</f>
        <v>99972</v>
      </c>
      <c r="B623" s="144" t="str">
        <f>'Main Meals'!D624</f>
        <v>Chickpeas Day 2</v>
      </c>
    </row>
    <row r="624" spans="1:2">
      <c r="A624" s="144">
        <f>'Main Meals'!C625</f>
        <v>99973</v>
      </c>
      <c r="B624" s="144" t="str">
        <f>'Main Meals'!D625</f>
        <v>Chickpeas Day 3</v>
      </c>
    </row>
    <row r="625" spans="1:2">
      <c r="A625" s="144">
        <f>'Main Meals'!C626</f>
        <v>99981</v>
      </c>
      <c r="B625" s="144" t="str">
        <f>'Main Meals'!D626</f>
        <v>Arroz con Pollo</v>
      </c>
    </row>
    <row r="626" spans="1:2">
      <c r="A626" s="144">
        <f>'Main Meals'!C627</f>
        <v>99982</v>
      </c>
      <c r="B626" s="144" t="str">
        <f>'Main Meals'!D627</f>
        <v>Empanadas with Chipotle Slaw</v>
      </c>
    </row>
    <row r="627" spans="1:2">
      <c r="A627" s="144">
        <f>'Main Meals'!C628</f>
        <v>99983</v>
      </c>
      <c r="B627" s="144" t="str">
        <f>'Main Meals'!D628</f>
        <v>Pulled Beef over Rice &amp; Beans</v>
      </c>
    </row>
    <row r="628" spans="1:2">
      <c r="A628" s="144">
        <f>'Main Meals'!C629</f>
        <v>97011</v>
      </c>
      <c r="B628" s="144" t="str">
        <f>'Main Meals'!D629</f>
        <v>Anagram Allergen (Menu 1)</v>
      </c>
    </row>
    <row r="629" spans="1:2">
      <c r="A629" s="144">
        <f>'Main Meals'!C630</f>
        <v>97012</v>
      </c>
      <c r="B629" s="144" t="str">
        <f>'Main Meals'!D630</f>
        <v>Anagram Allergen (Menu 2)</v>
      </c>
    </row>
    <row r="630" spans="1:2">
      <c r="A630" s="144">
        <f>'Main Meals'!C631</f>
        <v>12803</v>
      </c>
      <c r="B630" s="144" t="str">
        <f>'Main Meals'!D631</f>
        <v>Anagram Mac &amp; Cheese</v>
      </c>
    </row>
    <row r="631" spans="1:2">
      <c r="A631" s="144">
        <f>'Main Meals'!C632</f>
        <v>20609</v>
      </c>
      <c r="B631" s="144" t="str">
        <f>'Main Meals'!D632</f>
        <v>Chocolate Coffee Cake Individual</v>
      </c>
    </row>
    <row r="632" spans="1:2">
      <c r="A632" s="144">
        <f>'Main Meals'!C633</f>
        <v>20610</v>
      </c>
      <c r="B632" s="144" t="str">
        <f>'Main Meals'!D633</f>
        <v>Raspberry Coffee Cake Individual</v>
      </c>
    </row>
    <row r="633" spans="1:2">
      <c r="A633" s="144">
        <f>'Main Meals'!C634</f>
        <v>20403</v>
      </c>
      <c r="B633" s="144" t="str">
        <f>'Main Meals'!D634</f>
        <v>Ginger Snaps (2X)</v>
      </c>
    </row>
    <row r="634" spans="1:2">
      <c r="A634" s="144">
        <f>'Main Meals'!C635</f>
        <v>97804</v>
      </c>
      <c r="B634" s="144" t="str">
        <f>'Main Meals'!D635</f>
        <v>Anagram Corn Casserole Gluten Free Allergen</v>
      </c>
    </row>
    <row r="635" spans="1:2">
      <c r="A635" s="144"/>
    </row>
    <row r="636" spans="1:2">
      <c r="A636" s="144"/>
    </row>
    <row r="637" spans="1:2">
      <c r="A637" s="144"/>
    </row>
    <row r="638" spans="1:2">
      <c r="A638" s="144"/>
    </row>
    <row r="639" spans="1:2">
      <c r="A639" s="144"/>
    </row>
    <row r="640" spans="1:2">
      <c r="A640" s="144"/>
    </row>
    <row r="641" spans="1:1">
      <c r="A641" s="144"/>
    </row>
    <row r="642" spans="1:1">
      <c r="A642" s="144"/>
    </row>
    <row r="643" spans="1:1">
      <c r="A643" s="144"/>
    </row>
    <row r="644" spans="1:1">
      <c r="A644" s="144"/>
    </row>
    <row r="645" spans="1:1">
      <c r="A645" s="144"/>
    </row>
    <row r="646" spans="1:1">
      <c r="A646" s="144"/>
    </row>
    <row r="647" spans="1:1">
      <c r="A647" s="144"/>
    </row>
    <row r="648" spans="1:1">
      <c r="A648" s="144"/>
    </row>
    <row r="649" spans="1:1">
      <c r="A649" s="144"/>
    </row>
    <row r="650" spans="1:1">
      <c r="A650" s="144"/>
    </row>
    <row r="651" spans="1:1">
      <c r="A651" s="144"/>
    </row>
    <row r="843" ht="54" customHeight="1"/>
  </sheetData>
  <autoFilter ref="A1:E475" xr:uid="{FE672ED0-0FC9-CE4C-9B5D-B943CBAC52F1}"/>
  <pageMargins left="0.7" right="0.7" top="0.75" bottom="0.75" header="0.3" footer="0.3"/>
  <pageSetup scale="37" orientation="landscape" horizontalDpi="4294967292" verticalDpi="4294967292"/>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X641"/>
  <sheetViews>
    <sheetView zoomScaleNormal="60" zoomScalePageLayoutView="88" workbookViewId="0">
      <pane xSplit="2" ySplit="1" topLeftCell="C608" activePane="bottomRight" state="frozen"/>
      <selection pane="topRight" activeCell="D88" sqref="D88"/>
      <selection pane="bottomLeft" activeCell="D88" sqref="D88"/>
      <selection pane="bottomRight" activeCell="B555" sqref="B555:B635"/>
    </sheetView>
  </sheetViews>
  <sheetFormatPr defaultColWidth="18.796875" defaultRowHeight="15.6"/>
  <cols>
    <col min="1" max="1" width="14" style="165" bestFit="1" customWidth="1"/>
    <col min="2" max="2" width="59.5" style="227" customWidth="1"/>
    <col min="3" max="3" width="62.796875" style="166" customWidth="1"/>
    <col min="4" max="4" width="34.5" style="166" customWidth="1"/>
    <col min="5" max="6" width="27.796875" style="166" customWidth="1"/>
    <col min="7" max="8" width="22" style="176" customWidth="1"/>
    <col min="9" max="9" width="14.5" style="176" customWidth="1"/>
    <col min="10" max="10" width="23.296875" style="176" customWidth="1"/>
    <col min="11" max="11" width="14.5" style="176" customWidth="1"/>
    <col min="12" max="12" width="22.69921875" style="176" bestFit="1" customWidth="1"/>
    <col min="13" max="13" width="14.5" style="176" customWidth="1"/>
    <col min="14" max="14" width="22.69921875" style="176" bestFit="1" customWidth="1"/>
    <col min="15" max="15" width="19.296875" style="176" bestFit="1" customWidth="1"/>
    <col min="16" max="16" width="22.69921875" style="176" bestFit="1" customWidth="1"/>
    <col min="17" max="17" width="19.296875" style="176" bestFit="1" customWidth="1"/>
    <col min="18" max="18" width="33.796875" style="176" customWidth="1"/>
    <col min="19" max="19" width="19.296875" style="168" bestFit="1" customWidth="1"/>
    <col min="20" max="20" width="37.19921875" style="168" bestFit="1" customWidth="1"/>
    <col min="21" max="21" width="19.296875" style="168" bestFit="1" customWidth="1"/>
    <col min="22" max="22" width="22.69921875" style="168" bestFit="1" customWidth="1"/>
    <col min="23" max="23" width="14.296875" style="168" bestFit="1" customWidth="1"/>
    <col min="24" max="24" width="37.69921875" style="168" bestFit="1" customWidth="1"/>
    <col min="25" max="16384" width="18.796875" style="162"/>
  </cols>
  <sheetData>
    <row r="1" spans="1:24" s="179" customFormat="1">
      <c r="A1" s="163" t="s">
        <v>2</v>
      </c>
      <c r="B1" s="225" t="s">
        <v>973</v>
      </c>
      <c r="C1" s="163" t="s">
        <v>720</v>
      </c>
      <c r="D1" s="163" t="s">
        <v>721</v>
      </c>
      <c r="E1" s="163" t="s">
        <v>1252</v>
      </c>
      <c r="F1" s="163" t="s">
        <v>1253</v>
      </c>
      <c r="G1" s="164" t="s">
        <v>7</v>
      </c>
      <c r="H1" s="164" t="s">
        <v>8</v>
      </c>
      <c r="I1" s="164" t="s">
        <v>9</v>
      </c>
      <c r="J1" s="164" t="s">
        <v>10</v>
      </c>
      <c r="K1" s="164" t="s">
        <v>11</v>
      </c>
      <c r="L1" s="164" t="s">
        <v>12</v>
      </c>
      <c r="M1" s="164" t="s">
        <v>13</v>
      </c>
      <c r="N1" s="164" t="s">
        <v>14</v>
      </c>
      <c r="O1" s="164" t="s">
        <v>15</v>
      </c>
      <c r="P1" s="164" t="s">
        <v>16</v>
      </c>
      <c r="Q1" s="164" t="s">
        <v>17</v>
      </c>
      <c r="R1" s="164" t="s">
        <v>18</v>
      </c>
      <c r="S1" s="164" t="s">
        <v>670</v>
      </c>
      <c r="T1" s="164" t="s">
        <v>671</v>
      </c>
      <c r="U1" s="164" t="s">
        <v>670</v>
      </c>
      <c r="V1" s="164" t="s">
        <v>671</v>
      </c>
      <c r="W1" s="164" t="s">
        <v>670</v>
      </c>
      <c r="X1" s="164" t="s">
        <v>671</v>
      </c>
    </row>
    <row r="2" spans="1:24" s="219" customFormat="1" ht="46.8">
      <c r="A2" s="215">
        <f>'Main Meals'!C2</f>
        <v>1001</v>
      </c>
      <c r="B2" s="215" t="str">
        <f>'Main Meals'!D2</f>
        <v>Pad Thai (Tofu)</v>
      </c>
      <c r="C2" s="216" t="s">
        <v>718</v>
      </c>
      <c r="D2" s="216"/>
      <c r="E2" s="216"/>
      <c r="F2" s="216"/>
      <c r="G2" s="217">
        <v>101</v>
      </c>
      <c r="H2" s="217" t="s">
        <v>24</v>
      </c>
      <c r="I2" s="217" t="s">
        <v>25</v>
      </c>
      <c r="J2" s="217"/>
      <c r="K2" s="217" t="s">
        <v>25</v>
      </c>
      <c r="L2" s="217"/>
      <c r="M2" s="217" t="s">
        <v>25</v>
      </c>
      <c r="N2" s="217"/>
      <c r="O2" s="217" t="s">
        <v>25</v>
      </c>
      <c r="P2" s="217"/>
      <c r="Q2" s="217">
        <v>601</v>
      </c>
      <c r="R2" s="217" t="s">
        <v>26</v>
      </c>
      <c r="S2" s="218"/>
      <c r="T2" s="218"/>
      <c r="U2" s="218"/>
      <c r="V2" s="218"/>
      <c r="W2" s="218"/>
      <c r="X2" s="218"/>
    </row>
    <row r="3" spans="1:24" ht="46.8">
      <c r="A3" s="165">
        <f>'Main Meals'!C3</f>
        <v>1002</v>
      </c>
      <c r="B3" s="165" t="str">
        <f>'Main Meals'!D3</f>
        <v>Pad Thai (Shrimp)</v>
      </c>
      <c r="C3" s="166" t="s">
        <v>718</v>
      </c>
      <c r="G3" s="167">
        <v>101</v>
      </c>
      <c r="H3" s="167" t="s">
        <v>24</v>
      </c>
      <c r="I3" s="167" t="s">
        <v>25</v>
      </c>
      <c r="J3" s="167"/>
      <c r="K3" s="167" t="s">
        <v>25</v>
      </c>
      <c r="L3" s="167"/>
      <c r="M3" s="167" t="s">
        <v>25</v>
      </c>
      <c r="N3" s="167"/>
      <c r="O3" s="167" t="s">
        <v>25</v>
      </c>
      <c r="P3" s="167"/>
      <c r="Q3" s="167">
        <v>601</v>
      </c>
      <c r="R3" s="167" t="s">
        <v>26</v>
      </c>
    </row>
    <row r="4" spans="1:24" ht="46.8">
      <c r="A4" s="165">
        <f>'Main Meals'!C4</f>
        <v>1101</v>
      </c>
      <c r="B4" s="165" t="str">
        <f>'Main Meals'!D4</f>
        <v>Teriyaki Donburi  (Tofu)</v>
      </c>
      <c r="C4" s="166" t="s">
        <v>718</v>
      </c>
      <c r="G4" s="167">
        <v>109</v>
      </c>
      <c r="H4" s="167" t="s">
        <v>33</v>
      </c>
      <c r="I4" s="167" t="s">
        <v>25</v>
      </c>
      <c r="J4" s="167"/>
      <c r="K4" s="167" t="s">
        <v>25</v>
      </c>
      <c r="L4" s="167"/>
      <c r="M4" s="167" t="s">
        <v>25</v>
      </c>
      <c r="N4" s="167"/>
      <c r="O4" s="167" t="s">
        <v>25</v>
      </c>
      <c r="P4" s="167"/>
      <c r="Q4" s="167" t="s">
        <v>25</v>
      </c>
      <c r="R4" s="167"/>
    </row>
    <row r="5" spans="1:24" ht="46.8">
      <c r="A5" s="165">
        <f>'Main Meals'!C5</f>
        <v>1102</v>
      </c>
      <c r="B5" s="165" t="str">
        <f>'Main Meals'!D5</f>
        <v>Teriyaki Donburi  (Chicken)</v>
      </c>
      <c r="C5" s="166" t="s">
        <v>1102</v>
      </c>
      <c r="G5" s="167">
        <v>109</v>
      </c>
      <c r="H5" s="167" t="s">
        <v>33</v>
      </c>
      <c r="I5" s="167" t="s">
        <v>25</v>
      </c>
      <c r="J5" s="167"/>
      <c r="K5" s="167" t="s">
        <v>25</v>
      </c>
      <c r="L5" s="167"/>
      <c r="M5" s="167" t="s">
        <v>25</v>
      </c>
      <c r="N5" s="167"/>
      <c r="O5" s="167" t="s">
        <v>25</v>
      </c>
      <c r="P5" s="167"/>
      <c r="Q5" s="167" t="s">
        <v>25</v>
      </c>
      <c r="R5" s="167"/>
    </row>
    <row r="6" spans="1:24" ht="46.8">
      <c r="A6" s="165">
        <f>'Main Meals'!C6</f>
        <v>1103</v>
      </c>
      <c r="B6" s="165" t="str">
        <f>'Main Meals'!D6</f>
        <v>Teriyaki Donburi  (Beef)</v>
      </c>
      <c r="C6" s="166" t="s">
        <v>718</v>
      </c>
      <c r="G6" s="167">
        <v>109</v>
      </c>
      <c r="H6" s="167" t="s">
        <v>33</v>
      </c>
      <c r="I6" s="167" t="s">
        <v>25</v>
      </c>
      <c r="J6" s="167"/>
      <c r="K6" s="167" t="s">
        <v>25</v>
      </c>
      <c r="L6" s="167"/>
      <c r="M6" s="167" t="s">
        <v>25</v>
      </c>
      <c r="N6" s="167"/>
      <c r="O6" s="167" t="s">
        <v>25</v>
      </c>
      <c r="P6" s="167"/>
      <c r="Q6" s="167" t="s">
        <v>25</v>
      </c>
      <c r="R6" s="167"/>
    </row>
    <row r="7" spans="1:24" ht="46.8">
      <c r="A7" s="165">
        <f>'Main Meals'!C7</f>
        <v>1201</v>
      </c>
      <c r="B7" s="165" t="str">
        <f>'Main Meals'!D7</f>
        <v>Zucchini 'Spaghetti' Bolognese  (Bolognese)</v>
      </c>
      <c r="C7" s="166" t="s">
        <v>718</v>
      </c>
      <c r="G7" s="167">
        <v>105</v>
      </c>
      <c r="H7" s="167" t="s">
        <v>37</v>
      </c>
      <c r="I7" s="167" t="s">
        <v>25</v>
      </c>
      <c r="J7" s="167"/>
      <c r="K7" s="167" t="s">
        <v>25</v>
      </c>
      <c r="L7" s="167"/>
      <c r="M7" s="167" t="s">
        <v>25</v>
      </c>
      <c r="N7" s="167"/>
      <c r="O7" s="169">
        <v>504</v>
      </c>
      <c r="P7" s="170" t="s">
        <v>695</v>
      </c>
      <c r="Q7" s="167" t="s">
        <v>25</v>
      </c>
      <c r="R7" s="167"/>
    </row>
    <row r="8" spans="1:24" ht="46.8">
      <c r="A8" s="165">
        <f>'Main Meals'!C8</f>
        <v>1202</v>
      </c>
      <c r="B8" s="165" t="str">
        <f>'Main Meals'!D8</f>
        <v>Zucchini 'Spaghetti' Pomodoro  (Pomodoro)</v>
      </c>
      <c r="C8" s="166" t="s">
        <v>718</v>
      </c>
      <c r="G8" s="167">
        <v>106</v>
      </c>
      <c r="H8" s="167" t="s">
        <v>42</v>
      </c>
      <c r="I8" s="167" t="s">
        <v>25</v>
      </c>
      <c r="J8" s="167"/>
      <c r="K8" s="167" t="s">
        <v>25</v>
      </c>
      <c r="L8" s="167"/>
      <c r="M8" s="167" t="s">
        <v>25</v>
      </c>
      <c r="N8" s="167"/>
      <c r="O8" s="169">
        <v>504</v>
      </c>
      <c r="P8" s="170" t="s">
        <v>695</v>
      </c>
      <c r="Q8" s="167" t="s">
        <v>25</v>
      </c>
      <c r="R8" s="167"/>
    </row>
    <row r="9" spans="1:24">
      <c r="A9" s="165">
        <f>'Main Meals'!C9</f>
        <v>1300</v>
      </c>
      <c r="B9" s="165" t="str">
        <f>'Main Meals'!D9</f>
        <v xml:space="preserve">Caprese Sandwich (OLD NOT ACTIVE) </v>
      </c>
      <c r="C9" s="161"/>
      <c r="D9" s="161"/>
      <c r="E9" s="161"/>
      <c r="F9" s="161"/>
      <c r="G9" s="167">
        <v>103</v>
      </c>
      <c r="H9" s="167" t="s">
        <v>45</v>
      </c>
      <c r="I9" s="167" t="s">
        <v>25</v>
      </c>
      <c r="J9" s="167"/>
      <c r="K9" s="167" t="s">
        <v>25</v>
      </c>
      <c r="L9" s="167"/>
      <c r="M9" s="167" t="s">
        <v>25</v>
      </c>
      <c r="N9" s="167"/>
      <c r="O9" s="167" t="s">
        <v>25</v>
      </c>
      <c r="P9" s="167"/>
      <c r="Q9" s="167" t="s">
        <v>25</v>
      </c>
      <c r="R9" s="167"/>
    </row>
    <row r="10" spans="1:24">
      <c r="A10" s="165">
        <f>'Main Meals'!C10</f>
        <v>1400</v>
      </c>
      <c r="B10" s="165" t="str">
        <f>'Main Meals'!D10</f>
        <v xml:space="preserve">Buddha bowl (OLD NOT ACTIVE) </v>
      </c>
      <c r="C10" s="161"/>
      <c r="D10" s="161"/>
      <c r="E10" s="161"/>
      <c r="F10" s="161"/>
      <c r="G10" s="167">
        <v>107</v>
      </c>
      <c r="H10" s="167" t="s">
        <v>47</v>
      </c>
      <c r="I10" s="167" t="s">
        <v>25</v>
      </c>
      <c r="J10" s="167"/>
      <c r="K10" s="167" t="s">
        <v>25</v>
      </c>
      <c r="L10" s="167"/>
      <c r="M10" s="167" t="s">
        <v>25</v>
      </c>
      <c r="N10" s="167"/>
      <c r="O10" s="167" t="s">
        <v>25</v>
      </c>
      <c r="P10" s="167"/>
      <c r="Q10" s="167" t="s">
        <v>25</v>
      </c>
      <c r="R10" s="167"/>
    </row>
    <row r="11" spans="1:24" s="282" customFormat="1">
      <c r="A11" s="278">
        <f>'Main Meals'!C11</f>
        <v>1500</v>
      </c>
      <c r="B11" s="278" t="str">
        <f>'Main Meals'!D11</f>
        <v xml:space="preserve">Tuna Nicoise Sandwich </v>
      </c>
      <c r="C11" s="279"/>
      <c r="D11" s="279"/>
      <c r="E11" s="279"/>
      <c r="F11" s="279"/>
      <c r="G11" s="280">
        <v>102</v>
      </c>
      <c r="H11" s="280" t="s">
        <v>50</v>
      </c>
      <c r="I11" s="280" t="s">
        <v>25</v>
      </c>
      <c r="J11" s="280"/>
      <c r="K11" s="280" t="s">
        <v>25</v>
      </c>
      <c r="L11" s="280"/>
      <c r="M11" s="280" t="s">
        <v>25</v>
      </c>
      <c r="N11" s="280"/>
      <c r="O11" s="280" t="s">
        <v>25</v>
      </c>
      <c r="P11" s="280"/>
      <c r="Q11" s="280" t="s">
        <v>25</v>
      </c>
      <c r="R11" s="280"/>
      <c r="S11" s="281"/>
      <c r="T11" s="281"/>
      <c r="U11" s="281"/>
      <c r="V11" s="281"/>
      <c r="W11" s="281"/>
      <c r="X11" s="281"/>
    </row>
    <row r="12" spans="1:24" ht="109.2">
      <c r="A12" s="165">
        <f>'Main Meals'!C12</f>
        <v>1601</v>
      </c>
      <c r="B12" s="165" t="str">
        <f>'Main Meals'!D12</f>
        <v>Tikka Masala  (Tofu)</v>
      </c>
      <c r="C12" s="166" t="s">
        <v>737</v>
      </c>
      <c r="E12" s="166" t="s">
        <v>1254</v>
      </c>
      <c r="F12" s="166" t="s">
        <v>1255</v>
      </c>
      <c r="G12" s="167" t="s">
        <v>25</v>
      </c>
      <c r="H12" s="167"/>
      <c r="I12" s="167">
        <v>204</v>
      </c>
      <c r="J12" s="167" t="s">
        <v>54</v>
      </c>
      <c r="K12" s="167" t="s">
        <v>25</v>
      </c>
      <c r="L12" s="167"/>
      <c r="M12" s="167" t="s">
        <v>25</v>
      </c>
      <c r="N12" s="167"/>
      <c r="O12" s="167" t="s">
        <v>25</v>
      </c>
      <c r="P12" s="167"/>
      <c r="Q12" s="167" t="s">
        <v>25</v>
      </c>
      <c r="R12" s="167"/>
    </row>
    <row r="13" spans="1:24" ht="109.2">
      <c r="A13" s="165">
        <f>'Main Meals'!C13</f>
        <v>1602</v>
      </c>
      <c r="B13" s="165" t="str">
        <f>'Main Meals'!D13</f>
        <v>Tikka Masala  (Chicken)</v>
      </c>
      <c r="C13" s="166" t="s">
        <v>1103</v>
      </c>
      <c r="E13" s="166" t="s">
        <v>1254</v>
      </c>
      <c r="F13" s="166" t="s">
        <v>1255</v>
      </c>
      <c r="G13" s="167" t="s">
        <v>25</v>
      </c>
      <c r="H13" s="167"/>
      <c r="I13" s="167">
        <v>204</v>
      </c>
      <c r="J13" s="167" t="s">
        <v>54</v>
      </c>
      <c r="K13" s="167" t="s">
        <v>25</v>
      </c>
      <c r="L13" s="167"/>
      <c r="M13" s="167" t="s">
        <v>25</v>
      </c>
      <c r="N13" s="167"/>
      <c r="O13" s="167" t="s">
        <v>25</v>
      </c>
      <c r="P13" s="167"/>
      <c r="Q13" s="167" t="s">
        <v>25</v>
      </c>
      <c r="R13" s="167"/>
    </row>
    <row r="14" spans="1:24" s="219" customFormat="1">
      <c r="A14" s="215">
        <f>'Main Meals'!C14</f>
        <v>1700</v>
      </c>
      <c r="B14" s="215" t="str">
        <f>'Main Meals'!D14</f>
        <v xml:space="preserve">Mediterranean Beef Salad  </v>
      </c>
      <c r="C14" s="222"/>
      <c r="D14" s="222"/>
      <c r="E14" s="222"/>
      <c r="F14" s="222"/>
      <c r="G14" s="217">
        <v>108</v>
      </c>
      <c r="H14" s="217" t="s">
        <v>58</v>
      </c>
      <c r="I14" s="217" t="s">
        <v>25</v>
      </c>
      <c r="J14" s="217"/>
      <c r="K14" s="217" t="s">
        <v>25</v>
      </c>
      <c r="L14" s="217"/>
      <c r="M14" s="217" t="s">
        <v>25</v>
      </c>
      <c r="N14" s="217"/>
      <c r="O14" s="217">
        <v>503</v>
      </c>
      <c r="P14" s="217" t="s">
        <v>59</v>
      </c>
      <c r="Q14" s="217" t="s">
        <v>25</v>
      </c>
      <c r="R14" s="217"/>
      <c r="S14" s="218"/>
      <c r="T14" s="218"/>
      <c r="U14" s="218"/>
      <c r="V14" s="218"/>
      <c r="W14" s="218"/>
      <c r="X14" s="218"/>
    </row>
    <row r="15" spans="1:24" ht="31.2">
      <c r="A15" s="165">
        <f>'Main Meals'!C15</f>
        <v>1801</v>
      </c>
      <c r="B15" s="165" t="str">
        <f>'Main Meals'!D15</f>
        <v>Tacos Especiales (Veggie)</v>
      </c>
      <c r="C15" s="166" t="s">
        <v>737</v>
      </c>
      <c r="G15" s="167">
        <v>110</v>
      </c>
      <c r="H15" s="167" t="s">
        <v>63</v>
      </c>
      <c r="I15" s="167">
        <v>208</v>
      </c>
      <c r="J15" s="167" t="s">
        <v>64</v>
      </c>
      <c r="K15" s="167" t="s">
        <v>25</v>
      </c>
      <c r="L15" s="167"/>
      <c r="M15" s="167">
        <v>403</v>
      </c>
      <c r="N15" s="167" t="s">
        <v>65</v>
      </c>
      <c r="O15" s="167">
        <v>501</v>
      </c>
      <c r="P15" s="167" t="s">
        <v>66</v>
      </c>
      <c r="Q15" s="167" t="s">
        <v>25</v>
      </c>
      <c r="R15" s="167"/>
    </row>
    <row r="16" spans="1:24" ht="31.2">
      <c r="A16" s="165">
        <f>'Main Meals'!C16</f>
        <v>1802</v>
      </c>
      <c r="B16" s="165" t="str">
        <f>'Main Meals'!D16</f>
        <v>Tacos Especiales (Shrimp)</v>
      </c>
      <c r="C16" s="166" t="s">
        <v>737</v>
      </c>
      <c r="G16" s="167">
        <v>110</v>
      </c>
      <c r="H16" s="167" t="s">
        <v>63</v>
      </c>
      <c r="I16" s="167">
        <v>208</v>
      </c>
      <c r="J16" s="167" t="s">
        <v>615</v>
      </c>
      <c r="K16" s="167" t="s">
        <v>25</v>
      </c>
      <c r="L16" s="167"/>
      <c r="M16" s="167">
        <v>403</v>
      </c>
      <c r="N16" s="167" t="s">
        <v>65</v>
      </c>
      <c r="O16" s="167">
        <v>501</v>
      </c>
      <c r="P16" s="167" t="s">
        <v>66</v>
      </c>
      <c r="Q16" s="167" t="s">
        <v>25</v>
      </c>
      <c r="R16" s="167"/>
    </row>
    <row r="17" spans="1:24" ht="46.8">
      <c r="A17" s="165">
        <f>'Main Meals'!C17</f>
        <v>1803</v>
      </c>
      <c r="B17" s="165" t="str">
        <f>'Main Meals'!D17</f>
        <v>Tacos Especiales (Chicken)</v>
      </c>
      <c r="C17" s="166" t="s">
        <v>1103</v>
      </c>
      <c r="G17" s="167">
        <v>110</v>
      </c>
      <c r="H17" s="167" t="s">
        <v>63</v>
      </c>
      <c r="I17" s="167">
        <v>208</v>
      </c>
      <c r="J17" s="167" t="s">
        <v>64</v>
      </c>
      <c r="K17" s="167" t="s">
        <v>25</v>
      </c>
      <c r="L17" s="167"/>
      <c r="M17" s="167">
        <v>403</v>
      </c>
      <c r="N17" s="167" t="s">
        <v>65</v>
      </c>
      <c r="O17" s="167">
        <v>501</v>
      </c>
      <c r="P17" s="167" t="s">
        <v>66</v>
      </c>
      <c r="Q17" s="167" t="s">
        <v>25</v>
      </c>
      <c r="R17" s="167"/>
    </row>
    <row r="18" spans="1:24" ht="31.2">
      <c r="A18" s="165">
        <f>'Main Meals'!C18</f>
        <v>1804</v>
      </c>
      <c r="B18" s="165" t="str">
        <f>'Main Meals'!D18</f>
        <v>Tacos Especiales (Beef)</v>
      </c>
      <c r="C18" s="166" t="s">
        <v>737</v>
      </c>
      <c r="G18" s="167">
        <v>110</v>
      </c>
      <c r="H18" s="167" t="s">
        <v>63</v>
      </c>
      <c r="I18" s="167">
        <v>208</v>
      </c>
      <c r="J18" s="167" t="s">
        <v>64</v>
      </c>
      <c r="K18" s="167" t="s">
        <v>25</v>
      </c>
      <c r="L18" s="167"/>
      <c r="M18" s="167">
        <v>403</v>
      </c>
      <c r="N18" s="167" t="s">
        <v>65</v>
      </c>
      <c r="O18" s="167">
        <v>501</v>
      </c>
      <c r="P18" s="167" t="s">
        <v>66</v>
      </c>
      <c r="Q18" s="167" t="s">
        <v>25</v>
      </c>
      <c r="R18" s="167"/>
    </row>
    <row r="19" spans="1:24" ht="46.8">
      <c r="A19" s="165">
        <f>'Main Meals'!C19</f>
        <v>1901</v>
      </c>
      <c r="B19" s="165" t="str">
        <f>'Main Meals'!D19</f>
        <v>Grilled Kebabs  (Veggie)</v>
      </c>
      <c r="C19" s="166" t="s">
        <v>718</v>
      </c>
      <c r="D19" s="161"/>
      <c r="E19" s="161"/>
      <c r="F19" s="161"/>
      <c r="G19" s="167" t="s">
        <v>25</v>
      </c>
      <c r="H19" s="167"/>
      <c r="I19" s="167">
        <v>207</v>
      </c>
      <c r="J19" s="167" t="s">
        <v>73</v>
      </c>
      <c r="K19" s="167">
        <v>304</v>
      </c>
      <c r="L19" s="167" t="s">
        <v>74</v>
      </c>
      <c r="M19" s="167" t="s">
        <v>25</v>
      </c>
      <c r="N19" s="167"/>
      <c r="O19" s="167" t="s">
        <v>25</v>
      </c>
      <c r="P19" s="167"/>
      <c r="Q19" s="167" t="s">
        <v>25</v>
      </c>
      <c r="R19" s="167"/>
    </row>
    <row r="20" spans="1:24" ht="46.8">
      <c r="A20" s="165">
        <f>'Main Meals'!C20</f>
        <v>1902</v>
      </c>
      <c r="B20" s="165" t="str">
        <f>'Main Meals'!D20</f>
        <v>Grilled Kebabs  (Shrimp)</v>
      </c>
      <c r="C20" s="166" t="s">
        <v>718</v>
      </c>
      <c r="D20" s="161"/>
      <c r="E20" s="161"/>
      <c r="F20" s="161"/>
      <c r="G20" s="167" t="s">
        <v>25</v>
      </c>
      <c r="H20" s="167"/>
      <c r="I20" s="167">
        <v>207</v>
      </c>
      <c r="J20" s="167" t="s">
        <v>73</v>
      </c>
      <c r="K20" s="167">
        <v>304</v>
      </c>
      <c r="L20" s="167" t="s">
        <v>74</v>
      </c>
      <c r="M20" s="167" t="s">
        <v>25</v>
      </c>
      <c r="N20" s="167"/>
      <c r="O20" s="167" t="s">
        <v>25</v>
      </c>
      <c r="P20" s="167"/>
      <c r="Q20" s="167" t="s">
        <v>25</v>
      </c>
      <c r="R20" s="167"/>
    </row>
    <row r="21" spans="1:24" ht="46.8">
      <c r="A21" s="165">
        <f>'Main Meals'!C21</f>
        <v>1903</v>
      </c>
      <c r="B21" s="165" t="str">
        <f>'Main Meals'!D21</f>
        <v>Grilled Kebabs  (Chicken)</v>
      </c>
      <c r="C21" s="166" t="s">
        <v>718</v>
      </c>
      <c r="D21" s="161"/>
      <c r="E21" s="161"/>
      <c r="F21" s="161"/>
      <c r="G21" s="167" t="s">
        <v>25</v>
      </c>
      <c r="H21" s="167"/>
      <c r="I21" s="167">
        <v>207</v>
      </c>
      <c r="J21" s="167" t="s">
        <v>73</v>
      </c>
      <c r="K21" s="167">
        <v>304</v>
      </c>
      <c r="L21" s="167" t="s">
        <v>74</v>
      </c>
      <c r="M21" s="167" t="s">
        <v>25</v>
      </c>
      <c r="N21" s="167"/>
      <c r="O21" s="167" t="s">
        <v>25</v>
      </c>
      <c r="P21" s="167"/>
      <c r="Q21" s="167" t="s">
        <v>25</v>
      </c>
      <c r="R21" s="167"/>
    </row>
    <row r="22" spans="1:24" ht="46.8">
      <c r="A22" s="165">
        <f>'Main Meals'!C22</f>
        <v>1904</v>
      </c>
      <c r="B22" s="165" t="str">
        <f>'Main Meals'!D22</f>
        <v>Grilled Kebabs  (Beef)</v>
      </c>
      <c r="C22" s="166" t="s">
        <v>718</v>
      </c>
      <c r="D22" s="161"/>
      <c r="E22" s="161"/>
      <c r="F22" s="161"/>
      <c r="G22" s="167" t="s">
        <v>25</v>
      </c>
      <c r="H22" s="167"/>
      <c r="I22" s="167">
        <v>207</v>
      </c>
      <c r="J22" s="167" t="s">
        <v>73</v>
      </c>
      <c r="K22" s="167">
        <v>304</v>
      </c>
      <c r="L22" s="167" t="s">
        <v>74</v>
      </c>
      <c r="M22" s="167" t="s">
        <v>25</v>
      </c>
      <c r="N22" s="167"/>
      <c r="O22" s="167" t="s">
        <v>25</v>
      </c>
      <c r="P22" s="167"/>
      <c r="Q22" s="167" t="s">
        <v>25</v>
      </c>
      <c r="R22" s="167"/>
    </row>
    <row r="23" spans="1:24" ht="46.8">
      <c r="A23" s="165">
        <f>'Main Meals'!C23</f>
        <v>2000</v>
      </c>
      <c r="B23" s="165" t="str">
        <f>'Main Meals'!D23</f>
        <v>Grilled Salmon (Sesame Crusted)</v>
      </c>
      <c r="C23" s="166" t="s">
        <v>718</v>
      </c>
      <c r="G23" s="167">
        <v>104</v>
      </c>
      <c r="H23" s="167" t="s">
        <v>80</v>
      </c>
      <c r="I23" s="167">
        <v>203</v>
      </c>
      <c r="J23" s="167" t="s">
        <v>81</v>
      </c>
      <c r="K23" s="167">
        <v>301</v>
      </c>
      <c r="L23" s="167" t="s">
        <v>82</v>
      </c>
      <c r="M23" s="167" t="s">
        <v>25</v>
      </c>
      <c r="N23" s="167"/>
      <c r="O23" s="167" t="s">
        <v>25</v>
      </c>
      <c r="P23" s="167"/>
      <c r="Q23" s="167" t="s">
        <v>25</v>
      </c>
      <c r="R23" s="167"/>
    </row>
    <row r="24" spans="1:24">
      <c r="A24" s="165">
        <f>'Main Meals'!C24</f>
        <v>2100</v>
      </c>
      <c r="B24" s="165" t="str">
        <f>'Main Meals'!D24</f>
        <v xml:space="preserve">Truffled Mac &amp; Cheese (OLD NOT ACTIVE) </v>
      </c>
      <c r="C24" s="161"/>
      <c r="D24" s="161"/>
      <c r="E24" s="161"/>
      <c r="F24" s="161"/>
      <c r="G24" s="167">
        <v>102</v>
      </c>
      <c r="H24" s="167" t="s">
        <v>50</v>
      </c>
      <c r="I24" s="167" t="s">
        <v>25</v>
      </c>
      <c r="J24" s="167"/>
      <c r="K24" s="167" t="s">
        <v>25</v>
      </c>
      <c r="L24" s="167"/>
      <c r="M24" s="167">
        <v>402</v>
      </c>
      <c r="N24" s="167" t="s">
        <v>84</v>
      </c>
      <c r="O24" s="167" t="s">
        <v>25</v>
      </c>
      <c r="P24" s="167"/>
      <c r="Q24" s="167" t="s">
        <v>25</v>
      </c>
      <c r="R24" s="167"/>
    </row>
    <row r="25" spans="1:24">
      <c r="A25" s="165">
        <f>'Main Meals'!C25</f>
        <v>2200</v>
      </c>
      <c r="B25" s="165" t="str">
        <f>'Main Meals'!D25</f>
        <v xml:space="preserve">Ginger Pork  </v>
      </c>
      <c r="C25" s="161"/>
      <c r="D25" s="161"/>
      <c r="E25" s="161"/>
      <c r="F25" s="161"/>
      <c r="G25" s="167" t="s">
        <v>25</v>
      </c>
      <c r="H25" s="167"/>
      <c r="I25" s="167">
        <v>206</v>
      </c>
      <c r="J25" s="167" t="s">
        <v>88</v>
      </c>
      <c r="K25" s="167" t="s">
        <v>25</v>
      </c>
      <c r="L25" s="167"/>
      <c r="M25" s="167" t="s">
        <v>25</v>
      </c>
      <c r="N25" s="167"/>
      <c r="O25" s="167" t="s">
        <v>25</v>
      </c>
      <c r="P25" s="167"/>
      <c r="Q25" s="167" t="s">
        <v>25</v>
      </c>
      <c r="R25" s="167"/>
    </row>
    <row r="26" spans="1:24" ht="46.8">
      <c r="A26" s="165">
        <f>'Main Meals'!C26</f>
        <v>2300</v>
      </c>
      <c r="B26" s="165" t="str">
        <f>'Main Meals'!D26</f>
        <v xml:space="preserve">Lemon Rosemary Chicken OLD NOT ACTIVE </v>
      </c>
      <c r="C26" s="166" t="s">
        <v>1103</v>
      </c>
      <c r="G26" s="167" t="s">
        <v>25</v>
      </c>
      <c r="H26" s="167"/>
      <c r="I26" s="167">
        <v>202</v>
      </c>
      <c r="J26" s="167" t="s">
        <v>92</v>
      </c>
      <c r="K26" s="167">
        <v>303</v>
      </c>
      <c r="L26" s="167" t="s">
        <v>93</v>
      </c>
      <c r="M26" s="167" t="s">
        <v>25</v>
      </c>
      <c r="N26" s="167"/>
      <c r="O26" s="167" t="s">
        <v>25</v>
      </c>
      <c r="P26" s="167"/>
      <c r="Q26" s="167" t="s">
        <v>25</v>
      </c>
      <c r="R26" s="167"/>
    </row>
    <row r="27" spans="1:24" s="282" customFormat="1" ht="46.8">
      <c r="A27" s="278">
        <f>'Main Meals'!C27</f>
        <v>2400</v>
      </c>
      <c r="B27" s="278" t="str">
        <f>'Main Meals'!D27</f>
        <v xml:space="preserve">Beef Tataki  </v>
      </c>
      <c r="C27" s="283" t="s">
        <v>718</v>
      </c>
      <c r="D27" s="279"/>
      <c r="E27" s="279"/>
      <c r="F27" s="279"/>
      <c r="G27" s="280">
        <v>104</v>
      </c>
      <c r="H27" s="280" t="s">
        <v>80</v>
      </c>
      <c r="I27" s="280" t="s">
        <v>25</v>
      </c>
      <c r="J27" s="280"/>
      <c r="K27" s="280">
        <v>302</v>
      </c>
      <c r="L27" s="280" t="s">
        <v>97</v>
      </c>
      <c r="M27" s="280">
        <v>401</v>
      </c>
      <c r="N27" s="280" t="s">
        <v>98</v>
      </c>
      <c r="O27" s="280" t="s">
        <v>25</v>
      </c>
      <c r="P27" s="280"/>
      <c r="Q27" s="280" t="s">
        <v>25</v>
      </c>
      <c r="R27" s="280"/>
      <c r="S27" s="281"/>
      <c r="T27" s="281"/>
      <c r="U27" s="281"/>
      <c r="V27" s="281"/>
      <c r="W27" s="281"/>
      <c r="X27" s="281"/>
    </row>
    <row r="28" spans="1:24" ht="109.2">
      <c r="A28" s="165">
        <f>'Main Meals'!C28</f>
        <v>2500</v>
      </c>
      <c r="B28" s="165" t="str">
        <f>'Main Meals'!D28</f>
        <v>Coconut Laksa (Shrimp)</v>
      </c>
      <c r="C28" s="166" t="s">
        <v>737</v>
      </c>
      <c r="E28" s="166" t="s">
        <v>1254</v>
      </c>
      <c r="F28" s="166" t="s">
        <v>1255</v>
      </c>
      <c r="G28" s="167" t="s">
        <v>25</v>
      </c>
      <c r="H28" s="167"/>
      <c r="I28" s="167">
        <v>204</v>
      </c>
      <c r="J28" s="167" t="s">
        <v>54</v>
      </c>
      <c r="K28" s="167" t="s">
        <v>25</v>
      </c>
      <c r="L28" s="167"/>
      <c r="M28" s="167" t="s">
        <v>25</v>
      </c>
      <c r="N28" s="167"/>
      <c r="O28" s="167" t="s">
        <v>25</v>
      </c>
      <c r="P28" s="167"/>
      <c r="Q28" s="167" t="s">
        <v>25</v>
      </c>
      <c r="R28" s="167"/>
      <c r="S28" s="170"/>
      <c r="T28" s="170"/>
      <c r="U28" s="170"/>
      <c r="V28" s="170"/>
      <c r="W28" s="170"/>
      <c r="X28" s="170"/>
    </row>
    <row r="29" spans="1:24" s="219" customFormat="1" ht="31.2">
      <c r="A29" s="215">
        <f>'Main Meals'!C29</f>
        <v>2601</v>
      </c>
      <c r="B29" s="215" t="str">
        <f>'Main Meals'!D29</f>
        <v>Paella Valenciana (OLD NOT ACTIVE) (Veggie)</v>
      </c>
      <c r="C29" s="222" t="s">
        <v>503</v>
      </c>
      <c r="D29" s="222"/>
      <c r="E29" s="222"/>
      <c r="F29" s="222"/>
      <c r="G29" s="217">
        <v>102</v>
      </c>
      <c r="H29" s="217" t="s">
        <v>50</v>
      </c>
      <c r="I29" s="217" t="s">
        <v>25</v>
      </c>
      <c r="J29" s="217"/>
      <c r="K29" s="217" t="s">
        <v>25</v>
      </c>
      <c r="L29" s="217"/>
      <c r="M29" s="217">
        <v>402</v>
      </c>
      <c r="N29" s="217" t="s">
        <v>84</v>
      </c>
      <c r="O29" s="217" t="s">
        <v>25</v>
      </c>
      <c r="P29" s="217"/>
      <c r="Q29" s="217" t="s">
        <v>25</v>
      </c>
      <c r="R29" s="217"/>
      <c r="S29" s="224"/>
      <c r="T29" s="224"/>
      <c r="U29" s="224"/>
      <c r="V29" s="224"/>
      <c r="W29" s="224"/>
      <c r="X29" s="224"/>
    </row>
    <row r="30" spans="1:24" ht="31.2">
      <c r="A30" s="165">
        <f>'Main Meals'!C30</f>
        <v>2602</v>
      </c>
      <c r="B30" s="165" t="str">
        <f>'Main Meals'!D30</f>
        <v>Paella Valenciana (OLD NOT ACTIVE) (Chicken)</v>
      </c>
      <c r="C30" s="161" t="s">
        <v>503</v>
      </c>
      <c r="D30" s="161"/>
      <c r="E30" s="161"/>
      <c r="F30" s="161"/>
      <c r="G30" s="167">
        <v>102</v>
      </c>
      <c r="H30" s="167" t="s">
        <v>50</v>
      </c>
      <c r="I30" s="167" t="s">
        <v>25</v>
      </c>
      <c r="J30" s="167"/>
      <c r="K30" s="167" t="s">
        <v>25</v>
      </c>
      <c r="L30" s="167"/>
      <c r="M30" s="167">
        <v>402</v>
      </c>
      <c r="N30" s="167" t="s">
        <v>84</v>
      </c>
      <c r="O30" s="167" t="s">
        <v>25</v>
      </c>
      <c r="P30" s="167"/>
      <c r="Q30" s="167" t="s">
        <v>25</v>
      </c>
      <c r="R30" s="167"/>
      <c r="S30" s="170"/>
      <c r="T30" s="170"/>
      <c r="U30" s="170"/>
      <c r="V30" s="170"/>
      <c r="W30" s="170"/>
      <c r="X30" s="170"/>
    </row>
    <row r="31" spans="1:24" ht="31.2">
      <c r="A31" s="165">
        <f>'Main Meals'!C31</f>
        <v>2603</v>
      </c>
      <c r="B31" s="165" t="str">
        <f>'Main Meals'!D31</f>
        <v>Paella Valenciana (OLD NOT ACTIVE) (Beef)</v>
      </c>
      <c r="C31" s="161" t="s">
        <v>503</v>
      </c>
      <c r="D31" s="161"/>
      <c r="E31" s="161"/>
      <c r="F31" s="161"/>
      <c r="G31" s="167">
        <v>102</v>
      </c>
      <c r="H31" s="167" t="s">
        <v>50</v>
      </c>
      <c r="I31" s="167" t="s">
        <v>25</v>
      </c>
      <c r="J31" s="167"/>
      <c r="K31" s="167" t="s">
        <v>25</v>
      </c>
      <c r="L31" s="167"/>
      <c r="M31" s="167">
        <v>402</v>
      </c>
      <c r="N31" s="167" t="s">
        <v>84</v>
      </c>
      <c r="O31" s="167" t="s">
        <v>25</v>
      </c>
      <c r="P31" s="167"/>
      <c r="Q31" s="167" t="s">
        <v>25</v>
      </c>
      <c r="R31" s="167"/>
      <c r="S31" s="170"/>
      <c r="T31" s="170"/>
      <c r="U31" s="170"/>
      <c r="V31" s="170"/>
      <c r="W31" s="170"/>
      <c r="X31" s="170"/>
    </row>
    <row r="32" spans="1:24" ht="46.8">
      <c r="A32" s="165">
        <f>'Main Meals'!C32</f>
        <v>2701</v>
      </c>
      <c r="B32" s="165" t="str">
        <f>'Main Meals'!D32</f>
        <v>Moroccan Tajine (Veggie)</v>
      </c>
      <c r="C32" s="166" t="s">
        <v>718</v>
      </c>
      <c r="G32" s="167" t="s">
        <v>25</v>
      </c>
      <c r="H32" s="167"/>
      <c r="I32" s="167">
        <v>201</v>
      </c>
      <c r="J32" s="167" t="s">
        <v>104</v>
      </c>
      <c r="K32" s="167" t="s">
        <v>25</v>
      </c>
      <c r="L32" s="167"/>
      <c r="M32" s="167" t="s">
        <v>25</v>
      </c>
      <c r="N32" s="167"/>
      <c r="O32" s="167" t="s">
        <v>25</v>
      </c>
      <c r="P32" s="167"/>
      <c r="Q32" s="167" t="s">
        <v>25</v>
      </c>
      <c r="R32" s="167"/>
    </row>
    <row r="33" spans="1:18" ht="46.8">
      <c r="A33" s="165">
        <f>'Main Meals'!C33</f>
        <v>2702</v>
      </c>
      <c r="B33" s="165" t="str">
        <f>'Main Meals'!D33</f>
        <v>Moroccan Tajine (Chicken)</v>
      </c>
      <c r="C33" s="166" t="s">
        <v>1103</v>
      </c>
      <c r="G33" s="167" t="s">
        <v>25</v>
      </c>
      <c r="H33" s="167"/>
      <c r="I33" s="167">
        <v>201</v>
      </c>
      <c r="J33" s="167" t="s">
        <v>104</v>
      </c>
      <c r="K33" s="167" t="s">
        <v>25</v>
      </c>
      <c r="L33" s="167"/>
      <c r="M33" s="167" t="s">
        <v>25</v>
      </c>
      <c r="N33" s="167"/>
      <c r="O33" s="167" t="s">
        <v>25</v>
      </c>
      <c r="P33" s="167"/>
      <c r="Q33" s="167" t="s">
        <v>25</v>
      </c>
      <c r="R33" s="167"/>
    </row>
    <row r="34" spans="1:18" ht="46.8">
      <c r="A34" s="165">
        <f>'Main Meals'!C34</f>
        <v>2703</v>
      </c>
      <c r="B34" s="165" t="str">
        <f>'Main Meals'!D34</f>
        <v>Moroccan Tajine (Lamb)</v>
      </c>
      <c r="C34" s="166" t="s">
        <v>718</v>
      </c>
      <c r="G34" s="167" t="s">
        <v>25</v>
      </c>
      <c r="H34" s="167"/>
      <c r="I34" s="167">
        <v>201</v>
      </c>
      <c r="J34" s="167" t="s">
        <v>104</v>
      </c>
      <c r="K34" s="167" t="s">
        <v>25</v>
      </c>
      <c r="L34" s="167"/>
      <c r="M34" s="167" t="s">
        <v>25</v>
      </c>
      <c r="N34" s="167"/>
      <c r="O34" s="167" t="s">
        <v>25</v>
      </c>
      <c r="P34" s="167"/>
      <c r="Q34" s="167" t="s">
        <v>25</v>
      </c>
      <c r="R34" s="167"/>
    </row>
    <row r="35" spans="1:18" ht="31.2">
      <c r="A35" s="165">
        <f>'Main Meals'!C35</f>
        <v>2800</v>
      </c>
      <c r="B35" s="165" t="str">
        <f>'Main Meals'!D35</f>
        <v xml:space="preserve">Summer Vegetable Lasagna (OLD NOT ACTIVE) </v>
      </c>
      <c r="C35" s="161" t="s">
        <v>503</v>
      </c>
      <c r="D35" s="161"/>
      <c r="E35" s="161"/>
      <c r="F35" s="161"/>
      <c r="G35" s="167">
        <v>102</v>
      </c>
      <c r="H35" s="167" t="s">
        <v>50</v>
      </c>
      <c r="I35" s="167" t="s">
        <v>25</v>
      </c>
      <c r="J35" s="167"/>
      <c r="K35" s="167" t="s">
        <v>25</v>
      </c>
      <c r="L35" s="167"/>
      <c r="M35" s="167">
        <v>402</v>
      </c>
      <c r="N35" s="167" t="s">
        <v>84</v>
      </c>
      <c r="O35" s="167" t="s">
        <v>25</v>
      </c>
      <c r="P35" s="167"/>
      <c r="Q35" s="167" t="s">
        <v>25</v>
      </c>
      <c r="R35" s="167"/>
    </row>
    <row r="36" spans="1:18">
      <c r="A36" s="165">
        <f>'Main Meals'!C36</f>
        <v>2900</v>
      </c>
      <c r="B36" s="165" t="str">
        <f>'Main Meals'!D36</f>
        <v>Pesto Spaghetti Squash Salad (Veggie)</v>
      </c>
      <c r="D36" s="166" t="s">
        <v>504</v>
      </c>
      <c r="G36" s="167">
        <v>103</v>
      </c>
      <c r="H36" s="167" t="s">
        <v>45</v>
      </c>
      <c r="I36" s="167" t="s">
        <v>25</v>
      </c>
      <c r="J36" s="167"/>
      <c r="K36" s="167" t="s">
        <v>25</v>
      </c>
      <c r="L36" s="167"/>
      <c r="M36" s="167" t="s">
        <v>25</v>
      </c>
      <c r="N36" s="167"/>
      <c r="O36" s="167"/>
      <c r="P36" s="167"/>
      <c r="Q36" s="167" t="s">
        <v>25</v>
      </c>
      <c r="R36" s="167"/>
    </row>
    <row r="37" spans="1:18">
      <c r="A37" s="165">
        <f>'Main Meals'!C37</f>
        <v>3000</v>
      </c>
      <c r="B37" s="165" t="str">
        <f>'Main Meals'!D37</f>
        <v xml:space="preserve">Beef Goulash </v>
      </c>
      <c r="C37" s="161"/>
      <c r="D37" s="161"/>
      <c r="E37" s="161"/>
      <c r="F37" s="161"/>
      <c r="G37" s="167" t="s">
        <v>25</v>
      </c>
      <c r="H37" s="167"/>
      <c r="I37" s="167">
        <v>209</v>
      </c>
      <c r="J37" s="167" t="s">
        <v>113</v>
      </c>
      <c r="K37" s="167" t="s">
        <v>25</v>
      </c>
      <c r="L37" s="167"/>
      <c r="M37" s="167" t="s">
        <v>25</v>
      </c>
      <c r="N37" s="167"/>
      <c r="O37" s="167" t="s">
        <v>25</v>
      </c>
      <c r="P37" s="167"/>
      <c r="Q37" s="167" t="s">
        <v>25</v>
      </c>
      <c r="R37" s="167"/>
    </row>
    <row r="38" spans="1:18">
      <c r="A38" s="165">
        <f>'Main Meals'!C38</f>
        <v>3100</v>
      </c>
      <c r="B38" s="165" t="str">
        <f>'Main Meals'!D38</f>
        <v xml:space="preserve">Harvest Salad (OLD NOT ACTIVE) </v>
      </c>
      <c r="D38" s="166" t="s">
        <v>504</v>
      </c>
      <c r="G38" s="169">
        <v>121</v>
      </c>
      <c r="H38" s="169" t="s">
        <v>271</v>
      </c>
      <c r="I38" s="167" t="s">
        <v>25</v>
      </c>
      <c r="J38" s="167"/>
      <c r="K38" s="167" t="s">
        <v>25</v>
      </c>
      <c r="L38" s="167"/>
      <c r="M38" s="167" t="s">
        <v>25</v>
      </c>
      <c r="N38" s="167"/>
      <c r="O38" s="167" t="s">
        <v>25</v>
      </c>
      <c r="P38" s="167"/>
      <c r="Q38" s="167" t="s">
        <v>25</v>
      </c>
      <c r="R38" s="167"/>
    </row>
    <row r="39" spans="1:18">
      <c r="A39" s="165">
        <f>'Main Meals'!C39</f>
        <v>3200</v>
      </c>
      <c r="B39" s="165" t="str">
        <f>'Main Meals'!D39</f>
        <v xml:space="preserve">Green Quinoa Bowl </v>
      </c>
      <c r="C39" s="162"/>
      <c r="D39" s="166" t="s">
        <v>504</v>
      </c>
      <c r="G39" s="167" t="s">
        <v>25</v>
      </c>
      <c r="H39" s="167"/>
      <c r="I39" s="167" t="s">
        <v>25</v>
      </c>
      <c r="J39" s="167"/>
      <c r="K39" s="167" t="s">
        <v>25</v>
      </c>
      <c r="L39" s="167"/>
      <c r="M39" s="167" t="s">
        <v>25</v>
      </c>
      <c r="N39" s="167"/>
      <c r="O39" s="167" t="s">
        <v>25</v>
      </c>
      <c r="P39" s="167"/>
      <c r="Q39" s="167">
        <v>602</v>
      </c>
      <c r="R39" s="167" t="s">
        <v>120</v>
      </c>
    </row>
    <row r="40" spans="1:18">
      <c r="A40" s="165">
        <f>'Main Meals'!C40</f>
        <v>3301</v>
      </c>
      <c r="B40" s="165" t="str">
        <f>'Main Meals'!D40</f>
        <v>Thai Green Curry (OLD NOT ACTIVE) (Chicken)</v>
      </c>
      <c r="C40" s="161"/>
      <c r="D40" s="161"/>
      <c r="E40" s="161"/>
      <c r="F40" s="161"/>
      <c r="G40" s="167" t="s">
        <v>25</v>
      </c>
      <c r="H40" s="167"/>
      <c r="I40" s="167">
        <v>205</v>
      </c>
      <c r="J40" s="167" t="s">
        <v>124</v>
      </c>
      <c r="K40" s="167" t="s">
        <v>25</v>
      </c>
      <c r="L40" s="167"/>
      <c r="M40" s="167" t="s">
        <v>25</v>
      </c>
      <c r="N40" s="167"/>
      <c r="O40" s="167" t="s">
        <v>25</v>
      </c>
      <c r="P40" s="167"/>
      <c r="Q40" s="167" t="s">
        <v>25</v>
      </c>
      <c r="R40" s="167"/>
    </row>
    <row r="41" spans="1:18">
      <c r="A41" s="165">
        <f>'Main Meals'!C41</f>
        <v>3302</v>
      </c>
      <c r="B41" s="165" t="str">
        <f>'Main Meals'!D41</f>
        <v>Thai Green Curry (OLD NOT ACTIVE) (Veggie)</v>
      </c>
      <c r="C41" s="161"/>
      <c r="D41" s="161"/>
      <c r="E41" s="161"/>
      <c r="F41" s="161"/>
      <c r="G41" s="167" t="s">
        <v>25</v>
      </c>
      <c r="H41" s="167"/>
      <c r="I41" s="167">
        <v>205</v>
      </c>
      <c r="J41" s="167" t="s">
        <v>124</v>
      </c>
      <c r="K41" s="167" t="s">
        <v>25</v>
      </c>
      <c r="L41" s="167"/>
      <c r="M41" s="167" t="s">
        <v>25</v>
      </c>
      <c r="N41" s="167"/>
      <c r="O41" s="167" t="s">
        <v>25</v>
      </c>
      <c r="P41" s="167"/>
      <c r="Q41" s="167" t="s">
        <v>25</v>
      </c>
      <c r="R41" s="167"/>
    </row>
    <row r="42" spans="1:18">
      <c r="A42" s="165">
        <f>'Main Meals'!C42</f>
        <v>3303</v>
      </c>
      <c r="B42" s="165" t="str">
        <f>'Main Meals'!D42</f>
        <v>Thai Green Curry (OLD NOT ACTIVE) (Tofu)</v>
      </c>
      <c r="C42" s="161"/>
      <c r="D42" s="161"/>
      <c r="E42" s="161"/>
      <c r="F42" s="161"/>
      <c r="G42" s="167" t="s">
        <v>25</v>
      </c>
      <c r="H42" s="167"/>
      <c r="I42" s="167">
        <v>205</v>
      </c>
      <c r="J42" s="167" t="s">
        <v>124</v>
      </c>
      <c r="K42" s="167" t="s">
        <v>25</v>
      </c>
      <c r="L42" s="167"/>
      <c r="M42" s="167" t="s">
        <v>25</v>
      </c>
      <c r="N42" s="167"/>
      <c r="O42" s="167" t="s">
        <v>25</v>
      </c>
      <c r="P42" s="167"/>
      <c r="Q42" s="167" t="s">
        <v>25</v>
      </c>
      <c r="R42" s="167"/>
    </row>
    <row r="43" spans="1:18">
      <c r="A43" s="165">
        <f>'Main Meals'!C43</f>
        <v>3304</v>
      </c>
      <c r="B43" s="165" t="str">
        <f>'Main Meals'!D43</f>
        <v>Thai Green Curry (OLD NOT ACTIVE) (Shrimp)</v>
      </c>
      <c r="C43" s="161"/>
      <c r="D43" s="161"/>
      <c r="E43" s="161"/>
      <c r="F43" s="161"/>
      <c r="G43" s="167" t="s">
        <v>25</v>
      </c>
      <c r="H43" s="167"/>
      <c r="I43" s="167">
        <v>205</v>
      </c>
      <c r="J43" s="167" t="s">
        <v>124</v>
      </c>
      <c r="K43" s="167" t="s">
        <v>25</v>
      </c>
      <c r="L43" s="167"/>
      <c r="M43" s="167" t="s">
        <v>25</v>
      </c>
      <c r="N43" s="167"/>
      <c r="O43" s="167" t="s">
        <v>25</v>
      </c>
      <c r="P43" s="167"/>
      <c r="Q43" s="167" t="s">
        <v>25</v>
      </c>
      <c r="R43" s="167"/>
    </row>
    <row r="44" spans="1:18">
      <c r="A44" s="165">
        <f>'Main Meals'!C44</f>
        <v>3400</v>
      </c>
      <c r="B44" s="165" t="str">
        <f>'Main Meals'!D44</f>
        <v xml:space="preserve">Pulled BBQ Chicken Sandwich (OLD NOT ACTIVE) </v>
      </c>
      <c r="C44" s="161"/>
      <c r="D44" s="161"/>
      <c r="E44" s="161"/>
      <c r="F44" s="161"/>
      <c r="G44" s="167" t="s">
        <v>25</v>
      </c>
      <c r="H44" s="167"/>
      <c r="I44" s="167">
        <v>210</v>
      </c>
      <c r="J44" s="167" t="s">
        <v>129</v>
      </c>
      <c r="K44" s="167" t="s">
        <v>25</v>
      </c>
      <c r="L44" s="167"/>
      <c r="M44" s="167">
        <v>404</v>
      </c>
      <c r="N44" s="167" t="s">
        <v>130</v>
      </c>
      <c r="O44" s="167" t="s">
        <v>25</v>
      </c>
      <c r="P44" s="167"/>
      <c r="Q44" s="167" t="s">
        <v>25</v>
      </c>
      <c r="R44" s="167"/>
    </row>
    <row r="45" spans="1:18">
      <c r="A45" s="165">
        <f>'Main Meals'!C45</f>
        <v>3500</v>
      </c>
      <c r="B45" s="165" t="str">
        <f>'Main Meals'!D45</f>
        <v xml:space="preserve">Baked Lasagna Bolognese (OLD NOT ACTIVE) </v>
      </c>
      <c r="C45" s="161"/>
      <c r="D45" s="161"/>
      <c r="E45" s="161"/>
      <c r="F45" s="161"/>
      <c r="G45" s="167">
        <v>102</v>
      </c>
      <c r="H45" s="167" t="s">
        <v>50</v>
      </c>
      <c r="I45" s="167" t="s">
        <v>25</v>
      </c>
      <c r="J45" s="167"/>
      <c r="K45" s="167" t="s">
        <v>25</v>
      </c>
      <c r="L45" s="167"/>
      <c r="M45" s="167">
        <v>402</v>
      </c>
      <c r="N45" s="167" t="s">
        <v>84</v>
      </c>
      <c r="O45" s="167" t="s">
        <v>25</v>
      </c>
      <c r="P45" s="167"/>
      <c r="Q45" s="167" t="s">
        <v>25</v>
      </c>
      <c r="R45" s="167"/>
    </row>
    <row r="46" spans="1:18">
      <c r="A46" s="165">
        <f>'Main Meals'!C46</f>
        <v>3600</v>
      </c>
      <c r="B46" s="165" t="str">
        <f>'Main Meals'!D46</f>
        <v xml:space="preserve">Creamy Pesto Rigatoni (OLD NOT ACTIVE) </v>
      </c>
      <c r="C46" s="161"/>
      <c r="D46" s="161"/>
      <c r="E46" s="161"/>
      <c r="F46" s="161"/>
      <c r="G46" s="167">
        <v>102</v>
      </c>
      <c r="H46" s="167" t="s">
        <v>50</v>
      </c>
      <c r="I46" s="167" t="s">
        <v>25</v>
      </c>
      <c r="J46" s="167"/>
      <c r="K46" s="167" t="s">
        <v>25</v>
      </c>
      <c r="L46" s="167"/>
      <c r="M46" s="167">
        <v>402</v>
      </c>
      <c r="N46" s="167" t="s">
        <v>84</v>
      </c>
      <c r="O46" s="167">
        <v>502</v>
      </c>
      <c r="P46" s="167" t="s">
        <v>40</v>
      </c>
      <c r="Q46" s="167" t="s">
        <v>25</v>
      </c>
      <c r="R46" s="167"/>
    </row>
    <row r="47" spans="1:18">
      <c r="A47" s="165">
        <f>'Main Meals'!C47</f>
        <v>3700</v>
      </c>
      <c r="B47" s="165" t="str">
        <f>'Main Meals'!D47</f>
        <v xml:space="preserve">Three-Spice Turkey Chili (OLD NOT ACTIVE) </v>
      </c>
      <c r="C47" s="161"/>
      <c r="D47" s="161"/>
      <c r="E47" s="161"/>
      <c r="F47" s="161"/>
      <c r="G47" s="167">
        <v>102</v>
      </c>
      <c r="H47" s="167" t="s">
        <v>50</v>
      </c>
      <c r="I47" s="167">
        <v>211</v>
      </c>
      <c r="J47" s="167" t="s">
        <v>136</v>
      </c>
      <c r="K47" s="167" t="s">
        <v>25</v>
      </c>
      <c r="L47" s="167"/>
      <c r="M47" s="167">
        <v>402</v>
      </c>
      <c r="N47" s="167" t="s">
        <v>84</v>
      </c>
      <c r="O47" s="167">
        <v>501</v>
      </c>
      <c r="P47" s="167" t="s">
        <v>66</v>
      </c>
      <c r="Q47" s="167" t="s">
        <v>25</v>
      </c>
      <c r="R47" s="167"/>
    </row>
    <row r="48" spans="1:18">
      <c r="A48" s="165">
        <f>'Main Meals'!C48</f>
        <v>3800</v>
      </c>
      <c r="B48" s="165" t="str">
        <f>'Main Meals'!D48</f>
        <v xml:space="preserve">Chicken &amp; Rice Soup (OLD NOT ACTIVE) </v>
      </c>
      <c r="C48" s="161"/>
      <c r="D48" s="161"/>
      <c r="E48" s="161"/>
      <c r="F48" s="161"/>
      <c r="G48" s="167">
        <v>102</v>
      </c>
      <c r="H48" s="167" t="s">
        <v>50</v>
      </c>
      <c r="I48" s="167">
        <v>211</v>
      </c>
      <c r="J48" s="167" t="s">
        <v>136</v>
      </c>
      <c r="K48" s="167" t="s">
        <v>25</v>
      </c>
      <c r="L48" s="167"/>
      <c r="M48" s="167">
        <v>402</v>
      </c>
      <c r="N48" s="167" t="s">
        <v>84</v>
      </c>
      <c r="O48" s="167" t="s">
        <v>25</v>
      </c>
      <c r="P48" s="167"/>
      <c r="Q48" s="167" t="s">
        <v>25</v>
      </c>
      <c r="R48" s="167"/>
    </row>
    <row r="49" spans="1:24">
      <c r="A49" s="165">
        <f>'Main Meals'!C49</f>
        <v>3900</v>
      </c>
      <c r="B49" s="165" t="str">
        <f>'Main Meals'!D49</f>
        <v xml:space="preserve">New England Cod Chowder (OLD NOT ACTIVE) </v>
      </c>
      <c r="C49" s="161"/>
      <c r="D49" s="161"/>
      <c r="E49" s="161"/>
      <c r="F49" s="161"/>
      <c r="G49" s="167">
        <v>102</v>
      </c>
      <c r="H49" s="167" t="s">
        <v>50</v>
      </c>
      <c r="I49" s="167">
        <v>211</v>
      </c>
      <c r="J49" s="167" t="s">
        <v>136</v>
      </c>
      <c r="K49" s="167" t="s">
        <v>25</v>
      </c>
      <c r="L49" s="167"/>
      <c r="M49" s="167">
        <v>402</v>
      </c>
      <c r="N49" s="167" t="s">
        <v>84</v>
      </c>
      <c r="O49" s="167" t="s">
        <v>25</v>
      </c>
      <c r="P49" s="167"/>
      <c r="Q49" s="167" t="s">
        <v>25</v>
      </c>
      <c r="R49" s="167"/>
    </row>
    <row r="50" spans="1:24">
      <c r="A50" s="165">
        <f>'Main Meals'!C50</f>
        <v>4000</v>
      </c>
      <c r="B50" s="165" t="str">
        <f>'Main Meals'!D50</f>
        <v xml:space="preserve">Carrot Ginger Soup (OLD NOT ACTIVE) </v>
      </c>
      <c r="C50" s="161"/>
      <c r="D50" s="161"/>
      <c r="E50" s="161"/>
      <c r="F50" s="161"/>
      <c r="G50" s="167">
        <v>102</v>
      </c>
      <c r="H50" s="167" t="s">
        <v>50</v>
      </c>
      <c r="I50" s="167">
        <v>211</v>
      </c>
      <c r="J50" s="167" t="s">
        <v>136</v>
      </c>
      <c r="K50" s="167" t="s">
        <v>25</v>
      </c>
      <c r="L50" s="167"/>
      <c r="M50" s="167">
        <v>402</v>
      </c>
      <c r="N50" s="167" t="s">
        <v>84</v>
      </c>
      <c r="O50" s="167" t="s">
        <v>25</v>
      </c>
      <c r="P50" s="167"/>
      <c r="Q50" s="167" t="s">
        <v>25</v>
      </c>
      <c r="R50" s="167"/>
    </row>
    <row r="51" spans="1:24">
      <c r="A51" s="165">
        <f>'Main Meals'!C51</f>
        <v>4101</v>
      </c>
      <c r="B51" s="165" t="str">
        <f>'Main Meals'!D51</f>
        <v>Sesame Ponzu Soba Noodles (Veggie)</v>
      </c>
      <c r="C51" s="178" t="s">
        <v>882</v>
      </c>
      <c r="G51" s="167" t="s">
        <v>25</v>
      </c>
      <c r="H51" s="167"/>
      <c r="I51" s="167" t="s">
        <v>25</v>
      </c>
      <c r="J51" s="167"/>
      <c r="K51" s="167" t="s">
        <v>25</v>
      </c>
      <c r="L51" s="167"/>
      <c r="M51" s="167" t="s">
        <v>25</v>
      </c>
      <c r="N51" s="167"/>
      <c r="O51" s="167" t="s">
        <v>25</v>
      </c>
      <c r="P51" s="167"/>
      <c r="Q51" s="167" t="s">
        <v>25</v>
      </c>
      <c r="R51" s="167"/>
    </row>
    <row r="52" spans="1:24">
      <c r="A52" s="165">
        <f>'Main Meals'!C52</f>
        <v>4102</v>
      </c>
      <c r="B52" s="165" t="str">
        <f>'Main Meals'!D52</f>
        <v>Sesame Ponzu Soba Noodles (Tofu)</v>
      </c>
      <c r="C52" s="161"/>
      <c r="G52" s="167" t="s">
        <v>25</v>
      </c>
      <c r="H52" s="167" t="s">
        <v>140</v>
      </c>
      <c r="I52" s="167" t="s">
        <v>25</v>
      </c>
      <c r="J52" s="167"/>
      <c r="K52" s="167" t="s">
        <v>25</v>
      </c>
      <c r="L52" s="167"/>
      <c r="M52" s="167" t="s">
        <v>25</v>
      </c>
      <c r="N52" s="167"/>
      <c r="O52" s="167" t="s">
        <v>25</v>
      </c>
      <c r="P52" s="167"/>
      <c r="Q52" s="167" t="s">
        <v>25</v>
      </c>
      <c r="R52" s="167"/>
    </row>
    <row r="53" spans="1:24">
      <c r="A53" s="165">
        <f>'Main Meals'!C53</f>
        <v>4103</v>
      </c>
      <c r="B53" s="165" t="str">
        <f>'Main Meals'!D53</f>
        <v>Sesame Ponzu Soba Noodles (Shrimp)</v>
      </c>
      <c r="C53" s="178" t="s">
        <v>882</v>
      </c>
      <c r="G53" s="167" t="s">
        <v>25</v>
      </c>
      <c r="H53" s="167"/>
      <c r="I53" s="167" t="s">
        <v>25</v>
      </c>
      <c r="J53" s="167"/>
      <c r="K53" s="167" t="s">
        <v>25</v>
      </c>
      <c r="L53" s="167"/>
      <c r="M53" s="167" t="s">
        <v>25</v>
      </c>
      <c r="N53" s="167"/>
      <c r="O53" s="167" t="s">
        <v>25</v>
      </c>
      <c r="P53" s="167"/>
      <c r="Q53" s="167" t="s">
        <v>25</v>
      </c>
      <c r="R53" s="167"/>
    </row>
    <row r="54" spans="1:24">
      <c r="A54" s="165">
        <f>'Main Meals'!C54</f>
        <v>4104</v>
      </c>
      <c r="B54" s="165" t="str">
        <f>'Main Meals'!D54</f>
        <v>Sesame Ponzu Soba Noodles (Beef)</v>
      </c>
      <c r="C54" s="178" t="s">
        <v>882</v>
      </c>
      <c r="G54" s="167" t="s">
        <v>25</v>
      </c>
      <c r="H54" s="167"/>
      <c r="I54" s="167" t="s">
        <v>25</v>
      </c>
      <c r="J54" s="167"/>
      <c r="K54" s="167" t="s">
        <v>25</v>
      </c>
      <c r="L54" s="167"/>
      <c r="M54" s="167" t="s">
        <v>25</v>
      </c>
      <c r="N54" s="167"/>
      <c r="O54" s="167" t="s">
        <v>25</v>
      </c>
      <c r="P54" s="167"/>
      <c r="Q54" s="167" t="s">
        <v>25</v>
      </c>
      <c r="R54" s="167"/>
    </row>
    <row r="55" spans="1:24" ht="46.8">
      <c r="A55" s="165">
        <f>'Main Meals'!C55</f>
        <v>4200</v>
      </c>
      <c r="B55" s="165" t="str">
        <f>'Main Meals'!D55</f>
        <v>Roasted Lamb (Lamb)</v>
      </c>
      <c r="C55" s="166" t="s">
        <v>718</v>
      </c>
      <c r="D55" s="161"/>
      <c r="E55" s="161"/>
      <c r="F55" s="161"/>
      <c r="G55" s="167">
        <v>112</v>
      </c>
      <c r="H55" s="167" t="s">
        <v>143</v>
      </c>
      <c r="I55" s="167"/>
      <c r="J55" s="167"/>
      <c r="K55" s="167" t="s">
        <v>25</v>
      </c>
      <c r="L55" s="167"/>
      <c r="M55" s="167" t="s">
        <v>25</v>
      </c>
      <c r="N55" s="167"/>
      <c r="O55" s="167" t="s">
        <v>25</v>
      </c>
      <c r="P55" s="167"/>
      <c r="Q55" s="167" t="s">
        <v>25</v>
      </c>
      <c r="R55" s="167"/>
      <c r="S55" s="170"/>
      <c r="T55" s="170"/>
      <c r="U55" s="170"/>
      <c r="V55" s="170"/>
      <c r="W55" s="170"/>
      <c r="X55" s="170"/>
    </row>
    <row r="56" spans="1:24">
      <c r="A56" s="165">
        <f>'Main Meals'!C56</f>
        <v>4300</v>
      </c>
      <c r="B56" s="165" t="str">
        <f>'Main Meals'!D56</f>
        <v xml:space="preserve">Tierra Salad (OLD NOT ACTIVE) </v>
      </c>
      <c r="C56" s="161"/>
      <c r="D56" s="166" t="s">
        <v>504</v>
      </c>
      <c r="G56" s="167" t="s">
        <v>25</v>
      </c>
      <c r="H56" s="167"/>
      <c r="I56" s="167" t="s">
        <v>25</v>
      </c>
      <c r="J56" s="167"/>
      <c r="K56" s="167" t="s">
        <v>25</v>
      </c>
      <c r="L56" s="167"/>
      <c r="M56" s="167" t="s">
        <v>25</v>
      </c>
      <c r="N56" s="167"/>
      <c r="O56" s="167">
        <v>503</v>
      </c>
      <c r="P56" s="167" t="s">
        <v>59</v>
      </c>
      <c r="Q56" s="167" t="s">
        <v>25</v>
      </c>
      <c r="R56" s="167"/>
    </row>
    <row r="57" spans="1:24" ht="46.8">
      <c r="A57" s="165">
        <f>'Main Meals'!C57</f>
        <v>4401</v>
      </c>
      <c r="B57" s="165" t="str">
        <f>'Main Meals'!D57</f>
        <v>Alambre (Tofu)</v>
      </c>
      <c r="C57" s="166" t="s">
        <v>718</v>
      </c>
      <c r="D57" s="161"/>
      <c r="E57" s="161"/>
      <c r="F57" s="161"/>
      <c r="G57" s="167" t="s">
        <v>25</v>
      </c>
      <c r="H57" s="167"/>
      <c r="I57" s="167">
        <v>208</v>
      </c>
      <c r="J57" s="167" t="s">
        <v>64</v>
      </c>
      <c r="K57" s="167" t="s">
        <v>25</v>
      </c>
      <c r="L57" s="167"/>
      <c r="M57" s="167">
        <v>403</v>
      </c>
      <c r="N57" s="167" t="s">
        <v>65</v>
      </c>
      <c r="O57" s="167" t="s">
        <v>25</v>
      </c>
      <c r="P57" s="167"/>
      <c r="Q57" s="167" t="s">
        <v>25</v>
      </c>
      <c r="R57" s="167"/>
    </row>
    <row r="58" spans="1:24" ht="46.8">
      <c r="A58" s="165">
        <f>'Main Meals'!C58</f>
        <v>4402</v>
      </c>
      <c r="B58" s="165" t="str">
        <f>'Main Meals'!D58</f>
        <v>Alambre (Chicken)</v>
      </c>
      <c r="C58" s="166" t="s">
        <v>718</v>
      </c>
      <c r="D58" s="161"/>
      <c r="E58" s="161"/>
      <c r="F58" s="161"/>
      <c r="G58" s="167" t="s">
        <v>25</v>
      </c>
      <c r="H58" s="167"/>
      <c r="I58" s="167">
        <v>208</v>
      </c>
      <c r="J58" s="167" t="s">
        <v>64</v>
      </c>
      <c r="K58" s="167" t="s">
        <v>25</v>
      </c>
      <c r="L58" s="167"/>
      <c r="M58" s="167">
        <v>403</v>
      </c>
      <c r="N58" s="167" t="s">
        <v>65</v>
      </c>
      <c r="O58" s="167" t="s">
        <v>25</v>
      </c>
      <c r="P58" s="167"/>
      <c r="Q58" s="167" t="s">
        <v>25</v>
      </c>
      <c r="R58" s="167"/>
    </row>
    <row r="59" spans="1:24" ht="46.8">
      <c r="A59" s="165">
        <f>'Main Meals'!C59</f>
        <v>4403</v>
      </c>
      <c r="B59" s="165" t="str">
        <f>'Main Meals'!D59</f>
        <v>Alambre (Beef)</v>
      </c>
      <c r="C59" s="166" t="s">
        <v>718</v>
      </c>
      <c r="D59" s="161"/>
      <c r="E59" s="161"/>
      <c r="F59" s="161"/>
      <c r="G59" s="167" t="s">
        <v>25</v>
      </c>
      <c r="H59" s="167"/>
      <c r="I59" s="167">
        <v>208</v>
      </c>
      <c r="J59" s="167" t="s">
        <v>64</v>
      </c>
      <c r="K59" s="167" t="s">
        <v>25</v>
      </c>
      <c r="L59" s="167"/>
      <c r="M59" s="167">
        <v>403</v>
      </c>
      <c r="N59" s="167" t="s">
        <v>65</v>
      </c>
      <c r="O59" s="167" t="s">
        <v>25</v>
      </c>
      <c r="P59" s="167"/>
      <c r="Q59" s="167" t="s">
        <v>25</v>
      </c>
      <c r="R59" s="167"/>
    </row>
    <row r="60" spans="1:24">
      <c r="A60" s="165">
        <f>'Main Meals'!C60</f>
        <v>4501</v>
      </c>
      <c r="B60" s="165" t="str">
        <f>'Main Meals'!D60</f>
        <v>Casablanca Bowl (OLD NOT ACTIVE) (Veggie)</v>
      </c>
      <c r="C60" s="161"/>
      <c r="D60" s="161"/>
      <c r="E60" s="161"/>
      <c r="F60" s="161"/>
      <c r="G60" s="167" t="s">
        <v>25</v>
      </c>
      <c r="H60" s="167"/>
      <c r="I60" s="167"/>
      <c r="J60" s="167"/>
      <c r="K60" s="167"/>
      <c r="L60" s="167"/>
      <c r="M60" s="167" t="s">
        <v>25</v>
      </c>
      <c r="N60" s="167"/>
      <c r="O60" s="167" t="s">
        <v>25</v>
      </c>
      <c r="P60" s="167"/>
      <c r="Q60" s="167" t="s">
        <v>25</v>
      </c>
      <c r="R60" s="167"/>
    </row>
    <row r="61" spans="1:24">
      <c r="A61" s="165">
        <f>'Main Meals'!C61</f>
        <v>4502</v>
      </c>
      <c r="B61" s="165" t="str">
        <f>'Main Meals'!D61</f>
        <v>Casablanca Bowl (OLD NOT ACTIVE) (Chicken)</v>
      </c>
      <c r="C61" s="161"/>
      <c r="D61" s="161"/>
      <c r="E61" s="161"/>
      <c r="F61" s="161"/>
      <c r="G61" s="167" t="s">
        <v>25</v>
      </c>
      <c r="H61" s="167"/>
      <c r="I61" s="167"/>
      <c r="J61" s="167"/>
      <c r="K61" s="167"/>
      <c r="L61" s="167"/>
      <c r="M61" s="167" t="s">
        <v>25</v>
      </c>
      <c r="N61" s="167"/>
      <c r="O61" s="167" t="s">
        <v>25</v>
      </c>
      <c r="P61" s="167"/>
      <c r="Q61" s="167" t="s">
        <v>25</v>
      </c>
      <c r="R61" s="167"/>
    </row>
    <row r="62" spans="1:24">
      <c r="A62" s="165">
        <f>'Main Meals'!C62</f>
        <v>4601</v>
      </c>
      <c r="B62" s="165" t="str">
        <f>'Main Meals'!D62</f>
        <v>Mediterranean Salad (Veggie)</v>
      </c>
      <c r="C62" s="161" t="s">
        <v>882</v>
      </c>
      <c r="D62" s="161"/>
      <c r="E62" s="161"/>
      <c r="F62" s="161"/>
      <c r="G62" s="167"/>
      <c r="H62" s="167"/>
      <c r="I62" s="167" t="s">
        <v>25</v>
      </c>
      <c r="J62" s="167"/>
      <c r="K62" s="167" t="s">
        <v>25</v>
      </c>
      <c r="L62" s="167"/>
      <c r="M62" s="167" t="s">
        <v>25</v>
      </c>
      <c r="N62" s="167"/>
      <c r="O62" s="167">
        <v>503</v>
      </c>
      <c r="P62" s="167" t="s">
        <v>59</v>
      </c>
      <c r="Q62" s="167" t="s">
        <v>25</v>
      </c>
      <c r="R62" s="167"/>
    </row>
    <row r="63" spans="1:24">
      <c r="A63" s="165">
        <f>'Main Meals'!C63</f>
        <v>4602</v>
      </c>
      <c r="B63" s="165" t="str">
        <f>'Main Meals'!D63</f>
        <v>Mediterranean Salad (Chicken)</v>
      </c>
      <c r="C63" s="166" t="s">
        <v>882</v>
      </c>
      <c r="G63" s="167"/>
      <c r="H63" s="167"/>
      <c r="I63" s="167" t="s">
        <v>25</v>
      </c>
      <c r="J63" s="167"/>
      <c r="K63" s="167" t="s">
        <v>25</v>
      </c>
      <c r="L63" s="167"/>
      <c r="M63" s="167" t="s">
        <v>25</v>
      </c>
      <c r="N63" s="167"/>
      <c r="O63" s="167">
        <v>503</v>
      </c>
      <c r="P63" s="167" t="s">
        <v>59</v>
      </c>
      <c r="Q63" s="167" t="s">
        <v>25</v>
      </c>
      <c r="R63" s="167"/>
    </row>
    <row r="64" spans="1:24">
      <c r="A64" s="165">
        <f>'Main Meals'!C64</f>
        <v>4603</v>
      </c>
      <c r="B64" s="165" t="str">
        <f>'Main Meals'!D64</f>
        <v>Mediterranean Salad (Beef)</v>
      </c>
      <c r="C64" s="166" t="s">
        <v>882</v>
      </c>
      <c r="G64" s="167"/>
      <c r="H64" s="167"/>
      <c r="I64" s="167" t="s">
        <v>25</v>
      </c>
      <c r="J64" s="167"/>
      <c r="K64" s="167" t="s">
        <v>25</v>
      </c>
      <c r="L64" s="167"/>
      <c r="M64" s="167" t="s">
        <v>25</v>
      </c>
      <c r="N64" s="167"/>
      <c r="O64" s="167">
        <v>503</v>
      </c>
      <c r="P64" s="167" t="s">
        <v>59</v>
      </c>
      <c r="Q64" s="167" t="s">
        <v>25</v>
      </c>
      <c r="R64" s="167"/>
    </row>
    <row r="65" spans="1:24" ht="62.4">
      <c r="A65" s="165">
        <f>'Main Meals'!C65</f>
        <v>4701</v>
      </c>
      <c r="B65" s="165" t="str">
        <f>'Main Meals'!D65</f>
        <v>Frittata (Tomato &amp; Herbs)</v>
      </c>
      <c r="C65" s="166" t="s">
        <v>1612</v>
      </c>
      <c r="G65" s="167" t="s">
        <v>25</v>
      </c>
      <c r="H65" s="167"/>
      <c r="I65" s="167" t="s">
        <v>25</v>
      </c>
      <c r="J65" s="167"/>
      <c r="K65" s="167" t="s">
        <v>25</v>
      </c>
      <c r="L65" s="167"/>
      <c r="M65" s="167" t="s">
        <v>25</v>
      </c>
      <c r="N65" s="167"/>
      <c r="O65" s="167" t="s">
        <v>25</v>
      </c>
      <c r="P65" s="167"/>
      <c r="Q65" s="167" t="s">
        <v>25</v>
      </c>
      <c r="R65" s="167"/>
    </row>
    <row r="66" spans="1:24" ht="62.4">
      <c r="A66" s="165">
        <f>'Main Meals'!C66</f>
        <v>4702</v>
      </c>
      <c r="B66" s="165" t="str">
        <f>'Main Meals'!D66</f>
        <v>Frittata  (Bacon &amp; Cheese)</v>
      </c>
      <c r="C66" s="166" t="s">
        <v>1612</v>
      </c>
      <c r="G66" s="167" t="s">
        <v>25</v>
      </c>
      <c r="H66" s="167"/>
      <c r="I66" s="167" t="s">
        <v>25</v>
      </c>
      <c r="J66" s="167"/>
      <c r="K66" s="167" t="s">
        <v>25</v>
      </c>
      <c r="L66" s="167"/>
      <c r="M66" s="167" t="s">
        <v>25</v>
      </c>
      <c r="N66" s="167"/>
      <c r="O66" s="167" t="s">
        <v>25</v>
      </c>
      <c r="P66" s="167"/>
      <c r="Q66" s="167" t="s">
        <v>25</v>
      </c>
      <c r="R66" s="167"/>
    </row>
    <row r="67" spans="1:24">
      <c r="A67" s="165">
        <f>'Main Meals'!C67</f>
        <v>4800</v>
      </c>
      <c r="B67" s="165" t="str">
        <f>'Main Meals'!D67</f>
        <v xml:space="preserve">Vanilla Coconut Chia Seed Pudding </v>
      </c>
      <c r="D67" s="166" t="s">
        <v>504</v>
      </c>
      <c r="G67" s="167" t="s">
        <v>25</v>
      </c>
      <c r="H67" s="167"/>
      <c r="I67" s="167" t="s">
        <v>25</v>
      </c>
      <c r="J67" s="167"/>
      <c r="K67" s="167" t="s">
        <v>25</v>
      </c>
      <c r="L67" s="167"/>
      <c r="M67" s="167" t="s">
        <v>25</v>
      </c>
      <c r="N67" s="167"/>
      <c r="O67" s="167" t="s">
        <v>25</v>
      </c>
      <c r="P67" s="167"/>
      <c r="Q67" s="167" t="s">
        <v>25</v>
      </c>
      <c r="R67" s="167"/>
    </row>
    <row r="68" spans="1:24">
      <c r="A68" s="165">
        <f>'Main Meals'!C68</f>
        <v>4900</v>
      </c>
      <c r="B68" s="165" t="str">
        <f>'Main Meals'!D68</f>
        <v xml:space="preserve">Sunrise Fruit Bowl (OLD NOT ACTIVE) </v>
      </c>
      <c r="D68" s="166" t="s">
        <v>504</v>
      </c>
      <c r="G68" s="167">
        <v>114</v>
      </c>
      <c r="H68" s="167" t="s">
        <v>158</v>
      </c>
      <c r="I68" s="167" t="s">
        <v>25</v>
      </c>
      <c r="J68" s="167"/>
      <c r="K68" s="167" t="s">
        <v>25</v>
      </c>
      <c r="L68" s="167"/>
      <c r="M68" s="167" t="s">
        <v>25</v>
      </c>
      <c r="N68" s="167"/>
      <c r="O68" s="167" t="s">
        <v>25</v>
      </c>
      <c r="P68" s="167"/>
      <c r="Q68" s="167">
        <v>603</v>
      </c>
      <c r="R68" s="167" t="s">
        <v>159</v>
      </c>
    </row>
    <row r="69" spans="1:24">
      <c r="A69" s="165">
        <f>'Main Meals'!C69</f>
        <v>5001</v>
      </c>
      <c r="B69" s="165" t="str">
        <f>'Main Meals'!D69</f>
        <v xml:space="preserve">Dragon Fruit  Smoothie (OLD NOT ACTIVE) </v>
      </c>
      <c r="D69" s="166" t="s">
        <v>504</v>
      </c>
      <c r="G69" s="167" t="s">
        <v>25</v>
      </c>
      <c r="H69" s="167"/>
      <c r="I69" s="167" t="s">
        <v>25</v>
      </c>
      <c r="J69" s="167"/>
      <c r="K69" s="167" t="s">
        <v>25</v>
      </c>
      <c r="L69" s="167"/>
      <c r="M69" s="167" t="s">
        <v>25</v>
      </c>
      <c r="N69" s="167"/>
      <c r="O69" s="167" t="s">
        <v>25</v>
      </c>
      <c r="P69" s="167"/>
      <c r="Q69" s="167" t="s">
        <v>25</v>
      </c>
      <c r="R69" s="167"/>
    </row>
    <row r="70" spans="1:24" s="282" customFormat="1">
      <c r="A70" s="278">
        <f>'Main Meals'!C70</f>
        <v>5002</v>
      </c>
      <c r="B70" s="278" t="str">
        <f>'Main Meals'!D70</f>
        <v>Dragon Fruit  Smoothie  (16 oz)</v>
      </c>
      <c r="C70" s="283"/>
      <c r="D70" s="283" t="s">
        <v>504</v>
      </c>
      <c r="E70" s="283"/>
      <c r="F70" s="283"/>
      <c r="G70" s="280"/>
      <c r="H70" s="280"/>
      <c r="I70" s="280"/>
      <c r="J70" s="280"/>
      <c r="K70" s="280"/>
      <c r="L70" s="280"/>
      <c r="M70" s="280"/>
      <c r="N70" s="280"/>
      <c r="O70" s="280"/>
      <c r="P70" s="280"/>
      <c r="Q70" s="280"/>
      <c r="R70" s="280"/>
      <c r="S70" s="284"/>
      <c r="T70" s="284"/>
      <c r="U70" s="284"/>
      <c r="V70" s="284"/>
      <c r="W70" s="284"/>
      <c r="X70" s="284"/>
    </row>
    <row r="71" spans="1:24" ht="109.2">
      <c r="A71" s="165">
        <f>'Main Meals'!C71</f>
        <v>5101</v>
      </c>
      <c r="B71" s="165" t="str">
        <f>'Main Meals'!D71</f>
        <v xml:space="preserve">Vitality Shot: Turmeric </v>
      </c>
      <c r="D71" s="166" t="s">
        <v>504</v>
      </c>
      <c r="E71" s="166" t="s">
        <v>1254</v>
      </c>
      <c r="F71" s="166" t="s">
        <v>1255</v>
      </c>
      <c r="G71" s="167" t="s">
        <v>25</v>
      </c>
      <c r="H71" s="167"/>
      <c r="I71" s="167" t="s">
        <v>25</v>
      </c>
      <c r="J71" s="167"/>
      <c r="K71" s="167" t="s">
        <v>25</v>
      </c>
      <c r="L71" s="167"/>
      <c r="M71" s="167" t="s">
        <v>25</v>
      </c>
      <c r="N71" s="167"/>
      <c r="O71" s="167" t="s">
        <v>25</v>
      </c>
      <c r="P71" s="167"/>
      <c r="Q71" s="167" t="s">
        <v>25</v>
      </c>
      <c r="R71" s="167"/>
    </row>
    <row r="72" spans="1:24" ht="109.2">
      <c r="A72" s="165">
        <f>'Main Meals'!C72</f>
        <v>5102</v>
      </c>
      <c r="B72" s="165" t="str">
        <f>'Main Meals'!D72</f>
        <v xml:space="preserve">Vitality Shot: Turmeric (Pair) </v>
      </c>
      <c r="C72" s="162"/>
      <c r="D72" s="166" t="s">
        <v>504</v>
      </c>
      <c r="E72" s="166" t="s">
        <v>1254</v>
      </c>
      <c r="F72" s="166" t="s">
        <v>1255</v>
      </c>
      <c r="G72" s="167" t="s">
        <v>25</v>
      </c>
      <c r="H72" s="167"/>
      <c r="I72" s="167" t="s">
        <v>25</v>
      </c>
      <c r="J72" s="167"/>
      <c r="K72" s="167" t="s">
        <v>25</v>
      </c>
      <c r="L72" s="167"/>
      <c r="M72" s="167" t="s">
        <v>25</v>
      </c>
      <c r="N72" s="167"/>
      <c r="O72" s="167" t="s">
        <v>25</v>
      </c>
      <c r="P72" s="167"/>
      <c r="Q72" s="167" t="s">
        <v>25</v>
      </c>
      <c r="R72" s="167"/>
    </row>
    <row r="73" spans="1:24" ht="109.2">
      <c r="A73" s="165">
        <f>'Main Meals'!C73</f>
        <v>5103</v>
      </c>
      <c r="B73" s="165" t="str">
        <f>'Main Meals'!D73</f>
        <v xml:space="preserve">Vitality Shot: Turmeric (5-Pack) </v>
      </c>
      <c r="C73" s="162"/>
      <c r="D73" s="166" t="s">
        <v>504</v>
      </c>
      <c r="E73" s="166" t="s">
        <v>1254</v>
      </c>
      <c r="F73" s="166" t="s">
        <v>1255</v>
      </c>
      <c r="G73" s="167"/>
      <c r="H73" s="167"/>
      <c r="I73" s="167"/>
      <c r="J73" s="167"/>
      <c r="K73" s="167"/>
      <c r="L73" s="167"/>
      <c r="M73" s="167"/>
      <c r="N73" s="167"/>
      <c r="O73" s="167"/>
      <c r="P73" s="167"/>
      <c r="Q73" s="167"/>
      <c r="R73" s="167"/>
    </row>
    <row r="74" spans="1:24" s="171" customFormat="1" ht="46.8">
      <c r="A74" s="165">
        <f>'Main Meals'!C74</f>
        <v>5200</v>
      </c>
      <c r="B74" s="165" t="str">
        <f>'Main Meals'!D74</f>
        <v xml:space="preserve">Montauk Crab Cakes </v>
      </c>
      <c r="C74" s="166" t="s">
        <v>718</v>
      </c>
      <c r="D74" s="166"/>
      <c r="E74" s="166"/>
      <c r="F74" s="166"/>
      <c r="G74" s="167">
        <v>115</v>
      </c>
      <c r="H74" s="167" t="s">
        <v>164</v>
      </c>
      <c r="I74" s="167">
        <v>404</v>
      </c>
      <c r="J74" s="167" t="s">
        <v>165</v>
      </c>
      <c r="K74" s="167"/>
      <c r="L74" s="167"/>
      <c r="M74" s="167"/>
      <c r="N74" s="167"/>
      <c r="O74" s="167"/>
      <c r="P74" s="167"/>
      <c r="Q74" s="167"/>
      <c r="R74" s="167"/>
      <c r="S74" s="168"/>
      <c r="T74" s="168"/>
      <c r="U74" s="168"/>
      <c r="V74" s="168"/>
      <c r="W74" s="168"/>
      <c r="X74" s="168"/>
    </row>
    <row r="75" spans="1:24" s="220" customFormat="1" ht="46.8">
      <c r="A75" s="215">
        <f>'Main Meals'!C75</f>
        <v>5301</v>
      </c>
      <c r="B75" s="215" t="str">
        <f>'Main Meals'!D75</f>
        <v>Hawker Lettuce Wraps (Chicken)</v>
      </c>
      <c r="C75" s="216" t="s">
        <v>1334</v>
      </c>
      <c r="D75" s="216"/>
      <c r="E75" s="216"/>
      <c r="F75" s="216"/>
      <c r="G75" s="217"/>
      <c r="H75" s="217"/>
      <c r="I75" s="217"/>
      <c r="J75" s="217"/>
      <c r="K75" s="217"/>
      <c r="L75" s="217"/>
      <c r="M75" s="217"/>
      <c r="N75" s="217"/>
      <c r="O75" s="217"/>
      <c r="P75" s="217"/>
      <c r="Q75" s="217">
        <v>601</v>
      </c>
      <c r="R75" s="217" t="s">
        <v>26</v>
      </c>
      <c r="S75" s="218"/>
      <c r="T75" s="218"/>
      <c r="U75" s="218"/>
      <c r="V75" s="218"/>
      <c r="W75" s="218"/>
      <c r="X75" s="218"/>
    </row>
    <row r="76" spans="1:24" s="285" customFormat="1" ht="46.8">
      <c r="A76" s="278">
        <f>'Main Meals'!C76</f>
        <v>5302</v>
      </c>
      <c r="B76" s="278" t="str">
        <f>'Main Meals'!D76</f>
        <v>Hawker Lettuce Wraps (Pork)</v>
      </c>
      <c r="C76" s="283" t="s">
        <v>718</v>
      </c>
      <c r="D76" s="283"/>
      <c r="E76" s="283"/>
      <c r="F76" s="283"/>
      <c r="G76" s="280"/>
      <c r="H76" s="280"/>
      <c r="I76" s="280"/>
      <c r="J76" s="280"/>
      <c r="K76" s="280"/>
      <c r="L76" s="280"/>
      <c r="M76" s="280"/>
      <c r="N76" s="280"/>
      <c r="O76" s="280"/>
      <c r="P76" s="280"/>
      <c r="Q76" s="280">
        <v>601</v>
      </c>
      <c r="R76" s="280" t="s">
        <v>26</v>
      </c>
      <c r="S76" s="281"/>
      <c r="T76" s="281"/>
      <c r="U76" s="281"/>
      <c r="V76" s="281"/>
      <c r="W76" s="281"/>
      <c r="X76" s="281"/>
    </row>
    <row r="77" spans="1:24" s="171" customFormat="1" ht="109.2">
      <c r="A77" s="165">
        <f>'Main Meals'!C77</f>
        <v>5401</v>
      </c>
      <c r="B77" s="165" t="str">
        <f>'Main Meals'!D77</f>
        <v xml:space="preserve">Vitality Shot: Cayenne </v>
      </c>
      <c r="C77" s="166"/>
      <c r="D77" s="166" t="s">
        <v>504</v>
      </c>
      <c r="E77" s="166" t="s">
        <v>1254</v>
      </c>
      <c r="F77" s="166" t="s">
        <v>1255</v>
      </c>
      <c r="G77" s="167"/>
      <c r="H77" s="167"/>
      <c r="I77" s="167"/>
      <c r="J77" s="167"/>
      <c r="K77" s="167"/>
      <c r="L77" s="167"/>
      <c r="M77" s="167"/>
      <c r="N77" s="167"/>
      <c r="O77" s="167"/>
      <c r="P77" s="167"/>
      <c r="Q77" s="167"/>
      <c r="R77" s="167"/>
      <c r="S77" s="168"/>
      <c r="T77" s="168"/>
      <c r="U77" s="168"/>
      <c r="V77" s="168"/>
      <c r="W77" s="168"/>
      <c r="X77" s="168"/>
    </row>
    <row r="78" spans="1:24" s="171" customFormat="1" ht="109.2">
      <c r="A78" s="165">
        <f>'Main Meals'!C78</f>
        <v>5402</v>
      </c>
      <c r="B78" s="165" t="str">
        <f>'Main Meals'!D78</f>
        <v xml:space="preserve">Vitality Shot: Cayenne (Pair) </v>
      </c>
      <c r="C78" s="166"/>
      <c r="D78" s="166" t="s">
        <v>504</v>
      </c>
      <c r="E78" s="166" t="s">
        <v>1254</v>
      </c>
      <c r="F78" s="166" t="s">
        <v>1255</v>
      </c>
      <c r="G78" s="167"/>
      <c r="H78" s="167"/>
      <c r="I78" s="167"/>
      <c r="J78" s="167"/>
      <c r="K78" s="167"/>
      <c r="L78" s="167"/>
      <c r="M78" s="167"/>
      <c r="N78" s="167"/>
      <c r="O78" s="167"/>
      <c r="P78" s="167"/>
      <c r="Q78" s="167"/>
      <c r="R78" s="167"/>
      <c r="S78" s="168"/>
      <c r="T78" s="168"/>
      <c r="U78" s="168"/>
      <c r="V78" s="168"/>
      <c r="W78" s="168"/>
      <c r="X78" s="168"/>
    </row>
    <row r="79" spans="1:24" s="220" customFormat="1">
      <c r="A79" s="215">
        <f>'Main Meals'!C79</f>
        <v>5403</v>
      </c>
      <c r="B79" s="215" t="str">
        <f>'Main Meals'!D79</f>
        <v xml:space="preserve">Vitality Shot: Cayenne (5-Pack) </v>
      </c>
      <c r="D79" s="216" t="s">
        <v>504</v>
      </c>
      <c r="E79" s="216"/>
      <c r="F79" s="216"/>
      <c r="G79" s="217"/>
      <c r="H79" s="217"/>
      <c r="I79" s="217"/>
      <c r="J79" s="217"/>
      <c r="K79" s="217"/>
      <c r="L79" s="217"/>
      <c r="M79" s="217"/>
      <c r="N79" s="217"/>
      <c r="O79" s="217"/>
      <c r="P79" s="217"/>
      <c r="Q79" s="217"/>
      <c r="R79" s="217"/>
      <c r="S79" s="218"/>
      <c r="T79" s="218"/>
      <c r="U79" s="218"/>
      <c r="V79" s="218"/>
      <c r="W79" s="218"/>
      <c r="X79" s="218"/>
    </row>
    <row r="80" spans="1:24" s="171" customFormat="1" ht="46.8">
      <c r="A80" s="165">
        <f>'Main Meals'!C80</f>
        <v>5500</v>
      </c>
      <c r="B80" s="165" t="str">
        <f>'Main Meals'!D80</f>
        <v xml:space="preserve">Pulled BBQ Chicken    </v>
      </c>
      <c r="C80" s="166" t="s">
        <v>1102</v>
      </c>
      <c r="D80" s="166"/>
      <c r="E80" s="166"/>
      <c r="F80" s="166"/>
      <c r="G80" s="167"/>
      <c r="H80" s="167"/>
      <c r="I80" s="167">
        <v>212</v>
      </c>
      <c r="J80" s="167" t="s">
        <v>173</v>
      </c>
      <c r="K80" s="167"/>
      <c r="L80" s="167"/>
      <c r="M80" s="167"/>
      <c r="N80" s="167"/>
      <c r="O80" s="167"/>
      <c r="P80" s="167"/>
      <c r="Q80" s="167"/>
      <c r="R80" s="167"/>
      <c r="S80" s="168"/>
      <c r="T80" s="168"/>
      <c r="U80" s="168"/>
      <c r="V80" s="168"/>
      <c r="W80" s="168"/>
      <c r="X80" s="168"/>
    </row>
    <row r="81" spans="1:24" s="290" customFormat="1">
      <c r="A81" s="286">
        <f>'Main Meals'!C81</f>
        <v>5603</v>
      </c>
      <c r="B81" s="286" t="str">
        <f>'Main Meals'!D81</f>
        <v>Coco Berry Smoothie  ( 8oz)</v>
      </c>
      <c r="C81" s="287"/>
      <c r="D81" s="287" t="s">
        <v>504</v>
      </c>
      <c r="E81" s="287"/>
      <c r="F81" s="287"/>
      <c r="G81" s="288"/>
      <c r="H81" s="288"/>
      <c r="I81" s="288"/>
      <c r="J81" s="288"/>
      <c r="K81" s="288"/>
      <c r="L81" s="288"/>
      <c r="M81" s="288"/>
      <c r="N81" s="288"/>
      <c r="O81" s="288"/>
      <c r="P81" s="288"/>
      <c r="Q81" s="288"/>
      <c r="R81" s="288"/>
      <c r="S81" s="289"/>
      <c r="T81" s="289"/>
      <c r="U81" s="289"/>
      <c r="V81" s="289"/>
      <c r="W81" s="289"/>
      <c r="X81" s="289"/>
    </row>
    <row r="82" spans="1:24" s="172" customFormat="1" ht="109.2">
      <c r="A82" s="165">
        <f>'Main Meals'!C82</f>
        <v>5602</v>
      </c>
      <c r="B82" s="165" t="str">
        <f>'Main Meals'!D82</f>
        <v>Coco Berry Smoothie  (16 oz)</v>
      </c>
      <c r="D82" s="166" t="s">
        <v>894</v>
      </c>
      <c r="E82" s="166" t="s">
        <v>1254</v>
      </c>
      <c r="F82" s="166" t="s">
        <v>1255</v>
      </c>
      <c r="G82" s="167"/>
      <c r="H82" s="167"/>
      <c r="I82" s="167"/>
      <c r="J82" s="167"/>
      <c r="K82" s="167"/>
      <c r="L82" s="167"/>
      <c r="M82" s="167"/>
      <c r="N82" s="167"/>
      <c r="O82" s="167"/>
      <c r="P82" s="167"/>
      <c r="Q82" s="167"/>
      <c r="R82" s="167"/>
      <c r="S82" s="170"/>
      <c r="T82" s="170"/>
      <c r="U82" s="170"/>
      <c r="V82" s="170"/>
      <c r="W82" s="170"/>
      <c r="X82" s="170"/>
    </row>
    <row r="83" spans="1:24" s="301" customFormat="1" ht="46.8">
      <c r="A83" s="286">
        <f>'Main Meals'!C83</f>
        <v>5701</v>
      </c>
      <c r="B83" s="286" t="str">
        <f>'Main Meals'!D83</f>
        <v xml:space="preserve">Roasted Turkey with Gravy </v>
      </c>
      <c r="C83" s="287" t="s">
        <v>1334</v>
      </c>
      <c r="D83" s="287"/>
      <c r="E83" s="287"/>
      <c r="F83" s="287"/>
      <c r="G83" s="288">
        <v>116</v>
      </c>
      <c r="H83" s="288" t="s">
        <v>178</v>
      </c>
      <c r="I83" s="288">
        <v>213</v>
      </c>
      <c r="J83" s="288" t="s">
        <v>179</v>
      </c>
      <c r="K83" s="288"/>
      <c r="L83" s="288"/>
      <c r="M83" s="288"/>
      <c r="N83" s="288"/>
      <c r="O83" s="288"/>
      <c r="P83" s="288"/>
      <c r="Q83" s="288">
        <v>604</v>
      </c>
      <c r="R83" s="288" t="s">
        <v>180</v>
      </c>
      <c r="S83" s="289"/>
      <c r="T83" s="289"/>
      <c r="U83" s="289"/>
      <c r="V83" s="289"/>
      <c r="W83" s="289"/>
      <c r="X83" s="289"/>
    </row>
    <row r="84" spans="1:24" s="171" customFormat="1" ht="109.2">
      <c r="A84" s="165">
        <f>'Main Meals'!C84</f>
        <v>5800</v>
      </c>
      <c r="B84" s="165" t="str">
        <f>'Main Meals'!D84</f>
        <v xml:space="preserve">Rosemary Whipped Potatoes </v>
      </c>
      <c r="C84" s="183" t="s">
        <v>729</v>
      </c>
      <c r="E84" s="166" t="s">
        <v>1254</v>
      </c>
      <c r="F84" s="166" t="s">
        <v>1255</v>
      </c>
      <c r="G84" s="167"/>
      <c r="H84" s="167"/>
      <c r="I84" s="167"/>
      <c r="J84" s="167"/>
      <c r="K84" s="167"/>
      <c r="L84" s="167"/>
      <c r="M84" s="167"/>
      <c r="N84" s="167"/>
      <c r="O84" s="167"/>
      <c r="P84" s="167"/>
      <c r="Q84" s="167"/>
      <c r="R84" s="167"/>
      <c r="S84" s="168"/>
      <c r="T84" s="168"/>
      <c r="U84" s="168"/>
      <c r="V84" s="168"/>
      <c r="W84" s="168"/>
      <c r="X84" s="168"/>
    </row>
    <row r="85" spans="1:24" s="220" customFormat="1">
      <c r="A85" s="215">
        <f>'Main Meals'!C85</f>
        <v>5900</v>
      </c>
      <c r="B85" s="215" t="str">
        <f>'Main Meals'!D85</f>
        <v xml:space="preserve">Gravy </v>
      </c>
      <c r="C85" s="166" t="s">
        <v>1406</v>
      </c>
      <c r="D85" s="216"/>
      <c r="E85" s="216"/>
      <c r="F85" s="216"/>
      <c r="G85" s="217"/>
      <c r="H85" s="217"/>
      <c r="I85" s="217"/>
      <c r="J85" s="217"/>
      <c r="K85" s="217"/>
      <c r="L85" s="217"/>
      <c r="M85" s="217"/>
      <c r="N85" s="217"/>
      <c r="O85" s="217"/>
      <c r="P85" s="217"/>
      <c r="Q85" s="217"/>
      <c r="R85" s="217"/>
      <c r="S85" s="218"/>
      <c r="T85" s="218"/>
      <c r="U85" s="218"/>
      <c r="V85" s="218"/>
      <c r="W85" s="218"/>
      <c r="X85" s="218"/>
    </row>
    <row r="86" spans="1:24" s="171" customFormat="1">
      <c r="A86" s="165">
        <f>'Main Meals'!C86</f>
        <v>6000</v>
      </c>
      <c r="B86" s="165" t="str">
        <f>'Main Meals'!D86</f>
        <v xml:space="preserve">Cranberry-Orange Sauce </v>
      </c>
      <c r="C86" s="166" t="s">
        <v>882</v>
      </c>
      <c r="D86" s="166"/>
      <c r="E86" s="166"/>
      <c r="F86" s="166"/>
      <c r="G86" s="167"/>
      <c r="H86" s="167"/>
      <c r="I86" s="167"/>
      <c r="J86" s="167"/>
      <c r="K86" s="167"/>
      <c r="L86" s="167"/>
      <c r="M86" s="167"/>
      <c r="N86" s="167"/>
      <c r="O86" s="167"/>
      <c r="P86" s="167"/>
      <c r="Q86" s="167"/>
      <c r="R86" s="167"/>
      <c r="S86" s="168"/>
      <c r="T86" s="168"/>
      <c r="U86" s="168"/>
      <c r="V86" s="168"/>
      <c r="W86" s="168"/>
      <c r="X86" s="168"/>
    </row>
    <row r="87" spans="1:24" s="285" customFormat="1" ht="31.2">
      <c r="A87" s="278">
        <f>'Main Meals'!C87</f>
        <v>6100</v>
      </c>
      <c r="B87" s="278" t="str">
        <f>'Main Meals'!D87</f>
        <v xml:space="preserve">Green Beans with Toasted Almonds </v>
      </c>
      <c r="C87" s="291" t="s">
        <v>729</v>
      </c>
      <c r="D87" s="283"/>
      <c r="E87" s="283"/>
      <c r="F87" s="283"/>
      <c r="G87" s="280"/>
      <c r="H87" s="280"/>
      <c r="I87" s="280"/>
      <c r="J87" s="280"/>
      <c r="K87" s="280"/>
      <c r="L87" s="280"/>
      <c r="M87" s="280"/>
      <c r="N87" s="280"/>
      <c r="O87" s="280"/>
      <c r="P87" s="280"/>
      <c r="Q87" s="280"/>
      <c r="R87" s="280"/>
      <c r="S87" s="281"/>
      <c r="T87" s="281"/>
      <c r="U87" s="281"/>
      <c r="V87" s="281"/>
      <c r="W87" s="281"/>
      <c r="X87" s="281"/>
    </row>
    <row r="88" spans="1:24" s="171" customFormat="1" ht="109.2">
      <c r="A88" s="165">
        <f>'Main Meals'!C88</f>
        <v>6200</v>
      </c>
      <c r="B88" s="165" t="str">
        <f>'Main Meals'!D88</f>
        <v xml:space="preserve">Carrot Puree </v>
      </c>
      <c r="C88" s="183" t="s">
        <v>729</v>
      </c>
      <c r="D88" s="166"/>
      <c r="E88" s="166" t="s">
        <v>1254</v>
      </c>
      <c r="F88" s="166" t="s">
        <v>1255</v>
      </c>
      <c r="G88" s="167"/>
      <c r="H88" s="167"/>
      <c r="I88" s="167"/>
      <c r="J88" s="167"/>
      <c r="K88" s="167"/>
      <c r="L88" s="167"/>
      <c r="M88" s="167"/>
      <c r="N88" s="167"/>
      <c r="O88" s="167"/>
      <c r="P88" s="167"/>
      <c r="Q88" s="167"/>
      <c r="R88" s="167"/>
      <c r="S88" s="168"/>
      <c r="T88" s="168"/>
      <c r="U88" s="168"/>
      <c r="V88" s="168"/>
      <c r="W88" s="168"/>
      <c r="X88" s="168"/>
    </row>
    <row r="89" spans="1:24" s="219" customFormat="1" ht="46.8">
      <c r="A89" s="215">
        <f>'Main Meals'!C89</f>
        <v>6300</v>
      </c>
      <c r="B89" s="215" t="str">
        <f>'Main Meals'!D89</f>
        <v xml:space="preserve">Wine Braised Brisket </v>
      </c>
      <c r="C89" s="216" t="s">
        <v>718</v>
      </c>
      <c r="D89" s="216"/>
      <c r="E89" s="216"/>
      <c r="F89" s="216"/>
      <c r="G89" s="217"/>
      <c r="H89" s="217"/>
      <c r="I89" s="217"/>
      <c r="J89" s="217"/>
      <c r="K89" s="217"/>
      <c r="L89" s="217"/>
      <c r="M89" s="217"/>
      <c r="N89" s="217"/>
      <c r="O89" s="217"/>
      <c r="P89" s="217"/>
      <c r="Q89" s="217"/>
      <c r="R89" s="217"/>
      <c r="S89" s="218"/>
      <c r="T89" s="218"/>
      <c r="U89" s="218"/>
      <c r="V89" s="218"/>
      <c r="W89" s="218"/>
      <c r="X89" s="218"/>
    </row>
    <row r="90" spans="1:24" ht="46.8">
      <c r="A90" s="165">
        <f>'Main Meals'!C90</f>
        <v>6400</v>
      </c>
      <c r="B90" s="165" t="str">
        <f>'Main Meals'!D90</f>
        <v xml:space="preserve">Maple-Glazed Ham </v>
      </c>
      <c r="C90" s="166" t="s">
        <v>718</v>
      </c>
      <c r="G90" s="167"/>
      <c r="H90" s="167" t="s">
        <v>187</v>
      </c>
      <c r="I90" s="167"/>
      <c r="J90" s="167" t="s">
        <v>188</v>
      </c>
      <c r="K90" s="167"/>
      <c r="L90" s="167"/>
      <c r="M90" s="167"/>
      <c r="N90" s="167"/>
      <c r="O90" s="167"/>
      <c r="P90" s="167"/>
      <c r="Q90" s="167"/>
      <c r="R90" s="167"/>
    </row>
    <row r="91" spans="1:24">
      <c r="A91" s="165">
        <f>'Main Meals'!C91</f>
        <v>6500</v>
      </c>
      <c r="B91" s="165" t="str">
        <f>'Main Meals'!D91</f>
        <v xml:space="preserve">Bloody Mary Mix </v>
      </c>
      <c r="D91" s="166" t="s">
        <v>504</v>
      </c>
      <c r="G91" s="167"/>
      <c r="H91" s="167"/>
      <c r="I91" s="167"/>
      <c r="J91" s="167"/>
      <c r="K91" s="167"/>
      <c r="L91" s="167"/>
      <c r="M91" s="167"/>
      <c r="N91" s="167"/>
      <c r="O91" s="167"/>
      <c r="P91" s="167"/>
      <c r="Q91" s="167"/>
      <c r="R91" s="167"/>
    </row>
    <row r="92" spans="1:24" s="171" customFormat="1">
      <c r="A92" s="165">
        <f>'Main Meals'!C92</f>
        <v>6600</v>
      </c>
      <c r="B92" s="165" t="str">
        <f>'Main Meals'!D92</f>
        <v xml:space="preserve">Coconut Yogurt Parfait </v>
      </c>
      <c r="C92" s="166"/>
      <c r="D92" s="166" t="s">
        <v>504</v>
      </c>
      <c r="E92" s="166"/>
      <c r="F92" s="166"/>
      <c r="G92" s="167"/>
      <c r="H92" s="167"/>
      <c r="I92" s="167"/>
      <c r="J92" s="167"/>
      <c r="K92" s="167"/>
      <c r="L92" s="167"/>
      <c r="M92" s="167"/>
      <c r="N92" s="167"/>
      <c r="O92" s="167"/>
      <c r="P92" s="167"/>
      <c r="Q92" s="167">
        <v>608</v>
      </c>
      <c r="R92" s="167" t="s">
        <v>192</v>
      </c>
      <c r="S92" s="168"/>
      <c r="T92" s="168"/>
      <c r="U92" s="168"/>
      <c r="V92" s="168"/>
      <c r="W92" s="168"/>
      <c r="X92" s="168"/>
    </row>
    <row r="93" spans="1:24">
      <c r="A93" s="165">
        <f>'Main Meals'!C93</f>
        <v>6701</v>
      </c>
      <c r="B93" s="165" t="str">
        <f>'Main Meals'!D93</f>
        <v xml:space="preserve">Original 'Super' Trail Mix (OLD NOT ACTIVE) </v>
      </c>
      <c r="D93" s="166" t="s">
        <v>719</v>
      </c>
      <c r="G93" s="167"/>
      <c r="H93" s="167"/>
      <c r="I93" s="167"/>
      <c r="J93" s="167"/>
      <c r="K93" s="167"/>
      <c r="L93" s="167"/>
      <c r="M93" s="167"/>
      <c r="N93" s="167"/>
      <c r="O93" s="167"/>
      <c r="P93" s="167"/>
      <c r="Q93" s="167"/>
      <c r="R93" s="167"/>
    </row>
    <row r="94" spans="1:24" s="282" customFormat="1">
      <c r="A94" s="278">
        <f>'Main Meals'!C94</f>
        <v>6702</v>
      </c>
      <c r="B94" s="278" t="str">
        <f>'Main Meals'!D94</f>
        <v xml:space="preserve">Original 'Super' Trail Mix (OLD NOT ACTIVE) </v>
      </c>
      <c r="C94" s="283"/>
      <c r="D94" s="283" t="s">
        <v>719</v>
      </c>
      <c r="E94" s="283"/>
      <c r="F94" s="283"/>
      <c r="G94" s="280"/>
      <c r="H94" s="280"/>
      <c r="I94" s="280"/>
      <c r="J94" s="280"/>
      <c r="K94" s="280"/>
      <c r="L94" s="280"/>
      <c r="M94" s="280"/>
      <c r="N94" s="280"/>
      <c r="O94" s="280"/>
      <c r="P94" s="280"/>
      <c r="Q94" s="280"/>
      <c r="R94" s="280"/>
      <c r="S94" s="292"/>
      <c r="T94" s="292"/>
      <c r="U94" s="292"/>
      <c r="V94" s="292"/>
      <c r="W94" s="292"/>
      <c r="X94" s="292"/>
    </row>
    <row r="95" spans="1:24" ht="109.2">
      <c r="A95" s="165">
        <f>'Main Meals'!C95</f>
        <v>6703</v>
      </c>
      <c r="B95" s="165" t="str">
        <f>'Main Meals'!D95</f>
        <v xml:space="preserve">Original 'Super' Trail Mix </v>
      </c>
      <c r="D95" s="166" t="s">
        <v>719</v>
      </c>
      <c r="E95" s="166" t="s">
        <v>1254</v>
      </c>
      <c r="F95" s="166" t="s">
        <v>1255</v>
      </c>
      <c r="G95" s="167"/>
      <c r="H95" s="167"/>
      <c r="I95" s="167"/>
      <c r="J95" s="167"/>
      <c r="K95" s="167"/>
      <c r="L95" s="167"/>
      <c r="M95" s="167"/>
      <c r="N95" s="167"/>
      <c r="O95" s="167"/>
      <c r="P95" s="167"/>
      <c r="Q95" s="167"/>
      <c r="R95" s="167"/>
      <c r="S95" s="173"/>
      <c r="T95" s="173"/>
      <c r="U95" s="173"/>
      <c r="V95" s="173"/>
      <c r="W95" s="173"/>
      <c r="X95" s="173"/>
    </row>
    <row r="96" spans="1:24" s="220" customFormat="1">
      <c r="A96" s="215">
        <f>'Main Meals'!C96</f>
        <v>6801</v>
      </c>
      <c r="B96" s="215" t="str">
        <f>'Main Meals'!D96</f>
        <v xml:space="preserve">Original Granola  (OLD NOT ACTIVE) </v>
      </c>
      <c r="C96" s="216"/>
      <c r="D96" s="216" t="s">
        <v>719</v>
      </c>
      <c r="E96" s="216"/>
      <c r="F96" s="216"/>
      <c r="G96" s="217"/>
      <c r="H96" s="217"/>
      <c r="I96" s="217"/>
      <c r="J96" s="217"/>
      <c r="K96" s="217"/>
      <c r="L96" s="217"/>
      <c r="M96" s="217"/>
      <c r="N96" s="217"/>
      <c r="O96" s="217"/>
      <c r="P96" s="217"/>
      <c r="Q96" s="217"/>
      <c r="R96" s="217"/>
      <c r="S96" s="218"/>
      <c r="T96" s="218"/>
      <c r="U96" s="218"/>
      <c r="V96" s="218"/>
      <c r="W96" s="218"/>
      <c r="X96" s="218"/>
    </row>
    <row r="97" spans="1:24" s="285" customFormat="1">
      <c r="A97" s="278">
        <f>'Main Meals'!C97</f>
        <v>6802</v>
      </c>
      <c r="B97" s="278" t="str">
        <f>'Main Meals'!D97</f>
        <v xml:space="preserve">Original Granola (OLD NOT ACTIVE) </v>
      </c>
      <c r="C97" s="283"/>
      <c r="D97" s="283" t="s">
        <v>719</v>
      </c>
      <c r="E97" s="283"/>
      <c r="F97" s="283"/>
      <c r="G97" s="280"/>
      <c r="H97" s="280"/>
      <c r="I97" s="280"/>
      <c r="J97" s="280"/>
      <c r="K97" s="280"/>
      <c r="L97" s="280"/>
      <c r="M97" s="280"/>
      <c r="N97" s="280"/>
      <c r="O97" s="280"/>
      <c r="P97" s="280"/>
      <c r="Q97" s="280"/>
      <c r="R97" s="280"/>
      <c r="S97" s="281"/>
      <c r="T97" s="281"/>
      <c r="U97" s="281"/>
      <c r="V97" s="281"/>
      <c r="W97" s="281"/>
      <c r="X97" s="281"/>
    </row>
    <row r="98" spans="1:24" s="171" customFormat="1" ht="109.2">
      <c r="A98" s="165">
        <f>'Main Meals'!C98</f>
        <v>6803</v>
      </c>
      <c r="B98" s="165" t="str">
        <f>'Main Meals'!D98</f>
        <v xml:space="preserve">Original Granola </v>
      </c>
      <c r="C98" s="166"/>
      <c r="D98" s="166" t="s">
        <v>719</v>
      </c>
      <c r="E98" s="166" t="s">
        <v>1254</v>
      </c>
      <c r="F98" s="166" t="s">
        <v>1255</v>
      </c>
      <c r="G98" s="167"/>
      <c r="H98" s="167"/>
      <c r="I98" s="167"/>
      <c r="J98" s="167"/>
      <c r="K98" s="167"/>
      <c r="L98" s="167"/>
      <c r="M98" s="167"/>
      <c r="N98" s="167"/>
      <c r="O98" s="167"/>
      <c r="P98" s="167"/>
      <c r="Q98" s="167"/>
      <c r="R98" s="167"/>
      <c r="S98" s="168"/>
      <c r="T98" s="168"/>
      <c r="U98" s="168"/>
      <c r="V98" s="168"/>
      <c r="W98" s="168"/>
      <c r="X98" s="168"/>
    </row>
    <row r="99" spans="1:24" s="219" customFormat="1">
      <c r="A99" s="215">
        <f>'Main Meals'!C99</f>
        <v>6901</v>
      </c>
      <c r="B99" s="215" t="str">
        <f>'Main Meals'!D99</f>
        <v>Brownie Bites (2 bite)</v>
      </c>
      <c r="C99" s="222"/>
      <c r="D99" s="216" t="s">
        <v>719</v>
      </c>
      <c r="E99" s="216"/>
      <c r="F99" s="216"/>
      <c r="G99" s="217"/>
      <c r="H99" s="217"/>
      <c r="I99" s="217"/>
      <c r="J99" s="217"/>
      <c r="K99" s="217"/>
      <c r="L99" s="217"/>
      <c r="M99" s="217"/>
      <c r="N99" s="217"/>
      <c r="O99" s="217"/>
      <c r="P99" s="217"/>
      <c r="Q99" s="217"/>
      <c r="R99" s="217"/>
      <c r="S99" s="218"/>
      <c r="T99" s="218"/>
      <c r="U99" s="218"/>
      <c r="V99" s="218"/>
      <c r="W99" s="218"/>
      <c r="X99" s="218"/>
    </row>
    <row r="100" spans="1:24">
      <c r="A100" s="165">
        <f>'Main Meals'!C100</f>
        <v>7001</v>
      </c>
      <c r="B100" s="165" t="str">
        <f>'Main Meals'!D100</f>
        <v xml:space="preserve">Cinnamon-Sugar Coffee Cakes </v>
      </c>
      <c r="C100" s="161"/>
      <c r="D100" s="166" t="s">
        <v>719</v>
      </c>
      <c r="G100" s="167"/>
      <c r="H100" s="167"/>
      <c r="I100" s="167"/>
      <c r="J100" s="167"/>
      <c r="K100" s="167"/>
      <c r="L100" s="167"/>
      <c r="M100" s="167"/>
      <c r="N100" s="167"/>
      <c r="O100" s="167"/>
      <c r="P100" s="167"/>
      <c r="Q100" s="167"/>
      <c r="R100" s="167"/>
    </row>
    <row r="101" spans="1:24">
      <c r="A101" s="165">
        <f>'Main Meals'!C101</f>
        <v>7002</v>
      </c>
      <c r="B101" s="165" t="str">
        <f>'Main Meals'!D101</f>
        <v xml:space="preserve">Cinnamon-Sugar Coffee Cakes </v>
      </c>
      <c r="C101" s="161"/>
      <c r="D101" s="166" t="s">
        <v>719</v>
      </c>
      <c r="G101" s="167"/>
      <c r="H101" s="167"/>
      <c r="I101" s="167"/>
      <c r="J101" s="167"/>
      <c r="K101" s="167"/>
      <c r="L101" s="167"/>
      <c r="M101" s="167"/>
      <c r="N101" s="167"/>
      <c r="O101" s="167"/>
      <c r="P101" s="167"/>
      <c r="Q101" s="167"/>
      <c r="R101" s="167"/>
    </row>
    <row r="102" spans="1:24" s="282" customFormat="1">
      <c r="A102" s="278">
        <f>'Main Meals'!C102</f>
        <v>7101</v>
      </c>
      <c r="B102" s="278" t="str">
        <f>'Main Meals'!D102</f>
        <v xml:space="preserve">Turkey Meatballs (OLD NOT ACTIVE) </v>
      </c>
      <c r="C102" s="283"/>
      <c r="D102" s="283"/>
      <c r="E102" s="283"/>
      <c r="F102" s="283"/>
      <c r="G102" s="280"/>
      <c r="H102" s="280"/>
      <c r="I102" s="280"/>
      <c r="J102" s="280"/>
      <c r="K102" s="280"/>
      <c r="L102" s="280"/>
      <c r="M102" s="280"/>
      <c r="N102" s="280"/>
      <c r="O102" s="280"/>
      <c r="P102" s="280"/>
      <c r="Q102" s="280"/>
      <c r="R102" s="280"/>
      <c r="S102" s="281"/>
      <c r="T102" s="281"/>
      <c r="U102" s="281"/>
      <c r="V102" s="281"/>
      <c r="W102" s="281"/>
      <c r="X102" s="281"/>
    </row>
    <row r="103" spans="1:24" ht="109.2">
      <c r="A103" s="165">
        <f>'Main Meals'!C103</f>
        <v>7102</v>
      </c>
      <c r="B103" s="165" t="str">
        <f>'Main Meals'!D103</f>
        <v xml:space="preserve">Turkey Meatballs  </v>
      </c>
      <c r="C103" s="166" t="s">
        <v>1407</v>
      </c>
      <c r="E103" s="166" t="s">
        <v>1254</v>
      </c>
      <c r="F103" s="166" t="s">
        <v>1255</v>
      </c>
      <c r="G103" s="167"/>
      <c r="H103" s="167"/>
      <c r="I103" s="167"/>
      <c r="J103" s="167"/>
      <c r="K103" s="167"/>
      <c r="L103" s="167"/>
      <c r="M103" s="167"/>
      <c r="N103" s="167"/>
      <c r="O103" s="167"/>
      <c r="P103" s="167"/>
      <c r="Q103" s="167"/>
      <c r="R103" s="167"/>
    </row>
    <row r="104" spans="1:24" s="219" customFormat="1">
      <c r="A104" s="215">
        <f>'Main Meals'!C104</f>
        <v>7202</v>
      </c>
      <c r="B104" s="215" t="str">
        <f>'Main Meals'!D104</f>
        <v>Tortilla Soup (OLD NOT ACTIVE) (Chicken)</v>
      </c>
      <c r="C104" s="216"/>
      <c r="D104" s="216"/>
      <c r="E104" s="216"/>
      <c r="F104" s="216"/>
      <c r="G104" s="217">
        <v>405</v>
      </c>
      <c r="H104" s="217" t="s">
        <v>202</v>
      </c>
      <c r="I104" s="217">
        <v>606</v>
      </c>
      <c r="J104" s="217" t="s">
        <v>203</v>
      </c>
      <c r="K104" s="217">
        <v>501</v>
      </c>
      <c r="L104" s="217" t="s">
        <v>66</v>
      </c>
      <c r="M104" s="217"/>
      <c r="N104" s="217"/>
      <c r="O104" s="217"/>
      <c r="P104" s="217"/>
      <c r="Q104" s="217"/>
      <c r="R104" s="217"/>
      <c r="S104" s="218"/>
      <c r="T104" s="218"/>
      <c r="U104" s="218"/>
      <c r="V104" s="218"/>
      <c r="W104" s="218"/>
      <c r="X104" s="218"/>
    </row>
    <row r="105" spans="1:24" s="282" customFormat="1">
      <c r="A105" s="278">
        <f>'Main Meals'!C105</f>
        <v>7201</v>
      </c>
      <c r="B105" s="278" t="str">
        <f>'Main Meals'!D105</f>
        <v>Tortilla Soup (OLD NOT ACTIVE) (Vegetable)</v>
      </c>
      <c r="C105" s="283"/>
      <c r="D105" s="283"/>
      <c r="E105" s="283"/>
      <c r="F105" s="283"/>
      <c r="G105" s="280">
        <v>405</v>
      </c>
      <c r="H105" s="280" t="s">
        <v>202</v>
      </c>
      <c r="I105" s="280">
        <v>606</v>
      </c>
      <c r="J105" s="280" t="s">
        <v>203</v>
      </c>
      <c r="K105" s="280">
        <v>501</v>
      </c>
      <c r="L105" s="280" t="s">
        <v>66</v>
      </c>
      <c r="M105" s="280"/>
      <c r="N105" s="280"/>
      <c r="O105" s="280"/>
      <c r="P105" s="280"/>
      <c r="Q105" s="280"/>
      <c r="R105" s="280"/>
      <c r="S105" s="281"/>
      <c r="T105" s="281"/>
      <c r="U105" s="281"/>
      <c r="V105" s="281"/>
      <c r="W105" s="281"/>
      <c r="X105" s="281"/>
    </row>
    <row r="106" spans="1:24" ht="109.2">
      <c r="A106" s="165">
        <f>'Main Meals'!C106</f>
        <v>7301</v>
      </c>
      <c r="B106" s="165" t="str">
        <f>'Main Meals'!D106</f>
        <v xml:space="preserve">Almond &amp; Cranberry Energy Bites </v>
      </c>
      <c r="C106" s="161"/>
      <c r="D106" s="166" t="s">
        <v>719</v>
      </c>
      <c r="E106" s="166" t="s">
        <v>1254</v>
      </c>
      <c r="F106" s="166" t="s">
        <v>1255</v>
      </c>
      <c r="G106" s="167"/>
      <c r="H106" s="167"/>
      <c r="I106" s="167"/>
      <c r="J106" s="167"/>
      <c r="K106" s="167"/>
      <c r="L106" s="167"/>
      <c r="M106" s="167"/>
      <c r="N106" s="167"/>
      <c r="O106" s="167"/>
      <c r="P106" s="167"/>
      <c r="Q106" s="167"/>
      <c r="R106" s="167"/>
    </row>
    <row r="107" spans="1:24" ht="109.2">
      <c r="A107" s="165">
        <f>'Main Meals'!C107</f>
        <v>7401</v>
      </c>
      <c r="B107" s="165" t="str">
        <f>'Main Meals'!D107</f>
        <v xml:space="preserve">Peanut Butter &amp; Chocolate Energy Bites </v>
      </c>
      <c r="C107" s="161"/>
      <c r="D107" s="166" t="s">
        <v>719</v>
      </c>
      <c r="E107" s="166" t="s">
        <v>1254</v>
      </c>
      <c r="F107" s="166" t="s">
        <v>1255</v>
      </c>
      <c r="G107" s="167"/>
      <c r="H107" s="167"/>
      <c r="I107" s="167"/>
      <c r="J107" s="167"/>
      <c r="K107" s="167"/>
      <c r="L107" s="167"/>
      <c r="M107" s="167"/>
      <c r="N107" s="167"/>
      <c r="O107" s="167"/>
      <c r="P107" s="167"/>
      <c r="Q107" s="167"/>
      <c r="R107" s="167"/>
    </row>
    <row r="108" spans="1:24" ht="109.2">
      <c r="A108" s="165">
        <f>'Main Meals'!C108</f>
        <v>7500</v>
      </c>
      <c r="B108" s="165" t="str">
        <f>'Main Meals'!D108</f>
        <v>Country Cinnamon Oatmeal  (Pecans)</v>
      </c>
      <c r="C108" s="166" t="s">
        <v>1406</v>
      </c>
      <c r="D108" s="172"/>
      <c r="E108" s="166" t="s">
        <v>1254</v>
      </c>
      <c r="F108" s="166" t="s">
        <v>1255</v>
      </c>
      <c r="G108" s="167">
        <v>607</v>
      </c>
      <c r="H108" s="167" t="s">
        <v>209</v>
      </c>
      <c r="I108" s="167"/>
      <c r="J108" s="167"/>
      <c r="K108" s="167"/>
      <c r="L108" s="167"/>
      <c r="M108" s="167"/>
      <c r="N108" s="167"/>
      <c r="O108" s="167"/>
      <c r="P108" s="167"/>
      <c r="Q108" s="167"/>
      <c r="R108" s="167"/>
    </row>
    <row r="109" spans="1:24" s="171" customFormat="1" ht="109.2">
      <c r="A109" s="165">
        <f>'Main Meals'!C109</f>
        <v>7600</v>
      </c>
      <c r="B109" s="165" t="str">
        <f>'Main Meals'!D109</f>
        <v xml:space="preserve">Baked Lasagna Bolognese </v>
      </c>
      <c r="C109" s="166" t="s">
        <v>718</v>
      </c>
      <c r="D109" s="166"/>
      <c r="E109" s="166" t="s">
        <v>1254</v>
      </c>
      <c r="F109" s="166" t="s">
        <v>1255</v>
      </c>
      <c r="G109" s="167"/>
      <c r="H109" s="167"/>
      <c r="I109" s="167"/>
      <c r="J109" s="167"/>
      <c r="K109" s="167"/>
      <c r="L109" s="167"/>
      <c r="M109" s="167"/>
      <c r="N109" s="167"/>
      <c r="O109" s="167"/>
      <c r="P109" s="167"/>
      <c r="Q109" s="167"/>
      <c r="R109" s="167"/>
      <c r="S109" s="168"/>
      <c r="T109" s="168"/>
      <c r="U109" s="168"/>
      <c r="V109" s="168"/>
      <c r="W109" s="168"/>
      <c r="X109" s="168"/>
    </row>
    <row r="110" spans="1:24" s="171" customFormat="1" ht="109.2">
      <c r="A110" s="165">
        <f>'Main Meals'!C110</f>
        <v>7700</v>
      </c>
      <c r="B110" s="165" t="str">
        <f>'Main Meals'!D110</f>
        <v xml:space="preserve">Truffled Mac &amp; Cheese </v>
      </c>
      <c r="C110" s="166" t="s">
        <v>1612</v>
      </c>
      <c r="D110" s="166"/>
      <c r="E110" s="166" t="s">
        <v>1254</v>
      </c>
      <c r="F110" s="166" t="s">
        <v>1255</v>
      </c>
      <c r="G110" s="167"/>
      <c r="H110" s="167"/>
      <c r="I110" s="167"/>
      <c r="J110" s="167"/>
      <c r="K110" s="167"/>
      <c r="L110" s="167"/>
      <c r="M110" s="167"/>
      <c r="N110" s="167"/>
      <c r="O110" s="167"/>
      <c r="P110" s="167"/>
      <c r="Q110" s="167"/>
      <c r="R110" s="167"/>
      <c r="S110" s="168"/>
      <c r="T110" s="168"/>
      <c r="U110" s="168"/>
      <c r="V110" s="168"/>
      <c r="W110" s="168"/>
      <c r="X110" s="168"/>
    </row>
    <row r="111" spans="1:24" s="171" customFormat="1" ht="109.2">
      <c r="A111" s="165">
        <f>'Main Meals'!C111</f>
        <v>7800</v>
      </c>
      <c r="B111" s="165" t="str">
        <f>'Main Meals'!D111</f>
        <v xml:space="preserve">Three-Spice Turkey Chili </v>
      </c>
      <c r="C111" s="166" t="s">
        <v>1408</v>
      </c>
      <c r="D111" s="172"/>
      <c r="E111" s="166" t="s">
        <v>1254</v>
      </c>
      <c r="F111" s="166" t="s">
        <v>1255</v>
      </c>
      <c r="G111" s="167">
        <v>501</v>
      </c>
      <c r="H111" s="167" t="s">
        <v>66</v>
      </c>
      <c r="I111" s="167"/>
      <c r="J111" s="167"/>
      <c r="K111" s="167"/>
      <c r="L111" s="167"/>
      <c r="M111" s="167"/>
      <c r="N111" s="167"/>
      <c r="O111" s="167"/>
      <c r="P111" s="167"/>
      <c r="Q111" s="167"/>
      <c r="R111" s="167"/>
      <c r="S111" s="168"/>
      <c r="T111" s="168"/>
      <c r="U111" s="168"/>
      <c r="V111" s="168"/>
      <c r="W111" s="168"/>
      <c r="X111" s="168"/>
    </row>
    <row r="112" spans="1:24" s="301" customFormat="1" ht="31.2">
      <c r="A112" s="286">
        <f>'Main Meals'!C112</f>
        <v>7901</v>
      </c>
      <c r="B112" s="286" t="str">
        <f>'Main Meals'!D112</f>
        <v xml:space="preserve">Chicken &amp; Rice Soup OLD NOT ACTIVE </v>
      </c>
      <c r="C112" s="166" t="s">
        <v>1407</v>
      </c>
      <c r="D112" s="290"/>
      <c r="E112" s="290"/>
      <c r="F112" s="290"/>
      <c r="G112" s="288"/>
      <c r="H112" s="288"/>
      <c r="I112" s="288"/>
      <c r="J112" s="288"/>
      <c r="K112" s="288"/>
      <c r="L112" s="288"/>
      <c r="M112" s="288"/>
      <c r="N112" s="288"/>
      <c r="O112" s="288"/>
      <c r="P112" s="288"/>
      <c r="Q112" s="288"/>
      <c r="R112" s="288"/>
      <c r="S112" s="289"/>
      <c r="T112" s="289"/>
      <c r="U112" s="289"/>
      <c r="V112" s="289"/>
      <c r="W112" s="289"/>
      <c r="X112" s="289"/>
    </row>
    <row r="113" spans="1:24" s="171" customFormat="1" ht="109.2">
      <c r="A113" s="165">
        <f>'Main Meals'!C113</f>
        <v>8000</v>
      </c>
      <c r="B113" s="165" t="str">
        <f>'Main Meals'!D113</f>
        <v xml:space="preserve">Carrot Ginger Soup </v>
      </c>
      <c r="C113" s="166" t="s">
        <v>1406</v>
      </c>
      <c r="D113" s="172"/>
      <c r="E113" s="166" t="s">
        <v>1254</v>
      </c>
      <c r="F113" s="166" t="s">
        <v>1255</v>
      </c>
      <c r="G113" s="167"/>
      <c r="H113" s="167"/>
      <c r="I113" s="167"/>
      <c r="J113" s="167"/>
      <c r="K113" s="167"/>
      <c r="L113" s="167"/>
      <c r="M113" s="167"/>
      <c r="N113" s="167"/>
      <c r="O113" s="167"/>
      <c r="P113" s="167"/>
      <c r="Q113" s="167"/>
      <c r="R113" s="167"/>
      <c r="S113" s="168"/>
      <c r="T113" s="168"/>
      <c r="U113" s="168"/>
      <c r="V113" s="168"/>
      <c r="W113" s="168"/>
      <c r="X113" s="168"/>
    </row>
    <row r="114" spans="1:24" s="219" customFormat="1" ht="46.8">
      <c r="A114" s="215">
        <f>'Main Meals'!C114</f>
        <v>8101</v>
      </c>
      <c r="B114" s="215" t="str">
        <f>'Main Meals'!D114</f>
        <v xml:space="preserve">Chive Mashed Potatoes </v>
      </c>
      <c r="C114" s="216" t="s">
        <v>718</v>
      </c>
      <c r="D114" s="221"/>
      <c r="E114" s="221"/>
      <c r="F114" s="221"/>
      <c r="G114" s="217"/>
      <c r="H114" s="217"/>
      <c r="I114" s="217"/>
      <c r="J114" s="217"/>
      <c r="K114" s="217"/>
      <c r="L114" s="217"/>
      <c r="M114" s="217"/>
      <c r="N114" s="217"/>
      <c r="O114" s="217"/>
      <c r="P114" s="217"/>
      <c r="Q114" s="217"/>
      <c r="R114" s="217"/>
      <c r="S114" s="218"/>
      <c r="T114" s="218"/>
      <c r="U114" s="218"/>
      <c r="V114" s="218"/>
      <c r="W114" s="218"/>
      <c r="X114" s="218"/>
    </row>
    <row r="115" spans="1:24" ht="31.2">
      <c r="A115" s="165">
        <f>'Main Meals'!C115</f>
        <v>8202</v>
      </c>
      <c r="B115" s="165" t="str">
        <f>'Main Meals'!D115</f>
        <v xml:space="preserve">Grilled Chicken Breast </v>
      </c>
      <c r="C115" s="180" t="s">
        <v>729</v>
      </c>
      <c r="D115" s="171"/>
      <c r="E115" s="171"/>
      <c r="F115" s="171"/>
      <c r="G115" s="167"/>
      <c r="H115" s="167"/>
      <c r="I115" s="167"/>
      <c r="J115" s="167"/>
      <c r="K115" s="167"/>
      <c r="L115" s="167"/>
      <c r="M115" s="167"/>
      <c r="N115" s="167"/>
      <c r="O115" s="167"/>
      <c r="P115" s="167"/>
      <c r="Q115" s="167"/>
      <c r="R115" s="167"/>
    </row>
    <row r="116" spans="1:24">
      <c r="A116" s="165">
        <f>'Main Meals'!C116</f>
        <v>8301</v>
      </c>
      <c r="B116" s="165" t="str">
        <f>'Main Meals'!D116</f>
        <v xml:space="preserve">Grilled Hanger Steak (OLD NOT ACTIVE) </v>
      </c>
      <c r="D116" s="171"/>
      <c r="E116" s="171"/>
      <c r="F116" s="171"/>
      <c r="G116" s="167"/>
      <c r="H116" s="167"/>
      <c r="I116" s="167"/>
      <c r="J116" s="167"/>
      <c r="K116" s="167"/>
      <c r="L116" s="167"/>
      <c r="M116" s="167"/>
      <c r="N116" s="167"/>
      <c r="O116" s="167"/>
      <c r="P116" s="167"/>
      <c r="Q116" s="167"/>
      <c r="R116" s="167"/>
    </row>
    <row r="117" spans="1:24">
      <c r="A117" s="165">
        <f>'Main Meals'!C117</f>
        <v>8401</v>
      </c>
      <c r="B117" s="165" t="str">
        <f>'Main Meals'!D117</f>
        <v xml:space="preserve">Grilled Jumbo Shrimp (OLD NOT ACTIVE) </v>
      </c>
      <c r="D117" s="172"/>
      <c r="E117" s="172"/>
      <c r="F117" s="172"/>
      <c r="G117" s="167"/>
      <c r="H117" s="167"/>
      <c r="I117" s="167"/>
      <c r="J117" s="167"/>
      <c r="K117" s="167"/>
      <c r="L117" s="167"/>
      <c r="M117" s="167"/>
      <c r="N117" s="167"/>
      <c r="O117" s="167"/>
      <c r="P117" s="167"/>
      <c r="Q117" s="167"/>
      <c r="R117" s="167"/>
    </row>
    <row r="118" spans="1:24" ht="46.8">
      <c r="A118" s="165">
        <f>'Main Meals'!C118</f>
        <v>8501</v>
      </c>
      <c r="B118" s="165" t="str">
        <f>'Main Meals'!D118</f>
        <v xml:space="preserve">Jasmine Rice </v>
      </c>
      <c r="C118" s="166" t="s">
        <v>718</v>
      </c>
      <c r="D118" s="172"/>
      <c r="E118" s="172"/>
      <c r="F118" s="172"/>
      <c r="G118" s="167"/>
      <c r="H118" s="167"/>
      <c r="I118" s="167"/>
      <c r="J118" s="167"/>
      <c r="K118" s="167"/>
      <c r="L118" s="167"/>
      <c r="M118" s="167"/>
      <c r="N118" s="167"/>
      <c r="O118" s="167"/>
      <c r="P118" s="167"/>
      <c r="Q118" s="167"/>
      <c r="R118" s="167"/>
    </row>
    <row r="119" spans="1:24">
      <c r="A119" s="165">
        <f>'Main Meals'!C119</f>
        <v>8601</v>
      </c>
      <c r="B119" s="165" t="str">
        <f>'Main Meals'!D119</f>
        <v xml:space="preserve">Herbed Quinoa </v>
      </c>
      <c r="D119" s="166" t="s">
        <v>730</v>
      </c>
      <c r="G119" s="167"/>
      <c r="H119" s="167"/>
      <c r="I119" s="167"/>
      <c r="J119" s="167"/>
      <c r="K119" s="167"/>
      <c r="L119" s="167"/>
      <c r="M119" s="167"/>
      <c r="N119" s="167"/>
      <c r="O119" s="167"/>
      <c r="P119" s="167"/>
      <c r="Q119" s="167"/>
      <c r="R119" s="167"/>
    </row>
    <row r="120" spans="1:24" ht="46.8">
      <c r="A120" s="165">
        <f>'Main Meals'!C120</f>
        <v>8701</v>
      </c>
      <c r="B120" s="165" t="str">
        <f>'Main Meals'!D120</f>
        <v xml:space="preserve">Herbed Roasted Potatoes </v>
      </c>
      <c r="C120" s="166" t="s">
        <v>718</v>
      </c>
      <c r="D120" s="172"/>
      <c r="E120" s="172"/>
      <c r="F120" s="172"/>
      <c r="G120" s="167"/>
      <c r="H120" s="167"/>
      <c r="I120" s="167"/>
      <c r="J120" s="167"/>
      <c r="K120" s="167"/>
      <c r="L120" s="167"/>
      <c r="M120" s="167"/>
      <c r="N120" s="167"/>
      <c r="O120" s="167"/>
      <c r="P120" s="167"/>
      <c r="Q120" s="167"/>
      <c r="R120" s="167"/>
    </row>
    <row r="121" spans="1:24">
      <c r="A121" s="165">
        <f>'Main Meals'!C121</f>
        <v>8801</v>
      </c>
      <c r="B121" s="165" t="str">
        <f>'Main Meals'!D121</f>
        <v xml:space="preserve">Chive Mashed Potatoes (OLD NOT ACTIVE) </v>
      </c>
      <c r="D121" s="172"/>
      <c r="E121" s="172"/>
      <c r="F121" s="172"/>
      <c r="G121" s="167"/>
      <c r="H121" s="167"/>
      <c r="I121" s="167"/>
      <c r="J121" s="167"/>
      <c r="K121" s="167"/>
      <c r="L121" s="167"/>
      <c r="M121" s="167"/>
      <c r="N121" s="167"/>
      <c r="O121" s="167"/>
      <c r="P121" s="167"/>
      <c r="Q121" s="167"/>
      <c r="R121" s="167"/>
    </row>
    <row r="122" spans="1:24">
      <c r="A122" s="165">
        <f>'Main Meals'!C122</f>
        <v>9901</v>
      </c>
      <c r="B122" s="165" t="str">
        <f>'Main Meals'!D122</f>
        <v xml:space="preserve">Green Beans with Toasted Almonds (OLD NOT ACTIVE) </v>
      </c>
      <c r="D122" s="171"/>
      <c r="E122" s="171"/>
      <c r="F122" s="171"/>
      <c r="G122" s="167"/>
      <c r="H122" s="167"/>
      <c r="I122" s="167"/>
      <c r="J122" s="167"/>
      <c r="K122" s="167"/>
      <c r="L122" s="167"/>
      <c r="M122" s="167"/>
      <c r="N122" s="167"/>
      <c r="O122" s="167"/>
      <c r="P122" s="167"/>
      <c r="Q122" s="167"/>
      <c r="R122" s="167"/>
    </row>
    <row r="123" spans="1:24" ht="46.8">
      <c r="A123" s="165">
        <f>'Main Meals'!C123</f>
        <v>10001</v>
      </c>
      <c r="B123" s="165" t="str">
        <f>'Main Meals'!D123</f>
        <v xml:space="preserve">Roasted Peppers, Eggplant and Zucchini </v>
      </c>
      <c r="C123" s="166" t="s">
        <v>718</v>
      </c>
      <c r="D123" s="171"/>
      <c r="E123" s="171"/>
      <c r="F123" s="171"/>
      <c r="G123" s="167"/>
      <c r="H123" s="167"/>
      <c r="I123" s="167"/>
      <c r="J123" s="167"/>
      <c r="K123" s="167"/>
      <c r="L123" s="167"/>
      <c r="M123" s="167"/>
      <c r="N123" s="167"/>
      <c r="O123" s="167"/>
      <c r="P123" s="167"/>
      <c r="Q123" s="167"/>
      <c r="R123" s="167"/>
    </row>
    <row r="124" spans="1:24" ht="46.8">
      <c r="A124" s="165">
        <f>'Main Meals'!C124</f>
        <v>10101</v>
      </c>
      <c r="B124" s="165" t="str">
        <f>'Main Meals'!D124</f>
        <v xml:space="preserve">Roasted Carrots and Parsnips (OLD NOT ACTIVE) </v>
      </c>
      <c r="C124" s="166" t="s">
        <v>718</v>
      </c>
      <c r="G124" s="167"/>
      <c r="H124" s="167"/>
      <c r="I124" s="167"/>
      <c r="J124" s="167"/>
      <c r="K124" s="167"/>
      <c r="L124" s="167"/>
      <c r="M124" s="167"/>
      <c r="N124" s="167"/>
      <c r="O124" s="167"/>
      <c r="P124" s="167"/>
      <c r="Q124" s="167"/>
      <c r="R124" s="167"/>
    </row>
    <row r="125" spans="1:24" ht="31.2">
      <c r="A125" s="165">
        <f>'Main Meals'!C125</f>
        <v>10201</v>
      </c>
      <c r="B125" s="165" t="str">
        <f>'Main Meals'!D125</f>
        <v xml:space="preserve">Roasted Broccoli, Carrots and Brussel Sprouts </v>
      </c>
      <c r="C125" s="182" t="s">
        <v>729</v>
      </c>
      <c r="D125" s="171"/>
      <c r="E125" s="171"/>
      <c r="F125" s="171"/>
      <c r="G125" s="167"/>
      <c r="H125" s="167"/>
      <c r="I125" s="167"/>
      <c r="J125" s="167"/>
      <c r="K125" s="167"/>
      <c r="L125" s="167"/>
      <c r="M125" s="167"/>
      <c r="N125" s="167"/>
      <c r="O125" s="167"/>
      <c r="P125" s="167"/>
      <c r="Q125" s="167"/>
      <c r="R125" s="167"/>
    </row>
    <row r="126" spans="1:24" ht="46.8">
      <c r="A126" s="165">
        <f>'Main Meals'!C126</f>
        <v>10301</v>
      </c>
      <c r="B126" s="165" t="str">
        <f>'Main Meals'!D126</f>
        <v xml:space="preserve">Lamb With Mint Pesto </v>
      </c>
      <c r="C126" s="166" t="s">
        <v>718</v>
      </c>
      <c r="D126" s="172"/>
      <c r="E126" s="172"/>
      <c r="F126" s="172"/>
      <c r="G126" s="167"/>
      <c r="H126" s="167"/>
      <c r="I126" s="167"/>
      <c r="J126" s="167"/>
      <c r="K126" s="167"/>
      <c r="L126" s="167"/>
      <c r="M126" s="167"/>
      <c r="N126" s="167"/>
      <c r="O126" s="167"/>
      <c r="P126" s="167"/>
      <c r="Q126" s="167"/>
      <c r="R126" s="167"/>
    </row>
    <row r="127" spans="1:24" ht="31.2">
      <c r="A127" s="165">
        <f>'Main Meals'!C127</f>
        <v>10400</v>
      </c>
      <c r="B127" s="165" t="str">
        <f>'Main Meals'!D127</f>
        <v xml:space="preserve">Cumin Roasted Carrots &amp; Parsnips </v>
      </c>
      <c r="C127" s="182" t="s">
        <v>729</v>
      </c>
      <c r="D127" s="171"/>
      <c r="E127" s="171"/>
      <c r="F127" s="171"/>
      <c r="G127" s="167"/>
      <c r="H127" s="167"/>
      <c r="I127" s="167"/>
      <c r="J127" s="167"/>
      <c r="K127" s="167"/>
      <c r="L127" s="167"/>
      <c r="M127" s="167"/>
      <c r="N127" s="167"/>
      <c r="O127" s="167"/>
      <c r="P127" s="167"/>
      <c r="Q127" s="167"/>
      <c r="R127" s="167"/>
    </row>
    <row r="128" spans="1:24">
      <c r="A128" s="165">
        <f>'Main Meals'!C128</f>
        <v>10501</v>
      </c>
      <c r="B128" s="165" t="str">
        <f>'Main Meals'!D128</f>
        <v xml:space="preserve">Quinoa Tabbouleh </v>
      </c>
      <c r="D128" s="166" t="s">
        <v>730</v>
      </c>
      <c r="G128" s="167"/>
      <c r="H128" s="167"/>
      <c r="I128" s="167"/>
      <c r="J128" s="167"/>
      <c r="K128" s="167"/>
      <c r="L128" s="167"/>
      <c r="M128" s="167"/>
      <c r="N128" s="167"/>
      <c r="O128" s="167"/>
      <c r="P128" s="167"/>
      <c r="Q128" s="167"/>
      <c r="R128" s="167"/>
    </row>
    <row r="129" spans="1:24" ht="31.2">
      <c r="A129" s="165">
        <f>'Main Meals'!C129</f>
        <v>10601</v>
      </c>
      <c r="B129" s="165" t="str">
        <f>'Main Meals'!D129</f>
        <v xml:space="preserve">Zaatar Chicken </v>
      </c>
      <c r="C129" s="181" t="s">
        <v>729</v>
      </c>
      <c r="D129" s="171"/>
      <c r="E129" s="171"/>
      <c r="F129" s="171"/>
      <c r="G129" s="167"/>
      <c r="H129" s="167"/>
      <c r="I129" s="167"/>
      <c r="J129" s="167"/>
      <c r="K129" s="167"/>
      <c r="L129" s="167"/>
      <c r="M129" s="167"/>
      <c r="N129" s="167"/>
      <c r="O129" s="167"/>
      <c r="P129" s="167"/>
      <c r="Q129" s="167"/>
      <c r="R129" s="167"/>
    </row>
    <row r="130" spans="1:24" ht="46.8">
      <c r="A130" s="165">
        <f>'Main Meals'!C130</f>
        <v>10701</v>
      </c>
      <c r="B130" s="165" t="str">
        <f>'Main Meals'!D130</f>
        <v xml:space="preserve">Buckwheat Bowl </v>
      </c>
      <c r="C130" s="166" t="s">
        <v>718</v>
      </c>
      <c r="G130" s="167">
        <v>117</v>
      </c>
      <c r="H130" s="167" t="s">
        <v>225</v>
      </c>
      <c r="I130" s="167"/>
      <c r="J130" s="167"/>
      <c r="K130" s="167"/>
      <c r="L130" s="167"/>
      <c r="M130" s="167"/>
      <c r="N130" s="167"/>
      <c r="O130" s="167"/>
      <c r="P130" s="167"/>
      <c r="Q130" s="167"/>
      <c r="R130" s="167"/>
    </row>
    <row r="131" spans="1:24" s="282" customFormat="1" ht="46.8">
      <c r="A131" s="278">
        <f>'Main Meals'!C131</f>
        <v>10801</v>
      </c>
      <c r="B131" s="278" t="str">
        <f>'Main Meals'!D131</f>
        <v xml:space="preserve">Zaatar Chicken </v>
      </c>
      <c r="C131" s="283" t="s">
        <v>718</v>
      </c>
      <c r="D131" s="283"/>
      <c r="E131" s="283"/>
      <c r="F131" s="283"/>
      <c r="G131" s="280"/>
      <c r="H131" s="280"/>
      <c r="I131" s="280"/>
      <c r="J131" s="280"/>
      <c r="K131" s="280"/>
      <c r="L131" s="280"/>
      <c r="M131" s="280"/>
      <c r="N131" s="280"/>
      <c r="O131" s="280"/>
      <c r="P131" s="280"/>
      <c r="Q131" s="280"/>
      <c r="R131" s="280"/>
      <c r="S131" s="281"/>
      <c r="T131" s="281"/>
      <c r="U131" s="281"/>
      <c r="V131" s="281"/>
      <c r="W131" s="281"/>
      <c r="X131" s="281"/>
    </row>
    <row r="132" spans="1:24" ht="109.2">
      <c r="A132" s="165">
        <f>'Main Meals'!C132</f>
        <v>10901</v>
      </c>
      <c r="B132" s="165" t="str">
        <f>'Main Meals'!D132</f>
        <v xml:space="preserve">Cold Brew with Almond Milk </v>
      </c>
      <c r="C132" s="166" t="s">
        <v>882</v>
      </c>
      <c r="D132" s="166" t="s">
        <v>504</v>
      </c>
      <c r="E132" s="166" t="s">
        <v>1254</v>
      </c>
      <c r="F132" s="166" t="s">
        <v>1255</v>
      </c>
      <c r="G132" s="167"/>
      <c r="H132" s="167"/>
      <c r="I132" s="167"/>
      <c r="J132" s="167"/>
      <c r="K132" s="167"/>
      <c r="L132" s="167"/>
      <c r="M132" s="167"/>
      <c r="N132" s="167"/>
      <c r="O132" s="167"/>
      <c r="P132" s="167"/>
      <c r="Q132" s="167"/>
      <c r="R132" s="167"/>
    </row>
    <row r="133" spans="1:24" s="219" customFormat="1">
      <c r="A133" s="215">
        <f>'Main Meals'!C133</f>
        <v>10902</v>
      </c>
      <c r="B133" s="215" t="str">
        <f>'Main Meals'!D133</f>
        <v xml:space="preserve">Cold Brew with Almond Milk </v>
      </c>
      <c r="C133" s="221"/>
      <c r="D133" s="216" t="s">
        <v>504</v>
      </c>
      <c r="E133" s="216"/>
      <c r="F133" s="216"/>
      <c r="G133" s="217"/>
      <c r="H133" s="217"/>
      <c r="I133" s="217"/>
      <c r="J133" s="217"/>
      <c r="K133" s="217"/>
      <c r="L133" s="217"/>
      <c r="M133" s="217"/>
      <c r="N133" s="217"/>
      <c r="O133" s="217"/>
      <c r="P133" s="217"/>
      <c r="Q133" s="217"/>
      <c r="R133" s="217"/>
      <c r="S133" s="218"/>
      <c r="T133" s="218"/>
      <c r="U133" s="218"/>
      <c r="V133" s="218"/>
      <c r="W133" s="218"/>
      <c r="X133" s="218"/>
    </row>
    <row r="134" spans="1:24">
      <c r="A134" s="165">
        <f>'Main Meals'!C134</f>
        <v>11001</v>
      </c>
      <c r="B134" s="165" t="str">
        <f>'Main Meals'!D134</f>
        <v xml:space="preserve">​Grab &amp; Go Gazpacho </v>
      </c>
      <c r="C134" s="174"/>
      <c r="D134" s="166" t="s">
        <v>504</v>
      </c>
      <c r="G134" s="167"/>
      <c r="H134" s="167"/>
      <c r="I134" s="167"/>
      <c r="J134" s="167"/>
      <c r="K134" s="167"/>
      <c r="L134" s="167"/>
      <c r="M134" s="167"/>
      <c r="N134" s="167"/>
      <c r="O134" s="167"/>
      <c r="P134" s="167"/>
      <c r="Q134" s="167"/>
      <c r="R134" s="167"/>
    </row>
    <row r="135" spans="1:24">
      <c r="A135" s="165">
        <f>'Main Meals'!C135</f>
        <v>11100</v>
      </c>
      <c r="B135" s="165" t="str">
        <f>'Main Meals'!D135</f>
        <v xml:space="preserve">Strawberry-Rose Chia Seed Pudding </v>
      </c>
      <c r="C135" s="174"/>
      <c r="D135" s="166" t="s">
        <v>504</v>
      </c>
      <c r="G135" s="167"/>
      <c r="H135" s="167"/>
      <c r="I135" s="167"/>
      <c r="J135" s="167"/>
      <c r="K135" s="167"/>
      <c r="L135" s="167"/>
      <c r="M135" s="167"/>
      <c r="N135" s="167"/>
      <c r="O135" s="167"/>
      <c r="P135" s="167"/>
      <c r="Q135" s="167"/>
      <c r="R135" s="167"/>
    </row>
    <row r="136" spans="1:24">
      <c r="A136" s="165">
        <f>'Main Meals'!C136</f>
        <v>11201</v>
      </c>
      <c r="B136" s="165" t="str">
        <f>'Main Meals'!D136</f>
        <v xml:space="preserve">Cacao Almond Smoothie </v>
      </c>
      <c r="C136" s="174"/>
      <c r="D136" s="166" t="s">
        <v>504</v>
      </c>
      <c r="G136" s="167"/>
      <c r="H136" s="167"/>
      <c r="I136" s="167"/>
      <c r="J136" s="167"/>
      <c r="K136" s="167"/>
      <c r="L136" s="167"/>
      <c r="M136" s="167"/>
      <c r="N136" s="167"/>
      <c r="O136" s="167"/>
      <c r="P136" s="167"/>
      <c r="Q136" s="167"/>
      <c r="R136" s="167"/>
    </row>
    <row r="137" spans="1:24">
      <c r="A137" s="165">
        <f>'Main Meals'!C137</f>
        <v>11202</v>
      </c>
      <c r="B137" s="165" t="str">
        <f>'Main Meals'!D137</f>
        <v xml:space="preserve">Cacao Almond Smoothie </v>
      </c>
      <c r="C137" s="174"/>
      <c r="D137" s="166" t="s">
        <v>504</v>
      </c>
      <c r="G137" s="167"/>
      <c r="H137" s="167"/>
      <c r="I137" s="167"/>
      <c r="J137" s="167"/>
      <c r="K137" s="167"/>
      <c r="L137" s="167"/>
      <c r="M137" s="167"/>
      <c r="N137" s="167"/>
      <c r="O137" s="167"/>
      <c r="P137" s="167"/>
      <c r="Q137" s="167"/>
      <c r="R137" s="167"/>
    </row>
    <row r="138" spans="1:24">
      <c r="A138" s="165">
        <f>'Main Meals'!C138</f>
        <v>11301</v>
      </c>
      <c r="B138" s="165" t="str">
        <f>'Main Meals'!D138</f>
        <v xml:space="preserve">Caprese Pesto Salad Bowl </v>
      </c>
      <c r="C138" s="174"/>
      <c r="D138" s="166" t="s">
        <v>504</v>
      </c>
      <c r="G138" s="167"/>
      <c r="H138" s="167"/>
      <c r="I138" s="167"/>
      <c r="J138" s="167"/>
      <c r="K138" s="167"/>
      <c r="L138" s="167"/>
      <c r="M138" s="167"/>
      <c r="N138" s="167"/>
      <c r="O138" s="167"/>
      <c r="P138" s="167"/>
      <c r="Q138" s="167"/>
      <c r="R138" s="167"/>
    </row>
    <row r="139" spans="1:24">
      <c r="A139" s="165">
        <f>'Main Meals'!C139</f>
        <v>11400</v>
      </c>
      <c r="B139" s="165" t="str">
        <f>'Main Meals'!D139</f>
        <v xml:space="preserve">Grilled Chicken Bruschetta </v>
      </c>
      <c r="C139" s="226" t="s">
        <v>882</v>
      </c>
      <c r="G139" s="167"/>
      <c r="H139" s="167"/>
      <c r="I139" s="167"/>
      <c r="J139" s="167"/>
      <c r="K139" s="167"/>
      <c r="L139" s="167"/>
      <c r="M139" s="167"/>
      <c r="N139" s="167"/>
      <c r="O139" s="167"/>
      <c r="P139" s="167"/>
      <c r="Q139" s="167"/>
      <c r="R139" s="167"/>
    </row>
    <row r="140" spans="1:24">
      <c r="A140" s="165">
        <f>'Main Meals'!C140</f>
        <v>11501</v>
      </c>
      <c r="B140" s="165" t="str">
        <f>'Main Meals'!D140</f>
        <v xml:space="preserve">Orzo Salad </v>
      </c>
      <c r="C140" s="162"/>
      <c r="D140" s="166" t="s">
        <v>730</v>
      </c>
      <c r="G140" s="167"/>
      <c r="H140" s="167"/>
      <c r="I140" s="167"/>
      <c r="J140" s="167"/>
      <c r="K140" s="167"/>
      <c r="L140" s="167"/>
      <c r="M140" s="167"/>
      <c r="N140" s="167"/>
      <c r="O140" s="167"/>
      <c r="P140" s="167"/>
      <c r="Q140" s="167"/>
      <c r="R140" s="167"/>
    </row>
    <row r="141" spans="1:24" ht="46.8">
      <c r="A141" s="165">
        <f>'Main Meals'!C141</f>
        <v>11601</v>
      </c>
      <c r="B141" s="165" t="str">
        <f>'Main Meals'!D141</f>
        <v xml:space="preserve">Creamy Pesto Rigatoni </v>
      </c>
      <c r="C141" s="166" t="s">
        <v>718</v>
      </c>
      <c r="D141" s="162"/>
      <c r="E141" s="162"/>
      <c r="F141" s="162"/>
      <c r="G141" s="167"/>
      <c r="H141" s="167"/>
      <c r="I141" s="167"/>
      <c r="J141" s="167"/>
      <c r="K141" s="167"/>
      <c r="L141" s="167"/>
      <c r="M141" s="167"/>
      <c r="N141" s="167"/>
      <c r="O141" s="167">
        <v>502</v>
      </c>
      <c r="P141" s="167" t="s">
        <v>40</v>
      </c>
      <c r="Q141" s="167"/>
      <c r="R141" s="167"/>
    </row>
    <row r="142" spans="1:24">
      <c r="A142" s="165">
        <f>'Main Meals'!C142</f>
        <v>11701</v>
      </c>
      <c r="B142" s="165" t="str">
        <f>'Main Meals'!D142</f>
        <v>Paella Valenciana (Veggie)</v>
      </c>
      <c r="D142" s="161"/>
      <c r="E142" s="161"/>
      <c r="F142" s="161"/>
      <c r="G142" s="167"/>
      <c r="H142" s="167"/>
      <c r="I142" s="167"/>
      <c r="J142" s="167"/>
      <c r="K142" s="167"/>
      <c r="L142" s="167"/>
      <c r="M142" s="167"/>
      <c r="N142" s="167"/>
      <c r="O142" s="167"/>
      <c r="P142" s="167"/>
      <c r="Q142" s="167"/>
      <c r="R142" s="167"/>
    </row>
    <row r="143" spans="1:24" s="282" customFormat="1" ht="46.8">
      <c r="A143" s="278">
        <f>'Main Meals'!C143</f>
        <v>11702</v>
      </c>
      <c r="B143" s="278" t="str">
        <f>'Main Meals'!D143</f>
        <v>Paella De La Huerta (Chicken)</v>
      </c>
      <c r="C143" s="283" t="s">
        <v>1102</v>
      </c>
      <c r="D143" s="279"/>
      <c r="E143" s="279"/>
      <c r="F143" s="279"/>
      <c r="G143" s="280"/>
      <c r="H143" s="280"/>
      <c r="I143" s="280"/>
      <c r="J143" s="280"/>
      <c r="K143" s="280"/>
      <c r="L143" s="280"/>
      <c r="M143" s="280"/>
      <c r="N143" s="280"/>
      <c r="O143" s="280"/>
      <c r="P143" s="280"/>
      <c r="Q143" s="280"/>
      <c r="R143" s="280"/>
      <c r="S143" s="281"/>
      <c r="T143" s="281"/>
      <c r="U143" s="281"/>
      <c r="V143" s="281"/>
      <c r="W143" s="281"/>
      <c r="X143" s="281"/>
    </row>
    <row r="144" spans="1:24" ht="109.2">
      <c r="A144" s="165">
        <f>'Main Meals'!C144</f>
        <v>11801</v>
      </c>
      <c r="B144" s="165" t="str">
        <f>'Main Meals'!D144</f>
        <v xml:space="preserve">Garden Vegetable Lasagna  </v>
      </c>
      <c r="C144" s="166" t="s">
        <v>764</v>
      </c>
      <c r="D144" s="162"/>
      <c r="E144" s="166" t="s">
        <v>1254</v>
      </c>
      <c r="F144" s="166" t="s">
        <v>1255</v>
      </c>
      <c r="G144" s="167"/>
      <c r="H144" s="167"/>
      <c r="I144" s="167"/>
      <c r="J144" s="167"/>
      <c r="K144" s="167"/>
      <c r="L144" s="167"/>
      <c r="M144" s="167"/>
      <c r="N144" s="167"/>
      <c r="O144" s="167"/>
      <c r="P144" s="167"/>
      <c r="Q144" s="167"/>
      <c r="R144" s="167"/>
    </row>
    <row r="145" spans="1:24" s="219" customFormat="1">
      <c r="A145" s="215">
        <f>'Main Meals'!C145</f>
        <v>11901</v>
      </c>
      <c r="B145" s="215" t="str">
        <f>'Main Meals'!D145</f>
        <v xml:space="preserve">New England Cod Chowder </v>
      </c>
      <c r="C145" s="216"/>
      <c r="G145" s="217"/>
      <c r="H145" s="217"/>
      <c r="I145" s="217"/>
      <c r="J145" s="217"/>
      <c r="K145" s="217"/>
      <c r="L145" s="217"/>
      <c r="M145" s="217"/>
      <c r="N145" s="217"/>
      <c r="O145" s="217"/>
      <c r="P145" s="217"/>
      <c r="Q145" s="217"/>
      <c r="R145" s="217"/>
      <c r="S145" s="218"/>
      <c r="T145" s="218"/>
      <c r="U145" s="218"/>
      <c r="V145" s="218"/>
      <c r="W145" s="218"/>
      <c r="X145" s="218"/>
    </row>
    <row r="146" spans="1:24" s="282" customFormat="1">
      <c r="A146" s="278">
        <f>'Main Meals'!C146</f>
        <v>12001</v>
      </c>
      <c r="B146" s="278" t="str">
        <f>'Main Meals'!D146</f>
        <v xml:space="preserve">Thyme Lemonade </v>
      </c>
      <c r="C146" s="293"/>
      <c r="D146" s="283" t="s">
        <v>504</v>
      </c>
      <c r="E146" s="283"/>
      <c r="F146" s="283"/>
      <c r="G146" s="280"/>
      <c r="H146" s="280"/>
      <c r="I146" s="280"/>
      <c r="J146" s="280"/>
      <c r="K146" s="280"/>
      <c r="L146" s="280"/>
      <c r="M146" s="280"/>
      <c r="N146" s="280"/>
      <c r="O146" s="280"/>
      <c r="P146" s="280"/>
      <c r="Q146" s="280"/>
      <c r="R146" s="280"/>
      <c r="S146" s="281"/>
      <c r="T146" s="281"/>
      <c r="U146" s="281"/>
      <c r="V146" s="281"/>
      <c r="W146" s="281"/>
      <c r="X146" s="281"/>
    </row>
    <row r="147" spans="1:24" ht="109.2">
      <c r="A147" s="165">
        <f>'Main Meals'!C147</f>
        <v>12100</v>
      </c>
      <c r="B147" s="165" t="str">
        <f>'Main Meals'!D147</f>
        <v xml:space="preserve">Homestyle Lemonade </v>
      </c>
      <c r="C147" s="166" t="s">
        <v>882</v>
      </c>
      <c r="D147" s="166" t="s">
        <v>504</v>
      </c>
      <c r="E147" s="166" t="s">
        <v>1254</v>
      </c>
      <c r="F147" s="166" t="s">
        <v>1255</v>
      </c>
      <c r="G147" s="167"/>
      <c r="H147" s="167"/>
      <c r="I147" s="167"/>
      <c r="J147" s="167"/>
      <c r="K147" s="167"/>
      <c r="L147" s="167"/>
      <c r="M147" s="167"/>
      <c r="N147" s="167"/>
      <c r="O147" s="167"/>
      <c r="P147" s="167"/>
      <c r="Q147" s="167"/>
      <c r="R147" s="167"/>
    </row>
    <row r="148" spans="1:24" s="219" customFormat="1">
      <c r="A148" s="215">
        <f>'Main Meals'!C148</f>
        <v>12201</v>
      </c>
      <c r="B148" s="215" t="str">
        <f>'Main Meals'!D148</f>
        <v xml:space="preserve">Mint Green Iced Tea </v>
      </c>
      <c r="C148" s="221"/>
      <c r="D148" s="216" t="s">
        <v>504</v>
      </c>
      <c r="E148" s="216"/>
      <c r="F148" s="216"/>
      <c r="G148" s="217"/>
      <c r="H148" s="217"/>
      <c r="I148" s="217"/>
      <c r="J148" s="217"/>
      <c r="K148" s="217"/>
      <c r="L148" s="217"/>
      <c r="M148" s="217"/>
      <c r="N148" s="217"/>
      <c r="O148" s="217"/>
      <c r="P148" s="217"/>
      <c r="Q148" s="217"/>
      <c r="R148" s="217"/>
      <c r="S148" s="218"/>
      <c r="T148" s="218"/>
      <c r="U148" s="218"/>
      <c r="V148" s="218"/>
      <c r="W148" s="218"/>
      <c r="X148" s="218"/>
    </row>
    <row r="149" spans="1:24" s="282" customFormat="1">
      <c r="A149" s="278">
        <f>'Main Meals'!C149</f>
        <v>12300</v>
      </c>
      <c r="B149" s="278" t="str">
        <f>'Main Meals'!D149</f>
        <v xml:space="preserve">Half &amp; Half  </v>
      </c>
      <c r="C149" s="293"/>
      <c r="D149" s="283" t="s">
        <v>504</v>
      </c>
      <c r="E149" s="283"/>
      <c r="F149" s="283"/>
      <c r="G149" s="280"/>
      <c r="H149" s="280"/>
      <c r="I149" s="280"/>
      <c r="J149" s="280"/>
      <c r="K149" s="280"/>
      <c r="L149" s="280"/>
      <c r="M149" s="280"/>
      <c r="N149" s="280"/>
      <c r="O149" s="280"/>
      <c r="P149" s="280"/>
      <c r="Q149" s="280"/>
      <c r="R149" s="280"/>
      <c r="S149" s="281"/>
      <c r="T149" s="281"/>
      <c r="U149" s="281"/>
      <c r="V149" s="281"/>
      <c r="W149" s="281"/>
      <c r="X149" s="281"/>
    </row>
    <row r="150" spans="1:24" ht="109.2">
      <c r="A150" s="165">
        <f>'Main Meals'!C150</f>
        <v>12400</v>
      </c>
      <c r="B150" s="165" t="str">
        <f>'Main Meals'!D150</f>
        <v xml:space="preserve">Mocha Espresso Energy Bites </v>
      </c>
      <c r="C150" s="172"/>
      <c r="D150" s="166" t="s">
        <v>504</v>
      </c>
      <c r="E150" s="166" t="s">
        <v>1254</v>
      </c>
      <c r="F150" s="166" t="s">
        <v>1255</v>
      </c>
      <c r="G150" s="167"/>
      <c r="H150" s="167"/>
      <c r="I150" s="167"/>
      <c r="J150" s="167"/>
      <c r="K150" s="167"/>
      <c r="L150" s="167"/>
      <c r="M150" s="167"/>
      <c r="N150" s="167"/>
      <c r="O150" s="167"/>
      <c r="P150" s="167"/>
      <c r="Q150" s="167"/>
      <c r="R150" s="167"/>
    </row>
    <row r="151" spans="1:24" s="219" customFormat="1">
      <c r="A151" s="215">
        <f>'Main Meals'!C151</f>
        <v>12500</v>
      </c>
      <c r="B151" s="215" t="str">
        <f>'Main Meals'!D151</f>
        <v xml:space="preserve">Hummus &amp; Carrots </v>
      </c>
      <c r="C151" s="221"/>
      <c r="D151" s="216" t="s">
        <v>730</v>
      </c>
      <c r="E151" s="216"/>
      <c r="F151" s="216"/>
      <c r="G151" s="217"/>
      <c r="H151" s="217"/>
      <c r="I151" s="217"/>
      <c r="J151" s="217"/>
      <c r="K151" s="217"/>
      <c r="L151" s="217"/>
      <c r="M151" s="217"/>
      <c r="N151" s="217"/>
      <c r="O151" s="217"/>
      <c r="P151" s="217"/>
      <c r="Q151" s="217"/>
      <c r="R151" s="217"/>
      <c r="S151" s="218"/>
      <c r="T151" s="218"/>
      <c r="U151" s="218"/>
      <c r="V151" s="218"/>
      <c r="W151" s="218"/>
      <c r="X151" s="218"/>
    </row>
    <row r="152" spans="1:24" ht="31.2">
      <c r="A152" s="165">
        <f>'Main Meals'!C152</f>
        <v>12601</v>
      </c>
      <c r="B152" s="165" t="str">
        <f>'Main Meals'!D152</f>
        <v xml:space="preserve">Grilled Steak </v>
      </c>
      <c r="C152" s="181" t="s">
        <v>729</v>
      </c>
      <c r="D152" s="172"/>
      <c r="E152" s="172"/>
      <c r="F152" s="172"/>
      <c r="G152" s="167"/>
      <c r="H152" s="167"/>
      <c r="I152" s="167"/>
      <c r="J152" s="167"/>
      <c r="K152" s="167"/>
      <c r="L152" s="167"/>
      <c r="M152" s="167"/>
      <c r="N152" s="167"/>
      <c r="O152" s="167"/>
      <c r="P152" s="167"/>
      <c r="Q152" s="167"/>
      <c r="R152" s="167"/>
    </row>
    <row r="153" spans="1:24" s="282" customFormat="1">
      <c r="A153" s="278">
        <f>'Main Meals'!C153</f>
        <v>12701</v>
      </c>
      <c r="B153" s="278" t="str">
        <f>'Main Meals'!D153</f>
        <v xml:space="preserve">Case of water bottles </v>
      </c>
      <c r="C153" s="293"/>
      <c r="D153" s="283" t="s">
        <v>504</v>
      </c>
      <c r="E153" s="283"/>
      <c r="F153" s="283"/>
      <c r="G153" s="294"/>
      <c r="H153" s="294"/>
      <c r="I153" s="294"/>
      <c r="J153" s="294"/>
      <c r="K153" s="294"/>
      <c r="L153" s="294"/>
      <c r="M153" s="294"/>
      <c r="N153" s="294"/>
      <c r="O153" s="294"/>
      <c r="P153" s="294"/>
      <c r="Q153" s="294"/>
      <c r="R153" s="294"/>
      <c r="S153" s="281"/>
      <c r="T153" s="281"/>
      <c r="U153" s="281"/>
      <c r="V153" s="281"/>
      <c r="W153" s="281"/>
      <c r="X153" s="281"/>
    </row>
    <row r="154" spans="1:24" ht="109.2">
      <c r="A154" s="165">
        <f>'Main Meals'!C154</f>
        <v>12800</v>
      </c>
      <c r="B154" s="165" t="str">
        <f>'Main Meals'!D154</f>
        <v xml:space="preserve">Classic Mac &amp; Cheese </v>
      </c>
      <c r="C154" s="166" t="s">
        <v>1612</v>
      </c>
      <c r="E154" s="166" t="s">
        <v>1254</v>
      </c>
      <c r="F154" s="166" t="s">
        <v>1255</v>
      </c>
      <c r="G154" s="175"/>
      <c r="H154" s="175"/>
      <c r="I154" s="175"/>
      <c r="J154" s="175"/>
      <c r="K154" s="175"/>
      <c r="L154" s="175"/>
      <c r="M154" s="175"/>
      <c r="N154" s="175"/>
      <c r="O154" s="175"/>
      <c r="P154" s="175"/>
      <c r="Q154" s="175"/>
      <c r="R154" s="175"/>
    </row>
    <row r="155" spans="1:24" s="297" customFormat="1" ht="31.2">
      <c r="A155" s="286">
        <f>'Main Meals'!C155</f>
        <v>12900</v>
      </c>
      <c r="B155" s="286" t="str">
        <f>'Main Meals'!D155</f>
        <v xml:space="preserve">Basmati Rice </v>
      </c>
      <c r="C155" s="181" t="s">
        <v>729</v>
      </c>
      <c r="D155" s="295"/>
      <c r="E155" s="295"/>
      <c r="F155" s="295"/>
      <c r="G155" s="296"/>
      <c r="H155" s="296"/>
      <c r="I155" s="296"/>
      <c r="J155" s="296"/>
      <c r="K155" s="296"/>
      <c r="L155" s="296"/>
      <c r="M155" s="296"/>
      <c r="N155" s="296"/>
      <c r="O155" s="296"/>
      <c r="P155" s="296"/>
      <c r="Q155" s="296"/>
      <c r="R155" s="296"/>
      <c r="S155" s="289"/>
      <c r="T155" s="289"/>
      <c r="U155" s="289"/>
      <c r="V155" s="289"/>
      <c r="W155" s="289"/>
      <c r="X155" s="289"/>
    </row>
    <row r="156" spans="1:24" ht="109.2">
      <c r="A156" s="165">
        <f>'Main Meals'!C156</f>
        <v>13000</v>
      </c>
      <c r="B156" s="165" t="str">
        <f>'Main Meals'!D156</f>
        <v xml:space="preserve">Pulled BBQ Chicken </v>
      </c>
      <c r="C156" s="182" t="s">
        <v>1104</v>
      </c>
      <c r="D156" s="161"/>
      <c r="E156" s="166" t="s">
        <v>1254</v>
      </c>
      <c r="F156" s="166" t="s">
        <v>1255</v>
      </c>
      <c r="G156" s="175"/>
      <c r="H156" s="175"/>
      <c r="I156" s="175"/>
      <c r="J156" s="175"/>
      <c r="K156" s="175"/>
      <c r="L156" s="175"/>
      <c r="M156" s="175"/>
      <c r="N156" s="175"/>
      <c r="O156" s="175"/>
      <c r="P156" s="175"/>
      <c r="Q156" s="175"/>
      <c r="R156" s="175"/>
    </row>
    <row r="157" spans="1:24" ht="109.2">
      <c r="A157" s="165">
        <f>'Main Meals'!C157</f>
        <v>13101</v>
      </c>
      <c r="B157" s="165" t="str">
        <f>'Main Meals'!D157</f>
        <v xml:space="preserve">Parsnip Puree </v>
      </c>
      <c r="C157" s="182" t="s">
        <v>729</v>
      </c>
      <c r="D157" s="161"/>
      <c r="E157" s="166" t="s">
        <v>1254</v>
      </c>
      <c r="F157" s="166" t="s">
        <v>1255</v>
      </c>
      <c r="G157" s="175"/>
      <c r="H157" s="175"/>
      <c r="I157" s="175"/>
      <c r="J157" s="175"/>
      <c r="K157" s="175"/>
      <c r="L157" s="175"/>
      <c r="M157" s="175"/>
      <c r="N157" s="175"/>
      <c r="O157" s="175"/>
      <c r="P157" s="175"/>
      <c r="Q157" s="175"/>
      <c r="R157" s="175"/>
    </row>
    <row r="158" spans="1:24" s="297" customFormat="1" ht="31.2">
      <c r="A158" s="286">
        <f>'Main Meals'!C158</f>
        <v>13201</v>
      </c>
      <c r="B158" s="286" t="str">
        <f>'Main Meals'!D158</f>
        <v xml:space="preserve">Wild Rice </v>
      </c>
      <c r="C158" s="181" t="s">
        <v>729</v>
      </c>
      <c r="D158" s="295"/>
      <c r="E158" s="295"/>
      <c r="F158" s="295"/>
      <c r="G158" s="296"/>
      <c r="H158" s="296"/>
      <c r="I158" s="296"/>
      <c r="J158" s="296"/>
      <c r="K158" s="296"/>
      <c r="L158" s="296"/>
      <c r="M158" s="296"/>
      <c r="N158" s="296"/>
      <c r="O158" s="296"/>
      <c r="P158" s="296"/>
      <c r="Q158" s="296"/>
      <c r="R158" s="296"/>
      <c r="S158" s="289"/>
      <c r="T158" s="289"/>
      <c r="U158" s="289"/>
      <c r="V158" s="289"/>
      <c r="W158" s="289"/>
      <c r="X158" s="289"/>
    </row>
    <row r="159" spans="1:24" ht="109.2">
      <c r="A159" s="165">
        <f>'Main Meals'!C159</f>
        <v>13300</v>
      </c>
      <c r="B159" s="165" t="str">
        <f>'Main Meals'!D159</f>
        <v xml:space="preserve">Hummus   </v>
      </c>
      <c r="C159" s="162"/>
      <c r="D159" s="166" t="s">
        <v>504</v>
      </c>
      <c r="E159" s="166" t="s">
        <v>1254</v>
      </c>
      <c r="F159" s="166" t="s">
        <v>1255</v>
      </c>
      <c r="G159" s="175"/>
      <c r="H159" s="175"/>
      <c r="I159" s="175"/>
      <c r="J159" s="175"/>
      <c r="K159" s="175"/>
      <c r="L159" s="175"/>
      <c r="M159" s="175"/>
      <c r="N159" s="175"/>
      <c r="O159" s="175"/>
      <c r="P159" s="175"/>
      <c r="Q159" s="175"/>
      <c r="R159" s="175"/>
    </row>
    <row r="160" spans="1:24" s="297" customFormat="1" ht="46.8">
      <c r="A160" s="286">
        <f>'Main Meals'!C160</f>
        <v>13401</v>
      </c>
      <c r="B160" s="286" t="str">
        <f>'Main Meals'!D160</f>
        <v xml:space="preserve">Grilled Steak </v>
      </c>
      <c r="C160" s="287" t="s">
        <v>718</v>
      </c>
      <c r="D160" s="287"/>
      <c r="E160" s="287"/>
      <c r="F160" s="287"/>
      <c r="G160" s="302">
        <v>118</v>
      </c>
      <c r="H160" s="302" t="s">
        <v>249</v>
      </c>
      <c r="I160" s="302"/>
      <c r="J160" s="302"/>
      <c r="K160" s="302"/>
      <c r="L160" s="302"/>
      <c r="M160" s="302"/>
      <c r="N160" s="302"/>
      <c r="O160" s="302"/>
      <c r="P160" s="302"/>
      <c r="Q160" s="302"/>
      <c r="R160" s="302"/>
      <c r="S160" s="303"/>
      <c r="T160" s="303"/>
      <c r="U160" s="303"/>
      <c r="V160" s="303"/>
      <c r="W160" s="303"/>
      <c r="X160" s="303"/>
    </row>
    <row r="161" spans="1:24" ht="109.2">
      <c r="A161" s="165">
        <f>'Main Meals'!C161</f>
        <v>13501</v>
      </c>
      <c r="B161" s="165" t="str">
        <f>'Main Meals'!D161</f>
        <v xml:space="preserve">Sautéed Spinach </v>
      </c>
      <c r="C161" s="182" t="s">
        <v>729</v>
      </c>
      <c r="E161" s="166" t="s">
        <v>1254</v>
      </c>
      <c r="F161" s="166" t="s">
        <v>1255</v>
      </c>
      <c r="G161" s="169"/>
      <c r="H161" s="169"/>
      <c r="I161" s="169"/>
      <c r="J161" s="169"/>
      <c r="K161" s="169"/>
      <c r="L161" s="169"/>
      <c r="M161" s="169"/>
      <c r="N161" s="169"/>
      <c r="O161" s="169"/>
      <c r="P161" s="169"/>
      <c r="Q161" s="169"/>
      <c r="R161" s="169"/>
      <c r="S161" s="170"/>
      <c r="T161" s="170"/>
      <c r="U161" s="170"/>
      <c r="V161" s="170"/>
      <c r="W161" s="170"/>
      <c r="X161" s="170"/>
    </row>
    <row r="162" spans="1:24" s="219" customFormat="1" ht="46.8">
      <c r="A162" s="215">
        <f>'Main Meals'!C162</f>
        <v>13601</v>
      </c>
      <c r="B162" s="215" t="str">
        <f>'Main Meals'!D162</f>
        <v xml:space="preserve">Roasted Lamb </v>
      </c>
      <c r="C162" s="216" t="s">
        <v>718</v>
      </c>
      <c r="D162" s="216"/>
      <c r="E162" s="216"/>
      <c r="F162" s="216"/>
      <c r="G162" s="223"/>
      <c r="H162" s="223"/>
      <c r="I162" s="223"/>
      <c r="J162" s="223"/>
      <c r="K162" s="223"/>
      <c r="L162" s="223"/>
      <c r="M162" s="223"/>
      <c r="N162" s="223"/>
      <c r="O162" s="223"/>
      <c r="P162" s="223"/>
      <c r="Q162" s="223"/>
      <c r="R162" s="223"/>
      <c r="S162" s="224"/>
      <c r="T162" s="224"/>
      <c r="U162" s="224"/>
      <c r="V162" s="224"/>
      <c r="W162" s="224"/>
      <c r="X162" s="224"/>
    </row>
    <row r="163" spans="1:24" s="282" customFormat="1" ht="46.8">
      <c r="A163" s="278">
        <f>'Main Meals'!C163</f>
        <v>13701</v>
      </c>
      <c r="B163" s="278" t="str">
        <f>'Main Meals'!D163</f>
        <v xml:space="preserve">Ratatouille </v>
      </c>
      <c r="C163" s="283" t="s">
        <v>718</v>
      </c>
      <c r="D163" s="283"/>
      <c r="E163" s="283"/>
      <c r="F163" s="283"/>
      <c r="G163" s="298"/>
      <c r="H163" s="298"/>
      <c r="I163" s="298"/>
      <c r="J163" s="298"/>
      <c r="K163" s="298"/>
      <c r="L163" s="298"/>
      <c r="M163" s="298"/>
      <c r="N163" s="298"/>
      <c r="O163" s="298"/>
      <c r="P163" s="298"/>
      <c r="Q163" s="298"/>
      <c r="R163" s="298"/>
      <c r="S163" s="284"/>
      <c r="T163" s="284"/>
      <c r="U163" s="284"/>
      <c r="V163" s="284"/>
      <c r="W163" s="284"/>
      <c r="X163" s="284"/>
    </row>
    <row r="164" spans="1:24" ht="109.2">
      <c r="A164" s="165">
        <f>'Main Meals'!C164</f>
        <v>13801</v>
      </c>
      <c r="B164" s="165" t="str">
        <f>'Main Meals'!D164</f>
        <v xml:space="preserve">Matcha Latte </v>
      </c>
      <c r="D164" s="166" t="s">
        <v>504</v>
      </c>
      <c r="E164" s="166" t="s">
        <v>1254</v>
      </c>
      <c r="F164" s="166" t="s">
        <v>1255</v>
      </c>
      <c r="G164" s="169"/>
      <c r="H164" s="169"/>
      <c r="I164" s="169"/>
      <c r="J164" s="169"/>
      <c r="K164" s="169"/>
      <c r="L164" s="169"/>
      <c r="M164" s="169"/>
      <c r="N164" s="169"/>
      <c r="O164" s="169"/>
      <c r="P164" s="169"/>
      <c r="Q164" s="169"/>
      <c r="R164" s="169"/>
      <c r="S164" s="170"/>
      <c r="T164" s="170"/>
      <c r="U164" s="170"/>
      <c r="V164" s="170"/>
      <c r="W164" s="170"/>
      <c r="X164" s="170"/>
    </row>
    <row r="165" spans="1:24" ht="109.2">
      <c r="A165" s="165">
        <f>'Main Meals'!C165</f>
        <v>13901</v>
      </c>
      <c r="B165" s="165" t="str">
        <f>'Main Meals'!D165</f>
        <v xml:space="preserve">Turmeric Latte </v>
      </c>
      <c r="D165" s="166" t="s">
        <v>504</v>
      </c>
      <c r="E165" s="166" t="s">
        <v>1254</v>
      </c>
      <c r="F165" s="166" t="s">
        <v>1255</v>
      </c>
      <c r="G165" s="169"/>
      <c r="H165" s="169"/>
      <c r="I165" s="169"/>
      <c r="J165" s="169"/>
      <c r="K165" s="169"/>
      <c r="L165" s="169"/>
      <c r="M165" s="169"/>
      <c r="N165" s="169"/>
      <c r="O165" s="169"/>
      <c r="P165" s="169"/>
      <c r="Q165" s="169"/>
      <c r="R165" s="169"/>
      <c r="S165" s="170"/>
      <c r="T165" s="170"/>
      <c r="U165" s="170"/>
      <c r="V165" s="170"/>
      <c r="W165" s="170"/>
      <c r="X165" s="170"/>
    </row>
    <row r="166" spans="1:24" ht="109.2">
      <c r="A166" s="165">
        <f>'Main Meals'!C166</f>
        <v>14001</v>
      </c>
      <c r="B166" s="165" t="str">
        <f>'Main Meals'!D166</f>
        <v xml:space="preserve">Mashed Sweet Potato  </v>
      </c>
      <c r="C166" s="182" t="s">
        <v>729</v>
      </c>
      <c r="E166" s="166" t="s">
        <v>1254</v>
      </c>
      <c r="F166" s="166" t="s">
        <v>1255</v>
      </c>
      <c r="G166" s="169"/>
      <c r="H166" s="169"/>
      <c r="I166" s="169"/>
      <c r="J166" s="169"/>
      <c r="K166" s="169"/>
      <c r="L166" s="169"/>
      <c r="M166" s="169"/>
      <c r="N166" s="169"/>
      <c r="O166" s="169"/>
      <c r="P166" s="169"/>
      <c r="Q166" s="169"/>
      <c r="R166" s="169"/>
      <c r="S166" s="170"/>
      <c r="T166" s="170"/>
      <c r="U166" s="170"/>
      <c r="V166" s="170"/>
      <c r="W166" s="170"/>
      <c r="X166" s="170"/>
    </row>
    <row r="167" spans="1:24" s="219" customFormat="1">
      <c r="A167" s="215">
        <f>'Main Meals'!C167</f>
        <v>7302</v>
      </c>
      <c r="B167" s="215" t="str">
        <f>'Main Meals'!D167</f>
        <v xml:space="preserve">Almond &amp; Cranberry Energy Bites_2 pack </v>
      </c>
      <c r="D167" s="216" t="s">
        <v>504</v>
      </c>
      <c r="E167" s="216"/>
      <c r="F167" s="216"/>
      <c r="G167" s="223"/>
      <c r="H167" s="223"/>
      <c r="I167" s="223"/>
      <c r="J167" s="223"/>
      <c r="K167" s="223"/>
      <c r="L167" s="223"/>
      <c r="M167" s="223"/>
      <c r="N167" s="223"/>
      <c r="O167" s="223"/>
      <c r="P167" s="223"/>
      <c r="Q167" s="223"/>
      <c r="R167" s="223"/>
      <c r="S167" s="224"/>
      <c r="T167" s="224"/>
      <c r="U167" s="224"/>
      <c r="V167" s="224"/>
      <c r="W167" s="224"/>
      <c r="X167" s="224"/>
    </row>
    <row r="168" spans="1:24">
      <c r="A168" s="165">
        <f>'Main Meals'!C168</f>
        <v>7402</v>
      </c>
      <c r="B168" s="165" t="str">
        <f>'Main Meals'!D168</f>
        <v xml:space="preserve">Peanut Butter &amp; Chocolate Energy Bites_2 pack </v>
      </c>
      <c r="C168" s="162"/>
      <c r="D168" s="166" t="s">
        <v>504</v>
      </c>
      <c r="G168" s="169"/>
      <c r="H168" s="169"/>
      <c r="I168" s="169"/>
      <c r="J168" s="169"/>
      <c r="K168" s="169"/>
      <c r="L168" s="169"/>
      <c r="M168" s="169"/>
      <c r="N168" s="169"/>
      <c r="O168" s="169"/>
      <c r="P168" s="169"/>
      <c r="Q168" s="169"/>
      <c r="R168" s="169"/>
      <c r="S168" s="170"/>
      <c r="T168" s="170"/>
      <c r="U168" s="170"/>
      <c r="V168" s="170"/>
      <c r="W168" s="170"/>
      <c r="X168" s="170"/>
    </row>
    <row r="169" spans="1:24">
      <c r="A169" s="165">
        <f>'Main Meals'!C169</f>
        <v>12402</v>
      </c>
      <c r="B169" s="165" t="str">
        <f>'Main Meals'!D169</f>
        <v>Mocha Espresso Energy Bites_2 pack</v>
      </c>
      <c r="D169" s="166" t="s">
        <v>504</v>
      </c>
    </row>
    <row r="170" spans="1:24" ht="46.8">
      <c r="A170" s="165">
        <f>'Main Meals'!C170</f>
        <v>14101</v>
      </c>
      <c r="B170" s="165" t="str">
        <f>'Main Meals'!D170</f>
        <v xml:space="preserve">Rotisserie Chicken </v>
      </c>
      <c r="C170" s="166" t="s">
        <v>718</v>
      </c>
      <c r="G170" s="169"/>
      <c r="H170" s="169"/>
      <c r="I170" s="169"/>
      <c r="J170" s="169"/>
      <c r="K170" s="169"/>
      <c r="L170" s="169"/>
      <c r="M170" s="169"/>
      <c r="N170" s="169"/>
      <c r="O170" s="169"/>
      <c r="P170" s="169"/>
      <c r="Q170" s="169"/>
      <c r="R170" s="169"/>
      <c r="S170" s="170"/>
      <c r="T170" s="170"/>
      <c r="U170" s="170"/>
      <c r="V170" s="170"/>
      <c r="W170" s="170"/>
      <c r="X170" s="170"/>
    </row>
    <row r="171" spans="1:24" ht="46.8">
      <c r="A171" s="165">
        <f>'Main Meals'!C171</f>
        <v>15101</v>
      </c>
      <c r="B171" s="165" t="str">
        <f>'Main Meals'!D171</f>
        <v xml:space="preserve">Bare Turkey Burger </v>
      </c>
      <c r="C171" s="166" t="s">
        <v>1103</v>
      </c>
      <c r="G171" s="169">
        <v>406</v>
      </c>
      <c r="H171" s="169" t="s">
        <v>262</v>
      </c>
      <c r="I171" s="169">
        <v>119</v>
      </c>
      <c r="J171" s="169" t="s">
        <v>263</v>
      </c>
      <c r="K171" s="169"/>
      <c r="L171" s="169"/>
      <c r="M171" s="169"/>
      <c r="N171" s="169"/>
      <c r="O171" s="169"/>
      <c r="P171" s="169"/>
      <c r="Q171" s="169"/>
      <c r="R171" s="169"/>
      <c r="S171" s="170"/>
      <c r="T171" s="170"/>
      <c r="U171" s="170"/>
      <c r="V171" s="170"/>
      <c r="W171" s="170"/>
      <c r="X171" s="170"/>
    </row>
    <row r="172" spans="1:24">
      <c r="A172" s="165">
        <f>'Main Meals'!C172</f>
        <v>16101</v>
      </c>
      <c r="B172" s="165" t="str">
        <f>'Main Meals'!D172</f>
        <v xml:space="preserve">Cucumber Potato Salad </v>
      </c>
      <c r="C172" s="162"/>
      <c r="D172" s="166" t="s">
        <v>730</v>
      </c>
      <c r="G172" s="169"/>
      <c r="H172" s="169"/>
      <c r="I172" s="169"/>
      <c r="J172" s="169"/>
      <c r="K172" s="169"/>
      <c r="L172" s="169"/>
      <c r="M172" s="169"/>
      <c r="N172" s="169"/>
      <c r="O172" s="169"/>
      <c r="P172" s="169"/>
      <c r="Q172" s="169"/>
      <c r="R172" s="169"/>
      <c r="S172" s="170"/>
      <c r="T172" s="170"/>
      <c r="U172" s="170"/>
      <c r="V172" s="170"/>
      <c r="W172" s="170"/>
      <c r="X172" s="170"/>
    </row>
    <row r="173" spans="1:24" s="282" customFormat="1">
      <c r="A173" s="278">
        <f>'Main Meals'!C173</f>
        <v>17101</v>
      </c>
      <c r="B173" s="278" t="str">
        <f>'Main Meals'!D173</f>
        <v xml:space="preserve">Orange Cocoa Chia Seed Pudding  </v>
      </c>
      <c r="D173" s="283" t="s">
        <v>504</v>
      </c>
      <c r="E173" s="283"/>
      <c r="F173" s="283"/>
      <c r="G173" s="298"/>
      <c r="H173" s="298"/>
      <c r="I173" s="298"/>
      <c r="J173" s="298"/>
      <c r="K173" s="298"/>
      <c r="L173" s="298"/>
      <c r="M173" s="298"/>
      <c r="N173" s="298"/>
      <c r="O173" s="298"/>
      <c r="P173" s="298"/>
      <c r="Q173" s="298"/>
      <c r="R173" s="298"/>
      <c r="S173" s="284"/>
      <c r="T173" s="284"/>
      <c r="U173" s="284"/>
      <c r="V173" s="284"/>
      <c r="W173" s="284"/>
      <c r="X173" s="284"/>
    </row>
    <row r="174" spans="1:24" ht="109.2">
      <c r="A174" s="165">
        <f>'Main Meals'!C174</f>
        <v>18101</v>
      </c>
      <c r="B174" s="165" t="str">
        <f>'Main Meals'!D174</f>
        <v xml:space="preserve">Lemon Coconut Energy Bites </v>
      </c>
      <c r="C174" s="162"/>
      <c r="D174" s="166" t="s">
        <v>504</v>
      </c>
      <c r="E174" s="166" t="s">
        <v>1254</v>
      </c>
      <c r="F174" s="166" t="s">
        <v>1255</v>
      </c>
      <c r="G174" s="169"/>
      <c r="H174" s="169"/>
      <c r="I174" s="169"/>
      <c r="J174" s="169"/>
      <c r="K174" s="169"/>
      <c r="L174" s="169"/>
      <c r="M174" s="169"/>
      <c r="N174" s="169"/>
      <c r="O174" s="169"/>
      <c r="P174" s="169"/>
      <c r="Q174" s="169"/>
      <c r="R174" s="169"/>
      <c r="S174" s="170"/>
      <c r="T174" s="170"/>
      <c r="U174" s="170"/>
      <c r="V174" s="170"/>
      <c r="W174" s="170"/>
      <c r="X174" s="170"/>
    </row>
    <row r="175" spans="1:24" s="219" customFormat="1">
      <c r="A175" s="215">
        <f>'Main Meals'!C175</f>
        <v>19101</v>
      </c>
      <c r="B175" s="215" t="str">
        <f>'Main Meals'!D175</f>
        <v xml:space="preserve">Provençal Roast Beef  </v>
      </c>
      <c r="C175" s="166" t="s">
        <v>882</v>
      </c>
      <c r="D175" s="216"/>
      <c r="E175" s="216"/>
      <c r="F175" s="216"/>
      <c r="G175" s="223"/>
      <c r="H175" s="223"/>
      <c r="I175" s="223">
        <f>Components!B21</f>
        <v>120</v>
      </c>
      <c r="J175" s="223" t="str">
        <f>Components!C21</f>
        <v xml:space="preserve">Roast Beef Dressing </v>
      </c>
      <c r="K175" s="223"/>
      <c r="L175" s="223"/>
      <c r="M175" s="223"/>
      <c r="N175" s="223"/>
      <c r="O175" s="223"/>
      <c r="P175" s="223"/>
      <c r="Q175" s="223"/>
      <c r="R175" s="223"/>
      <c r="S175" s="224"/>
      <c r="T175" s="224"/>
      <c r="U175" s="224"/>
      <c r="V175" s="224"/>
      <c r="W175" s="224"/>
      <c r="X175" s="224"/>
    </row>
    <row r="176" spans="1:24" s="219" customFormat="1">
      <c r="A176" s="215">
        <f>'Main Meals'!C176</f>
        <v>20101</v>
      </c>
      <c r="B176" s="215" t="str">
        <f>'Main Meals'!D176</f>
        <v xml:space="preserve">Assorted Cheese Plate </v>
      </c>
      <c r="D176" s="216" t="s">
        <v>504</v>
      </c>
      <c r="E176" s="216"/>
      <c r="F176" s="216"/>
      <c r="G176" s="223"/>
      <c r="H176" s="223"/>
      <c r="I176" s="223"/>
      <c r="J176" s="223"/>
      <c r="K176" s="223"/>
      <c r="L176" s="223"/>
      <c r="M176" s="223"/>
      <c r="N176" s="223"/>
      <c r="O176" s="223"/>
      <c r="P176" s="223"/>
      <c r="Q176" s="223"/>
      <c r="R176" s="223"/>
      <c r="S176" s="224"/>
      <c r="T176" s="224"/>
      <c r="U176" s="224"/>
      <c r="V176" s="224"/>
      <c r="W176" s="224"/>
      <c r="X176" s="224"/>
    </row>
    <row r="177" spans="1:24" s="282" customFormat="1">
      <c r="A177" s="278">
        <f>'Main Meals'!C177</f>
        <v>20201</v>
      </c>
      <c r="B177" s="278" t="str">
        <f>'Main Meals'!D177</f>
        <v xml:space="preserve">Tortilla Española  </v>
      </c>
      <c r="D177" s="283" t="s">
        <v>504</v>
      </c>
      <c r="E177" s="283"/>
      <c r="F177" s="283"/>
      <c r="G177" s="299"/>
      <c r="H177" s="299"/>
      <c r="I177" s="299"/>
      <c r="J177" s="299"/>
      <c r="K177" s="299"/>
      <c r="L177" s="299"/>
      <c r="M177" s="299"/>
      <c r="N177" s="299"/>
      <c r="O177" s="299"/>
      <c r="P177" s="299"/>
      <c r="Q177" s="299"/>
      <c r="R177" s="299"/>
      <c r="S177" s="281"/>
      <c r="T177" s="281"/>
      <c r="U177" s="281"/>
      <c r="V177" s="281"/>
      <c r="W177" s="281"/>
      <c r="X177" s="281"/>
    </row>
    <row r="178" spans="1:24" ht="109.2">
      <c r="A178" s="165">
        <f>'Main Meals'!C178</f>
        <v>18102</v>
      </c>
      <c r="B178" s="165" t="str">
        <f>'Main Meals'!D178</f>
        <v xml:space="preserve">Lemon Coconut Energy Bites </v>
      </c>
      <c r="D178" s="166" t="s">
        <v>504</v>
      </c>
      <c r="E178" s="166" t="s">
        <v>1254</v>
      </c>
      <c r="F178" s="166" t="s">
        <v>1255</v>
      </c>
    </row>
    <row r="179" spans="1:24" s="219" customFormat="1">
      <c r="A179" s="215">
        <f>'Main Meals'!C179</f>
        <v>1401</v>
      </c>
      <c r="B179" s="215" t="str">
        <f>'Main Meals'!D179</f>
        <v xml:space="preserve">Buddha Bowl with Mint Vinaigrete </v>
      </c>
      <c r="C179" s="216"/>
      <c r="D179" s="216" t="s">
        <v>504</v>
      </c>
      <c r="E179" s="216"/>
      <c r="F179" s="216"/>
      <c r="G179" s="304">
        <v>121</v>
      </c>
      <c r="H179" s="218" t="s">
        <v>271</v>
      </c>
      <c r="I179" s="304"/>
      <c r="J179" s="304"/>
      <c r="K179" s="304"/>
      <c r="L179" s="304"/>
      <c r="M179" s="304"/>
      <c r="N179" s="304"/>
      <c r="O179" s="304"/>
      <c r="P179" s="304"/>
      <c r="Q179" s="304"/>
      <c r="R179" s="304"/>
      <c r="S179" s="218"/>
      <c r="T179" s="218"/>
      <c r="U179" s="218"/>
      <c r="V179" s="218"/>
      <c r="W179" s="218"/>
      <c r="X179" s="218"/>
    </row>
    <row r="180" spans="1:24">
      <c r="A180" s="165">
        <f>'Main Meals'!C180</f>
        <v>4503</v>
      </c>
      <c r="B180" s="165" t="str">
        <f>'Main Meals'!D180</f>
        <v>Casablanca Bowl (Veggie)</v>
      </c>
      <c r="D180" s="166" t="s">
        <v>504</v>
      </c>
    </row>
    <row r="181" spans="1:24">
      <c r="A181" s="165">
        <f>'Main Meals'!C181</f>
        <v>4504</v>
      </c>
      <c r="B181" s="165" t="str">
        <f>'Main Meals'!D181</f>
        <v>Casablanca Bowl (Chicken)</v>
      </c>
      <c r="D181" s="166" t="s">
        <v>504</v>
      </c>
    </row>
    <row r="182" spans="1:24" s="282" customFormat="1">
      <c r="A182" s="278">
        <f>'Main Meals'!C182</f>
        <v>20301</v>
      </c>
      <c r="B182" s="278" t="str">
        <f>'Main Meals'!D182</f>
        <v>Chocolate Fudge Brownie Whole Brown (4 bites)</v>
      </c>
      <c r="C182" s="283"/>
      <c r="D182" s="283" t="s">
        <v>719</v>
      </c>
      <c r="E182" s="283"/>
      <c r="F182" s="283"/>
      <c r="G182" s="298"/>
      <c r="H182" s="298"/>
      <c r="I182" s="298"/>
      <c r="J182" s="298"/>
      <c r="K182" s="298"/>
      <c r="L182" s="298"/>
      <c r="M182" s="298"/>
      <c r="N182" s="298"/>
      <c r="O182" s="298"/>
      <c r="P182" s="298"/>
      <c r="Q182" s="298"/>
      <c r="R182" s="298"/>
      <c r="S182" s="284"/>
      <c r="T182" s="284"/>
      <c r="U182" s="284"/>
      <c r="V182" s="284"/>
      <c r="W182" s="284"/>
      <c r="X182" s="284"/>
    </row>
    <row r="183" spans="1:24" ht="109.2">
      <c r="A183" s="165">
        <f>'Main Meals'!C183</f>
        <v>20401</v>
      </c>
      <c r="B183" s="165" t="str">
        <f>'Main Meals'!D183</f>
        <v xml:space="preserve">Ginger Snaps (Large) </v>
      </c>
      <c r="D183" s="166" t="s">
        <v>719</v>
      </c>
      <c r="E183" s="166" t="s">
        <v>1254</v>
      </c>
      <c r="F183" s="166" t="s">
        <v>1255</v>
      </c>
      <c r="G183" s="169"/>
      <c r="H183" s="169"/>
      <c r="I183" s="169"/>
      <c r="J183" s="169"/>
      <c r="K183" s="169"/>
      <c r="L183" s="169"/>
      <c r="M183" s="169"/>
      <c r="N183" s="169"/>
      <c r="O183" s="169"/>
      <c r="P183" s="169"/>
      <c r="Q183" s="169"/>
      <c r="R183" s="169"/>
      <c r="S183" s="170"/>
      <c r="T183" s="170"/>
      <c r="U183" s="170"/>
      <c r="V183" s="170"/>
      <c r="W183" s="170"/>
      <c r="X183" s="170"/>
    </row>
    <row r="184" spans="1:24" s="219" customFormat="1">
      <c r="A184" s="215">
        <f>'Main Meals'!C184</f>
        <v>20402</v>
      </c>
      <c r="B184" s="215" t="str">
        <f>'Main Meals'!D184</f>
        <v xml:space="preserve">Ginger Snaps (Small) </v>
      </c>
      <c r="C184" s="216"/>
      <c r="D184" s="216" t="s">
        <v>719</v>
      </c>
      <c r="E184" s="216"/>
      <c r="F184" s="216"/>
      <c r="G184" s="223"/>
      <c r="H184" s="223"/>
      <c r="I184" s="223"/>
      <c r="J184" s="223"/>
      <c r="K184" s="223"/>
      <c r="L184" s="223"/>
      <c r="M184" s="223"/>
      <c r="N184" s="223"/>
      <c r="O184" s="223"/>
      <c r="P184" s="223"/>
      <c r="Q184" s="223"/>
      <c r="R184" s="223"/>
      <c r="S184" s="224"/>
      <c r="T184" s="224"/>
      <c r="U184" s="224"/>
      <c r="V184" s="224"/>
      <c r="W184" s="224"/>
      <c r="X184" s="224"/>
    </row>
    <row r="185" spans="1:24">
      <c r="A185" s="165">
        <f>'Main Meals'!C185</f>
        <v>20501</v>
      </c>
      <c r="B185" s="165" t="str">
        <f>'Main Meals'!D185</f>
        <v xml:space="preserve">Banana Bread </v>
      </c>
      <c r="D185" s="166" t="s">
        <v>719</v>
      </c>
      <c r="G185" s="169"/>
      <c r="H185" s="169"/>
      <c r="I185" s="169"/>
      <c r="J185" s="169"/>
      <c r="K185" s="169"/>
      <c r="L185" s="169"/>
      <c r="M185" s="169"/>
      <c r="N185" s="169"/>
      <c r="O185" s="169"/>
      <c r="P185" s="169"/>
      <c r="Q185" s="169"/>
      <c r="R185" s="169"/>
      <c r="S185" s="170"/>
      <c r="T185" s="170"/>
      <c r="U185" s="170"/>
      <c r="V185" s="170"/>
      <c r="W185" s="170"/>
      <c r="X185" s="170"/>
    </row>
    <row r="186" spans="1:24">
      <c r="A186" s="165">
        <f>'Main Meals'!C186</f>
        <v>20502</v>
      </c>
      <c r="B186" s="165" t="str">
        <f>'Main Meals'!D186</f>
        <v xml:space="preserve">Banana Bread </v>
      </c>
      <c r="D186" s="166" t="s">
        <v>719</v>
      </c>
      <c r="L186" s="169"/>
      <c r="M186" s="169"/>
      <c r="N186" s="169"/>
      <c r="O186" s="169"/>
      <c r="P186" s="169"/>
      <c r="Q186" s="169"/>
      <c r="R186" s="169"/>
      <c r="S186" s="170"/>
      <c r="T186" s="170"/>
      <c r="U186" s="170"/>
      <c r="V186" s="170"/>
      <c r="W186" s="170"/>
      <c r="X186" s="170"/>
    </row>
    <row r="187" spans="1:24">
      <c r="A187" s="165">
        <f>'Main Meals'!C187</f>
        <v>20601</v>
      </c>
      <c r="B187" s="165" t="str">
        <f>'Main Meals'!D187</f>
        <v xml:space="preserve">Cinnamon-Sugar Coffee Cakes (Snack Size) </v>
      </c>
      <c r="D187" s="166" t="s">
        <v>719</v>
      </c>
      <c r="G187" s="169"/>
      <c r="H187" s="169"/>
      <c r="I187" s="169"/>
      <c r="J187" s="169"/>
      <c r="K187" s="169"/>
    </row>
    <row r="188" spans="1:24">
      <c r="A188" s="165">
        <f>'Main Meals'!C188</f>
        <v>20602</v>
      </c>
      <c r="B188" s="165" t="str">
        <f>'Main Meals'!D188</f>
        <v xml:space="preserve">Cinnamon-Sugar Coffee Cakes (Bite Size) </v>
      </c>
      <c r="D188" s="166" t="s">
        <v>719</v>
      </c>
    </row>
    <row r="189" spans="1:24" s="282" customFormat="1">
      <c r="A189" s="278">
        <f>'Main Meals'!C189</f>
        <v>20603</v>
      </c>
      <c r="B189" s="278" t="str">
        <f>'Main Meals'!D189</f>
        <v xml:space="preserve">Cinnamon-Sugar Coffee Cakes (4 pack) </v>
      </c>
      <c r="C189" s="283"/>
      <c r="D189" s="283" t="s">
        <v>719</v>
      </c>
      <c r="E189" s="283"/>
      <c r="F189" s="283"/>
      <c r="G189" s="299"/>
      <c r="H189" s="299"/>
      <c r="I189" s="299"/>
      <c r="J189" s="299"/>
      <c r="K189" s="299"/>
      <c r="L189" s="299"/>
      <c r="M189" s="299"/>
      <c r="N189" s="299"/>
      <c r="O189" s="299"/>
      <c r="P189" s="299"/>
      <c r="Q189" s="299"/>
      <c r="R189" s="299"/>
      <c r="S189" s="281"/>
      <c r="T189" s="281"/>
      <c r="U189" s="281"/>
      <c r="V189" s="281"/>
      <c r="W189" s="281"/>
      <c r="X189" s="281"/>
    </row>
    <row r="190" spans="1:24" ht="109.2">
      <c r="A190" s="165">
        <f>'Main Meals'!C190</f>
        <v>20701</v>
      </c>
      <c r="B190" s="165" t="str">
        <f>'Main Meals'!D190</f>
        <v xml:space="preserve">Coffee Cake Bakers Box  </v>
      </c>
      <c r="D190" s="166" t="s">
        <v>719</v>
      </c>
      <c r="E190" s="166" t="s">
        <v>1254</v>
      </c>
      <c r="F190" s="166" t="s">
        <v>1255</v>
      </c>
      <c r="G190" s="169"/>
      <c r="H190" s="169"/>
      <c r="I190" s="169"/>
      <c r="J190" s="169"/>
      <c r="K190" s="169"/>
      <c r="S190" s="169">
        <v>805</v>
      </c>
      <c r="T190" s="177" t="s">
        <v>652</v>
      </c>
      <c r="U190" s="169">
        <v>801</v>
      </c>
      <c r="V190" s="170" t="s">
        <v>622</v>
      </c>
      <c r="W190" s="169">
        <v>803</v>
      </c>
      <c r="X190" s="170" t="s">
        <v>666</v>
      </c>
    </row>
    <row r="191" spans="1:24" ht="109.2">
      <c r="A191" s="165">
        <f>'Main Meals'!C191</f>
        <v>20702</v>
      </c>
      <c r="B191" s="165" t="str">
        <f>'Main Meals'!D191</f>
        <v xml:space="preserve">Ginger Snaps Bakers Box </v>
      </c>
      <c r="D191" s="166" t="s">
        <v>719</v>
      </c>
      <c r="E191" s="166" t="s">
        <v>1254</v>
      </c>
      <c r="F191" s="166" t="s">
        <v>1255</v>
      </c>
      <c r="G191" s="169"/>
      <c r="H191" s="169"/>
      <c r="I191" s="169"/>
      <c r="J191" s="169"/>
      <c r="K191" s="169"/>
      <c r="S191" s="169">
        <v>802</v>
      </c>
      <c r="T191" s="170" t="s">
        <v>665</v>
      </c>
      <c r="U191" s="169">
        <v>801</v>
      </c>
      <c r="V191" s="170" t="s">
        <v>622</v>
      </c>
      <c r="W191" s="169">
        <v>804</v>
      </c>
      <c r="X191" s="177" t="s">
        <v>672</v>
      </c>
    </row>
    <row r="192" spans="1:24" ht="109.2">
      <c r="A192" s="165">
        <f>'Main Meals'!C192</f>
        <v>20901</v>
      </c>
      <c r="B192" s="165" t="str">
        <f>'Main Meals'!D192</f>
        <v>Signature Bone Broth Chicken and Beef</v>
      </c>
      <c r="C192" s="166" t="s">
        <v>683</v>
      </c>
      <c r="E192" s="166" t="s">
        <v>1254</v>
      </c>
      <c r="F192" s="166" t="s">
        <v>1255</v>
      </c>
    </row>
    <row r="193" spans="1:24" ht="109.2">
      <c r="A193" s="165">
        <f>'Main Meals'!C193</f>
        <v>20902</v>
      </c>
      <c r="B193" s="165" t="str">
        <f>'Main Meals'!D193</f>
        <v>Signature Bone Broth Chicken</v>
      </c>
      <c r="C193" s="166" t="s">
        <v>683</v>
      </c>
      <c r="E193" s="166" t="s">
        <v>1254</v>
      </c>
      <c r="F193" s="166" t="s">
        <v>1255</v>
      </c>
    </row>
    <row r="194" spans="1:24" s="297" customFormat="1" ht="46.8">
      <c r="A194" s="286">
        <f>'Main Meals'!C194</f>
        <v>30101</v>
      </c>
      <c r="B194" s="286" t="str">
        <f>'Main Meals'!D194</f>
        <v xml:space="preserve">Chicken Paillard  </v>
      </c>
      <c r="C194" s="287" t="s">
        <v>1102</v>
      </c>
      <c r="D194" s="287"/>
      <c r="E194" s="287"/>
      <c r="F194" s="287"/>
      <c r="G194" s="305"/>
      <c r="H194" s="305"/>
      <c r="I194" s="305"/>
      <c r="J194" s="305"/>
      <c r="K194" s="305"/>
      <c r="L194" s="305"/>
      <c r="M194" s="305"/>
      <c r="N194" s="305"/>
      <c r="O194" s="305"/>
      <c r="P194" s="305"/>
      <c r="Q194" s="305"/>
      <c r="R194" s="305"/>
      <c r="S194" s="289"/>
      <c r="T194" s="289"/>
      <c r="U194" s="289"/>
      <c r="V194" s="289"/>
      <c r="W194" s="289"/>
      <c r="X194" s="289"/>
    </row>
    <row r="195" spans="1:24" ht="109.2">
      <c r="A195" s="165">
        <f>'Main Meals'!C195</f>
        <v>30201</v>
      </c>
      <c r="B195" s="165" t="str">
        <f>'Main Meals'!D195</f>
        <v xml:space="preserve">Chicken &amp; Rice Soup </v>
      </c>
      <c r="C195" s="166" t="s">
        <v>1407</v>
      </c>
      <c r="E195" s="166" t="s">
        <v>1254</v>
      </c>
      <c r="F195" s="166" t="s">
        <v>1255</v>
      </c>
    </row>
    <row r="196" spans="1:24" ht="109.2">
      <c r="A196" s="165">
        <f>'Main Meals'!C196</f>
        <v>30301</v>
      </c>
      <c r="B196" s="165" t="str">
        <f>'Main Meals'!D196</f>
        <v xml:space="preserve">Vitality Shot: Energize </v>
      </c>
      <c r="D196" s="166" t="s">
        <v>504</v>
      </c>
      <c r="E196" s="166" t="s">
        <v>1254</v>
      </c>
      <c r="F196" s="166" t="s">
        <v>1255</v>
      </c>
    </row>
    <row r="197" spans="1:24" ht="109.2">
      <c r="A197" s="165">
        <f>'Main Meals'!C197</f>
        <v>30302</v>
      </c>
      <c r="B197" s="165" t="str">
        <f>'Main Meals'!D197</f>
        <v xml:space="preserve">Vitality Shot: Energize (Pair) </v>
      </c>
      <c r="D197" s="166" t="s">
        <v>504</v>
      </c>
      <c r="E197" s="166" t="s">
        <v>1254</v>
      </c>
      <c r="F197" s="166" t="s">
        <v>1255</v>
      </c>
      <c r="G197" s="169"/>
      <c r="H197" s="169"/>
      <c r="I197" s="169"/>
      <c r="J197" s="169"/>
      <c r="K197" s="169"/>
      <c r="L197" s="169"/>
      <c r="M197" s="169"/>
      <c r="N197" s="169"/>
      <c r="O197" s="169"/>
      <c r="P197" s="169"/>
      <c r="Q197" s="169"/>
      <c r="R197" s="169"/>
      <c r="S197" s="170"/>
      <c r="T197" s="170"/>
      <c r="U197" s="170"/>
      <c r="V197" s="170"/>
      <c r="W197" s="170"/>
      <c r="X197" s="170"/>
    </row>
    <row r="198" spans="1:24" ht="109.2">
      <c r="A198" s="165">
        <f>'Main Meals'!C198</f>
        <v>30401</v>
      </c>
      <c r="B198" s="165" t="str">
        <f>'Main Meals'!D198</f>
        <v xml:space="preserve">Pumpkin Soup </v>
      </c>
      <c r="C198" s="166" t="s">
        <v>1406</v>
      </c>
      <c r="E198" s="166" t="s">
        <v>1254</v>
      </c>
      <c r="F198" s="166" t="s">
        <v>1255</v>
      </c>
      <c r="G198" s="169"/>
      <c r="H198" s="169"/>
      <c r="I198" s="169"/>
      <c r="J198" s="169"/>
      <c r="K198" s="169"/>
      <c r="L198" s="169"/>
      <c r="M198" s="169"/>
      <c r="N198" s="169"/>
      <c r="O198" s="169"/>
      <c r="P198" s="169"/>
      <c r="Q198" s="169"/>
      <c r="R198" s="169"/>
      <c r="S198" s="170"/>
      <c r="T198" s="170"/>
      <c r="U198" s="170"/>
      <c r="V198" s="170"/>
      <c r="W198" s="170"/>
      <c r="X198" s="170"/>
    </row>
    <row r="199" spans="1:24" s="297" customFormat="1" ht="46.8">
      <c r="A199" s="286">
        <f>'Main Meals'!C199</f>
        <v>30501</v>
      </c>
      <c r="B199" s="286" t="str">
        <f>'Main Meals'!D199</f>
        <v xml:space="preserve">Thanksgiving Special </v>
      </c>
      <c r="C199" s="166" t="s">
        <v>764</v>
      </c>
      <c r="D199" s="287"/>
      <c r="E199" s="287"/>
      <c r="F199" s="287"/>
      <c r="G199" s="302"/>
      <c r="H199" s="302"/>
      <c r="I199" s="302"/>
      <c r="J199" s="302"/>
      <c r="K199" s="302"/>
      <c r="L199" s="302"/>
      <c r="M199" s="302"/>
      <c r="N199" s="302"/>
      <c r="O199" s="302"/>
      <c r="P199" s="302"/>
      <c r="Q199" s="302"/>
      <c r="R199" s="302"/>
      <c r="S199" s="303"/>
      <c r="T199" s="303"/>
      <c r="U199" s="303"/>
      <c r="V199" s="303"/>
      <c r="W199" s="303"/>
      <c r="X199" s="303"/>
    </row>
    <row r="200" spans="1:24" ht="109.2">
      <c r="A200" s="165">
        <f>'Main Meals'!C200</f>
        <v>30601</v>
      </c>
      <c r="B200" s="165" t="str">
        <f>'Main Meals'!D200</f>
        <v>Tortilla Soup (Chicken)</v>
      </c>
      <c r="C200" s="166" t="s">
        <v>1408</v>
      </c>
      <c r="E200" s="166" t="s">
        <v>1254</v>
      </c>
      <c r="F200" s="166" t="s">
        <v>1255</v>
      </c>
      <c r="G200" s="169"/>
      <c r="H200" s="169"/>
      <c r="I200" s="169"/>
      <c r="J200" s="169"/>
      <c r="K200" s="169"/>
      <c r="L200" s="169"/>
      <c r="M200" s="169"/>
      <c r="N200" s="169"/>
      <c r="O200" s="169">
        <v>501</v>
      </c>
      <c r="P200" s="170" t="s">
        <v>66</v>
      </c>
      <c r="Q200" s="169">
        <v>606</v>
      </c>
      <c r="R200" s="170" t="s">
        <v>689</v>
      </c>
      <c r="S200" s="170"/>
      <c r="T200" s="170"/>
      <c r="U200" s="170"/>
      <c r="V200" s="170"/>
      <c r="W200" s="170"/>
      <c r="X200" s="170"/>
    </row>
    <row r="201" spans="1:24" ht="109.2">
      <c r="A201" s="165">
        <f>'Main Meals'!C201</f>
        <v>30602</v>
      </c>
      <c r="B201" s="165" t="str">
        <f>'Main Meals'!D201</f>
        <v>Tortilla Soup (Vegetable)</v>
      </c>
      <c r="C201" s="166" t="s">
        <v>1406</v>
      </c>
      <c r="E201" s="166" t="s">
        <v>1254</v>
      </c>
      <c r="F201" s="166" t="s">
        <v>1255</v>
      </c>
      <c r="G201" s="169"/>
      <c r="H201" s="169"/>
      <c r="I201" s="169"/>
      <c r="J201" s="169"/>
      <c r="K201" s="169"/>
      <c r="L201" s="169"/>
      <c r="M201" s="169"/>
      <c r="N201" s="169"/>
      <c r="O201" s="169">
        <v>501</v>
      </c>
      <c r="P201" s="170" t="s">
        <v>66</v>
      </c>
      <c r="Q201" s="169">
        <v>606</v>
      </c>
      <c r="R201" s="170" t="s">
        <v>689</v>
      </c>
      <c r="S201" s="170"/>
      <c r="T201" s="170"/>
      <c r="U201" s="170"/>
      <c r="V201" s="170"/>
      <c r="W201" s="170"/>
      <c r="X201" s="170"/>
    </row>
    <row r="202" spans="1:24" s="219" customFormat="1" ht="46.8">
      <c r="A202" s="215">
        <f>'Main Meals'!C202</f>
        <v>30701</v>
      </c>
      <c r="B202" s="215" t="str">
        <f>'Main Meals'!D202</f>
        <v>Grilled Chicken Penne (Chicken)</v>
      </c>
      <c r="C202" s="216" t="s">
        <v>718</v>
      </c>
      <c r="D202" s="216"/>
      <c r="E202" s="216"/>
      <c r="F202" s="216"/>
      <c r="G202" s="223"/>
      <c r="H202" s="223"/>
      <c r="I202" s="223"/>
      <c r="J202" s="223"/>
      <c r="K202" s="223"/>
      <c r="L202" s="223"/>
      <c r="M202" s="223"/>
      <c r="N202" s="223"/>
      <c r="O202" s="223"/>
      <c r="P202" s="223"/>
      <c r="Q202" s="223"/>
      <c r="R202" s="223"/>
      <c r="S202" s="224"/>
      <c r="T202" s="224"/>
      <c r="U202" s="224"/>
      <c r="V202" s="224"/>
      <c r="W202" s="224"/>
      <c r="X202" s="224"/>
    </row>
    <row r="203" spans="1:24" ht="46.8">
      <c r="A203" s="165">
        <f>'Main Meals'!C203</f>
        <v>30801</v>
      </c>
      <c r="B203" s="165" t="str">
        <f>'Main Meals'!D203</f>
        <v xml:space="preserve">Turkey Meatballs with Penne, Broccoli and Basil Pomodoro Sauce </v>
      </c>
      <c r="C203" s="166" t="s">
        <v>1102</v>
      </c>
      <c r="O203" s="169">
        <v>504</v>
      </c>
      <c r="P203" s="170" t="s">
        <v>695</v>
      </c>
    </row>
    <row r="204" spans="1:24" ht="31.2">
      <c r="A204" s="165">
        <f>'Main Meals'!C204</f>
        <v>30901</v>
      </c>
      <c r="B204" s="165" t="str">
        <f>'Main Meals'!D204</f>
        <v xml:space="preserve">Salmon with Dill </v>
      </c>
      <c r="C204" s="182" t="s">
        <v>729</v>
      </c>
      <c r="G204" s="169"/>
      <c r="H204" s="169"/>
    </row>
    <row r="205" spans="1:24">
      <c r="A205" s="165">
        <f>'Main Meals'!C205</f>
        <v>40001</v>
      </c>
      <c r="B205" s="165" t="str">
        <f>'Main Meals'!D205</f>
        <v xml:space="preserve">Soba Noodle Salad </v>
      </c>
      <c r="C205" s="162"/>
      <c r="D205" s="166" t="s">
        <v>504</v>
      </c>
      <c r="G205" s="169">
        <v>122</v>
      </c>
      <c r="H205" s="170" t="s">
        <v>704</v>
      </c>
    </row>
    <row r="206" spans="1:24" ht="46.8">
      <c r="A206" s="165">
        <f>'Main Meals'!C206</f>
        <v>40101</v>
      </c>
      <c r="B206" s="165" t="str">
        <f>'Main Meals'!D206</f>
        <v xml:space="preserve">Atlantic Cod with Teriyaki Sauce, Baby Bok Choy &amp; Rice </v>
      </c>
      <c r="C206" s="166" t="s">
        <v>718</v>
      </c>
      <c r="G206" s="169">
        <v>109</v>
      </c>
      <c r="H206" s="169" t="s">
        <v>33</v>
      </c>
    </row>
    <row r="207" spans="1:24" s="282" customFormat="1" ht="31.2">
      <c r="A207" s="278">
        <f>'Main Meals'!C207</f>
        <v>40201</v>
      </c>
      <c r="B207" s="278" t="str">
        <f>'Main Meals'!D207</f>
        <v xml:space="preserve">Roasted Shrimp </v>
      </c>
      <c r="C207" s="300" t="s">
        <v>729</v>
      </c>
      <c r="D207" s="283"/>
      <c r="E207" s="283"/>
      <c r="F207" s="283"/>
      <c r="G207" s="299"/>
      <c r="H207" s="299"/>
      <c r="I207" s="299"/>
      <c r="J207" s="299"/>
      <c r="K207" s="299"/>
      <c r="L207" s="299"/>
      <c r="M207" s="299"/>
      <c r="N207" s="299"/>
      <c r="O207" s="299"/>
      <c r="P207" s="299"/>
      <c r="Q207" s="299"/>
      <c r="R207" s="299"/>
      <c r="S207" s="281"/>
      <c r="T207" s="281"/>
      <c r="U207" s="281"/>
      <c r="V207" s="281"/>
      <c r="W207" s="281"/>
      <c r="X207" s="281"/>
    </row>
    <row r="208" spans="1:24" ht="109.2">
      <c r="A208" s="165">
        <f>'Main Meals'!C208</f>
        <v>40301</v>
      </c>
      <c r="B208" s="165" t="str">
        <f>'Main Meals'!D208</f>
        <v xml:space="preserve">Minestrone Soup </v>
      </c>
      <c r="C208" s="166" t="s">
        <v>1406</v>
      </c>
      <c r="E208" s="166" t="s">
        <v>1254</v>
      </c>
      <c r="F208" s="166" t="s">
        <v>1255</v>
      </c>
      <c r="I208" s="162"/>
      <c r="J208" s="162"/>
    </row>
    <row r="209" spans="1:24" ht="109.2">
      <c r="A209" s="165">
        <f>'Main Meals'!C209</f>
        <v>3305</v>
      </c>
      <c r="B209" s="165" t="str">
        <f>'Main Meals'!D209</f>
        <v>Thai Green Curry  (Chicken)</v>
      </c>
      <c r="C209" s="166" t="s">
        <v>1103</v>
      </c>
      <c r="E209" s="166" t="s">
        <v>1254</v>
      </c>
      <c r="F209" s="166" t="s">
        <v>1255</v>
      </c>
      <c r="I209" s="167">
        <f>Components!B30</f>
        <v>204</v>
      </c>
      <c r="J209" s="167" t="str">
        <f>Components!C30</f>
        <v>Basmati Rice</v>
      </c>
    </row>
    <row r="210" spans="1:24" ht="109.2">
      <c r="A210" s="165">
        <f>'Main Meals'!C210</f>
        <v>3306</v>
      </c>
      <c r="B210" s="165" t="str">
        <f>'Main Meals'!D210</f>
        <v>Thai Green Curry  (Shrimp)</v>
      </c>
      <c r="C210" s="166" t="s">
        <v>737</v>
      </c>
      <c r="E210" s="166" t="s">
        <v>1254</v>
      </c>
      <c r="F210" s="166" t="s">
        <v>1255</v>
      </c>
      <c r="I210" s="167">
        <f>Components!B30</f>
        <v>204</v>
      </c>
      <c r="J210" s="167" t="str">
        <f>Components!C30</f>
        <v>Basmati Rice</v>
      </c>
    </row>
    <row r="211" spans="1:24" ht="109.2">
      <c r="A211" s="165">
        <f>'Main Meals'!C211</f>
        <v>3307</v>
      </c>
      <c r="B211" s="165" t="str">
        <f>'Main Meals'!D211</f>
        <v>Thai Green Curry  (Tofu)</v>
      </c>
      <c r="C211" s="166" t="s">
        <v>737</v>
      </c>
      <c r="E211" s="166" t="s">
        <v>1254</v>
      </c>
      <c r="F211" s="166" t="s">
        <v>1255</v>
      </c>
      <c r="I211" s="167">
        <f>Components!B30</f>
        <v>204</v>
      </c>
      <c r="J211" s="167" t="str">
        <f>Components!C30</f>
        <v>Basmati Rice</v>
      </c>
    </row>
    <row r="212" spans="1:24" s="93" customFormat="1" ht="46.8">
      <c r="A212" s="215">
        <f>'Main Meals'!C212</f>
        <v>2704</v>
      </c>
      <c r="B212" s="215" t="str">
        <f>'Main Meals'!D212</f>
        <v>Moroccan Tajine (Chicken)</v>
      </c>
      <c r="C212" s="216" t="s">
        <v>1103</v>
      </c>
      <c r="D212" s="178"/>
      <c r="E212" s="178"/>
      <c r="F212" s="178"/>
      <c r="G212" s="1"/>
      <c r="H212" s="1"/>
      <c r="I212" s="1"/>
      <c r="J212" s="1"/>
      <c r="K212" s="1"/>
      <c r="L212" s="1"/>
      <c r="M212" s="1"/>
      <c r="N212" s="1"/>
      <c r="O212" s="1"/>
      <c r="P212" s="1"/>
      <c r="Q212" s="1"/>
      <c r="R212" s="1"/>
      <c r="S212"/>
      <c r="T212"/>
      <c r="U212"/>
      <c r="V212"/>
      <c r="W212"/>
      <c r="X212"/>
    </row>
    <row r="213" spans="1:24" s="93" customFormat="1" ht="31.2">
      <c r="A213" s="165">
        <f>'Main Meals'!C213</f>
        <v>2705</v>
      </c>
      <c r="B213" s="165" t="str">
        <f>'Main Meals'!D213</f>
        <v>Moroccan Tajine (Lamb)</v>
      </c>
      <c r="C213" s="166" t="s">
        <v>737</v>
      </c>
      <c r="D213" s="178"/>
      <c r="E213" s="178"/>
      <c r="F213" s="178"/>
      <c r="G213" s="1"/>
      <c r="H213" s="1"/>
      <c r="I213" s="1"/>
      <c r="J213" s="1"/>
      <c r="K213" s="1"/>
      <c r="L213" s="1"/>
      <c r="M213" s="1"/>
      <c r="N213" s="1"/>
      <c r="O213" s="1"/>
      <c r="P213" s="1"/>
      <c r="Q213" s="1"/>
      <c r="R213" s="1"/>
      <c r="S213"/>
      <c r="T213"/>
      <c r="U213"/>
      <c r="V213"/>
      <c r="W213"/>
      <c r="X213"/>
    </row>
    <row r="214" spans="1:24" s="93" customFormat="1" ht="31.2">
      <c r="A214" s="278">
        <f>'Main Meals'!C214</f>
        <v>2706</v>
      </c>
      <c r="B214" s="278" t="str">
        <f>'Main Meals'!D214</f>
        <v>Moroccan Tajine (Tofu)</v>
      </c>
      <c r="C214" s="283" t="s">
        <v>737</v>
      </c>
      <c r="D214" s="178"/>
      <c r="E214" s="178"/>
      <c r="F214" s="178"/>
      <c r="G214" s="1"/>
      <c r="H214" s="1"/>
      <c r="I214" s="1"/>
      <c r="J214" s="1"/>
      <c r="K214" s="1"/>
      <c r="L214" s="1"/>
      <c r="M214" s="1"/>
      <c r="N214" s="1"/>
      <c r="O214" s="1"/>
      <c r="P214" s="1"/>
      <c r="Q214" s="1"/>
      <c r="R214" s="1"/>
      <c r="S214"/>
      <c r="T214"/>
      <c r="U214"/>
      <c r="V214"/>
      <c r="W214"/>
      <c r="X214"/>
    </row>
    <row r="215" spans="1:24" ht="109.2">
      <c r="A215" s="165">
        <f>'Main Meals'!C215</f>
        <v>40401</v>
      </c>
      <c r="B215" s="165" t="str">
        <f>'Main Meals'!D215</f>
        <v xml:space="preserve">Spinach &amp; Kale Soup </v>
      </c>
      <c r="C215" s="166" t="s">
        <v>1406</v>
      </c>
      <c r="E215" s="166" t="s">
        <v>1254</v>
      </c>
      <c r="F215" s="166" t="s">
        <v>1255</v>
      </c>
    </row>
    <row r="216" spans="1:24" s="93" customFormat="1" ht="46.8">
      <c r="A216" s="215">
        <f>'Main Meals'!C216</f>
        <v>40501</v>
      </c>
      <c r="B216" s="215" t="str">
        <f>'Main Meals'!D216</f>
        <v>Roasted Turkey Dinner (Turkey)</v>
      </c>
      <c r="C216" s="216" t="s">
        <v>1102</v>
      </c>
      <c r="D216" s="178"/>
      <c r="E216" s="178"/>
      <c r="F216" s="178"/>
      <c r="G216" s="1"/>
      <c r="H216" s="1"/>
      <c r="I216" s="1"/>
      <c r="J216" s="1"/>
      <c r="K216" s="1"/>
      <c r="L216" s="1"/>
      <c r="M216" s="1"/>
      <c r="N216" s="1"/>
      <c r="O216" s="1"/>
      <c r="P216" s="1"/>
      <c r="Q216" s="1"/>
      <c r="R216" s="1"/>
      <c r="S216"/>
      <c r="T216"/>
      <c r="U216"/>
      <c r="V216"/>
      <c r="W216"/>
      <c r="X216"/>
    </row>
    <row r="217" spans="1:24" s="93" customFormat="1" ht="46.8">
      <c r="A217" s="165">
        <f>'Main Meals'!C217</f>
        <v>40601</v>
      </c>
      <c r="B217" s="165" t="str">
        <f>'Main Meals'!D217</f>
        <v>Burrito Bowl (Chicken)</v>
      </c>
      <c r="C217" s="166" t="s">
        <v>1102</v>
      </c>
      <c r="D217" s="178"/>
      <c r="E217" s="178"/>
      <c r="F217" s="178"/>
      <c r="G217" s="1"/>
      <c r="H217" s="1"/>
      <c r="I217" s="1"/>
      <c r="J217" s="1"/>
      <c r="K217" s="1"/>
      <c r="L217" s="1"/>
      <c r="M217" s="1"/>
      <c r="N217" s="1"/>
      <c r="O217" s="1"/>
      <c r="P217" s="1"/>
      <c r="Q217" s="1"/>
      <c r="R217" s="1"/>
      <c r="S217"/>
      <c r="T217"/>
      <c r="U217"/>
      <c r="V217"/>
      <c r="W217"/>
      <c r="X217"/>
    </row>
    <row r="218" spans="1:24" s="93" customFormat="1" ht="46.8">
      <c r="A218" s="165">
        <f>'Main Meals'!C218</f>
        <v>40602</v>
      </c>
      <c r="B218" s="165" t="str">
        <f>'Main Meals'!D218</f>
        <v>Burrito Bowl (Steak)</v>
      </c>
      <c r="C218" s="184" t="s">
        <v>764</v>
      </c>
      <c r="D218" s="178"/>
      <c r="E218" s="178"/>
      <c r="F218" s="178"/>
      <c r="G218" s="1"/>
      <c r="H218" s="1"/>
      <c r="I218" s="1"/>
      <c r="J218" s="1"/>
      <c r="K218" s="1"/>
      <c r="L218" s="1"/>
      <c r="M218" s="1"/>
      <c r="N218" s="1"/>
      <c r="O218" s="1"/>
      <c r="P218" s="1"/>
      <c r="Q218" s="1"/>
      <c r="R218" s="1"/>
      <c r="S218"/>
      <c r="T218"/>
      <c r="U218"/>
      <c r="V218"/>
      <c r="W218"/>
      <c r="X218"/>
    </row>
    <row r="219" spans="1:24" s="93" customFormat="1" ht="46.8">
      <c r="A219" s="165">
        <f>'Main Meals'!C219</f>
        <v>40603</v>
      </c>
      <c r="B219" s="165" t="str">
        <f>'Main Meals'!D219</f>
        <v>Burrito Bowl (Vegetarian)</v>
      </c>
      <c r="C219" s="184" t="s">
        <v>764</v>
      </c>
      <c r="D219" s="178"/>
      <c r="E219" s="178"/>
      <c r="F219" s="178"/>
      <c r="G219" s="1"/>
      <c r="H219" s="1"/>
      <c r="I219" s="1"/>
      <c r="J219" s="1"/>
      <c r="K219" s="1"/>
      <c r="L219" s="1"/>
      <c r="M219" s="1"/>
      <c r="N219" s="1"/>
      <c r="O219" s="1"/>
      <c r="P219" s="1"/>
      <c r="Q219" s="1"/>
      <c r="R219" s="1"/>
      <c r="S219"/>
      <c r="T219"/>
      <c r="U219"/>
      <c r="V219"/>
      <c r="W219"/>
      <c r="X219"/>
    </row>
    <row r="220" spans="1:24" s="93" customFormat="1" ht="46.8">
      <c r="A220" s="165">
        <f>'Main Meals'!C220</f>
        <v>40701</v>
      </c>
      <c r="B220" s="165" t="str">
        <f>'Main Meals'!D220</f>
        <v>Stir fry (Chicken)</v>
      </c>
      <c r="C220" s="184" t="s">
        <v>764</v>
      </c>
      <c r="D220" s="178"/>
      <c r="E220" s="178"/>
      <c r="F220" s="178"/>
      <c r="G220" s="1"/>
      <c r="H220" s="1"/>
      <c r="I220" s="1"/>
      <c r="J220" s="1"/>
      <c r="K220" s="1"/>
      <c r="L220" s="1"/>
      <c r="M220" s="1"/>
      <c r="N220" s="1"/>
      <c r="O220" s="1"/>
      <c r="P220" s="1"/>
      <c r="Q220" s="1"/>
      <c r="R220" s="1"/>
      <c r="S220"/>
      <c r="T220"/>
      <c r="U220"/>
      <c r="V220"/>
      <c r="W220"/>
      <c r="X220"/>
    </row>
    <row r="221" spans="1:24" s="93" customFormat="1" ht="46.8">
      <c r="A221" s="165">
        <f>'Main Meals'!C221</f>
        <v>40702</v>
      </c>
      <c r="B221" s="165" t="str">
        <f>'Main Meals'!D221</f>
        <v>Stir fry (Shrimp)</v>
      </c>
      <c r="C221" s="184" t="s">
        <v>764</v>
      </c>
      <c r="D221" s="178"/>
      <c r="E221" s="178"/>
      <c r="F221" s="178"/>
      <c r="G221" s="1"/>
      <c r="H221" s="1"/>
      <c r="I221" s="1"/>
      <c r="J221" s="1"/>
      <c r="K221" s="1"/>
      <c r="L221" s="1"/>
      <c r="M221" s="1"/>
      <c r="N221" s="1"/>
      <c r="O221" s="1"/>
      <c r="P221" s="1"/>
      <c r="Q221" s="1"/>
      <c r="R221" s="1"/>
      <c r="S221"/>
      <c r="T221"/>
      <c r="U221"/>
      <c r="V221"/>
      <c r="W221"/>
      <c r="X221"/>
    </row>
    <row r="222" spans="1:24" s="93" customFormat="1" ht="46.8">
      <c r="A222" s="278">
        <f>'Main Meals'!C222</f>
        <v>40703</v>
      </c>
      <c r="B222" s="278" t="str">
        <f>'Main Meals'!D222</f>
        <v>Stir fry (veggie)</v>
      </c>
      <c r="C222" s="184" t="s">
        <v>764</v>
      </c>
      <c r="D222" s="178"/>
      <c r="E222" s="178"/>
      <c r="F222" s="178"/>
      <c r="G222" s="1"/>
      <c r="H222" s="1"/>
      <c r="I222" s="1"/>
      <c r="J222" s="1"/>
      <c r="K222" s="1"/>
      <c r="L222" s="1"/>
      <c r="M222" s="1"/>
      <c r="N222" s="1"/>
      <c r="O222" s="1"/>
      <c r="P222" s="1"/>
      <c r="Q222" s="1"/>
      <c r="R222" s="1"/>
      <c r="S222"/>
      <c r="T222"/>
      <c r="U222"/>
      <c r="V222"/>
      <c r="W222"/>
      <c r="X222"/>
    </row>
    <row r="223" spans="1:24" ht="109.2">
      <c r="A223" s="165">
        <f>'Main Meals'!C223</f>
        <v>40801</v>
      </c>
      <c r="B223" s="165" t="str">
        <f>'Main Meals'!D223</f>
        <v xml:space="preserve">Freezer-Friendly Favorites Bundle </v>
      </c>
      <c r="C223" s="226" t="s">
        <v>764</v>
      </c>
      <c r="E223" s="166" t="s">
        <v>1254</v>
      </c>
      <c r="F223" s="166" t="s">
        <v>1255</v>
      </c>
    </row>
    <row r="224" spans="1:24" ht="109.2">
      <c r="A224" s="165">
        <f>'Main Meals'!C224</f>
        <v>40802</v>
      </c>
      <c r="B224" s="165" t="str">
        <f>'Main Meals'!D224</f>
        <v xml:space="preserve">Vegetarian Bundle </v>
      </c>
      <c r="C224" s="226" t="s">
        <v>764</v>
      </c>
      <c r="E224" s="166" t="s">
        <v>1254</v>
      </c>
      <c r="F224" s="166" t="s">
        <v>1255</v>
      </c>
    </row>
    <row r="225" spans="1:24" ht="109.2">
      <c r="A225" s="165">
        <f>'Main Meals'!C225</f>
        <v>40803</v>
      </c>
      <c r="B225" s="165" t="str">
        <f>'Main Meals'!D225</f>
        <v xml:space="preserve">Plant-Based Vegan Bundle </v>
      </c>
      <c r="C225" s="226" t="s">
        <v>764</v>
      </c>
      <c r="E225" s="166" t="s">
        <v>1254</v>
      </c>
      <c r="F225" s="166" t="s">
        <v>1255</v>
      </c>
    </row>
    <row r="226" spans="1:24" ht="109.2">
      <c r="A226" s="165">
        <f>'Main Meals'!C226</f>
        <v>40804</v>
      </c>
      <c r="B226" s="165" t="str">
        <f>'Main Meals'!D226</f>
        <v xml:space="preserve">Freezer-Friendly "Better Belly” Bundle </v>
      </c>
      <c r="C226" s="226" t="s">
        <v>764</v>
      </c>
      <c r="E226" s="166" t="s">
        <v>1254</v>
      </c>
      <c r="F226" s="166" t="s">
        <v>1255</v>
      </c>
    </row>
    <row r="227" spans="1:24" s="219" customFormat="1" ht="31.2">
      <c r="A227" s="215">
        <f>'Main Meals'!C227</f>
        <v>7602</v>
      </c>
      <c r="B227" s="215" t="str">
        <f>'Main Meals'!D227</f>
        <v xml:space="preserve">Freezer-Friendly Baked Lasagna Bolognese (family style) </v>
      </c>
      <c r="C227" s="306" t="s">
        <v>874</v>
      </c>
      <c r="D227" s="216"/>
      <c r="E227" s="216"/>
      <c r="F227" s="216"/>
      <c r="G227" s="304"/>
      <c r="H227" s="304"/>
      <c r="I227" s="304"/>
      <c r="J227" s="304"/>
      <c r="K227" s="304"/>
      <c r="L227" s="304"/>
      <c r="M227" s="304"/>
      <c r="N227" s="304"/>
      <c r="O227" s="304"/>
      <c r="P227" s="304"/>
      <c r="Q227" s="304"/>
      <c r="R227" s="304"/>
      <c r="S227" s="218"/>
      <c r="T227" s="218"/>
      <c r="U227" s="218"/>
      <c r="V227" s="218"/>
      <c r="W227" s="218"/>
      <c r="X227" s="218"/>
    </row>
    <row r="228" spans="1:24" s="93" customFormat="1">
      <c r="A228" s="215">
        <f>'Main Meals'!C228</f>
        <v>40901</v>
      </c>
      <c r="B228" s="215" t="str">
        <f>'Main Meals'!D228</f>
        <v xml:space="preserve">Power Breakfast Quinoa Bowl </v>
      </c>
      <c r="C228" s="166"/>
      <c r="D228" s="240" t="s">
        <v>504</v>
      </c>
      <c r="E228" s="178"/>
      <c r="F228" s="178"/>
      <c r="G228" s="1"/>
      <c r="H228" s="1"/>
      <c r="I228" s="1"/>
      <c r="J228" s="1"/>
      <c r="K228" s="1"/>
      <c r="L228" s="1"/>
      <c r="M228" s="1"/>
      <c r="N228" s="1"/>
      <c r="O228" s="1"/>
      <c r="P228" s="1"/>
      <c r="Q228" s="1"/>
      <c r="R228" s="1"/>
      <c r="S228"/>
      <c r="T228"/>
      <c r="U228"/>
      <c r="V228"/>
      <c r="W228"/>
      <c r="X228"/>
    </row>
    <row r="229" spans="1:24" s="93" customFormat="1">
      <c r="A229" s="278">
        <f>'Main Meals'!C229</f>
        <v>50001</v>
      </c>
      <c r="B229" s="278" t="str">
        <f>'Main Meals'!D229</f>
        <v xml:space="preserve">Rice Pudding  </v>
      </c>
      <c r="C229" s="178" t="s">
        <v>882</v>
      </c>
      <c r="D229" s="178"/>
      <c r="E229" s="178"/>
      <c r="F229" s="178"/>
      <c r="G229" s="1"/>
      <c r="H229" s="1"/>
      <c r="I229" s="1"/>
      <c r="J229" s="1"/>
      <c r="K229" s="1"/>
      <c r="L229" s="1"/>
      <c r="M229" s="1"/>
      <c r="N229" s="1"/>
      <c r="O229" s="1"/>
      <c r="P229" s="1"/>
      <c r="Q229" s="1"/>
      <c r="R229" s="1"/>
      <c r="S229"/>
      <c r="T229"/>
      <c r="U229"/>
      <c r="V229"/>
      <c r="W229"/>
      <c r="X229"/>
    </row>
    <row r="230" spans="1:24" ht="109.2">
      <c r="A230" s="165">
        <f>'Main Meals'!C230</f>
        <v>50101</v>
      </c>
      <c r="B230" s="165" t="str">
        <f>'Main Meals'!D230</f>
        <v xml:space="preserve">Oatmeal Raisin Breakfast Bar </v>
      </c>
      <c r="C230" s="166" t="s">
        <v>305</v>
      </c>
      <c r="E230" s="166" t="s">
        <v>1254</v>
      </c>
      <c r="F230" s="166" t="s">
        <v>1255</v>
      </c>
    </row>
    <row r="231" spans="1:24" ht="109.2">
      <c r="A231" s="165">
        <f>'Main Meals'!C231</f>
        <v>50201</v>
      </c>
      <c r="B231" s="165" t="str">
        <f>'Main Meals'!D231</f>
        <v xml:space="preserve">Vitality Shot: Blood Orange </v>
      </c>
      <c r="C231" s="166" t="s">
        <v>882</v>
      </c>
      <c r="E231" s="166" t="s">
        <v>1254</v>
      </c>
      <c r="F231" s="166" t="s">
        <v>1255</v>
      </c>
    </row>
    <row r="232" spans="1:24" ht="109.2">
      <c r="A232" s="165">
        <f>'Main Meals'!C232</f>
        <v>50202</v>
      </c>
      <c r="B232" s="165" t="str">
        <f>'Main Meals'!D232</f>
        <v xml:space="preserve">Vitality Shot: Blood Orange (Pair) </v>
      </c>
      <c r="C232" s="166" t="s">
        <v>882</v>
      </c>
      <c r="E232" s="166" t="s">
        <v>1254</v>
      </c>
      <c r="F232" s="166" t="s">
        <v>1255</v>
      </c>
    </row>
    <row r="233" spans="1:24" s="93" customFormat="1">
      <c r="A233" s="215">
        <f>'Main Meals'!C233</f>
        <v>50301</v>
      </c>
      <c r="B233" s="215" t="str">
        <f>'Main Meals'!D233</f>
        <v xml:space="preserve">Crackers </v>
      </c>
      <c r="C233" s="178" t="s">
        <v>305</v>
      </c>
      <c r="D233" s="178"/>
      <c r="E233" s="178"/>
      <c r="F233" s="178"/>
      <c r="G233" s="1"/>
      <c r="H233" s="1"/>
      <c r="I233" s="1"/>
      <c r="J233" s="1"/>
      <c r="K233" s="1"/>
      <c r="L233" s="1"/>
      <c r="M233" s="1"/>
      <c r="N233" s="1"/>
      <c r="O233" s="1"/>
      <c r="P233" s="1"/>
      <c r="Q233" s="1"/>
      <c r="R233" s="1"/>
      <c r="S233"/>
      <c r="T233"/>
      <c r="U233"/>
      <c r="V233"/>
      <c r="W233"/>
      <c r="X233"/>
    </row>
    <row r="234" spans="1:24" s="93" customFormat="1" ht="46.8">
      <c r="A234" s="165">
        <f>'Main Meals'!C234</f>
        <v>40805</v>
      </c>
      <c r="B234" s="165" t="str">
        <f>'Main Meals'!D234</f>
        <v>Freezer-Filler Bundle</v>
      </c>
      <c r="C234" s="184" t="s">
        <v>764</v>
      </c>
      <c r="D234" s="178"/>
      <c r="E234" s="178"/>
      <c r="F234" s="178"/>
      <c r="G234" s="1"/>
      <c r="H234" s="1"/>
      <c r="I234" s="1"/>
      <c r="J234" s="1"/>
      <c r="K234" s="1"/>
      <c r="L234" s="1"/>
      <c r="M234" s="1"/>
      <c r="N234" s="1"/>
      <c r="O234" s="1"/>
      <c r="P234" s="1"/>
      <c r="Q234" s="1"/>
      <c r="R234" s="1"/>
      <c r="S234"/>
      <c r="T234"/>
      <c r="U234"/>
      <c r="V234"/>
      <c r="W234"/>
      <c r="X234"/>
    </row>
    <row r="235" spans="1:24" s="93" customFormat="1" ht="46.8">
      <c r="A235" s="165">
        <f>'Main Meals'!C235</f>
        <v>40806</v>
      </c>
      <c r="B235" s="165" t="str">
        <f>'Main Meals'!D235</f>
        <v>3-Day Bundle</v>
      </c>
      <c r="C235" s="184" t="s">
        <v>764</v>
      </c>
      <c r="D235" s="178"/>
      <c r="E235" s="178"/>
      <c r="F235" s="178"/>
      <c r="G235" s="1"/>
      <c r="H235" s="1"/>
      <c r="I235" s="1"/>
      <c r="J235" s="1"/>
      <c r="K235" s="1"/>
      <c r="L235" s="1"/>
      <c r="M235" s="1"/>
      <c r="N235" s="1"/>
      <c r="O235" s="1"/>
      <c r="P235" s="1"/>
      <c r="Q235" s="1"/>
      <c r="R235" s="1"/>
      <c r="S235"/>
      <c r="T235"/>
      <c r="U235"/>
      <c r="V235"/>
      <c r="W235"/>
      <c r="X235"/>
    </row>
    <row r="236" spans="1:24" s="93" customFormat="1">
      <c r="A236" s="165">
        <f>'Main Meals'!C236</f>
        <v>40807</v>
      </c>
      <c r="B236" s="165" t="str">
        <f>'Main Meals'!D236</f>
        <v>4-Day Bundle</v>
      </c>
      <c r="C236" s="93" t="s">
        <v>856</v>
      </c>
      <c r="D236" s="178"/>
      <c r="E236" s="178"/>
      <c r="F236" s="178"/>
      <c r="G236" s="1"/>
      <c r="H236" s="1"/>
      <c r="I236" s="1"/>
      <c r="J236" s="1"/>
      <c r="K236" s="1"/>
      <c r="L236" s="1"/>
      <c r="M236" s="1"/>
      <c r="N236" s="1"/>
      <c r="O236" s="1"/>
      <c r="P236" s="1"/>
      <c r="Q236" s="1"/>
      <c r="R236" s="1"/>
      <c r="S236"/>
      <c r="T236"/>
      <c r="U236"/>
      <c r="V236"/>
      <c r="W236"/>
      <c r="X236"/>
    </row>
    <row r="237" spans="1:24" s="93" customFormat="1">
      <c r="A237" s="165">
        <f>'Main Meals'!C237</f>
        <v>40808</v>
      </c>
      <c r="B237" s="165" t="str">
        <f>'Main Meals'!D237</f>
        <v>Brunch Bundle</v>
      </c>
      <c r="C237" s="226" t="s">
        <v>856</v>
      </c>
      <c r="D237" s="178"/>
      <c r="E237" s="178"/>
      <c r="F237" s="178"/>
      <c r="G237" s="1"/>
      <c r="H237" s="1"/>
      <c r="I237" s="1"/>
      <c r="J237" s="1"/>
      <c r="K237" s="1"/>
      <c r="L237" s="1"/>
      <c r="M237" s="1"/>
      <c r="N237" s="1"/>
      <c r="O237" s="1"/>
      <c r="P237" s="1"/>
      <c r="Q237" s="1"/>
      <c r="R237" s="1"/>
      <c r="S237"/>
      <c r="T237"/>
      <c r="U237"/>
      <c r="V237"/>
      <c r="W237"/>
      <c r="X237"/>
    </row>
    <row r="238" spans="1:24" s="282" customFormat="1" ht="46.8">
      <c r="A238" s="278">
        <f>'Main Meals'!C238</f>
        <v>5502</v>
      </c>
      <c r="B238" s="278" t="str">
        <f>'Main Meals'!D238</f>
        <v>Pulled BBQ Chicken (family style)</v>
      </c>
      <c r="C238" s="181" t="s">
        <v>1104</v>
      </c>
      <c r="D238" s="283"/>
      <c r="E238" s="283"/>
      <c r="F238" s="283"/>
      <c r="G238" s="299"/>
      <c r="H238" s="299"/>
      <c r="I238" s="299"/>
      <c r="J238" s="299"/>
      <c r="K238" s="299"/>
      <c r="L238" s="299"/>
      <c r="M238" s="299"/>
      <c r="N238" s="299"/>
      <c r="O238" s="299"/>
      <c r="P238" s="299"/>
      <c r="Q238" s="299"/>
      <c r="R238" s="299"/>
      <c r="S238" s="281"/>
      <c r="T238" s="281"/>
      <c r="U238" s="281"/>
      <c r="V238" s="281"/>
      <c r="W238" s="281"/>
      <c r="X238" s="281"/>
    </row>
    <row r="239" spans="1:24" ht="109.2">
      <c r="A239" s="165">
        <f>'Main Meals'!C239</f>
        <v>7702</v>
      </c>
      <c r="B239" s="165" t="str">
        <f>'Main Meals'!D239</f>
        <v xml:space="preserve">Truffled Mac &amp; Cheese (family style)  </v>
      </c>
      <c r="C239" s="226" t="s">
        <v>1024</v>
      </c>
      <c r="E239" s="166" t="s">
        <v>1254</v>
      </c>
      <c r="F239" s="166" t="s">
        <v>1255</v>
      </c>
    </row>
    <row r="240" spans="1:24" ht="109.2">
      <c r="A240" s="165">
        <f>'Main Meals'!C240</f>
        <v>12802</v>
      </c>
      <c r="B240" s="165" t="str">
        <f>'Main Meals'!D240</f>
        <v xml:space="preserve">Classic Mac &amp; Cheese (family style)  </v>
      </c>
      <c r="C240" s="226" t="s">
        <v>1024</v>
      </c>
      <c r="E240" s="166" t="s">
        <v>1254</v>
      </c>
      <c r="F240" s="166" t="s">
        <v>1255</v>
      </c>
    </row>
    <row r="241" spans="1:24" ht="109.2">
      <c r="A241" s="165">
        <f>'Main Meals'!C241</f>
        <v>5202</v>
      </c>
      <c r="B241" s="165" t="str">
        <f>'Main Meals'!D241</f>
        <v xml:space="preserve">Jumbo Lump Crab Cakes (family style)  </v>
      </c>
      <c r="C241" s="166" t="s">
        <v>1025</v>
      </c>
      <c r="E241" s="166" t="s">
        <v>1254</v>
      </c>
      <c r="F241" s="166" t="s">
        <v>1255</v>
      </c>
    </row>
    <row r="242" spans="1:24" s="219" customFormat="1">
      <c r="A242" s="215">
        <f>'Main Meals'!C242</f>
        <v>19102</v>
      </c>
      <c r="B242" s="215" t="str">
        <f>'Main Meals'!D242</f>
        <v xml:space="preserve">Provençal Roast Beef (family style) </v>
      </c>
      <c r="C242" s="216"/>
      <c r="D242" s="216" t="s">
        <v>504</v>
      </c>
      <c r="E242" s="216"/>
      <c r="F242" s="216"/>
      <c r="G242" s="304"/>
      <c r="H242" s="304"/>
      <c r="I242" s="304"/>
      <c r="J242" s="304"/>
      <c r="K242" s="304"/>
      <c r="L242" s="304"/>
      <c r="M242" s="304"/>
      <c r="N242" s="304"/>
      <c r="O242" s="304"/>
      <c r="P242" s="304"/>
      <c r="Q242" s="304"/>
      <c r="R242" s="304"/>
      <c r="S242" s="218"/>
      <c r="T242" s="218"/>
      <c r="U242" s="218"/>
      <c r="V242" s="218"/>
      <c r="W242" s="218"/>
      <c r="X242" s="218"/>
    </row>
    <row r="243" spans="1:24" ht="46.8">
      <c r="A243" s="165">
        <f>'Main Meals'!C243</f>
        <v>6102</v>
      </c>
      <c r="B243" s="165" t="str">
        <f>'Main Meals'!D243</f>
        <v xml:space="preserve">Green Beans with Toasted Almonds (family style) </v>
      </c>
      <c r="C243" s="166" t="s">
        <v>718</v>
      </c>
    </row>
    <row r="244" spans="1:24">
      <c r="A244" s="165">
        <f>'Main Meals'!C244</f>
        <v>50402</v>
      </c>
      <c r="B244" s="165" t="str">
        <f>'Main Meals'!D244</f>
        <v xml:space="preserve">Cole Slaw (family style)  </v>
      </c>
      <c r="D244" s="166" t="s">
        <v>504</v>
      </c>
    </row>
    <row r="245" spans="1:24" s="282" customFormat="1">
      <c r="A245" s="278">
        <f>'Main Meals'!C245</f>
        <v>50502</v>
      </c>
      <c r="B245" s="278" t="str">
        <f>'Main Meals'!D245</f>
        <v xml:space="preserve">Herb &amp; Olive Macaroni Salad (family style) </v>
      </c>
      <c r="C245" s="283"/>
      <c r="D245" s="283" t="s">
        <v>504</v>
      </c>
      <c r="E245" s="283"/>
      <c r="F245" s="283"/>
      <c r="G245" s="299"/>
      <c r="H245" s="299"/>
      <c r="I245" s="299"/>
      <c r="J245" s="299"/>
      <c r="K245" s="299"/>
      <c r="L245" s="299"/>
      <c r="M245" s="299"/>
      <c r="N245" s="299"/>
      <c r="O245" s="299"/>
      <c r="P245" s="299"/>
      <c r="Q245" s="299"/>
      <c r="R245" s="299"/>
      <c r="S245" s="281"/>
      <c r="T245" s="281"/>
      <c r="U245" s="281"/>
      <c r="V245" s="281"/>
      <c r="W245" s="281"/>
      <c r="X245" s="281"/>
    </row>
    <row r="246" spans="1:24" ht="109.2">
      <c r="A246" s="165">
        <f>'Main Meals'!C246</f>
        <v>50601</v>
      </c>
      <c r="B246" s="165" t="str">
        <f>'Main Meals'!D246</f>
        <v xml:space="preserve">Chicken-Pomodoro Lasagna (family style) </v>
      </c>
      <c r="C246" s="226" t="s">
        <v>874</v>
      </c>
      <c r="E246" s="166" t="s">
        <v>1254</v>
      </c>
      <c r="F246" s="166" t="s">
        <v>1255</v>
      </c>
    </row>
    <row r="247" spans="1:24" ht="109.2">
      <c r="A247" s="165">
        <f>'Main Meals'!C247</f>
        <v>11802</v>
      </c>
      <c r="B247" s="165" t="str">
        <f>'Main Meals'!D247</f>
        <v xml:space="preserve">Garden Vegetable Lasagna (family style) </v>
      </c>
      <c r="C247" s="226" t="s">
        <v>874</v>
      </c>
      <c r="E247" s="166" t="s">
        <v>1254</v>
      </c>
      <c r="F247" s="166" t="s">
        <v>1255</v>
      </c>
    </row>
    <row r="248" spans="1:24" s="297" customFormat="1">
      <c r="A248" s="286">
        <f>'Main Meals'!C248</f>
        <v>50701</v>
      </c>
      <c r="B248" s="286" t="str">
        <f>'Main Meals'!D248</f>
        <v>Asian Chicken Salad</v>
      </c>
      <c r="C248" s="287"/>
      <c r="D248" s="307" t="s">
        <v>504</v>
      </c>
      <c r="E248" s="307"/>
      <c r="F248" s="307"/>
      <c r="G248" s="305"/>
      <c r="H248" s="305"/>
      <c r="I248" s="305"/>
      <c r="J248" s="305"/>
      <c r="K248" s="305"/>
      <c r="L248" s="305"/>
      <c r="M248" s="305"/>
      <c r="N248" s="305"/>
      <c r="O248" s="305"/>
      <c r="P248" s="305"/>
      <c r="Q248" s="305"/>
      <c r="R248" s="305"/>
      <c r="S248" s="289"/>
      <c r="T248" s="289"/>
      <c r="U248" s="289"/>
      <c r="V248" s="289"/>
      <c r="W248" s="289"/>
      <c r="X248" s="289"/>
    </row>
    <row r="249" spans="1:24" ht="109.2">
      <c r="A249" s="165">
        <f>'Main Meals'!C249</f>
        <v>10903</v>
      </c>
      <c r="B249" s="165" t="str">
        <f>'Main Meals'!D249</f>
        <v xml:space="preserve">Cold Brew  </v>
      </c>
      <c r="C249" s="166" t="s">
        <v>882</v>
      </c>
      <c r="D249" s="166" t="s">
        <v>504</v>
      </c>
      <c r="E249" s="166" t="s">
        <v>1254</v>
      </c>
      <c r="F249" s="166" t="s">
        <v>1255</v>
      </c>
    </row>
    <row r="250" spans="1:24" ht="109.2">
      <c r="A250" s="165">
        <f>'Main Meals'!C250</f>
        <v>50602</v>
      </c>
      <c r="B250" s="165" t="str">
        <f>'Main Meals'!D250</f>
        <v xml:space="preserve">Chicken-Pomodoro Lasagna  </v>
      </c>
      <c r="C250" s="166" t="s">
        <v>1102</v>
      </c>
      <c r="E250" s="166" t="s">
        <v>1254</v>
      </c>
      <c r="F250" s="166" t="s">
        <v>1255</v>
      </c>
    </row>
    <row r="251" spans="1:24" ht="109.2">
      <c r="A251" s="165">
        <f>'Main Meals'!C251</f>
        <v>50801</v>
      </c>
      <c r="B251" s="165" t="str">
        <f>'Main Meals'!D251</f>
        <v xml:space="preserve">Limeade </v>
      </c>
      <c r="D251" s="166" t="s">
        <v>894</v>
      </c>
      <c r="E251" s="166" t="s">
        <v>1254</v>
      </c>
      <c r="F251" s="166" t="s">
        <v>1255</v>
      </c>
    </row>
    <row r="252" spans="1:24" s="297" customFormat="1" ht="78">
      <c r="A252" s="286">
        <f>'Main Meals'!C252</f>
        <v>50901</v>
      </c>
      <c r="B252" s="286" t="str">
        <f>'Main Meals'!D252</f>
        <v xml:space="preserve">Pulled BBQ Chicken Sliders </v>
      </c>
      <c r="C252" s="287" t="s">
        <v>1095</v>
      </c>
      <c r="D252" s="287"/>
      <c r="E252" s="287"/>
      <c r="F252" s="287"/>
      <c r="G252" s="305"/>
      <c r="H252" s="305"/>
      <c r="I252" s="305"/>
      <c r="J252" s="305"/>
      <c r="K252" s="305"/>
      <c r="L252" s="305"/>
      <c r="M252" s="305"/>
      <c r="N252" s="305"/>
      <c r="O252" s="305"/>
      <c r="P252" s="305"/>
      <c r="Q252" s="305"/>
      <c r="R252" s="305"/>
      <c r="S252" s="289"/>
      <c r="T252" s="289"/>
      <c r="U252" s="289"/>
      <c r="V252" s="289"/>
      <c r="W252" s="289"/>
      <c r="X252" s="289"/>
    </row>
    <row r="253" spans="1:24" ht="109.2">
      <c r="A253" s="165">
        <f>'Main Meals'!C253</f>
        <v>60001</v>
      </c>
      <c r="B253" s="165" t="str">
        <f>'Main Meals'!D253</f>
        <v xml:space="preserve">Chocolate Chip Cookies </v>
      </c>
      <c r="D253" s="166" t="s">
        <v>305</v>
      </c>
      <c r="E253" s="166" t="s">
        <v>1254</v>
      </c>
      <c r="F253" s="166" t="s">
        <v>1255</v>
      </c>
    </row>
    <row r="254" spans="1:24" s="219" customFormat="1">
      <c r="A254" s="215">
        <f>'Main Meals'!C254</f>
        <v>11302</v>
      </c>
      <c r="B254" s="215" t="str">
        <f>'Main Meals'!D254</f>
        <v xml:space="preserve">Caprese Pesto Salad Bowl with Chicken </v>
      </c>
      <c r="C254" s="216"/>
      <c r="D254" s="216" t="s">
        <v>504</v>
      </c>
      <c r="E254" s="216"/>
      <c r="F254" s="216"/>
      <c r="G254" s="304"/>
      <c r="H254" s="304"/>
      <c r="I254" s="304"/>
      <c r="J254" s="304"/>
      <c r="K254" s="304"/>
      <c r="L254" s="304"/>
      <c r="M254" s="304"/>
      <c r="N254" s="304"/>
      <c r="O254" s="304"/>
      <c r="P254" s="304"/>
      <c r="Q254" s="304"/>
      <c r="R254" s="304"/>
      <c r="S254" s="218"/>
      <c r="T254" s="218"/>
      <c r="U254" s="218"/>
      <c r="V254" s="218"/>
      <c r="W254" s="218"/>
      <c r="X254" s="218"/>
    </row>
    <row r="255" spans="1:24">
      <c r="A255" s="165">
        <f>'Main Meals'!C255</f>
        <v>11303</v>
      </c>
      <c r="B255" s="165" t="str">
        <f>'Main Meals'!D255</f>
        <v xml:space="preserve">Caprese Pesto Salad Bowl (family style) </v>
      </c>
      <c r="D255" s="166" t="s">
        <v>504</v>
      </c>
    </row>
    <row r="256" spans="1:24">
      <c r="A256" s="165">
        <f>'Main Meals'!C256</f>
        <v>60101</v>
      </c>
      <c r="B256" s="165" t="str">
        <f>'Main Meals'!D256</f>
        <v>Vietnamese Rice Noodles (Beef)</v>
      </c>
      <c r="C256" s="166" t="s">
        <v>504</v>
      </c>
      <c r="D256" s="166" t="s">
        <v>504</v>
      </c>
    </row>
    <row r="257" spans="1:24">
      <c r="A257" s="165">
        <f>'Main Meals'!C257</f>
        <v>60102</v>
      </c>
      <c r="B257" s="165" t="str">
        <f>'Main Meals'!D257</f>
        <v>Vietnamese Rice Noodles (Shrimp)</v>
      </c>
      <c r="C257" s="166" t="s">
        <v>504</v>
      </c>
      <c r="D257" s="166" t="s">
        <v>504</v>
      </c>
    </row>
    <row r="258" spans="1:24">
      <c r="A258" s="165">
        <f>'Main Meals'!C258</f>
        <v>60103</v>
      </c>
      <c r="B258" s="165" t="str">
        <f>'Main Meals'!D258</f>
        <v>Vietnamese Rice Noodles (Veggie)</v>
      </c>
      <c r="C258" s="166" t="s">
        <v>504</v>
      </c>
      <c r="D258" s="166" t="s">
        <v>504</v>
      </c>
    </row>
    <row r="259" spans="1:24">
      <c r="A259" s="165">
        <f>'Main Meals'!C259</f>
        <v>4901</v>
      </c>
      <c r="B259" s="165" t="str">
        <f>'Main Meals'!D259</f>
        <v xml:space="preserve">Sunrise Fruit Bowl </v>
      </c>
      <c r="D259" s="166" t="s">
        <v>730</v>
      </c>
    </row>
    <row r="260" spans="1:24" s="282" customFormat="1" ht="46.8">
      <c r="A260" s="278">
        <f>'Main Meals'!C260</f>
        <v>60201</v>
      </c>
      <c r="B260" s="278" t="str">
        <f>'Main Meals'!D260</f>
        <v xml:space="preserve">Chicken Cacciatore </v>
      </c>
      <c r="C260" s="283" t="s">
        <v>1195</v>
      </c>
      <c r="D260" s="283"/>
      <c r="E260" s="283"/>
      <c r="F260" s="283"/>
      <c r="G260" s="299"/>
      <c r="H260" s="299"/>
      <c r="I260" s="299"/>
      <c r="J260" s="299"/>
      <c r="K260" s="299"/>
      <c r="L260" s="299"/>
      <c r="M260" s="299"/>
      <c r="N260" s="299"/>
      <c r="O260" s="299"/>
      <c r="P260" s="299"/>
      <c r="Q260" s="299"/>
      <c r="R260" s="299"/>
      <c r="S260" s="281"/>
      <c r="T260" s="281"/>
      <c r="U260" s="281"/>
      <c r="V260" s="281"/>
      <c r="W260" s="281"/>
      <c r="X260" s="281"/>
    </row>
    <row r="261" spans="1:24" ht="109.2">
      <c r="A261" s="165">
        <f>'Main Meals'!C261</f>
        <v>60301</v>
      </c>
      <c r="B261" s="165" t="str">
        <f>'Main Meals'!D261</f>
        <v xml:space="preserve">Teriyaki Meatballs </v>
      </c>
      <c r="C261" s="166" t="s">
        <v>1407</v>
      </c>
      <c r="E261" s="166" t="s">
        <v>1254</v>
      </c>
      <c r="F261" s="166" t="s">
        <v>1255</v>
      </c>
    </row>
    <row r="262" spans="1:24" s="219" customFormat="1" ht="46.8">
      <c r="A262" s="215">
        <f>'Main Meals'!C262</f>
        <v>2501</v>
      </c>
      <c r="B262" s="215" t="str">
        <f>'Main Meals'!D262</f>
        <v>Coconut Laksa (Cod)</v>
      </c>
      <c r="C262" s="216" t="s">
        <v>764</v>
      </c>
      <c r="D262" s="216"/>
      <c r="E262" s="216"/>
      <c r="F262" s="216"/>
      <c r="G262" s="304"/>
      <c r="H262" s="304"/>
      <c r="I262" s="304"/>
      <c r="J262" s="304"/>
      <c r="K262" s="304"/>
      <c r="L262" s="304"/>
      <c r="M262" s="304"/>
      <c r="N262" s="304"/>
      <c r="O262" s="304"/>
      <c r="P262" s="304"/>
      <c r="Q262" s="304"/>
      <c r="R262" s="304"/>
      <c r="S262" s="218"/>
      <c r="T262" s="218"/>
      <c r="U262" s="218"/>
      <c r="V262" s="218"/>
      <c r="W262" s="218"/>
      <c r="X262" s="218"/>
    </row>
    <row r="263" spans="1:24" ht="46.8">
      <c r="A263" s="165">
        <f>'Main Meals'!C263</f>
        <v>1104</v>
      </c>
      <c r="B263" s="165" t="str">
        <f>'Main Meals'!D263</f>
        <v>Teriyaki Don Buri (Turkey Meatballs)</v>
      </c>
      <c r="C263" s="166" t="s">
        <v>1198</v>
      </c>
    </row>
    <row r="264" spans="1:24" ht="46.8">
      <c r="A264" s="165">
        <f>'Main Meals'!C264</f>
        <v>40809</v>
      </c>
      <c r="B264" s="165" t="str">
        <f>'Main Meals'!D264</f>
        <v xml:space="preserve">September Menu Bundle </v>
      </c>
      <c r="C264" s="216" t="s">
        <v>764</v>
      </c>
    </row>
    <row r="265" spans="1:24" ht="46.8">
      <c r="A265" s="165">
        <f>'Main Meals'!C265</f>
        <v>40810</v>
      </c>
      <c r="B265" s="165" t="str">
        <f>'Main Meals'!D265</f>
        <v xml:space="preserve">The Weekender Bundle </v>
      </c>
      <c r="C265" s="216" t="s">
        <v>764</v>
      </c>
      <c r="E265" s="166" t="s">
        <v>1254</v>
      </c>
    </row>
    <row r="266" spans="1:24" ht="46.8">
      <c r="A266" s="165">
        <f>'Main Meals'!C266</f>
        <v>40811</v>
      </c>
      <c r="B266" s="165" t="str">
        <f>'Main Meals'!D266</f>
        <v xml:space="preserve">Family  Bundle </v>
      </c>
      <c r="C266" s="216" t="s">
        <v>764</v>
      </c>
    </row>
    <row r="267" spans="1:24" ht="46.8">
      <c r="A267" s="165">
        <f>'Main Meals'!C267</f>
        <v>1003</v>
      </c>
      <c r="B267" s="165" t="str">
        <f>'Main Meals'!D267</f>
        <v>Pad Thai (Chicken)</v>
      </c>
      <c r="C267" s="166" t="s">
        <v>1198</v>
      </c>
    </row>
    <row r="268" spans="1:24" ht="31.2">
      <c r="A268" s="165">
        <f>'Main Meals'!C268</f>
        <v>1603</v>
      </c>
      <c r="B268" s="165" t="str">
        <f>'Main Meals'!D268</f>
        <v>Tikka Masala  (Lamb)</v>
      </c>
      <c r="C268" s="166" t="s">
        <v>735</v>
      </c>
    </row>
    <row r="269" spans="1:24" ht="31.2">
      <c r="A269" s="165">
        <f>'Main Meals'!C269</f>
        <v>3308</v>
      </c>
      <c r="B269" s="165" t="str">
        <f>'Main Meals'!D269</f>
        <v>Thai Green Curry  (Cod)</v>
      </c>
      <c r="C269" s="166" t="s">
        <v>735</v>
      </c>
    </row>
    <row r="270" spans="1:24" ht="46.8">
      <c r="A270" s="165">
        <f>'Main Meals'!C270</f>
        <v>40812</v>
      </c>
      <c r="B270" s="165" t="str">
        <f>'Main Meals'!D270</f>
        <v xml:space="preserve">October Bundle </v>
      </c>
      <c r="C270" s="216" t="s">
        <v>764</v>
      </c>
      <c r="E270" s="166" t="s">
        <v>1254</v>
      </c>
    </row>
    <row r="271" spans="1:24" ht="46.8">
      <c r="A271" s="165">
        <f>'Main Meals'!C271</f>
        <v>40813</v>
      </c>
      <c r="B271" s="165" t="str">
        <f>'Main Meals'!D271</f>
        <v xml:space="preserve">Cocktail Party Bundle </v>
      </c>
      <c r="C271" s="216" t="s">
        <v>764</v>
      </c>
    </row>
    <row r="272" spans="1:24" ht="46.8">
      <c r="A272" s="165">
        <f>'Main Meals'!C272</f>
        <v>40814</v>
      </c>
      <c r="B272" s="165" t="str">
        <f>'Main Meals'!D272</f>
        <v xml:space="preserve">Beth Israel Omivore Bundle Tuesday OLD NOT ACTIVE </v>
      </c>
      <c r="C272" s="216" t="s">
        <v>764</v>
      </c>
    </row>
    <row r="273" spans="1:24" ht="46.8">
      <c r="A273" s="165">
        <f>'Main Meals'!C273</f>
        <v>40815</v>
      </c>
      <c r="B273" s="165" t="str">
        <f>'Main Meals'!D273</f>
        <v xml:space="preserve">Beth Isreal Omnivore One Time Intro Bundle OLD NOT ACTIVE </v>
      </c>
      <c r="C273" s="216" t="s">
        <v>764</v>
      </c>
    </row>
    <row r="274" spans="1:24" s="282" customFormat="1" ht="46.8">
      <c r="A274" s="165">
        <f>'Main Meals'!C274</f>
        <v>40816</v>
      </c>
      <c r="B274" s="165" t="str">
        <f>'Main Meals'!D274</f>
        <v xml:space="preserve">Beth Israel Omivore Bundle Wednesday OLD NOT ACTIVE </v>
      </c>
      <c r="C274" s="216" t="s">
        <v>764</v>
      </c>
      <c r="D274" s="283"/>
      <c r="E274" s="283"/>
      <c r="F274" s="283"/>
      <c r="G274" s="299"/>
      <c r="H274" s="299"/>
      <c r="I274" s="299"/>
      <c r="J274" s="299"/>
      <c r="K274" s="299"/>
      <c r="L274" s="299"/>
      <c r="M274" s="299"/>
      <c r="N274" s="299"/>
      <c r="O274" s="299"/>
      <c r="P274" s="299"/>
      <c r="Q274" s="299"/>
      <c r="R274" s="299"/>
      <c r="S274" s="281"/>
      <c r="T274" s="281"/>
      <c r="U274" s="281"/>
      <c r="V274" s="281"/>
      <c r="W274" s="281"/>
      <c r="X274" s="281"/>
    </row>
    <row r="275" spans="1:24" ht="46.8">
      <c r="A275" s="165">
        <f>'Main Meals'!C275</f>
        <v>40817</v>
      </c>
      <c r="B275" s="165" t="str">
        <f>'Main Meals'!D275</f>
        <v xml:space="preserve">Beth Israel Omivore Bundle Friday OLD NOT ACTIVE </v>
      </c>
      <c r="C275" s="216" t="s">
        <v>764</v>
      </c>
    </row>
    <row r="276" spans="1:24" ht="46.8">
      <c r="A276" s="165">
        <f>'Main Meals'!C276</f>
        <v>40818</v>
      </c>
      <c r="B276" s="165" t="str">
        <f>'Main Meals'!D276</f>
        <v xml:space="preserve">Beth Israel Vegetarian Bundle Tuesday OLD NOT ACTIVE </v>
      </c>
      <c r="C276" s="216" t="s">
        <v>764</v>
      </c>
    </row>
    <row r="277" spans="1:24" ht="46.8">
      <c r="A277" s="165">
        <f>'Main Meals'!C277</f>
        <v>40819</v>
      </c>
      <c r="B277" s="165" t="str">
        <f>'Main Meals'!D277</f>
        <v xml:space="preserve">Beth Isreal Vegetarian One-Time Intro Bundle OLD NOT ACTIVE </v>
      </c>
      <c r="C277" s="216" t="s">
        <v>764</v>
      </c>
    </row>
    <row r="278" spans="1:24" ht="46.8">
      <c r="A278" s="165">
        <f>'Main Meals'!C278</f>
        <v>40820</v>
      </c>
      <c r="B278" s="165" t="str">
        <f>'Main Meals'!D278</f>
        <v xml:space="preserve">Beth Israel Vegetarian Bundle Wednesday OLD NOT ACTIVE </v>
      </c>
      <c r="C278" s="216" t="s">
        <v>764</v>
      </c>
    </row>
    <row r="279" spans="1:24" ht="46.8">
      <c r="A279" s="165">
        <f>'Main Meals'!C279</f>
        <v>40821</v>
      </c>
      <c r="B279" s="165" t="str">
        <f>'Main Meals'!D279</f>
        <v xml:space="preserve">Beth Israel Vegetarian Bundle Friday OLD NOT ACTIVE </v>
      </c>
      <c r="C279" s="216" t="s">
        <v>764</v>
      </c>
    </row>
    <row r="280" spans="1:24" ht="46.8">
      <c r="A280" s="165">
        <f>'Main Meals'!C280</f>
        <v>40822</v>
      </c>
      <c r="B280" s="165" t="str">
        <f>'Main Meals'!D280</f>
        <v xml:space="preserve">PIH Vegetarian </v>
      </c>
      <c r="C280" s="216" t="s">
        <v>764</v>
      </c>
    </row>
    <row r="281" spans="1:24" ht="46.8">
      <c r="A281" s="165">
        <f>'Main Meals'!C281</f>
        <v>40823</v>
      </c>
      <c r="B281" s="165" t="str">
        <f>'Main Meals'!D281</f>
        <v xml:space="preserve">PIH Vegan </v>
      </c>
      <c r="C281" s="216" t="s">
        <v>764</v>
      </c>
    </row>
    <row r="282" spans="1:24" ht="46.8">
      <c r="A282" s="165">
        <f>'Main Meals'!C282</f>
        <v>40824</v>
      </c>
      <c r="B282" s="165" t="str">
        <f>'Main Meals'!D282</f>
        <v xml:space="preserve">PIH Omnivore </v>
      </c>
      <c r="C282" s="216" t="s">
        <v>764</v>
      </c>
    </row>
    <row r="283" spans="1:24" ht="46.8">
      <c r="A283" s="165">
        <f>'Main Meals'!C283</f>
        <v>40825</v>
      </c>
      <c r="B283" s="165" t="str">
        <f>'Main Meals'!D283</f>
        <v xml:space="preserve">PIH Pescatarian </v>
      </c>
      <c r="C283" s="216" t="s">
        <v>764</v>
      </c>
    </row>
    <row r="284" spans="1:24" ht="46.8">
      <c r="A284" s="165">
        <f>'Main Meals'!C284</f>
        <v>40826</v>
      </c>
      <c r="B284" s="165" t="str">
        <f>'Main Meals'!D284</f>
        <v xml:space="preserve">Snacks Bundle </v>
      </c>
      <c r="C284" s="216" t="s">
        <v>764</v>
      </c>
    </row>
    <row r="285" spans="1:24" ht="46.8">
      <c r="A285" s="165">
        <f>'Main Meals'!C285</f>
        <v>40827</v>
      </c>
      <c r="B285" s="165" t="str">
        <f>'Main Meals'!D285</f>
        <v xml:space="preserve">Soups Bundle </v>
      </c>
      <c r="C285" s="216" t="s">
        <v>764</v>
      </c>
    </row>
    <row r="286" spans="1:24">
      <c r="A286" s="165">
        <f>'Main Meals'!C286</f>
        <v>60401</v>
      </c>
      <c r="B286" s="165" t="str">
        <f>'Main Meals'!D286</f>
        <v>Roasted Kabocha Salad (veggie)</v>
      </c>
      <c r="C286" s="166" t="s">
        <v>882</v>
      </c>
    </row>
    <row r="287" spans="1:24">
      <c r="A287" s="165">
        <f>'Main Meals'!C287</f>
        <v>60402</v>
      </c>
      <c r="B287" s="165" t="str">
        <f>'Main Meals'!D287</f>
        <v>Roasted Kabocha Salad (Chicken)</v>
      </c>
      <c r="C287" s="166" t="s">
        <v>882</v>
      </c>
    </row>
    <row r="288" spans="1:24" ht="46.8">
      <c r="A288" s="165">
        <f>'Main Meals'!C288</f>
        <v>60501</v>
      </c>
      <c r="B288" s="165" t="str">
        <f>'Main Meals'!D288</f>
        <v xml:space="preserve">Stuffing </v>
      </c>
      <c r="C288" s="166" t="s">
        <v>764</v>
      </c>
    </row>
    <row r="289" spans="1:6" ht="46.8">
      <c r="A289" s="165">
        <f>'Main Meals'!C289</f>
        <v>5801</v>
      </c>
      <c r="B289" s="165" t="str">
        <f>'Main Meals'!D289</f>
        <v xml:space="preserve">Rosemary Whipped Potatoes </v>
      </c>
      <c r="C289" s="166" t="s">
        <v>764</v>
      </c>
    </row>
    <row r="290" spans="1:6" ht="46.8">
      <c r="A290" s="165">
        <f>'Main Meals'!C290</f>
        <v>40502</v>
      </c>
      <c r="B290" s="165" t="str">
        <f>'Main Meals'!D290</f>
        <v>Roasted Turkey Dinner (holiday)</v>
      </c>
      <c r="C290" s="166" t="s">
        <v>1334</v>
      </c>
    </row>
    <row r="291" spans="1:6">
      <c r="A291" s="165">
        <f>'Main Meals'!C291</f>
        <v>40828</v>
      </c>
      <c r="B291" s="165" t="str">
        <f>'Main Meals'!D291</f>
        <v xml:space="preserve">Thanksgiving Sides </v>
      </c>
      <c r="C291" s="166" t="s">
        <v>856</v>
      </c>
    </row>
    <row r="292" spans="1:6">
      <c r="A292" s="165">
        <f>'Main Meals'!C292</f>
        <v>40829</v>
      </c>
      <c r="B292" s="165" t="str">
        <f>'Main Meals'!D292</f>
        <v xml:space="preserve">Thanksgiving Dinner  </v>
      </c>
      <c r="C292" s="166" t="s">
        <v>856</v>
      </c>
      <c r="D292" s="227" t="s">
        <v>305</v>
      </c>
      <c r="E292" s="227" t="s">
        <v>305</v>
      </c>
      <c r="F292" s="227" t="s">
        <v>305</v>
      </c>
    </row>
    <row r="293" spans="1:6">
      <c r="A293" s="165">
        <f>'Main Meals'!C293</f>
        <v>40830</v>
      </c>
      <c r="B293" s="165" t="str">
        <f>'Main Meals'!D293</f>
        <v xml:space="preserve">New This Month: November Bundle </v>
      </c>
    </row>
    <row r="294" spans="1:6">
      <c r="A294" s="165">
        <f>'Main Meals'!C294</f>
        <v>4301</v>
      </c>
      <c r="B294" s="165" t="str">
        <f>'Main Meals'!D294</f>
        <v>Tierra Salad (Chicken)</v>
      </c>
      <c r="C294" s="166" t="s">
        <v>504</v>
      </c>
      <c r="D294" s="166" t="s">
        <v>504</v>
      </c>
    </row>
    <row r="295" spans="1:6">
      <c r="A295" s="165">
        <f>'Main Meals'!C295</f>
        <v>4302</v>
      </c>
      <c r="B295" s="165" t="str">
        <f>'Main Meals'!D295</f>
        <v>Tierra Salad (Steak)</v>
      </c>
      <c r="C295" s="166" t="s">
        <v>504</v>
      </c>
      <c r="D295" s="166" t="s">
        <v>504</v>
      </c>
    </row>
    <row r="296" spans="1:6">
      <c r="A296" s="165">
        <f>'Main Meals'!C296</f>
        <v>4303</v>
      </c>
      <c r="B296" s="165" t="str">
        <f>'Main Meals'!D296</f>
        <v>Tierra Salad (Tofu)</v>
      </c>
      <c r="C296" s="166" t="s">
        <v>504</v>
      </c>
      <c r="D296" s="166" t="s">
        <v>504</v>
      </c>
    </row>
    <row r="297" spans="1:6" ht="46.8">
      <c r="A297" s="165">
        <f>'Main Meals'!C297</f>
        <v>60601</v>
      </c>
      <c r="B297" s="165" t="str">
        <f>'Main Meals'!D297</f>
        <v xml:space="preserve">Beef Stew  </v>
      </c>
      <c r="C297" s="226" t="s">
        <v>764</v>
      </c>
      <c r="D297" s="226"/>
    </row>
    <row r="298" spans="1:6">
      <c r="A298" s="165">
        <f>'Main Meals'!C298</f>
        <v>60701</v>
      </c>
      <c r="B298" s="165" t="str">
        <f>'Main Meals'!D298</f>
        <v>Sunrise Fruit Smoothie (8 oz)</v>
      </c>
      <c r="D298" s="226" t="s">
        <v>894</v>
      </c>
    </row>
    <row r="299" spans="1:6" ht="46.8">
      <c r="A299" s="165">
        <f>'Main Meals'!C299</f>
        <v>60801</v>
      </c>
      <c r="B299" s="165" t="str">
        <f>'Main Meals'!D299</f>
        <v xml:space="preserve">Braised Beef Brisket </v>
      </c>
      <c r="C299" s="226" t="s">
        <v>764</v>
      </c>
      <c r="D299" s="226"/>
    </row>
    <row r="300" spans="1:6" ht="31.2">
      <c r="A300" s="165">
        <f>'Main Meals'!C300</f>
        <v>60901</v>
      </c>
      <c r="B300" s="165" t="str">
        <f>'Main Meals'!D300</f>
        <v xml:space="preserve">Potato Latkes </v>
      </c>
      <c r="C300" s="226" t="s">
        <v>1595</v>
      </c>
      <c r="D300" s="226"/>
    </row>
    <row r="301" spans="1:6" ht="46.8">
      <c r="A301" s="165">
        <f>'Main Meals'!C301</f>
        <v>70001</v>
      </c>
      <c r="B301" s="165" t="str">
        <f>'Main Meals'!D301</f>
        <v xml:space="preserve">Roasted Baby Carrots  </v>
      </c>
      <c r="C301" s="226" t="s">
        <v>764</v>
      </c>
      <c r="D301" s="226"/>
    </row>
    <row r="302" spans="1:6">
      <c r="A302" s="165">
        <f>'Main Meals'!C302</f>
        <v>70101</v>
      </c>
      <c r="B302" s="165" t="str">
        <f>'Main Meals'!D302</f>
        <v xml:space="preserve">Lactose-Free Chive Sour Cream </v>
      </c>
      <c r="D302" s="226" t="s">
        <v>730</v>
      </c>
    </row>
    <row r="303" spans="1:6" ht="46.8">
      <c r="A303" s="165">
        <f>'Main Meals'!C303</f>
        <v>13502</v>
      </c>
      <c r="B303" s="165" t="str">
        <f>'Main Meals'!D303</f>
        <v xml:space="preserve">Sautéed Spinach </v>
      </c>
      <c r="C303" s="226" t="s">
        <v>764</v>
      </c>
    </row>
    <row r="304" spans="1:6">
      <c r="A304" s="165">
        <f>'Main Meals'!C304</f>
        <v>40832</v>
      </c>
      <c r="B304" s="165" t="str">
        <f>'Main Meals'!D304</f>
        <v xml:space="preserve">Hanukkah Bundle with Sour Cream </v>
      </c>
      <c r="C304" s="166" t="s">
        <v>305</v>
      </c>
    </row>
    <row r="305" spans="1:4">
      <c r="A305" s="165">
        <f>'Main Meals'!C305</f>
        <v>40831</v>
      </c>
      <c r="B305" s="165" t="str">
        <f>'Main Meals'!D305</f>
        <v xml:space="preserve">Hanukkah Bundle with Strawberry Preserves </v>
      </c>
      <c r="C305" s="166" t="s">
        <v>305</v>
      </c>
    </row>
    <row r="306" spans="1:4">
      <c r="A306" s="165">
        <f>'Main Meals'!C306</f>
        <v>40833</v>
      </c>
      <c r="B306" s="165" t="str">
        <f>'Main Meals'!D306</f>
        <v>Fall Favorites: Soups Bundle</v>
      </c>
      <c r="C306" s="166" t="s">
        <v>305</v>
      </c>
    </row>
    <row r="307" spans="1:4">
      <c r="A307" s="165">
        <f>'Main Meals'!C307</f>
        <v>70201</v>
      </c>
      <c r="B307" s="165" t="str">
        <f>'Main Meals'!D307</f>
        <v xml:space="preserve">Strawberry Preserves </v>
      </c>
      <c r="C307" s="166" t="s">
        <v>305</v>
      </c>
      <c r="D307" s="226" t="s">
        <v>730</v>
      </c>
    </row>
    <row r="308" spans="1:4">
      <c r="A308" s="165">
        <f>'Main Meals'!C308</f>
        <v>40834</v>
      </c>
      <c r="B308" s="165" t="str">
        <f>'Main Meals'!D308</f>
        <v>Holiday Platter</v>
      </c>
      <c r="C308" s="166" t="s">
        <v>305</v>
      </c>
    </row>
    <row r="309" spans="1:4" ht="46.8">
      <c r="A309" s="165">
        <f>'Main Meals'!C309</f>
        <v>70301</v>
      </c>
      <c r="B309" s="165" t="str">
        <f>'Main Meals'!D309</f>
        <v xml:space="preserve">Chicken Tenders </v>
      </c>
      <c r="C309" s="216" t="s">
        <v>1334</v>
      </c>
    </row>
    <row r="310" spans="1:4" ht="46.8">
      <c r="A310" s="165">
        <f>'Main Meals'!C310</f>
        <v>70401</v>
      </c>
      <c r="B310" s="165" t="str">
        <f>'Main Meals'!D310</f>
        <v xml:space="preserve">Homestyle Breakfast </v>
      </c>
      <c r="C310" s="216" t="s">
        <v>1594</v>
      </c>
    </row>
    <row r="311" spans="1:4">
      <c r="A311" s="165">
        <f>'Main Meals'!C311</f>
        <v>7501</v>
      </c>
      <c r="B311" s="165" t="str">
        <f>'Main Meals'!D311</f>
        <v>Country Cinnamon Oatmeal  (Blueberry)</v>
      </c>
      <c r="C311" s="166" t="s">
        <v>1406</v>
      </c>
    </row>
    <row r="312" spans="1:4" ht="46.8">
      <c r="A312" s="165">
        <f>'Main Meals'!C312</f>
        <v>40835</v>
      </c>
      <c r="B312" s="165" t="str">
        <f>'Main Meals'!D312</f>
        <v xml:space="preserve">New This Month January Bundle </v>
      </c>
      <c r="C312" s="216" t="s">
        <v>1334</v>
      </c>
    </row>
    <row r="313" spans="1:4">
      <c r="A313" s="165">
        <f>'Main Meals'!C313</f>
        <v>70501</v>
      </c>
      <c r="B313" s="165" t="str">
        <f>'Main Meals'!D313</f>
        <v xml:space="preserve">Popcorn Chicken Tray </v>
      </c>
    </row>
    <row r="314" spans="1:4">
      <c r="A314" s="165">
        <f>'Main Meals'!C314</f>
        <v>70601</v>
      </c>
      <c r="B314" s="165" t="str">
        <f>'Main Meals'!D314</f>
        <v xml:space="preserve">Nachos Tray </v>
      </c>
    </row>
    <row r="315" spans="1:4">
      <c r="A315" s="165">
        <f>'Main Meals'!C315</f>
        <v>40836</v>
      </c>
      <c r="B315" s="165" t="str">
        <f>'Main Meals'!D315</f>
        <v xml:space="preserve">Game Day Bundle  </v>
      </c>
      <c r="C315" s="5" t="s">
        <v>2100</v>
      </c>
    </row>
    <row r="316" spans="1:4" ht="46.8">
      <c r="A316" s="165">
        <f>'Main Meals'!C316</f>
        <v>40837</v>
      </c>
      <c r="B316" s="165" t="str">
        <f>'Main Meals'!D316</f>
        <v xml:space="preserve">Fiber Fueled Bundle </v>
      </c>
      <c r="C316" s="216" t="s">
        <v>1334</v>
      </c>
    </row>
    <row r="317" spans="1:4" ht="46.8">
      <c r="A317" s="165">
        <f>'Main Meals'!C317</f>
        <v>40838</v>
      </c>
      <c r="B317" s="165" t="str">
        <f>'Main Meals'!D317</f>
        <v xml:space="preserve">Chef's Favorites Bundle </v>
      </c>
      <c r="C317" s="216" t="s">
        <v>1334</v>
      </c>
    </row>
    <row r="318" spans="1:4">
      <c r="A318" s="165">
        <f>'Main Meals'!C318</f>
        <v>70502</v>
      </c>
      <c r="B318" s="165" t="str">
        <f>'Main Meals'!D318</f>
        <v xml:space="preserve">Popcorn Chicken Components  </v>
      </c>
    </row>
    <row r="319" spans="1:4">
      <c r="A319" s="165">
        <f>'Main Meals'!C319</f>
        <v>70602</v>
      </c>
      <c r="B319" s="165" t="str">
        <f>'Main Meals'!D319</f>
        <v xml:space="preserve">Nachos Components </v>
      </c>
    </row>
    <row r="320" spans="1:4" ht="31.2">
      <c r="A320" s="165">
        <f>'Main Meals'!C320</f>
        <v>70701</v>
      </c>
      <c r="B320" s="165" t="str">
        <f>'Main Meals'!D320</f>
        <v xml:space="preserve">Italian Wedding Soup </v>
      </c>
      <c r="C320" s="166" t="s">
        <v>1487</v>
      </c>
    </row>
    <row r="321" spans="1:4" ht="46.8">
      <c r="A321" s="165">
        <f>'Main Meals'!C321</f>
        <v>70801</v>
      </c>
      <c r="B321" s="165" t="str">
        <f>'Main Meals'!D321</f>
        <v xml:space="preserve">Chicken &amp; Eggplant Parmesan </v>
      </c>
      <c r="C321" s="166" t="s">
        <v>1825</v>
      </c>
    </row>
    <row r="322" spans="1:4">
      <c r="A322" s="165">
        <f>'Main Meals'!C322</f>
        <v>70901</v>
      </c>
      <c r="B322" s="165" t="str">
        <f>'Main Meals'!D322</f>
        <v>Spring Salad (Chicken)</v>
      </c>
      <c r="C322" s="166" t="s">
        <v>504</v>
      </c>
      <c r="D322" s="166" t="s">
        <v>504</v>
      </c>
    </row>
    <row r="323" spans="1:4">
      <c r="A323" s="165">
        <f>'Main Meals'!C323</f>
        <v>70903</v>
      </c>
      <c r="B323" s="165" t="str">
        <f>'Main Meals'!D323</f>
        <v>Spring Salad (Shrimp)</v>
      </c>
      <c r="C323" s="166" t="s">
        <v>504</v>
      </c>
      <c r="D323" s="166" t="s">
        <v>504</v>
      </c>
    </row>
    <row r="324" spans="1:4">
      <c r="A324" s="165">
        <f>'Main Meals'!C324</f>
        <v>70902</v>
      </c>
      <c r="B324" s="165" t="str">
        <f>'Main Meals'!D324</f>
        <v>Spring Salad (Tempeh)</v>
      </c>
      <c r="C324" s="166" t="s">
        <v>504</v>
      </c>
      <c r="D324" s="166" t="s">
        <v>504</v>
      </c>
    </row>
    <row r="325" spans="1:4">
      <c r="A325" s="165">
        <f>'Main Meals'!C325</f>
        <v>40839</v>
      </c>
      <c r="B325" s="165" t="str">
        <f>'Main Meals'!D325</f>
        <v xml:space="preserve">New This Month February Bundle </v>
      </c>
    </row>
    <row r="326" spans="1:4">
      <c r="A326" s="165">
        <f>'Main Meals'!C326</f>
        <v>20604</v>
      </c>
      <c r="B326" s="165" t="str">
        <f>'Main Meals'!D326</f>
        <v xml:space="preserve">Cinnamon-Sugar Coffee Cakes (6 pack) </v>
      </c>
    </row>
    <row r="327" spans="1:4">
      <c r="A327" s="165">
        <f>'Main Meals'!C327</f>
        <v>20302</v>
      </c>
      <c r="B327" s="165" t="str">
        <f>'Main Meals'!D327</f>
        <v xml:space="preserve">Chocolate Fudge Brownie (6 pack) </v>
      </c>
    </row>
    <row r="328" spans="1:4" ht="31.2">
      <c r="A328" s="165">
        <f>'Main Meals'!C328</f>
        <v>80001</v>
      </c>
      <c r="B328" s="165" t="str">
        <f>'Main Meals'!D328</f>
        <v>Vegan Chili (Tempeh)</v>
      </c>
      <c r="C328" s="166" t="s">
        <v>1603</v>
      </c>
    </row>
    <row r="329" spans="1:4" ht="31.2">
      <c r="A329" s="165">
        <f>'Main Meals'!C329</f>
        <v>80002</v>
      </c>
      <c r="B329" s="165" t="str">
        <f>'Main Meals'!D329</f>
        <v>Vegan Chili (Quinoa)</v>
      </c>
      <c r="C329" s="166" t="s">
        <v>1603</v>
      </c>
    </row>
    <row r="330" spans="1:4" ht="46.8">
      <c r="A330" s="165">
        <f>'Main Meals'!C330</f>
        <v>80101</v>
      </c>
      <c r="B330" s="165" t="str">
        <f>'Main Meals'!D330</f>
        <v xml:space="preserve">Fish Tacos with Red Cabbage Slaw  </v>
      </c>
      <c r="C330" s="166" t="s">
        <v>1604</v>
      </c>
    </row>
    <row r="331" spans="1:4">
      <c r="A331" s="165">
        <f>'Main Meals'!C331</f>
        <v>40840</v>
      </c>
      <c r="B331" s="165" t="str">
        <f>'Main Meals'!D331</f>
        <v xml:space="preserve">Comfort Bundle </v>
      </c>
      <c r="C331" s="93" t="s">
        <v>856</v>
      </c>
    </row>
    <row r="332" spans="1:4" ht="46.8">
      <c r="A332" s="165">
        <f>'Main Meals'!C332</f>
        <v>80201</v>
      </c>
      <c r="B332" s="165" t="str">
        <f>'Main Meals'!D332</f>
        <v xml:space="preserve">Braised Brisket with Potato Kugel and Sauteed Spinach </v>
      </c>
      <c r="C332" s="166" t="s">
        <v>764</v>
      </c>
    </row>
    <row r="333" spans="1:4" ht="31.2">
      <c r="A333" s="165">
        <f>'Main Meals'!C333</f>
        <v>80301</v>
      </c>
      <c r="B333" s="165" t="str">
        <f>'Main Meals'!D333</f>
        <v xml:space="preserve">Matzoh Ball Soup </v>
      </c>
      <c r="C333" s="226" t="s">
        <v>1487</v>
      </c>
    </row>
    <row r="334" spans="1:4" ht="46.8">
      <c r="A334" s="165">
        <f>'Main Meals'!C334</f>
        <v>80401</v>
      </c>
      <c r="B334" s="165" t="str">
        <f>'Main Meals'!D334</f>
        <v xml:space="preserve">Gefilte Fish </v>
      </c>
      <c r="C334" s="226" t="s">
        <v>764</v>
      </c>
    </row>
    <row r="335" spans="1:4" ht="31.2">
      <c r="A335" s="165">
        <f>'Main Meals'!C335</f>
        <v>80501</v>
      </c>
      <c r="B335" s="165" t="str">
        <f>'Main Meals'!D335</f>
        <v xml:space="preserve">Charoset </v>
      </c>
      <c r="C335" s="226" t="s">
        <v>1629</v>
      </c>
    </row>
    <row r="336" spans="1:4">
      <c r="A336" s="165">
        <f>'Main Meals'!C336</f>
        <v>40841</v>
      </c>
      <c r="B336" s="165" t="str">
        <f>'Main Meals'!D336</f>
        <v xml:space="preserve">Passover Bundle for 2 </v>
      </c>
      <c r="C336" s="93" t="s">
        <v>1641</v>
      </c>
    </row>
    <row r="337" spans="1:8">
      <c r="A337" s="165">
        <f>'Main Meals'!C337</f>
        <v>40842</v>
      </c>
      <c r="B337" s="165" t="str">
        <f>'Main Meals'!D337</f>
        <v xml:space="preserve">Passover Bundle for 4 </v>
      </c>
      <c r="C337" s="93" t="s">
        <v>1641</v>
      </c>
    </row>
    <row r="338" spans="1:8">
      <c r="A338" s="165">
        <f>'Main Meals'!C338</f>
        <v>40843</v>
      </c>
      <c r="B338" s="165" t="str">
        <f>'Main Meals'!D338</f>
        <v xml:space="preserve">Easter Dinner Bundle </v>
      </c>
      <c r="C338" s="226" t="s">
        <v>1652</v>
      </c>
      <c r="D338" s="240"/>
    </row>
    <row r="339" spans="1:8">
      <c r="A339" s="165">
        <f>'Main Meals'!C339</f>
        <v>80601</v>
      </c>
      <c r="B339" s="165" t="str">
        <f>'Main Meals'!D339</f>
        <v xml:space="preserve">Lamb Loin with Persillade </v>
      </c>
      <c r="C339" s="226" t="s">
        <v>856</v>
      </c>
      <c r="D339" s="240"/>
    </row>
    <row r="340" spans="1:8">
      <c r="A340" s="165">
        <f>'Main Meals'!C340</f>
        <v>80701</v>
      </c>
      <c r="B340" s="165" t="str">
        <f>'Main Meals'!D340</f>
        <v xml:space="preserve">Almond-Mint Rice Pilaf </v>
      </c>
      <c r="C340" s="226" t="s">
        <v>856</v>
      </c>
      <c r="D340" s="240"/>
    </row>
    <row r="341" spans="1:8">
      <c r="A341" s="165">
        <f>'Main Meals'!C341</f>
        <v>80801</v>
      </c>
      <c r="B341" s="165" t="str">
        <f>'Main Meals'!D341</f>
        <v xml:space="preserve">Green Salad  </v>
      </c>
      <c r="C341" s="226" t="s">
        <v>856</v>
      </c>
      <c r="D341" s="240"/>
    </row>
    <row r="342" spans="1:8">
      <c r="A342" s="165">
        <f>'Main Meals'!C342</f>
        <v>2902</v>
      </c>
      <c r="B342" s="165" t="str">
        <f>'Main Meals'!D342</f>
        <v>Pesto Spaghetti Squash Salad (Chicken)</v>
      </c>
      <c r="D342" s="240" t="s">
        <v>504</v>
      </c>
      <c r="G342" s="167">
        <v>103</v>
      </c>
      <c r="H342" s="167" t="s">
        <v>45</v>
      </c>
    </row>
    <row r="343" spans="1:8">
      <c r="A343" s="165">
        <f>'Main Meals'!C343</f>
        <v>40844</v>
      </c>
      <c r="B343" s="165" t="str">
        <f>'Main Meals'!D343</f>
        <v xml:space="preserve">Spring Bundle  </v>
      </c>
      <c r="C343" s="166" t="s">
        <v>856</v>
      </c>
      <c r="D343" s="240"/>
    </row>
    <row r="344" spans="1:8">
      <c r="A344" s="165">
        <f>'Main Meals'!C344</f>
        <v>40845</v>
      </c>
      <c r="B344" s="165" t="str">
        <f>'Main Meals'!D344</f>
        <v xml:space="preserve">PfizerNutrimedy Bundle 1 </v>
      </c>
      <c r="D344" s="240" t="s">
        <v>760</v>
      </c>
    </row>
    <row r="345" spans="1:8">
      <c r="A345" s="165">
        <f>'Main Meals'!C345</f>
        <v>40846</v>
      </c>
      <c r="B345" s="165" t="str">
        <f>'Main Meals'!D345</f>
        <v xml:space="preserve">PfizerNutrimedy Bundle 2 </v>
      </c>
      <c r="D345" s="240" t="s">
        <v>137</v>
      </c>
    </row>
    <row r="346" spans="1:8" ht="62.4">
      <c r="A346" s="165">
        <f>'Main Meals'!C346</f>
        <v>80901</v>
      </c>
      <c r="B346" s="165" t="str">
        <f>'Main Meals'!D346</f>
        <v>Chocolate Fudge Brownie Bites (12 bites)</v>
      </c>
      <c r="C346" s="370" t="s">
        <v>1884</v>
      </c>
    </row>
    <row r="347" spans="1:8">
      <c r="A347" s="165">
        <f>'Main Meals'!C347</f>
        <v>40847</v>
      </c>
      <c r="B347" s="165" t="str">
        <f>'Main Meals'!D347</f>
        <v xml:space="preserve">Mother's Day Dinner Bundle  </v>
      </c>
      <c r="C347" s="166" t="s">
        <v>856</v>
      </c>
      <c r="D347" s="240"/>
    </row>
    <row r="348" spans="1:8">
      <c r="A348" s="165">
        <f>'Main Meals'!C348</f>
        <v>81001</v>
      </c>
      <c r="B348" s="165" t="str">
        <f>'Main Meals'!D348</f>
        <v xml:space="preserve">Penne with Bolognese </v>
      </c>
    </row>
    <row r="349" spans="1:8" ht="62.4">
      <c r="A349" s="165">
        <f>'Main Meals'!C349</f>
        <v>4703</v>
      </c>
      <c r="B349" s="165" t="str">
        <f>'Main Meals'!D349</f>
        <v>Frittata (Kale &amp; Parmesan)</v>
      </c>
      <c r="C349" s="166" t="s">
        <v>1612</v>
      </c>
    </row>
    <row r="350" spans="1:8">
      <c r="A350" s="165">
        <f>'Main Meals'!C350</f>
        <v>5003</v>
      </c>
      <c r="B350" s="165" t="str">
        <f>'Main Meals'!D350</f>
        <v>Dragon Fruit  Smoothie (8 oz)</v>
      </c>
      <c r="C350" s="166" t="s">
        <v>1735</v>
      </c>
    </row>
    <row r="351" spans="1:8">
      <c r="A351" s="165">
        <f>'Main Meals'!C351</f>
        <v>5004</v>
      </c>
      <c r="B351" s="165" t="str">
        <f>'Main Meals'!D351</f>
        <v>Dragon Fruit  Smoothie (32 oz)</v>
      </c>
      <c r="C351" s="166" t="s">
        <v>1735</v>
      </c>
    </row>
    <row r="352" spans="1:8">
      <c r="A352" s="165">
        <f>'Main Meals'!C352</f>
        <v>60702</v>
      </c>
      <c r="B352" s="165" t="str">
        <f>'Main Meals'!D352</f>
        <v>Sunrise Fruit Smoothie (32 oz)</v>
      </c>
      <c r="C352" s="166" t="s">
        <v>1735</v>
      </c>
    </row>
    <row r="353" spans="1:24">
      <c r="A353" s="165">
        <f>'Main Meals'!C353</f>
        <v>5604</v>
      </c>
      <c r="B353" s="165" t="str">
        <f>'Main Meals'!D353</f>
        <v>Coco Berry Smoothie  (32 oz)</v>
      </c>
      <c r="C353" s="166" t="s">
        <v>1735</v>
      </c>
    </row>
    <row r="354" spans="1:24">
      <c r="A354" s="165">
        <f>'Main Meals'!C354</f>
        <v>13902</v>
      </c>
      <c r="B354" s="165" t="str">
        <f>'Main Meals'!D354</f>
        <v>Turmeric Latte (32 oz)</v>
      </c>
      <c r="C354" s="166" t="s">
        <v>1735</v>
      </c>
    </row>
    <row r="355" spans="1:24" ht="46.8">
      <c r="A355" s="165">
        <f>'Main Meals'!C355</f>
        <v>14002</v>
      </c>
      <c r="B355" s="165" t="str">
        <f>'Main Meals'!D355</f>
        <v>Mashed Sweet Potato  (24 oz)</v>
      </c>
      <c r="C355" s="166" t="s">
        <v>764</v>
      </c>
    </row>
    <row r="356" spans="1:24" ht="46.8">
      <c r="A356" s="165">
        <f>'Main Meals'!C356</f>
        <v>82001</v>
      </c>
      <c r="B356" s="165" t="str">
        <f>'Main Meals'!D356</f>
        <v>Lemon Rosemary Entrée (Chicken)</v>
      </c>
      <c r="C356" s="166" t="s">
        <v>764</v>
      </c>
    </row>
    <row r="357" spans="1:24" ht="46.8">
      <c r="A357" s="165">
        <f>'Main Meals'!C357</f>
        <v>82002</v>
      </c>
      <c r="B357" s="165" t="str">
        <f>'Main Meals'!D357</f>
        <v>Lemon Rosemary Entrée (Salmon)</v>
      </c>
      <c r="C357" s="166" t="s">
        <v>764</v>
      </c>
    </row>
    <row r="358" spans="1:24" s="367" customFormat="1" ht="46.8">
      <c r="A358" s="249">
        <f>'Main Meals'!C358</f>
        <v>83001</v>
      </c>
      <c r="B358" s="249" t="str">
        <f>'Main Meals'!D358</f>
        <v xml:space="preserve">Sea Bass with French Polynesian Pineapple Green Sauce </v>
      </c>
      <c r="C358" s="365" t="s">
        <v>1781</v>
      </c>
      <c r="D358" s="366"/>
      <c r="E358" s="366"/>
      <c r="F358" s="366"/>
      <c r="G358" s="261"/>
      <c r="H358" s="261"/>
      <c r="I358" s="261"/>
      <c r="J358" s="261"/>
      <c r="K358" s="261"/>
      <c r="L358" s="261"/>
      <c r="M358" s="261"/>
      <c r="N358" s="261"/>
      <c r="O358" s="261"/>
      <c r="P358" s="261"/>
      <c r="Q358" s="261"/>
      <c r="R358" s="261"/>
      <c r="S358" s="251"/>
      <c r="T358" s="251"/>
      <c r="U358" s="251"/>
      <c r="V358" s="251"/>
      <c r="W358" s="251"/>
      <c r="X358" s="251"/>
    </row>
    <row r="359" spans="1:24">
      <c r="A359" s="165">
        <f>'Main Meals'!C359</f>
        <v>84001</v>
      </c>
      <c r="B359" s="165" t="str">
        <f>'Main Meals'!D359</f>
        <v xml:space="preserve">Falafel with Kale Sesame Salad </v>
      </c>
      <c r="C359" s="226" t="s">
        <v>882</v>
      </c>
    </row>
    <row r="360" spans="1:24" ht="46.8">
      <c r="A360" s="165">
        <f>'Main Meals'!C360</f>
        <v>85001</v>
      </c>
      <c r="B360" s="165" t="str">
        <f>'Main Meals'!D360</f>
        <v xml:space="preserve">Lasagna Alessandra </v>
      </c>
      <c r="C360" s="226" t="s">
        <v>764</v>
      </c>
    </row>
    <row r="361" spans="1:24">
      <c r="A361" s="165">
        <f>'Main Meals'!C361</f>
        <v>86001</v>
      </c>
      <c r="B361" s="165" t="str">
        <f>'Main Meals'!D361</f>
        <v>Green Smoothie (8 oz)</v>
      </c>
      <c r="C361" s="226" t="s">
        <v>1735</v>
      </c>
    </row>
    <row r="362" spans="1:24">
      <c r="A362" s="165">
        <f>'Main Meals'!C362</f>
        <v>86002</v>
      </c>
      <c r="B362" s="165" t="str">
        <f>'Main Meals'!D362</f>
        <v>Green Smoothie (32 oz)</v>
      </c>
      <c r="C362" s="226" t="s">
        <v>1735</v>
      </c>
    </row>
    <row r="363" spans="1:24" ht="46.8">
      <c r="A363" s="165">
        <f>'Main Meals'!C363</f>
        <v>87001</v>
      </c>
      <c r="B363" s="165" t="str">
        <f>'Main Meals'!D363</f>
        <v xml:space="preserve">Popcorn Chicken  </v>
      </c>
      <c r="C363" s="226" t="s">
        <v>1792</v>
      </c>
    </row>
    <row r="364" spans="1:24">
      <c r="A364" s="165">
        <f>'Main Meals'!C364</f>
        <v>40848</v>
      </c>
      <c r="B364" s="165" t="str">
        <f>'Main Meals'!D364</f>
        <v xml:space="preserve">Father's Day Bundle  </v>
      </c>
      <c r="C364" s="226" t="s">
        <v>1790</v>
      </c>
    </row>
    <row r="365" spans="1:24">
      <c r="A365" s="165">
        <f>'Main Meals'!C365</f>
        <v>88001</v>
      </c>
      <c r="B365" s="165" t="str">
        <f>'Main Meals'!D365</f>
        <v>Energy Bites 8 Pack (Peanut Butter &amp; Chocolate )</v>
      </c>
      <c r="C365" s="226" t="s">
        <v>137</v>
      </c>
    </row>
    <row r="366" spans="1:24">
      <c r="A366" s="165">
        <f>'Main Meals'!C366</f>
        <v>88002</v>
      </c>
      <c r="B366" s="165" t="str">
        <f>'Main Meals'!D366</f>
        <v>Energy Bites 8 Pack (Almond Cranberry)</v>
      </c>
      <c r="C366" s="226" t="s">
        <v>137</v>
      </c>
    </row>
    <row r="367" spans="1:24">
      <c r="A367" s="165">
        <f>'Main Meals'!C367</f>
        <v>88003</v>
      </c>
      <c r="B367" s="165" t="str">
        <f>'Main Meals'!D367</f>
        <v>Energy Bites 8 Pack (Mocha Espresso)</v>
      </c>
      <c r="C367" s="226" t="s">
        <v>137</v>
      </c>
    </row>
    <row r="368" spans="1:24">
      <c r="A368" s="165">
        <f>'Main Meals'!C368</f>
        <v>88004</v>
      </c>
      <c r="B368" s="165" t="str">
        <f>'Main Meals'!D368</f>
        <v>Energy Bites 8 Pack (Lemon Coconut)</v>
      </c>
      <c r="C368" s="226" t="s">
        <v>137</v>
      </c>
    </row>
    <row r="369" spans="1:3">
      <c r="A369" s="165">
        <f>'Main Meals'!C369</f>
        <v>88005</v>
      </c>
      <c r="B369" s="165" t="str">
        <f>'Main Meals'!D369</f>
        <v>Energy Bites 8 Pack (Variety Pack)</v>
      </c>
      <c r="C369" s="226" t="s">
        <v>137</v>
      </c>
    </row>
    <row r="370" spans="1:3" ht="46.8">
      <c r="A370" s="165">
        <f>'Main Meals'!C370</f>
        <v>88101</v>
      </c>
      <c r="B370" s="165" t="str">
        <f>'Main Meals'!D370</f>
        <v>Quesadilla (Chicken)</v>
      </c>
      <c r="C370" s="226" t="s">
        <v>1604</v>
      </c>
    </row>
    <row r="371" spans="1:3" ht="46.8">
      <c r="A371" s="165">
        <f>'Main Meals'!C371</f>
        <v>88102</v>
      </c>
      <c r="B371" s="165" t="str">
        <f>'Main Meals'!D371</f>
        <v>Quesadilla (Veggie)</v>
      </c>
      <c r="C371" s="226" t="s">
        <v>1604</v>
      </c>
    </row>
    <row r="372" spans="1:3">
      <c r="A372" s="165">
        <f>'Main Meals'!C372</f>
        <v>88201</v>
      </c>
      <c r="B372" s="165" t="str">
        <f>'Main Meals'!D372</f>
        <v>Macarons (Chocolate)</v>
      </c>
      <c r="C372" s="226" t="s">
        <v>1848</v>
      </c>
    </row>
    <row r="373" spans="1:3">
      <c r="A373" s="165">
        <f>'Main Meals'!C373</f>
        <v>88301</v>
      </c>
      <c r="B373" s="165" t="str">
        <f>'Main Meals'!D373</f>
        <v xml:space="preserve">Tropical Fruit Cup </v>
      </c>
      <c r="C373" s="226" t="s">
        <v>882</v>
      </c>
    </row>
    <row r="374" spans="1:3" ht="46.8">
      <c r="A374" s="165">
        <f>'Main Meals'!C374</f>
        <v>88401</v>
      </c>
      <c r="B374" s="165" t="str">
        <f>'Main Meals'!D374</f>
        <v xml:space="preserve">Veggie Burger </v>
      </c>
      <c r="C374" s="226" t="s">
        <v>1604</v>
      </c>
    </row>
    <row r="375" spans="1:3">
      <c r="A375" s="165">
        <f>'Main Meals'!C375</f>
        <v>40849</v>
      </c>
      <c r="B375" s="165" t="str">
        <f>'Main Meals'!D375</f>
        <v xml:space="preserve">Summer Bundle </v>
      </c>
      <c r="C375" s="226" t="s">
        <v>856</v>
      </c>
    </row>
    <row r="376" spans="1:3">
      <c r="A376" s="165">
        <f>'Main Meals'!C376</f>
        <v>88501</v>
      </c>
      <c r="B376" s="165" t="str">
        <f>'Main Meals'!D376</f>
        <v xml:space="preserve">Pollo A La Azteca </v>
      </c>
      <c r="C376" s="226" t="s">
        <v>1858</v>
      </c>
    </row>
    <row r="377" spans="1:3">
      <c r="A377" s="165">
        <f>'Main Meals'!C377</f>
        <v>40850</v>
      </c>
      <c r="B377" s="165" t="str">
        <f>'Main Meals'!D377</f>
        <v>BIDMC / MichMed Omnivore  (Tuesday)</v>
      </c>
      <c r="C377" s="226"/>
    </row>
    <row r="378" spans="1:3">
      <c r="A378" s="165">
        <f>'Main Meals'!C378</f>
        <v>40851</v>
      </c>
      <c r="B378" s="165" t="str">
        <f>'Main Meals'!D378</f>
        <v>BIDMC / MichMed Omnivore  (Wednesday)</v>
      </c>
      <c r="C378" s="226"/>
    </row>
    <row r="379" spans="1:3">
      <c r="A379" s="165">
        <f>'Main Meals'!C379</f>
        <v>40852</v>
      </c>
      <c r="B379" s="165" t="str">
        <f>'Main Meals'!D379</f>
        <v>BIDMC / MichMed Omnivore  (Friday)</v>
      </c>
    </row>
    <row r="380" spans="1:3">
      <c r="A380" s="165">
        <f>'Main Meals'!C380</f>
        <v>40853</v>
      </c>
      <c r="B380" s="165" t="str">
        <f>'Main Meals'!D380</f>
        <v>BIDMC / MichMed Vegetarian (Tuesday)</v>
      </c>
    </row>
    <row r="381" spans="1:3">
      <c r="A381" s="165">
        <f>'Main Meals'!C381</f>
        <v>40854</v>
      </c>
      <c r="B381" s="165" t="str">
        <f>'Main Meals'!D381</f>
        <v>BIDMC / MichMed Vegetarian (Wednesday)</v>
      </c>
    </row>
    <row r="382" spans="1:3">
      <c r="A382" s="165">
        <f>'Main Meals'!C382</f>
        <v>40856</v>
      </c>
      <c r="B382" s="165" t="str">
        <f>'Main Meals'!D382</f>
        <v>BIDMC / MichMed Vegetarian (Friday)</v>
      </c>
    </row>
    <row r="383" spans="1:3">
      <c r="A383" s="165">
        <f>'Main Meals'!C383</f>
        <v>40857</v>
      </c>
      <c r="B383" s="165" t="str">
        <f>'Main Meals'!D383</f>
        <v xml:space="preserve">BIDMC / MichMed Freezer Omnivore   </v>
      </c>
    </row>
    <row r="384" spans="1:3">
      <c r="A384" s="165">
        <f>'Main Meals'!C384</f>
        <v>40858</v>
      </c>
      <c r="B384" s="165" t="str">
        <f>'Main Meals'!D384</f>
        <v xml:space="preserve">BIDMC / MichMed Freezer Vegetarian  </v>
      </c>
    </row>
    <row r="385" spans="1:3" ht="124.8">
      <c r="A385" s="165">
        <f>'Main Meals'!C385</f>
        <v>88601</v>
      </c>
      <c r="B385" s="165" t="str">
        <f>'Main Meals'!D385</f>
        <v xml:space="preserve">Nachos for 2 </v>
      </c>
      <c r="C385" s="226" t="s">
        <v>1883</v>
      </c>
    </row>
    <row r="386" spans="1:3">
      <c r="A386" s="165">
        <f>'Main Meals'!C386</f>
        <v>40859</v>
      </c>
      <c r="B386" s="165" t="str">
        <f>'Main Meals'!D386</f>
        <v xml:space="preserve">Taco Night Bundle  </v>
      </c>
      <c r="C386" s="226" t="s">
        <v>856</v>
      </c>
    </row>
    <row r="387" spans="1:3">
      <c r="A387" s="165">
        <f>'Main Meals'!C387</f>
        <v>40860</v>
      </c>
      <c r="B387" s="165" t="str">
        <f>'Main Meals'!D387</f>
        <v>FODMAP Light Omnivore Week 1 &amp; 3 (Friday)</v>
      </c>
      <c r="C387" s="226" t="s">
        <v>137</v>
      </c>
    </row>
    <row r="388" spans="1:3">
      <c r="A388" s="165">
        <f>'Main Meals'!C388</f>
        <v>40861</v>
      </c>
      <c r="B388" s="165" t="str">
        <f>'Main Meals'!D388</f>
        <v>FODMAP Light Omnivore Week 1 &amp; 3 (Wednesday)</v>
      </c>
      <c r="C388" s="226" t="s">
        <v>137</v>
      </c>
    </row>
    <row r="389" spans="1:3">
      <c r="A389" s="165">
        <f>'Main Meals'!C389</f>
        <v>40862</v>
      </c>
      <c r="B389" s="165" t="str">
        <f>'Main Meals'!D389</f>
        <v>FODMAP Light Omnivore Week 1 &amp; 3 (Tuesday)</v>
      </c>
      <c r="C389" s="226" t="s">
        <v>137</v>
      </c>
    </row>
    <row r="390" spans="1:3">
      <c r="A390" s="165">
        <f>'Main Meals'!C390</f>
        <v>40863</v>
      </c>
      <c r="B390" s="165" t="str">
        <f>'Main Meals'!D390</f>
        <v>FODMAP Light Omnivore Week 2 &amp; 4 (Tuesday)</v>
      </c>
      <c r="C390" s="226" t="s">
        <v>137</v>
      </c>
    </row>
    <row r="391" spans="1:3">
      <c r="A391" s="165">
        <f>'Main Meals'!C391</f>
        <v>40864</v>
      </c>
      <c r="B391" s="165" t="str">
        <f>'Main Meals'!D391</f>
        <v>FODMAP Light Omnivore Week 2 &amp; 4 (Wednesday)</v>
      </c>
      <c r="C391" s="226" t="s">
        <v>137</v>
      </c>
    </row>
    <row r="392" spans="1:3">
      <c r="A392" s="165">
        <f>'Main Meals'!C392</f>
        <v>40865</v>
      </c>
      <c r="B392" s="165" t="str">
        <f>'Main Meals'!D392</f>
        <v>FODMAP Light Omnivore Week 2 &amp; 4 (Friday)</v>
      </c>
      <c r="C392" s="226" t="s">
        <v>137</v>
      </c>
    </row>
    <row r="393" spans="1:3">
      <c r="A393" s="165">
        <f>'Main Meals'!C393</f>
        <v>40866</v>
      </c>
      <c r="B393" s="165" t="str">
        <f>'Main Meals'!D393</f>
        <v>FODMAP Light Omnivore Dairy Free Week 1 &amp; 3 (Friday)</v>
      </c>
      <c r="C393" s="226" t="s">
        <v>137</v>
      </c>
    </row>
    <row r="394" spans="1:3">
      <c r="A394" s="165">
        <f>'Main Meals'!C394</f>
        <v>40867</v>
      </c>
      <c r="B394" s="165" t="str">
        <f>'Main Meals'!D394</f>
        <v>FODMAP Light Omnivore Dairy Free Week 1 &amp; 3 (Wednesday)</v>
      </c>
      <c r="C394" s="226" t="s">
        <v>137</v>
      </c>
    </row>
    <row r="395" spans="1:3">
      <c r="A395" s="165">
        <f>'Main Meals'!C395</f>
        <v>40868</v>
      </c>
      <c r="B395" s="165" t="str">
        <f>'Main Meals'!D395</f>
        <v>FODMAP Light Omnivore Dairy Free Week 1 &amp; 3 (Tuesday)</v>
      </c>
      <c r="C395" s="226" t="s">
        <v>137</v>
      </c>
    </row>
    <row r="396" spans="1:3">
      <c r="A396" s="165">
        <f>'Main Meals'!C396</f>
        <v>40869</v>
      </c>
      <c r="B396" s="165" t="str">
        <f>'Main Meals'!D396</f>
        <v>FODMAP Light Omnivore Dairy Free Week 2 &amp; 4 (Tuesday)</v>
      </c>
      <c r="C396" s="226" t="s">
        <v>137</v>
      </c>
    </row>
    <row r="397" spans="1:3">
      <c r="A397" s="165">
        <f>'Main Meals'!C397</f>
        <v>40870</v>
      </c>
      <c r="B397" s="165" t="str">
        <f>'Main Meals'!D397</f>
        <v>FODMAP Light Omnivore Dairy Free Week 2 &amp; 4 (Wednesday)</v>
      </c>
      <c r="C397" s="226" t="s">
        <v>137</v>
      </c>
    </row>
    <row r="398" spans="1:3">
      <c r="A398" s="165">
        <f>'Main Meals'!C398</f>
        <v>40871</v>
      </c>
      <c r="B398" s="165" t="str">
        <f>'Main Meals'!D398</f>
        <v>FODMAP Light Omnivore Dairy Free Week 2 &amp; 4 (Friday)</v>
      </c>
      <c r="C398" s="226" t="s">
        <v>137</v>
      </c>
    </row>
    <row r="399" spans="1:3">
      <c r="A399" s="165">
        <f>'Main Meals'!C399</f>
        <v>40872</v>
      </c>
      <c r="B399" s="165" t="str">
        <f>'Main Meals'!D399</f>
        <v>FODMAP Light Vegetarian Week 1 &amp; 3 (Friday)</v>
      </c>
      <c r="C399" s="226" t="s">
        <v>137</v>
      </c>
    </row>
    <row r="400" spans="1:3">
      <c r="A400" s="165">
        <f>'Main Meals'!C400</f>
        <v>40873</v>
      </c>
      <c r="B400" s="165" t="str">
        <f>'Main Meals'!D400</f>
        <v>FODMAP Light Vegetarian Week 1 &amp; 3 (Wednesday)</v>
      </c>
      <c r="C400" s="226" t="s">
        <v>137</v>
      </c>
    </row>
    <row r="401" spans="1:3">
      <c r="A401" s="165">
        <f>'Main Meals'!C401</f>
        <v>40874</v>
      </c>
      <c r="B401" s="165" t="str">
        <f>'Main Meals'!D401</f>
        <v>FODMAP Light Vegetarian Week 1 &amp; 3 (Tuesday)</v>
      </c>
      <c r="C401" s="226" t="s">
        <v>137</v>
      </c>
    </row>
    <row r="402" spans="1:3">
      <c r="A402" s="165">
        <f>'Main Meals'!C402</f>
        <v>40875</v>
      </c>
      <c r="B402" s="165" t="str">
        <f>'Main Meals'!D402</f>
        <v>FODMAP Light Vegetarian Week 2 &amp; 4 (Tuesday)</v>
      </c>
      <c r="C402" s="226" t="s">
        <v>137</v>
      </c>
    </row>
    <row r="403" spans="1:3">
      <c r="A403" s="165">
        <f>'Main Meals'!C403</f>
        <v>40876</v>
      </c>
      <c r="B403" s="165" t="str">
        <f>'Main Meals'!D403</f>
        <v>FODMAP Light Vegetarian Week 2 &amp; 4 (Wednesday)</v>
      </c>
      <c r="C403" s="226" t="s">
        <v>137</v>
      </c>
    </row>
    <row r="404" spans="1:3">
      <c r="A404" s="165">
        <f>'Main Meals'!C404</f>
        <v>40877</v>
      </c>
      <c r="B404" s="165" t="str">
        <f>'Main Meals'!D404</f>
        <v>FODMAP Light Vegetarian Week 2 &amp; 4 (Friday)</v>
      </c>
      <c r="C404" s="226" t="s">
        <v>137</v>
      </c>
    </row>
    <row r="405" spans="1:3">
      <c r="A405" s="165">
        <f>'Main Meals'!C405</f>
        <v>40878</v>
      </c>
      <c r="B405" s="165" t="str">
        <f>'Main Meals'!D405</f>
        <v>FODMAP Light Vegetarian Dairy Free Week 1 &amp; 3 (Friday)</v>
      </c>
      <c r="C405" s="226" t="s">
        <v>137</v>
      </c>
    </row>
    <row r="406" spans="1:3">
      <c r="A406" s="165">
        <f>'Main Meals'!C406</f>
        <v>40879</v>
      </c>
      <c r="B406" s="165" t="str">
        <f>'Main Meals'!D406</f>
        <v>FODMAP Light Vegetarian Dairy Free Week 1 &amp; 3 (Wednesday)</v>
      </c>
      <c r="C406" s="226" t="s">
        <v>137</v>
      </c>
    </row>
    <row r="407" spans="1:3">
      <c r="A407" s="165">
        <f>'Main Meals'!C407</f>
        <v>40880</v>
      </c>
      <c r="B407" s="165" t="str">
        <f>'Main Meals'!D407</f>
        <v>FODMAP Light Vegetarian Dairy Free Week 1 &amp; 3 (Tuesday)</v>
      </c>
      <c r="C407" s="226" t="s">
        <v>137</v>
      </c>
    </row>
    <row r="408" spans="1:3">
      <c r="A408" s="165">
        <f>'Main Meals'!C408</f>
        <v>40881</v>
      </c>
      <c r="B408" s="165" t="str">
        <f>'Main Meals'!D408</f>
        <v>FODMAP Light Vegetarian Dairy Free Week 2 &amp; 4 (Tuesday)</v>
      </c>
      <c r="C408" s="226" t="s">
        <v>137</v>
      </c>
    </row>
    <row r="409" spans="1:3">
      <c r="A409" s="165">
        <f>'Main Meals'!C409</f>
        <v>40882</v>
      </c>
      <c r="B409" s="165" t="str">
        <f>'Main Meals'!D409</f>
        <v>FODMAP Light Vegetarian Dairy Free Week 2 &amp; 4 (Wednesday)</v>
      </c>
      <c r="C409" s="226" t="s">
        <v>137</v>
      </c>
    </row>
    <row r="410" spans="1:3">
      <c r="A410" s="165">
        <f>'Main Meals'!C410</f>
        <v>40883</v>
      </c>
      <c r="B410" s="165" t="str">
        <f>'Main Meals'!D410</f>
        <v>FODMAP Light Vegetarian Dairy Free Week 2 &amp; 4 (Friday)</v>
      </c>
      <c r="C410" s="226" t="s">
        <v>137</v>
      </c>
    </row>
    <row r="411" spans="1:3" ht="46.8">
      <c r="A411" s="165">
        <f>'Main Meals'!C411</f>
        <v>88701</v>
      </c>
      <c r="B411" s="165" t="str">
        <f>'Main Meals'!D411</f>
        <v xml:space="preserve">Turkey Meatloaf with Rosemary Whipped Potatoes &amp; Green Beans </v>
      </c>
      <c r="C411" s="166" t="s">
        <v>1974</v>
      </c>
    </row>
    <row r="412" spans="1:3" ht="46.8">
      <c r="A412" s="165">
        <f>'Main Meals'!C412</f>
        <v>88801</v>
      </c>
      <c r="B412" s="165" t="str">
        <f>'Main Meals'!D412</f>
        <v xml:space="preserve">Mediterranean Sea Bass </v>
      </c>
      <c r="C412" s="166" t="s">
        <v>1974</v>
      </c>
    </row>
    <row r="413" spans="1:3">
      <c r="A413" s="165">
        <f>'Main Meals'!C413</f>
        <v>3101</v>
      </c>
      <c r="B413" s="165" t="str">
        <f>'Main Meals'!D413</f>
        <v xml:space="preserve">Harvest Salad </v>
      </c>
      <c r="C413" s="166" t="s">
        <v>882</v>
      </c>
    </row>
    <row r="414" spans="1:3" ht="46.8">
      <c r="A414" s="165">
        <f>'Main Meals'!C414</f>
        <v>88901</v>
      </c>
      <c r="B414" s="165" t="str">
        <f>'Main Meals'!D414</f>
        <v xml:space="preserve">Chickpea Curry </v>
      </c>
      <c r="C414" s="166" t="s">
        <v>764</v>
      </c>
    </row>
    <row r="415" spans="1:3">
      <c r="A415" s="165">
        <f>'Main Meals'!C415</f>
        <v>89001</v>
      </c>
      <c r="B415" s="165" t="str">
        <f>'Main Meals'!D415</f>
        <v xml:space="preserve">Pumpkin Loaf </v>
      </c>
      <c r="C415" s="166" t="s">
        <v>2025</v>
      </c>
    </row>
    <row r="416" spans="1:3">
      <c r="A416" s="165">
        <f>'Main Meals'!C416</f>
        <v>89101</v>
      </c>
      <c r="B416" s="165" t="str">
        <f>'Main Meals'!D416</f>
        <v xml:space="preserve">Coconut Macaroons  </v>
      </c>
      <c r="C416" s="166" t="s">
        <v>2025</v>
      </c>
    </row>
    <row r="417" spans="1:3">
      <c r="A417" s="165">
        <f>'Main Meals'!C417</f>
        <v>40884</v>
      </c>
      <c r="B417" s="165" t="str">
        <f>'Main Meals'!D417</f>
        <v xml:space="preserve">GI-Friendly Holiday Bundle </v>
      </c>
      <c r="C417" s="166" t="s">
        <v>856</v>
      </c>
    </row>
    <row r="418" spans="1:3">
      <c r="A418" s="165">
        <f>'Main Meals'!C418</f>
        <v>40885</v>
      </c>
      <c r="B418" s="165" t="str">
        <f>'Main Meals'!D418</f>
        <v>Holiday Experience  (Sea Bass)</v>
      </c>
      <c r="C418" s="162" t="s">
        <v>1284</v>
      </c>
    </row>
    <row r="419" spans="1:3">
      <c r="A419" s="165">
        <f>'Main Meals'!C419</f>
        <v>40886</v>
      </c>
      <c r="B419" s="165" t="str">
        <f>'Main Meals'!D419</f>
        <v>Holiday Experience  (Lamb)</v>
      </c>
      <c r="C419" s="162" t="s">
        <v>1284</v>
      </c>
    </row>
    <row r="420" spans="1:3">
      <c r="A420" s="165">
        <f>'Main Meals'!C420</f>
        <v>89201</v>
      </c>
      <c r="B420" s="165" t="str">
        <f>'Main Meals'!D420</f>
        <v xml:space="preserve">Black Sea Bass in Persillade with Almond-Mint Rice Pilaf </v>
      </c>
      <c r="C420" s="162" t="s">
        <v>1284</v>
      </c>
    </row>
    <row r="421" spans="1:3">
      <c r="A421" s="165">
        <f>'Main Meals'!C421</f>
        <v>89301</v>
      </c>
      <c r="B421" s="165" t="str">
        <f>'Main Meals'!D421</f>
        <v xml:space="preserve">Colorado Lamb Loin in Persillade with Almond-Mint Rice Pilaf </v>
      </c>
      <c r="C421" s="162" t="s">
        <v>1284</v>
      </c>
    </row>
    <row r="422" spans="1:3">
      <c r="A422" s="165">
        <f>'Main Meals'!C422</f>
        <v>89401</v>
      </c>
      <c r="B422" s="165" t="str">
        <f>'Main Meals'!D422</f>
        <v xml:space="preserve">Lobster Bisque </v>
      </c>
      <c r="C422" s="162" t="s">
        <v>1284</v>
      </c>
    </row>
    <row r="423" spans="1:3">
      <c r="A423" s="165">
        <f>'Main Meals'!C423</f>
        <v>89501</v>
      </c>
      <c r="B423" s="165" t="str">
        <f>'Main Meals'!D423</f>
        <v xml:space="preserve">Baby Carrots and Radicchio in Blood Orange Sauce </v>
      </c>
      <c r="C423" s="162" t="s">
        <v>1284</v>
      </c>
    </row>
    <row r="424" spans="1:3">
      <c r="A424" s="165">
        <f>'Main Meals'!C424</f>
        <v>89601</v>
      </c>
      <c r="B424" s="165" t="str">
        <f>'Main Meals'!D424</f>
        <v xml:space="preserve">Coulant au Chocolat  </v>
      </c>
      <c r="C424" s="162" t="s">
        <v>1284</v>
      </c>
    </row>
    <row r="425" spans="1:3">
      <c r="A425" s="165">
        <f>'Main Meals'!C425</f>
        <v>89701</v>
      </c>
      <c r="B425" s="165" t="str">
        <f>'Main Meals'!D425</f>
        <v xml:space="preserve">Terrine of Dungeness Crab </v>
      </c>
      <c r="C425" s="162" t="s">
        <v>1284</v>
      </c>
    </row>
    <row r="426" spans="1:3">
      <c r="A426" s="165">
        <f>'Main Meals'!C426</f>
        <v>40887</v>
      </c>
      <c r="B426" s="165" t="str">
        <f>'Main Meals'!D426</f>
        <v>Valentines Bundle  (double sea bass)</v>
      </c>
      <c r="C426" s="162" t="s">
        <v>1284</v>
      </c>
    </row>
    <row r="427" spans="1:3">
      <c r="A427" s="165">
        <f>'Main Meals'!C427</f>
        <v>40888</v>
      </c>
      <c r="B427" s="165" t="str">
        <f>'Main Meals'!D427</f>
        <v>Valentines Bundle  (double lamb)</v>
      </c>
      <c r="C427" s="162" t="s">
        <v>1284</v>
      </c>
    </row>
    <row r="428" spans="1:3">
      <c r="A428" s="165">
        <f>'Main Meals'!C428</f>
        <v>40889</v>
      </c>
      <c r="B428" s="165" t="str">
        <f>'Main Meals'!D428</f>
        <v>Valentines Bundle  (one lamb one bass)</v>
      </c>
      <c r="C428" s="162" t="s">
        <v>1284</v>
      </c>
    </row>
    <row r="429" spans="1:3">
      <c r="A429" s="165">
        <f>'Main Meals'!C429</f>
        <v>89801</v>
      </c>
      <c r="B429" s="165" t="str">
        <f>'Main Meals'!D429</f>
        <v xml:space="preserve">Coulants au Chocolat &amp; Strawberry Ganache Lollipops </v>
      </c>
      <c r="C429" s="162" t="s">
        <v>1284</v>
      </c>
    </row>
    <row r="430" spans="1:3">
      <c r="A430" s="165">
        <f>'Main Meals'!C430</f>
        <v>20210</v>
      </c>
      <c r="B430" s="165" t="str">
        <f>'Main Meals'!D430</f>
        <v xml:space="preserve">Tortilla Española  </v>
      </c>
    </row>
    <row r="431" spans="1:3">
      <c r="A431" s="165">
        <f>'Main Meals'!C431</f>
        <v>30210</v>
      </c>
      <c r="B431" s="165" t="str">
        <f>'Main Meals'!D431</f>
        <v xml:space="preserve">Chicken &amp; Rice Soup </v>
      </c>
    </row>
    <row r="432" spans="1:3">
      <c r="A432" s="165">
        <f>'Main Meals'!C432</f>
        <v>7810</v>
      </c>
      <c r="B432" s="165" t="str">
        <f>'Main Meals'!D432</f>
        <v xml:space="preserve">Three-Spice Turkey Chili </v>
      </c>
    </row>
    <row r="433" spans="1:2">
      <c r="A433" s="165">
        <f>'Main Meals'!C433</f>
        <v>8010</v>
      </c>
      <c r="B433" s="165" t="str">
        <f>'Main Meals'!D433</f>
        <v xml:space="preserve">Carrot Ginger Soup </v>
      </c>
    </row>
    <row r="434" spans="1:2">
      <c r="A434" s="165">
        <f>'Main Meals'!C434</f>
        <v>30610</v>
      </c>
      <c r="B434" s="165" t="str">
        <f>'Main Meals'!D434</f>
        <v>Tortilla Soup (Chicken)</v>
      </c>
    </row>
    <row r="435" spans="1:2">
      <c r="A435" s="165">
        <f>'Main Meals'!C435</f>
        <v>30611</v>
      </c>
      <c r="B435" s="165" t="str">
        <f>'Main Meals'!D435</f>
        <v>Tortilla Soup (Vegetable)</v>
      </c>
    </row>
    <row r="436" spans="1:2">
      <c r="A436" s="165">
        <f>'Main Meals'!C436</f>
        <v>11010</v>
      </c>
      <c r="B436" s="165" t="str">
        <f>'Main Meals'!D436</f>
        <v xml:space="preserve">​Grab &amp; Go Gazpacho </v>
      </c>
    </row>
    <row r="437" spans="1:2">
      <c r="A437" s="165">
        <f>'Main Meals'!C437</f>
        <v>14010</v>
      </c>
      <c r="B437" s="165" t="str">
        <f>'Main Meals'!D437</f>
        <v xml:space="preserve">Mashed Sweet Potato  </v>
      </c>
    </row>
    <row r="438" spans="1:2">
      <c r="A438" s="165">
        <f>'Main Meals'!C438</f>
        <v>10210</v>
      </c>
      <c r="B438" s="165" t="str">
        <f>'Main Meals'!D438</f>
        <v xml:space="preserve">Roasted Broccoli, Carrots and Brussel Sprouts </v>
      </c>
    </row>
    <row r="439" spans="1:2">
      <c r="A439" s="165">
        <f>'Main Meals'!C439</f>
        <v>5810</v>
      </c>
      <c r="B439" s="165" t="str">
        <f>'Main Meals'!D439</f>
        <v xml:space="preserve">Rosemary Whipped Potatoes </v>
      </c>
    </row>
    <row r="440" spans="1:2">
      <c r="A440" s="165">
        <f>'Main Meals'!C440</f>
        <v>6110</v>
      </c>
      <c r="B440" s="165" t="str">
        <f>'Main Meals'!D440</f>
        <v xml:space="preserve">Green Beans with Toasted Almonds </v>
      </c>
    </row>
    <row r="441" spans="1:2">
      <c r="A441" s="165">
        <f>'Main Meals'!C441</f>
        <v>30910</v>
      </c>
      <c r="B441" s="165" t="str">
        <f>'Main Meals'!D441</f>
        <v xml:space="preserve">Salmon with Dill </v>
      </c>
    </row>
    <row r="442" spans="1:2">
      <c r="A442" s="165">
        <f>'Main Meals'!C442</f>
        <v>10410</v>
      </c>
      <c r="B442" s="165" t="str">
        <f>'Main Meals'!D442</f>
        <v xml:space="preserve">Cumin Roasted Carrots &amp; Parsnips </v>
      </c>
    </row>
    <row r="443" spans="1:2">
      <c r="A443" s="165">
        <f>'Main Meals'!C443</f>
        <v>40210</v>
      </c>
      <c r="B443" s="165" t="str">
        <f>'Main Meals'!D443</f>
        <v xml:space="preserve">Roasted Shrimp </v>
      </c>
    </row>
    <row r="444" spans="1:2">
      <c r="A444" s="165">
        <f>'Main Meals'!C444</f>
        <v>13310</v>
      </c>
      <c r="B444" s="165" t="str">
        <f>'Main Meals'!D444</f>
        <v xml:space="preserve">Hummus   </v>
      </c>
    </row>
    <row r="445" spans="1:2">
      <c r="A445" s="165">
        <f>'Main Meals'!C445</f>
        <v>8610</v>
      </c>
      <c r="B445" s="165" t="str">
        <f>'Main Meals'!D445</f>
        <v xml:space="preserve">Herbed Quinoa </v>
      </c>
    </row>
    <row r="446" spans="1:2">
      <c r="A446" s="165">
        <f>'Main Meals'!C446</f>
        <v>84010</v>
      </c>
      <c r="B446" s="165" t="str">
        <f>'Main Meals'!D446</f>
        <v xml:space="preserve">Falafel with Kale Sesame Salad </v>
      </c>
    </row>
    <row r="447" spans="1:2">
      <c r="A447" s="165">
        <f>'Main Meals'!C447</f>
        <v>80410</v>
      </c>
      <c r="B447" s="165" t="str">
        <f>'Main Meals'!D447</f>
        <v xml:space="preserve">Gefilte Fish </v>
      </c>
    </row>
    <row r="448" spans="1:2">
      <c r="A448" s="165">
        <f>'Main Meals'!C448</f>
        <v>88210</v>
      </c>
      <c r="B448" s="165" t="str">
        <f>'Main Meals'!D448</f>
        <v xml:space="preserve">Macarons </v>
      </c>
    </row>
    <row r="449" spans="1:3">
      <c r="A449" s="165">
        <f>'Main Meals'!C449</f>
        <v>89110</v>
      </c>
      <c r="B449" s="165" t="str">
        <f>'Main Meals'!D449</f>
        <v xml:space="preserve">Coconut Macaroons  </v>
      </c>
    </row>
    <row r="450" spans="1:3">
      <c r="A450" s="165">
        <f>'Main Meals'!C450</f>
        <v>89910</v>
      </c>
      <c r="B450" s="165" t="str">
        <f>'Main Meals'!D450</f>
        <v xml:space="preserve">Roasted Kabocha Squash </v>
      </c>
    </row>
    <row r="451" spans="1:3" ht="46.8">
      <c r="A451" s="165">
        <f>'Main Meals'!C451</f>
        <v>90001</v>
      </c>
      <c r="B451" s="165" t="str">
        <f>'Main Meals'!D451</f>
        <v xml:space="preserve">Chicken Fricasse  </v>
      </c>
      <c r="C451" s="226" t="s">
        <v>1792</v>
      </c>
    </row>
    <row r="452" spans="1:3" ht="46.8">
      <c r="A452" s="165">
        <f>'Main Meals'!C452</f>
        <v>87002</v>
      </c>
      <c r="B452" s="165" t="str">
        <f>'Main Meals'!D452</f>
        <v xml:space="preserve">Popcorn Shrimp </v>
      </c>
      <c r="C452" s="226" t="s">
        <v>1792</v>
      </c>
    </row>
    <row r="453" spans="1:3" ht="46.8">
      <c r="A453" s="165">
        <f>'Main Meals'!C453</f>
        <v>91001</v>
      </c>
      <c r="B453" s="165" t="str">
        <f>'Main Meals'!D453</f>
        <v>Potato Kugel (16 oz)</v>
      </c>
      <c r="C453" s="226" t="s">
        <v>764</v>
      </c>
    </row>
    <row r="454" spans="1:3" ht="46.8">
      <c r="A454" s="165">
        <f>'Main Meals'!C454</f>
        <v>92001</v>
      </c>
      <c r="B454" s="165" t="str">
        <f>'Main Meals'!D454</f>
        <v xml:space="preserve">Hearty Colorado Lamb Ragu Pasta </v>
      </c>
      <c r="C454" s="226" t="s">
        <v>764</v>
      </c>
    </row>
    <row r="455" spans="1:3" ht="46.8">
      <c r="A455" s="165">
        <f>'Main Meals'!C455</f>
        <v>30902</v>
      </c>
      <c r="B455" s="165" t="str">
        <f>'Main Meals'!D455</f>
        <v>Salmon with Dill (16 oz)</v>
      </c>
      <c r="C455" s="226" t="s">
        <v>764</v>
      </c>
    </row>
    <row r="456" spans="1:3" ht="46.8">
      <c r="A456" s="165">
        <f>'Main Meals'!C456</f>
        <v>13503</v>
      </c>
      <c r="B456" s="165" t="str">
        <f>'Main Meals'!D456</f>
        <v>Sautéed Spinach (16 oz)</v>
      </c>
      <c r="C456" s="226" t="s">
        <v>764</v>
      </c>
    </row>
    <row r="457" spans="1:3">
      <c r="A457" s="165">
        <f>'Main Meals'!C457</f>
        <v>40890</v>
      </c>
      <c r="B457" s="165" t="str">
        <f>'Main Meals'!D457</f>
        <v xml:space="preserve">Passover Bundle  </v>
      </c>
      <c r="C457" s="226" t="s">
        <v>856</v>
      </c>
    </row>
    <row r="458" spans="1:3" ht="46.8">
      <c r="A458" s="165">
        <f>'Main Meals'!C458</f>
        <v>93001</v>
      </c>
      <c r="B458" s="165" t="str">
        <f>'Main Meals'!D458</f>
        <v xml:space="preserve">Buckwheat Pancakes with Strawberries and Brie </v>
      </c>
      <c r="C458" s="226" t="s">
        <v>764</v>
      </c>
    </row>
    <row r="459" spans="1:3">
      <c r="A459" s="165">
        <f>'Main Meals'!C459</f>
        <v>94010</v>
      </c>
      <c r="B459" s="165" t="str">
        <f>'Main Meals'!D459</f>
        <v xml:space="preserve">Asian Chicken Salad </v>
      </c>
    </row>
    <row r="460" spans="1:3">
      <c r="A460" s="165">
        <f>'Main Meals'!C460</f>
        <v>93010</v>
      </c>
      <c r="B460" s="165" t="str">
        <f>'Main Meals'!D460</f>
        <v xml:space="preserve">Buckwheat Pancakes with Strawberries and Brie </v>
      </c>
    </row>
    <row r="461" spans="1:3" ht="46.8">
      <c r="A461" s="165">
        <f>'Main Meals'!C461</f>
        <v>2002</v>
      </c>
      <c r="B461" s="165" t="str">
        <f>'Main Meals'!D461</f>
        <v>Grilled Salmon (Simply Grilled)</v>
      </c>
      <c r="C461" s="166" t="s">
        <v>718</v>
      </c>
    </row>
    <row r="462" spans="1:3" ht="46.8">
      <c r="A462" s="165">
        <f>'Main Meals'!C462</f>
        <v>95001</v>
      </c>
      <c r="B462" s="165" t="str">
        <f>'Main Meals'!D462</f>
        <v xml:space="preserve">Sea Bass with Roasted Fingerling Potatoes and Broccolini </v>
      </c>
      <c r="C462" s="166" t="s">
        <v>764</v>
      </c>
    </row>
    <row r="463" spans="1:3">
      <c r="A463" s="165">
        <f>'Main Meals'!C463</f>
        <v>5510</v>
      </c>
      <c r="B463" s="165" t="str">
        <f>'Main Meals'!D463</f>
        <v xml:space="preserve">Pulled BBQ Chicken </v>
      </c>
    </row>
    <row r="464" spans="1:3">
      <c r="A464" s="165">
        <f>'Main Meals'!C464</f>
        <v>95101</v>
      </c>
      <c r="B464" s="165" t="str">
        <f>'Main Meals'!D464</f>
        <v>Caesar Salad (Chicken)</v>
      </c>
      <c r="C464" s="166" t="s">
        <v>882</v>
      </c>
    </row>
    <row r="465" spans="1:4">
      <c r="A465" s="165">
        <f>'Main Meals'!C465</f>
        <v>95102</v>
      </c>
      <c r="B465" s="165" t="str">
        <f>'Main Meals'!D465</f>
        <v>Caesar Salad (Salmon)</v>
      </c>
      <c r="C465" s="166" t="s">
        <v>882</v>
      </c>
    </row>
    <row r="466" spans="1:4">
      <c r="A466" s="165">
        <f>'Main Meals'!C466</f>
        <v>95103</v>
      </c>
      <c r="B466" s="165" t="str">
        <f>'Main Meals'!D466</f>
        <v>Caesar Salad (Shrimp)</v>
      </c>
      <c r="C466" s="166" t="s">
        <v>882</v>
      </c>
    </row>
    <row r="467" spans="1:4" ht="46.8">
      <c r="A467" s="165">
        <f>'Main Meals'!C467</f>
        <v>95201</v>
      </c>
      <c r="B467" s="165" t="str">
        <f>'Main Meals'!D467</f>
        <v xml:space="preserve">Arepas </v>
      </c>
      <c r="C467" s="166" t="s">
        <v>1604</v>
      </c>
    </row>
    <row r="468" spans="1:4">
      <c r="A468" s="165">
        <f>'Main Meals'!C468</f>
        <v>95301</v>
      </c>
      <c r="B468" s="165" t="str">
        <f>'Main Meals'!D468</f>
        <v>BBQ Sauce  (16 oz)</v>
      </c>
      <c r="C468" s="166" t="s">
        <v>2244</v>
      </c>
    </row>
    <row r="469" spans="1:4">
      <c r="A469" s="165">
        <f>'Main Meals'!C469</f>
        <v>11002</v>
      </c>
      <c r="B469" s="165" t="str">
        <f>'Main Meals'!D469</f>
        <v>Grab &amp; Go Gazpacho (8 oz)</v>
      </c>
      <c r="C469" s="166" t="s">
        <v>1735</v>
      </c>
    </row>
    <row r="470" spans="1:4" ht="46.8">
      <c r="A470" s="165">
        <f>'Main Meals'!C470</f>
        <v>95401</v>
      </c>
      <c r="B470" s="165" t="str">
        <f>'Main Meals'!D470</f>
        <v xml:space="preserve">Buffalo Meatballs  </v>
      </c>
      <c r="C470" s="166" t="s">
        <v>718</v>
      </c>
    </row>
    <row r="471" spans="1:4">
      <c r="A471" s="165">
        <f>'Main Meals'!C471</f>
        <v>95501</v>
      </c>
      <c r="B471" s="165" t="str">
        <f>'Main Meals'!D471</f>
        <v>Melon Gazpacho (8 oz)</v>
      </c>
      <c r="C471" s="166" t="s">
        <v>894</v>
      </c>
      <c r="D471" s="166" t="s">
        <v>894</v>
      </c>
    </row>
    <row r="472" spans="1:4">
      <c r="A472" s="165">
        <f>'Main Meals'!C472</f>
        <v>95601</v>
      </c>
      <c r="B472" s="165" t="str">
        <f>'Main Meals'!D472</f>
        <v xml:space="preserve">Tuna Niçoise Salad </v>
      </c>
      <c r="C472" s="166" t="s">
        <v>882</v>
      </c>
    </row>
    <row r="473" spans="1:4" ht="46.8">
      <c r="A473" s="165">
        <f>'Main Meals'!C473</f>
        <v>1604</v>
      </c>
      <c r="B473" s="165" t="str">
        <f>'Main Meals'!D473</f>
        <v>Tikka Masala  (Shrimp)</v>
      </c>
      <c r="C473" s="166" t="s">
        <v>764</v>
      </c>
    </row>
    <row r="474" spans="1:4">
      <c r="A474" s="165">
        <f>'Main Meals'!C474</f>
        <v>86003</v>
      </c>
      <c r="B474" s="165" t="str">
        <f>'Main Meals'!D474</f>
        <v>Green Smoothie (16 oz)</v>
      </c>
    </row>
    <row r="475" spans="1:4">
      <c r="A475" s="165">
        <f>'Main Meals'!C475</f>
        <v>13903</v>
      </c>
      <c r="B475" s="165" t="str">
        <f>'Main Meals'!D475</f>
        <v>Turmeric Latte (16 oz)</v>
      </c>
    </row>
    <row r="476" spans="1:4">
      <c r="B476" s="165" t="str">
        <f>'Main Meals'!D476</f>
        <v>Moroccan Tajine (Chicken)</v>
      </c>
    </row>
    <row r="477" spans="1:4">
      <c r="B477" s="165" t="str">
        <f>'Main Meals'!D477</f>
        <v>Frittata (Tomato &amp; Herbs)</v>
      </c>
    </row>
    <row r="478" spans="1:4">
      <c r="B478" s="165" t="str">
        <f>'Main Meals'!D478</f>
        <v>Frittata (Bacon &amp; Cheese)</v>
      </c>
    </row>
    <row r="479" spans="1:4">
      <c r="B479" s="165" t="str">
        <f>'Main Meals'!D479</f>
        <v xml:space="preserve">Cucumber Potato Salad </v>
      </c>
    </row>
    <row r="480" spans="1:4">
      <c r="A480" s="165">
        <f>'Main Meals'!C480</f>
        <v>60310</v>
      </c>
      <c r="B480" s="165" t="str">
        <f>'Main Meals'!D480</f>
        <v xml:space="preserve">Teriyaki Meatballs </v>
      </c>
    </row>
    <row r="481" spans="1:4">
      <c r="A481" s="165">
        <f>'Main Meals'!C481</f>
        <v>85010</v>
      </c>
      <c r="B481" s="165" t="str">
        <f>'Main Meals'!D481</f>
        <v xml:space="preserve">Lasagna Alessandra </v>
      </c>
    </row>
    <row r="482" spans="1:4">
      <c r="A482" s="165">
        <f>'Main Meals'!C482</f>
        <v>7610</v>
      </c>
      <c r="B482" s="165" t="str">
        <f>'Main Meals'!D482</f>
        <v xml:space="preserve">Baked Lasagna Bolognese </v>
      </c>
    </row>
    <row r="483" spans="1:4">
      <c r="A483" s="165">
        <f>'Main Meals'!C483</f>
        <v>60511</v>
      </c>
      <c r="B483" s="165" t="str">
        <f>'Main Meals'!D483</f>
        <v xml:space="preserve">Stuffing </v>
      </c>
    </row>
    <row r="484" spans="1:4">
      <c r="A484" s="165">
        <f>'Main Meals'!C484</f>
        <v>60811</v>
      </c>
      <c r="B484" s="165" t="str">
        <f>'Main Meals'!D484</f>
        <v xml:space="preserve">Braised Beef Brisket </v>
      </c>
    </row>
    <row r="485" spans="1:4">
      <c r="A485" s="165">
        <f>'Main Meals'!C485</f>
        <v>14201</v>
      </c>
      <c r="B485" s="165" t="str">
        <f>'Main Meals'!D485</f>
        <v xml:space="preserve">Long Island Duck a l'Orange </v>
      </c>
    </row>
    <row r="486" spans="1:4">
      <c r="A486" s="165">
        <f>'Main Meals'!C486</f>
        <v>70904</v>
      </c>
      <c r="B486" s="165" t="str">
        <f>'Main Meals'!D486</f>
        <v>Spring Salad (Half Portion- No Protein)</v>
      </c>
    </row>
    <row r="487" spans="1:4">
      <c r="A487" s="165">
        <f>'Main Meals'!C487</f>
        <v>95701</v>
      </c>
      <c r="B487" s="165" t="str">
        <f>'Main Meals'!D487</f>
        <v xml:space="preserve">Pastrami Sandwich </v>
      </c>
      <c r="D487" s="226" t="s">
        <v>730</v>
      </c>
    </row>
    <row r="488" spans="1:4">
      <c r="A488" s="165">
        <f>'Main Meals'!C488</f>
        <v>95801</v>
      </c>
      <c r="B488" s="165" t="str">
        <f>'Main Meals'!D488</f>
        <v xml:space="preserve">Chicken &amp; Egg Salad Wrap </v>
      </c>
      <c r="D488" s="226" t="s">
        <v>730</v>
      </c>
    </row>
    <row r="489" spans="1:4">
      <c r="A489" s="165">
        <f>'Main Meals'!C489</f>
        <v>95901</v>
      </c>
      <c r="B489" s="165" t="str">
        <f>'Main Meals'!D489</f>
        <v xml:space="preserve">Epicured Burrito </v>
      </c>
      <c r="D489" s="226" t="s">
        <v>730</v>
      </c>
    </row>
    <row r="490" spans="1:4">
      <c r="A490" s="165">
        <f>'Main Meals'!C490</f>
        <v>95902</v>
      </c>
      <c r="B490" s="165" t="str">
        <f>'Main Meals'!D490</f>
        <v>Epicured Burrito (Tempeh)</v>
      </c>
      <c r="D490" s="226" t="s">
        <v>730</v>
      </c>
    </row>
    <row r="491" spans="1:4">
      <c r="A491" s="165">
        <f>'Main Meals'!C491</f>
        <v>96001</v>
      </c>
      <c r="B491" s="165" t="str">
        <f>'Main Meals'!D491</f>
        <v xml:space="preserve">Roasted Turkey Sandwich </v>
      </c>
      <c r="D491" s="226" t="s">
        <v>730</v>
      </c>
    </row>
    <row r="492" spans="1:4">
      <c r="A492" s="165">
        <f>'Main Meals'!C492</f>
        <v>96101</v>
      </c>
      <c r="B492" s="165" t="str">
        <f>'Main Meals'!D492</f>
        <v xml:space="preserve">Chicken Wrap </v>
      </c>
      <c r="D492" s="226" t="s">
        <v>730</v>
      </c>
    </row>
    <row r="493" spans="1:4">
      <c r="A493" s="165">
        <f>'Main Meals'!C493</f>
        <v>96201</v>
      </c>
      <c r="B493" s="165" t="str">
        <f>'Main Meals'!D493</f>
        <v xml:space="preserve">Beef Teriyaki Wrap </v>
      </c>
      <c r="D493" s="226" t="s">
        <v>730</v>
      </c>
    </row>
    <row r="494" spans="1:4">
      <c r="A494" s="165">
        <f>'Main Meals'!C494</f>
        <v>96301</v>
      </c>
      <c r="B494" s="165" t="str">
        <f>'Main Meals'!D494</f>
        <v>Hawker Lettuce Wrap (Beef)</v>
      </c>
      <c r="D494" s="226" t="s">
        <v>730</v>
      </c>
    </row>
    <row r="495" spans="1:4">
      <c r="A495" s="165">
        <f>'Main Meals'!C495</f>
        <v>96401</v>
      </c>
      <c r="B495" s="165" t="str">
        <f>'Main Meals'!D495</f>
        <v xml:space="preserve">Falafel Wrap </v>
      </c>
      <c r="D495" s="226" t="s">
        <v>730</v>
      </c>
    </row>
    <row r="496" spans="1:4">
      <c r="A496" s="165">
        <f>'Main Meals'!C496</f>
        <v>97101</v>
      </c>
      <c r="B496" s="165" t="str">
        <f>'Main Meals'!D496</f>
        <v xml:space="preserve">Anagram Banana Coconut Smoothie </v>
      </c>
    </row>
    <row r="497" spans="1:2">
      <c r="A497" s="165">
        <f>'Main Meals'!C497</f>
        <v>97201</v>
      </c>
      <c r="B497" s="165" t="str">
        <f>'Main Meals'!D497</f>
        <v xml:space="preserve">Anagram Chicken Bacon Lasagna </v>
      </c>
    </row>
    <row r="498" spans="1:2">
      <c r="A498" s="165">
        <f>'Main Meals'!C498</f>
        <v>97301</v>
      </c>
      <c r="B498" s="165" t="str">
        <f>'Main Meals'!D498</f>
        <v xml:space="preserve">Anagram Chicken Garam Masala </v>
      </c>
    </row>
    <row r="499" spans="1:2">
      <c r="A499" s="165">
        <f>'Main Meals'!C499</f>
        <v>97401</v>
      </c>
      <c r="B499" s="165" t="str">
        <f>'Main Meals'!D499</f>
        <v xml:space="preserve">Anagram Chicken Primavera </v>
      </c>
    </row>
    <row r="500" spans="1:2">
      <c r="A500" s="165">
        <f>'Main Meals'!C500</f>
        <v>97501</v>
      </c>
      <c r="B500" s="165" t="str">
        <f>'Main Meals'!D500</f>
        <v xml:space="preserve">Anagram Chocolate Granola Breakfast </v>
      </c>
    </row>
    <row r="501" spans="1:2">
      <c r="A501" s="165">
        <f>'Main Meals'!C501</f>
        <v>97601</v>
      </c>
      <c r="B501" s="165" t="str">
        <f>'Main Meals'!D501</f>
        <v xml:space="preserve">Anagram Chocolate Peanut Butter Smoothie </v>
      </c>
    </row>
    <row r="502" spans="1:2">
      <c r="A502" s="165">
        <f>'Main Meals'!C502</f>
        <v>97701</v>
      </c>
      <c r="B502" s="165" t="str">
        <f>'Main Meals'!D502</f>
        <v xml:space="preserve">Anagram Coconut Curry </v>
      </c>
    </row>
    <row r="503" spans="1:2">
      <c r="A503" s="165">
        <f>'Main Meals'!C503</f>
        <v>97801</v>
      </c>
      <c r="B503" s="165" t="str">
        <f>'Main Meals'!D503</f>
        <v xml:space="preserve">Anagram Corn Casserole </v>
      </c>
    </row>
    <row r="504" spans="1:2">
      <c r="A504" s="165">
        <f>'Main Meals'!C504</f>
        <v>97901</v>
      </c>
      <c r="B504" s="165" t="str">
        <f>'Main Meals'!D504</f>
        <v xml:space="preserve">Anagram Goulash </v>
      </c>
    </row>
    <row r="505" spans="1:2">
      <c r="A505" s="165">
        <f>'Main Meals'!C505</f>
        <v>98101</v>
      </c>
      <c r="B505" s="165" t="str">
        <f>'Main Meals'!D505</f>
        <v xml:space="preserve">Anagram Mexican Steak </v>
      </c>
    </row>
    <row r="506" spans="1:2">
      <c r="A506" s="165">
        <f>'Main Meals'!C506</f>
        <v>98201</v>
      </c>
      <c r="B506" s="165" t="str">
        <f>'Main Meals'!D506</f>
        <v xml:space="preserve">Anagram Oreo Peanut Butter Energy Bites </v>
      </c>
    </row>
    <row r="507" spans="1:2">
      <c r="A507" s="165">
        <f>'Main Meals'!C507</f>
        <v>98301</v>
      </c>
      <c r="B507" s="165" t="str">
        <f>'Main Meals'!D507</f>
        <v xml:space="preserve">Anagram Peanut Butter &amp; Date Energy Bites </v>
      </c>
    </row>
    <row r="508" spans="1:2">
      <c r="A508" s="165">
        <f>'Main Meals'!C508</f>
        <v>98401</v>
      </c>
      <c r="B508" s="165" t="str">
        <f>'Main Meals'!D508</f>
        <v xml:space="preserve">Anagram Pomodoro Meatballs </v>
      </c>
    </row>
    <row r="509" spans="1:2">
      <c r="A509" s="165">
        <f>'Main Meals'!C509</f>
        <v>98501</v>
      </c>
      <c r="B509" s="165" t="str">
        <f>'Main Meals'!D509</f>
        <v xml:space="preserve">Anagram Sesame Ponzu Chicken </v>
      </c>
    </row>
    <row r="510" spans="1:2">
      <c r="A510" s="165">
        <f>'Main Meals'!C510</f>
        <v>98601</v>
      </c>
      <c r="B510" s="165" t="str">
        <f>'Main Meals'!D510</f>
        <v xml:space="preserve">Anagram American Breakfast </v>
      </c>
    </row>
    <row r="511" spans="1:2">
      <c r="A511" s="165">
        <f>'Main Meals'!C511</f>
        <v>98701</v>
      </c>
      <c r="B511" s="165" t="str">
        <f>'Main Meals'!D511</f>
        <v xml:space="preserve">Anagram Steak au Poivre </v>
      </c>
    </row>
    <row r="512" spans="1:2">
      <c r="A512" s="165">
        <f>'Main Meals'!C512</f>
        <v>98801</v>
      </c>
      <c r="B512" s="165" t="str">
        <f>'Main Meals'!D512</f>
        <v xml:space="preserve">Anagram Sweet Potato Casserole </v>
      </c>
    </row>
    <row r="513" spans="1:2">
      <c r="A513" s="165">
        <f>'Main Meals'!C513</f>
        <v>98901</v>
      </c>
      <c r="B513" s="165" t="str">
        <f>'Main Meals'!D513</f>
        <v xml:space="preserve">Anagram Tagliatelle with Mushroom Ragu </v>
      </c>
    </row>
    <row r="514" spans="1:2">
      <c r="A514" s="165">
        <f>'Main Meals'!C514</f>
        <v>99001</v>
      </c>
      <c r="B514" s="165" t="str">
        <f>'Main Meals'!D514</f>
        <v xml:space="preserve">Protein Balls (5 Pack) </v>
      </c>
    </row>
    <row r="515" spans="1:2">
      <c r="A515" s="165">
        <f>'Main Meals'!C515</f>
        <v>99101</v>
      </c>
      <c r="B515" s="165" t="str">
        <f>'Main Meals'!D515</f>
        <v xml:space="preserve">Omnivore Elimination Bundle (Cycle 1) </v>
      </c>
    </row>
    <row r="516" spans="1:2">
      <c r="A516" s="165">
        <f>'Main Meals'!C516</f>
        <v>99102</v>
      </c>
      <c r="B516" s="165" t="str">
        <f>'Main Meals'!D516</f>
        <v xml:space="preserve">Omnivore Elimination Bundle (Cycle 2) </v>
      </c>
    </row>
    <row r="517" spans="1:2">
      <c r="A517" s="165">
        <f>'Main Meals'!C517</f>
        <v>99103</v>
      </c>
      <c r="B517" s="165" t="str">
        <f>'Main Meals'!D517</f>
        <v xml:space="preserve">Omnivore Elimination Bundle (Cycle 3) </v>
      </c>
    </row>
    <row r="518" spans="1:2">
      <c r="A518" s="165">
        <f>'Main Meals'!C518</f>
        <v>99104</v>
      </c>
      <c r="B518" s="165" t="str">
        <f>'Main Meals'!D518</f>
        <v xml:space="preserve">Omnivore Elimination Bundle (Cycle 4) </v>
      </c>
    </row>
    <row r="519" spans="1:2">
      <c r="A519" s="165">
        <f>'Main Meals'!C519</f>
        <v>99201</v>
      </c>
      <c r="B519" s="165" t="str">
        <f>'Main Meals'!D519</f>
        <v xml:space="preserve">Pescatarian Elimination Bundle (Cycle 1) </v>
      </c>
    </row>
    <row r="520" spans="1:2">
      <c r="A520" s="165">
        <f>'Main Meals'!C520</f>
        <v>99202</v>
      </c>
      <c r="B520" s="165" t="str">
        <f>'Main Meals'!D520</f>
        <v xml:space="preserve">Pescatarian Elimination Bundle (Cycle 2) </v>
      </c>
    </row>
    <row r="521" spans="1:2">
      <c r="A521" s="165">
        <f>'Main Meals'!C521</f>
        <v>99203</v>
      </c>
      <c r="B521" s="165" t="str">
        <f>'Main Meals'!D521</f>
        <v xml:space="preserve">Pescatarian Elimination Bundle (Cycle 3) </v>
      </c>
    </row>
    <row r="522" spans="1:2">
      <c r="A522" s="165">
        <f>'Main Meals'!C522</f>
        <v>99204</v>
      </c>
      <c r="B522" s="165" t="str">
        <f>'Main Meals'!D522</f>
        <v xml:space="preserve">Pescatarian Elimination Bundle (Cycle 4) </v>
      </c>
    </row>
    <row r="523" spans="1:2">
      <c r="A523" s="165">
        <f>'Main Meals'!C523</f>
        <v>99301</v>
      </c>
      <c r="B523" s="165" t="str">
        <f>'Main Meals'!D523</f>
        <v xml:space="preserve">Vegetarian Elimination Bundle (Cycle 1) </v>
      </c>
    </row>
    <row r="524" spans="1:2">
      <c r="A524" s="165">
        <f>'Main Meals'!C524</f>
        <v>99302</v>
      </c>
      <c r="B524" s="165" t="str">
        <f>'Main Meals'!D524</f>
        <v xml:space="preserve">Vegetarian Elimination Bundle (Cycle 2) </v>
      </c>
    </row>
    <row r="525" spans="1:2">
      <c r="A525" s="165">
        <f>'Main Meals'!C525</f>
        <v>99401</v>
      </c>
      <c r="B525" s="165" t="str">
        <f>'Main Meals'!D525</f>
        <v xml:space="preserve">Vegan Elimination Bundle (Cycle 1) </v>
      </c>
    </row>
    <row r="526" spans="1:2">
      <c r="A526" s="165">
        <f>'Main Meals'!C526</f>
        <v>99402</v>
      </c>
      <c r="B526" s="165" t="str">
        <f>'Main Meals'!D526</f>
        <v xml:space="preserve">Vegan Elimination Bundle (Cycle 2) </v>
      </c>
    </row>
    <row r="527" spans="1:2">
      <c r="A527" s="165">
        <f>'Main Meals'!C527</f>
        <v>99105</v>
      </c>
      <c r="B527" s="165" t="str">
        <f>'Main Meals'!D527</f>
        <v xml:space="preserve">Omnivore Elimination Bundle (Cycle 1B) </v>
      </c>
    </row>
    <row r="528" spans="1:2">
      <c r="A528" s="165">
        <f>'Main Meals'!C528</f>
        <v>99106</v>
      </c>
      <c r="B528" s="165" t="str">
        <f>'Main Meals'!D528</f>
        <v xml:space="preserve">Omnivore Elimination Bundle (Cycle 2B) </v>
      </c>
    </row>
    <row r="529" spans="1:2">
      <c r="A529" s="165">
        <f>'Main Meals'!C529</f>
        <v>99107</v>
      </c>
      <c r="B529" s="165" t="str">
        <f>'Main Meals'!D529</f>
        <v xml:space="preserve">Omnivore Elimination Bundle (Cycle 3B) </v>
      </c>
    </row>
    <row r="530" spans="1:2">
      <c r="A530" s="165">
        <f>'Main Meals'!C530</f>
        <v>99108</v>
      </c>
      <c r="B530" s="165" t="str">
        <f>'Main Meals'!D530</f>
        <v xml:space="preserve">Omnivore Elimination Bundle (Cycle 4B) </v>
      </c>
    </row>
    <row r="531" spans="1:2">
      <c r="A531" s="165">
        <f>'Main Meals'!C531</f>
        <v>99501</v>
      </c>
      <c r="B531" s="165" t="str">
        <f>'Main Meals'!D531</f>
        <v xml:space="preserve">Omnivore Rx Sample Box </v>
      </c>
    </row>
    <row r="532" spans="1:2">
      <c r="A532" s="165">
        <f>'Main Meals'!C532</f>
        <v>99502</v>
      </c>
      <c r="B532" s="165" t="str">
        <f>'Main Meals'!D532</f>
        <v xml:space="preserve">Pescatarian Rx Sample Box </v>
      </c>
    </row>
    <row r="533" spans="1:2">
      <c r="A533" s="165">
        <f>'Main Meals'!C533</f>
        <v>99503</v>
      </c>
      <c r="B533" s="165" t="str">
        <f>'Main Meals'!D533</f>
        <v xml:space="preserve">Vegetarian Rx Sample Box </v>
      </c>
    </row>
    <row r="534" spans="1:2">
      <c r="A534" s="165">
        <f>'Main Meals'!C534</f>
        <v>99504</v>
      </c>
      <c r="B534" s="165" t="str">
        <f>'Main Meals'!D534</f>
        <v xml:space="preserve">Vegan Rx Sample Box </v>
      </c>
    </row>
    <row r="535" spans="1:2">
      <c r="A535" s="165">
        <f>'Main Meals'!C535</f>
        <v>95302</v>
      </c>
      <c r="B535" s="165" t="str">
        <f>'Main Meals'!D535</f>
        <v xml:space="preserve">Teriyaki Sauce </v>
      </c>
    </row>
    <row r="536" spans="1:2">
      <c r="A536" s="165">
        <f>'Main Meals'!C536</f>
        <v>95303</v>
      </c>
      <c r="B536" s="165" t="str">
        <f>'Main Meals'!D536</f>
        <v xml:space="preserve">Lemon Tahini Dressing </v>
      </c>
    </row>
    <row r="537" spans="1:2">
      <c r="A537" s="165">
        <f>'Main Meals'!C537</f>
        <v>95304</v>
      </c>
      <c r="B537" s="165" t="str">
        <f>'Main Meals'!D537</f>
        <v xml:space="preserve">Maple Mustard </v>
      </c>
    </row>
    <row r="538" spans="1:2">
      <c r="A538" s="165">
        <f>'Main Meals'!C538</f>
        <v>95305</v>
      </c>
      <c r="B538" s="165" t="str">
        <f>'Main Meals'!D538</f>
        <v xml:space="preserve">Caesar Dressing </v>
      </c>
    </row>
    <row r="539" spans="1:2">
      <c r="A539" s="165">
        <f>'Main Meals'!C539</f>
        <v>99403</v>
      </c>
      <c r="B539" s="165" t="str">
        <f>'Main Meals'!D539</f>
        <v xml:space="preserve">Vegan Elimination Bundle (Cycle 1B) </v>
      </c>
    </row>
    <row r="540" spans="1:2">
      <c r="A540" s="165">
        <f>'Main Meals'!C540</f>
        <v>99404</v>
      </c>
      <c r="B540" s="165" t="str">
        <f>'Main Meals'!D540</f>
        <v xml:space="preserve">Vegan Elimination Bundle (Cycle 2B) </v>
      </c>
    </row>
    <row r="541" spans="1:2">
      <c r="A541" s="165">
        <f>'Main Meals'!C541</f>
        <v>99205</v>
      </c>
      <c r="B541" s="165" t="str">
        <f>'Main Meals'!D541</f>
        <v xml:space="preserve">Pescatarian Elimination Bundle (Cycle 1B) </v>
      </c>
    </row>
    <row r="542" spans="1:2">
      <c r="A542" s="165">
        <f>'Main Meals'!C542</f>
        <v>99206</v>
      </c>
      <c r="B542" s="165" t="str">
        <f>'Main Meals'!D542</f>
        <v xml:space="preserve">Pescatarian Elimination Bundle (Cycle 2B) </v>
      </c>
    </row>
    <row r="543" spans="1:2">
      <c r="A543" s="165">
        <f>'Main Meals'!C543</f>
        <v>99207</v>
      </c>
      <c r="B543" s="165" t="str">
        <f>'Main Meals'!D543</f>
        <v xml:space="preserve">Pescatarian Elimination Bundle (Cycle 3B) </v>
      </c>
    </row>
    <row r="544" spans="1:2">
      <c r="A544" s="165">
        <f>'Main Meals'!C544</f>
        <v>99208</v>
      </c>
      <c r="B544" s="165" t="str">
        <f>'Main Meals'!D544</f>
        <v xml:space="preserve">Pescatarian Elimination Bundle (Cycle 4B) </v>
      </c>
    </row>
    <row r="545" spans="1:2">
      <c r="A545" s="165">
        <f>'Main Meals'!C545</f>
        <v>99303</v>
      </c>
      <c r="B545" s="165" t="str">
        <f>'Main Meals'!D545</f>
        <v xml:space="preserve">Vegetarian Elimination Bundle (Cycle 1B) </v>
      </c>
    </row>
    <row r="546" spans="1:2">
      <c r="A546" s="165">
        <f>'Main Meals'!C546</f>
        <v>99304</v>
      </c>
      <c r="B546" s="165" t="str">
        <f>'Main Meals'!D546</f>
        <v xml:space="preserve">Vegetarian Elimination Bundle (Cycle 2B) </v>
      </c>
    </row>
    <row r="547" spans="1:2">
      <c r="A547" s="165">
        <f>'Main Meals'!C547</f>
        <v>97001</v>
      </c>
      <c r="B547" s="165" t="str">
        <f>'Main Meals'!D547</f>
        <v xml:space="preserve">Anagram Clinical Study Bundle (Menu 1) </v>
      </c>
    </row>
    <row r="548" spans="1:2">
      <c r="A548" s="165">
        <f>'Main Meals'!C548</f>
        <v>97002</v>
      </c>
      <c r="B548" s="165" t="str">
        <f>'Main Meals'!D548</f>
        <v xml:space="preserve">Anagram Clinical Study Bundle (Menu 2) </v>
      </c>
    </row>
    <row r="549" spans="1:2">
      <c r="A549" s="165">
        <f>'Main Meals'!C549</f>
        <v>97003</v>
      </c>
      <c r="B549" s="165" t="str">
        <f>'Main Meals'!D549</f>
        <v xml:space="preserve">Anagram Test Box </v>
      </c>
    </row>
    <row r="550" spans="1:2">
      <c r="A550" s="165">
        <f>'Main Meals'!C550</f>
        <v>97004</v>
      </c>
      <c r="B550" s="165" t="str">
        <f>'Main Meals'!D550</f>
        <v xml:space="preserve">Anagram Backup Box </v>
      </c>
    </row>
    <row r="551" spans="1:2">
      <c r="A551" s="165">
        <f>'Main Meals'!C551</f>
        <v>95306</v>
      </c>
      <c r="B551" s="165" t="str">
        <f>'Main Meals'!D551</f>
        <v xml:space="preserve">Mint Vinaigrette </v>
      </c>
    </row>
    <row r="552" spans="1:2">
      <c r="A552" s="165">
        <f>'Main Meals'!C552</f>
        <v>95307</v>
      </c>
      <c r="B552" s="165" t="str">
        <f>'Main Meals'!D552</f>
        <v xml:space="preserve">Buffalo Sauce </v>
      </c>
    </row>
    <row r="553" spans="1:2">
      <c r="A553" s="165">
        <f>'Main Meals'!C553</f>
        <v>95308</v>
      </c>
      <c r="B553" s="165" t="str">
        <f>'Main Meals'!D553</f>
        <v xml:space="preserve">Ketchup </v>
      </c>
    </row>
    <row r="554" spans="1:2">
      <c r="A554" s="165">
        <f>'Main Meals'!C554</f>
        <v>95309</v>
      </c>
      <c r="B554" s="165" t="str">
        <f>'Main Meals'!D554</f>
        <v xml:space="preserve">Gravy </v>
      </c>
    </row>
    <row r="555" spans="1:2">
      <c r="A555" s="165">
        <f>'Main Meals'!C555</f>
        <v>95310</v>
      </c>
      <c r="B555" s="165" t="str">
        <f>'Main Meals'!D555</f>
        <v xml:space="preserve">Cranberry Orange Sauce  </v>
      </c>
    </row>
    <row r="556" spans="1:2">
      <c r="A556" s="165">
        <f>'Main Meals'!C556</f>
        <v>99505</v>
      </c>
      <c r="B556" s="165" t="str">
        <f>'Main Meals'!D556</f>
        <v xml:space="preserve">Elimination Program Vegetarian Tasting Box </v>
      </c>
    </row>
    <row r="557" spans="1:2">
      <c r="A557" s="165">
        <f>'Main Meals'!C557</f>
        <v>97005</v>
      </c>
      <c r="B557" s="165" t="str">
        <f>'Main Meals'!D557</f>
        <v xml:space="preserve">Anagram Backup Box </v>
      </c>
    </row>
    <row r="558" spans="1:2">
      <c r="A558" s="165">
        <f>'Main Meals'!C558</f>
        <v>99002</v>
      </c>
      <c r="B558" s="165" t="str">
        <f>'Main Meals'!D558</f>
        <v xml:space="preserve">Boiled Eggs </v>
      </c>
    </row>
    <row r="559" spans="1:2">
      <c r="A559" s="165">
        <f>'Main Meals'!C559</f>
        <v>99506</v>
      </c>
      <c r="B559" s="165" t="str">
        <f>'Main Meals'!D559</f>
        <v xml:space="preserve">Elimination Program Omnivore Tasting Box </v>
      </c>
    </row>
    <row r="560" spans="1:2">
      <c r="A560" s="165">
        <f>'Main Meals'!C560</f>
        <v>99507</v>
      </c>
      <c r="B560" s="165" t="str">
        <f>'Main Meals'!D560</f>
        <v xml:space="preserve">Elimination Program Pescatarian Tasting Box </v>
      </c>
    </row>
    <row r="561" spans="1:2">
      <c r="A561" s="165">
        <f>'Main Meals'!C561</f>
        <v>99508</v>
      </c>
      <c r="B561" s="165" t="str">
        <f>'Main Meals'!D561</f>
        <v xml:space="preserve">Elimination Program Vegan Tasting Box </v>
      </c>
    </row>
    <row r="562" spans="1:2">
      <c r="A562" s="165">
        <f>'Main Meals'!C562</f>
        <v>98902</v>
      </c>
      <c r="B562" s="165" t="str">
        <f>'Main Meals'!D562</f>
        <v>Anagram Tagliatelle with Mushroom Ragu Gluten Free</v>
      </c>
    </row>
    <row r="563" spans="1:2">
      <c r="A563" s="165">
        <f>'Main Meals'!C563</f>
        <v>97202</v>
      </c>
      <c r="B563" s="165" t="str">
        <f>'Main Meals'!D563</f>
        <v>Anagram Chicken Bacon Lasagna Gluten Free</v>
      </c>
    </row>
    <row r="564" spans="1:2">
      <c r="A564" s="165">
        <f>'Main Meals'!C564</f>
        <v>97802</v>
      </c>
      <c r="B564" s="165" t="str">
        <f>'Main Meals'!D564</f>
        <v>Anagram Corn Casserole Gluten Free</v>
      </c>
    </row>
    <row r="565" spans="1:2">
      <c r="A565" s="165">
        <f>'Main Meals'!C565</f>
        <v>98402</v>
      </c>
      <c r="B565" s="165" t="str">
        <f>'Main Meals'!D565</f>
        <v>Anagram Pomodoro Meatballs Gluten Free</v>
      </c>
    </row>
    <row r="566" spans="1:2">
      <c r="A566" s="165">
        <f>'Main Meals'!C566</f>
        <v>98202</v>
      </c>
      <c r="B566" s="165" t="str">
        <f>'Main Meals'!D566</f>
        <v>Anagram Oreo Peanut Butter Energy Bites Gluten Free</v>
      </c>
    </row>
    <row r="567" spans="1:2">
      <c r="A567" s="165">
        <f>'Main Meals'!C567</f>
        <v>97006</v>
      </c>
      <c r="B567" s="165" t="str">
        <f>'Main Meals'!D567</f>
        <v>Anagram Clinical Study Bundle (Menu 1) Gluten Free</v>
      </c>
    </row>
    <row r="568" spans="1:2">
      <c r="A568" s="165">
        <f>'Main Meals'!C568</f>
        <v>97007</v>
      </c>
      <c r="B568" s="165" t="str">
        <f>'Main Meals'!D568</f>
        <v>Anagram Clinical Study Bundle (Menu 2) Gluten Free</v>
      </c>
    </row>
    <row r="569" spans="1:2">
      <c r="A569" s="165">
        <f>'Main Meals'!C569</f>
        <v>97008</v>
      </c>
      <c r="B569" s="165" t="str">
        <f>'Main Meals'!D569</f>
        <v>Anagram Backup Box Gluten Free</v>
      </c>
    </row>
    <row r="570" spans="1:2">
      <c r="A570" s="165">
        <f>'Main Meals'!C570</f>
        <v>5802</v>
      </c>
      <c r="B570" s="165" t="str">
        <f>'Main Meals'!D570</f>
        <v xml:space="preserve">Loaded Mashed Potatoes </v>
      </c>
    </row>
    <row r="571" spans="1:2">
      <c r="A571" s="165">
        <f>'Main Meals'!C571</f>
        <v>99509</v>
      </c>
      <c r="B571" s="165" t="str">
        <f>'Main Meals'!D571</f>
        <v xml:space="preserve">Omnivore Courtesy Box </v>
      </c>
    </row>
    <row r="572" spans="1:2">
      <c r="A572" s="165">
        <f>'Main Meals'!C572</f>
        <v>99510</v>
      </c>
      <c r="B572" s="165" t="str">
        <f>'Main Meals'!D572</f>
        <v xml:space="preserve">Vegetarian Courtesy Box </v>
      </c>
    </row>
    <row r="573" spans="1:2">
      <c r="A573" s="165">
        <f>'Main Meals'!C573</f>
        <v>99511</v>
      </c>
      <c r="B573" s="165" t="str">
        <f>'Main Meals'!D573</f>
        <v xml:space="preserve">Vegan Courtesy Box </v>
      </c>
    </row>
    <row r="574" spans="1:2">
      <c r="A574" s="165">
        <f>'Main Meals'!C574</f>
        <v>99512</v>
      </c>
      <c r="B574" s="165" t="str">
        <f>'Main Meals'!D574</f>
        <v xml:space="preserve">Pescatarian Courtesy Box </v>
      </c>
    </row>
    <row r="575" spans="1:2">
      <c r="A575" s="165">
        <f>'Main Meals'!C575</f>
        <v>40891</v>
      </c>
      <c r="B575" s="165" t="str">
        <f>'Main Meals'!D575</f>
        <v xml:space="preserve">Black Friday Bundle </v>
      </c>
    </row>
    <row r="576" spans="1:2">
      <c r="A576" s="165">
        <f>'Main Meals'!C576</f>
        <v>40892</v>
      </c>
      <c r="B576" s="165" t="str">
        <f>'Main Meals'!D576</f>
        <v xml:space="preserve">Cyber Monday Bundle </v>
      </c>
    </row>
    <row r="577" spans="1:2">
      <c r="A577" s="165">
        <f>'Main Meals'!C577</f>
        <v>20605</v>
      </c>
      <c r="B577" s="165" t="str">
        <f>'Main Meals'!D577</f>
        <v>Chocolate Coffee Cake 6-pack</v>
      </c>
    </row>
    <row r="578" spans="1:2">
      <c r="A578" s="165">
        <f>'Main Meals'!C578</f>
        <v>20606</v>
      </c>
      <c r="B578" s="165" t="str">
        <f>'Main Meals'!D578</f>
        <v>Raspberry Coffee Cake 6-pack</v>
      </c>
    </row>
    <row r="579" spans="1:2">
      <c r="A579" s="165">
        <f>'Main Meals'!C579</f>
        <v>20607</v>
      </c>
      <c r="B579" s="165" t="str">
        <f>'Main Meals'!D579</f>
        <v>Variety Coffee Cake 6-pack</v>
      </c>
    </row>
    <row r="580" spans="1:2">
      <c r="A580" s="165">
        <f>'Main Meals'!C580</f>
        <v>20608</v>
      </c>
      <c r="B580" s="165" t="str">
        <f>'Main Meals'!D580</f>
        <v>Cinnamon Coffee Cake 6-pack</v>
      </c>
    </row>
    <row r="581" spans="1:2">
      <c r="A581" s="165">
        <f>'Main Meals'!C581</f>
        <v>96501</v>
      </c>
      <c r="B581" s="165" t="str">
        <f>'Main Meals'!D581</f>
        <v xml:space="preserve">Chicken Bacon Lasagna </v>
      </c>
    </row>
    <row r="582" spans="1:2">
      <c r="A582" s="165">
        <f>'Main Meals'!C582</f>
        <v>50902</v>
      </c>
      <c r="B582" s="165" t="str">
        <f>'Main Meals'!D582</f>
        <v xml:space="preserve">Pulled BBQ Chicken Sliders </v>
      </c>
    </row>
    <row r="583" spans="1:2">
      <c r="A583" s="165">
        <f>'Main Meals'!C583</f>
        <v>14202</v>
      </c>
      <c r="B583" s="165" t="str">
        <f>'Main Meals'!D583</f>
        <v xml:space="preserve">Magret with Lavender </v>
      </c>
    </row>
    <row r="584" spans="1:2">
      <c r="A584" s="165">
        <f>'Main Meals'!C584</f>
        <v>40893</v>
      </c>
      <c r="B584" s="165" t="str">
        <f>'Main Meals'!D584</f>
        <v xml:space="preserve">Holiday Experience Bundle: Magret with Lavender </v>
      </c>
    </row>
    <row r="585" spans="1:2">
      <c r="A585" s="165">
        <f>'Main Meals'!C585</f>
        <v>40894</v>
      </c>
      <c r="B585" s="165" t="str">
        <f>'Main Meals'!D585</f>
        <v>Holiday Experience  (Sea Bass) X2</v>
      </c>
    </row>
    <row r="586" spans="1:2">
      <c r="A586" s="165">
        <f>'Main Meals'!C586</f>
        <v>40895</v>
      </c>
      <c r="B586" s="165" t="str">
        <f>'Main Meals'!D586</f>
        <v>Holiday Experience Bundle (Magret with Lavender) X2</v>
      </c>
    </row>
    <row r="587" spans="1:2">
      <c r="A587" s="165">
        <f>'Main Meals'!C587</f>
        <v>97203</v>
      </c>
      <c r="B587" s="165" t="str">
        <f>'Main Meals'!D587</f>
        <v>Anagram Lasagna Vegetarian</v>
      </c>
    </row>
    <row r="588" spans="1:2">
      <c r="A588" s="165">
        <f>'Main Meals'!C588</f>
        <v>98403</v>
      </c>
      <c r="B588" s="165" t="str">
        <f>'Main Meals'!D588</f>
        <v>Anagram Pomodoro Meatballs Vegetarian</v>
      </c>
    </row>
    <row r="589" spans="1:2">
      <c r="A589" s="165">
        <f>'Main Meals'!C589</f>
        <v>98903</v>
      </c>
      <c r="B589" s="165" t="str">
        <f>'Main Meals'!D589</f>
        <v>Anagram Tagliatelle Vegetarian</v>
      </c>
    </row>
    <row r="590" spans="1:2">
      <c r="A590" s="165">
        <f>'Main Meals'!C590</f>
        <v>97803</v>
      </c>
      <c r="B590" s="165" t="str">
        <f>'Main Meals'!D590</f>
        <v>Anagram Corn Casserole Vegetarian</v>
      </c>
    </row>
    <row r="591" spans="1:2">
      <c r="A591" s="165">
        <f>'Main Meals'!C591</f>
        <v>97503</v>
      </c>
      <c r="B591" s="165" t="str">
        <f>'Main Meals'!D591</f>
        <v>Anagram American Breakfast Vegetarian</v>
      </c>
    </row>
    <row r="592" spans="1:2">
      <c r="A592" s="165">
        <f>'Main Meals'!C592</f>
        <v>7303</v>
      </c>
      <c r="B592" s="165" t="str">
        <f>'Main Meals'!D592</f>
        <v>Anagram Almond and Cranberry Energy Bites 4 Pack</v>
      </c>
    </row>
    <row r="593" spans="1:2">
      <c r="A593" s="165">
        <f>'Main Meals'!C593</f>
        <v>99601</v>
      </c>
      <c r="B593" s="165" t="str">
        <f>'Main Meals'!D593</f>
        <v>Anagram Dried Mango Vegetarian</v>
      </c>
    </row>
    <row r="594" spans="1:2">
      <c r="A594" s="165">
        <f>'Main Meals'!C594</f>
        <v>97009</v>
      </c>
      <c r="B594" s="165" t="str">
        <f>'Main Meals'!D594</f>
        <v>Anagram Clinical Study Bundle (Menu 1) Vegetarian</v>
      </c>
    </row>
    <row r="595" spans="1:2">
      <c r="A595" s="165">
        <f>'Main Meals'!C595</f>
        <v>97010</v>
      </c>
      <c r="B595" s="165" t="str">
        <f>'Main Meals'!D595</f>
        <v>Anagram Clinical Study Bundle (Menu 2) Vegetarian</v>
      </c>
    </row>
    <row r="596" spans="1:2">
      <c r="A596" s="165">
        <f>'Main Meals'!C596</f>
        <v>80902</v>
      </c>
      <c r="B596" s="165" t="str">
        <f>'Main Meals'!D596</f>
        <v>Anagram Chocolate Fudge Brownie Bites (4 bites)</v>
      </c>
    </row>
    <row r="597" spans="1:2">
      <c r="A597" s="165">
        <f>'Main Meals'!C597</f>
        <v>12901</v>
      </c>
      <c r="B597" s="165" t="str">
        <f>'Main Meals'!D597</f>
        <v xml:space="preserve">Anagram Basmati Rice </v>
      </c>
    </row>
    <row r="598" spans="1:2">
      <c r="A598" s="165">
        <f>'Main Meals'!C598</f>
        <v>8620</v>
      </c>
      <c r="B598" s="165" t="str">
        <f>'Main Meals'!D598</f>
        <v xml:space="preserve">Anagram Herbed Quinoa </v>
      </c>
    </row>
    <row r="599" spans="1:2">
      <c r="A599" s="165">
        <f>'Main Meals'!C599</f>
        <v>3901</v>
      </c>
      <c r="B599" s="165" t="str">
        <f>'Main Meals'!D599</f>
        <v>New England Cod Chowder</v>
      </c>
    </row>
    <row r="600" spans="1:2">
      <c r="A600" s="165">
        <f>'Main Meals'!C600</f>
        <v>99701</v>
      </c>
      <c r="B600" s="165" t="str">
        <f>'Main Meals'!D600</f>
        <v>Cod and Chorizo Stew</v>
      </c>
    </row>
    <row r="601" spans="1:2">
      <c r="A601" s="165">
        <f>'Main Meals'!C601</f>
        <v>99801</v>
      </c>
      <c r="B601" s="165" t="str">
        <f>'Main Meals'!D601</f>
        <v>Moroccan Spiced Chicken</v>
      </c>
    </row>
    <row r="602" spans="1:2">
      <c r="A602" s="165">
        <f>'Main Meals'!C602</f>
        <v>99901</v>
      </c>
      <c r="B602" s="165" t="str">
        <f>'Main Meals'!D602</f>
        <v>Yogurt Day 1</v>
      </c>
    </row>
    <row r="603" spans="1:2">
      <c r="A603" s="165">
        <f>'Main Meals'!C603</f>
        <v>99902</v>
      </c>
      <c r="B603" s="165" t="str">
        <f>'Main Meals'!D603</f>
        <v>Yogurt Day 2</v>
      </c>
    </row>
    <row r="604" spans="1:2">
      <c r="A604" s="165">
        <f>'Main Meals'!C604</f>
        <v>99903</v>
      </c>
      <c r="B604" s="165" t="str">
        <f>'Main Meals'!D604</f>
        <v>Yogurt Day 3</v>
      </c>
    </row>
    <row r="605" spans="1:2">
      <c r="A605" s="165">
        <f>'Main Meals'!C605</f>
        <v>99911</v>
      </c>
      <c r="B605" s="165" t="str">
        <f>'Main Meals'!D605</f>
        <v>Orange Juice Day 1</v>
      </c>
    </row>
    <row r="606" spans="1:2">
      <c r="A606" s="165">
        <f>'Main Meals'!C606</f>
        <v>99912</v>
      </c>
      <c r="B606" s="165" t="str">
        <f>'Main Meals'!D606</f>
        <v>Orange Juice Day 2</v>
      </c>
    </row>
    <row r="607" spans="1:2">
      <c r="A607" s="165">
        <f>'Main Meals'!C607</f>
        <v>99913</v>
      </c>
      <c r="B607" s="165" t="str">
        <f>'Main Meals'!D607</f>
        <v>Orange Juice Day 3</v>
      </c>
    </row>
    <row r="608" spans="1:2">
      <c r="A608" s="165">
        <f>'Main Meals'!C608</f>
        <v>99921</v>
      </c>
      <c r="B608" s="165" t="str">
        <f>'Main Meals'!D608</f>
        <v>Mints Day 1</v>
      </c>
    </row>
    <row r="609" spans="1:2">
      <c r="A609" s="165">
        <f>'Main Meals'!C609</f>
        <v>99922</v>
      </c>
      <c r="B609" s="165" t="str">
        <f>'Main Meals'!D609</f>
        <v>Mints Day 2</v>
      </c>
    </row>
    <row r="610" spans="1:2">
      <c r="A610" s="165">
        <f>'Main Meals'!C610</f>
        <v>99923</v>
      </c>
      <c r="B610" s="165" t="str">
        <f>'Main Meals'!D610</f>
        <v>Mints Day 3</v>
      </c>
    </row>
    <row r="611" spans="1:2">
      <c r="A611" s="165">
        <f>'Main Meals'!C611</f>
        <v>99931</v>
      </c>
      <c r="B611" s="165" t="str">
        <f>'Main Meals'!D611</f>
        <v>Celery Day 1</v>
      </c>
    </row>
    <row r="612" spans="1:2">
      <c r="A612" s="165">
        <f>'Main Meals'!C612</f>
        <v>99932</v>
      </c>
      <c r="B612" s="165" t="str">
        <f>'Main Meals'!D612</f>
        <v>Celery Day 2</v>
      </c>
    </row>
    <row r="613" spans="1:2">
      <c r="A613" s="165">
        <f>'Main Meals'!C613</f>
        <v>99933</v>
      </c>
      <c r="B613" s="165" t="str">
        <f>'Main Meals'!D613</f>
        <v>Celery Day 3</v>
      </c>
    </row>
    <row r="614" spans="1:2">
      <c r="A614" s="165">
        <f>'Main Meals'!C614</f>
        <v>99941</v>
      </c>
      <c r="B614" s="165" t="str">
        <f>'Main Meals'!D614</f>
        <v>Brioche Bun Day 1</v>
      </c>
    </row>
    <row r="615" spans="1:2">
      <c r="A615" s="165">
        <f>'Main Meals'!C615</f>
        <v>99942</v>
      </c>
      <c r="B615" s="165" t="str">
        <f>'Main Meals'!D615</f>
        <v>Brioche Bun Day 2</v>
      </c>
    </row>
    <row r="616" spans="1:2">
      <c r="A616" s="165">
        <f>'Main Meals'!C616</f>
        <v>99943</v>
      </c>
      <c r="B616" s="165" t="str">
        <f>'Main Meals'!D616</f>
        <v>Brioche Bun Day 3</v>
      </c>
    </row>
    <row r="617" spans="1:2">
      <c r="A617" s="165">
        <f>'Main Meals'!C617</f>
        <v>99951</v>
      </c>
      <c r="B617" s="165" t="str">
        <f>'Main Meals'!D617</f>
        <v>Chopped Garlic Day 1</v>
      </c>
    </row>
    <row r="618" spans="1:2">
      <c r="A618" s="165">
        <f>'Main Meals'!C618</f>
        <v>99952</v>
      </c>
      <c r="B618" s="165" t="str">
        <f>'Main Meals'!D618</f>
        <v>Chopped Garlic Day 2</v>
      </c>
    </row>
    <row r="619" spans="1:2">
      <c r="A619" s="165">
        <f>'Main Meals'!C619</f>
        <v>99953</v>
      </c>
      <c r="B619" s="165" t="str">
        <f>'Main Meals'!D619</f>
        <v>Chopped Garlic Day 3</v>
      </c>
    </row>
    <row r="620" spans="1:2">
      <c r="A620" s="165">
        <f>'Main Meals'!C620</f>
        <v>99961</v>
      </c>
      <c r="B620" s="165" t="str">
        <f>'Main Meals'!D620</f>
        <v>Chopped Onion Day 1</v>
      </c>
    </row>
    <row r="621" spans="1:2">
      <c r="A621" s="165">
        <f>'Main Meals'!C621</f>
        <v>99962</v>
      </c>
      <c r="B621" s="165" t="str">
        <f>'Main Meals'!D621</f>
        <v>Chopped Onion Day 2</v>
      </c>
    </row>
    <row r="622" spans="1:2">
      <c r="A622" s="165">
        <f>'Main Meals'!C622</f>
        <v>99963</v>
      </c>
      <c r="B622" s="165" t="str">
        <f>'Main Meals'!D622</f>
        <v>Chopped Onion Day 3</v>
      </c>
    </row>
    <row r="623" spans="1:2">
      <c r="A623" s="165">
        <f>'Main Meals'!C623</f>
        <v>99971</v>
      </c>
      <c r="B623" s="165" t="str">
        <f>'Main Meals'!D623</f>
        <v>Chickpeas Day 1</v>
      </c>
    </row>
    <row r="624" spans="1:2">
      <c r="A624" s="165">
        <f>'Main Meals'!C624</f>
        <v>99972</v>
      </c>
      <c r="B624" s="165" t="str">
        <f>'Main Meals'!D624</f>
        <v>Chickpeas Day 2</v>
      </c>
    </row>
    <row r="625" spans="1:2">
      <c r="A625" s="165">
        <f>'Main Meals'!C625</f>
        <v>99973</v>
      </c>
      <c r="B625" s="165" t="str">
        <f>'Main Meals'!D625</f>
        <v>Chickpeas Day 3</v>
      </c>
    </row>
    <row r="626" spans="1:2">
      <c r="A626" s="165">
        <f>'Main Meals'!C626</f>
        <v>99981</v>
      </c>
      <c r="B626" s="165" t="str">
        <f>'Main Meals'!D626</f>
        <v>Arroz con Pollo</v>
      </c>
    </row>
    <row r="627" spans="1:2">
      <c r="A627" s="165">
        <f>'Main Meals'!C627</f>
        <v>99982</v>
      </c>
      <c r="B627" s="165" t="str">
        <f>'Main Meals'!D627</f>
        <v>Empanadas with Chipotle Slaw</v>
      </c>
    </row>
    <row r="628" spans="1:2">
      <c r="A628" s="165">
        <f>'Main Meals'!C628</f>
        <v>99983</v>
      </c>
      <c r="B628" s="165" t="str">
        <f>'Main Meals'!D628</f>
        <v>Pulled Beef over Rice &amp; Beans</v>
      </c>
    </row>
    <row r="629" spans="1:2">
      <c r="A629" s="165">
        <f>'Main Meals'!C629</f>
        <v>97011</v>
      </c>
      <c r="B629" s="165" t="str">
        <f>'Main Meals'!D629</f>
        <v>Anagram Allergen (Menu 1)</v>
      </c>
    </row>
    <row r="630" spans="1:2">
      <c r="A630" s="165">
        <f>'Main Meals'!C630</f>
        <v>97012</v>
      </c>
      <c r="B630" s="165" t="str">
        <f>'Main Meals'!D630</f>
        <v>Anagram Allergen (Menu 2)</v>
      </c>
    </row>
    <row r="631" spans="1:2">
      <c r="A631" s="165">
        <f>'Main Meals'!C631</f>
        <v>12803</v>
      </c>
      <c r="B631" s="165" t="str">
        <f>'Main Meals'!D631</f>
        <v>Anagram Mac &amp; Cheese</v>
      </c>
    </row>
    <row r="632" spans="1:2">
      <c r="A632" s="165">
        <f>'Main Meals'!C632</f>
        <v>20609</v>
      </c>
      <c r="B632" s="165" t="str">
        <f>'Main Meals'!D632</f>
        <v>Chocolate Coffee Cake Individual</v>
      </c>
    </row>
    <row r="633" spans="1:2">
      <c r="A633" s="165">
        <f>'Main Meals'!C633</f>
        <v>20610</v>
      </c>
      <c r="B633" s="165" t="str">
        <f>'Main Meals'!D633</f>
        <v>Raspberry Coffee Cake Individual</v>
      </c>
    </row>
    <row r="634" spans="1:2">
      <c r="A634" s="165">
        <f>'Main Meals'!C634</f>
        <v>20403</v>
      </c>
      <c r="B634" s="165" t="str">
        <f>'Main Meals'!D634</f>
        <v>Ginger Snaps (2X)</v>
      </c>
    </row>
    <row r="635" spans="1:2">
      <c r="A635" s="165">
        <f>'Main Meals'!C635</f>
        <v>97804</v>
      </c>
      <c r="B635" s="165" t="str">
        <f>'Main Meals'!D635</f>
        <v>Anagram Corn Casserole Gluten Free Allergen</v>
      </c>
    </row>
    <row r="636" spans="1:2">
      <c r="A636" s="165" t="e">
        <f>'Main Meals'!#REF!</f>
        <v>#REF!</v>
      </c>
    </row>
    <row r="637" spans="1:2">
      <c r="A637" s="165" t="e">
        <f>'Main Meals'!#REF!</f>
        <v>#REF!</v>
      </c>
    </row>
    <row r="638" spans="1:2">
      <c r="A638" s="165" t="e">
        <f>'Main Meals'!#REF!</f>
        <v>#REF!</v>
      </c>
    </row>
    <row r="639" spans="1:2">
      <c r="A639" s="165" t="e">
        <f>'Main Meals'!#REF!</f>
        <v>#REF!</v>
      </c>
    </row>
    <row r="640" spans="1:2">
      <c r="A640" s="165" t="e">
        <f>'Main Meals'!#REF!</f>
        <v>#REF!</v>
      </c>
    </row>
    <row r="641" spans="1:1">
      <c r="A641" s="165" t="e">
        <f>'Main Meals'!#REF!</f>
        <v>#REF!</v>
      </c>
    </row>
  </sheetData>
  <autoFilter ref="A1:X480" xr:uid="{4ED3C57C-9CA4-8648-94F4-47AAA3F0E3D1}"/>
  <sortState xmlns:xlrd2="http://schemas.microsoft.com/office/spreadsheetml/2017/richdata2" ref="A2:N172">
    <sortCondition ref="A1:A172"/>
  </sortState>
  <pageMargins left="0.7" right="0.7" top="0.75" bottom="0.75" header="0.3" footer="0.3"/>
  <pageSetup orientation="portrait" horizontalDpi="4294967292" verticalDpi="4294967292"/>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dimension ref="A1:AC112"/>
  <sheetViews>
    <sheetView topLeftCell="B1" zoomScale="81" zoomScaleNormal="81" zoomScalePageLayoutView="81" workbookViewId="0">
      <pane xSplit="2" ySplit="1" topLeftCell="G2" activePane="bottomRight" state="frozen"/>
      <selection pane="topRight" activeCell="D1" sqref="D1"/>
      <selection pane="bottomLeft" activeCell="B2" sqref="B2"/>
      <selection pane="bottomRight" activeCell="R146" sqref="R146"/>
    </sheetView>
  </sheetViews>
  <sheetFormatPr defaultColWidth="10.796875" defaultRowHeight="15.6"/>
  <cols>
    <col min="1" max="1" width="13" style="13" bestFit="1" customWidth="1"/>
    <col min="2" max="2" width="13.296875" style="13" bestFit="1" customWidth="1"/>
    <col min="3" max="3" width="49.296875" style="13" customWidth="1"/>
    <col min="4" max="4" width="14.296875" style="22" hidden="1" customWidth="1"/>
    <col min="5" max="5" width="13" style="22" customWidth="1"/>
    <col min="6" max="6" width="13.19921875" style="22" customWidth="1"/>
    <col min="7" max="8" width="13.5" style="22" customWidth="1"/>
    <col min="9" max="9" width="13.296875" style="22" customWidth="1"/>
    <col min="10" max="16384" width="10.796875" style="13"/>
  </cols>
  <sheetData>
    <row r="1" spans="1:29" s="15" customFormat="1">
      <c r="A1" s="14" t="str">
        <f>'Main Meals'!B1</f>
        <v>Master Dish ID</v>
      </c>
      <c r="B1" s="14" t="str">
        <f>'Main Meals'!C1</f>
        <v>Subcategory ID</v>
      </c>
      <c r="C1" s="14" t="e">
        <f>'Main Meals'!#REF!</f>
        <v>#REF!</v>
      </c>
      <c r="D1" s="14" t="s">
        <v>505</v>
      </c>
      <c r="E1" s="29">
        <v>43009</v>
      </c>
      <c r="F1" s="29">
        <v>43040</v>
      </c>
      <c r="G1" s="29">
        <v>43070</v>
      </c>
      <c r="H1" s="29" t="s">
        <v>506</v>
      </c>
      <c r="I1" s="29">
        <v>43101</v>
      </c>
      <c r="J1" s="29">
        <v>43132</v>
      </c>
      <c r="K1" s="29">
        <v>43160</v>
      </c>
      <c r="L1" s="29"/>
      <c r="M1" s="29"/>
      <c r="N1" s="29"/>
      <c r="O1" s="29"/>
      <c r="P1" s="29"/>
      <c r="Q1" s="29"/>
      <c r="R1" s="29"/>
      <c r="S1" s="29"/>
      <c r="T1" s="14"/>
      <c r="X1" s="14"/>
      <c r="Y1" s="14" t="s">
        <v>507</v>
      </c>
      <c r="Z1" s="14" t="s">
        <v>152</v>
      </c>
      <c r="AA1" s="14" t="s">
        <v>508</v>
      </c>
      <c r="AB1" s="14" t="s">
        <v>509</v>
      </c>
      <c r="AC1" s="14"/>
    </row>
    <row r="2" spans="1:29" s="15" customFormat="1">
      <c r="A2" s="14"/>
      <c r="B2" s="14"/>
      <c r="C2" s="14"/>
      <c r="D2" s="14"/>
      <c r="E2" s="14"/>
      <c r="F2" s="16"/>
      <c r="G2" s="16"/>
      <c r="H2" s="16"/>
      <c r="I2" s="16"/>
      <c r="J2" s="14"/>
      <c r="K2" s="14"/>
      <c r="L2" s="14"/>
      <c r="M2" s="14"/>
      <c r="N2" s="14"/>
      <c r="O2" s="14"/>
      <c r="P2" s="14"/>
      <c r="Q2" s="14"/>
      <c r="R2" s="14"/>
      <c r="S2" s="14"/>
      <c r="T2" s="14"/>
      <c r="X2" s="14"/>
      <c r="Y2" s="14"/>
      <c r="Z2" s="14"/>
      <c r="AA2" s="14"/>
      <c r="AB2" s="14"/>
      <c r="AC2" s="14"/>
    </row>
    <row r="3" spans="1:29" hidden="1">
      <c r="A3" s="13">
        <f>'Main Meals'!B2</f>
        <v>1000</v>
      </c>
      <c r="B3" s="13">
        <f>'Main Meals'!C2</f>
        <v>1001</v>
      </c>
      <c r="C3" s="13" t="e">
        <f>'Main Meals'!#REF!</f>
        <v>#REF!</v>
      </c>
      <c r="D3" s="17" t="s">
        <v>114</v>
      </c>
      <c r="E3" s="33" t="s">
        <v>19</v>
      </c>
      <c r="F3" s="33" t="s">
        <v>19</v>
      </c>
      <c r="G3" s="33" t="s">
        <v>19</v>
      </c>
      <c r="H3" s="33"/>
      <c r="I3" s="33" t="s">
        <v>19</v>
      </c>
      <c r="J3" s="33" t="s">
        <v>19</v>
      </c>
      <c r="K3" s="33" t="s">
        <v>19</v>
      </c>
      <c r="X3" s="13" t="s">
        <v>510</v>
      </c>
      <c r="Y3" s="13">
        <v>25</v>
      </c>
      <c r="Z3" s="13">
        <v>6</v>
      </c>
      <c r="AA3" s="13">
        <v>4</v>
      </c>
      <c r="AB3" s="13">
        <v>0</v>
      </c>
      <c r="AC3" s="13">
        <f>SUBTOTAL(9,Y3:AB3)</f>
        <v>35</v>
      </c>
    </row>
    <row r="4" spans="1:29" hidden="1">
      <c r="A4" s="13">
        <f>'Main Meals'!B3</f>
        <v>1000</v>
      </c>
      <c r="B4" s="13">
        <f>'Main Meals'!C3</f>
        <v>1002</v>
      </c>
      <c r="C4" s="13" t="e">
        <f>'Main Meals'!#REF!</f>
        <v>#REF!</v>
      </c>
      <c r="D4" s="17" t="s">
        <v>114</v>
      </c>
      <c r="E4" s="33" t="s">
        <v>19</v>
      </c>
      <c r="F4" s="33" t="s">
        <v>19</v>
      </c>
      <c r="G4" s="33" t="s">
        <v>19</v>
      </c>
      <c r="H4" s="33"/>
      <c r="I4" s="33" t="s">
        <v>19</v>
      </c>
      <c r="J4" s="33" t="s">
        <v>19</v>
      </c>
      <c r="K4" s="33" t="s">
        <v>19</v>
      </c>
      <c r="X4" s="13" t="s">
        <v>511</v>
      </c>
      <c r="Y4" s="13">
        <v>24</v>
      </c>
      <c r="Z4" s="13">
        <v>8</v>
      </c>
      <c r="AA4" s="13">
        <v>4</v>
      </c>
      <c r="AB4" s="13">
        <v>0</v>
      </c>
      <c r="AC4" s="13">
        <f>SUBTOTAL(9,Y4:AB4)</f>
        <v>36</v>
      </c>
    </row>
    <row r="5" spans="1:29" hidden="1">
      <c r="A5" s="13">
        <f>'Main Meals'!B4</f>
        <v>1100</v>
      </c>
      <c r="B5" s="13">
        <f>'Main Meals'!C4</f>
        <v>1101</v>
      </c>
      <c r="C5" s="13" t="e">
        <f>'Main Meals'!#REF!</f>
        <v>#REF!</v>
      </c>
      <c r="D5" s="17" t="s">
        <v>114</v>
      </c>
      <c r="E5" s="33" t="s">
        <v>19</v>
      </c>
      <c r="F5" s="33" t="s">
        <v>19</v>
      </c>
      <c r="G5" s="33" t="s">
        <v>19</v>
      </c>
      <c r="H5" s="33"/>
      <c r="I5" s="33" t="s">
        <v>19</v>
      </c>
      <c r="J5" s="33" t="s">
        <v>19</v>
      </c>
      <c r="K5" s="33" t="s">
        <v>19</v>
      </c>
      <c r="X5" s="13" t="s">
        <v>512</v>
      </c>
      <c r="Y5" s="13">
        <v>23</v>
      </c>
      <c r="Z5" s="13">
        <v>9</v>
      </c>
      <c r="AA5" s="13">
        <v>4</v>
      </c>
      <c r="AB5" s="13">
        <v>3</v>
      </c>
      <c r="AC5" s="13">
        <f>SUBTOTAL(9,Y5:AB5)</f>
        <v>39</v>
      </c>
    </row>
    <row r="6" spans="1:29" hidden="1">
      <c r="A6" s="13">
        <f>'Main Meals'!B5</f>
        <v>1100</v>
      </c>
      <c r="B6" s="13">
        <f>'Main Meals'!C5</f>
        <v>1102</v>
      </c>
      <c r="C6" s="13" t="e">
        <f>'Main Meals'!#REF!</f>
        <v>#REF!</v>
      </c>
      <c r="D6" s="17" t="s">
        <v>114</v>
      </c>
      <c r="E6" s="33" t="s">
        <v>19</v>
      </c>
      <c r="F6" s="33" t="s">
        <v>19</v>
      </c>
      <c r="G6" s="33" t="s">
        <v>19</v>
      </c>
      <c r="H6" s="33"/>
      <c r="I6" s="33" t="s">
        <v>19</v>
      </c>
      <c r="J6" s="33" t="s">
        <v>19</v>
      </c>
      <c r="K6" s="33" t="s">
        <v>19</v>
      </c>
      <c r="X6" s="13" t="s">
        <v>513</v>
      </c>
      <c r="Y6" s="13">
        <v>23</v>
      </c>
      <c r="Z6" s="13">
        <v>9</v>
      </c>
      <c r="AA6" s="13">
        <v>6</v>
      </c>
      <c r="AB6" s="13">
        <v>3</v>
      </c>
      <c r="AC6" s="13">
        <f>SUBTOTAL(9,Y6:AB6)</f>
        <v>41</v>
      </c>
    </row>
    <row r="7" spans="1:29" hidden="1">
      <c r="A7" s="13">
        <f>'Main Meals'!B6</f>
        <v>1100</v>
      </c>
      <c r="B7" s="13">
        <f>'Main Meals'!C6</f>
        <v>1103</v>
      </c>
      <c r="C7" s="13" t="e">
        <f>'Main Meals'!#REF!</f>
        <v>#REF!</v>
      </c>
      <c r="D7" s="17" t="s">
        <v>114</v>
      </c>
      <c r="E7" s="33" t="s">
        <v>19</v>
      </c>
      <c r="F7" s="33" t="s">
        <v>19</v>
      </c>
      <c r="G7" s="33" t="s">
        <v>19</v>
      </c>
      <c r="H7" s="33"/>
      <c r="I7" s="33" t="s">
        <v>19</v>
      </c>
      <c r="J7" s="33" t="s">
        <v>19</v>
      </c>
      <c r="K7" s="33" t="s">
        <v>19</v>
      </c>
      <c r="X7" s="13" t="s">
        <v>514</v>
      </c>
      <c r="Y7" s="13">
        <v>23</v>
      </c>
      <c r="Z7" s="13">
        <v>9</v>
      </c>
      <c r="AA7" s="13">
        <v>6</v>
      </c>
      <c r="AB7" s="13">
        <v>5</v>
      </c>
      <c r="AC7" s="13">
        <f>SUBTOTAL(9,Y7:AB7)</f>
        <v>43</v>
      </c>
    </row>
    <row r="8" spans="1:29" hidden="1">
      <c r="A8" s="13">
        <f>'Main Meals'!B7</f>
        <v>1200</v>
      </c>
      <c r="B8" s="13">
        <f>'Main Meals'!C7</f>
        <v>1201</v>
      </c>
      <c r="C8" s="13" t="e">
        <f>'Main Meals'!#REF!</f>
        <v>#REF!</v>
      </c>
      <c r="D8" s="17" t="s">
        <v>27</v>
      </c>
      <c r="E8" s="33" t="s">
        <v>19</v>
      </c>
      <c r="F8" s="33" t="s">
        <v>19</v>
      </c>
      <c r="G8" s="44" t="s">
        <v>515</v>
      </c>
      <c r="H8" s="44">
        <v>3500</v>
      </c>
      <c r="I8" s="33" t="s">
        <v>515</v>
      </c>
      <c r="J8" s="33" t="s">
        <v>515</v>
      </c>
      <c r="K8" s="33" t="s">
        <v>19</v>
      </c>
    </row>
    <row r="9" spans="1:29" hidden="1">
      <c r="A9" s="13">
        <f>'Main Meals'!B8</f>
        <v>1200</v>
      </c>
      <c r="B9" s="13">
        <f>'Main Meals'!C8</f>
        <v>1202</v>
      </c>
      <c r="C9" s="13" t="e">
        <f>'Main Meals'!#REF!</f>
        <v>#REF!</v>
      </c>
      <c r="D9" s="17" t="s">
        <v>27</v>
      </c>
      <c r="E9" s="33" t="s">
        <v>19</v>
      </c>
      <c r="F9" s="33" t="s">
        <v>19</v>
      </c>
      <c r="G9" s="44" t="s">
        <v>515</v>
      </c>
      <c r="H9" s="44">
        <v>3100</v>
      </c>
      <c r="I9" s="33" t="s">
        <v>515</v>
      </c>
      <c r="J9" s="33" t="s">
        <v>515</v>
      </c>
      <c r="K9" s="33" t="s">
        <v>19</v>
      </c>
    </row>
    <row r="10" spans="1:29" hidden="1">
      <c r="A10" s="13">
        <f>'Main Meals'!B9</f>
        <v>1300</v>
      </c>
      <c r="B10" s="13">
        <f>'Main Meals'!C9</f>
        <v>1300</v>
      </c>
      <c r="C10" s="13" t="e">
        <f>'Main Meals'!#REF!</f>
        <v>#REF!</v>
      </c>
      <c r="D10" s="17" t="s">
        <v>27</v>
      </c>
      <c r="E10" s="33" t="s">
        <v>515</v>
      </c>
      <c r="F10" s="33" t="s">
        <v>515</v>
      </c>
      <c r="G10" s="33" t="s">
        <v>515</v>
      </c>
      <c r="H10" s="33"/>
      <c r="I10" s="33" t="s">
        <v>515</v>
      </c>
      <c r="J10" s="33" t="s">
        <v>515</v>
      </c>
      <c r="K10" s="33" t="s">
        <v>515</v>
      </c>
    </row>
    <row r="11" spans="1:29" hidden="1">
      <c r="A11" s="13">
        <f>'Main Meals'!B10</f>
        <v>1400</v>
      </c>
      <c r="B11" s="13">
        <f>'Main Meals'!C10</f>
        <v>1400</v>
      </c>
      <c r="C11" s="13" t="e">
        <f>'Main Meals'!#REF!</f>
        <v>#REF!</v>
      </c>
      <c r="D11" s="17" t="s">
        <v>27</v>
      </c>
      <c r="E11" s="33" t="s">
        <v>515</v>
      </c>
      <c r="F11" s="33" t="s">
        <v>515</v>
      </c>
      <c r="G11" s="33" t="s">
        <v>515</v>
      </c>
      <c r="H11" s="33"/>
      <c r="I11" s="33" t="s">
        <v>515</v>
      </c>
      <c r="J11" s="33" t="s">
        <v>515</v>
      </c>
      <c r="K11" s="33" t="s">
        <v>515</v>
      </c>
    </row>
    <row r="12" spans="1:29" hidden="1">
      <c r="A12" s="13">
        <f>'Main Meals'!B11</f>
        <v>1500</v>
      </c>
      <c r="B12" s="31">
        <f>'Main Meals'!C11</f>
        <v>1500</v>
      </c>
      <c r="C12" s="31" t="e">
        <f>'Main Meals'!#REF!</f>
        <v>#REF!</v>
      </c>
      <c r="D12" s="32"/>
      <c r="E12" s="32"/>
      <c r="F12" s="32"/>
      <c r="G12" s="32"/>
      <c r="H12" s="32"/>
      <c r="I12" s="32"/>
      <c r="J12" s="32"/>
      <c r="K12" s="32"/>
    </row>
    <row r="13" spans="1:29" hidden="1">
      <c r="A13" s="13">
        <f>'Main Meals'!B12</f>
        <v>1600</v>
      </c>
      <c r="B13" s="18">
        <f>'Main Meals'!C12</f>
        <v>1601</v>
      </c>
      <c r="C13" s="18" t="e">
        <f>'Main Meals'!#REF!</f>
        <v>#REF!</v>
      </c>
      <c r="D13" s="21" t="s">
        <v>114</v>
      </c>
      <c r="E13" s="30" t="s">
        <v>19</v>
      </c>
      <c r="F13" s="30" t="s">
        <v>19</v>
      </c>
      <c r="G13" s="30" t="s">
        <v>19</v>
      </c>
      <c r="H13" s="30"/>
      <c r="I13" s="30" t="s">
        <v>19</v>
      </c>
      <c r="J13" s="30" t="s">
        <v>19</v>
      </c>
      <c r="K13" s="30" t="s">
        <v>19</v>
      </c>
    </row>
    <row r="14" spans="1:29" hidden="1">
      <c r="A14" s="13">
        <f>'Main Meals'!B13</f>
        <v>1600</v>
      </c>
      <c r="B14" s="18">
        <f>'Main Meals'!C13</f>
        <v>1602</v>
      </c>
      <c r="C14" s="18" t="e">
        <f>'Main Meals'!#REF!</f>
        <v>#REF!</v>
      </c>
      <c r="D14" s="21" t="s">
        <v>114</v>
      </c>
      <c r="E14" s="30" t="s">
        <v>19</v>
      </c>
      <c r="F14" s="30" t="s">
        <v>19</v>
      </c>
      <c r="G14" s="30" t="s">
        <v>19</v>
      </c>
      <c r="H14" s="30"/>
      <c r="I14" s="30" t="s">
        <v>19</v>
      </c>
      <c r="J14" s="30" t="s">
        <v>19</v>
      </c>
      <c r="K14" s="30" t="s">
        <v>19</v>
      </c>
    </row>
    <row r="15" spans="1:29" hidden="1">
      <c r="A15" s="13">
        <f>'Main Meals'!B14</f>
        <v>1700</v>
      </c>
      <c r="B15" s="19">
        <f>'Main Meals'!C14</f>
        <v>1700</v>
      </c>
      <c r="C15" s="19" t="e">
        <f>'Main Meals'!#REF!</f>
        <v>#REF!</v>
      </c>
      <c r="D15" s="20"/>
      <c r="E15" s="32"/>
      <c r="F15" s="32"/>
      <c r="G15" s="32"/>
      <c r="H15" s="32"/>
      <c r="I15" s="32"/>
      <c r="J15" s="32"/>
      <c r="K15" s="32"/>
    </row>
    <row r="16" spans="1:29" hidden="1">
      <c r="A16" s="13">
        <f>'Main Meals'!B15</f>
        <v>1800</v>
      </c>
      <c r="B16" s="13">
        <f>'Main Meals'!C15</f>
        <v>1801</v>
      </c>
      <c r="C16" s="13" t="e">
        <f>'Main Meals'!#REF!</f>
        <v>#REF!</v>
      </c>
      <c r="D16" s="17" t="s">
        <v>114</v>
      </c>
      <c r="E16" s="33" t="s">
        <v>19</v>
      </c>
      <c r="F16" s="33" t="s">
        <v>19</v>
      </c>
      <c r="G16" s="33" t="s">
        <v>19</v>
      </c>
      <c r="H16" s="33"/>
      <c r="I16" s="33" t="s">
        <v>19</v>
      </c>
      <c r="J16" s="33" t="s">
        <v>19</v>
      </c>
      <c r="K16" s="33" t="s">
        <v>19</v>
      </c>
    </row>
    <row r="17" spans="1:11" hidden="1">
      <c r="A17" s="13">
        <f>'Main Meals'!B16</f>
        <v>1800</v>
      </c>
      <c r="B17" s="13">
        <f>'Main Meals'!C16</f>
        <v>1802</v>
      </c>
      <c r="C17" s="13" t="e">
        <f>'Main Meals'!#REF!</f>
        <v>#REF!</v>
      </c>
      <c r="D17" s="17" t="s">
        <v>114</v>
      </c>
      <c r="E17" s="33" t="s">
        <v>19</v>
      </c>
      <c r="F17" s="33" t="s">
        <v>19</v>
      </c>
      <c r="G17" s="33" t="s">
        <v>19</v>
      </c>
      <c r="H17" s="33"/>
      <c r="I17" s="33" t="s">
        <v>19</v>
      </c>
      <c r="J17" s="33" t="s">
        <v>19</v>
      </c>
      <c r="K17" s="33" t="s">
        <v>19</v>
      </c>
    </row>
    <row r="18" spans="1:11" hidden="1">
      <c r="A18" s="13">
        <f>'Main Meals'!B17</f>
        <v>1800</v>
      </c>
      <c r="B18" s="13">
        <f>'Main Meals'!C17</f>
        <v>1803</v>
      </c>
      <c r="C18" s="13" t="e">
        <f>'Main Meals'!#REF!</f>
        <v>#REF!</v>
      </c>
      <c r="D18" s="17" t="s">
        <v>114</v>
      </c>
      <c r="E18" s="33" t="s">
        <v>19</v>
      </c>
      <c r="F18" s="33" t="s">
        <v>19</v>
      </c>
      <c r="G18" s="33" t="s">
        <v>19</v>
      </c>
      <c r="H18" s="33"/>
      <c r="I18" s="33" t="s">
        <v>19</v>
      </c>
      <c r="J18" s="33" t="s">
        <v>19</v>
      </c>
      <c r="K18" s="33" t="s">
        <v>19</v>
      </c>
    </row>
    <row r="19" spans="1:11" hidden="1">
      <c r="A19" s="13">
        <f>'Main Meals'!B18</f>
        <v>1800</v>
      </c>
      <c r="B19" s="13">
        <f>'Main Meals'!C18</f>
        <v>1804</v>
      </c>
      <c r="C19" s="13" t="e">
        <f>'Main Meals'!#REF!</f>
        <v>#REF!</v>
      </c>
      <c r="D19" s="17" t="s">
        <v>114</v>
      </c>
      <c r="E19" s="33" t="s">
        <v>19</v>
      </c>
      <c r="F19" s="33" t="s">
        <v>19</v>
      </c>
      <c r="G19" s="33" t="s">
        <v>19</v>
      </c>
      <c r="H19" s="33"/>
      <c r="I19" s="33" t="s">
        <v>19</v>
      </c>
      <c r="J19" s="33" t="s">
        <v>19</v>
      </c>
      <c r="K19" s="33" t="s">
        <v>19</v>
      </c>
    </row>
    <row r="20" spans="1:11" hidden="1">
      <c r="A20" s="13">
        <f>'Main Meals'!B19</f>
        <v>1900</v>
      </c>
      <c r="B20" s="13">
        <f>'Main Meals'!C19</f>
        <v>1901</v>
      </c>
      <c r="C20" s="13" t="e">
        <f>'Main Meals'!#REF!</f>
        <v>#REF!</v>
      </c>
      <c r="D20" s="17" t="s">
        <v>114</v>
      </c>
      <c r="E20" s="33" t="s">
        <v>515</v>
      </c>
      <c r="F20" s="33" t="s">
        <v>515</v>
      </c>
      <c r="G20" s="33" t="s">
        <v>515</v>
      </c>
      <c r="H20" s="33"/>
      <c r="I20" s="33" t="s">
        <v>515</v>
      </c>
      <c r="J20" s="33" t="s">
        <v>515</v>
      </c>
      <c r="K20" s="33" t="s">
        <v>515</v>
      </c>
    </row>
    <row r="21" spans="1:11" hidden="1">
      <c r="A21" s="13">
        <f>'Main Meals'!B20</f>
        <v>1900</v>
      </c>
      <c r="B21" s="13">
        <f>'Main Meals'!C20</f>
        <v>1902</v>
      </c>
      <c r="C21" s="13" t="e">
        <f>'Main Meals'!#REF!</f>
        <v>#REF!</v>
      </c>
      <c r="D21" s="17" t="s">
        <v>114</v>
      </c>
      <c r="E21" s="33" t="s">
        <v>515</v>
      </c>
      <c r="F21" s="33" t="s">
        <v>515</v>
      </c>
      <c r="G21" s="33" t="s">
        <v>515</v>
      </c>
      <c r="H21" s="33"/>
      <c r="I21" s="33" t="s">
        <v>515</v>
      </c>
      <c r="J21" s="33" t="s">
        <v>515</v>
      </c>
      <c r="K21" s="33" t="s">
        <v>515</v>
      </c>
    </row>
    <row r="22" spans="1:11" hidden="1">
      <c r="A22" s="13">
        <f>'Main Meals'!B21</f>
        <v>1900</v>
      </c>
      <c r="B22" s="13">
        <f>'Main Meals'!C21</f>
        <v>1903</v>
      </c>
      <c r="C22" s="13" t="e">
        <f>'Main Meals'!#REF!</f>
        <v>#REF!</v>
      </c>
      <c r="D22" s="17" t="s">
        <v>114</v>
      </c>
      <c r="E22" s="33" t="s">
        <v>515</v>
      </c>
      <c r="F22" s="33" t="s">
        <v>515</v>
      </c>
      <c r="G22" s="33" t="s">
        <v>515</v>
      </c>
      <c r="H22" s="33"/>
      <c r="I22" s="33" t="s">
        <v>515</v>
      </c>
      <c r="J22" s="33" t="s">
        <v>515</v>
      </c>
      <c r="K22" s="33" t="s">
        <v>515</v>
      </c>
    </row>
    <row r="23" spans="1:11" hidden="1">
      <c r="A23" s="13">
        <f>'Main Meals'!B22</f>
        <v>1900</v>
      </c>
      <c r="B23" s="13">
        <f>'Main Meals'!C22</f>
        <v>1904</v>
      </c>
      <c r="C23" s="13" t="e">
        <f>'Main Meals'!#REF!</f>
        <v>#REF!</v>
      </c>
      <c r="D23" s="17" t="s">
        <v>114</v>
      </c>
      <c r="E23" s="33" t="s">
        <v>515</v>
      </c>
      <c r="F23" s="33" t="s">
        <v>515</v>
      </c>
      <c r="G23" s="33" t="s">
        <v>515</v>
      </c>
      <c r="H23" s="33"/>
      <c r="I23" s="33" t="s">
        <v>515</v>
      </c>
      <c r="J23" s="33" t="s">
        <v>515</v>
      </c>
      <c r="K23" s="33" t="s">
        <v>515</v>
      </c>
    </row>
    <row r="24" spans="1:11" hidden="1">
      <c r="A24" s="13">
        <f>'Main Meals'!B23</f>
        <v>2000</v>
      </c>
      <c r="B24" s="13">
        <f>'Main Meals'!C23</f>
        <v>2000</v>
      </c>
      <c r="C24" s="13" t="e">
        <f>'Main Meals'!#REF!</f>
        <v>#REF!</v>
      </c>
      <c r="D24" s="17" t="s">
        <v>114</v>
      </c>
      <c r="E24" s="33" t="s">
        <v>19</v>
      </c>
      <c r="F24" s="33" t="s">
        <v>19</v>
      </c>
      <c r="G24" s="33" t="s">
        <v>19</v>
      </c>
      <c r="H24" s="33"/>
      <c r="I24" s="33" t="s">
        <v>19</v>
      </c>
      <c r="J24" s="33" t="s">
        <v>515</v>
      </c>
      <c r="K24" s="33" t="s">
        <v>515</v>
      </c>
    </row>
    <row r="25" spans="1:11" hidden="1">
      <c r="A25" s="13">
        <f>'Main Meals'!B24</f>
        <v>2100</v>
      </c>
      <c r="B25" s="13">
        <f>'Main Meals'!C24</f>
        <v>2100</v>
      </c>
      <c r="C25" s="13" t="e">
        <f>'Main Meals'!#REF!</f>
        <v>#REF!</v>
      </c>
      <c r="D25" s="17" t="s">
        <v>27</v>
      </c>
      <c r="E25" s="33" t="s">
        <v>19</v>
      </c>
      <c r="F25" s="33" t="s">
        <v>19</v>
      </c>
      <c r="G25" s="33" t="s">
        <v>19</v>
      </c>
      <c r="H25" s="33"/>
      <c r="I25" s="33" t="s">
        <v>19</v>
      </c>
      <c r="J25" s="33" t="s">
        <v>515</v>
      </c>
      <c r="K25" s="33" t="s">
        <v>515</v>
      </c>
    </row>
    <row r="26" spans="1:11" hidden="1">
      <c r="A26" s="13">
        <f>'Main Meals'!B25</f>
        <v>2200</v>
      </c>
      <c r="B26" s="13">
        <f>'Main Meals'!C25</f>
        <v>2200</v>
      </c>
      <c r="C26" s="13" t="e">
        <f>'Main Meals'!#REF!</f>
        <v>#REF!</v>
      </c>
      <c r="D26" s="17" t="s">
        <v>27</v>
      </c>
      <c r="E26" s="33" t="s">
        <v>515</v>
      </c>
      <c r="F26" s="33" t="s">
        <v>19</v>
      </c>
      <c r="G26" s="33" t="s">
        <v>19</v>
      </c>
      <c r="H26" s="33"/>
      <c r="I26" s="33" t="s">
        <v>19</v>
      </c>
      <c r="J26" s="33" t="s">
        <v>515</v>
      </c>
      <c r="K26" s="33" t="s">
        <v>515</v>
      </c>
    </row>
    <row r="27" spans="1:11" hidden="1">
      <c r="A27" s="13">
        <f>'Main Meals'!B26</f>
        <v>2300</v>
      </c>
      <c r="B27" s="13">
        <f>'Main Meals'!C26</f>
        <v>2300</v>
      </c>
      <c r="C27" s="13" t="e">
        <f>'Main Meals'!#REF!</f>
        <v>#REF!</v>
      </c>
      <c r="D27" s="17" t="s">
        <v>114</v>
      </c>
      <c r="E27" s="33" t="s">
        <v>19</v>
      </c>
      <c r="F27" s="33" t="s">
        <v>515</v>
      </c>
      <c r="G27" s="33" t="s">
        <v>515</v>
      </c>
      <c r="H27" s="33"/>
      <c r="I27" s="33" t="s">
        <v>515</v>
      </c>
      <c r="J27" s="33" t="s">
        <v>515</v>
      </c>
      <c r="K27" s="33" t="s">
        <v>515</v>
      </c>
    </row>
    <row r="28" spans="1:11" hidden="1">
      <c r="A28" s="13">
        <f>'Main Meals'!B27</f>
        <v>2400</v>
      </c>
      <c r="B28" s="13">
        <f>'Main Meals'!C27</f>
        <v>2400</v>
      </c>
      <c r="C28" s="13" t="e">
        <f>'Main Meals'!#REF!</f>
        <v>#REF!</v>
      </c>
      <c r="D28" s="17" t="s">
        <v>114</v>
      </c>
      <c r="E28" s="33" t="s">
        <v>515</v>
      </c>
      <c r="F28" s="33" t="s">
        <v>515</v>
      </c>
      <c r="G28" s="33" t="s">
        <v>515</v>
      </c>
      <c r="H28" s="33"/>
      <c r="I28" s="33" t="s">
        <v>515</v>
      </c>
      <c r="J28" s="33" t="s">
        <v>515</v>
      </c>
      <c r="K28" s="33" t="s">
        <v>19</v>
      </c>
    </row>
    <row r="29" spans="1:11" hidden="1">
      <c r="A29" s="13">
        <f>'Main Meals'!B28</f>
        <v>2500</v>
      </c>
      <c r="B29" s="13">
        <f>'Main Meals'!C28</f>
        <v>2500</v>
      </c>
      <c r="C29" s="13" t="e">
        <f>'Main Meals'!#REF!</f>
        <v>#REF!</v>
      </c>
      <c r="D29" s="17" t="s">
        <v>27</v>
      </c>
      <c r="E29" s="33" t="s">
        <v>515</v>
      </c>
      <c r="F29" s="33" t="s">
        <v>515</v>
      </c>
      <c r="G29" s="33" t="s">
        <v>515</v>
      </c>
      <c r="H29" s="33"/>
      <c r="I29" s="33" t="s">
        <v>515</v>
      </c>
      <c r="J29" s="33" t="s">
        <v>515</v>
      </c>
      <c r="K29" s="33" t="s">
        <v>515</v>
      </c>
    </row>
    <row r="30" spans="1:11" hidden="1">
      <c r="A30" s="13">
        <f>'Main Meals'!B29</f>
        <v>2600</v>
      </c>
      <c r="B30" s="13">
        <f>'Main Meals'!C29</f>
        <v>2601</v>
      </c>
      <c r="C30" s="13" t="e">
        <f>'Main Meals'!#REF!</f>
        <v>#REF!</v>
      </c>
      <c r="D30" s="17" t="s">
        <v>114</v>
      </c>
      <c r="E30" s="33" t="s">
        <v>515</v>
      </c>
      <c r="F30" s="33" t="s">
        <v>515</v>
      </c>
      <c r="G30" s="33" t="s">
        <v>515</v>
      </c>
      <c r="H30" s="33"/>
      <c r="I30" s="33" t="s">
        <v>515</v>
      </c>
      <c r="J30" s="33" t="s">
        <v>515</v>
      </c>
      <c r="K30" s="33" t="s">
        <v>515</v>
      </c>
    </row>
    <row r="31" spans="1:11" hidden="1">
      <c r="A31" s="13">
        <f>'Main Meals'!B30</f>
        <v>2600</v>
      </c>
      <c r="B31" s="13">
        <f>'Main Meals'!C30</f>
        <v>2602</v>
      </c>
      <c r="C31" s="13" t="e">
        <f>'Main Meals'!#REF!</f>
        <v>#REF!</v>
      </c>
      <c r="D31" s="17" t="s">
        <v>114</v>
      </c>
      <c r="E31" s="33" t="s">
        <v>515</v>
      </c>
      <c r="F31" s="33" t="s">
        <v>515</v>
      </c>
      <c r="G31" s="33" t="s">
        <v>515</v>
      </c>
      <c r="H31" s="33"/>
      <c r="I31" s="33" t="s">
        <v>515</v>
      </c>
      <c r="J31" s="33" t="s">
        <v>515</v>
      </c>
      <c r="K31" s="33" t="s">
        <v>515</v>
      </c>
    </row>
    <row r="32" spans="1:11" hidden="1">
      <c r="A32" s="13">
        <f>'Main Meals'!B31</f>
        <v>2600</v>
      </c>
      <c r="B32" s="13">
        <f>'Main Meals'!C31</f>
        <v>2603</v>
      </c>
      <c r="C32" s="13" t="e">
        <f>'Main Meals'!#REF!</f>
        <v>#REF!</v>
      </c>
      <c r="D32" s="17" t="s">
        <v>516</v>
      </c>
      <c r="E32" s="33" t="s">
        <v>515</v>
      </c>
      <c r="F32" s="33" t="s">
        <v>515</v>
      </c>
      <c r="G32" s="33" t="s">
        <v>515</v>
      </c>
      <c r="H32" s="33"/>
      <c r="I32" s="33" t="s">
        <v>515</v>
      </c>
      <c r="J32" s="33" t="s">
        <v>515</v>
      </c>
      <c r="K32" s="33" t="s">
        <v>515</v>
      </c>
    </row>
    <row r="33" spans="1:11" hidden="1">
      <c r="A33" s="13">
        <f>'Main Meals'!B32</f>
        <v>2700</v>
      </c>
      <c r="B33" s="13">
        <f>'Main Meals'!C32</f>
        <v>2701</v>
      </c>
      <c r="C33" s="13" t="e">
        <f>'Main Meals'!#REF!</f>
        <v>#REF!</v>
      </c>
      <c r="D33" s="17" t="s">
        <v>114</v>
      </c>
      <c r="E33" s="33" t="s">
        <v>19</v>
      </c>
      <c r="F33" s="33" t="s">
        <v>19</v>
      </c>
      <c r="G33" s="44" t="s">
        <v>515</v>
      </c>
      <c r="H33" s="44">
        <v>1601</v>
      </c>
      <c r="I33" s="33" t="s">
        <v>515</v>
      </c>
      <c r="J33" s="33" t="s">
        <v>515</v>
      </c>
      <c r="K33" s="33" t="s">
        <v>515</v>
      </c>
    </row>
    <row r="34" spans="1:11" hidden="1">
      <c r="A34" s="13">
        <f>'Main Meals'!B33</f>
        <v>2700</v>
      </c>
      <c r="B34" s="13">
        <f>'Main Meals'!C33</f>
        <v>2702</v>
      </c>
      <c r="C34" s="13" t="e">
        <f>'Main Meals'!#REF!</f>
        <v>#REF!</v>
      </c>
      <c r="D34" s="17" t="s">
        <v>114</v>
      </c>
      <c r="E34" s="33" t="s">
        <v>19</v>
      </c>
      <c r="F34" s="33" t="s">
        <v>19</v>
      </c>
      <c r="G34" s="44" t="s">
        <v>515</v>
      </c>
      <c r="H34" s="44">
        <v>1602</v>
      </c>
      <c r="I34" s="33" t="s">
        <v>515</v>
      </c>
      <c r="J34" s="33" t="s">
        <v>515</v>
      </c>
      <c r="K34" s="33" t="s">
        <v>515</v>
      </c>
    </row>
    <row r="35" spans="1:11" hidden="1">
      <c r="A35" s="13">
        <f>'Main Meals'!B34</f>
        <v>2700</v>
      </c>
      <c r="B35" s="13">
        <f>'Main Meals'!C34</f>
        <v>2703</v>
      </c>
      <c r="C35" s="13" t="e">
        <f>'Main Meals'!#REF!</f>
        <v>#REF!</v>
      </c>
      <c r="D35" s="17" t="s">
        <v>114</v>
      </c>
      <c r="E35" s="33" t="s">
        <v>19</v>
      </c>
      <c r="F35" s="33" t="s">
        <v>19</v>
      </c>
      <c r="G35" s="44" t="s">
        <v>515</v>
      </c>
      <c r="H35" s="44">
        <v>1602</v>
      </c>
      <c r="I35" s="33" t="s">
        <v>515</v>
      </c>
      <c r="J35" s="33" t="s">
        <v>515</v>
      </c>
      <c r="K35" s="33" t="s">
        <v>515</v>
      </c>
    </row>
    <row r="36" spans="1:11" hidden="1">
      <c r="A36" s="13">
        <f>'Main Meals'!B35</f>
        <v>2800</v>
      </c>
      <c r="B36" s="13">
        <f>'Main Meals'!C35</f>
        <v>2800</v>
      </c>
      <c r="C36" s="13" t="e">
        <f>'Main Meals'!#REF!</f>
        <v>#REF!</v>
      </c>
      <c r="D36" s="17" t="s">
        <v>114</v>
      </c>
      <c r="E36" s="33" t="s">
        <v>515</v>
      </c>
      <c r="F36" s="33" t="s">
        <v>515</v>
      </c>
      <c r="G36" s="33" t="s">
        <v>515</v>
      </c>
      <c r="H36" s="33"/>
      <c r="I36" s="33" t="s">
        <v>515</v>
      </c>
      <c r="J36" s="33" t="s">
        <v>515</v>
      </c>
      <c r="K36" s="33" t="s">
        <v>515</v>
      </c>
    </row>
    <row r="37" spans="1:11" hidden="1">
      <c r="A37" s="13">
        <f>'Main Meals'!B36</f>
        <v>2900</v>
      </c>
      <c r="B37" s="13">
        <f>'Main Meals'!C36</f>
        <v>2900</v>
      </c>
      <c r="C37" s="13" t="e">
        <f>'Main Meals'!#REF!</f>
        <v>#REF!</v>
      </c>
      <c r="D37" s="17" t="s">
        <v>114</v>
      </c>
      <c r="E37" s="33" t="s">
        <v>19</v>
      </c>
      <c r="F37" s="33" t="s">
        <v>19</v>
      </c>
      <c r="G37" s="44" t="s">
        <v>515</v>
      </c>
      <c r="H37" s="44">
        <v>3100</v>
      </c>
      <c r="I37" s="33" t="s">
        <v>515</v>
      </c>
      <c r="J37" s="33" t="s">
        <v>515</v>
      </c>
      <c r="K37" s="33" t="s">
        <v>515</v>
      </c>
    </row>
    <row r="38" spans="1:11" hidden="1">
      <c r="A38" s="13">
        <f>'Main Meals'!B37</f>
        <v>3000</v>
      </c>
      <c r="B38" s="13">
        <f>'Main Meals'!C37</f>
        <v>3000</v>
      </c>
      <c r="C38" s="13" t="e">
        <f>'Main Meals'!#REF!</f>
        <v>#REF!</v>
      </c>
      <c r="D38" s="17" t="s">
        <v>27</v>
      </c>
      <c r="E38" s="33" t="s">
        <v>515</v>
      </c>
      <c r="F38" s="33" t="s">
        <v>515</v>
      </c>
      <c r="G38" s="33" t="s">
        <v>515</v>
      </c>
      <c r="H38" s="33"/>
      <c r="I38" s="33" t="s">
        <v>19</v>
      </c>
      <c r="J38" s="33" t="s">
        <v>19</v>
      </c>
      <c r="K38" s="33" t="s">
        <v>515</v>
      </c>
    </row>
    <row r="39" spans="1:11" hidden="1">
      <c r="A39" s="13">
        <f>'Main Meals'!B38</f>
        <v>3100</v>
      </c>
      <c r="B39" s="13">
        <f>'Main Meals'!C38</f>
        <v>3100</v>
      </c>
      <c r="C39" s="13" t="e">
        <f>'Main Meals'!#REF!</f>
        <v>#REF!</v>
      </c>
      <c r="D39" s="17" t="s">
        <v>27</v>
      </c>
      <c r="E39" s="33" t="s">
        <v>19</v>
      </c>
      <c r="F39" s="33" t="s">
        <v>19</v>
      </c>
      <c r="G39" s="33" t="s">
        <v>19</v>
      </c>
      <c r="H39" s="33"/>
      <c r="I39" s="33" t="s">
        <v>19</v>
      </c>
      <c r="J39" s="33" t="s">
        <v>515</v>
      </c>
      <c r="K39" s="33" t="s">
        <v>515</v>
      </c>
    </row>
    <row r="40" spans="1:11" hidden="1">
      <c r="A40" s="13">
        <f>'Main Meals'!B39</f>
        <v>3200</v>
      </c>
      <c r="B40" s="13">
        <f>'Main Meals'!C39</f>
        <v>3200</v>
      </c>
      <c r="C40" s="13" t="e">
        <f>'Main Meals'!#REF!</f>
        <v>#REF!</v>
      </c>
      <c r="D40" s="17" t="s">
        <v>27</v>
      </c>
      <c r="E40" s="33" t="s">
        <v>515</v>
      </c>
      <c r="F40" s="33" t="s">
        <v>515</v>
      </c>
      <c r="G40" s="33" t="s">
        <v>515</v>
      </c>
      <c r="H40" s="33"/>
      <c r="I40" s="33" t="s">
        <v>515</v>
      </c>
      <c r="J40" s="33" t="s">
        <v>515</v>
      </c>
      <c r="K40" s="33" t="s">
        <v>515</v>
      </c>
    </row>
    <row r="41" spans="1:11" hidden="1">
      <c r="A41" s="13">
        <f>'Main Meals'!B40</f>
        <v>3300</v>
      </c>
      <c r="B41" s="13">
        <f>'Main Meals'!C40</f>
        <v>3301</v>
      </c>
      <c r="C41" s="13" t="e">
        <f>'Main Meals'!#REF!</f>
        <v>#REF!</v>
      </c>
      <c r="D41" s="17" t="s">
        <v>114</v>
      </c>
      <c r="E41" s="33" t="s">
        <v>515</v>
      </c>
      <c r="F41" s="33" t="s">
        <v>515</v>
      </c>
      <c r="G41" s="33" t="s">
        <v>515</v>
      </c>
      <c r="H41" s="33"/>
      <c r="I41" s="33" t="s">
        <v>19</v>
      </c>
      <c r="J41" s="33" t="s">
        <v>19</v>
      </c>
      <c r="K41" s="33" t="s">
        <v>19</v>
      </c>
    </row>
    <row r="42" spans="1:11" hidden="1">
      <c r="A42" s="13">
        <f>'Main Meals'!B41</f>
        <v>3300</v>
      </c>
      <c r="B42" s="13">
        <f>'Main Meals'!C41</f>
        <v>3302</v>
      </c>
      <c r="C42" s="13" t="e">
        <f>'Main Meals'!#REF!</f>
        <v>#REF!</v>
      </c>
      <c r="D42" s="17" t="s">
        <v>114</v>
      </c>
      <c r="E42" s="33" t="s">
        <v>515</v>
      </c>
      <c r="F42" s="33" t="s">
        <v>515</v>
      </c>
      <c r="G42" s="33" t="s">
        <v>515</v>
      </c>
      <c r="H42" s="33"/>
      <c r="I42" s="33" t="s">
        <v>19</v>
      </c>
      <c r="J42" s="33" t="s">
        <v>19</v>
      </c>
      <c r="K42" s="33" t="s">
        <v>19</v>
      </c>
    </row>
    <row r="43" spans="1:11" hidden="1">
      <c r="A43" s="13">
        <f>'Main Meals'!B42</f>
        <v>3300</v>
      </c>
      <c r="B43" s="13">
        <f>'Main Meals'!C42</f>
        <v>3303</v>
      </c>
      <c r="C43" s="13" t="e">
        <f>'Main Meals'!#REF!</f>
        <v>#REF!</v>
      </c>
      <c r="D43" s="17" t="s">
        <v>114</v>
      </c>
      <c r="E43" s="33" t="s">
        <v>515</v>
      </c>
      <c r="F43" s="33" t="s">
        <v>515</v>
      </c>
      <c r="G43" s="33" t="s">
        <v>515</v>
      </c>
      <c r="H43" s="33"/>
      <c r="I43" s="33" t="s">
        <v>19</v>
      </c>
      <c r="J43" s="33" t="s">
        <v>19</v>
      </c>
      <c r="K43" s="33" t="s">
        <v>19</v>
      </c>
    </row>
    <row r="44" spans="1:11" hidden="1">
      <c r="A44" s="13">
        <f>'Main Meals'!B43</f>
        <v>3300</v>
      </c>
      <c r="B44" s="13">
        <f>'Main Meals'!C43</f>
        <v>3304</v>
      </c>
      <c r="C44" s="13" t="e">
        <f>'Main Meals'!#REF!</f>
        <v>#REF!</v>
      </c>
      <c r="D44" s="17" t="s">
        <v>114</v>
      </c>
      <c r="E44" s="33" t="s">
        <v>515</v>
      </c>
      <c r="F44" s="33" t="s">
        <v>515</v>
      </c>
      <c r="G44" s="33" t="s">
        <v>515</v>
      </c>
      <c r="H44" s="33"/>
      <c r="I44" s="33" t="s">
        <v>19</v>
      </c>
      <c r="J44" s="33" t="s">
        <v>19</v>
      </c>
      <c r="K44" s="33" t="s">
        <v>19</v>
      </c>
    </row>
    <row r="45" spans="1:11" hidden="1">
      <c r="A45" s="13">
        <f>'Main Meals'!B44</f>
        <v>3400</v>
      </c>
      <c r="B45" s="13">
        <f>'Main Meals'!C44</f>
        <v>3400</v>
      </c>
      <c r="C45" s="13" t="e">
        <f>'Main Meals'!#REF!</f>
        <v>#REF!</v>
      </c>
      <c r="D45" s="17" t="s">
        <v>114</v>
      </c>
      <c r="E45" s="33" t="s">
        <v>19</v>
      </c>
      <c r="F45" s="33" t="s">
        <v>19</v>
      </c>
      <c r="G45" s="33" t="s">
        <v>19</v>
      </c>
      <c r="H45" s="33"/>
      <c r="I45" s="33" t="s">
        <v>19</v>
      </c>
      <c r="J45" s="33" t="s">
        <v>19</v>
      </c>
      <c r="K45" s="33" t="s">
        <v>19</v>
      </c>
    </row>
    <row r="46" spans="1:11" hidden="1">
      <c r="A46" s="13">
        <f>'Main Meals'!B45</f>
        <v>3500</v>
      </c>
      <c r="B46" s="18">
        <f>'Main Meals'!C45</f>
        <v>3500</v>
      </c>
      <c r="C46" s="18" t="e">
        <f>'Main Meals'!#REF!</f>
        <v>#REF!</v>
      </c>
      <c r="D46" s="21" t="s">
        <v>114</v>
      </c>
      <c r="E46" s="33" t="s">
        <v>19</v>
      </c>
      <c r="F46" s="33" t="s">
        <v>19</v>
      </c>
      <c r="G46" s="33" t="s">
        <v>19</v>
      </c>
      <c r="H46" s="33"/>
      <c r="I46" s="33" t="s">
        <v>19</v>
      </c>
      <c r="J46" s="33" t="s">
        <v>19</v>
      </c>
      <c r="K46" s="33" t="s">
        <v>19</v>
      </c>
    </row>
    <row r="47" spans="1:11" hidden="1">
      <c r="A47" s="13">
        <f>'Main Meals'!B46</f>
        <v>3600</v>
      </c>
      <c r="B47" s="19">
        <f>'Main Meals'!C46</f>
        <v>3600</v>
      </c>
      <c r="C47" s="19" t="e">
        <f>'Main Meals'!#REF!</f>
        <v>#REF!</v>
      </c>
      <c r="D47" s="20"/>
      <c r="E47" s="32"/>
      <c r="F47" s="32"/>
      <c r="G47" s="32"/>
      <c r="H47" s="32"/>
      <c r="I47" s="32"/>
      <c r="J47" s="32"/>
      <c r="K47" s="32"/>
    </row>
    <row r="48" spans="1:11" hidden="1">
      <c r="A48" s="13">
        <f>'Main Meals'!B47</f>
        <v>3700</v>
      </c>
      <c r="B48" s="13">
        <f>'Main Meals'!C47</f>
        <v>3700</v>
      </c>
      <c r="C48" s="13" t="e">
        <f>'Main Meals'!#REF!</f>
        <v>#REF!</v>
      </c>
      <c r="D48" s="17" t="s">
        <v>27</v>
      </c>
      <c r="E48" s="33" t="s">
        <v>19</v>
      </c>
      <c r="F48" s="33" t="s">
        <v>19</v>
      </c>
      <c r="G48" s="33" t="s">
        <v>19</v>
      </c>
      <c r="H48" s="33"/>
      <c r="I48" s="33" t="s">
        <v>19</v>
      </c>
      <c r="J48" s="33" t="s">
        <v>19</v>
      </c>
      <c r="K48" s="33" t="s">
        <v>19</v>
      </c>
    </row>
    <row r="49" spans="1:11" hidden="1">
      <c r="A49" s="13">
        <f>'Main Meals'!B48</f>
        <v>3800</v>
      </c>
      <c r="B49" s="13">
        <f>'Main Meals'!C48</f>
        <v>3800</v>
      </c>
      <c r="C49" s="13" t="e">
        <f>'Main Meals'!#REF!</f>
        <v>#REF!</v>
      </c>
      <c r="D49" s="17" t="s">
        <v>27</v>
      </c>
      <c r="E49" s="33" t="s">
        <v>19</v>
      </c>
      <c r="F49" s="33" t="s">
        <v>19</v>
      </c>
      <c r="G49" s="33" t="s">
        <v>19</v>
      </c>
      <c r="H49" s="33"/>
      <c r="I49" s="33" t="s">
        <v>19</v>
      </c>
      <c r="J49" s="33" t="s">
        <v>19</v>
      </c>
      <c r="K49" s="33" t="s">
        <v>19</v>
      </c>
    </row>
    <row r="50" spans="1:11" hidden="1">
      <c r="A50" s="13">
        <f>'Main Meals'!B49</f>
        <v>3900</v>
      </c>
      <c r="B50" s="19">
        <f>'Main Meals'!C49</f>
        <v>3900</v>
      </c>
      <c r="C50" s="19" t="e">
        <f>'Main Meals'!#REF!</f>
        <v>#REF!</v>
      </c>
      <c r="D50" s="20"/>
      <c r="E50" s="32"/>
      <c r="F50" s="32"/>
      <c r="G50" s="32"/>
      <c r="H50" s="32"/>
      <c r="I50" s="32"/>
      <c r="J50" s="32"/>
      <c r="K50" s="32"/>
    </row>
    <row r="51" spans="1:11" hidden="1">
      <c r="A51" s="13">
        <f>'Main Meals'!B50</f>
        <v>4000</v>
      </c>
      <c r="B51" s="18">
        <f>'Main Meals'!C50</f>
        <v>4000</v>
      </c>
      <c r="C51" s="18" t="e">
        <f>'Main Meals'!#REF!</f>
        <v>#REF!</v>
      </c>
      <c r="D51" s="21" t="s">
        <v>114</v>
      </c>
      <c r="E51" s="33" t="s">
        <v>19</v>
      </c>
      <c r="F51" s="33" t="s">
        <v>19</v>
      </c>
      <c r="G51" s="33" t="s">
        <v>19</v>
      </c>
      <c r="H51" s="33"/>
      <c r="I51" s="33" t="s">
        <v>515</v>
      </c>
      <c r="J51" s="33" t="s">
        <v>515</v>
      </c>
      <c r="K51" s="33" t="s">
        <v>515</v>
      </c>
    </row>
    <row r="52" spans="1:11" hidden="1">
      <c r="A52" s="13">
        <f>'Main Meals'!B51</f>
        <v>4100</v>
      </c>
      <c r="B52" s="13">
        <f>'Main Meals'!C51</f>
        <v>4101</v>
      </c>
      <c r="C52" s="13" t="e">
        <f>'Main Meals'!#REF!</f>
        <v>#REF!</v>
      </c>
      <c r="D52" s="17" t="s">
        <v>114</v>
      </c>
      <c r="E52" s="33" t="s">
        <v>19</v>
      </c>
      <c r="F52" s="33" t="s">
        <v>19</v>
      </c>
      <c r="G52" s="33" t="s">
        <v>19</v>
      </c>
      <c r="H52" s="33"/>
      <c r="I52" s="33" t="s">
        <v>19</v>
      </c>
      <c r="J52" s="33" t="s">
        <v>19</v>
      </c>
      <c r="K52" s="33" t="s">
        <v>19</v>
      </c>
    </row>
    <row r="53" spans="1:11" hidden="1">
      <c r="A53" s="13">
        <f>'Main Meals'!B52</f>
        <v>4100</v>
      </c>
      <c r="B53" s="13">
        <f>'Main Meals'!C52</f>
        <v>4102</v>
      </c>
      <c r="C53" s="13" t="e">
        <f>'Main Meals'!#REF!</f>
        <v>#REF!</v>
      </c>
      <c r="D53" s="17" t="s">
        <v>114</v>
      </c>
      <c r="E53" s="33" t="s">
        <v>19</v>
      </c>
      <c r="F53" s="33" t="s">
        <v>19</v>
      </c>
      <c r="G53" s="33" t="s">
        <v>19</v>
      </c>
      <c r="H53" s="33"/>
      <c r="I53" s="33" t="s">
        <v>19</v>
      </c>
      <c r="J53" s="33" t="s">
        <v>19</v>
      </c>
      <c r="K53" s="33" t="s">
        <v>19</v>
      </c>
    </row>
    <row r="54" spans="1:11" hidden="1">
      <c r="A54" s="13">
        <f>'Main Meals'!B53</f>
        <v>4100</v>
      </c>
      <c r="B54" s="13">
        <f>'Main Meals'!C53</f>
        <v>4103</v>
      </c>
      <c r="C54" s="13" t="e">
        <f>'Main Meals'!#REF!</f>
        <v>#REF!</v>
      </c>
      <c r="D54" s="17" t="s">
        <v>114</v>
      </c>
      <c r="E54" s="33" t="s">
        <v>19</v>
      </c>
      <c r="F54" s="33" t="s">
        <v>19</v>
      </c>
      <c r="G54" s="33" t="s">
        <v>19</v>
      </c>
      <c r="H54" s="33"/>
      <c r="I54" s="33" t="s">
        <v>19</v>
      </c>
      <c r="J54" s="33" t="s">
        <v>19</v>
      </c>
      <c r="K54" s="33" t="s">
        <v>19</v>
      </c>
    </row>
    <row r="55" spans="1:11" hidden="1">
      <c r="A55" s="13">
        <f>'Main Meals'!B54</f>
        <v>4100</v>
      </c>
      <c r="B55" s="13">
        <f>'Main Meals'!C54</f>
        <v>4104</v>
      </c>
      <c r="C55" s="13" t="e">
        <f>'Main Meals'!#REF!</f>
        <v>#REF!</v>
      </c>
      <c r="D55" s="17" t="s">
        <v>114</v>
      </c>
      <c r="E55" s="33" t="s">
        <v>19</v>
      </c>
      <c r="F55" s="33" t="s">
        <v>19</v>
      </c>
      <c r="G55" s="33" t="s">
        <v>19</v>
      </c>
      <c r="H55" s="33"/>
      <c r="I55" s="33" t="s">
        <v>19</v>
      </c>
      <c r="J55" s="33" t="s">
        <v>19</v>
      </c>
      <c r="K55" s="33" t="s">
        <v>19</v>
      </c>
    </row>
    <row r="56" spans="1:11" hidden="1">
      <c r="A56" s="13">
        <f>'Main Meals'!B55</f>
        <v>4200</v>
      </c>
      <c r="B56" s="13">
        <f>'Main Meals'!C55</f>
        <v>4200</v>
      </c>
      <c r="C56" s="13" t="e">
        <f>'Main Meals'!#REF!</f>
        <v>#REF!</v>
      </c>
      <c r="D56" s="17" t="s">
        <v>114</v>
      </c>
      <c r="E56" s="33" t="s">
        <v>515</v>
      </c>
      <c r="F56" s="33" t="s">
        <v>515</v>
      </c>
      <c r="G56" s="33" t="s">
        <v>515</v>
      </c>
      <c r="H56" s="33"/>
      <c r="I56" s="33" t="s">
        <v>515</v>
      </c>
      <c r="J56" s="33" t="s">
        <v>515</v>
      </c>
      <c r="K56" s="33" t="s">
        <v>515</v>
      </c>
    </row>
    <row r="57" spans="1:11" hidden="1">
      <c r="A57" s="13">
        <f>'Main Meals'!B56</f>
        <v>4300</v>
      </c>
      <c r="B57" s="19">
        <f>'Main Meals'!C56</f>
        <v>4300</v>
      </c>
      <c r="C57" s="19" t="e">
        <f>'Main Meals'!#REF!</f>
        <v>#REF!</v>
      </c>
      <c r="D57" s="20" t="s">
        <v>114</v>
      </c>
      <c r="E57" s="32" t="s">
        <v>515</v>
      </c>
      <c r="F57" s="32" t="s">
        <v>515</v>
      </c>
      <c r="G57" s="32" t="s">
        <v>515</v>
      </c>
      <c r="H57" s="32"/>
      <c r="I57" s="32" t="s">
        <v>515</v>
      </c>
      <c r="J57" s="32" t="s">
        <v>515</v>
      </c>
      <c r="K57" s="32" t="s">
        <v>515</v>
      </c>
    </row>
    <row r="58" spans="1:11" hidden="1">
      <c r="A58" s="13">
        <f>'Main Meals'!B57</f>
        <v>4400</v>
      </c>
      <c r="B58" s="13">
        <f>'Main Meals'!C57</f>
        <v>4401</v>
      </c>
      <c r="C58" s="13" t="e">
        <f>'Main Meals'!#REF!</f>
        <v>#REF!</v>
      </c>
      <c r="D58" s="17" t="s">
        <v>114</v>
      </c>
      <c r="E58" s="33" t="s">
        <v>19</v>
      </c>
      <c r="F58" s="33" t="s">
        <v>19</v>
      </c>
      <c r="G58" s="33" t="s">
        <v>515</v>
      </c>
      <c r="H58" s="33"/>
      <c r="I58" s="33" t="s">
        <v>515</v>
      </c>
      <c r="J58" s="33" t="s">
        <v>515</v>
      </c>
      <c r="K58" s="33" t="s">
        <v>515</v>
      </c>
    </row>
    <row r="59" spans="1:11" hidden="1">
      <c r="A59" s="13">
        <f>'Main Meals'!B58</f>
        <v>4400</v>
      </c>
      <c r="B59" s="13">
        <f>'Main Meals'!C58</f>
        <v>4402</v>
      </c>
      <c r="C59" s="13" t="e">
        <f>'Main Meals'!#REF!</f>
        <v>#REF!</v>
      </c>
      <c r="D59" s="17" t="s">
        <v>114</v>
      </c>
      <c r="E59" s="33" t="s">
        <v>19</v>
      </c>
      <c r="F59" s="33" t="s">
        <v>19</v>
      </c>
      <c r="G59" s="33" t="s">
        <v>515</v>
      </c>
      <c r="H59" s="33"/>
      <c r="I59" s="33" t="s">
        <v>515</v>
      </c>
      <c r="J59" s="33" t="s">
        <v>515</v>
      </c>
      <c r="K59" s="33" t="s">
        <v>515</v>
      </c>
    </row>
    <row r="60" spans="1:11" hidden="1">
      <c r="A60" s="13">
        <f>'Main Meals'!B59</f>
        <v>4400</v>
      </c>
      <c r="B60" s="13">
        <f>'Main Meals'!C59</f>
        <v>4403</v>
      </c>
      <c r="C60" s="13" t="e">
        <f>'Main Meals'!#REF!</f>
        <v>#REF!</v>
      </c>
      <c r="D60" s="17" t="s">
        <v>114</v>
      </c>
      <c r="E60" s="33" t="s">
        <v>19</v>
      </c>
      <c r="F60" s="33" t="s">
        <v>19</v>
      </c>
      <c r="G60" s="33" t="s">
        <v>515</v>
      </c>
      <c r="H60" s="33"/>
      <c r="I60" s="33" t="s">
        <v>515</v>
      </c>
      <c r="J60" s="33" t="s">
        <v>515</v>
      </c>
      <c r="K60" s="33" t="s">
        <v>515</v>
      </c>
    </row>
    <row r="61" spans="1:11" hidden="1">
      <c r="A61" s="13">
        <f>'Main Meals'!B60</f>
        <v>4500</v>
      </c>
      <c r="B61" s="13">
        <f>'Main Meals'!C60</f>
        <v>4501</v>
      </c>
      <c r="C61" s="13" t="e">
        <f>'Main Meals'!#REF!</f>
        <v>#REF!</v>
      </c>
      <c r="D61" s="17" t="s">
        <v>114</v>
      </c>
      <c r="E61" s="33" t="s">
        <v>19</v>
      </c>
      <c r="F61" s="33" t="s">
        <v>19</v>
      </c>
      <c r="G61" s="33" t="s">
        <v>19</v>
      </c>
      <c r="H61" s="33"/>
      <c r="I61" s="33" t="s">
        <v>515</v>
      </c>
      <c r="J61" s="33" t="s">
        <v>515</v>
      </c>
      <c r="K61" s="33" t="s">
        <v>515</v>
      </c>
    </row>
    <row r="62" spans="1:11" hidden="1">
      <c r="A62" s="13">
        <f>'Main Meals'!B61</f>
        <v>4500</v>
      </c>
      <c r="B62" s="13">
        <f>'Main Meals'!C61</f>
        <v>4502</v>
      </c>
      <c r="C62" s="13" t="e">
        <f>'Main Meals'!#REF!</f>
        <v>#REF!</v>
      </c>
      <c r="D62" s="17" t="s">
        <v>114</v>
      </c>
      <c r="E62" s="33" t="s">
        <v>19</v>
      </c>
      <c r="F62" s="33" t="s">
        <v>19</v>
      </c>
      <c r="G62" s="33" t="s">
        <v>19</v>
      </c>
      <c r="H62" s="33"/>
      <c r="I62" s="33" t="s">
        <v>515</v>
      </c>
      <c r="J62" s="33" t="s">
        <v>515</v>
      </c>
      <c r="K62" s="33" t="s">
        <v>515</v>
      </c>
    </row>
    <row r="63" spans="1:11" hidden="1">
      <c r="A63" s="13">
        <f>'Main Meals'!B62</f>
        <v>4600</v>
      </c>
      <c r="B63" s="13">
        <f>'Main Meals'!C62</f>
        <v>4601</v>
      </c>
      <c r="C63" s="13" t="e">
        <f>'Main Meals'!#REF!</f>
        <v>#REF!</v>
      </c>
      <c r="D63" s="17" t="s">
        <v>114</v>
      </c>
      <c r="E63" s="33" t="s">
        <v>515</v>
      </c>
      <c r="F63" s="33" t="s">
        <v>515</v>
      </c>
      <c r="G63" s="33" t="s">
        <v>515</v>
      </c>
      <c r="H63" s="33"/>
      <c r="I63" s="33" t="s">
        <v>515</v>
      </c>
      <c r="J63" s="33" t="s">
        <v>515</v>
      </c>
      <c r="K63" s="33" t="s">
        <v>515</v>
      </c>
    </row>
    <row r="64" spans="1:11" hidden="1">
      <c r="A64" s="13">
        <f>'Main Meals'!B63</f>
        <v>4600</v>
      </c>
      <c r="B64" s="13">
        <f>'Main Meals'!C63</f>
        <v>4602</v>
      </c>
      <c r="C64" s="13" t="e">
        <f>'Main Meals'!#REF!</f>
        <v>#REF!</v>
      </c>
      <c r="D64" s="17" t="s">
        <v>114</v>
      </c>
      <c r="E64" s="33" t="s">
        <v>515</v>
      </c>
      <c r="F64" s="33" t="s">
        <v>515</v>
      </c>
      <c r="G64" s="33" t="s">
        <v>515</v>
      </c>
      <c r="H64" s="33"/>
      <c r="I64" s="33" t="s">
        <v>515</v>
      </c>
      <c r="J64" s="33" t="s">
        <v>515</v>
      </c>
      <c r="K64" s="33" t="s">
        <v>515</v>
      </c>
    </row>
    <row r="65" spans="1:11" hidden="1">
      <c r="A65" s="13">
        <f>'Main Meals'!B64</f>
        <v>4600</v>
      </c>
      <c r="B65" s="13">
        <f>'Main Meals'!C64</f>
        <v>4603</v>
      </c>
      <c r="C65" s="13" t="e">
        <f>'Main Meals'!#REF!</f>
        <v>#REF!</v>
      </c>
      <c r="D65" s="17" t="s">
        <v>114</v>
      </c>
      <c r="E65" s="33" t="s">
        <v>515</v>
      </c>
      <c r="F65" s="33" t="s">
        <v>515</v>
      </c>
      <c r="G65" s="33" t="s">
        <v>515</v>
      </c>
      <c r="H65" s="33"/>
      <c r="I65" s="33" t="s">
        <v>515</v>
      </c>
      <c r="J65" s="33" t="s">
        <v>515</v>
      </c>
      <c r="K65" s="33" t="s">
        <v>515</v>
      </c>
    </row>
    <row r="66" spans="1:11" hidden="1">
      <c r="A66" s="13">
        <f>'Main Meals'!B65</f>
        <v>4700</v>
      </c>
      <c r="B66" s="25">
        <f>'Main Meals'!C65</f>
        <v>4701</v>
      </c>
      <c r="C66" s="25" t="e">
        <f>'Main Meals'!#REF!</f>
        <v>#REF!</v>
      </c>
      <c r="D66" s="26" t="s">
        <v>114</v>
      </c>
      <c r="E66" s="34" t="s">
        <v>19</v>
      </c>
      <c r="F66" s="34" t="s">
        <v>19</v>
      </c>
      <c r="G66" s="34" t="s">
        <v>19</v>
      </c>
      <c r="H66" s="34"/>
      <c r="I66" s="34" t="s">
        <v>19</v>
      </c>
      <c r="J66" s="34" t="s">
        <v>19</v>
      </c>
      <c r="K66" s="34" t="s">
        <v>19</v>
      </c>
    </row>
    <row r="67" spans="1:11" hidden="1">
      <c r="A67" s="13">
        <f>'Main Meals'!B66</f>
        <v>4700</v>
      </c>
      <c r="B67" s="25">
        <f>'Main Meals'!C66</f>
        <v>4702</v>
      </c>
      <c r="C67" s="25" t="e">
        <f>'Main Meals'!#REF!</f>
        <v>#REF!</v>
      </c>
      <c r="D67" s="26" t="s">
        <v>114</v>
      </c>
      <c r="E67" s="34" t="s">
        <v>19</v>
      </c>
      <c r="F67" s="34" t="s">
        <v>19</v>
      </c>
      <c r="G67" s="34" t="s">
        <v>19</v>
      </c>
      <c r="H67" s="34"/>
      <c r="I67" s="34" t="s">
        <v>19</v>
      </c>
      <c r="J67" s="34" t="s">
        <v>19</v>
      </c>
      <c r="K67" s="34" t="s">
        <v>19</v>
      </c>
    </row>
    <row r="68" spans="1:11" hidden="1">
      <c r="A68" s="13">
        <f>'Main Meals'!B67</f>
        <v>4800</v>
      </c>
      <c r="B68" s="25">
        <f>'Main Meals'!C67</f>
        <v>4800</v>
      </c>
      <c r="C68" s="25" t="e">
        <f>'Main Meals'!#REF!</f>
        <v>#REF!</v>
      </c>
      <c r="D68" s="26" t="s">
        <v>114</v>
      </c>
      <c r="E68" s="34" t="s">
        <v>19</v>
      </c>
      <c r="F68" s="34" t="s">
        <v>19</v>
      </c>
      <c r="G68" s="34" t="s">
        <v>19</v>
      </c>
      <c r="H68" s="34"/>
      <c r="I68" s="34" t="s">
        <v>19</v>
      </c>
      <c r="J68" s="34" t="s">
        <v>19</v>
      </c>
      <c r="K68" s="34" t="s">
        <v>19</v>
      </c>
    </row>
    <row r="69" spans="1:11" hidden="1">
      <c r="A69" s="13">
        <f>'Main Meals'!B68</f>
        <v>4900</v>
      </c>
      <c r="B69" s="25">
        <f>'Main Meals'!C68</f>
        <v>4900</v>
      </c>
      <c r="C69" s="25" t="e">
        <f>'Main Meals'!#REF!</f>
        <v>#REF!</v>
      </c>
      <c r="D69" s="26" t="s">
        <v>114</v>
      </c>
      <c r="E69" s="34" t="s">
        <v>19</v>
      </c>
      <c r="F69" s="34" t="s">
        <v>19</v>
      </c>
      <c r="G69" s="44" t="s">
        <v>515</v>
      </c>
      <c r="H69" s="44">
        <v>5000</v>
      </c>
      <c r="I69" s="34" t="s">
        <v>515</v>
      </c>
      <c r="J69" s="34" t="s">
        <v>515</v>
      </c>
      <c r="K69" s="34" t="s">
        <v>515</v>
      </c>
    </row>
    <row r="70" spans="1:11" hidden="1">
      <c r="A70" s="13">
        <f>'Main Meals'!B69</f>
        <v>5000</v>
      </c>
      <c r="B70" s="35">
        <f>'Main Meals'!C69</f>
        <v>5001</v>
      </c>
      <c r="C70" s="35" t="e">
        <f>'Main Meals'!#REF!</f>
        <v>#REF!</v>
      </c>
      <c r="D70" s="36" t="s">
        <v>114</v>
      </c>
      <c r="E70" s="37" t="s">
        <v>19</v>
      </c>
      <c r="F70" s="37" t="s">
        <v>19</v>
      </c>
      <c r="G70" s="37" t="s">
        <v>19</v>
      </c>
      <c r="H70" s="37"/>
      <c r="I70" s="37" t="s">
        <v>19</v>
      </c>
      <c r="J70" s="37" t="s">
        <v>19</v>
      </c>
      <c r="K70" s="37" t="s">
        <v>19</v>
      </c>
    </row>
    <row r="71" spans="1:11" hidden="1">
      <c r="A71" s="13">
        <f>'Main Meals'!B71</f>
        <v>5100</v>
      </c>
      <c r="B71" s="35">
        <f>'Main Meals'!C71</f>
        <v>5101</v>
      </c>
      <c r="C71" s="35" t="e">
        <f>'Main Meals'!#REF!</f>
        <v>#REF!</v>
      </c>
      <c r="D71" s="36" t="s">
        <v>114</v>
      </c>
      <c r="E71" s="37" t="s">
        <v>19</v>
      </c>
      <c r="F71" s="37" t="s">
        <v>19</v>
      </c>
      <c r="G71" s="37" t="s">
        <v>19</v>
      </c>
      <c r="H71" s="37"/>
      <c r="I71" s="37" t="s">
        <v>19</v>
      </c>
      <c r="J71" s="37" t="s">
        <v>19</v>
      </c>
      <c r="K71" s="37" t="s">
        <v>19</v>
      </c>
    </row>
    <row r="72" spans="1:11" hidden="1">
      <c r="A72" s="13">
        <f>'Main Meals'!B72</f>
        <v>5100</v>
      </c>
      <c r="B72" s="35">
        <f>'Main Meals'!C72</f>
        <v>5102</v>
      </c>
      <c r="C72" s="35" t="e">
        <f>'Main Meals'!#REF!</f>
        <v>#REF!</v>
      </c>
      <c r="D72" s="36" t="s">
        <v>114</v>
      </c>
      <c r="E72" s="37" t="s">
        <v>19</v>
      </c>
      <c r="F72" s="37" t="s">
        <v>19</v>
      </c>
      <c r="G72" s="37" t="s">
        <v>19</v>
      </c>
      <c r="H72" s="37"/>
      <c r="I72" s="37" t="s">
        <v>19</v>
      </c>
      <c r="J72" s="37" t="s">
        <v>19</v>
      </c>
      <c r="K72" s="37" t="s">
        <v>19</v>
      </c>
    </row>
    <row r="73" spans="1:11" hidden="1">
      <c r="B73" s="38"/>
      <c r="C73" s="38" t="s">
        <v>517</v>
      </c>
      <c r="D73" s="39" t="s">
        <v>27</v>
      </c>
      <c r="E73" s="40" t="s">
        <v>515</v>
      </c>
      <c r="F73" s="40" t="s">
        <v>515</v>
      </c>
      <c r="G73" s="40" t="s">
        <v>515</v>
      </c>
      <c r="H73" s="40"/>
      <c r="I73" s="40" t="s">
        <v>515</v>
      </c>
      <c r="J73" s="40" t="s">
        <v>515</v>
      </c>
      <c r="K73" s="40" t="s">
        <v>515</v>
      </c>
    </row>
    <row r="74" spans="1:11" hidden="1">
      <c r="C74" s="13" t="s">
        <v>518</v>
      </c>
      <c r="D74" s="22" t="s">
        <v>27</v>
      </c>
      <c r="E74" s="33" t="s">
        <v>19</v>
      </c>
      <c r="F74" s="33" t="s">
        <v>19</v>
      </c>
      <c r="G74" s="33" t="s">
        <v>19</v>
      </c>
      <c r="H74" s="33"/>
      <c r="I74" s="33" t="s">
        <v>19</v>
      </c>
      <c r="J74" s="33" t="s">
        <v>515</v>
      </c>
      <c r="K74" s="33" t="s">
        <v>515</v>
      </c>
    </row>
    <row r="75" spans="1:11" hidden="1">
      <c r="B75" s="35"/>
      <c r="C75" s="35" t="s">
        <v>519</v>
      </c>
      <c r="D75" s="43" t="s">
        <v>27</v>
      </c>
      <c r="E75" s="43" t="s">
        <v>19</v>
      </c>
      <c r="F75" s="43" t="s">
        <v>19</v>
      </c>
      <c r="G75" s="43" t="s">
        <v>19</v>
      </c>
      <c r="H75" s="43"/>
      <c r="I75" s="43" t="s">
        <v>19</v>
      </c>
      <c r="J75" s="43" t="s">
        <v>19</v>
      </c>
      <c r="K75" s="43" t="s">
        <v>19</v>
      </c>
    </row>
    <row r="76" spans="1:11" ht="19.95" hidden="1" customHeight="1">
      <c r="B76" s="35"/>
      <c r="C76" s="35" t="s">
        <v>520</v>
      </c>
      <c r="D76" s="43" t="s">
        <v>27</v>
      </c>
      <c r="E76" s="43" t="s">
        <v>19</v>
      </c>
      <c r="F76" s="43" t="s">
        <v>19</v>
      </c>
      <c r="G76" s="43" t="s">
        <v>19</v>
      </c>
      <c r="H76" s="43"/>
      <c r="I76" s="43" t="s">
        <v>19</v>
      </c>
      <c r="J76" s="43" t="s">
        <v>19</v>
      </c>
      <c r="K76" s="43" t="s">
        <v>19</v>
      </c>
    </row>
    <row r="77" spans="1:11" hidden="1">
      <c r="B77" s="19"/>
      <c r="C77" s="19" t="s">
        <v>521</v>
      </c>
      <c r="D77" s="23" t="s">
        <v>27</v>
      </c>
      <c r="E77" s="32" t="s">
        <v>515</v>
      </c>
      <c r="F77" s="32" t="s">
        <v>515</v>
      </c>
      <c r="G77" s="32" t="s">
        <v>515</v>
      </c>
      <c r="H77" s="32"/>
      <c r="I77" s="32" t="s">
        <v>515</v>
      </c>
      <c r="J77" s="32" t="s">
        <v>515</v>
      </c>
      <c r="K77" s="32" t="s">
        <v>515</v>
      </c>
    </row>
    <row r="78" spans="1:11" hidden="1">
      <c r="B78" s="38"/>
      <c r="C78" s="38" t="s">
        <v>522</v>
      </c>
      <c r="D78" s="39" t="s">
        <v>27</v>
      </c>
      <c r="E78" s="40" t="s">
        <v>515</v>
      </c>
      <c r="F78" s="40" t="s">
        <v>515</v>
      </c>
      <c r="G78" s="40" t="s">
        <v>515</v>
      </c>
      <c r="H78" s="40"/>
      <c r="I78" s="40" t="s">
        <v>515</v>
      </c>
      <c r="J78" s="40" t="s">
        <v>515</v>
      </c>
      <c r="K78" s="40" t="s">
        <v>515</v>
      </c>
    </row>
    <row r="79" spans="1:11" hidden="1">
      <c r="C79" s="13" t="s">
        <v>167</v>
      </c>
      <c r="D79" s="22" t="s">
        <v>27</v>
      </c>
      <c r="E79" s="33" t="s">
        <v>19</v>
      </c>
      <c r="F79" s="33" t="s">
        <v>19</v>
      </c>
      <c r="G79" s="33" t="s">
        <v>19</v>
      </c>
      <c r="H79" s="33"/>
      <c r="I79" s="33" t="s">
        <v>19</v>
      </c>
      <c r="J79" s="33" t="s">
        <v>19</v>
      </c>
      <c r="K79" s="33" t="s">
        <v>515</v>
      </c>
    </row>
    <row r="80" spans="1:11" hidden="1">
      <c r="B80" s="38"/>
      <c r="C80" s="38" t="s">
        <v>249</v>
      </c>
      <c r="D80" s="39" t="s">
        <v>27</v>
      </c>
      <c r="E80" s="40" t="s">
        <v>515</v>
      </c>
      <c r="F80" s="40" t="s">
        <v>515</v>
      </c>
      <c r="G80" s="40" t="s">
        <v>515</v>
      </c>
      <c r="H80" s="40"/>
      <c r="I80" s="40" t="s">
        <v>515</v>
      </c>
      <c r="J80" s="40" t="s">
        <v>515</v>
      </c>
      <c r="K80" s="40" t="s">
        <v>515</v>
      </c>
    </row>
    <row r="81" spans="2:11" hidden="1">
      <c r="B81" s="38"/>
      <c r="C81" s="38" t="s">
        <v>523</v>
      </c>
      <c r="D81" s="39" t="s">
        <v>27</v>
      </c>
      <c r="E81" s="40" t="s">
        <v>515</v>
      </c>
      <c r="F81" s="40" t="s">
        <v>515</v>
      </c>
      <c r="G81" s="40" t="s">
        <v>515</v>
      </c>
      <c r="H81" s="40"/>
      <c r="I81" s="40" t="s">
        <v>515</v>
      </c>
      <c r="J81" s="40" t="s">
        <v>515</v>
      </c>
      <c r="K81" s="40" t="s">
        <v>515</v>
      </c>
    </row>
    <row r="82" spans="2:11" hidden="1">
      <c r="B82" s="38"/>
      <c r="C82" s="38" t="s">
        <v>524</v>
      </c>
      <c r="D82" s="39" t="s">
        <v>27</v>
      </c>
      <c r="E82" s="39" t="s">
        <v>515</v>
      </c>
      <c r="F82" s="39" t="s">
        <v>515</v>
      </c>
      <c r="G82" s="39" t="s">
        <v>515</v>
      </c>
      <c r="H82" s="39"/>
      <c r="I82" s="39" t="s">
        <v>515</v>
      </c>
      <c r="J82" s="39" t="s">
        <v>515</v>
      </c>
      <c r="K82" s="39" t="s">
        <v>515</v>
      </c>
    </row>
    <row r="83" spans="2:11" hidden="1">
      <c r="B83" s="38"/>
      <c r="C83" s="38" t="s">
        <v>525</v>
      </c>
      <c r="D83" s="39" t="s">
        <v>27</v>
      </c>
      <c r="E83" s="39" t="s">
        <v>515</v>
      </c>
      <c r="F83" s="39" t="s">
        <v>515</v>
      </c>
      <c r="G83" s="39" t="s">
        <v>515</v>
      </c>
      <c r="H83" s="39"/>
      <c r="I83" s="39" t="s">
        <v>515</v>
      </c>
      <c r="J83" s="39" t="s">
        <v>515</v>
      </c>
      <c r="K83" s="39" t="s">
        <v>515</v>
      </c>
    </row>
    <row r="84" spans="2:11" hidden="1">
      <c r="B84" s="38"/>
      <c r="C84" s="38" t="s">
        <v>526</v>
      </c>
      <c r="D84" s="39"/>
      <c r="E84" s="39" t="s">
        <v>515</v>
      </c>
      <c r="F84" s="39" t="s">
        <v>515</v>
      </c>
      <c r="G84" s="39" t="s">
        <v>515</v>
      </c>
      <c r="H84" s="39"/>
      <c r="I84" s="39" t="s">
        <v>515</v>
      </c>
      <c r="J84" s="39" t="s">
        <v>515</v>
      </c>
      <c r="K84" s="39" t="s">
        <v>515</v>
      </c>
    </row>
    <row r="85" spans="2:11" hidden="1">
      <c r="B85" s="38"/>
      <c r="C85" s="38" t="s">
        <v>190</v>
      </c>
      <c r="D85" s="39" t="s">
        <v>27</v>
      </c>
      <c r="E85" s="39" t="s">
        <v>515</v>
      </c>
      <c r="F85" s="39" t="s">
        <v>515</v>
      </c>
      <c r="G85" s="39" t="s">
        <v>19</v>
      </c>
      <c r="H85" s="39"/>
      <c r="I85" s="39" t="s">
        <v>19</v>
      </c>
      <c r="J85" s="39" t="s">
        <v>19</v>
      </c>
      <c r="K85" s="39" t="s">
        <v>19</v>
      </c>
    </row>
    <row r="86" spans="2:11" hidden="1">
      <c r="B86" s="38"/>
      <c r="C86" s="38" t="s">
        <v>527</v>
      </c>
      <c r="D86" s="39" t="s">
        <v>27</v>
      </c>
      <c r="E86" s="39" t="s">
        <v>515</v>
      </c>
      <c r="F86" s="39" t="s">
        <v>515</v>
      </c>
      <c r="G86" s="39" t="s">
        <v>515</v>
      </c>
      <c r="H86" s="39"/>
      <c r="I86" s="39" t="s">
        <v>515</v>
      </c>
      <c r="J86" s="39" t="s">
        <v>19</v>
      </c>
      <c r="K86" s="39" t="s">
        <v>19</v>
      </c>
    </row>
    <row r="87" spans="2:11" hidden="1">
      <c r="B87" s="38"/>
      <c r="C87" s="38" t="s">
        <v>528</v>
      </c>
      <c r="D87" s="39" t="s">
        <v>27</v>
      </c>
      <c r="E87" s="39" t="s">
        <v>515</v>
      </c>
      <c r="F87" s="39" t="s">
        <v>515</v>
      </c>
      <c r="G87" s="39" t="s">
        <v>515</v>
      </c>
      <c r="H87" s="39"/>
      <c r="I87" s="39" t="s">
        <v>515</v>
      </c>
      <c r="J87" s="39" t="s">
        <v>19</v>
      </c>
      <c r="K87" s="39" t="s">
        <v>19</v>
      </c>
    </row>
    <row r="88" spans="2:11" hidden="1">
      <c r="B88" s="38"/>
      <c r="C88" s="38" t="s">
        <v>529</v>
      </c>
      <c r="D88" s="39" t="s">
        <v>27</v>
      </c>
      <c r="E88" s="39" t="s">
        <v>515</v>
      </c>
      <c r="F88" s="39" t="s">
        <v>515</v>
      </c>
      <c r="G88" s="39" t="s">
        <v>515</v>
      </c>
      <c r="H88" s="39"/>
      <c r="I88" s="39" t="s">
        <v>515</v>
      </c>
      <c r="J88" s="39" t="s">
        <v>515</v>
      </c>
      <c r="K88" s="39" t="s">
        <v>515</v>
      </c>
    </row>
    <row r="89" spans="2:11" hidden="1">
      <c r="B89" s="38"/>
      <c r="C89" s="38" t="s">
        <v>530</v>
      </c>
      <c r="D89" s="39" t="s">
        <v>27</v>
      </c>
      <c r="E89" s="39" t="s">
        <v>515</v>
      </c>
      <c r="F89" s="39" t="s">
        <v>515</v>
      </c>
      <c r="G89" s="39" t="s">
        <v>515</v>
      </c>
      <c r="H89" s="39"/>
      <c r="I89" s="39" t="s">
        <v>19</v>
      </c>
      <c r="J89" s="39" t="s">
        <v>19</v>
      </c>
      <c r="K89" s="39" t="s">
        <v>19</v>
      </c>
    </row>
    <row r="90" spans="2:11" hidden="1">
      <c r="B90" s="38"/>
      <c r="C90" s="38" t="s">
        <v>531</v>
      </c>
      <c r="D90" s="39" t="s">
        <v>27</v>
      </c>
      <c r="E90" s="39" t="s">
        <v>515</v>
      </c>
      <c r="F90" s="39" t="s">
        <v>515</v>
      </c>
      <c r="G90" s="39" t="s">
        <v>515</v>
      </c>
      <c r="H90" s="39"/>
      <c r="I90" s="39" t="s">
        <v>515</v>
      </c>
      <c r="J90" s="39" t="s">
        <v>515</v>
      </c>
      <c r="K90" s="39" t="s">
        <v>19</v>
      </c>
    </row>
    <row r="91" spans="2:11" hidden="1">
      <c r="B91" s="38"/>
      <c r="C91" s="38" t="s">
        <v>253</v>
      </c>
      <c r="D91" s="39" t="s">
        <v>27</v>
      </c>
      <c r="E91" s="39" t="s">
        <v>515</v>
      </c>
      <c r="F91" s="39" t="s">
        <v>515</v>
      </c>
      <c r="G91" s="39" t="s">
        <v>515</v>
      </c>
      <c r="H91" s="39"/>
      <c r="I91" s="39" t="s">
        <v>515</v>
      </c>
      <c r="J91" s="39" t="s">
        <v>515</v>
      </c>
      <c r="K91" s="39" t="s">
        <v>515</v>
      </c>
    </row>
    <row r="92" spans="2:11" hidden="1">
      <c r="C92" s="13" t="s">
        <v>532</v>
      </c>
      <c r="D92" s="22" t="s">
        <v>27</v>
      </c>
      <c r="E92" s="22" t="s">
        <v>515</v>
      </c>
      <c r="F92" s="22" t="s">
        <v>19</v>
      </c>
      <c r="G92" s="22" t="s">
        <v>19</v>
      </c>
      <c r="I92" s="22" t="s">
        <v>19</v>
      </c>
      <c r="J92" s="22" t="s">
        <v>19</v>
      </c>
      <c r="K92" s="22" t="s">
        <v>515</v>
      </c>
    </row>
    <row r="93" spans="2:11" hidden="1">
      <c r="B93" s="38"/>
      <c r="C93" s="38" t="s">
        <v>533</v>
      </c>
      <c r="D93" s="39" t="s">
        <v>27</v>
      </c>
      <c r="E93" s="39" t="s">
        <v>515</v>
      </c>
      <c r="F93" s="39" t="s">
        <v>515</v>
      </c>
      <c r="G93" s="39" t="s">
        <v>515</v>
      </c>
      <c r="H93" s="39"/>
      <c r="I93" s="39" t="s">
        <v>515</v>
      </c>
      <c r="J93" s="39" t="s">
        <v>515</v>
      </c>
      <c r="K93" s="39" t="s">
        <v>515</v>
      </c>
    </row>
    <row r="94" spans="2:11" hidden="1">
      <c r="B94" s="38"/>
      <c r="C94" s="38" t="s">
        <v>534</v>
      </c>
      <c r="D94" s="39" t="s">
        <v>27</v>
      </c>
      <c r="E94" s="39" t="s">
        <v>515</v>
      </c>
      <c r="F94" s="39" t="s">
        <v>515</v>
      </c>
      <c r="G94" s="39" t="s">
        <v>515</v>
      </c>
      <c r="H94" s="39"/>
      <c r="I94" s="39" t="s">
        <v>515</v>
      </c>
      <c r="J94" s="39" t="s">
        <v>515</v>
      </c>
      <c r="K94" s="39" t="s">
        <v>515</v>
      </c>
    </row>
    <row r="95" spans="2:11" hidden="1">
      <c r="B95" s="38"/>
      <c r="C95" s="38" t="s">
        <v>535</v>
      </c>
      <c r="D95" s="39" t="s">
        <v>27</v>
      </c>
      <c r="E95" s="39" t="s">
        <v>515</v>
      </c>
      <c r="F95" s="39" t="s">
        <v>515</v>
      </c>
      <c r="G95" s="39" t="s">
        <v>515</v>
      </c>
      <c r="H95" s="39"/>
      <c r="I95" s="39" t="s">
        <v>515</v>
      </c>
      <c r="J95" s="39" t="s">
        <v>19</v>
      </c>
      <c r="K95" s="39" t="s">
        <v>19</v>
      </c>
    </row>
    <row r="96" spans="2:11" hidden="1">
      <c r="B96" s="38"/>
      <c r="C96" s="38" t="s">
        <v>536</v>
      </c>
      <c r="D96" s="39" t="s">
        <v>27</v>
      </c>
      <c r="E96" s="39" t="s">
        <v>515</v>
      </c>
      <c r="F96" s="39" t="s">
        <v>515</v>
      </c>
      <c r="G96" s="39" t="s">
        <v>515</v>
      </c>
      <c r="H96" s="39"/>
      <c r="I96" s="39" t="s">
        <v>515</v>
      </c>
      <c r="J96" s="39" t="s">
        <v>19</v>
      </c>
      <c r="K96" s="39" t="s">
        <v>19</v>
      </c>
    </row>
    <row r="97" spans="2:11" hidden="1">
      <c r="B97" s="41"/>
      <c r="C97" s="41" t="s">
        <v>537</v>
      </c>
      <c r="D97" s="42" t="s">
        <v>27</v>
      </c>
      <c r="E97" s="42" t="s">
        <v>515</v>
      </c>
      <c r="F97" s="42" t="s">
        <v>515</v>
      </c>
      <c r="G97" s="42" t="s">
        <v>19</v>
      </c>
      <c r="H97" s="42"/>
      <c r="I97" s="42" t="s">
        <v>19</v>
      </c>
      <c r="J97" s="42" t="s">
        <v>19</v>
      </c>
      <c r="K97" s="42" t="s">
        <v>19</v>
      </c>
    </row>
    <row r="98" spans="2:11" hidden="1">
      <c r="B98" s="41"/>
      <c r="C98" s="41" t="s">
        <v>192</v>
      </c>
      <c r="D98" s="42" t="s">
        <v>27</v>
      </c>
      <c r="E98" s="42" t="s">
        <v>515</v>
      </c>
      <c r="F98" s="42" t="s">
        <v>515</v>
      </c>
      <c r="G98" s="42" t="s">
        <v>19</v>
      </c>
      <c r="H98" s="42"/>
      <c r="I98" s="42" t="s">
        <v>19</v>
      </c>
      <c r="J98" s="42" t="s">
        <v>19</v>
      </c>
      <c r="K98" s="42" t="s">
        <v>19</v>
      </c>
    </row>
    <row r="99" spans="2:11" hidden="1">
      <c r="B99" s="41"/>
      <c r="C99" s="41" t="s">
        <v>538</v>
      </c>
      <c r="D99" s="42"/>
      <c r="E99" s="42" t="s">
        <v>515</v>
      </c>
      <c r="F99" s="42" t="s">
        <v>515</v>
      </c>
      <c r="G99" s="42" t="s">
        <v>19</v>
      </c>
      <c r="H99" s="42"/>
      <c r="I99" s="42" t="s">
        <v>19</v>
      </c>
      <c r="J99" s="42" t="s">
        <v>19</v>
      </c>
      <c r="K99" s="42" t="s">
        <v>19</v>
      </c>
    </row>
    <row r="100" spans="2:11" hidden="1">
      <c r="B100" s="41"/>
      <c r="C100" s="41" t="s">
        <v>539</v>
      </c>
      <c r="D100" s="42" t="s">
        <v>27</v>
      </c>
      <c r="E100" s="42" t="s">
        <v>515</v>
      </c>
      <c r="F100" s="42" t="s">
        <v>515</v>
      </c>
      <c r="G100" s="42" t="s">
        <v>19</v>
      </c>
      <c r="H100" s="42"/>
      <c r="I100" s="42" t="s">
        <v>19</v>
      </c>
      <c r="J100" s="42" t="s">
        <v>19</v>
      </c>
      <c r="K100" s="42" t="s">
        <v>19</v>
      </c>
    </row>
    <row r="101" spans="2:11" hidden="1">
      <c r="C101" s="13" t="s">
        <v>183</v>
      </c>
      <c r="D101" s="22" t="s">
        <v>27</v>
      </c>
      <c r="E101" s="22" t="s">
        <v>515</v>
      </c>
      <c r="F101" s="22" t="s">
        <v>515</v>
      </c>
      <c r="G101" s="22" t="s">
        <v>19</v>
      </c>
      <c r="I101" s="22" t="s">
        <v>19</v>
      </c>
      <c r="J101" s="22" t="s">
        <v>19</v>
      </c>
      <c r="K101" s="22" t="s">
        <v>19</v>
      </c>
    </row>
    <row r="102" spans="2:11" hidden="1">
      <c r="C102" s="13" t="s">
        <v>540</v>
      </c>
      <c r="D102" s="22" t="s">
        <v>27</v>
      </c>
      <c r="E102" s="22" t="s">
        <v>515</v>
      </c>
      <c r="F102" s="22" t="s">
        <v>515</v>
      </c>
      <c r="G102" s="22" t="s">
        <v>19</v>
      </c>
      <c r="I102" s="22" t="s">
        <v>19</v>
      </c>
      <c r="J102" s="22" t="s">
        <v>19</v>
      </c>
      <c r="K102" s="22" t="s">
        <v>515</v>
      </c>
    </row>
    <row r="103" spans="2:11" hidden="1">
      <c r="B103" s="25"/>
      <c r="C103" s="25" t="s">
        <v>189</v>
      </c>
      <c r="D103" s="27" t="s">
        <v>27</v>
      </c>
      <c r="E103" s="27" t="s">
        <v>515</v>
      </c>
      <c r="F103" s="27" t="s">
        <v>515</v>
      </c>
      <c r="G103" s="27" t="s">
        <v>19</v>
      </c>
      <c r="H103" s="27"/>
      <c r="I103" s="27" t="s">
        <v>19</v>
      </c>
      <c r="J103" s="27" t="s">
        <v>19</v>
      </c>
      <c r="K103" s="27" t="s">
        <v>515</v>
      </c>
    </row>
    <row r="104" spans="2:11" hidden="1">
      <c r="B104" s="38"/>
      <c r="C104" s="38" t="s">
        <v>541</v>
      </c>
      <c r="D104" s="39" t="s">
        <v>27</v>
      </c>
      <c r="E104" s="39" t="s">
        <v>515</v>
      </c>
      <c r="F104" s="39" t="s">
        <v>515</v>
      </c>
      <c r="G104" s="39" t="s">
        <v>515</v>
      </c>
      <c r="H104" s="39"/>
      <c r="I104" s="39" t="s">
        <v>515</v>
      </c>
      <c r="J104" s="39" t="s">
        <v>515</v>
      </c>
      <c r="K104" s="39" t="s">
        <v>515</v>
      </c>
    </row>
    <row r="105" spans="2:11" hidden="1">
      <c r="B105" s="38"/>
      <c r="C105" s="38" t="s">
        <v>542</v>
      </c>
      <c r="D105" s="39" t="s">
        <v>27</v>
      </c>
      <c r="E105" s="39" t="s">
        <v>515</v>
      </c>
      <c r="F105" s="39" t="s">
        <v>515</v>
      </c>
      <c r="G105" s="39" t="s">
        <v>515</v>
      </c>
      <c r="H105" s="39"/>
      <c r="I105" s="39" t="s">
        <v>515</v>
      </c>
      <c r="J105" s="39" t="s">
        <v>515</v>
      </c>
      <c r="K105" s="39" t="s">
        <v>515</v>
      </c>
    </row>
    <row r="106" spans="2:11" hidden="1">
      <c r="B106" s="38"/>
      <c r="C106" s="38" t="s">
        <v>543</v>
      </c>
      <c r="D106" s="39" t="s">
        <v>27</v>
      </c>
      <c r="E106" s="39" t="s">
        <v>515</v>
      </c>
      <c r="F106" s="39" t="s">
        <v>515</v>
      </c>
      <c r="G106" s="39" t="s">
        <v>515</v>
      </c>
      <c r="H106" s="39"/>
      <c r="I106" s="39" t="s">
        <v>515</v>
      </c>
      <c r="J106" s="39" t="s">
        <v>515</v>
      </c>
      <c r="K106" s="39" t="s">
        <v>515</v>
      </c>
    </row>
    <row r="107" spans="2:11" hidden="1">
      <c r="B107" s="38"/>
      <c r="C107" s="38" t="s">
        <v>544</v>
      </c>
      <c r="D107" s="39" t="s">
        <v>27</v>
      </c>
      <c r="E107" s="39" t="s">
        <v>515</v>
      </c>
      <c r="F107" s="39" t="s">
        <v>515</v>
      </c>
      <c r="G107" s="39" t="s">
        <v>515</v>
      </c>
      <c r="H107" s="39"/>
      <c r="I107" s="39" t="s">
        <v>515</v>
      </c>
      <c r="J107" s="39" t="s">
        <v>515</v>
      </c>
      <c r="K107" s="39" t="s">
        <v>19</v>
      </c>
    </row>
    <row r="108" spans="2:11" hidden="1">
      <c r="B108" s="38"/>
      <c r="C108" s="38" t="s">
        <v>545</v>
      </c>
      <c r="D108" s="39" t="s">
        <v>27</v>
      </c>
      <c r="E108" s="39" t="s">
        <v>515</v>
      </c>
      <c r="F108" s="39" t="s">
        <v>515</v>
      </c>
      <c r="G108" s="39" t="s">
        <v>515</v>
      </c>
      <c r="H108" s="39"/>
      <c r="I108" s="39" t="s">
        <v>515</v>
      </c>
      <c r="J108" s="39" t="s">
        <v>515</v>
      </c>
      <c r="K108" s="39" t="s">
        <v>515</v>
      </c>
    </row>
    <row r="109" spans="2:11" hidden="1">
      <c r="B109" s="38"/>
      <c r="C109" s="38" t="s">
        <v>546</v>
      </c>
      <c r="D109" s="39"/>
      <c r="E109" s="39" t="s">
        <v>515</v>
      </c>
      <c r="F109" s="39" t="s">
        <v>515</v>
      </c>
      <c r="G109" s="39" t="s">
        <v>515</v>
      </c>
      <c r="H109" s="39"/>
      <c r="I109" s="39" t="s">
        <v>515</v>
      </c>
      <c r="J109" s="39" t="s">
        <v>515</v>
      </c>
      <c r="K109" s="39" t="s">
        <v>515</v>
      </c>
    </row>
    <row r="110" spans="2:11" hidden="1">
      <c r="B110" s="38"/>
      <c r="C110" s="38" t="s">
        <v>547</v>
      </c>
      <c r="D110" s="39"/>
      <c r="E110" s="39" t="s">
        <v>515</v>
      </c>
      <c r="F110" s="39" t="s">
        <v>515</v>
      </c>
      <c r="G110" s="39" t="s">
        <v>515</v>
      </c>
      <c r="H110" s="39"/>
      <c r="I110" s="39" t="s">
        <v>515</v>
      </c>
      <c r="J110" s="39" t="s">
        <v>515</v>
      </c>
      <c r="K110" s="39" t="s">
        <v>19</v>
      </c>
    </row>
    <row r="111" spans="2:11" hidden="1">
      <c r="B111" s="38"/>
      <c r="C111" s="38" t="s">
        <v>200</v>
      </c>
      <c r="D111" s="39"/>
      <c r="E111" s="39" t="s">
        <v>515</v>
      </c>
      <c r="F111" s="39" t="s">
        <v>515</v>
      </c>
      <c r="G111" s="39" t="s">
        <v>515</v>
      </c>
      <c r="H111" s="39"/>
      <c r="I111" s="39" t="s">
        <v>515</v>
      </c>
      <c r="J111" s="39" t="s">
        <v>515</v>
      </c>
      <c r="K111" s="39" t="s">
        <v>515</v>
      </c>
    </row>
    <row r="112" spans="2:11" hidden="1">
      <c r="B112" s="38"/>
      <c r="C112" s="38" t="s">
        <v>548</v>
      </c>
      <c r="D112" s="39"/>
      <c r="E112" s="39" t="s">
        <v>515</v>
      </c>
      <c r="F112" s="39" t="s">
        <v>515</v>
      </c>
      <c r="G112" s="39" t="s">
        <v>515</v>
      </c>
      <c r="H112" s="39"/>
      <c r="I112" s="39" t="s">
        <v>515</v>
      </c>
      <c r="J112" s="39" t="s">
        <v>515</v>
      </c>
      <c r="K112" s="39" t="s">
        <v>515</v>
      </c>
    </row>
  </sheetData>
  <autoFilter ref="D1:I112" xr:uid="{00000000-0009-0000-0000-000008000000}"/>
  <pageMargins left="0.7" right="0.7" top="0.75" bottom="0.75" header="0.3" footer="0.3"/>
  <pageSetup orientation="portrait" horizontalDpi="0" verticalDpi="0"/>
</worksheet>
</file>

<file path=xl/worksheets/sheet1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dimension ref="A1:AM636"/>
  <sheetViews>
    <sheetView zoomScale="115" zoomScaleNormal="100" zoomScalePageLayoutView="120" workbookViewId="0">
      <pane ySplit="1" topLeftCell="A614" activePane="bottomLeft" state="frozen"/>
      <selection pane="bottomLeft" activeCell="B562" sqref="B562:B636"/>
    </sheetView>
  </sheetViews>
  <sheetFormatPr defaultColWidth="10.796875" defaultRowHeight="15.6"/>
  <cols>
    <col min="1" max="1" width="18.69921875" style="9" bestFit="1" customWidth="1"/>
    <col min="2" max="2" width="65.69921875" style="8" bestFit="1" customWidth="1"/>
    <col min="3" max="3" width="30.5" style="7" customWidth="1"/>
    <col min="4" max="4" width="15.19921875" style="7" customWidth="1"/>
    <col min="5" max="5" width="15.69921875" style="7" customWidth="1"/>
    <col min="6" max="6" width="24.5" style="7" customWidth="1"/>
    <col min="7" max="7" width="13.5" style="7" customWidth="1"/>
    <col min="8" max="8" width="13.796875" style="7" customWidth="1"/>
    <col min="9" max="9" width="17.5" style="7" customWidth="1"/>
    <col min="10" max="10" width="17.296875" style="7" customWidth="1"/>
    <col min="11" max="11" width="16.19921875" style="7" customWidth="1"/>
    <col min="12" max="12" width="17.5" style="7" customWidth="1"/>
    <col min="13" max="13" width="17.296875" style="7" customWidth="1"/>
    <col min="14" max="14" width="21.296875" style="7" customWidth="1"/>
    <col min="15" max="17" width="19.19921875" style="7" customWidth="1"/>
    <col min="18" max="18" width="12.296875" style="7" customWidth="1"/>
    <col min="19" max="19" width="16.5" style="7" customWidth="1"/>
    <col min="20" max="20" width="17.19921875" style="7" customWidth="1"/>
    <col min="21" max="21" width="17.796875" style="7" customWidth="1"/>
    <col min="22" max="22" width="21.796875" style="7" customWidth="1"/>
    <col min="23" max="23" width="17.796875" style="7" customWidth="1"/>
    <col min="24" max="24" width="10.796875" style="9" customWidth="1"/>
    <col min="25" max="39" width="10.796875" style="10" customWidth="1"/>
    <col min="40" max="16384" width="10.796875" style="10"/>
  </cols>
  <sheetData>
    <row r="1" spans="1:39" s="91" customFormat="1" ht="37.049999999999997" customHeight="1">
      <c r="A1" s="189" t="s">
        <v>2</v>
      </c>
      <c r="B1" s="195" t="s">
        <v>973</v>
      </c>
      <c r="C1" s="189" t="s">
        <v>32</v>
      </c>
      <c r="D1" s="189" t="s">
        <v>23</v>
      </c>
      <c r="E1" s="189" t="s">
        <v>29</v>
      </c>
      <c r="F1" s="190" t="s">
        <v>550</v>
      </c>
      <c r="G1" s="189" t="s">
        <v>551</v>
      </c>
      <c r="H1" s="189" t="s">
        <v>552</v>
      </c>
      <c r="I1" s="189" t="s">
        <v>553</v>
      </c>
      <c r="J1" s="189" t="s">
        <v>554</v>
      </c>
      <c r="K1" s="189" t="s">
        <v>555</v>
      </c>
      <c r="L1" s="189" t="s">
        <v>556</v>
      </c>
      <c r="M1" s="371" t="s">
        <v>1998</v>
      </c>
      <c r="N1" s="372" t="s">
        <v>1965</v>
      </c>
      <c r="O1" s="189" t="s">
        <v>1966</v>
      </c>
      <c r="P1" s="189" t="s">
        <v>1967</v>
      </c>
      <c r="Q1" s="187" t="s">
        <v>1968</v>
      </c>
      <c r="R1" s="368" t="s">
        <v>1849</v>
      </c>
      <c r="S1" s="189" t="s">
        <v>557</v>
      </c>
      <c r="T1" s="189" t="s">
        <v>558</v>
      </c>
      <c r="U1" s="189" t="s">
        <v>559</v>
      </c>
      <c r="V1" s="191" t="s">
        <v>549</v>
      </c>
      <c r="W1" s="189" t="s">
        <v>728</v>
      </c>
      <c r="X1" s="189" t="s">
        <v>1075</v>
      </c>
    </row>
    <row r="2" spans="1:39">
      <c r="A2" s="9">
        <f>'Main Meals'!C2</f>
        <v>1001</v>
      </c>
      <c r="B2" s="9" t="str">
        <f>'Main Meals'!D2</f>
        <v>Pad Thai (Tofu)</v>
      </c>
      <c r="C2" s="7" t="s">
        <v>27</v>
      </c>
      <c r="D2" s="7" t="s">
        <v>27</v>
      </c>
      <c r="E2" s="7" t="s">
        <v>114</v>
      </c>
      <c r="F2" s="7" t="s">
        <v>114</v>
      </c>
      <c r="G2" s="7" t="s">
        <v>114</v>
      </c>
      <c r="H2" s="7" t="s">
        <v>27</v>
      </c>
      <c r="I2" s="7" t="s">
        <v>114</v>
      </c>
      <c r="J2" s="7" t="s">
        <v>114</v>
      </c>
      <c r="K2" s="7" t="s">
        <v>27</v>
      </c>
      <c r="L2" s="7" t="s">
        <v>27</v>
      </c>
      <c r="M2" s="7" t="s">
        <v>27</v>
      </c>
      <c r="N2" s="7" t="s">
        <v>114</v>
      </c>
      <c r="O2" s="7" t="s">
        <v>560</v>
      </c>
      <c r="P2" s="7" t="s">
        <v>114</v>
      </c>
      <c r="Q2" s="7" t="s">
        <v>27</v>
      </c>
      <c r="R2" s="149" t="s">
        <v>27</v>
      </c>
      <c r="S2" s="7" t="s">
        <v>27</v>
      </c>
      <c r="T2" s="7" t="s">
        <v>27</v>
      </c>
      <c r="U2" s="1" t="s">
        <v>114</v>
      </c>
      <c r="V2" s="1" t="s">
        <v>114</v>
      </c>
      <c r="W2" s="6" t="s">
        <v>27</v>
      </c>
      <c r="X2" s="7" t="s">
        <v>27</v>
      </c>
    </row>
    <row r="3" spans="1:39">
      <c r="A3" s="9">
        <f>'Main Meals'!C3</f>
        <v>1002</v>
      </c>
      <c r="B3" s="9" t="str">
        <f>'Main Meals'!D3</f>
        <v>Pad Thai (Shrimp)</v>
      </c>
      <c r="C3" s="7" t="s">
        <v>27</v>
      </c>
      <c r="D3" s="7" t="s">
        <v>27</v>
      </c>
      <c r="E3" s="7" t="s">
        <v>114</v>
      </c>
      <c r="F3" s="7" t="s">
        <v>114</v>
      </c>
      <c r="G3" s="7" t="s">
        <v>114</v>
      </c>
      <c r="H3" s="7" t="s">
        <v>27</v>
      </c>
      <c r="I3" s="7" t="s">
        <v>27</v>
      </c>
      <c r="J3" s="7" t="s">
        <v>114</v>
      </c>
      <c r="K3" s="7" t="s">
        <v>27</v>
      </c>
      <c r="L3" s="7" t="s">
        <v>114</v>
      </c>
      <c r="M3" s="7" t="s">
        <v>27</v>
      </c>
      <c r="N3" s="7" t="s">
        <v>114</v>
      </c>
      <c r="O3" s="7" t="s">
        <v>560</v>
      </c>
      <c r="P3" s="7" t="s">
        <v>114</v>
      </c>
      <c r="Q3" s="7" t="s">
        <v>27</v>
      </c>
      <c r="R3" s="149" t="s">
        <v>27</v>
      </c>
      <c r="S3" s="7" t="s">
        <v>27</v>
      </c>
      <c r="T3" s="7" t="s">
        <v>114</v>
      </c>
      <c r="U3" s="1" t="s">
        <v>114</v>
      </c>
      <c r="V3" s="1" t="s">
        <v>114</v>
      </c>
      <c r="W3" s="6" t="s">
        <v>27</v>
      </c>
      <c r="X3" s="7" t="s">
        <v>27</v>
      </c>
    </row>
    <row r="4" spans="1:39" s="28" customFormat="1">
      <c r="A4" s="9">
        <f>'Main Meals'!C267</f>
        <v>1003</v>
      </c>
      <c r="B4" s="9" t="str">
        <f>'Main Meals'!D267</f>
        <v>Pad Thai (Chicken)</v>
      </c>
      <c r="C4" s="7" t="s">
        <v>27</v>
      </c>
      <c r="D4" s="7" t="s">
        <v>27</v>
      </c>
      <c r="E4" s="7" t="s">
        <v>27</v>
      </c>
      <c r="F4" s="7" t="s">
        <v>114</v>
      </c>
      <c r="G4" s="7" t="s">
        <v>114</v>
      </c>
      <c r="H4" s="7" t="s">
        <v>27</v>
      </c>
      <c r="I4" s="7" t="s">
        <v>114</v>
      </c>
      <c r="J4" s="7" t="s">
        <v>114</v>
      </c>
      <c r="K4" s="7" t="s">
        <v>27</v>
      </c>
      <c r="L4" s="7" t="s">
        <v>114</v>
      </c>
      <c r="M4" s="7" t="s">
        <v>27</v>
      </c>
      <c r="N4" s="7" t="s">
        <v>27</v>
      </c>
      <c r="O4" s="7" t="s">
        <v>27</v>
      </c>
      <c r="P4" s="7" t="s">
        <v>114</v>
      </c>
      <c r="Q4" s="7" t="s">
        <v>27</v>
      </c>
      <c r="R4" s="149" t="s">
        <v>27</v>
      </c>
      <c r="S4" s="7" t="s">
        <v>114</v>
      </c>
      <c r="T4" s="7" t="s">
        <v>27</v>
      </c>
      <c r="U4" s="7" t="s">
        <v>561</v>
      </c>
      <c r="V4" s="7" t="s">
        <v>114</v>
      </c>
      <c r="W4" s="7" t="s">
        <v>27</v>
      </c>
      <c r="X4" s="7" t="s">
        <v>27</v>
      </c>
    </row>
    <row r="5" spans="1:39" s="28" customFormat="1" ht="16.95" customHeight="1">
      <c r="A5" s="9">
        <f>'Main Meals'!C4</f>
        <v>1101</v>
      </c>
      <c r="B5" s="9" t="str">
        <f>'Main Meals'!D4</f>
        <v>Teriyaki Donburi  (Tofu)</v>
      </c>
      <c r="C5" s="7" t="s">
        <v>114</v>
      </c>
      <c r="D5" s="7" t="s">
        <v>114</v>
      </c>
      <c r="E5" s="7" t="s">
        <v>114</v>
      </c>
      <c r="F5" s="7" t="s">
        <v>114</v>
      </c>
      <c r="G5" s="7" t="s">
        <v>114</v>
      </c>
      <c r="H5" s="7" t="s">
        <v>114</v>
      </c>
      <c r="I5" s="7" t="s">
        <v>114</v>
      </c>
      <c r="J5" s="7" t="s">
        <v>114</v>
      </c>
      <c r="K5" s="7" t="s">
        <v>114</v>
      </c>
      <c r="L5" s="7" t="s">
        <v>27</v>
      </c>
      <c r="M5" s="7" t="s">
        <v>27</v>
      </c>
      <c r="N5" s="7" t="s">
        <v>114</v>
      </c>
      <c r="O5" s="7" t="s">
        <v>114</v>
      </c>
      <c r="P5" s="7" t="s">
        <v>27</v>
      </c>
      <c r="Q5" s="7" t="s">
        <v>114</v>
      </c>
      <c r="R5" s="149" t="s">
        <v>114</v>
      </c>
      <c r="S5" s="7" t="s">
        <v>27</v>
      </c>
      <c r="T5" s="7" t="s">
        <v>27</v>
      </c>
      <c r="U5" s="7" t="s">
        <v>27</v>
      </c>
      <c r="V5" s="7" t="s">
        <v>114</v>
      </c>
      <c r="W5" s="6" t="s">
        <v>27</v>
      </c>
      <c r="X5" s="7" t="s">
        <v>27</v>
      </c>
    </row>
    <row r="6" spans="1:39" s="28" customFormat="1">
      <c r="A6" s="9">
        <f>'Main Meals'!C5</f>
        <v>1102</v>
      </c>
      <c r="B6" s="9" t="str">
        <f>'Main Meals'!D5</f>
        <v>Teriyaki Donburi  (Chicken)</v>
      </c>
      <c r="C6" s="7" t="s">
        <v>27</v>
      </c>
      <c r="D6" s="7" t="s">
        <v>27</v>
      </c>
      <c r="E6" s="7" t="s">
        <v>27</v>
      </c>
      <c r="F6" s="7" t="s">
        <v>114</v>
      </c>
      <c r="G6" s="7" t="s">
        <v>114</v>
      </c>
      <c r="H6" s="7" t="s">
        <v>114</v>
      </c>
      <c r="I6" s="7" t="s">
        <v>114</v>
      </c>
      <c r="J6" s="7" t="s">
        <v>114</v>
      </c>
      <c r="K6" s="7" t="s">
        <v>114</v>
      </c>
      <c r="L6" s="7" t="s">
        <v>27</v>
      </c>
      <c r="M6" s="7" t="s">
        <v>114</v>
      </c>
      <c r="N6" s="7" t="s">
        <v>114</v>
      </c>
      <c r="O6" s="7" t="s">
        <v>114</v>
      </c>
      <c r="P6" s="7" t="s">
        <v>27</v>
      </c>
      <c r="Q6" s="7" t="s">
        <v>114</v>
      </c>
      <c r="R6" s="149" t="s">
        <v>27</v>
      </c>
      <c r="S6" s="7" t="s">
        <v>114</v>
      </c>
      <c r="T6" s="7" t="s">
        <v>27</v>
      </c>
      <c r="U6" s="7" t="s">
        <v>27</v>
      </c>
      <c r="V6" s="7" t="s">
        <v>114</v>
      </c>
      <c r="W6" s="6" t="s">
        <v>27</v>
      </c>
      <c r="X6" s="7" t="s">
        <v>27</v>
      </c>
    </row>
    <row r="7" spans="1:39">
      <c r="A7" s="9">
        <f>'Main Meals'!C6</f>
        <v>1103</v>
      </c>
      <c r="B7" s="9" t="str">
        <f>'Main Meals'!D6</f>
        <v>Teriyaki Donburi  (Beef)</v>
      </c>
      <c r="C7" s="7" t="s">
        <v>27</v>
      </c>
      <c r="D7" s="7" t="s">
        <v>27</v>
      </c>
      <c r="E7" s="7" t="s">
        <v>27</v>
      </c>
      <c r="F7" s="7" t="s">
        <v>114</v>
      </c>
      <c r="G7" s="7" t="s">
        <v>114</v>
      </c>
      <c r="H7" s="7" t="s">
        <v>114</v>
      </c>
      <c r="I7" s="7" t="s">
        <v>114</v>
      </c>
      <c r="J7" s="7" t="s">
        <v>114</v>
      </c>
      <c r="K7" s="7" t="s">
        <v>114</v>
      </c>
      <c r="L7" s="7" t="s">
        <v>27</v>
      </c>
      <c r="M7" s="7" t="s">
        <v>27</v>
      </c>
      <c r="N7" s="7" t="s">
        <v>114</v>
      </c>
      <c r="O7" s="7" t="s">
        <v>114</v>
      </c>
      <c r="P7" s="7" t="s">
        <v>27</v>
      </c>
      <c r="Q7" s="7" t="s">
        <v>114</v>
      </c>
      <c r="R7" s="149" t="s">
        <v>27</v>
      </c>
      <c r="S7" s="7" t="s">
        <v>114</v>
      </c>
      <c r="T7" s="7" t="s">
        <v>27</v>
      </c>
      <c r="U7" s="7" t="s">
        <v>27</v>
      </c>
      <c r="V7" s="7" t="s">
        <v>114</v>
      </c>
      <c r="W7" s="6" t="s">
        <v>27</v>
      </c>
      <c r="X7" s="7" t="s">
        <v>27</v>
      </c>
      <c r="Y7" s="28"/>
      <c r="Z7" s="28"/>
      <c r="AA7" s="28"/>
      <c r="AB7" s="28"/>
      <c r="AC7" s="28"/>
      <c r="AD7" s="28"/>
      <c r="AE7" s="28"/>
      <c r="AF7" s="28"/>
      <c r="AG7" s="28"/>
      <c r="AH7" s="28"/>
      <c r="AI7" s="28"/>
      <c r="AJ7" s="28"/>
      <c r="AK7" s="28"/>
      <c r="AL7" s="28"/>
      <c r="AM7" s="28"/>
    </row>
    <row r="8" spans="1:39">
      <c r="A8" s="9">
        <f>'Main Meals'!C263</f>
        <v>1104</v>
      </c>
      <c r="B8" s="9" t="str">
        <f>'Main Meals'!D263</f>
        <v>Teriyaki Don Buri (Turkey Meatballs)</v>
      </c>
      <c r="C8" s="7" t="s">
        <v>27</v>
      </c>
      <c r="D8" s="7" t="s">
        <v>27</v>
      </c>
      <c r="E8" s="7" t="s">
        <v>27</v>
      </c>
      <c r="F8" s="7" t="s">
        <v>27</v>
      </c>
      <c r="G8" s="7" t="s">
        <v>114</v>
      </c>
      <c r="H8" s="7" t="s">
        <v>114</v>
      </c>
      <c r="I8" s="7" t="s">
        <v>114</v>
      </c>
      <c r="J8" s="7" t="s">
        <v>114</v>
      </c>
      <c r="K8" s="7" t="s">
        <v>114</v>
      </c>
      <c r="L8" s="7" t="s">
        <v>27</v>
      </c>
      <c r="M8" s="7" t="s">
        <v>27</v>
      </c>
      <c r="N8" s="7" t="s">
        <v>27</v>
      </c>
      <c r="O8" s="7" t="s">
        <v>27</v>
      </c>
      <c r="P8" s="7" t="s">
        <v>27</v>
      </c>
      <c r="Q8" s="7" t="s">
        <v>114</v>
      </c>
      <c r="R8" s="149" t="s">
        <v>27</v>
      </c>
      <c r="S8" s="7" t="s">
        <v>114</v>
      </c>
      <c r="T8" s="7" t="s">
        <v>27</v>
      </c>
      <c r="U8" s="7" t="s">
        <v>27</v>
      </c>
      <c r="V8" s="7" t="s">
        <v>114</v>
      </c>
      <c r="W8" s="7" t="s">
        <v>27</v>
      </c>
      <c r="X8" s="7" t="s">
        <v>27</v>
      </c>
      <c r="Y8" s="28"/>
      <c r="Z8" s="28"/>
      <c r="AA8" s="28"/>
      <c r="AB8" s="28"/>
      <c r="AC8" s="28"/>
      <c r="AD8" s="28"/>
      <c r="AE8" s="28"/>
      <c r="AF8" s="28"/>
      <c r="AG8" s="28"/>
      <c r="AH8" s="28"/>
      <c r="AI8" s="28"/>
      <c r="AJ8" s="28"/>
      <c r="AK8" s="28"/>
      <c r="AL8" s="28"/>
      <c r="AM8" s="28"/>
    </row>
    <row r="9" spans="1:39">
      <c r="A9" s="9">
        <f>'Main Meals'!C7</f>
        <v>1201</v>
      </c>
      <c r="B9" s="9" t="str">
        <f>'Main Meals'!D7</f>
        <v>Zucchini 'Spaghetti' Bolognese  (Bolognese)</v>
      </c>
      <c r="C9" s="7" t="s">
        <v>27</v>
      </c>
      <c r="D9" s="7" t="s">
        <v>27</v>
      </c>
      <c r="E9" s="7" t="s">
        <v>27</v>
      </c>
      <c r="F9" s="7" t="s">
        <v>114</v>
      </c>
      <c r="G9" s="7" t="s">
        <v>114</v>
      </c>
      <c r="H9" s="7" t="s">
        <v>114</v>
      </c>
      <c r="I9" s="7" t="s">
        <v>114</v>
      </c>
      <c r="J9" s="7" t="s">
        <v>114</v>
      </c>
      <c r="K9" s="7" t="s">
        <v>114</v>
      </c>
      <c r="L9" s="7" t="s">
        <v>114</v>
      </c>
      <c r="M9" s="7" t="s">
        <v>27</v>
      </c>
      <c r="N9" s="7" t="s">
        <v>27</v>
      </c>
      <c r="O9" s="7" t="s">
        <v>114</v>
      </c>
      <c r="P9" s="7" t="s">
        <v>114</v>
      </c>
      <c r="Q9" s="7" t="s">
        <v>27</v>
      </c>
      <c r="R9" s="7" t="s">
        <v>27</v>
      </c>
      <c r="S9" s="7" t="s">
        <v>114</v>
      </c>
      <c r="T9" s="7" t="s">
        <v>114</v>
      </c>
      <c r="U9" s="9" t="s">
        <v>27</v>
      </c>
      <c r="V9" s="9" t="s">
        <v>114</v>
      </c>
      <c r="W9" s="6" t="s">
        <v>27</v>
      </c>
      <c r="X9" s="7" t="s">
        <v>27</v>
      </c>
    </row>
    <row r="10" spans="1:39">
      <c r="A10" s="9">
        <f>'Main Meals'!C8</f>
        <v>1202</v>
      </c>
      <c r="B10" s="9" t="str">
        <f>'Main Meals'!D8</f>
        <v>Zucchini 'Spaghetti' Pomodoro  (Pomodoro)</v>
      </c>
      <c r="C10" s="7" t="s">
        <v>114</v>
      </c>
      <c r="D10" s="7" t="s">
        <v>114</v>
      </c>
      <c r="E10" s="7" t="s">
        <v>114</v>
      </c>
      <c r="F10" s="7" t="s">
        <v>114</v>
      </c>
      <c r="G10" s="7" t="s">
        <v>114</v>
      </c>
      <c r="H10" s="7" t="s">
        <v>114</v>
      </c>
      <c r="I10" s="7" t="s">
        <v>114</v>
      </c>
      <c r="J10" s="7" t="s">
        <v>114</v>
      </c>
      <c r="K10" s="7" t="s">
        <v>114</v>
      </c>
      <c r="L10" s="7" t="s">
        <v>114</v>
      </c>
      <c r="M10" s="7" t="s">
        <v>114</v>
      </c>
      <c r="N10" s="7" t="s">
        <v>114</v>
      </c>
      <c r="O10" s="7" t="s">
        <v>114</v>
      </c>
      <c r="P10" s="7" t="s">
        <v>114</v>
      </c>
      <c r="Q10" s="7" t="s">
        <v>27</v>
      </c>
      <c r="R10" s="7" t="s">
        <v>27</v>
      </c>
      <c r="S10" s="7" t="s">
        <v>27</v>
      </c>
      <c r="T10" s="7" t="s">
        <v>114</v>
      </c>
      <c r="U10" s="9" t="s">
        <v>27</v>
      </c>
      <c r="V10" s="9" t="s">
        <v>114</v>
      </c>
      <c r="W10" s="6" t="s">
        <v>27</v>
      </c>
      <c r="X10" s="7" t="s">
        <v>27</v>
      </c>
    </row>
    <row r="11" spans="1:39">
      <c r="A11" s="9">
        <f>'Main Meals'!C9</f>
        <v>1300</v>
      </c>
      <c r="B11" s="9" t="str">
        <f>'Main Meals'!D9</f>
        <v xml:space="preserve">Caprese Sandwich (OLD NOT ACTIVE) </v>
      </c>
      <c r="J11" s="7" t="s">
        <v>27</v>
      </c>
      <c r="R11" s="7" t="s">
        <v>305</v>
      </c>
      <c r="U11" s="9"/>
      <c r="V11" s="9"/>
      <c r="W11" s="6" t="s">
        <v>27</v>
      </c>
      <c r="X11" s="28" t="s">
        <v>27</v>
      </c>
    </row>
    <row r="12" spans="1:39">
      <c r="A12" s="9">
        <f>'Main Meals'!C10</f>
        <v>1400</v>
      </c>
      <c r="B12" s="9" t="str">
        <f>'Main Meals'!D10</f>
        <v xml:space="preserve">Buddha bowl (OLD NOT ACTIVE) </v>
      </c>
      <c r="C12" s="7" t="s">
        <v>114</v>
      </c>
      <c r="D12" s="7" t="s">
        <v>114</v>
      </c>
      <c r="E12" s="7" t="s">
        <v>114</v>
      </c>
      <c r="F12" s="7" t="s">
        <v>114</v>
      </c>
      <c r="G12" s="7" t="s">
        <v>114</v>
      </c>
      <c r="H12" s="7" t="s">
        <v>114</v>
      </c>
      <c r="I12" s="7" t="s">
        <v>114</v>
      </c>
      <c r="J12" s="7" t="s">
        <v>114</v>
      </c>
      <c r="K12" s="7" t="s">
        <v>114</v>
      </c>
      <c r="L12" s="7" t="s">
        <v>27</v>
      </c>
      <c r="M12" s="7" t="s">
        <v>27</v>
      </c>
      <c r="N12" s="7" t="s">
        <v>114</v>
      </c>
      <c r="R12" s="7" t="s">
        <v>305</v>
      </c>
      <c r="S12" s="7" t="s">
        <v>27</v>
      </c>
      <c r="T12" s="7" t="s">
        <v>114</v>
      </c>
      <c r="U12" s="9" t="s">
        <v>27</v>
      </c>
      <c r="V12" s="9" t="s">
        <v>114</v>
      </c>
      <c r="W12" s="6" t="s">
        <v>27</v>
      </c>
      <c r="X12" s="28" t="s">
        <v>27</v>
      </c>
    </row>
    <row r="13" spans="1:39">
      <c r="A13" s="9">
        <f>'Main Meals'!C179</f>
        <v>1401</v>
      </c>
      <c r="B13" s="9" t="str">
        <f>'Main Meals'!D179</f>
        <v xml:space="preserve">Buddha Bowl with Mint Vinaigrete </v>
      </c>
      <c r="C13" s="7" t="s">
        <v>114</v>
      </c>
      <c r="D13" s="7" t="s">
        <v>114</v>
      </c>
      <c r="E13" s="7" t="s">
        <v>114</v>
      </c>
      <c r="F13" s="7" t="s">
        <v>114</v>
      </c>
      <c r="G13" s="7" t="s">
        <v>114</v>
      </c>
      <c r="H13" s="7" t="s">
        <v>114</v>
      </c>
      <c r="I13" s="7" t="s">
        <v>114</v>
      </c>
      <c r="J13" s="7" t="s">
        <v>114</v>
      </c>
      <c r="K13" s="7" t="s">
        <v>114</v>
      </c>
      <c r="L13" s="7" t="s">
        <v>27</v>
      </c>
      <c r="M13" s="7" t="s">
        <v>27</v>
      </c>
      <c r="N13" s="7" t="s">
        <v>114</v>
      </c>
      <c r="O13" s="7" t="s">
        <v>114</v>
      </c>
      <c r="P13" s="7" t="s">
        <v>114</v>
      </c>
      <c r="Q13" s="7" t="s">
        <v>114</v>
      </c>
      <c r="R13" s="149" t="s">
        <v>114</v>
      </c>
      <c r="S13" s="7" t="s">
        <v>27</v>
      </c>
      <c r="T13" s="7" t="s">
        <v>114</v>
      </c>
      <c r="U13" s="9" t="s">
        <v>27</v>
      </c>
      <c r="V13" s="9" t="s">
        <v>114</v>
      </c>
      <c r="W13" s="6" t="s">
        <v>27</v>
      </c>
      <c r="X13" s="7" t="s">
        <v>27</v>
      </c>
      <c r="Y13" s="7"/>
      <c r="Z13" s="7"/>
      <c r="AA13" s="7"/>
      <c r="AB13" s="7"/>
      <c r="AC13" s="7"/>
      <c r="AD13" s="7"/>
      <c r="AE13" s="7"/>
      <c r="AF13" s="7"/>
      <c r="AG13" s="7"/>
      <c r="AH13" s="7"/>
      <c r="AK13" s="28"/>
      <c r="AL13" s="28"/>
      <c r="AM13" s="28"/>
    </row>
    <row r="14" spans="1:39">
      <c r="A14" s="9">
        <f>'Main Meals'!C11</f>
        <v>1500</v>
      </c>
      <c r="B14" s="9" t="str">
        <f>'Main Meals'!D11</f>
        <v xml:space="preserve">Tuna Nicoise Sandwich </v>
      </c>
      <c r="J14" s="7" t="s">
        <v>114</v>
      </c>
      <c r="U14" s="9"/>
      <c r="V14" s="9"/>
      <c r="W14" s="6" t="s">
        <v>27</v>
      </c>
      <c r="X14" s="28" t="s">
        <v>27</v>
      </c>
    </row>
    <row r="15" spans="1:39">
      <c r="A15" s="9">
        <f>'Main Meals'!C12</f>
        <v>1601</v>
      </c>
      <c r="B15" s="9" t="str">
        <f>'Main Meals'!D12</f>
        <v>Tikka Masala  (Tofu)</v>
      </c>
      <c r="C15" s="7" t="s">
        <v>27</v>
      </c>
      <c r="D15" s="7" t="s">
        <v>114</v>
      </c>
      <c r="E15" s="7" t="s">
        <v>114</v>
      </c>
      <c r="F15" s="7" t="s">
        <v>27</v>
      </c>
      <c r="G15" s="7" t="s">
        <v>114</v>
      </c>
      <c r="H15" s="7" t="s">
        <v>114</v>
      </c>
      <c r="I15" s="7" t="s">
        <v>114</v>
      </c>
      <c r="J15" s="7" t="s">
        <v>27</v>
      </c>
      <c r="K15" s="7" t="s">
        <v>114</v>
      </c>
      <c r="L15" s="7" t="s">
        <v>27</v>
      </c>
      <c r="M15" s="7" t="s">
        <v>27</v>
      </c>
      <c r="N15" s="7" t="s">
        <v>27</v>
      </c>
      <c r="O15" s="7" t="s">
        <v>27</v>
      </c>
      <c r="P15" s="7" t="s">
        <v>114</v>
      </c>
      <c r="Q15" s="7" t="s">
        <v>27</v>
      </c>
      <c r="R15" s="149" t="s">
        <v>114</v>
      </c>
      <c r="S15" s="7" t="s">
        <v>27</v>
      </c>
      <c r="T15" s="7" t="s">
        <v>114</v>
      </c>
      <c r="U15" s="7" t="s">
        <v>114</v>
      </c>
      <c r="V15" s="7" t="s">
        <v>114</v>
      </c>
      <c r="W15" s="7" t="s">
        <v>114</v>
      </c>
      <c r="X15" s="7" t="s">
        <v>27</v>
      </c>
    </row>
    <row r="16" spans="1:39">
      <c r="A16" s="9">
        <f>'Main Meals'!C13</f>
        <v>1602</v>
      </c>
      <c r="B16" s="9" t="str">
        <f>'Main Meals'!D13</f>
        <v>Tikka Masala  (Chicken)</v>
      </c>
      <c r="C16" s="7" t="s">
        <v>27</v>
      </c>
      <c r="D16" s="7" t="s">
        <v>27</v>
      </c>
      <c r="E16" s="7" t="s">
        <v>27</v>
      </c>
      <c r="F16" s="7" t="s">
        <v>27</v>
      </c>
      <c r="G16" s="7" t="s">
        <v>114</v>
      </c>
      <c r="H16" s="7" t="s">
        <v>114</v>
      </c>
      <c r="I16" s="7" t="s">
        <v>114</v>
      </c>
      <c r="J16" s="7" t="s">
        <v>27</v>
      </c>
      <c r="K16" s="7" t="s">
        <v>114</v>
      </c>
      <c r="L16" s="7" t="s">
        <v>114</v>
      </c>
      <c r="M16" s="7" t="s">
        <v>27</v>
      </c>
      <c r="N16" s="7" t="s">
        <v>27</v>
      </c>
      <c r="O16" s="7" t="s">
        <v>560</v>
      </c>
      <c r="P16" s="7" t="s">
        <v>114</v>
      </c>
      <c r="Q16" s="7" t="s">
        <v>27</v>
      </c>
      <c r="R16" s="149" t="s">
        <v>27</v>
      </c>
      <c r="S16" s="7" t="s">
        <v>114</v>
      </c>
      <c r="T16" s="7" t="s">
        <v>27</v>
      </c>
      <c r="U16" s="7" t="s">
        <v>114</v>
      </c>
      <c r="V16" s="9" t="s">
        <v>114</v>
      </c>
      <c r="W16" s="7" t="s">
        <v>114</v>
      </c>
      <c r="X16" s="7" t="s">
        <v>27</v>
      </c>
    </row>
    <row r="17" spans="1:39">
      <c r="A17" s="9">
        <f>'Main Meals'!C268</f>
        <v>1603</v>
      </c>
      <c r="B17" s="9" t="str">
        <f>'Main Meals'!D268</f>
        <v>Tikka Masala  (Lamb)</v>
      </c>
      <c r="C17" s="7" t="s">
        <v>27</v>
      </c>
      <c r="D17" s="7" t="s">
        <v>27</v>
      </c>
      <c r="E17" s="7" t="s">
        <v>27</v>
      </c>
      <c r="F17" s="7" t="s">
        <v>27</v>
      </c>
      <c r="G17" s="7" t="s">
        <v>114</v>
      </c>
      <c r="H17" s="7" t="s">
        <v>114</v>
      </c>
      <c r="I17" s="7" t="s">
        <v>114</v>
      </c>
      <c r="J17" s="7" t="s">
        <v>27</v>
      </c>
      <c r="K17" s="7" t="s">
        <v>114</v>
      </c>
      <c r="L17" s="7" t="s">
        <v>114</v>
      </c>
      <c r="M17" s="7" t="s">
        <v>27</v>
      </c>
      <c r="N17" s="7" t="s">
        <v>27</v>
      </c>
      <c r="O17" s="7" t="s">
        <v>27</v>
      </c>
      <c r="P17" s="7" t="s">
        <v>114</v>
      </c>
      <c r="Q17" s="7" t="s">
        <v>27</v>
      </c>
      <c r="R17" s="149" t="s">
        <v>27</v>
      </c>
      <c r="S17" s="7" t="s">
        <v>114</v>
      </c>
      <c r="T17" s="7" t="s">
        <v>27</v>
      </c>
      <c r="U17" s="7" t="s">
        <v>114</v>
      </c>
      <c r="V17" s="7" t="s">
        <v>114</v>
      </c>
      <c r="W17" s="7" t="s">
        <v>114</v>
      </c>
      <c r="X17" s="7" t="s">
        <v>27</v>
      </c>
      <c r="Y17" s="28"/>
      <c r="Z17" s="28"/>
      <c r="AA17" s="28"/>
      <c r="AB17" s="28"/>
      <c r="AC17" s="28"/>
      <c r="AD17" s="28"/>
      <c r="AE17" s="28"/>
      <c r="AF17" s="28"/>
      <c r="AG17" s="28"/>
      <c r="AH17" s="28"/>
      <c r="AI17" s="28"/>
      <c r="AJ17" s="28"/>
      <c r="AK17" s="28"/>
      <c r="AL17" s="28"/>
      <c r="AM17" s="28"/>
    </row>
    <row r="18" spans="1:39">
      <c r="A18" s="9">
        <f>'Main Meals'!C14</f>
        <v>1700</v>
      </c>
      <c r="B18" s="9" t="str">
        <f>'Main Meals'!D14</f>
        <v xml:space="preserve">Mediterranean Beef Salad  </v>
      </c>
      <c r="C18" s="7" t="s">
        <v>27</v>
      </c>
      <c r="D18" s="7" t="s">
        <v>27</v>
      </c>
      <c r="E18" s="7" t="s">
        <v>27</v>
      </c>
      <c r="J18" s="7" t="s">
        <v>305</v>
      </c>
      <c r="U18" s="9"/>
      <c r="V18" s="9"/>
      <c r="W18" s="6" t="s">
        <v>27</v>
      </c>
      <c r="X18" s="28" t="s">
        <v>27</v>
      </c>
    </row>
    <row r="19" spans="1:39">
      <c r="A19" s="9">
        <f>'Main Meals'!C15</f>
        <v>1801</v>
      </c>
      <c r="B19" s="9" t="str">
        <f>'Main Meals'!D15</f>
        <v>Tacos Especiales (Veggie)</v>
      </c>
      <c r="C19" s="7" t="s">
        <v>114</v>
      </c>
      <c r="D19" s="7" t="s">
        <v>114</v>
      </c>
      <c r="E19" s="7" t="s">
        <v>114</v>
      </c>
      <c r="F19" s="7" t="s">
        <v>114</v>
      </c>
      <c r="G19" s="7" t="s">
        <v>114</v>
      </c>
      <c r="H19" s="7" t="s">
        <v>114</v>
      </c>
      <c r="I19" s="7" t="s">
        <v>114</v>
      </c>
      <c r="J19" s="7" t="s">
        <v>114</v>
      </c>
      <c r="K19" s="7" t="s">
        <v>114</v>
      </c>
      <c r="L19" s="7" t="s">
        <v>114</v>
      </c>
      <c r="M19" s="7" t="s">
        <v>27</v>
      </c>
      <c r="N19" s="7" t="s">
        <v>27</v>
      </c>
      <c r="O19" s="7" t="s">
        <v>114</v>
      </c>
      <c r="P19" s="7" t="s">
        <v>114</v>
      </c>
      <c r="Q19" s="7" t="s">
        <v>27</v>
      </c>
      <c r="R19" s="149" t="s">
        <v>114</v>
      </c>
      <c r="S19" s="7" t="s">
        <v>27</v>
      </c>
      <c r="T19" s="7" t="s">
        <v>114</v>
      </c>
      <c r="U19" s="7" t="s">
        <v>27</v>
      </c>
      <c r="V19" s="7" t="s">
        <v>114</v>
      </c>
      <c r="W19" s="6" t="s">
        <v>27</v>
      </c>
      <c r="X19" s="7" t="s">
        <v>27</v>
      </c>
    </row>
    <row r="20" spans="1:39">
      <c r="A20" s="9">
        <f>'Main Meals'!C16</f>
        <v>1802</v>
      </c>
      <c r="B20" s="9" t="str">
        <f>'Main Meals'!D16</f>
        <v>Tacos Especiales (Shrimp)</v>
      </c>
      <c r="C20" s="7" t="s">
        <v>27</v>
      </c>
      <c r="D20" s="7" t="s">
        <v>27</v>
      </c>
      <c r="E20" s="7" t="s">
        <v>114</v>
      </c>
      <c r="F20" s="7" t="s">
        <v>114</v>
      </c>
      <c r="G20" s="7" t="s">
        <v>114</v>
      </c>
      <c r="H20" s="7" t="s">
        <v>114</v>
      </c>
      <c r="I20" s="7" t="s">
        <v>27</v>
      </c>
      <c r="J20" s="7" t="s">
        <v>114</v>
      </c>
      <c r="K20" s="7" t="s">
        <v>114</v>
      </c>
      <c r="L20" s="7" t="s">
        <v>114</v>
      </c>
      <c r="M20" s="7" t="s">
        <v>114</v>
      </c>
      <c r="N20" s="7" t="s">
        <v>27</v>
      </c>
      <c r="O20" s="7" t="s">
        <v>114</v>
      </c>
      <c r="P20" s="7" t="s">
        <v>114</v>
      </c>
      <c r="Q20" s="7" t="s">
        <v>27</v>
      </c>
      <c r="R20" s="149" t="s">
        <v>27</v>
      </c>
      <c r="S20" s="7" t="s">
        <v>27</v>
      </c>
      <c r="T20" s="7" t="s">
        <v>114</v>
      </c>
      <c r="U20" s="6" t="s">
        <v>27</v>
      </c>
      <c r="V20" s="6" t="s">
        <v>114</v>
      </c>
      <c r="W20" s="6" t="s">
        <v>27</v>
      </c>
      <c r="X20" s="7" t="s">
        <v>27</v>
      </c>
    </row>
    <row r="21" spans="1:39">
      <c r="A21" s="9">
        <f>'Main Meals'!C17</f>
        <v>1803</v>
      </c>
      <c r="B21" s="9" t="str">
        <f>'Main Meals'!D17</f>
        <v>Tacos Especiales (Chicken)</v>
      </c>
      <c r="C21" s="7" t="s">
        <v>27</v>
      </c>
      <c r="D21" s="7" t="s">
        <v>27</v>
      </c>
      <c r="E21" s="7" t="s">
        <v>27</v>
      </c>
      <c r="F21" s="7" t="s">
        <v>114</v>
      </c>
      <c r="G21" s="7" t="s">
        <v>114</v>
      </c>
      <c r="H21" s="7" t="s">
        <v>114</v>
      </c>
      <c r="I21" s="7" t="s">
        <v>114</v>
      </c>
      <c r="J21" s="7" t="s">
        <v>114</v>
      </c>
      <c r="K21" s="7" t="s">
        <v>114</v>
      </c>
      <c r="L21" s="7" t="s">
        <v>114</v>
      </c>
      <c r="M21" s="7" t="s">
        <v>27</v>
      </c>
      <c r="N21" s="7" t="s">
        <v>27</v>
      </c>
      <c r="O21" s="7" t="s">
        <v>114</v>
      </c>
      <c r="P21" s="7" t="s">
        <v>114</v>
      </c>
      <c r="Q21" s="7" t="s">
        <v>27</v>
      </c>
      <c r="R21" s="149" t="s">
        <v>114</v>
      </c>
      <c r="S21" s="7" t="s">
        <v>114</v>
      </c>
      <c r="T21" s="7" t="s">
        <v>114</v>
      </c>
      <c r="U21" s="7" t="s">
        <v>27</v>
      </c>
      <c r="V21" s="7" t="s">
        <v>114</v>
      </c>
      <c r="W21" s="6" t="s">
        <v>27</v>
      </c>
      <c r="X21" s="7" t="s">
        <v>27</v>
      </c>
    </row>
    <row r="22" spans="1:39">
      <c r="A22" s="9">
        <f>'Main Meals'!C18</f>
        <v>1804</v>
      </c>
      <c r="B22" s="9" t="str">
        <f>'Main Meals'!D18</f>
        <v>Tacos Especiales (Beef)</v>
      </c>
      <c r="C22" s="7" t="s">
        <v>27</v>
      </c>
      <c r="D22" s="7" t="s">
        <v>27</v>
      </c>
      <c r="E22" s="7" t="s">
        <v>27</v>
      </c>
      <c r="F22" s="7" t="s">
        <v>114</v>
      </c>
      <c r="G22" s="7" t="s">
        <v>114</v>
      </c>
      <c r="H22" s="7" t="s">
        <v>114</v>
      </c>
      <c r="I22" s="7" t="s">
        <v>114</v>
      </c>
      <c r="J22" s="7" t="s">
        <v>114</v>
      </c>
      <c r="K22" s="7" t="s">
        <v>114</v>
      </c>
      <c r="L22" s="7" t="s">
        <v>114</v>
      </c>
      <c r="M22" s="7" t="s">
        <v>27</v>
      </c>
      <c r="N22" s="7" t="s">
        <v>27</v>
      </c>
      <c r="O22" s="7" t="s">
        <v>114</v>
      </c>
      <c r="P22" s="7" t="s">
        <v>114</v>
      </c>
      <c r="Q22" s="7" t="s">
        <v>27</v>
      </c>
      <c r="R22" s="149" t="s">
        <v>27</v>
      </c>
      <c r="S22" s="7" t="s">
        <v>114</v>
      </c>
      <c r="T22" s="7" t="s">
        <v>27</v>
      </c>
      <c r="U22" s="7" t="s">
        <v>27</v>
      </c>
      <c r="V22" s="7" t="s">
        <v>114</v>
      </c>
      <c r="W22" s="6" t="s">
        <v>27</v>
      </c>
      <c r="X22" s="7" t="s">
        <v>27</v>
      </c>
    </row>
    <row r="23" spans="1:39">
      <c r="A23" s="9">
        <f>'Main Meals'!C19</f>
        <v>1901</v>
      </c>
      <c r="B23" s="9" t="str">
        <f>'Main Meals'!D19</f>
        <v>Grilled Kebabs  (Veggie)</v>
      </c>
      <c r="C23" s="7" t="s">
        <v>114</v>
      </c>
      <c r="D23" s="7" t="s">
        <v>114</v>
      </c>
      <c r="E23" s="7" t="s">
        <v>114</v>
      </c>
      <c r="F23" s="7" t="s">
        <v>114</v>
      </c>
      <c r="G23" s="7" t="s">
        <v>114</v>
      </c>
      <c r="H23" s="7" t="s">
        <v>114</v>
      </c>
      <c r="I23" s="7" t="s">
        <v>114</v>
      </c>
      <c r="J23" s="7" t="s">
        <v>114</v>
      </c>
      <c r="K23" s="7" t="s">
        <v>114</v>
      </c>
      <c r="L23" s="7" t="s">
        <v>114</v>
      </c>
      <c r="M23" s="7" t="s">
        <v>27</v>
      </c>
      <c r="N23" s="7" t="s">
        <v>114</v>
      </c>
      <c r="R23" s="7" t="s">
        <v>27</v>
      </c>
      <c r="S23" s="7" t="s">
        <v>27</v>
      </c>
      <c r="T23" s="7" t="s">
        <v>114</v>
      </c>
      <c r="U23" s="9"/>
      <c r="V23" s="9"/>
      <c r="W23" s="6" t="s">
        <v>27</v>
      </c>
      <c r="X23" s="28" t="s">
        <v>27</v>
      </c>
    </row>
    <row r="24" spans="1:39">
      <c r="A24" s="9">
        <f>'Main Meals'!C20</f>
        <v>1902</v>
      </c>
      <c r="B24" s="9" t="str">
        <f>'Main Meals'!D20</f>
        <v>Grilled Kebabs  (Shrimp)</v>
      </c>
      <c r="C24" s="7" t="s">
        <v>27</v>
      </c>
      <c r="D24" s="7" t="s">
        <v>27</v>
      </c>
      <c r="E24" s="7" t="s">
        <v>114</v>
      </c>
      <c r="F24" s="7" t="s">
        <v>114</v>
      </c>
      <c r="G24" s="7" t="s">
        <v>114</v>
      </c>
      <c r="H24" s="7" t="s">
        <v>114</v>
      </c>
      <c r="I24" s="7" t="s">
        <v>27</v>
      </c>
      <c r="J24" s="7" t="s">
        <v>114</v>
      </c>
      <c r="K24" s="7" t="s">
        <v>114</v>
      </c>
      <c r="L24" s="7" t="s">
        <v>114</v>
      </c>
      <c r="M24" s="7" t="s">
        <v>27</v>
      </c>
      <c r="N24" s="7" t="s">
        <v>114</v>
      </c>
      <c r="R24" s="7" t="s">
        <v>27</v>
      </c>
      <c r="S24" s="7" t="s">
        <v>27</v>
      </c>
      <c r="T24" s="7" t="s">
        <v>114</v>
      </c>
      <c r="U24" s="9"/>
      <c r="V24" s="9"/>
      <c r="W24" s="6" t="s">
        <v>27</v>
      </c>
      <c r="X24" s="28" t="s">
        <v>27</v>
      </c>
    </row>
    <row r="25" spans="1:39">
      <c r="A25" s="9">
        <f>'Main Meals'!C21</f>
        <v>1903</v>
      </c>
      <c r="B25" s="9" t="str">
        <f>'Main Meals'!D21</f>
        <v>Grilled Kebabs  (Chicken)</v>
      </c>
      <c r="C25" s="7" t="s">
        <v>27</v>
      </c>
      <c r="D25" s="7" t="s">
        <v>27</v>
      </c>
      <c r="E25" s="7" t="s">
        <v>27</v>
      </c>
      <c r="F25" s="7" t="s">
        <v>114</v>
      </c>
      <c r="G25" s="7" t="s">
        <v>114</v>
      </c>
      <c r="H25" s="7" t="s">
        <v>114</v>
      </c>
      <c r="I25" s="7" t="s">
        <v>114</v>
      </c>
      <c r="J25" s="7" t="s">
        <v>114</v>
      </c>
      <c r="K25" s="7" t="s">
        <v>114</v>
      </c>
      <c r="L25" s="7" t="s">
        <v>114</v>
      </c>
      <c r="M25" s="7" t="s">
        <v>27</v>
      </c>
      <c r="N25" s="7" t="s">
        <v>114</v>
      </c>
      <c r="R25" s="7" t="s">
        <v>27</v>
      </c>
      <c r="S25" s="7" t="s">
        <v>114</v>
      </c>
      <c r="T25" s="7" t="s">
        <v>114</v>
      </c>
      <c r="U25" s="9"/>
      <c r="V25" s="9"/>
      <c r="W25" s="6" t="s">
        <v>27</v>
      </c>
      <c r="X25" s="28" t="s">
        <v>27</v>
      </c>
    </row>
    <row r="26" spans="1:39">
      <c r="A26" s="9">
        <f>'Main Meals'!C22</f>
        <v>1904</v>
      </c>
      <c r="B26" s="9" t="str">
        <f>'Main Meals'!D22</f>
        <v>Grilled Kebabs  (Beef)</v>
      </c>
      <c r="C26" s="7" t="s">
        <v>27</v>
      </c>
      <c r="D26" s="7" t="s">
        <v>27</v>
      </c>
      <c r="E26" s="7" t="s">
        <v>27</v>
      </c>
      <c r="F26" s="7" t="s">
        <v>114</v>
      </c>
      <c r="G26" s="7" t="s">
        <v>114</v>
      </c>
      <c r="H26" s="7" t="s">
        <v>114</v>
      </c>
      <c r="I26" s="7" t="s">
        <v>114</v>
      </c>
      <c r="J26" s="7" t="s">
        <v>114</v>
      </c>
      <c r="K26" s="7" t="s">
        <v>114</v>
      </c>
      <c r="L26" s="7" t="s">
        <v>114</v>
      </c>
      <c r="M26" s="7" t="s">
        <v>27</v>
      </c>
      <c r="N26" s="7" t="s">
        <v>27</v>
      </c>
      <c r="R26" s="7" t="s">
        <v>27</v>
      </c>
      <c r="S26" s="7" t="s">
        <v>114</v>
      </c>
      <c r="T26" s="7" t="s">
        <v>27</v>
      </c>
      <c r="U26" s="9"/>
      <c r="V26" s="9"/>
      <c r="W26" s="6" t="s">
        <v>27</v>
      </c>
      <c r="X26" s="28" t="s">
        <v>27</v>
      </c>
    </row>
    <row r="27" spans="1:39">
      <c r="A27" s="9">
        <f>'Main Meals'!C23</f>
        <v>2000</v>
      </c>
      <c r="B27" s="9" t="str">
        <f>'Main Meals'!D23</f>
        <v>Grilled Salmon (Sesame Crusted)</v>
      </c>
      <c r="C27" s="7" t="s">
        <v>27</v>
      </c>
      <c r="D27" s="7" t="s">
        <v>27</v>
      </c>
      <c r="E27" s="7" t="s">
        <v>114</v>
      </c>
      <c r="F27" s="7" t="s">
        <v>114</v>
      </c>
      <c r="G27" s="7" t="s">
        <v>114</v>
      </c>
      <c r="H27" s="7" t="s">
        <v>27</v>
      </c>
      <c r="I27" s="7" t="s">
        <v>114</v>
      </c>
      <c r="J27" s="7" t="s">
        <v>114</v>
      </c>
      <c r="K27" s="7" t="s">
        <v>114</v>
      </c>
      <c r="L27" s="7" t="s">
        <v>27</v>
      </c>
      <c r="M27" s="7" t="s">
        <v>27</v>
      </c>
      <c r="N27" s="7" t="s">
        <v>114</v>
      </c>
      <c r="O27" s="7" t="s">
        <v>27</v>
      </c>
      <c r="P27" s="7" t="s">
        <v>27</v>
      </c>
      <c r="Q27" s="7" t="s">
        <v>114</v>
      </c>
      <c r="R27" s="7" t="s">
        <v>114</v>
      </c>
      <c r="S27" s="7" t="s">
        <v>114</v>
      </c>
      <c r="T27" s="7" t="s">
        <v>27</v>
      </c>
      <c r="U27" s="7" t="s">
        <v>27</v>
      </c>
      <c r="V27" s="7" t="s">
        <v>114</v>
      </c>
      <c r="W27" s="6" t="s">
        <v>27</v>
      </c>
      <c r="X27" s="7" t="s">
        <v>114</v>
      </c>
    </row>
    <row r="28" spans="1:39">
      <c r="A28" s="9">
        <f>'Main Meals'!C24</f>
        <v>2100</v>
      </c>
      <c r="B28" s="9" t="str">
        <f>'Main Meals'!D24</f>
        <v xml:space="preserve">Truffled Mac &amp; Cheese (OLD NOT ACTIVE) </v>
      </c>
      <c r="C28" s="7" t="s">
        <v>27</v>
      </c>
      <c r="D28" s="7" t="s">
        <v>114</v>
      </c>
      <c r="E28" s="7" t="s">
        <v>114</v>
      </c>
      <c r="F28" s="7" t="s">
        <v>27</v>
      </c>
      <c r="G28" s="7" t="s">
        <v>114</v>
      </c>
      <c r="H28" s="7" t="s">
        <v>114</v>
      </c>
      <c r="I28" s="7" t="s">
        <v>114</v>
      </c>
      <c r="J28" s="7" t="s">
        <v>114</v>
      </c>
      <c r="K28" s="7" t="s">
        <v>114</v>
      </c>
      <c r="L28" s="7" t="s">
        <v>114</v>
      </c>
      <c r="M28" s="7" t="s">
        <v>27</v>
      </c>
      <c r="N28" s="7" t="s">
        <v>27</v>
      </c>
      <c r="R28" s="7" t="s">
        <v>27</v>
      </c>
      <c r="S28" s="7" t="s">
        <v>27</v>
      </c>
      <c r="T28" s="7" t="s">
        <v>114</v>
      </c>
      <c r="U28" s="9"/>
      <c r="V28" s="9"/>
      <c r="W28" s="6" t="s">
        <v>27</v>
      </c>
      <c r="X28" s="28" t="s">
        <v>27</v>
      </c>
    </row>
    <row r="29" spans="1:39">
      <c r="A29" s="9">
        <f>'Main Meals'!C25</f>
        <v>2200</v>
      </c>
      <c r="B29" s="9" t="str">
        <f>'Main Meals'!D25</f>
        <v xml:space="preserve">Ginger Pork  </v>
      </c>
      <c r="C29" s="7" t="s">
        <v>27</v>
      </c>
      <c r="D29" s="7" t="s">
        <v>27</v>
      </c>
      <c r="E29" s="7" t="s">
        <v>27</v>
      </c>
      <c r="F29" s="7" t="s">
        <v>114</v>
      </c>
      <c r="G29" s="7" t="s">
        <v>114</v>
      </c>
      <c r="H29" s="7" t="s">
        <v>114</v>
      </c>
      <c r="I29" s="7" t="s">
        <v>114</v>
      </c>
      <c r="J29" s="7" t="s">
        <v>560</v>
      </c>
      <c r="K29" s="7" t="s">
        <v>114</v>
      </c>
      <c r="L29" s="7" t="s">
        <v>27</v>
      </c>
      <c r="M29" s="7" t="s">
        <v>27</v>
      </c>
      <c r="N29" s="7" t="s">
        <v>27</v>
      </c>
      <c r="R29" s="7" t="s">
        <v>27</v>
      </c>
      <c r="S29" s="7" t="s">
        <v>114</v>
      </c>
      <c r="T29" s="7" t="s">
        <v>27</v>
      </c>
      <c r="U29" s="9"/>
      <c r="V29" s="9"/>
      <c r="W29" s="6" t="s">
        <v>27</v>
      </c>
      <c r="X29" s="28" t="s">
        <v>27</v>
      </c>
    </row>
    <row r="30" spans="1:39">
      <c r="A30" s="9">
        <f>'Main Meals'!C26</f>
        <v>2300</v>
      </c>
      <c r="B30" s="9" t="str">
        <f>'Main Meals'!D26</f>
        <v xml:space="preserve">Lemon Rosemary Chicken OLD NOT ACTIVE </v>
      </c>
      <c r="C30" s="7" t="s">
        <v>27</v>
      </c>
      <c r="D30" s="7" t="s">
        <v>27</v>
      </c>
      <c r="E30" s="7" t="s">
        <v>27</v>
      </c>
      <c r="F30" s="7" t="s">
        <v>27</v>
      </c>
      <c r="G30" s="7" t="s">
        <v>114</v>
      </c>
      <c r="H30" s="7" t="s">
        <v>114</v>
      </c>
      <c r="I30" s="7" t="s">
        <v>114</v>
      </c>
      <c r="J30" s="7" t="s">
        <v>114</v>
      </c>
      <c r="K30" s="7" t="s">
        <v>114</v>
      </c>
      <c r="L30" s="7" t="s">
        <v>27</v>
      </c>
      <c r="M30" s="7" t="s">
        <v>27</v>
      </c>
      <c r="N30" s="7" t="s">
        <v>114</v>
      </c>
      <c r="O30" s="7" t="s">
        <v>114</v>
      </c>
      <c r="P30" s="7" t="s">
        <v>114</v>
      </c>
      <c r="Q30" s="7" t="s">
        <v>27</v>
      </c>
      <c r="R30" s="7" t="s">
        <v>27</v>
      </c>
      <c r="S30" s="7" t="s">
        <v>114</v>
      </c>
      <c r="T30" s="7" t="s">
        <v>27</v>
      </c>
      <c r="U30" s="9"/>
      <c r="V30" s="9"/>
      <c r="W30" s="6" t="s">
        <v>27</v>
      </c>
      <c r="X30" s="28" t="s">
        <v>27</v>
      </c>
    </row>
    <row r="31" spans="1:39">
      <c r="A31" s="9">
        <f>'Main Meals'!C27</f>
        <v>2400</v>
      </c>
      <c r="B31" s="9" t="str">
        <f>'Main Meals'!D27</f>
        <v xml:space="preserve">Beef Tataki  </v>
      </c>
      <c r="C31" s="7" t="s">
        <v>27</v>
      </c>
      <c r="D31" s="7" t="s">
        <v>27</v>
      </c>
      <c r="E31" s="7" t="s">
        <v>27</v>
      </c>
      <c r="F31" s="7" t="s">
        <v>114</v>
      </c>
      <c r="G31" s="7" t="s">
        <v>114</v>
      </c>
      <c r="H31" s="7" t="s">
        <v>114</v>
      </c>
      <c r="I31" s="7" t="s">
        <v>114</v>
      </c>
      <c r="J31" s="7" t="s">
        <v>114</v>
      </c>
      <c r="K31" s="7" t="s">
        <v>114</v>
      </c>
      <c r="L31" s="7" t="s">
        <v>27</v>
      </c>
      <c r="M31" s="7" t="s">
        <v>27</v>
      </c>
      <c r="N31" s="7" t="s">
        <v>27</v>
      </c>
      <c r="R31" s="7" t="s">
        <v>27</v>
      </c>
      <c r="S31" s="7" t="s">
        <v>114</v>
      </c>
      <c r="T31" s="7" t="s">
        <v>27</v>
      </c>
      <c r="U31" s="9"/>
      <c r="V31" s="9"/>
      <c r="W31" s="6" t="s">
        <v>27</v>
      </c>
      <c r="X31" s="28" t="s">
        <v>114</v>
      </c>
    </row>
    <row r="32" spans="1:39">
      <c r="A32" s="9">
        <f>'Main Meals'!C28</f>
        <v>2500</v>
      </c>
      <c r="B32" s="9" t="str">
        <f>'Main Meals'!D28</f>
        <v>Coconut Laksa (Shrimp)</v>
      </c>
      <c r="C32" s="7" t="s">
        <v>27</v>
      </c>
      <c r="D32" s="7" t="s">
        <v>27</v>
      </c>
      <c r="E32" s="7" t="s">
        <v>114</v>
      </c>
      <c r="F32" s="7" t="s">
        <v>114</v>
      </c>
      <c r="G32" s="7" t="s">
        <v>114</v>
      </c>
      <c r="H32" s="7" t="s">
        <v>114</v>
      </c>
      <c r="I32" s="7" t="s">
        <v>27</v>
      </c>
      <c r="J32" s="7" t="s">
        <v>27</v>
      </c>
      <c r="K32" s="7" t="s">
        <v>114</v>
      </c>
      <c r="L32" s="7" t="s">
        <v>114</v>
      </c>
      <c r="M32" s="7" t="s">
        <v>27</v>
      </c>
      <c r="N32" s="7" t="s">
        <v>27</v>
      </c>
      <c r="O32" s="7" t="s">
        <v>114</v>
      </c>
      <c r="P32" s="7" t="s">
        <v>114</v>
      </c>
      <c r="Q32" s="7" t="s">
        <v>27</v>
      </c>
      <c r="R32" s="149" t="s">
        <v>27</v>
      </c>
      <c r="S32" s="7" t="s">
        <v>27</v>
      </c>
      <c r="T32" s="7" t="s">
        <v>27</v>
      </c>
      <c r="U32" s="7" t="s">
        <v>114</v>
      </c>
      <c r="V32" s="7" t="s">
        <v>114</v>
      </c>
      <c r="W32" s="7" t="s">
        <v>114</v>
      </c>
      <c r="X32" s="7" t="s">
        <v>27</v>
      </c>
    </row>
    <row r="33" spans="1:39">
      <c r="A33" s="9">
        <f>'Main Meals'!C262</f>
        <v>2501</v>
      </c>
      <c r="B33" s="9" t="str">
        <f>'Main Meals'!D262</f>
        <v>Coconut Laksa (Cod)</v>
      </c>
      <c r="C33" s="7" t="s">
        <v>27</v>
      </c>
      <c r="D33" s="7" t="s">
        <v>27</v>
      </c>
      <c r="E33" s="7" t="s">
        <v>114</v>
      </c>
      <c r="F33" s="7" t="s">
        <v>114</v>
      </c>
      <c r="G33" s="7" t="s">
        <v>114</v>
      </c>
      <c r="H33" s="7" t="s">
        <v>27</v>
      </c>
      <c r="I33" s="7" t="s">
        <v>114</v>
      </c>
      <c r="J33" s="7" t="s">
        <v>27</v>
      </c>
      <c r="K33" s="7" t="s">
        <v>114</v>
      </c>
      <c r="L33" s="7" t="s">
        <v>114</v>
      </c>
      <c r="M33" s="7" t="s">
        <v>27</v>
      </c>
      <c r="N33" s="7" t="s">
        <v>27</v>
      </c>
      <c r="O33" s="7" t="s">
        <v>114</v>
      </c>
      <c r="P33" s="7" t="s">
        <v>114</v>
      </c>
      <c r="Q33" s="7" t="s">
        <v>27</v>
      </c>
      <c r="R33" s="149" t="s">
        <v>27</v>
      </c>
      <c r="S33" s="7" t="s">
        <v>114</v>
      </c>
      <c r="T33" s="7" t="s">
        <v>27</v>
      </c>
      <c r="U33" s="7" t="s">
        <v>114</v>
      </c>
      <c r="V33" s="7" t="s">
        <v>114</v>
      </c>
      <c r="W33" s="7" t="s">
        <v>27</v>
      </c>
      <c r="X33" s="7" t="s">
        <v>27</v>
      </c>
      <c r="Y33" s="28"/>
      <c r="Z33" s="28"/>
      <c r="AA33" s="28"/>
      <c r="AB33" s="28"/>
      <c r="AC33" s="28"/>
      <c r="AD33" s="28"/>
      <c r="AE33" s="28"/>
      <c r="AF33" s="28"/>
      <c r="AG33" s="28"/>
      <c r="AH33" s="28"/>
      <c r="AI33" s="28"/>
      <c r="AJ33" s="28"/>
      <c r="AK33" s="28"/>
      <c r="AL33" s="28"/>
      <c r="AM33" s="28"/>
    </row>
    <row r="34" spans="1:39">
      <c r="A34" s="9">
        <f>'Main Meals'!C29</f>
        <v>2601</v>
      </c>
      <c r="B34" s="9" t="str">
        <f>'Main Meals'!D29</f>
        <v>Paella Valenciana (OLD NOT ACTIVE) (Veggie)</v>
      </c>
      <c r="C34" s="7" t="s">
        <v>114</v>
      </c>
      <c r="D34" s="7" t="s">
        <v>114</v>
      </c>
      <c r="E34" s="7" t="s">
        <v>114</v>
      </c>
      <c r="F34" s="7" t="s">
        <v>114</v>
      </c>
      <c r="G34" s="7" t="s">
        <v>114</v>
      </c>
      <c r="H34" s="7" t="s">
        <v>114</v>
      </c>
      <c r="I34" s="7" t="s">
        <v>114</v>
      </c>
      <c r="J34" s="7" t="s">
        <v>27</v>
      </c>
      <c r="K34" s="7" t="s">
        <v>114</v>
      </c>
      <c r="L34" s="7" t="s">
        <v>27</v>
      </c>
      <c r="M34" s="7" t="s">
        <v>114</v>
      </c>
      <c r="N34" s="7" t="s">
        <v>114</v>
      </c>
      <c r="R34" s="7" t="s">
        <v>114</v>
      </c>
      <c r="S34" s="7" t="s">
        <v>27</v>
      </c>
      <c r="T34" s="7" t="s">
        <v>114</v>
      </c>
      <c r="U34" s="9"/>
      <c r="V34" s="9"/>
      <c r="W34" s="6" t="s">
        <v>27</v>
      </c>
      <c r="X34" s="28" t="s">
        <v>27</v>
      </c>
    </row>
    <row r="35" spans="1:39">
      <c r="A35" s="9">
        <f>'Main Meals'!C30</f>
        <v>2602</v>
      </c>
      <c r="B35" s="9" t="str">
        <f>'Main Meals'!D30</f>
        <v>Paella Valenciana (OLD NOT ACTIVE) (Chicken)</v>
      </c>
      <c r="C35" s="7" t="s">
        <v>27</v>
      </c>
      <c r="D35" s="7" t="s">
        <v>27</v>
      </c>
      <c r="E35" s="7" t="s">
        <v>27</v>
      </c>
      <c r="F35" s="7" t="s">
        <v>114</v>
      </c>
      <c r="G35" s="7" t="s">
        <v>114</v>
      </c>
      <c r="H35" s="7" t="s">
        <v>114</v>
      </c>
      <c r="I35" s="7" t="s">
        <v>114</v>
      </c>
      <c r="J35" s="7" t="s">
        <v>27</v>
      </c>
      <c r="K35" s="7" t="s">
        <v>114</v>
      </c>
      <c r="L35" s="7" t="s">
        <v>27</v>
      </c>
      <c r="M35" s="7" t="s">
        <v>27</v>
      </c>
      <c r="N35" s="7" t="s">
        <v>27</v>
      </c>
      <c r="R35" s="7" t="s">
        <v>114</v>
      </c>
      <c r="S35" s="7" t="s">
        <v>114</v>
      </c>
      <c r="T35" s="7" t="s">
        <v>27</v>
      </c>
      <c r="U35" s="9"/>
      <c r="V35" s="9"/>
      <c r="W35" s="6" t="s">
        <v>27</v>
      </c>
      <c r="X35" s="28" t="s">
        <v>27</v>
      </c>
    </row>
    <row r="36" spans="1:39">
      <c r="A36" s="9">
        <f>'Main Meals'!C31</f>
        <v>2603</v>
      </c>
      <c r="B36" s="9" t="str">
        <f>'Main Meals'!D31</f>
        <v>Paella Valenciana (OLD NOT ACTIVE) (Beef)</v>
      </c>
      <c r="J36" s="7" t="s">
        <v>27</v>
      </c>
      <c r="L36" s="7" t="s">
        <v>27</v>
      </c>
      <c r="U36" s="9"/>
      <c r="V36" s="9"/>
      <c r="W36" s="6" t="s">
        <v>27</v>
      </c>
      <c r="X36" s="28" t="s">
        <v>27</v>
      </c>
    </row>
    <row r="37" spans="1:39">
      <c r="A37" s="9">
        <f>'Main Meals'!C32</f>
        <v>2701</v>
      </c>
      <c r="B37" s="9" t="str">
        <f>'Main Meals'!D32</f>
        <v>Moroccan Tajine (Veggie)</v>
      </c>
      <c r="C37" s="7" t="s">
        <v>114</v>
      </c>
      <c r="D37" s="7" t="s">
        <v>114</v>
      </c>
      <c r="E37" s="7" t="s">
        <v>114</v>
      </c>
      <c r="F37" s="7" t="s">
        <v>114</v>
      </c>
      <c r="G37" s="7" t="s">
        <v>114</v>
      </c>
      <c r="H37" s="7" t="s">
        <v>114</v>
      </c>
      <c r="I37" s="7" t="s">
        <v>114</v>
      </c>
      <c r="J37" s="7" t="s">
        <v>114</v>
      </c>
      <c r="K37" s="7" t="s">
        <v>114</v>
      </c>
      <c r="L37" s="7" t="s">
        <v>114</v>
      </c>
      <c r="M37" s="7" t="s">
        <v>114</v>
      </c>
      <c r="N37" s="7" t="s">
        <v>27</v>
      </c>
      <c r="R37" s="7" t="s">
        <v>27</v>
      </c>
      <c r="S37" s="7" t="s">
        <v>27</v>
      </c>
      <c r="T37" s="7" t="s">
        <v>114</v>
      </c>
      <c r="U37" s="9"/>
      <c r="V37" s="9"/>
      <c r="W37" s="6" t="s">
        <v>27</v>
      </c>
      <c r="X37" s="28" t="s">
        <v>27</v>
      </c>
    </row>
    <row r="38" spans="1:39">
      <c r="A38" s="9">
        <f>'Main Meals'!C33</f>
        <v>2702</v>
      </c>
      <c r="B38" s="9" t="str">
        <f>'Main Meals'!D33</f>
        <v>Moroccan Tajine (Chicken)</v>
      </c>
      <c r="C38" s="7" t="s">
        <v>27</v>
      </c>
      <c r="D38" s="7" t="s">
        <v>27</v>
      </c>
      <c r="E38" s="7" t="s">
        <v>27</v>
      </c>
      <c r="F38" s="7" t="s">
        <v>114</v>
      </c>
      <c r="G38" s="7" t="s">
        <v>114</v>
      </c>
      <c r="H38" s="7" t="s">
        <v>114</v>
      </c>
      <c r="I38" s="7" t="s">
        <v>114</v>
      </c>
      <c r="J38" s="7" t="s">
        <v>114</v>
      </c>
      <c r="K38" s="7" t="s">
        <v>114</v>
      </c>
      <c r="L38" s="7" t="s">
        <v>114</v>
      </c>
      <c r="M38" s="7" t="s">
        <v>27</v>
      </c>
      <c r="N38" s="7" t="s">
        <v>27</v>
      </c>
      <c r="R38" s="7" t="s">
        <v>27</v>
      </c>
      <c r="S38" s="7" t="s">
        <v>114</v>
      </c>
      <c r="T38" s="7" t="s">
        <v>27</v>
      </c>
      <c r="U38" s="9"/>
      <c r="V38" s="9"/>
      <c r="W38" s="6" t="s">
        <v>27</v>
      </c>
      <c r="X38" s="28" t="s">
        <v>27</v>
      </c>
    </row>
    <row r="39" spans="1:39">
      <c r="A39" s="9">
        <f>'Main Meals'!C34</f>
        <v>2703</v>
      </c>
      <c r="B39" s="9" t="str">
        <f>'Main Meals'!D34</f>
        <v>Moroccan Tajine (Lamb)</v>
      </c>
      <c r="C39" s="7" t="s">
        <v>27</v>
      </c>
      <c r="D39" s="7" t="s">
        <v>27</v>
      </c>
      <c r="E39" s="7" t="s">
        <v>27</v>
      </c>
      <c r="F39" s="7" t="s">
        <v>114</v>
      </c>
      <c r="G39" s="7" t="s">
        <v>114</v>
      </c>
      <c r="H39" s="7" t="s">
        <v>114</v>
      </c>
      <c r="I39" s="7" t="s">
        <v>114</v>
      </c>
      <c r="J39" s="7" t="s">
        <v>114</v>
      </c>
      <c r="K39" s="7" t="s">
        <v>114</v>
      </c>
      <c r="L39" s="7" t="s">
        <v>114</v>
      </c>
      <c r="M39" s="7" t="s">
        <v>27</v>
      </c>
      <c r="N39" s="7" t="s">
        <v>27</v>
      </c>
      <c r="R39" s="7" t="s">
        <v>27</v>
      </c>
      <c r="S39" s="7" t="s">
        <v>114</v>
      </c>
      <c r="T39" s="7" t="s">
        <v>27</v>
      </c>
      <c r="U39" s="9"/>
      <c r="V39" s="9"/>
      <c r="W39" s="6" t="s">
        <v>27</v>
      </c>
      <c r="X39" s="28" t="s">
        <v>27</v>
      </c>
    </row>
    <row r="40" spans="1:39">
      <c r="A40" s="9">
        <f>'Main Meals'!C212</f>
        <v>2704</v>
      </c>
      <c r="B40" s="9" t="str">
        <f>'Main Meals'!D212</f>
        <v>Moroccan Tajine (Chicken)</v>
      </c>
      <c r="C40" s="7" t="s">
        <v>27</v>
      </c>
      <c r="D40" s="7" t="s">
        <v>27</v>
      </c>
      <c r="E40" s="7" t="s">
        <v>27</v>
      </c>
      <c r="F40" s="7" t="s">
        <v>114</v>
      </c>
      <c r="G40" s="7" t="s">
        <v>114</v>
      </c>
      <c r="H40" s="7" t="s">
        <v>114</v>
      </c>
      <c r="I40" s="7" t="s">
        <v>114</v>
      </c>
      <c r="J40" s="7" t="s">
        <v>114</v>
      </c>
      <c r="K40" s="7" t="s">
        <v>114</v>
      </c>
      <c r="L40" s="7" t="s">
        <v>114</v>
      </c>
      <c r="M40" s="7" t="s">
        <v>114</v>
      </c>
      <c r="N40" s="7" t="s">
        <v>114</v>
      </c>
      <c r="O40" s="7" t="s">
        <v>114</v>
      </c>
      <c r="P40" s="7" t="s">
        <v>114</v>
      </c>
      <c r="Q40" s="7" t="s">
        <v>27</v>
      </c>
      <c r="R40" s="7" t="s">
        <v>27</v>
      </c>
      <c r="S40" s="7" t="s">
        <v>114</v>
      </c>
      <c r="T40" s="7" t="s">
        <v>114</v>
      </c>
      <c r="U40" s="7" t="s">
        <v>27</v>
      </c>
      <c r="V40" s="7" t="s">
        <v>114</v>
      </c>
      <c r="W40" s="7" t="s">
        <v>27</v>
      </c>
      <c r="X40" s="28" t="s">
        <v>27</v>
      </c>
      <c r="Y40" s="28"/>
      <c r="Z40" s="28"/>
      <c r="AA40" s="28"/>
      <c r="AB40" s="28"/>
      <c r="AC40" s="28"/>
      <c r="AD40" s="28"/>
      <c r="AE40" s="28"/>
      <c r="AF40" s="28"/>
      <c r="AG40" s="28"/>
      <c r="AH40" s="28"/>
      <c r="AI40" s="28"/>
      <c r="AJ40" s="28"/>
      <c r="AK40" s="28"/>
      <c r="AL40" s="28"/>
      <c r="AM40" s="28"/>
    </row>
    <row r="41" spans="1:39">
      <c r="A41" s="9">
        <f>'Main Meals'!C213</f>
        <v>2705</v>
      </c>
      <c r="B41" s="9" t="str">
        <f>'Main Meals'!D213</f>
        <v>Moroccan Tajine (Lamb)</v>
      </c>
      <c r="C41" s="7" t="s">
        <v>27</v>
      </c>
      <c r="D41" s="7" t="s">
        <v>27</v>
      </c>
      <c r="E41" s="7" t="s">
        <v>27</v>
      </c>
      <c r="F41" s="7" t="s">
        <v>114</v>
      </c>
      <c r="G41" s="7" t="s">
        <v>114</v>
      </c>
      <c r="H41" s="7" t="s">
        <v>114</v>
      </c>
      <c r="I41" s="7" t="s">
        <v>114</v>
      </c>
      <c r="J41" s="7" t="s">
        <v>114</v>
      </c>
      <c r="K41" s="7" t="s">
        <v>114</v>
      </c>
      <c r="L41" s="7" t="s">
        <v>114</v>
      </c>
      <c r="M41" s="7" t="s">
        <v>27</v>
      </c>
      <c r="N41" s="7" t="s">
        <v>27</v>
      </c>
      <c r="O41" s="7" t="s">
        <v>114</v>
      </c>
      <c r="P41" s="7" t="s">
        <v>114</v>
      </c>
      <c r="Q41" s="7" t="s">
        <v>27</v>
      </c>
      <c r="R41" s="7" t="s">
        <v>27</v>
      </c>
      <c r="S41" s="7" t="s">
        <v>114</v>
      </c>
      <c r="T41" s="7" t="s">
        <v>27</v>
      </c>
      <c r="U41" s="7" t="s">
        <v>27</v>
      </c>
      <c r="V41" s="7" t="s">
        <v>114</v>
      </c>
      <c r="W41" s="7" t="s">
        <v>27</v>
      </c>
      <c r="X41" s="28" t="s">
        <v>27</v>
      </c>
      <c r="Y41" s="28"/>
      <c r="Z41" s="28"/>
      <c r="AA41" s="28"/>
      <c r="AB41" s="28"/>
      <c r="AC41" s="28"/>
      <c r="AD41" s="28"/>
      <c r="AE41" s="28"/>
      <c r="AF41" s="28"/>
      <c r="AG41" s="28"/>
      <c r="AH41" s="28"/>
      <c r="AI41" s="28"/>
      <c r="AJ41" s="28"/>
      <c r="AK41" s="28"/>
      <c r="AL41" s="28"/>
      <c r="AM41" s="28"/>
    </row>
    <row r="42" spans="1:39">
      <c r="A42" s="9">
        <f>'Main Meals'!C214</f>
        <v>2706</v>
      </c>
      <c r="B42" s="9" t="str">
        <f>'Main Meals'!D214</f>
        <v>Moroccan Tajine (Tofu)</v>
      </c>
      <c r="C42" s="7" t="s">
        <v>114</v>
      </c>
      <c r="D42" s="7" t="s">
        <v>114</v>
      </c>
      <c r="E42" s="7" t="s">
        <v>114</v>
      </c>
      <c r="F42" s="7" t="s">
        <v>114</v>
      </c>
      <c r="G42" s="7" t="s">
        <v>114</v>
      </c>
      <c r="H42" s="7" t="s">
        <v>114</v>
      </c>
      <c r="I42" s="7" t="s">
        <v>114</v>
      </c>
      <c r="J42" s="7" t="s">
        <v>114</v>
      </c>
      <c r="K42" s="7" t="s">
        <v>114</v>
      </c>
      <c r="L42" s="7" t="s">
        <v>27</v>
      </c>
      <c r="M42" s="7" t="s">
        <v>114</v>
      </c>
      <c r="N42" s="7" t="s">
        <v>114</v>
      </c>
      <c r="O42" s="7" t="s">
        <v>114</v>
      </c>
      <c r="P42" s="7" t="s">
        <v>114</v>
      </c>
      <c r="Q42" s="7" t="s">
        <v>27</v>
      </c>
      <c r="R42" s="7" t="s">
        <v>114</v>
      </c>
      <c r="S42" s="7" t="s">
        <v>27</v>
      </c>
      <c r="T42" s="7" t="s">
        <v>114</v>
      </c>
      <c r="U42" s="7" t="s">
        <v>27</v>
      </c>
      <c r="V42" s="7" t="s">
        <v>114</v>
      </c>
      <c r="W42" s="7" t="s">
        <v>27</v>
      </c>
      <c r="X42" s="28" t="s">
        <v>27</v>
      </c>
      <c r="Y42" s="28"/>
      <c r="Z42" s="28"/>
      <c r="AA42" s="28"/>
      <c r="AB42" s="28"/>
      <c r="AC42" s="28"/>
      <c r="AD42" s="28"/>
      <c r="AE42" s="28"/>
      <c r="AF42" s="28"/>
      <c r="AG42" s="28"/>
      <c r="AH42" s="28"/>
      <c r="AI42" s="28"/>
      <c r="AJ42" s="28"/>
      <c r="AK42" s="28"/>
      <c r="AL42" s="28"/>
      <c r="AM42" s="28"/>
    </row>
    <row r="43" spans="1:39">
      <c r="A43" s="9">
        <f>'Main Meals'!C35</f>
        <v>2800</v>
      </c>
      <c r="B43" s="9" t="str">
        <f>'Main Meals'!D35</f>
        <v xml:space="preserve">Summer Vegetable Lasagna (OLD NOT ACTIVE) </v>
      </c>
      <c r="C43" s="7" t="s">
        <v>27</v>
      </c>
      <c r="D43" s="7" t="s">
        <v>114</v>
      </c>
      <c r="E43" s="7" t="s">
        <v>114</v>
      </c>
      <c r="F43" s="7" t="s">
        <v>27</v>
      </c>
      <c r="G43" s="7" t="s">
        <v>114</v>
      </c>
      <c r="H43" s="7" t="s">
        <v>114</v>
      </c>
      <c r="I43" s="7" t="s">
        <v>114</v>
      </c>
      <c r="J43" s="7" t="s">
        <v>27</v>
      </c>
      <c r="K43" s="7" t="s">
        <v>114</v>
      </c>
      <c r="L43" s="7" t="s">
        <v>27</v>
      </c>
      <c r="M43" s="7" t="s">
        <v>27</v>
      </c>
      <c r="N43" s="7" t="s">
        <v>27</v>
      </c>
      <c r="S43" s="7" t="s">
        <v>27</v>
      </c>
      <c r="T43" s="7" t="s">
        <v>27</v>
      </c>
      <c r="U43" s="9"/>
      <c r="V43" s="9"/>
      <c r="W43" s="6" t="s">
        <v>27</v>
      </c>
      <c r="X43" s="28" t="s">
        <v>27</v>
      </c>
    </row>
    <row r="44" spans="1:39">
      <c r="A44" s="9">
        <f>'Main Meals'!C36</f>
        <v>2900</v>
      </c>
      <c r="B44" s="9" t="str">
        <f>'Main Meals'!D36</f>
        <v>Pesto Spaghetti Squash Salad (Veggie)</v>
      </c>
      <c r="C44" s="7" t="s">
        <v>27</v>
      </c>
      <c r="D44" s="7" t="s">
        <v>114</v>
      </c>
      <c r="E44" s="7" t="s">
        <v>114</v>
      </c>
      <c r="F44" s="7" t="s">
        <v>27</v>
      </c>
      <c r="G44" s="7" t="s">
        <v>114</v>
      </c>
      <c r="H44" s="7" t="s">
        <v>114</v>
      </c>
      <c r="I44" s="7" t="s">
        <v>114</v>
      </c>
      <c r="J44" s="7" t="s">
        <v>27</v>
      </c>
      <c r="K44" s="7" t="s">
        <v>114</v>
      </c>
      <c r="L44" s="7" t="s">
        <v>114</v>
      </c>
      <c r="M44" s="7" t="s">
        <v>27</v>
      </c>
      <c r="N44" s="7" t="s">
        <v>27</v>
      </c>
      <c r="O44" s="7" t="s">
        <v>114</v>
      </c>
      <c r="P44" s="7" t="s">
        <v>114</v>
      </c>
      <c r="Q44" s="7" t="s">
        <v>27</v>
      </c>
      <c r="R44" s="149" t="s">
        <v>114</v>
      </c>
      <c r="S44" s="7" t="s">
        <v>27</v>
      </c>
      <c r="T44" s="7" t="s">
        <v>27</v>
      </c>
      <c r="U44" s="7" t="s">
        <v>27</v>
      </c>
      <c r="V44" s="9" t="s">
        <v>114</v>
      </c>
      <c r="W44" s="6" t="s">
        <v>27</v>
      </c>
      <c r="X44" s="7" t="s">
        <v>27</v>
      </c>
    </row>
    <row r="45" spans="1:39">
      <c r="A45" s="9">
        <f>'Main Meals'!C342</f>
        <v>2902</v>
      </c>
      <c r="B45" s="9" t="str">
        <f>'Main Meals'!D342</f>
        <v>Pesto Spaghetti Squash Salad (Chicken)</v>
      </c>
      <c r="C45" s="7" t="s">
        <v>27</v>
      </c>
      <c r="D45" s="7" t="s">
        <v>27</v>
      </c>
      <c r="E45" s="7" t="s">
        <v>27</v>
      </c>
      <c r="F45" s="7" t="s">
        <v>27</v>
      </c>
      <c r="G45" s="7" t="s">
        <v>114</v>
      </c>
      <c r="H45" s="7" t="s">
        <v>114</v>
      </c>
      <c r="I45" s="7" t="s">
        <v>114</v>
      </c>
      <c r="J45" s="7" t="s">
        <v>27</v>
      </c>
      <c r="K45" s="7" t="s">
        <v>114</v>
      </c>
      <c r="L45" s="7" t="s">
        <v>114</v>
      </c>
      <c r="M45" s="7" t="s">
        <v>27</v>
      </c>
      <c r="N45" s="7" t="s">
        <v>27</v>
      </c>
      <c r="O45" s="7" t="s">
        <v>114</v>
      </c>
      <c r="P45" s="7" t="s">
        <v>114</v>
      </c>
      <c r="Q45" s="7" t="s">
        <v>27</v>
      </c>
      <c r="R45" s="149" t="s">
        <v>114</v>
      </c>
      <c r="S45" s="7" t="s">
        <v>114</v>
      </c>
      <c r="T45" s="7" t="s">
        <v>27</v>
      </c>
      <c r="U45" s="7" t="s">
        <v>27</v>
      </c>
      <c r="V45" s="7" t="s">
        <v>114</v>
      </c>
      <c r="W45" s="7" t="s">
        <v>27</v>
      </c>
      <c r="X45" s="9" t="s">
        <v>27</v>
      </c>
    </row>
    <row r="46" spans="1:39">
      <c r="A46" s="9">
        <f>'Main Meals'!C37</f>
        <v>3000</v>
      </c>
      <c r="B46" s="9" t="str">
        <f>'Main Meals'!D37</f>
        <v xml:space="preserve">Beef Goulash </v>
      </c>
      <c r="C46" s="7" t="s">
        <v>27</v>
      </c>
      <c r="D46" s="7" t="s">
        <v>27</v>
      </c>
      <c r="E46" s="7" t="s">
        <v>27</v>
      </c>
      <c r="F46" s="7" t="s">
        <v>114</v>
      </c>
      <c r="G46" s="7" t="s">
        <v>114</v>
      </c>
      <c r="H46" s="7" t="s">
        <v>114</v>
      </c>
      <c r="I46" s="7" t="s">
        <v>114</v>
      </c>
      <c r="J46" s="7" t="s">
        <v>114</v>
      </c>
      <c r="K46" s="7" t="s">
        <v>114</v>
      </c>
      <c r="L46" s="7" t="s">
        <v>27</v>
      </c>
      <c r="M46" s="7" t="s">
        <v>27</v>
      </c>
      <c r="N46" s="7" t="s">
        <v>27</v>
      </c>
      <c r="R46" s="7" t="s">
        <v>114</v>
      </c>
      <c r="S46" s="7" t="s">
        <v>114</v>
      </c>
      <c r="T46" s="7" t="s">
        <v>114</v>
      </c>
      <c r="U46" s="9"/>
      <c r="V46" s="9"/>
      <c r="W46" s="6" t="s">
        <v>27</v>
      </c>
      <c r="X46" s="28" t="s">
        <v>27</v>
      </c>
    </row>
    <row r="47" spans="1:39">
      <c r="A47" s="9">
        <f>'Main Meals'!C38</f>
        <v>3100</v>
      </c>
      <c r="B47" s="9" t="str">
        <f>'Main Meals'!D38</f>
        <v xml:space="preserve">Harvest Salad (OLD NOT ACTIVE) </v>
      </c>
      <c r="C47" s="7" t="s">
        <v>114</v>
      </c>
      <c r="D47" s="7" t="s">
        <v>114</v>
      </c>
      <c r="E47" s="7" t="s">
        <v>114</v>
      </c>
      <c r="F47" s="7" t="s">
        <v>114</v>
      </c>
      <c r="G47" s="7" t="s">
        <v>114</v>
      </c>
      <c r="H47" s="7" t="s">
        <v>114</v>
      </c>
      <c r="I47" s="7" t="s">
        <v>114</v>
      </c>
      <c r="J47" s="7" t="s">
        <v>114</v>
      </c>
      <c r="K47" s="7" t="s">
        <v>114</v>
      </c>
      <c r="L47" s="7" t="s">
        <v>27</v>
      </c>
      <c r="M47" s="7" t="s">
        <v>27</v>
      </c>
      <c r="N47" s="7" t="s">
        <v>114</v>
      </c>
      <c r="O47" s="7" t="s">
        <v>27</v>
      </c>
      <c r="P47" s="7" t="s">
        <v>114</v>
      </c>
      <c r="Q47" s="7" t="s">
        <v>114</v>
      </c>
      <c r="R47" s="7" t="s">
        <v>114</v>
      </c>
      <c r="S47" s="7" t="s">
        <v>27</v>
      </c>
      <c r="T47" s="7" t="s">
        <v>27</v>
      </c>
      <c r="U47" s="9" t="s">
        <v>27</v>
      </c>
      <c r="V47" s="9" t="s">
        <v>114</v>
      </c>
      <c r="W47" s="6" t="s">
        <v>27</v>
      </c>
      <c r="X47" s="7" t="s">
        <v>27</v>
      </c>
    </row>
    <row r="48" spans="1:39">
      <c r="A48" s="9">
        <f>'Main Meals'!C39</f>
        <v>3200</v>
      </c>
      <c r="B48" s="9" t="str">
        <f>'Main Meals'!D39</f>
        <v xml:space="preserve">Green Quinoa Bowl </v>
      </c>
      <c r="C48" s="7" t="s">
        <v>114</v>
      </c>
      <c r="D48" s="7" t="s">
        <v>114</v>
      </c>
      <c r="E48" s="7" t="s">
        <v>114</v>
      </c>
      <c r="F48" s="7" t="s">
        <v>114</v>
      </c>
      <c r="G48" s="7" t="s">
        <v>114</v>
      </c>
      <c r="H48" s="7" t="s">
        <v>27</v>
      </c>
      <c r="I48" s="7" t="s">
        <v>114</v>
      </c>
      <c r="J48" s="7" t="s">
        <v>114</v>
      </c>
      <c r="K48" s="7" t="s">
        <v>114</v>
      </c>
      <c r="L48" s="7" t="s">
        <v>27</v>
      </c>
      <c r="M48" s="7" t="s">
        <v>27</v>
      </c>
      <c r="N48" s="7" t="s">
        <v>27</v>
      </c>
      <c r="R48" s="7" t="s">
        <v>114</v>
      </c>
      <c r="S48" s="7" t="s">
        <v>27</v>
      </c>
      <c r="T48" s="7" t="s">
        <v>27</v>
      </c>
      <c r="U48" s="9"/>
      <c r="V48" s="9"/>
      <c r="W48" s="6" t="s">
        <v>27</v>
      </c>
      <c r="X48" s="28" t="s">
        <v>27</v>
      </c>
    </row>
    <row r="49" spans="1:39">
      <c r="A49" s="9">
        <f>'Main Meals'!C40</f>
        <v>3301</v>
      </c>
      <c r="B49" s="9" t="str">
        <f>'Main Meals'!D40</f>
        <v>Thai Green Curry (OLD NOT ACTIVE) (Chicken)</v>
      </c>
      <c r="C49" s="7" t="s">
        <v>27</v>
      </c>
      <c r="D49" s="7" t="s">
        <v>27</v>
      </c>
      <c r="E49" s="7" t="s">
        <v>27</v>
      </c>
      <c r="F49" s="7" t="s">
        <v>114</v>
      </c>
      <c r="G49" s="7" t="s">
        <v>114</v>
      </c>
      <c r="H49" s="7" t="s">
        <v>27</v>
      </c>
      <c r="I49" s="7" t="s">
        <v>114</v>
      </c>
      <c r="J49" s="7" t="s">
        <v>114</v>
      </c>
      <c r="K49" s="7" t="s">
        <v>114</v>
      </c>
      <c r="L49" s="7" t="s">
        <v>27</v>
      </c>
      <c r="M49" s="7" t="s">
        <v>114</v>
      </c>
      <c r="N49" s="7" t="s">
        <v>114</v>
      </c>
      <c r="R49" s="7" t="s">
        <v>114</v>
      </c>
      <c r="S49" s="7" t="s">
        <v>114</v>
      </c>
      <c r="T49" s="7" t="s">
        <v>114</v>
      </c>
      <c r="U49" s="9"/>
      <c r="V49" s="9"/>
      <c r="W49" s="6" t="s">
        <v>27</v>
      </c>
      <c r="X49" s="28" t="s">
        <v>27</v>
      </c>
    </row>
    <row r="50" spans="1:39">
      <c r="A50" s="9">
        <f>'Main Meals'!C41</f>
        <v>3302</v>
      </c>
      <c r="B50" s="9" t="str">
        <f>'Main Meals'!D41</f>
        <v>Thai Green Curry (OLD NOT ACTIVE) (Veggie)</v>
      </c>
      <c r="C50" s="7" t="s">
        <v>114</v>
      </c>
      <c r="D50" s="7" t="s">
        <v>114</v>
      </c>
      <c r="E50" s="7" t="s">
        <v>114</v>
      </c>
      <c r="F50" s="7" t="s">
        <v>114</v>
      </c>
      <c r="G50" s="7" t="s">
        <v>114</v>
      </c>
      <c r="H50" s="7" t="s">
        <v>27</v>
      </c>
      <c r="I50" s="7" t="s">
        <v>114</v>
      </c>
      <c r="J50" s="7" t="s">
        <v>114</v>
      </c>
      <c r="K50" s="7" t="s">
        <v>114</v>
      </c>
      <c r="L50" s="7" t="s">
        <v>27</v>
      </c>
      <c r="M50" s="7" t="s">
        <v>114</v>
      </c>
      <c r="N50" s="7" t="s">
        <v>114</v>
      </c>
      <c r="R50" s="7" t="s">
        <v>114</v>
      </c>
      <c r="S50" s="7" t="s">
        <v>27</v>
      </c>
      <c r="T50" s="7" t="s">
        <v>114</v>
      </c>
      <c r="U50" s="9"/>
      <c r="V50" s="9"/>
      <c r="W50" s="6" t="s">
        <v>27</v>
      </c>
      <c r="X50" s="28" t="s">
        <v>27</v>
      </c>
    </row>
    <row r="51" spans="1:39">
      <c r="A51" s="9">
        <f>'Main Meals'!C42</f>
        <v>3303</v>
      </c>
      <c r="B51" s="9" t="str">
        <f>'Main Meals'!D42</f>
        <v>Thai Green Curry (OLD NOT ACTIVE) (Tofu)</v>
      </c>
      <c r="C51" s="7" t="s">
        <v>114</v>
      </c>
      <c r="D51" s="7" t="s">
        <v>114</v>
      </c>
      <c r="E51" s="7" t="s">
        <v>114</v>
      </c>
      <c r="F51" s="7" t="s">
        <v>114</v>
      </c>
      <c r="G51" s="7" t="s">
        <v>114</v>
      </c>
      <c r="H51" s="7" t="s">
        <v>27</v>
      </c>
      <c r="I51" s="7" t="s">
        <v>114</v>
      </c>
      <c r="J51" s="7" t="s">
        <v>114</v>
      </c>
      <c r="K51" s="7" t="s">
        <v>114</v>
      </c>
      <c r="L51" s="7" t="s">
        <v>27</v>
      </c>
      <c r="M51" s="7" t="s">
        <v>27</v>
      </c>
      <c r="N51" s="7" t="s">
        <v>27</v>
      </c>
      <c r="R51" s="7" t="s">
        <v>114</v>
      </c>
      <c r="S51" s="7" t="s">
        <v>114</v>
      </c>
      <c r="T51" s="7" t="s">
        <v>114</v>
      </c>
      <c r="U51" s="9"/>
      <c r="V51" s="9"/>
      <c r="W51" s="6" t="s">
        <v>27</v>
      </c>
      <c r="X51" s="28" t="s">
        <v>27</v>
      </c>
    </row>
    <row r="52" spans="1:39">
      <c r="A52" s="9">
        <f>'Main Meals'!C43</f>
        <v>3304</v>
      </c>
      <c r="B52" s="9" t="str">
        <f>'Main Meals'!D43</f>
        <v>Thai Green Curry (OLD NOT ACTIVE) (Shrimp)</v>
      </c>
      <c r="C52" s="7" t="s">
        <v>27</v>
      </c>
      <c r="D52" s="7" t="s">
        <v>27</v>
      </c>
      <c r="E52" s="7" t="s">
        <v>114</v>
      </c>
      <c r="F52" s="7" t="s">
        <v>114</v>
      </c>
      <c r="G52" s="7" t="s">
        <v>114</v>
      </c>
      <c r="H52" s="7" t="s">
        <v>27</v>
      </c>
      <c r="I52" s="7" t="s">
        <v>27</v>
      </c>
      <c r="J52" s="7" t="s">
        <v>114</v>
      </c>
      <c r="K52" s="7" t="s">
        <v>114</v>
      </c>
      <c r="L52" s="7" t="s">
        <v>27</v>
      </c>
      <c r="M52" s="7" t="s">
        <v>114</v>
      </c>
      <c r="N52" s="7" t="s">
        <v>114</v>
      </c>
      <c r="R52" s="7" t="s">
        <v>114</v>
      </c>
      <c r="S52" s="7" t="s">
        <v>114</v>
      </c>
      <c r="T52" s="7" t="s">
        <v>114</v>
      </c>
      <c r="U52" s="9"/>
      <c r="V52" s="9"/>
      <c r="W52" s="6" t="s">
        <v>27</v>
      </c>
      <c r="X52" s="28" t="s">
        <v>27</v>
      </c>
    </row>
    <row r="53" spans="1:39">
      <c r="A53" s="9">
        <f>'Main Meals'!C209</f>
        <v>3305</v>
      </c>
      <c r="B53" s="9" t="str">
        <f>'Main Meals'!D209</f>
        <v>Thai Green Curry  (Chicken)</v>
      </c>
      <c r="C53" s="7" t="s">
        <v>27</v>
      </c>
      <c r="D53" s="7" t="s">
        <v>27</v>
      </c>
      <c r="E53" s="7" t="s">
        <v>27</v>
      </c>
      <c r="F53" s="7" t="s">
        <v>114</v>
      </c>
      <c r="G53" s="7" t="s">
        <v>114</v>
      </c>
      <c r="H53" s="7" t="s">
        <v>114</v>
      </c>
      <c r="I53" s="7" t="s">
        <v>114</v>
      </c>
      <c r="J53" s="7" t="s">
        <v>27</v>
      </c>
      <c r="K53" s="7" t="s">
        <v>114</v>
      </c>
      <c r="L53" s="7" t="s">
        <v>114</v>
      </c>
      <c r="M53" s="7" t="s">
        <v>27</v>
      </c>
      <c r="N53" s="7" t="s">
        <v>27</v>
      </c>
      <c r="O53" s="7" t="s">
        <v>114</v>
      </c>
      <c r="P53" s="7" t="s">
        <v>114</v>
      </c>
      <c r="Q53" s="7" t="s">
        <v>27</v>
      </c>
      <c r="R53" s="149" t="s">
        <v>27</v>
      </c>
      <c r="S53" s="7" t="s">
        <v>114</v>
      </c>
      <c r="T53" s="7" t="s">
        <v>27</v>
      </c>
      <c r="U53" s="7" t="s">
        <v>27</v>
      </c>
      <c r="V53" s="7" t="s">
        <v>114</v>
      </c>
      <c r="W53" s="6" t="s">
        <v>114</v>
      </c>
      <c r="X53" s="7" t="s">
        <v>27</v>
      </c>
      <c r="Y53" s="28"/>
      <c r="Z53" s="28"/>
      <c r="AA53" s="28"/>
      <c r="AB53" s="28"/>
      <c r="AC53" s="28"/>
      <c r="AD53" s="28"/>
      <c r="AE53" s="28"/>
      <c r="AF53" s="28"/>
      <c r="AG53" s="28"/>
      <c r="AH53" s="28"/>
      <c r="AI53" s="28"/>
      <c r="AJ53" s="28"/>
      <c r="AK53" s="28"/>
      <c r="AL53" s="28"/>
      <c r="AM53" s="28"/>
    </row>
    <row r="54" spans="1:39">
      <c r="A54" s="9">
        <f>'Main Meals'!C210</f>
        <v>3306</v>
      </c>
      <c r="B54" s="9" t="str">
        <f>'Main Meals'!D210</f>
        <v>Thai Green Curry  (Shrimp)</v>
      </c>
      <c r="C54" s="7" t="s">
        <v>27</v>
      </c>
      <c r="D54" s="7" t="s">
        <v>27</v>
      </c>
      <c r="E54" s="7" t="s">
        <v>114</v>
      </c>
      <c r="F54" s="7" t="s">
        <v>114</v>
      </c>
      <c r="G54" s="7" t="s">
        <v>114</v>
      </c>
      <c r="H54" s="7" t="s">
        <v>114</v>
      </c>
      <c r="I54" s="7" t="s">
        <v>27</v>
      </c>
      <c r="J54" s="7" t="s">
        <v>27</v>
      </c>
      <c r="K54" s="7" t="s">
        <v>114</v>
      </c>
      <c r="L54" s="7" t="s">
        <v>114</v>
      </c>
      <c r="M54" s="7" t="s">
        <v>27</v>
      </c>
      <c r="N54" s="7" t="s">
        <v>27</v>
      </c>
      <c r="O54" s="7" t="s">
        <v>114</v>
      </c>
      <c r="P54" s="7" t="s">
        <v>114</v>
      </c>
      <c r="Q54" s="7" t="s">
        <v>27</v>
      </c>
      <c r="R54" s="149" t="s">
        <v>27</v>
      </c>
      <c r="S54" s="7" t="s">
        <v>27</v>
      </c>
      <c r="T54" s="7" t="s">
        <v>27</v>
      </c>
      <c r="U54" s="7" t="s">
        <v>27</v>
      </c>
      <c r="V54" s="7" t="s">
        <v>114</v>
      </c>
      <c r="W54" s="6" t="s">
        <v>114</v>
      </c>
      <c r="X54" s="7" t="s">
        <v>27</v>
      </c>
      <c r="Y54" s="28"/>
      <c r="Z54" s="28"/>
      <c r="AA54" s="28"/>
      <c r="AB54" s="28"/>
      <c r="AC54" s="28"/>
      <c r="AD54" s="28"/>
      <c r="AE54" s="28"/>
      <c r="AF54" s="28"/>
      <c r="AG54" s="28"/>
      <c r="AH54" s="28"/>
      <c r="AI54" s="28"/>
      <c r="AJ54" s="28"/>
      <c r="AK54" s="28"/>
      <c r="AL54" s="28"/>
      <c r="AM54" s="28"/>
    </row>
    <row r="55" spans="1:39">
      <c r="A55" s="9">
        <f>'Main Meals'!C211</f>
        <v>3307</v>
      </c>
      <c r="B55" s="9" t="str">
        <f>'Main Meals'!D211</f>
        <v>Thai Green Curry  (Tofu)</v>
      </c>
      <c r="C55" s="7" t="s">
        <v>114</v>
      </c>
      <c r="D55" s="7" t="s">
        <v>114</v>
      </c>
      <c r="E55" s="7" t="s">
        <v>114</v>
      </c>
      <c r="F55" s="7" t="s">
        <v>114</v>
      </c>
      <c r="G55" s="7" t="s">
        <v>114</v>
      </c>
      <c r="H55" s="7" t="s">
        <v>114</v>
      </c>
      <c r="I55" s="7" t="s">
        <v>114</v>
      </c>
      <c r="J55" s="7" t="s">
        <v>27</v>
      </c>
      <c r="K55" s="7" t="s">
        <v>114</v>
      </c>
      <c r="L55" s="7" t="s">
        <v>27</v>
      </c>
      <c r="M55" s="7" t="s">
        <v>27</v>
      </c>
      <c r="N55" s="7" t="s">
        <v>27</v>
      </c>
      <c r="O55" s="7" t="s">
        <v>114</v>
      </c>
      <c r="P55" s="7" t="s">
        <v>114</v>
      </c>
      <c r="Q55" s="7" t="s">
        <v>27</v>
      </c>
      <c r="R55" s="149" t="s">
        <v>27</v>
      </c>
      <c r="S55" s="7" t="s">
        <v>27</v>
      </c>
      <c r="T55" s="7" t="s">
        <v>27</v>
      </c>
      <c r="U55" s="7" t="s">
        <v>27</v>
      </c>
      <c r="V55" s="7" t="s">
        <v>114</v>
      </c>
      <c r="W55" s="6" t="s">
        <v>114</v>
      </c>
      <c r="X55" s="7" t="s">
        <v>27</v>
      </c>
      <c r="Y55" s="28"/>
      <c r="Z55" s="28"/>
      <c r="AA55" s="28"/>
      <c r="AB55" s="28"/>
      <c r="AC55" s="28"/>
      <c r="AD55" s="28"/>
      <c r="AE55" s="28"/>
      <c r="AF55" s="28"/>
      <c r="AG55" s="28"/>
      <c r="AH55" s="28"/>
      <c r="AI55" s="28"/>
      <c r="AJ55" s="28"/>
      <c r="AK55" s="28"/>
      <c r="AL55" s="28"/>
      <c r="AM55" s="28"/>
    </row>
    <row r="56" spans="1:39">
      <c r="A56" s="9">
        <f>'Main Meals'!C269</f>
        <v>3308</v>
      </c>
      <c r="B56" s="9" t="str">
        <f>'Main Meals'!D269</f>
        <v>Thai Green Curry  (Cod)</v>
      </c>
      <c r="C56" s="7" t="s">
        <v>27</v>
      </c>
      <c r="D56" s="7" t="s">
        <v>27</v>
      </c>
      <c r="E56" s="7" t="s">
        <v>114</v>
      </c>
      <c r="F56" s="7" t="s">
        <v>114</v>
      </c>
      <c r="G56" s="7" t="s">
        <v>114</v>
      </c>
      <c r="H56" s="7" t="s">
        <v>27</v>
      </c>
      <c r="I56" s="7" t="s">
        <v>114</v>
      </c>
      <c r="J56" s="7" t="s">
        <v>27</v>
      </c>
      <c r="K56" s="7" t="s">
        <v>114</v>
      </c>
      <c r="L56" s="7" t="s">
        <v>114</v>
      </c>
      <c r="M56" s="7" t="s">
        <v>27</v>
      </c>
      <c r="N56" s="7" t="s">
        <v>27</v>
      </c>
      <c r="O56" s="7" t="s">
        <v>114</v>
      </c>
      <c r="P56" s="7" t="s">
        <v>114</v>
      </c>
      <c r="Q56" s="7" t="s">
        <v>27</v>
      </c>
      <c r="R56" s="149" t="s">
        <v>27</v>
      </c>
      <c r="S56" s="7" t="s">
        <v>114</v>
      </c>
      <c r="T56" s="7" t="s">
        <v>27</v>
      </c>
      <c r="U56" s="7" t="s">
        <v>27</v>
      </c>
      <c r="V56" s="7" t="s">
        <v>114</v>
      </c>
      <c r="W56" s="7" t="s">
        <v>114</v>
      </c>
      <c r="X56" s="7" t="s">
        <v>27</v>
      </c>
      <c r="Y56" s="28"/>
      <c r="Z56" s="28"/>
      <c r="AA56" s="28"/>
      <c r="AB56" s="28"/>
      <c r="AC56" s="28"/>
      <c r="AD56" s="28"/>
      <c r="AE56" s="28"/>
      <c r="AF56" s="28"/>
      <c r="AG56" s="28"/>
      <c r="AH56" s="28"/>
      <c r="AI56" s="28"/>
      <c r="AJ56" s="28"/>
      <c r="AK56" s="28"/>
      <c r="AL56" s="28"/>
      <c r="AM56" s="28"/>
    </row>
    <row r="57" spans="1:39">
      <c r="A57" s="9">
        <f>'Main Meals'!C44</f>
        <v>3400</v>
      </c>
      <c r="B57" s="9" t="str">
        <f>'Main Meals'!D44</f>
        <v xml:space="preserve">Pulled BBQ Chicken Sandwich (OLD NOT ACTIVE) </v>
      </c>
      <c r="C57" s="7" t="s">
        <v>27</v>
      </c>
      <c r="D57" s="7" t="s">
        <v>27</v>
      </c>
      <c r="E57" s="7" t="s">
        <v>27</v>
      </c>
      <c r="H57" s="7" t="s">
        <v>114</v>
      </c>
      <c r="J57" s="7" t="s">
        <v>114</v>
      </c>
      <c r="L57" s="7" t="s">
        <v>27</v>
      </c>
      <c r="U57" s="9"/>
      <c r="V57" s="9"/>
      <c r="W57" s="6" t="s">
        <v>27</v>
      </c>
      <c r="X57" s="28" t="s">
        <v>27</v>
      </c>
    </row>
    <row r="58" spans="1:39">
      <c r="A58" s="9">
        <f>'Main Meals'!C45</f>
        <v>3500</v>
      </c>
      <c r="B58" s="9" t="str">
        <f>'Main Meals'!D45</f>
        <v xml:space="preserve">Baked Lasagna Bolognese (OLD NOT ACTIVE) </v>
      </c>
      <c r="C58" s="7" t="s">
        <v>27</v>
      </c>
      <c r="D58" s="7" t="s">
        <v>27</v>
      </c>
      <c r="E58" s="7" t="s">
        <v>27</v>
      </c>
      <c r="F58" s="7" t="s">
        <v>27</v>
      </c>
      <c r="G58" s="7" t="s">
        <v>114</v>
      </c>
      <c r="H58" s="7" t="s">
        <v>114</v>
      </c>
      <c r="I58" s="7" t="s">
        <v>114</v>
      </c>
      <c r="J58" s="7" t="s">
        <v>114</v>
      </c>
      <c r="K58" s="7" t="s">
        <v>114</v>
      </c>
      <c r="L58" s="7" t="s">
        <v>27</v>
      </c>
      <c r="M58" s="7" t="s">
        <v>27</v>
      </c>
      <c r="N58" s="7" t="s">
        <v>27</v>
      </c>
      <c r="R58" s="7" t="s">
        <v>27</v>
      </c>
      <c r="S58" s="7" t="s">
        <v>27</v>
      </c>
      <c r="T58" s="7" t="s">
        <v>114</v>
      </c>
      <c r="U58" s="9"/>
      <c r="V58" s="9"/>
      <c r="W58" s="6" t="s">
        <v>27</v>
      </c>
      <c r="X58" s="28" t="s">
        <v>27</v>
      </c>
    </row>
    <row r="59" spans="1:39">
      <c r="A59" s="9">
        <f>'Main Meals'!C46</f>
        <v>3600</v>
      </c>
      <c r="B59" s="9" t="str">
        <f>'Main Meals'!D46</f>
        <v xml:space="preserve">Creamy Pesto Rigatoni (OLD NOT ACTIVE) </v>
      </c>
      <c r="C59" s="7" t="s">
        <v>27</v>
      </c>
      <c r="D59" s="7" t="s">
        <v>114</v>
      </c>
      <c r="E59" s="7" t="s">
        <v>114</v>
      </c>
      <c r="H59" s="7" t="s">
        <v>305</v>
      </c>
      <c r="J59" s="7" t="s">
        <v>305</v>
      </c>
      <c r="L59" s="7" t="s">
        <v>27</v>
      </c>
      <c r="U59" s="9"/>
      <c r="V59" s="9"/>
      <c r="W59" s="6" t="s">
        <v>27</v>
      </c>
      <c r="X59" s="28" t="s">
        <v>27</v>
      </c>
    </row>
    <row r="60" spans="1:39">
      <c r="A60" s="9">
        <f>'Main Meals'!C47</f>
        <v>3700</v>
      </c>
      <c r="B60" s="9" t="str">
        <f>'Main Meals'!D47</f>
        <v xml:space="preserve">Three-Spice Turkey Chili (OLD NOT ACTIVE) </v>
      </c>
      <c r="C60" s="7" t="s">
        <v>27</v>
      </c>
      <c r="D60" s="7" t="s">
        <v>27</v>
      </c>
      <c r="E60" s="7" t="s">
        <v>27</v>
      </c>
      <c r="F60" s="7" t="s">
        <v>114</v>
      </c>
      <c r="G60" s="7" t="s">
        <v>114</v>
      </c>
      <c r="H60" s="7" t="s">
        <v>114</v>
      </c>
      <c r="I60" s="7" t="s">
        <v>114</v>
      </c>
      <c r="J60" s="7" t="s">
        <v>114</v>
      </c>
      <c r="K60" s="7" t="s">
        <v>114</v>
      </c>
      <c r="L60" s="7" t="s">
        <v>27</v>
      </c>
      <c r="M60" s="7" t="s">
        <v>27</v>
      </c>
      <c r="N60" s="7" t="s">
        <v>114</v>
      </c>
      <c r="R60" s="7" t="s">
        <v>114</v>
      </c>
      <c r="S60" s="7" t="s">
        <v>27</v>
      </c>
      <c r="T60" s="7" t="s">
        <v>114</v>
      </c>
      <c r="U60" s="9"/>
      <c r="V60" s="9"/>
      <c r="W60" s="6" t="s">
        <v>27</v>
      </c>
      <c r="X60" s="28" t="s">
        <v>27</v>
      </c>
    </row>
    <row r="61" spans="1:39">
      <c r="A61" s="9">
        <f>'Main Meals'!C48</f>
        <v>3800</v>
      </c>
      <c r="B61" s="9" t="str">
        <f>'Main Meals'!D48</f>
        <v xml:space="preserve">Chicken &amp; Rice Soup (OLD NOT ACTIVE) </v>
      </c>
      <c r="C61" s="7" t="s">
        <v>27</v>
      </c>
      <c r="D61" s="7" t="s">
        <v>27</v>
      </c>
      <c r="E61" s="7" t="s">
        <v>27</v>
      </c>
      <c r="F61" s="7" t="s">
        <v>114</v>
      </c>
      <c r="G61" s="7" t="s">
        <v>114</v>
      </c>
      <c r="H61" s="7" t="s">
        <v>114</v>
      </c>
      <c r="I61" s="7" t="s">
        <v>114</v>
      </c>
      <c r="J61" s="7" t="s">
        <v>114</v>
      </c>
      <c r="K61" s="7" t="s">
        <v>114</v>
      </c>
      <c r="L61" s="7" t="s">
        <v>27</v>
      </c>
      <c r="M61" s="7" t="s">
        <v>114</v>
      </c>
      <c r="N61" s="7" t="s">
        <v>114</v>
      </c>
      <c r="R61" s="7" t="s">
        <v>114</v>
      </c>
      <c r="S61" s="7" t="s">
        <v>27</v>
      </c>
      <c r="T61" s="7" t="s">
        <v>114</v>
      </c>
      <c r="U61" s="9"/>
      <c r="V61" s="9"/>
      <c r="W61" s="6" t="s">
        <v>27</v>
      </c>
      <c r="X61" s="28" t="s">
        <v>27</v>
      </c>
    </row>
    <row r="62" spans="1:39">
      <c r="A62" s="9">
        <f>'Main Meals'!C49</f>
        <v>3900</v>
      </c>
      <c r="B62" s="9" t="str">
        <f>'Main Meals'!D49</f>
        <v xml:space="preserve">New England Cod Chowder (OLD NOT ACTIVE) </v>
      </c>
      <c r="C62" s="7" t="s">
        <v>27</v>
      </c>
      <c r="D62" s="7" t="s">
        <v>27</v>
      </c>
      <c r="E62" s="7" t="s">
        <v>27</v>
      </c>
      <c r="F62" s="7" t="s">
        <v>27</v>
      </c>
      <c r="G62" s="7" t="s">
        <v>114</v>
      </c>
      <c r="H62" s="7" t="s">
        <v>27</v>
      </c>
      <c r="I62" s="7" t="s">
        <v>27</v>
      </c>
      <c r="J62" s="7" t="s">
        <v>114</v>
      </c>
      <c r="K62" s="7" t="s">
        <v>114</v>
      </c>
      <c r="L62" s="7" t="s">
        <v>27</v>
      </c>
      <c r="M62" s="7" t="s">
        <v>27</v>
      </c>
      <c r="N62" s="7" t="s">
        <v>27</v>
      </c>
      <c r="R62" s="7" t="s">
        <v>114</v>
      </c>
      <c r="S62" s="7" t="s">
        <v>114</v>
      </c>
      <c r="T62" s="7" t="s">
        <v>114</v>
      </c>
      <c r="U62" s="9"/>
      <c r="V62" s="9"/>
      <c r="W62" s="6" t="s">
        <v>27</v>
      </c>
      <c r="X62" s="28" t="s">
        <v>27</v>
      </c>
    </row>
    <row r="63" spans="1:39">
      <c r="A63" s="9">
        <f>'Main Meals'!C50</f>
        <v>4000</v>
      </c>
      <c r="B63" s="9" t="str">
        <f>'Main Meals'!D50</f>
        <v xml:space="preserve">Carrot Ginger Soup (OLD NOT ACTIVE) </v>
      </c>
      <c r="C63" s="7" t="s">
        <v>114</v>
      </c>
      <c r="D63" s="7" t="s">
        <v>114</v>
      </c>
      <c r="E63" s="7" t="s">
        <v>114</v>
      </c>
      <c r="F63" s="7" t="s">
        <v>114</v>
      </c>
      <c r="G63" s="7" t="s">
        <v>114</v>
      </c>
      <c r="H63" s="7" t="s">
        <v>114</v>
      </c>
      <c r="I63" s="7" t="s">
        <v>114</v>
      </c>
      <c r="J63" s="7" t="s">
        <v>114</v>
      </c>
      <c r="K63" s="7" t="s">
        <v>114</v>
      </c>
      <c r="L63" s="7" t="s">
        <v>27</v>
      </c>
      <c r="M63" s="7" t="s">
        <v>27</v>
      </c>
      <c r="N63" s="7" t="s">
        <v>27</v>
      </c>
      <c r="R63" s="7" t="s">
        <v>27</v>
      </c>
      <c r="S63" s="7" t="s">
        <v>27</v>
      </c>
      <c r="T63" s="7" t="s">
        <v>114</v>
      </c>
      <c r="U63" s="9"/>
      <c r="V63" s="9"/>
      <c r="W63" s="6" t="s">
        <v>27</v>
      </c>
      <c r="X63" s="28" t="s">
        <v>27</v>
      </c>
    </row>
    <row r="64" spans="1:39">
      <c r="A64" s="9">
        <f>'Main Meals'!C51</f>
        <v>4101</v>
      </c>
      <c r="B64" s="9" t="str">
        <f>'Main Meals'!D51</f>
        <v>Sesame Ponzu Soba Noodles (Veggie)</v>
      </c>
      <c r="C64" s="7" t="s">
        <v>114</v>
      </c>
      <c r="D64" s="7" t="s">
        <v>114</v>
      </c>
      <c r="E64" s="7" t="s">
        <v>114</v>
      </c>
      <c r="F64" s="7" t="s">
        <v>114</v>
      </c>
      <c r="G64" s="7" t="s">
        <v>114</v>
      </c>
      <c r="H64" s="7" t="s">
        <v>114</v>
      </c>
      <c r="I64" s="7" t="s">
        <v>114</v>
      </c>
      <c r="J64" s="7" t="s">
        <v>114</v>
      </c>
      <c r="K64" s="7" t="s">
        <v>114</v>
      </c>
      <c r="L64" s="7" t="s">
        <v>27</v>
      </c>
      <c r="M64" s="7" t="s">
        <v>27</v>
      </c>
      <c r="N64" s="7" t="s">
        <v>114</v>
      </c>
      <c r="R64" s="7" t="s">
        <v>27</v>
      </c>
      <c r="S64" s="7" t="s">
        <v>114</v>
      </c>
      <c r="T64" s="7" t="s">
        <v>27</v>
      </c>
      <c r="U64" s="7" t="s">
        <v>27</v>
      </c>
      <c r="V64" s="7" t="s">
        <v>114</v>
      </c>
      <c r="W64" s="6" t="s">
        <v>27</v>
      </c>
      <c r="X64" s="28" t="s">
        <v>27</v>
      </c>
    </row>
    <row r="65" spans="1:39">
      <c r="A65" s="9">
        <f>'Main Meals'!C52</f>
        <v>4102</v>
      </c>
      <c r="B65" s="9" t="str">
        <f>'Main Meals'!D52</f>
        <v>Sesame Ponzu Soba Noodles (Tofu)</v>
      </c>
      <c r="C65" s="7" t="s">
        <v>114</v>
      </c>
      <c r="D65" s="7" t="s">
        <v>114</v>
      </c>
      <c r="E65" s="7" t="s">
        <v>114</v>
      </c>
      <c r="F65" s="7" t="s">
        <v>114</v>
      </c>
      <c r="G65" s="7" t="s">
        <v>114</v>
      </c>
      <c r="H65" s="7" t="s">
        <v>114</v>
      </c>
      <c r="I65" s="7" t="s">
        <v>114</v>
      </c>
      <c r="J65" s="7" t="s">
        <v>114</v>
      </c>
      <c r="K65" s="7" t="s">
        <v>114</v>
      </c>
      <c r="L65" s="7" t="s">
        <v>27</v>
      </c>
      <c r="M65" s="7" t="s">
        <v>114</v>
      </c>
      <c r="N65" s="7" t="s">
        <v>114</v>
      </c>
      <c r="R65" s="7" t="s">
        <v>114</v>
      </c>
      <c r="S65" s="7" t="s">
        <v>27</v>
      </c>
      <c r="T65" s="7" t="s">
        <v>114</v>
      </c>
      <c r="U65" s="9"/>
      <c r="V65" s="9"/>
      <c r="W65" s="6" t="s">
        <v>27</v>
      </c>
      <c r="X65" s="28" t="s">
        <v>27</v>
      </c>
    </row>
    <row r="66" spans="1:39">
      <c r="A66" s="9">
        <f>'Main Meals'!C53</f>
        <v>4103</v>
      </c>
      <c r="B66" s="9" t="str">
        <f>'Main Meals'!D53</f>
        <v>Sesame Ponzu Soba Noodles (Shrimp)</v>
      </c>
      <c r="C66" s="7" t="s">
        <v>27</v>
      </c>
      <c r="D66" s="7" t="s">
        <v>27</v>
      </c>
      <c r="E66" s="7" t="s">
        <v>114</v>
      </c>
      <c r="F66" s="7" t="s">
        <v>114</v>
      </c>
      <c r="G66" s="7" t="s">
        <v>114</v>
      </c>
      <c r="H66" s="7" t="s">
        <v>114</v>
      </c>
      <c r="I66" s="7" t="s">
        <v>27</v>
      </c>
      <c r="J66" s="7" t="s">
        <v>114</v>
      </c>
      <c r="K66" s="7" t="s">
        <v>114</v>
      </c>
      <c r="L66" s="7" t="s">
        <v>27</v>
      </c>
      <c r="M66" s="7" t="s">
        <v>27</v>
      </c>
      <c r="N66" s="7" t="s">
        <v>114</v>
      </c>
      <c r="R66" s="7" t="s">
        <v>27</v>
      </c>
      <c r="S66" s="7" t="s">
        <v>27</v>
      </c>
      <c r="T66" s="7" t="s">
        <v>114</v>
      </c>
      <c r="U66" s="7" t="s">
        <v>27</v>
      </c>
      <c r="V66" s="7" t="s">
        <v>114</v>
      </c>
      <c r="W66" s="6" t="s">
        <v>27</v>
      </c>
      <c r="X66" s="28" t="s">
        <v>27</v>
      </c>
    </row>
    <row r="67" spans="1:39">
      <c r="A67" s="9">
        <f>'Main Meals'!C54</f>
        <v>4104</v>
      </c>
      <c r="B67" s="9" t="str">
        <f>'Main Meals'!D54</f>
        <v>Sesame Ponzu Soba Noodles (Beef)</v>
      </c>
      <c r="C67" s="7" t="s">
        <v>27</v>
      </c>
      <c r="D67" s="7" t="s">
        <v>27</v>
      </c>
      <c r="E67" s="7" t="s">
        <v>27</v>
      </c>
      <c r="F67" s="7" t="s">
        <v>114</v>
      </c>
      <c r="G67" s="7" t="s">
        <v>114</v>
      </c>
      <c r="H67" s="7" t="s">
        <v>114</v>
      </c>
      <c r="I67" s="7" t="s">
        <v>114</v>
      </c>
      <c r="J67" s="7" t="s">
        <v>114</v>
      </c>
      <c r="K67" s="7" t="s">
        <v>114</v>
      </c>
      <c r="L67" s="7" t="s">
        <v>27</v>
      </c>
      <c r="M67" s="7" t="s">
        <v>27</v>
      </c>
      <c r="N67" s="7" t="s">
        <v>27</v>
      </c>
      <c r="R67" s="7" t="s">
        <v>27</v>
      </c>
      <c r="S67" s="7" t="s">
        <v>114</v>
      </c>
      <c r="T67" s="7" t="s">
        <v>27</v>
      </c>
      <c r="U67" s="7" t="s">
        <v>27</v>
      </c>
      <c r="V67" s="7" t="s">
        <v>114</v>
      </c>
      <c r="W67" s="6" t="s">
        <v>27</v>
      </c>
      <c r="X67" s="28" t="s">
        <v>27</v>
      </c>
    </row>
    <row r="68" spans="1:39" ht="16.05" customHeight="1">
      <c r="A68" s="9">
        <f>'Main Meals'!C55</f>
        <v>4200</v>
      </c>
      <c r="B68" s="9" t="str">
        <f>'Main Meals'!D55</f>
        <v>Roasted Lamb (Lamb)</v>
      </c>
      <c r="C68" s="7" t="s">
        <v>27</v>
      </c>
      <c r="D68" s="7" t="s">
        <v>27</v>
      </c>
      <c r="E68" s="7" t="s">
        <v>27</v>
      </c>
      <c r="F68" s="7" t="s">
        <v>114</v>
      </c>
      <c r="G68" s="7" t="s">
        <v>114</v>
      </c>
      <c r="H68" s="7" t="s">
        <v>114</v>
      </c>
      <c r="I68" s="7" t="s">
        <v>114</v>
      </c>
      <c r="J68" s="7" t="s">
        <v>114</v>
      </c>
      <c r="K68" s="7" t="s">
        <v>114</v>
      </c>
      <c r="L68" s="7" t="s">
        <v>114</v>
      </c>
      <c r="M68" s="7" t="s">
        <v>27</v>
      </c>
      <c r="N68" s="7" t="s">
        <v>27</v>
      </c>
      <c r="R68" s="7" t="s">
        <v>27</v>
      </c>
      <c r="S68" s="7" t="s">
        <v>114</v>
      </c>
      <c r="T68" s="7" t="s">
        <v>27</v>
      </c>
      <c r="U68" s="9" t="s">
        <v>27</v>
      </c>
      <c r="V68" s="9" t="s">
        <v>114</v>
      </c>
      <c r="W68" s="6" t="s">
        <v>27</v>
      </c>
      <c r="X68" s="28" t="s">
        <v>27</v>
      </c>
    </row>
    <row r="69" spans="1:39">
      <c r="A69" s="9">
        <f>'Main Meals'!C56</f>
        <v>4300</v>
      </c>
      <c r="B69" s="9" t="str">
        <f>'Main Meals'!D56</f>
        <v xml:space="preserve">Tierra Salad (OLD NOT ACTIVE) </v>
      </c>
      <c r="C69" s="7" t="s">
        <v>562</v>
      </c>
      <c r="D69" s="7" t="s">
        <v>114</v>
      </c>
      <c r="E69" s="7" t="s">
        <v>114</v>
      </c>
      <c r="F69" s="7" t="s">
        <v>562</v>
      </c>
      <c r="G69" s="7" t="s">
        <v>114</v>
      </c>
      <c r="H69" s="7" t="s">
        <v>114</v>
      </c>
      <c r="I69" s="7" t="s">
        <v>114</v>
      </c>
      <c r="J69" s="7" t="s">
        <v>114</v>
      </c>
      <c r="K69" s="7" t="s">
        <v>114</v>
      </c>
      <c r="L69" s="7" t="s">
        <v>27</v>
      </c>
      <c r="M69" s="7" t="s">
        <v>27</v>
      </c>
      <c r="N69" s="7" t="s">
        <v>114</v>
      </c>
      <c r="R69" s="7" t="s">
        <v>114</v>
      </c>
      <c r="S69" s="7" t="s">
        <v>27</v>
      </c>
      <c r="T69" s="7" t="s">
        <v>114</v>
      </c>
      <c r="U69" s="9"/>
      <c r="V69" s="9"/>
      <c r="W69" s="6" t="s">
        <v>27</v>
      </c>
      <c r="X69" s="28" t="s">
        <v>27</v>
      </c>
    </row>
    <row r="70" spans="1:39">
      <c r="A70" s="9">
        <f>'Main Meals'!C294</f>
        <v>4301</v>
      </c>
      <c r="B70" s="9" t="str">
        <f>'Main Meals'!D294</f>
        <v>Tierra Salad (Chicken)</v>
      </c>
      <c r="C70" s="7" t="s">
        <v>27</v>
      </c>
      <c r="D70" s="7" t="s">
        <v>27</v>
      </c>
      <c r="E70" s="7" t="s">
        <v>27</v>
      </c>
      <c r="F70" s="7" t="s">
        <v>114</v>
      </c>
      <c r="G70" s="7" t="s">
        <v>114</v>
      </c>
      <c r="H70" s="7" t="s">
        <v>114</v>
      </c>
      <c r="I70" s="7" t="s">
        <v>114</v>
      </c>
      <c r="J70" s="7" t="s">
        <v>114</v>
      </c>
      <c r="K70" s="7" t="s">
        <v>114</v>
      </c>
      <c r="L70" s="7" t="s">
        <v>27</v>
      </c>
      <c r="M70" s="7" t="s">
        <v>114</v>
      </c>
      <c r="N70" s="7" t="s">
        <v>114</v>
      </c>
      <c r="O70" s="7" t="s">
        <v>114</v>
      </c>
      <c r="P70" s="7" t="s">
        <v>114</v>
      </c>
      <c r="Q70" s="7" t="s">
        <v>114</v>
      </c>
      <c r="R70" s="7" t="s">
        <v>114</v>
      </c>
      <c r="S70" s="7" t="s">
        <v>114</v>
      </c>
      <c r="T70" s="7" t="s">
        <v>114</v>
      </c>
      <c r="U70" s="7" t="s">
        <v>27</v>
      </c>
      <c r="V70" s="7" t="s">
        <v>114</v>
      </c>
      <c r="W70" s="7" t="s">
        <v>560</v>
      </c>
      <c r="X70" s="7" t="s">
        <v>27</v>
      </c>
      <c r="Y70" s="28"/>
      <c r="Z70" s="28"/>
      <c r="AA70" s="28"/>
      <c r="AB70" s="28"/>
      <c r="AC70" s="28"/>
      <c r="AD70" s="28"/>
      <c r="AE70" s="28"/>
      <c r="AF70" s="28"/>
      <c r="AG70" s="28"/>
      <c r="AH70" s="28"/>
      <c r="AI70" s="28"/>
      <c r="AJ70" s="28"/>
      <c r="AK70" s="28"/>
      <c r="AL70" s="28"/>
      <c r="AM70" s="28"/>
    </row>
    <row r="71" spans="1:39">
      <c r="A71" s="9">
        <f>'Main Meals'!C295</f>
        <v>4302</v>
      </c>
      <c r="B71" s="9" t="str">
        <f>'Main Meals'!D295</f>
        <v>Tierra Salad (Steak)</v>
      </c>
      <c r="C71" s="7" t="s">
        <v>27</v>
      </c>
      <c r="D71" s="7" t="s">
        <v>27</v>
      </c>
      <c r="E71" s="7" t="s">
        <v>27</v>
      </c>
      <c r="F71" s="7" t="s">
        <v>114</v>
      </c>
      <c r="G71" s="7" t="s">
        <v>114</v>
      </c>
      <c r="H71" s="7" t="s">
        <v>114</v>
      </c>
      <c r="I71" s="7" t="s">
        <v>114</v>
      </c>
      <c r="J71" s="7" t="s">
        <v>114</v>
      </c>
      <c r="K71" s="7" t="s">
        <v>114</v>
      </c>
      <c r="L71" s="7" t="s">
        <v>27</v>
      </c>
      <c r="M71" s="7" t="s">
        <v>27</v>
      </c>
      <c r="N71" s="7" t="s">
        <v>114</v>
      </c>
      <c r="O71" s="7" t="s">
        <v>114</v>
      </c>
      <c r="P71" s="7" t="s">
        <v>114</v>
      </c>
      <c r="Q71" s="7" t="s">
        <v>114</v>
      </c>
      <c r="R71" s="7" t="s">
        <v>114</v>
      </c>
      <c r="S71" s="7" t="s">
        <v>114</v>
      </c>
      <c r="T71" s="7" t="s">
        <v>114</v>
      </c>
      <c r="U71" s="7" t="s">
        <v>27</v>
      </c>
      <c r="V71" s="7" t="s">
        <v>114</v>
      </c>
      <c r="W71" s="7" t="s">
        <v>27</v>
      </c>
      <c r="X71" s="7" t="s">
        <v>27</v>
      </c>
      <c r="Y71" s="28"/>
      <c r="Z71" s="28"/>
      <c r="AA71" s="28"/>
      <c r="AB71" s="28"/>
      <c r="AC71" s="28"/>
      <c r="AD71" s="28"/>
      <c r="AE71" s="28"/>
      <c r="AF71" s="28"/>
      <c r="AG71" s="28"/>
      <c r="AH71" s="28"/>
      <c r="AI71" s="28"/>
      <c r="AJ71" s="28"/>
      <c r="AK71" s="28"/>
      <c r="AL71" s="28"/>
      <c r="AM71" s="28"/>
    </row>
    <row r="72" spans="1:39">
      <c r="A72" s="9">
        <f>'Main Meals'!C296</f>
        <v>4303</v>
      </c>
      <c r="B72" s="9" t="str">
        <f>'Main Meals'!D296</f>
        <v>Tierra Salad (Tofu)</v>
      </c>
      <c r="C72" s="7" t="s">
        <v>114</v>
      </c>
      <c r="D72" s="7" t="s">
        <v>114</v>
      </c>
      <c r="E72" s="7" t="s">
        <v>114</v>
      </c>
      <c r="F72" s="7" t="s">
        <v>114</v>
      </c>
      <c r="G72" s="7" t="s">
        <v>114</v>
      </c>
      <c r="H72" s="7" t="s">
        <v>114</v>
      </c>
      <c r="I72" s="7" t="s">
        <v>114</v>
      </c>
      <c r="J72" s="7" t="s">
        <v>114</v>
      </c>
      <c r="K72" s="7" t="s">
        <v>114</v>
      </c>
      <c r="L72" s="7" t="s">
        <v>27</v>
      </c>
      <c r="M72" s="7" t="s">
        <v>27</v>
      </c>
      <c r="N72" s="7" t="s">
        <v>114</v>
      </c>
      <c r="O72" s="7" t="s">
        <v>114</v>
      </c>
      <c r="P72" s="7" t="s">
        <v>114</v>
      </c>
      <c r="Q72" s="7" t="s">
        <v>114</v>
      </c>
      <c r="R72" s="7" t="s">
        <v>114</v>
      </c>
      <c r="S72" s="7" t="s">
        <v>27</v>
      </c>
      <c r="T72" s="7" t="s">
        <v>114</v>
      </c>
      <c r="U72" s="7" t="s">
        <v>27</v>
      </c>
      <c r="V72" s="7" t="s">
        <v>114</v>
      </c>
      <c r="W72" s="7" t="s">
        <v>27</v>
      </c>
      <c r="X72" s="7" t="s">
        <v>27</v>
      </c>
      <c r="Y72" s="28"/>
      <c r="Z72" s="28"/>
      <c r="AA72" s="28"/>
      <c r="AB72" s="28"/>
      <c r="AC72" s="28"/>
      <c r="AD72" s="28"/>
      <c r="AE72" s="28"/>
      <c r="AF72" s="28"/>
      <c r="AG72" s="28"/>
      <c r="AH72" s="28"/>
      <c r="AI72" s="28"/>
      <c r="AJ72" s="28"/>
      <c r="AK72" s="28"/>
      <c r="AL72" s="28"/>
      <c r="AM72" s="28"/>
    </row>
    <row r="73" spans="1:39">
      <c r="A73" s="9">
        <f>'Main Meals'!C57</f>
        <v>4401</v>
      </c>
      <c r="B73" s="9" t="str">
        <f>'Main Meals'!D57</f>
        <v>Alambre (Tofu)</v>
      </c>
      <c r="C73" s="7" t="s">
        <v>27</v>
      </c>
      <c r="D73" s="7" t="s">
        <v>114</v>
      </c>
      <c r="E73" s="7" t="s">
        <v>114</v>
      </c>
      <c r="F73" s="7" t="s">
        <v>27</v>
      </c>
      <c r="G73" s="7" t="s">
        <v>114</v>
      </c>
      <c r="H73" s="7" t="s">
        <v>114</v>
      </c>
      <c r="I73" s="7" t="s">
        <v>114</v>
      </c>
      <c r="J73" s="7" t="s">
        <v>114</v>
      </c>
      <c r="K73" s="7" t="s">
        <v>114</v>
      </c>
      <c r="L73" s="7" t="s">
        <v>27</v>
      </c>
      <c r="M73" s="7" t="s">
        <v>27</v>
      </c>
      <c r="N73" s="7" t="s">
        <v>27</v>
      </c>
      <c r="R73" s="7" t="s">
        <v>27</v>
      </c>
      <c r="S73" s="7" t="s">
        <v>114</v>
      </c>
      <c r="T73" s="7" t="s">
        <v>114</v>
      </c>
      <c r="U73" s="9"/>
      <c r="V73" s="9"/>
      <c r="W73" s="6" t="s">
        <v>27</v>
      </c>
      <c r="X73" s="28" t="s">
        <v>27</v>
      </c>
    </row>
    <row r="74" spans="1:39">
      <c r="A74" s="9">
        <f>'Main Meals'!C58</f>
        <v>4402</v>
      </c>
      <c r="B74" s="9" t="str">
        <f>'Main Meals'!D58</f>
        <v>Alambre (Chicken)</v>
      </c>
      <c r="C74" s="7" t="s">
        <v>27</v>
      </c>
      <c r="D74" s="7" t="s">
        <v>27</v>
      </c>
      <c r="E74" s="7" t="s">
        <v>27</v>
      </c>
      <c r="F74" s="7" t="s">
        <v>27</v>
      </c>
      <c r="G74" s="7" t="s">
        <v>114</v>
      </c>
      <c r="H74" s="7" t="s">
        <v>114</v>
      </c>
      <c r="I74" s="7" t="s">
        <v>114</v>
      </c>
      <c r="J74" s="7" t="s">
        <v>114</v>
      </c>
      <c r="K74" s="7" t="s">
        <v>114</v>
      </c>
      <c r="L74" s="7" t="s">
        <v>27</v>
      </c>
      <c r="M74" s="7" t="s">
        <v>27</v>
      </c>
      <c r="N74" s="7" t="s">
        <v>27</v>
      </c>
      <c r="R74" s="7" t="s">
        <v>27</v>
      </c>
      <c r="S74" s="7" t="s">
        <v>114</v>
      </c>
      <c r="T74" s="7" t="s">
        <v>27</v>
      </c>
      <c r="U74" s="9"/>
      <c r="V74" s="9"/>
      <c r="W74" s="6" t="s">
        <v>27</v>
      </c>
      <c r="X74" s="28" t="s">
        <v>27</v>
      </c>
    </row>
    <row r="75" spans="1:39">
      <c r="A75" s="9">
        <f>'Main Meals'!C59</f>
        <v>4403</v>
      </c>
      <c r="B75" s="9" t="str">
        <f>'Main Meals'!D59</f>
        <v>Alambre (Beef)</v>
      </c>
      <c r="C75" s="7" t="s">
        <v>27</v>
      </c>
      <c r="D75" s="7" t="s">
        <v>27</v>
      </c>
      <c r="E75" s="7" t="s">
        <v>27</v>
      </c>
      <c r="F75" s="7" t="s">
        <v>27</v>
      </c>
      <c r="G75" s="7" t="s">
        <v>114</v>
      </c>
      <c r="H75" s="7" t="s">
        <v>114</v>
      </c>
      <c r="I75" s="7" t="s">
        <v>114</v>
      </c>
      <c r="J75" s="7" t="s">
        <v>114</v>
      </c>
      <c r="K75" s="7" t="s">
        <v>114</v>
      </c>
      <c r="L75" s="7" t="s">
        <v>27</v>
      </c>
      <c r="M75" s="7" t="s">
        <v>27</v>
      </c>
      <c r="N75" s="7" t="s">
        <v>27</v>
      </c>
      <c r="R75" s="7" t="s">
        <v>27</v>
      </c>
      <c r="S75" s="7" t="s">
        <v>114</v>
      </c>
      <c r="T75" s="7" t="s">
        <v>27</v>
      </c>
      <c r="U75" s="9"/>
      <c r="V75" s="9"/>
      <c r="W75" s="6" t="s">
        <v>27</v>
      </c>
      <c r="X75" s="28" t="s">
        <v>27</v>
      </c>
    </row>
    <row r="76" spans="1:39">
      <c r="A76" s="9">
        <f>'Main Meals'!C60</f>
        <v>4501</v>
      </c>
      <c r="B76" s="9" t="str">
        <f>'Main Meals'!D60</f>
        <v>Casablanca Bowl (OLD NOT ACTIVE) (Veggie)</v>
      </c>
      <c r="C76" s="7" t="s">
        <v>27</v>
      </c>
      <c r="D76" s="7" t="s">
        <v>114</v>
      </c>
      <c r="E76" s="7" t="s">
        <v>114</v>
      </c>
      <c r="F76" s="7" t="s">
        <v>27</v>
      </c>
      <c r="G76" s="7" t="s">
        <v>114</v>
      </c>
      <c r="H76" s="7" t="s">
        <v>114</v>
      </c>
      <c r="I76" s="7" t="s">
        <v>114</v>
      </c>
      <c r="J76" s="7" t="s">
        <v>27</v>
      </c>
      <c r="K76" s="7" t="s">
        <v>114</v>
      </c>
      <c r="L76" s="7" t="s">
        <v>114</v>
      </c>
      <c r="M76" s="7" t="s">
        <v>27</v>
      </c>
      <c r="N76" s="7" t="s">
        <v>27</v>
      </c>
      <c r="R76" s="7" t="s">
        <v>27</v>
      </c>
      <c r="S76" s="7" t="s">
        <v>27</v>
      </c>
      <c r="T76" s="7" t="s">
        <v>114</v>
      </c>
      <c r="U76" s="9" t="s">
        <v>27</v>
      </c>
      <c r="V76" s="9" t="s">
        <v>114</v>
      </c>
      <c r="W76" s="6" t="s">
        <v>27</v>
      </c>
      <c r="X76" s="28" t="s">
        <v>27</v>
      </c>
    </row>
    <row r="77" spans="1:39">
      <c r="A77" s="9">
        <f>'Main Meals'!C61</f>
        <v>4502</v>
      </c>
      <c r="B77" s="9" t="str">
        <f>'Main Meals'!D61</f>
        <v>Casablanca Bowl (OLD NOT ACTIVE) (Chicken)</v>
      </c>
      <c r="C77" s="7" t="s">
        <v>27</v>
      </c>
      <c r="D77" s="7" t="s">
        <v>27</v>
      </c>
      <c r="E77" s="7" t="s">
        <v>27</v>
      </c>
      <c r="F77" s="7" t="s">
        <v>27</v>
      </c>
      <c r="G77" s="7" t="s">
        <v>114</v>
      </c>
      <c r="H77" s="7" t="s">
        <v>114</v>
      </c>
      <c r="I77" s="7" t="s">
        <v>114</v>
      </c>
      <c r="J77" s="7" t="s">
        <v>27</v>
      </c>
      <c r="K77" s="7" t="s">
        <v>114</v>
      </c>
      <c r="L77" s="7" t="s">
        <v>114</v>
      </c>
      <c r="M77" s="7" t="s">
        <v>27</v>
      </c>
      <c r="N77" s="7" t="s">
        <v>27</v>
      </c>
      <c r="R77" s="7" t="s">
        <v>27</v>
      </c>
      <c r="S77" s="7" t="s">
        <v>114</v>
      </c>
      <c r="T77" s="7" t="s">
        <v>27</v>
      </c>
      <c r="U77" s="9" t="s">
        <v>27</v>
      </c>
      <c r="V77" s="9" t="s">
        <v>114</v>
      </c>
      <c r="W77" s="6" t="s">
        <v>27</v>
      </c>
      <c r="X77" s="28" t="s">
        <v>27</v>
      </c>
    </row>
    <row r="78" spans="1:39">
      <c r="A78" s="9">
        <f>'Main Meals'!C180</f>
        <v>4503</v>
      </c>
      <c r="B78" s="9" t="str">
        <f>'Main Meals'!D180</f>
        <v>Casablanca Bowl (Veggie)</v>
      </c>
      <c r="C78" s="7" t="s">
        <v>27</v>
      </c>
      <c r="D78" s="7" t="s">
        <v>114</v>
      </c>
      <c r="E78" s="7" t="s">
        <v>114</v>
      </c>
      <c r="F78" s="7" t="s">
        <v>27</v>
      </c>
      <c r="G78" s="7" t="s">
        <v>114</v>
      </c>
      <c r="H78" s="7" t="s">
        <v>114</v>
      </c>
      <c r="I78" s="7" t="s">
        <v>114</v>
      </c>
      <c r="J78" s="7" t="s">
        <v>27</v>
      </c>
      <c r="K78" s="7" t="s">
        <v>114</v>
      </c>
      <c r="L78" s="7" t="s">
        <v>114</v>
      </c>
      <c r="M78" s="7" t="s">
        <v>27</v>
      </c>
      <c r="N78" s="7" t="s">
        <v>114</v>
      </c>
      <c r="O78" s="7" t="s">
        <v>114</v>
      </c>
      <c r="P78" s="7" t="s">
        <v>114</v>
      </c>
      <c r="Q78" s="7" t="s">
        <v>27</v>
      </c>
      <c r="R78" s="149" t="s">
        <v>114</v>
      </c>
      <c r="S78" s="7" t="s">
        <v>27</v>
      </c>
      <c r="T78" s="7" t="s">
        <v>114</v>
      </c>
      <c r="U78" s="9" t="s">
        <v>27</v>
      </c>
      <c r="V78" s="9" t="s">
        <v>114</v>
      </c>
      <c r="W78" s="6" t="s">
        <v>27</v>
      </c>
      <c r="X78" s="7" t="s">
        <v>27</v>
      </c>
      <c r="Y78" s="28"/>
      <c r="Z78" s="28"/>
      <c r="AA78" s="28"/>
      <c r="AB78" s="28"/>
      <c r="AC78" s="28"/>
      <c r="AD78" s="28"/>
      <c r="AE78" s="28"/>
      <c r="AF78" s="28"/>
      <c r="AG78" s="28"/>
      <c r="AH78" s="28"/>
      <c r="AI78" s="28"/>
      <c r="AJ78" s="28"/>
      <c r="AK78" s="28"/>
      <c r="AL78" s="28"/>
      <c r="AM78" s="28"/>
    </row>
    <row r="79" spans="1:39">
      <c r="A79" s="9">
        <f>'Main Meals'!C181</f>
        <v>4504</v>
      </c>
      <c r="B79" s="9" t="str">
        <f>'Main Meals'!D181</f>
        <v>Casablanca Bowl (Chicken)</v>
      </c>
      <c r="C79" s="7" t="s">
        <v>27</v>
      </c>
      <c r="D79" s="7" t="s">
        <v>27</v>
      </c>
      <c r="E79" s="7" t="s">
        <v>27</v>
      </c>
      <c r="F79" s="7" t="s">
        <v>27</v>
      </c>
      <c r="G79" s="7" t="s">
        <v>114</v>
      </c>
      <c r="H79" s="7" t="s">
        <v>114</v>
      </c>
      <c r="I79" s="7" t="s">
        <v>114</v>
      </c>
      <c r="J79" s="7" t="s">
        <v>27</v>
      </c>
      <c r="K79" s="7" t="s">
        <v>114</v>
      </c>
      <c r="L79" s="7" t="s">
        <v>114</v>
      </c>
      <c r="M79" s="7" t="s">
        <v>27</v>
      </c>
      <c r="N79" s="7" t="s">
        <v>27</v>
      </c>
      <c r="O79" s="7" t="s">
        <v>114</v>
      </c>
      <c r="P79" s="7" t="s">
        <v>114</v>
      </c>
      <c r="Q79" s="7" t="s">
        <v>27</v>
      </c>
      <c r="R79" s="149" t="s">
        <v>27</v>
      </c>
      <c r="S79" s="7" t="s">
        <v>114</v>
      </c>
      <c r="T79" s="7" t="s">
        <v>27</v>
      </c>
      <c r="U79" s="9" t="s">
        <v>27</v>
      </c>
      <c r="V79" s="9" t="s">
        <v>114</v>
      </c>
      <c r="W79" s="6" t="s">
        <v>27</v>
      </c>
      <c r="X79" s="7" t="s">
        <v>27</v>
      </c>
      <c r="Y79" s="28"/>
      <c r="Z79" s="28"/>
      <c r="AA79" s="28"/>
      <c r="AB79" s="28"/>
      <c r="AC79" s="28"/>
      <c r="AD79" s="28"/>
      <c r="AE79" s="28"/>
      <c r="AF79" s="28"/>
      <c r="AG79" s="28"/>
      <c r="AH79" s="28"/>
      <c r="AI79" s="28"/>
      <c r="AJ79" s="28"/>
      <c r="AK79" s="28"/>
      <c r="AL79" s="28"/>
      <c r="AM79" s="28"/>
    </row>
    <row r="80" spans="1:39">
      <c r="A80" s="9">
        <f>'Main Meals'!C62</f>
        <v>4601</v>
      </c>
      <c r="B80" s="9" t="str">
        <f>'Main Meals'!D62</f>
        <v>Mediterranean Salad (Veggie)</v>
      </c>
      <c r="C80" s="7" t="s">
        <v>27</v>
      </c>
      <c r="D80" s="7" t="s">
        <v>27</v>
      </c>
      <c r="E80" s="7" t="s">
        <v>114</v>
      </c>
      <c r="F80" s="7" t="s">
        <v>27</v>
      </c>
      <c r="G80" s="7" t="s">
        <v>114</v>
      </c>
      <c r="H80" s="7" t="s">
        <v>27</v>
      </c>
      <c r="I80" s="7" t="s">
        <v>114</v>
      </c>
      <c r="J80" s="7" t="s">
        <v>114</v>
      </c>
      <c r="K80" s="7" t="s">
        <v>114</v>
      </c>
      <c r="L80" s="7" t="s">
        <v>27</v>
      </c>
      <c r="M80" s="7" t="s">
        <v>27</v>
      </c>
      <c r="N80" s="7" t="s">
        <v>27</v>
      </c>
      <c r="O80" s="7" t="s">
        <v>114</v>
      </c>
      <c r="P80" s="7" t="s">
        <v>114</v>
      </c>
      <c r="Q80" s="7" t="s">
        <v>27</v>
      </c>
      <c r="R80" s="149" t="s">
        <v>27</v>
      </c>
      <c r="S80" s="7" t="s">
        <v>27</v>
      </c>
      <c r="T80" s="7" t="s">
        <v>27</v>
      </c>
      <c r="U80" s="9" t="s">
        <v>27</v>
      </c>
      <c r="V80" s="9" t="s">
        <v>114</v>
      </c>
      <c r="W80" s="6" t="s">
        <v>27</v>
      </c>
      <c r="X80" s="7" t="s">
        <v>27</v>
      </c>
    </row>
    <row r="81" spans="1:39" ht="16.05" customHeight="1">
      <c r="A81" s="9">
        <f>'Main Meals'!C63</f>
        <v>4602</v>
      </c>
      <c r="B81" s="9" t="str">
        <f>'Main Meals'!D63</f>
        <v>Mediterranean Salad (Chicken)</v>
      </c>
      <c r="C81" s="7" t="s">
        <v>27</v>
      </c>
      <c r="D81" s="7" t="s">
        <v>27</v>
      </c>
      <c r="E81" s="7" t="s">
        <v>27</v>
      </c>
      <c r="F81" s="7" t="s">
        <v>27</v>
      </c>
      <c r="G81" s="7" t="s">
        <v>114</v>
      </c>
      <c r="H81" s="7" t="s">
        <v>27</v>
      </c>
      <c r="I81" s="7" t="s">
        <v>114</v>
      </c>
      <c r="J81" s="7" t="s">
        <v>114</v>
      </c>
      <c r="K81" s="7" t="s">
        <v>114</v>
      </c>
      <c r="L81" s="7" t="s">
        <v>27</v>
      </c>
      <c r="M81" s="7" t="s">
        <v>27</v>
      </c>
      <c r="N81" s="7" t="s">
        <v>27</v>
      </c>
      <c r="O81" s="7" t="s">
        <v>114</v>
      </c>
      <c r="P81" s="7" t="s">
        <v>114</v>
      </c>
      <c r="Q81" s="7" t="s">
        <v>27</v>
      </c>
      <c r="R81" s="149" t="s">
        <v>27</v>
      </c>
      <c r="S81" s="7" t="s">
        <v>114</v>
      </c>
      <c r="T81" s="7" t="s">
        <v>27</v>
      </c>
      <c r="U81" s="9" t="s">
        <v>27</v>
      </c>
      <c r="V81" s="9" t="s">
        <v>114</v>
      </c>
      <c r="W81" s="6" t="s">
        <v>27</v>
      </c>
      <c r="X81" s="7" t="s">
        <v>27</v>
      </c>
    </row>
    <row r="82" spans="1:39">
      <c r="A82" s="9">
        <f>'Main Meals'!C64</f>
        <v>4603</v>
      </c>
      <c r="B82" s="9" t="str">
        <f>'Main Meals'!D64</f>
        <v>Mediterranean Salad (Beef)</v>
      </c>
      <c r="C82" s="7" t="s">
        <v>27</v>
      </c>
      <c r="D82" s="7" t="s">
        <v>27</v>
      </c>
      <c r="E82" s="7" t="s">
        <v>27</v>
      </c>
      <c r="F82" s="7" t="s">
        <v>27</v>
      </c>
      <c r="G82" s="7" t="s">
        <v>114</v>
      </c>
      <c r="H82" s="7" t="s">
        <v>27</v>
      </c>
      <c r="I82" s="7" t="s">
        <v>114</v>
      </c>
      <c r="J82" s="7" t="s">
        <v>114</v>
      </c>
      <c r="K82" s="7" t="s">
        <v>114</v>
      </c>
      <c r="L82" s="7" t="s">
        <v>27</v>
      </c>
      <c r="M82" s="7" t="s">
        <v>27</v>
      </c>
      <c r="N82" s="7" t="s">
        <v>27</v>
      </c>
      <c r="O82" s="7" t="s">
        <v>114</v>
      </c>
      <c r="P82" s="7" t="s">
        <v>114</v>
      </c>
      <c r="Q82" s="7" t="s">
        <v>27</v>
      </c>
      <c r="R82" s="149" t="s">
        <v>27</v>
      </c>
      <c r="S82" s="7" t="s">
        <v>114</v>
      </c>
      <c r="T82" s="7" t="s">
        <v>27</v>
      </c>
      <c r="U82" s="9" t="s">
        <v>27</v>
      </c>
      <c r="V82" s="9" t="s">
        <v>114</v>
      </c>
      <c r="W82" s="6" t="s">
        <v>27</v>
      </c>
      <c r="X82" s="7" t="s">
        <v>27</v>
      </c>
    </row>
    <row r="83" spans="1:39">
      <c r="A83" s="9">
        <f>'Main Meals'!C65</f>
        <v>4701</v>
      </c>
      <c r="B83" s="9" t="str">
        <f>'Main Meals'!D65</f>
        <v>Frittata (Tomato &amp; Herbs)</v>
      </c>
      <c r="C83" s="7" t="s">
        <v>27</v>
      </c>
      <c r="D83" s="7" t="s">
        <v>114</v>
      </c>
      <c r="E83" s="7" t="s">
        <v>114</v>
      </c>
      <c r="F83" s="7" t="s">
        <v>27</v>
      </c>
      <c r="G83" s="7" t="s">
        <v>27</v>
      </c>
      <c r="H83" s="7" t="s">
        <v>114</v>
      </c>
      <c r="I83" s="7" t="s">
        <v>114</v>
      </c>
      <c r="J83" s="7" t="s">
        <v>114</v>
      </c>
      <c r="K83" s="7" t="s">
        <v>114</v>
      </c>
      <c r="L83" s="7" t="s">
        <v>114</v>
      </c>
      <c r="M83" s="7" t="s">
        <v>114</v>
      </c>
      <c r="N83" s="7" t="s">
        <v>114</v>
      </c>
      <c r="O83" s="7" t="s">
        <v>114</v>
      </c>
      <c r="P83" s="7" t="s">
        <v>114</v>
      </c>
      <c r="Q83" s="7" t="s">
        <v>27</v>
      </c>
      <c r="R83" s="149" t="s">
        <v>114</v>
      </c>
      <c r="S83" s="7" t="s">
        <v>27</v>
      </c>
      <c r="T83" s="7" t="s">
        <v>114</v>
      </c>
      <c r="U83" s="7" t="s">
        <v>114</v>
      </c>
      <c r="V83" s="1" t="s">
        <v>114</v>
      </c>
      <c r="W83" s="6" t="s">
        <v>27</v>
      </c>
      <c r="X83" s="7" t="s">
        <v>27</v>
      </c>
    </row>
    <row r="84" spans="1:39">
      <c r="A84" s="9">
        <f>'Main Meals'!C66</f>
        <v>4702</v>
      </c>
      <c r="B84" s="9" t="str">
        <f>'Main Meals'!D66</f>
        <v>Frittata  (Bacon &amp; Cheese)</v>
      </c>
      <c r="C84" s="7" t="s">
        <v>27</v>
      </c>
      <c r="D84" s="7" t="s">
        <v>27</v>
      </c>
      <c r="E84" s="7" t="s">
        <v>27</v>
      </c>
      <c r="F84" s="7" t="s">
        <v>27</v>
      </c>
      <c r="G84" s="7" t="s">
        <v>27</v>
      </c>
      <c r="H84" s="7" t="s">
        <v>114</v>
      </c>
      <c r="I84" s="7" t="s">
        <v>114</v>
      </c>
      <c r="J84" s="7" t="s">
        <v>114</v>
      </c>
      <c r="K84" s="7" t="s">
        <v>114</v>
      </c>
      <c r="L84" s="7" t="s">
        <v>114</v>
      </c>
      <c r="M84" s="7" t="s">
        <v>27</v>
      </c>
      <c r="N84" s="7" t="s">
        <v>27</v>
      </c>
      <c r="O84" s="7" t="s">
        <v>114</v>
      </c>
      <c r="P84" s="7" t="s">
        <v>114</v>
      </c>
      <c r="Q84" s="7" t="s">
        <v>114</v>
      </c>
      <c r="R84" s="149" t="s">
        <v>27</v>
      </c>
      <c r="S84" s="7" t="s">
        <v>114</v>
      </c>
      <c r="T84" s="7" t="s">
        <v>114</v>
      </c>
      <c r="U84" s="7" t="s">
        <v>114</v>
      </c>
      <c r="V84" s="1" t="s">
        <v>114</v>
      </c>
      <c r="W84" s="6" t="s">
        <v>27</v>
      </c>
      <c r="X84" s="7" t="s">
        <v>27</v>
      </c>
    </row>
    <row r="85" spans="1:39">
      <c r="A85" s="9">
        <f>'Main Meals'!C349</f>
        <v>4703</v>
      </c>
      <c r="B85" s="9" t="str">
        <f>'Main Meals'!D349</f>
        <v>Frittata (Kale &amp; Parmesan)</v>
      </c>
      <c r="C85" s="7" t="s">
        <v>27</v>
      </c>
      <c r="D85" s="7" t="s">
        <v>114</v>
      </c>
      <c r="E85" s="7" t="s">
        <v>114</v>
      </c>
      <c r="F85" s="7" t="s">
        <v>27</v>
      </c>
      <c r="G85" s="7" t="s">
        <v>27</v>
      </c>
      <c r="H85" s="7" t="s">
        <v>114</v>
      </c>
      <c r="I85" s="7" t="s">
        <v>114</v>
      </c>
      <c r="J85" s="7" t="s">
        <v>114</v>
      </c>
      <c r="K85" s="7" t="s">
        <v>114</v>
      </c>
      <c r="L85" s="7" t="s">
        <v>114</v>
      </c>
      <c r="M85" s="7" t="s">
        <v>114</v>
      </c>
      <c r="N85" s="7" t="s">
        <v>27</v>
      </c>
      <c r="O85" s="7" t="s">
        <v>114</v>
      </c>
      <c r="P85" s="7" t="s">
        <v>114</v>
      </c>
      <c r="Q85" s="7" t="s">
        <v>27</v>
      </c>
      <c r="R85" s="149" t="s">
        <v>114</v>
      </c>
      <c r="S85" s="7" t="s">
        <v>27</v>
      </c>
      <c r="T85" s="7" t="s">
        <v>114</v>
      </c>
      <c r="U85" s="7" t="s">
        <v>114</v>
      </c>
      <c r="V85" s="7" t="s">
        <v>114</v>
      </c>
      <c r="W85" s="7" t="s">
        <v>27</v>
      </c>
      <c r="X85" s="9" t="s">
        <v>27</v>
      </c>
    </row>
    <row r="86" spans="1:39">
      <c r="A86" s="9">
        <f>'Main Meals'!C67</f>
        <v>4800</v>
      </c>
      <c r="B86" s="9" t="str">
        <f>'Main Meals'!D67</f>
        <v xml:space="preserve">Vanilla Coconut Chia Seed Pudding </v>
      </c>
      <c r="C86" s="7" t="s">
        <v>114</v>
      </c>
      <c r="D86" s="7" t="s">
        <v>114</v>
      </c>
      <c r="E86" s="7" t="s">
        <v>114</v>
      </c>
      <c r="F86" s="7" t="s">
        <v>114</v>
      </c>
      <c r="G86" s="7" t="s">
        <v>114</v>
      </c>
      <c r="H86" s="7" t="s">
        <v>114</v>
      </c>
      <c r="I86" s="7" t="s">
        <v>114</v>
      </c>
      <c r="J86" s="7" t="s">
        <v>27</v>
      </c>
      <c r="K86" s="7" t="s">
        <v>114</v>
      </c>
      <c r="L86" s="7" t="s">
        <v>114</v>
      </c>
      <c r="M86" s="7" t="s">
        <v>114</v>
      </c>
      <c r="N86" s="7" t="s">
        <v>114</v>
      </c>
      <c r="O86" s="7" t="s">
        <v>114</v>
      </c>
      <c r="P86" s="7" t="s">
        <v>27</v>
      </c>
      <c r="Q86" s="7" t="s">
        <v>114</v>
      </c>
      <c r="R86" s="149" t="s">
        <v>114</v>
      </c>
      <c r="S86" s="7" t="s">
        <v>27</v>
      </c>
      <c r="T86" s="7" t="s">
        <v>114</v>
      </c>
      <c r="U86" s="7" t="s">
        <v>27</v>
      </c>
      <c r="V86" s="1" t="s">
        <v>114</v>
      </c>
      <c r="W86" s="6" t="s">
        <v>27</v>
      </c>
      <c r="X86" s="7" t="s">
        <v>27</v>
      </c>
    </row>
    <row r="87" spans="1:39">
      <c r="A87" s="9">
        <f>'Main Meals'!C68</f>
        <v>4900</v>
      </c>
      <c r="B87" s="9" t="str">
        <f>'Main Meals'!D68</f>
        <v xml:space="preserve">Sunrise Fruit Bowl (OLD NOT ACTIVE) </v>
      </c>
      <c r="C87" s="7" t="s">
        <v>27</v>
      </c>
      <c r="D87" s="7" t="s">
        <v>114</v>
      </c>
      <c r="E87" s="7" t="s">
        <v>114</v>
      </c>
      <c r="F87" s="7" t="s">
        <v>27</v>
      </c>
      <c r="G87" s="7" t="s">
        <v>114</v>
      </c>
      <c r="H87" s="7" t="s">
        <v>114</v>
      </c>
      <c r="I87" s="7" t="s">
        <v>114</v>
      </c>
      <c r="J87" s="7" t="s">
        <v>27</v>
      </c>
      <c r="K87" s="7" t="s">
        <v>114</v>
      </c>
      <c r="L87" s="7" t="s">
        <v>27</v>
      </c>
      <c r="M87" s="7" t="s">
        <v>27</v>
      </c>
      <c r="N87" s="7" t="s">
        <v>27</v>
      </c>
      <c r="R87" s="7" t="s">
        <v>27</v>
      </c>
      <c r="S87" s="7" t="s">
        <v>27</v>
      </c>
      <c r="T87" s="7" t="s">
        <v>27</v>
      </c>
      <c r="U87" s="9"/>
      <c r="V87" s="9"/>
      <c r="W87" s="6" t="s">
        <v>27</v>
      </c>
      <c r="X87" s="28" t="s">
        <v>27</v>
      </c>
    </row>
    <row r="88" spans="1:39">
      <c r="A88" s="9">
        <f>'Main Meals'!C259</f>
        <v>4901</v>
      </c>
      <c r="B88" s="9" t="str">
        <f>'Main Meals'!D259</f>
        <v xml:space="preserve">Sunrise Fruit Bowl </v>
      </c>
      <c r="C88" s="7" t="s">
        <v>27</v>
      </c>
      <c r="D88" s="7" t="s">
        <v>114</v>
      </c>
      <c r="E88" s="7" t="s">
        <v>114</v>
      </c>
      <c r="F88" s="7" t="s">
        <v>27</v>
      </c>
      <c r="G88" s="7" t="s">
        <v>114</v>
      </c>
      <c r="H88" s="7" t="s">
        <v>114</v>
      </c>
      <c r="I88" s="7" t="s">
        <v>114</v>
      </c>
      <c r="J88" s="7" t="s">
        <v>27</v>
      </c>
      <c r="K88" s="7" t="s">
        <v>114</v>
      </c>
      <c r="L88" s="7" t="s">
        <v>114</v>
      </c>
      <c r="M88" s="7" t="s">
        <v>27</v>
      </c>
      <c r="N88" s="7" t="s">
        <v>114</v>
      </c>
      <c r="O88" s="7" t="s">
        <v>114</v>
      </c>
      <c r="P88" s="7" t="s">
        <v>114</v>
      </c>
      <c r="Q88" s="7" t="s">
        <v>114</v>
      </c>
      <c r="R88" s="7" t="s">
        <v>114</v>
      </c>
      <c r="S88" s="7" t="s">
        <v>27</v>
      </c>
      <c r="T88" s="7" t="s">
        <v>114</v>
      </c>
      <c r="U88" s="7" t="s">
        <v>27</v>
      </c>
      <c r="V88" s="7" t="s">
        <v>114</v>
      </c>
      <c r="W88" s="7" t="s">
        <v>27</v>
      </c>
      <c r="X88" s="7" t="s">
        <v>27</v>
      </c>
      <c r="Y88" s="28"/>
      <c r="Z88" s="28"/>
      <c r="AA88" s="28"/>
      <c r="AB88" s="28"/>
      <c r="AC88" s="28"/>
      <c r="AD88" s="28"/>
      <c r="AE88" s="28"/>
      <c r="AF88" s="28"/>
      <c r="AG88" s="28"/>
      <c r="AH88" s="28"/>
      <c r="AI88" s="28"/>
      <c r="AJ88" s="28"/>
      <c r="AK88" s="28"/>
      <c r="AL88" s="28"/>
      <c r="AM88" s="28"/>
    </row>
    <row r="89" spans="1:39">
      <c r="A89" s="9">
        <f>'Main Meals'!C69</f>
        <v>5001</v>
      </c>
      <c r="B89" s="9" t="str">
        <f>'Main Meals'!D69</f>
        <v xml:space="preserve">Dragon Fruit  Smoothie (OLD NOT ACTIVE) </v>
      </c>
      <c r="C89" s="7" t="s">
        <v>27</v>
      </c>
      <c r="D89" s="7" t="s">
        <v>114</v>
      </c>
      <c r="E89" s="7" t="s">
        <v>114</v>
      </c>
      <c r="F89" s="7" t="s">
        <v>27</v>
      </c>
      <c r="G89" s="7" t="s">
        <v>114</v>
      </c>
      <c r="H89" s="7" t="s">
        <v>114</v>
      </c>
      <c r="I89" s="7" t="s">
        <v>114</v>
      </c>
      <c r="J89" s="7" t="s">
        <v>27</v>
      </c>
      <c r="K89" s="7" t="s">
        <v>114</v>
      </c>
      <c r="L89" s="7" t="s">
        <v>27</v>
      </c>
      <c r="M89" s="7" t="s">
        <v>27</v>
      </c>
      <c r="N89" s="7" t="s">
        <v>27</v>
      </c>
      <c r="R89" s="7" t="s">
        <v>27</v>
      </c>
      <c r="S89" s="7" t="s">
        <v>27</v>
      </c>
      <c r="T89" s="7" t="s">
        <v>27</v>
      </c>
      <c r="U89" s="9"/>
      <c r="V89" s="9"/>
      <c r="W89" s="6" t="s">
        <v>27</v>
      </c>
      <c r="X89" s="28" t="s">
        <v>27</v>
      </c>
    </row>
    <row r="90" spans="1:39">
      <c r="A90" s="9">
        <f>'Main Meals'!C70</f>
        <v>5002</v>
      </c>
      <c r="B90" s="9" t="str">
        <f>'Main Meals'!D70</f>
        <v>Dragon Fruit  Smoothie  (16 oz)</v>
      </c>
      <c r="C90" s="7" t="s">
        <v>114</v>
      </c>
      <c r="D90" s="7" t="s">
        <v>114</v>
      </c>
      <c r="E90" s="7" t="s">
        <v>114</v>
      </c>
      <c r="F90" s="7" t="s">
        <v>114</v>
      </c>
      <c r="G90" s="7" t="s">
        <v>114</v>
      </c>
      <c r="H90" s="7" t="s">
        <v>114</v>
      </c>
      <c r="I90" s="7" t="s">
        <v>114</v>
      </c>
      <c r="J90" s="7" t="s">
        <v>27</v>
      </c>
      <c r="K90" s="7" t="s">
        <v>114</v>
      </c>
      <c r="L90" s="7" t="s">
        <v>114</v>
      </c>
      <c r="M90" s="7" t="s">
        <v>114</v>
      </c>
      <c r="N90" s="7" t="s">
        <v>114</v>
      </c>
      <c r="R90" s="7" t="s">
        <v>114</v>
      </c>
      <c r="S90" s="7" t="s">
        <v>27</v>
      </c>
      <c r="T90" s="7" t="s">
        <v>114</v>
      </c>
      <c r="U90" s="7" t="s">
        <v>27</v>
      </c>
      <c r="V90" s="7" t="s">
        <v>114</v>
      </c>
      <c r="W90" s="6" t="s">
        <v>27</v>
      </c>
      <c r="X90" s="28" t="s">
        <v>27</v>
      </c>
    </row>
    <row r="91" spans="1:39">
      <c r="A91" s="9">
        <f>'Main Meals'!C350</f>
        <v>5003</v>
      </c>
      <c r="B91" s="9" t="str">
        <f>'Main Meals'!D350</f>
        <v>Dragon Fruit  Smoothie (8 oz)</v>
      </c>
      <c r="C91" s="7" t="s">
        <v>114</v>
      </c>
      <c r="D91" s="7" t="s">
        <v>114</v>
      </c>
      <c r="E91" s="7" t="s">
        <v>114</v>
      </c>
      <c r="F91" s="7" t="s">
        <v>114</v>
      </c>
      <c r="G91" s="7" t="s">
        <v>114</v>
      </c>
      <c r="H91" s="7" t="s">
        <v>114</v>
      </c>
      <c r="I91" s="7" t="s">
        <v>114</v>
      </c>
      <c r="J91" s="7" t="s">
        <v>27</v>
      </c>
      <c r="K91" s="7" t="s">
        <v>114</v>
      </c>
      <c r="L91" s="7" t="s">
        <v>114</v>
      </c>
      <c r="M91" s="7" t="s">
        <v>114</v>
      </c>
      <c r="N91" s="7" t="s">
        <v>114</v>
      </c>
      <c r="O91" s="7" t="s">
        <v>114</v>
      </c>
      <c r="P91" s="7" t="s">
        <v>27</v>
      </c>
      <c r="Q91" s="7" t="s">
        <v>114</v>
      </c>
      <c r="R91" s="149" t="s">
        <v>114</v>
      </c>
      <c r="S91" s="7" t="s">
        <v>27</v>
      </c>
      <c r="T91" s="7" t="s">
        <v>114</v>
      </c>
      <c r="U91" s="7" t="s">
        <v>27</v>
      </c>
      <c r="V91" s="7" t="s">
        <v>114</v>
      </c>
      <c r="W91" s="7" t="s">
        <v>27</v>
      </c>
      <c r="X91" s="9" t="s">
        <v>27</v>
      </c>
    </row>
    <row r="92" spans="1:39">
      <c r="A92" s="9">
        <f>'Main Meals'!C351</f>
        <v>5004</v>
      </c>
      <c r="B92" s="9" t="str">
        <f>'Main Meals'!D351</f>
        <v>Dragon Fruit  Smoothie (32 oz)</v>
      </c>
      <c r="C92" s="7" t="s">
        <v>114</v>
      </c>
      <c r="D92" s="7" t="s">
        <v>114</v>
      </c>
      <c r="E92" s="7" t="s">
        <v>114</v>
      </c>
      <c r="F92" s="7" t="s">
        <v>114</v>
      </c>
      <c r="G92" s="7" t="s">
        <v>114</v>
      </c>
      <c r="H92" s="7" t="s">
        <v>114</v>
      </c>
      <c r="I92" s="7" t="s">
        <v>114</v>
      </c>
      <c r="J92" s="7" t="s">
        <v>27</v>
      </c>
      <c r="K92" s="7" t="s">
        <v>114</v>
      </c>
      <c r="L92" s="7" t="s">
        <v>114</v>
      </c>
      <c r="M92" s="7" t="s">
        <v>114</v>
      </c>
      <c r="N92" s="7" t="s">
        <v>114</v>
      </c>
      <c r="O92" s="7" t="s">
        <v>114</v>
      </c>
      <c r="P92" s="7" t="s">
        <v>27</v>
      </c>
      <c r="Q92" s="7" t="s">
        <v>114</v>
      </c>
      <c r="R92" s="149" t="s">
        <v>114</v>
      </c>
      <c r="S92" s="7" t="s">
        <v>27</v>
      </c>
      <c r="T92" s="7" t="s">
        <v>114</v>
      </c>
      <c r="U92" s="7" t="s">
        <v>27</v>
      </c>
      <c r="V92" s="7" t="s">
        <v>114</v>
      </c>
      <c r="W92" s="7" t="s">
        <v>27</v>
      </c>
      <c r="X92" s="9" t="s">
        <v>27</v>
      </c>
    </row>
    <row r="93" spans="1:39">
      <c r="A93" s="9">
        <f>'Main Meals'!C71</f>
        <v>5101</v>
      </c>
      <c r="B93" s="9" t="str">
        <f>'Main Meals'!D71</f>
        <v xml:space="preserve">Vitality Shot: Turmeric </v>
      </c>
      <c r="C93" s="7" t="s">
        <v>114</v>
      </c>
      <c r="D93" s="7" t="s">
        <v>114</v>
      </c>
      <c r="E93" s="7" t="s">
        <v>114</v>
      </c>
      <c r="F93" s="7" t="s">
        <v>114</v>
      </c>
      <c r="G93" s="7" t="s">
        <v>114</v>
      </c>
      <c r="H93" s="7" t="s">
        <v>114</v>
      </c>
      <c r="I93" s="7" t="s">
        <v>114</v>
      </c>
      <c r="J93" s="7" t="s">
        <v>114</v>
      </c>
      <c r="K93" s="7" t="s">
        <v>114</v>
      </c>
      <c r="L93" s="7" t="s">
        <v>114</v>
      </c>
      <c r="M93" s="7" t="s">
        <v>114</v>
      </c>
      <c r="N93" s="7" t="s">
        <v>114</v>
      </c>
      <c r="R93" s="7" t="s">
        <v>114</v>
      </c>
      <c r="S93" s="7" t="s">
        <v>27</v>
      </c>
      <c r="T93" s="7" t="s">
        <v>114</v>
      </c>
      <c r="U93" s="7" t="s">
        <v>27</v>
      </c>
      <c r="V93" s="7" t="s">
        <v>114</v>
      </c>
      <c r="W93" s="7" t="s">
        <v>114</v>
      </c>
      <c r="X93" s="28" t="s">
        <v>27</v>
      </c>
    </row>
    <row r="94" spans="1:39">
      <c r="A94" s="9">
        <f>'Main Meals'!C72</f>
        <v>5102</v>
      </c>
      <c r="B94" s="9" t="str">
        <f>'Main Meals'!D72</f>
        <v xml:space="preserve">Vitality Shot: Turmeric (Pair) </v>
      </c>
      <c r="C94" s="7" t="s">
        <v>114</v>
      </c>
      <c r="D94" s="7" t="s">
        <v>114</v>
      </c>
      <c r="E94" s="7" t="s">
        <v>114</v>
      </c>
      <c r="F94" s="7" t="s">
        <v>114</v>
      </c>
      <c r="G94" s="7" t="s">
        <v>114</v>
      </c>
      <c r="H94" s="7" t="s">
        <v>114</v>
      </c>
      <c r="I94" s="7" t="s">
        <v>114</v>
      </c>
      <c r="J94" s="7" t="s">
        <v>114</v>
      </c>
      <c r="K94" s="7" t="s">
        <v>114</v>
      </c>
      <c r="L94" s="7" t="s">
        <v>114</v>
      </c>
      <c r="M94" s="7" t="s">
        <v>114</v>
      </c>
      <c r="N94" s="7" t="s">
        <v>114</v>
      </c>
      <c r="R94" s="7" t="s">
        <v>114</v>
      </c>
      <c r="S94" s="7" t="s">
        <v>27</v>
      </c>
      <c r="T94" s="7" t="s">
        <v>114</v>
      </c>
      <c r="U94" s="7" t="s">
        <v>27</v>
      </c>
      <c r="V94" s="7" t="s">
        <v>114</v>
      </c>
      <c r="W94" s="7" t="s">
        <v>114</v>
      </c>
      <c r="X94" s="28" t="s">
        <v>27</v>
      </c>
    </row>
    <row r="95" spans="1:39">
      <c r="A95" s="9">
        <f>'Main Meals'!C73</f>
        <v>5103</v>
      </c>
      <c r="B95" s="9" t="str">
        <f>'Main Meals'!D73</f>
        <v xml:space="preserve">Vitality Shot: Turmeric (5-Pack) </v>
      </c>
      <c r="C95" s="7" t="s">
        <v>114</v>
      </c>
      <c r="D95" s="7" t="s">
        <v>114</v>
      </c>
      <c r="E95" s="7" t="s">
        <v>114</v>
      </c>
      <c r="F95" s="7" t="s">
        <v>114</v>
      </c>
      <c r="G95" s="7" t="s">
        <v>114</v>
      </c>
      <c r="H95" s="7" t="s">
        <v>114</v>
      </c>
      <c r="I95" s="7" t="s">
        <v>114</v>
      </c>
      <c r="J95" s="7" t="s">
        <v>114</v>
      </c>
      <c r="K95" s="7" t="s">
        <v>114</v>
      </c>
      <c r="L95" s="7" t="s">
        <v>114</v>
      </c>
      <c r="M95" s="7" t="s">
        <v>114</v>
      </c>
      <c r="N95" s="7" t="s">
        <v>114</v>
      </c>
      <c r="R95" s="7" t="s">
        <v>114</v>
      </c>
      <c r="S95" s="7" t="s">
        <v>27</v>
      </c>
      <c r="T95" s="7" t="s">
        <v>114</v>
      </c>
      <c r="U95" s="7" t="s">
        <v>27</v>
      </c>
      <c r="V95" s="7" t="s">
        <v>114</v>
      </c>
      <c r="W95" s="6" t="s">
        <v>114</v>
      </c>
      <c r="X95" s="28" t="s">
        <v>27</v>
      </c>
    </row>
    <row r="96" spans="1:39">
      <c r="A96" s="9">
        <f>'Main Meals'!C74</f>
        <v>5200</v>
      </c>
      <c r="B96" s="9" t="str">
        <f>'Main Meals'!D74</f>
        <v xml:space="preserve">Montauk Crab Cakes </v>
      </c>
      <c r="C96" s="7" t="s">
        <v>27</v>
      </c>
      <c r="D96" s="7" t="s">
        <v>27</v>
      </c>
      <c r="E96" s="7" t="s">
        <v>114</v>
      </c>
      <c r="F96" s="7" t="s">
        <v>114</v>
      </c>
      <c r="G96" s="7" t="s">
        <v>27</v>
      </c>
      <c r="H96" s="7" t="s">
        <v>114</v>
      </c>
      <c r="I96" s="7" t="s">
        <v>27</v>
      </c>
      <c r="J96" s="7" t="s">
        <v>114</v>
      </c>
      <c r="K96" s="7" t="s">
        <v>114</v>
      </c>
      <c r="L96" s="7" t="s">
        <v>27</v>
      </c>
      <c r="M96" s="7" t="s">
        <v>27</v>
      </c>
      <c r="N96" s="7" t="s">
        <v>114</v>
      </c>
      <c r="O96" s="7" t="s">
        <v>114</v>
      </c>
      <c r="P96" s="7" t="s">
        <v>114</v>
      </c>
      <c r="Q96" s="7" t="s">
        <v>114</v>
      </c>
      <c r="R96" s="149" t="s">
        <v>27</v>
      </c>
      <c r="S96" s="7" t="s">
        <v>114</v>
      </c>
      <c r="T96" s="7" t="s">
        <v>27</v>
      </c>
      <c r="U96" s="7" t="s">
        <v>27</v>
      </c>
      <c r="V96" s="7" t="s">
        <v>114</v>
      </c>
      <c r="W96" s="6" t="s">
        <v>114</v>
      </c>
      <c r="X96" s="7" t="s">
        <v>27</v>
      </c>
    </row>
    <row r="97" spans="1:39">
      <c r="A97" s="9">
        <f>'Main Meals'!C241</f>
        <v>5202</v>
      </c>
      <c r="B97" s="9" t="str">
        <f>'Main Meals'!D241</f>
        <v xml:space="preserve">Jumbo Lump Crab Cakes (family style)  </v>
      </c>
      <c r="C97" s="7" t="s">
        <v>27</v>
      </c>
      <c r="D97" s="7" t="s">
        <v>27</v>
      </c>
      <c r="E97" s="7" t="s">
        <v>114</v>
      </c>
      <c r="F97" s="7" t="s">
        <v>114</v>
      </c>
      <c r="G97" s="7" t="s">
        <v>27</v>
      </c>
      <c r="H97" s="7" t="s">
        <v>114</v>
      </c>
      <c r="I97" s="7" t="s">
        <v>27</v>
      </c>
      <c r="J97" s="7" t="s">
        <v>114</v>
      </c>
      <c r="K97" s="7" t="s">
        <v>114</v>
      </c>
      <c r="L97" s="7" t="s">
        <v>27</v>
      </c>
      <c r="M97" s="7" t="s">
        <v>27</v>
      </c>
      <c r="N97" s="7" t="s">
        <v>27</v>
      </c>
      <c r="R97" s="7" t="s">
        <v>27</v>
      </c>
      <c r="S97" s="7" t="s">
        <v>114</v>
      </c>
      <c r="T97" s="7" t="s">
        <v>27</v>
      </c>
      <c r="U97" s="7" t="s">
        <v>27</v>
      </c>
      <c r="V97" s="7" t="s">
        <v>114</v>
      </c>
      <c r="W97" s="6" t="s">
        <v>114</v>
      </c>
      <c r="X97" s="28" t="s">
        <v>27</v>
      </c>
      <c r="Y97" s="28"/>
      <c r="Z97" s="28"/>
      <c r="AA97" s="28"/>
      <c r="AB97" s="28"/>
      <c r="AC97" s="28"/>
      <c r="AD97" s="28"/>
      <c r="AE97" s="28"/>
      <c r="AF97" s="28"/>
      <c r="AG97" s="28"/>
      <c r="AH97" s="28"/>
      <c r="AI97" s="28"/>
      <c r="AJ97" s="28"/>
      <c r="AK97" s="28"/>
      <c r="AL97" s="28"/>
      <c r="AM97" s="28"/>
    </row>
    <row r="98" spans="1:39">
      <c r="A98" s="9">
        <f>'Main Meals'!C75</f>
        <v>5301</v>
      </c>
      <c r="B98" s="9" t="str">
        <f>'Main Meals'!D75</f>
        <v>Hawker Lettuce Wraps (Chicken)</v>
      </c>
      <c r="C98" s="7" t="s">
        <v>27</v>
      </c>
      <c r="D98" s="7" t="s">
        <v>27</v>
      </c>
      <c r="E98" s="7" t="s">
        <v>27</v>
      </c>
      <c r="F98" s="7" t="s">
        <v>114</v>
      </c>
      <c r="G98" s="7" t="s">
        <v>114</v>
      </c>
      <c r="H98" s="7" t="s">
        <v>27</v>
      </c>
      <c r="I98" s="7" t="s">
        <v>114</v>
      </c>
      <c r="J98" s="7" t="s">
        <v>114</v>
      </c>
      <c r="K98" s="7" t="s">
        <v>27</v>
      </c>
      <c r="L98" s="7" t="s">
        <v>114</v>
      </c>
      <c r="M98" s="7" t="s">
        <v>27</v>
      </c>
      <c r="N98" s="7" t="s">
        <v>114</v>
      </c>
      <c r="O98" s="7" t="s">
        <v>114</v>
      </c>
      <c r="P98" s="7" t="s">
        <v>114</v>
      </c>
      <c r="Q98" s="7" t="s">
        <v>27</v>
      </c>
      <c r="R98" s="149" t="s">
        <v>27</v>
      </c>
      <c r="S98" s="7" t="s">
        <v>114</v>
      </c>
      <c r="T98" s="7" t="s">
        <v>114</v>
      </c>
      <c r="U98" s="7" t="s">
        <v>114</v>
      </c>
      <c r="V98" s="7" t="s">
        <v>114</v>
      </c>
      <c r="W98" s="6" t="s">
        <v>27</v>
      </c>
      <c r="X98" s="7" t="s">
        <v>27</v>
      </c>
    </row>
    <row r="99" spans="1:39">
      <c r="A99" s="9">
        <f>'Main Meals'!C76</f>
        <v>5302</v>
      </c>
      <c r="B99" s="9" t="str">
        <f>'Main Meals'!D76</f>
        <v>Hawker Lettuce Wraps (Pork)</v>
      </c>
      <c r="C99" s="7" t="s">
        <v>27</v>
      </c>
      <c r="D99" s="7" t="s">
        <v>27</v>
      </c>
      <c r="E99" s="7" t="s">
        <v>27</v>
      </c>
      <c r="F99" s="7" t="s">
        <v>114</v>
      </c>
      <c r="G99" s="7" t="s">
        <v>114</v>
      </c>
      <c r="H99" s="7" t="s">
        <v>27</v>
      </c>
      <c r="I99" s="7" t="s">
        <v>114</v>
      </c>
      <c r="J99" s="7" t="s">
        <v>27</v>
      </c>
      <c r="K99" s="7" t="s">
        <v>27</v>
      </c>
      <c r="L99" s="7" t="s">
        <v>114</v>
      </c>
      <c r="M99" s="7" t="s">
        <v>27</v>
      </c>
      <c r="N99" s="7" t="s">
        <v>27</v>
      </c>
      <c r="R99" s="7" t="s">
        <v>27</v>
      </c>
      <c r="S99" s="7" t="s">
        <v>27</v>
      </c>
      <c r="T99" s="7" t="s">
        <v>114</v>
      </c>
      <c r="U99" s="7" t="s">
        <v>114</v>
      </c>
      <c r="V99" s="7" t="s">
        <v>114</v>
      </c>
      <c r="W99" s="6" t="s">
        <v>27</v>
      </c>
      <c r="X99" s="28" t="s">
        <v>27</v>
      </c>
    </row>
    <row r="100" spans="1:39">
      <c r="A100" s="9">
        <f>'Main Meals'!C77</f>
        <v>5401</v>
      </c>
      <c r="B100" s="9" t="str">
        <f>'Main Meals'!D77</f>
        <v xml:space="preserve">Vitality Shot: Cayenne </v>
      </c>
      <c r="C100" s="7" t="s">
        <v>114</v>
      </c>
      <c r="D100" s="7" t="s">
        <v>114</v>
      </c>
      <c r="E100" s="7" t="s">
        <v>114</v>
      </c>
      <c r="F100" s="7" t="s">
        <v>114</v>
      </c>
      <c r="G100" s="7" t="s">
        <v>114</v>
      </c>
      <c r="H100" s="7" t="s">
        <v>114</v>
      </c>
      <c r="I100" s="7" t="s">
        <v>114</v>
      </c>
      <c r="J100" s="7" t="s">
        <v>114</v>
      </c>
      <c r="K100" s="7" t="s">
        <v>114</v>
      </c>
      <c r="L100" s="7" t="s">
        <v>114</v>
      </c>
      <c r="M100" s="7" t="s">
        <v>114</v>
      </c>
      <c r="N100" s="7" t="s">
        <v>114</v>
      </c>
      <c r="R100" s="7" t="s">
        <v>114</v>
      </c>
      <c r="S100" s="7" t="s">
        <v>27</v>
      </c>
      <c r="T100" s="7" t="s">
        <v>114</v>
      </c>
      <c r="U100" s="7" t="s">
        <v>27</v>
      </c>
      <c r="V100" s="7" t="s">
        <v>114</v>
      </c>
      <c r="W100" s="7" t="s">
        <v>114</v>
      </c>
      <c r="X100" s="28" t="s">
        <v>114</v>
      </c>
    </row>
    <row r="101" spans="1:39">
      <c r="A101" s="9">
        <f>'Main Meals'!C78</f>
        <v>5402</v>
      </c>
      <c r="B101" s="9" t="str">
        <f>'Main Meals'!D78</f>
        <v xml:space="preserve">Vitality Shot: Cayenne (Pair) </v>
      </c>
      <c r="C101" s="7" t="s">
        <v>114</v>
      </c>
      <c r="D101" s="7" t="s">
        <v>114</v>
      </c>
      <c r="E101" s="7" t="s">
        <v>114</v>
      </c>
      <c r="F101" s="7" t="s">
        <v>114</v>
      </c>
      <c r="G101" s="7" t="s">
        <v>114</v>
      </c>
      <c r="H101" s="7" t="s">
        <v>114</v>
      </c>
      <c r="I101" s="7" t="s">
        <v>114</v>
      </c>
      <c r="J101" s="7" t="s">
        <v>114</v>
      </c>
      <c r="K101" s="7" t="s">
        <v>114</v>
      </c>
      <c r="L101" s="7" t="s">
        <v>114</v>
      </c>
      <c r="M101" s="7" t="s">
        <v>114</v>
      </c>
      <c r="N101" s="7" t="s">
        <v>114</v>
      </c>
      <c r="R101" s="7" t="s">
        <v>114</v>
      </c>
      <c r="S101" s="7" t="s">
        <v>27</v>
      </c>
      <c r="T101" s="7" t="s">
        <v>114</v>
      </c>
      <c r="U101" s="7" t="s">
        <v>27</v>
      </c>
      <c r="V101" s="7" t="s">
        <v>114</v>
      </c>
      <c r="W101" s="7" t="s">
        <v>114</v>
      </c>
      <c r="X101" s="28" t="s">
        <v>114</v>
      </c>
    </row>
    <row r="102" spans="1:39">
      <c r="A102" s="9">
        <f>'Main Meals'!C79</f>
        <v>5403</v>
      </c>
      <c r="B102" s="9" t="str">
        <f>'Main Meals'!D79</f>
        <v xml:space="preserve">Vitality Shot: Cayenne (5-Pack) </v>
      </c>
      <c r="C102" s="7" t="s">
        <v>114</v>
      </c>
      <c r="D102" s="7" t="s">
        <v>114</v>
      </c>
      <c r="E102" s="7" t="s">
        <v>114</v>
      </c>
      <c r="F102" s="7" t="s">
        <v>114</v>
      </c>
      <c r="G102" s="7" t="s">
        <v>114</v>
      </c>
      <c r="H102" s="7" t="s">
        <v>114</v>
      </c>
      <c r="I102" s="7" t="s">
        <v>114</v>
      </c>
      <c r="J102" s="7" t="s">
        <v>114</v>
      </c>
      <c r="K102" s="7" t="s">
        <v>114</v>
      </c>
      <c r="L102" s="7" t="s">
        <v>114</v>
      </c>
      <c r="M102" s="7" t="s">
        <v>114</v>
      </c>
      <c r="N102" s="7" t="s">
        <v>114</v>
      </c>
      <c r="R102" s="7" t="s">
        <v>114</v>
      </c>
      <c r="S102" s="7" t="s">
        <v>27</v>
      </c>
      <c r="T102" s="7" t="s">
        <v>114</v>
      </c>
      <c r="U102" s="7" t="s">
        <v>27</v>
      </c>
      <c r="V102" s="7" t="s">
        <v>114</v>
      </c>
      <c r="W102" s="6" t="s">
        <v>114</v>
      </c>
      <c r="X102" s="28" t="s">
        <v>114</v>
      </c>
    </row>
    <row r="103" spans="1:39">
      <c r="A103" s="9">
        <f>'Main Meals'!C80</f>
        <v>5500</v>
      </c>
      <c r="B103" s="9" t="str">
        <f>'Main Meals'!D80</f>
        <v xml:space="preserve">Pulled BBQ Chicken    </v>
      </c>
      <c r="C103" s="7" t="s">
        <v>27</v>
      </c>
      <c r="D103" s="7" t="s">
        <v>27</v>
      </c>
      <c r="E103" s="7" t="s">
        <v>27</v>
      </c>
      <c r="F103" s="7" t="s">
        <v>27</v>
      </c>
      <c r="G103" s="7" t="s">
        <v>114</v>
      </c>
      <c r="H103" s="7" t="s">
        <v>114</v>
      </c>
      <c r="I103" s="7" t="s">
        <v>114</v>
      </c>
      <c r="J103" s="7" t="s">
        <v>114</v>
      </c>
      <c r="K103" s="7" t="s">
        <v>114</v>
      </c>
      <c r="L103" s="7" t="s">
        <v>114</v>
      </c>
      <c r="M103" s="7" t="s">
        <v>27</v>
      </c>
      <c r="N103" s="7" t="s">
        <v>27</v>
      </c>
      <c r="O103" s="7" t="s">
        <v>27</v>
      </c>
      <c r="P103" s="7" t="s">
        <v>114</v>
      </c>
      <c r="Q103" s="7" t="s">
        <v>27</v>
      </c>
      <c r="R103" s="149" t="s">
        <v>27</v>
      </c>
      <c r="S103" s="7" t="s">
        <v>114</v>
      </c>
      <c r="T103" s="7" t="s">
        <v>27</v>
      </c>
      <c r="U103" s="7" t="s">
        <v>114</v>
      </c>
      <c r="V103" s="1" t="s">
        <v>114</v>
      </c>
      <c r="W103" s="6" t="s">
        <v>27</v>
      </c>
      <c r="X103" s="7" t="s">
        <v>114</v>
      </c>
    </row>
    <row r="104" spans="1:39">
      <c r="A104" s="9">
        <f>'Main Meals'!C238</f>
        <v>5502</v>
      </c>
      <c r="B104" s="9" t="str">
        <f>'Main Meals'!D238</f>
        <v>Pulled BBQ Chicken (family style)</v>
      </c>
      <c r="C104" s="7" t="s">
        <v>27</v>
      </c>
      <c r="D104" s="7" t="s">
        <v>27</v>
      </c>
      <c r="E104" s="7" t="s">
        <v>27</v>
      </c>
      <c r="F104" s="7" t="s">
        <v>27</v>
      </c>
      <c r="G104" s="7" t="s">
        <v>114</v>
      </c>
      <c r="H104" s="7" t="s">
        <v>114</v>
      </c>
      <c r="I104" s="7" t="s">
        <v>114</v>
      </c>
      <c r="J104" s="7" t="s">
        <v>114</v>
      </c>
      <c r="K104" s="7" t="s">
        <v>114</v>
      </c>
      <c r="L104" s="7" t="s">
        <v>114</v>
      </c>
      <c r="M104" s="7" t="s">
        <v>27</v>
      </c>
      <c r="N104" s="7" t="s">
        <v>27</v>
      </c>
      <c r="R104" s="149" t="s">
        <v>27</v>
      </c>
      <c r="S104" s="7" t="s">
        <v>114</v>
      </c>
      <c r="T104" s="7" t="s">
        <v>27</v>
      </c>
      <c r="U104" s="7" t="s">
        <v>114</v>
      </c>
      <c r="V104" s="6" t="s">
        <v>114</v>
      </c>
      <c r="W104" s="6" t="s">
        <v>27</v>
      </c>
      <c r="X104" s="7" t="s">
        <v>114</v>
      </c>
      <c r="Y104" s="28"/>
      <c r="Z104" s="28"/>
      <c r="AA104" s="28"/>
      <c r="AB104" s="28"/>
      <c r="AC104" s="28"/>
      <c r="AD104" s="28"/>
      <c r="AE104" s="28"/>
      <c r="AF104" s="28"/>
      <c r="AG104" s="28"/>
      <c r="AH104" s="28"/>
      <c r="AI104" s="28"/>
      <c r="AJ104" s="28"/>
      <c r="AK104" s="28"/>
      <c r="AL104" s="28"/>
      <c r="AM104" s="28"/>
    </row>
    <row r="105" spans="1:39">
      <c r="A105" s="9">
        <f>'Main Meals'!C82</f>
        <v>5602</v>
      </c>
      <c r="B105" s="9" t="str">
        <f>'Main Meals'!D82</f>
        <v>Coco Berry Smoothie  (16 oz)</v>
      </c>
      <c r="C105" s="7" t="s">
        <v>114</v>
      </c>
      <c r="D105" s="7" t="s">
        <v>114</v>
      </c>
      <c r="E105" s="7" t="s">
        <v>114</v>
      </c>
      <c r="F105" s="7" t="s">
        <v>114</v>
      </c>
      <c r="G105" s="7" t="s">
        <v>114</v>
      </c>
      <c r="H105" s="7" t="s">
        <v>114</v>
      </c>
      <c r="I105" s="7" t="s">
        <v>114</v>
      </c>
      <c r="J105" s="7" t="s">
        <v>27</v>
      </c>
      <c r="K105" s="7" t="s">
        <v>114</v>
      </c>
      <c r="L105" s="7" t="s">
        <v>114</v>
      </c>
      <c r="M105" s="7" t="s">
        <v>27</v>
      </c>
      <c r="N105" s="7" t="s">
        <v>27</v>
      </c>
      <c r="R105" s="7" t="s">
        <v>27</v>
      </c>
      <c r="S105" s="7" t="s">
        <v>27</v>
      </c>
      <c r="T105" s="7" t="s">
        <v>114</v>
      </c>
      <c r="U105" s="9" t="s">
        <v>114</v>
      </c>
      <c r="V105" s="9" t="s">
        <v>114</v>
      </c>
      <c r="W105" s="6" t="s">
        <v>114</v>
      </c>
      <c r="X105" s="28" t="s">
        <v>27</v>
      </c>
    </row>
    <row r="106" spans="1:39">
      <c r="A106" s="9">
        <f>'Main Meals'!C81</f>
        <v>5603</v>
      </c>
      <c r="B106" s="9" t="str">
        <f>'Main Meals'!D81</f>
        <v>Coco Berry Smoothie  ( 8oz)</v>
      </c>
      <c r="C106" s="7" t="s">
        <v>114</v>
      </c>
      <c r="D106" s="7" t="s">
        <v>114</v>
      </c>
      <c r="E106" s="7" t="s">
        <v>114</v>
      </c>
      <c r="F106" s="7" t="s">
        <v>114</v>
      </c>
      <c r="G106" s="7" t="s">
        <v>114</v>
      </c>
      <c r="H106" s="7" t="s">
        <v>114</v>
      </c>
      <c r="I106" s="7" t="s">
        <v>114</v>
      </c>
      <c r="J106" s="7" t="s">
        <v>27</v>
      </c>
      <c r="K106" s="7" t="s">
        <v>114</v>
      </c>
      <c r="L106" s="7" t="s">
        <v>114</v>
      </c>
      <c r="M106" s="7" t="s">
        <v>114</v>
      </c>
      <c r="N106" s="7" t="s">
        <v>114</v>
      </c>
      <c r="O106" s="7" t="s">
        <v>114</v>
      </c>
      <c r="P106" s="7" t="s">
        <v>114</v>
      </c>
      <c r="Q106" s="7" t="s">
        <v>27</v>
      </c>
      <c r="R106" s="149" t="s">
        <v>114</v>
      </c>
      <c r="S106" s="7" t="s">
        <v>27</v>
      </c>
      <c r="T106" s="7" t="s">
        <v>114</v>
      </c>
      <c r="U106" s="9"/>
      <c r="V106" s="9"/>
      <c r="W106" s="6" t="s">
        <v>27</v>
      </c>
      <c r="X106" s="7" t="s">
        <v>27</v>
      </c>
    </row>
    <row r="107" spans="1:39">
      <c r="A107" s="9">
        <f>'Main Meals'!C353</f>
        <v>5604</v>
      </c>
      <c r="B107" s="9" t="str">
        <f>'Main Meals'!D353</f>
        <v>Coco Berry Smoothie  (32 oz)</v>
      </c>
      <c r="C107" s="7" t="s">
        <v>114</v>
      </c>
      <c r="D107" s="7" t="s">
        <v>114</v>
      </c>
      <c r="E107" s="7" t="s">
        <v>114</v>
      </c>
      <c r="F107" s="7" t="s">
        <v>114</v>
      </c>
      <c r="G107" s="7" t="s">
        <v>114</v>
      </c>
      <c r="H107" s="7" t="s">
        <v>114</v>
      </c>
      <c r="I107" s="7" t="s">
        <v>114</v>
      </c>
      <c r="J107" s="7" t="s">
        <v>27</v>
      </c>
      <c r="K107" s="7" t="s">
        <v>114</v>
      </c>
      <c r="L107" s="7" t="s">
        <v>114</v>
      </c>
      <c r="M107" s="7" t="s">
        <v>114</v>
      </c>
      <c r="N107" s="7" t="s">
        <v>114</v>
      </c>
      <c r="O107" s="7" t="s">
        <v>114</v>
      </c>
      <c r="P107" s="7" t="s">
        <v>114</v>
      </c>
      <c r="Q107" s="7" t="s">
        <v>27</v>
      </c>
      <c r="R107" s="149" t="s">
        <v>114</v>
      </c>
      <c r="S107" s="7" t="s">
        <v>27</v>
      </c>
      <c r="T107" s="7" t="s">
        <v>114</v>
      </c>
      <c r="U107" s="7" t="s">
        <v>114</v>
      </c>
      <c r="V107" s="7" t="s">
        <v>114</v>
      </c>
      <c r="W107" s="7" t="s">
        <v>27</v>
      </c>
      <c r="X107" s="9" t="s">
        <v>27</v>
      </c>
    </row>
    <row r="108" spans="1:39">
      <c r="A108" s="9">
        <f>'Main Meals'!C83</f>
        <v>5701</v>
      </c>
      <c r="B108" s="9" t="str">
        <f>'Main Meals'!D83</f>
        <v xml:space="preserve">Roasted Turkey with Gravy </v>
      </c>
      <c r="C108" s="7" t="s">
        <v>27</v>
      </c>
      <c r="D108" s="7" t="s">
        <v>27</v>
      </c>
      <c r="E108" s="7" t="s">
        <v>27</v>
      </c>
      <c r="F108" s="7" t="s">
        <v>114</v>
      </c>
      <c r="G108" s="7" t="s">
        <v>114</v>
      </c>
      <c r="H108" s="7" t="s">
        <v>114</v>
      </c>
      <c r="I108" s="7" t="s">
        <v>114</v>
      </c>
      <c r="J108" s="7" t="s">
        <v>114</v>
      </c>
      <c r="K108" s="7" t="s">
        <v>114</v>
      </c>
      <c r="L108" s="7" t="s">
        <v>114</v>
      </c>
      <c r="M108" s="7" t="s">
        <v>114</v>
      </c>
      <c r="N108" s="7" t="s">
        <v>114</v>
      </c>
      <c r="O108" s="7" t="s">
        <v>114</v>
      </c>
      <c r="P108" s="7" t="s">
        <v>114</v>
      </c>
      <c r="Q108" s="7" t="s">
        <v>114</v>
      </c>
      <c r="R108" s="149" t="s">
        <v>114</v>
      </c>
      <c r="S108" s="7" t="s">
        <v>114</v>
      </c>
      <c r="T108" s="7" t="s">
        <v>114</v>
      </c>
      <c r="U108" s="9" t="s">
        <v>114</v>
      </c>
      <c r="V108" s="9" t="s">
        <v>114</v>
      </c>
      <c r="W108" s="6" t="s">
        <v>27</v>
      </c>
      <c r="X108" s="7" t="s">
        <v>27</v>
      </c>
    </row>
    <row r="109" spans="1:39">
      <c r="A109" s="9">
        <f>'Main Meals'!C84</f>
        <v>5800</v>
      </c>
      <c r="B109" s="9" t="str">
        <f>'Main Meals'!D84</f>
        <v xml:space="preserve">Rosemary Whipped Potatoes </v>
      </c>
      <c r="C109" s="7" t="s">
        <v>27</v>
      </c>
      <c r="D109" s="7" t="s">
        <v>114</v>
      </c>
      <c r="E109" s="7" t="s">
        <v>114</v>
      </c>
      <c r="F109" s="7" t="s">
        <v>27</v>
      </c>
      <c r="G109" s="7" t="s">
        <v>114</v>
      </c>
      <c r="H109" s="7" t="s">
        <v>114</v>
      </c>
      <c r="I109" s="7" t="s">
        <v>114</v>
      </c>
      <c r="J109" s="7" t="s">
        <v>114</v>
      </c>
      <c r="K109" s="7" t="s">
        <v>114</v>
      </c>
      <c r="L109" s="7" t="s">
        <v>114</v>
      </c>
      <c r="M109" s="7" t="s">
        <v>27</v>
      </c>
      <c r="N109" s="7" t="s">
        <v>27</v>
      </c>
      <c r="R109" s="149" t="s">
        <v>114</v>
      </c>
      <c r="S109" s="7" t="s">
        <v>27</v>
      </c>
      <c r="T109" s="7" t="s">
        <v>114</v>
      </c>
      <c r="U109" s="7" t="s">
        <v>114</v>
      </c>
      <c r="V109" s="7" t="s">
        <v>114</v>
      </c>
      <c r="W109" s="7" t="s">
        <v>114</v>
      </c>
      <c r="X109" s="7" t="s">
        <v>27</v>
      </c>
    </row>
    <row r="110" spans="1:39">
      <c r="A110" s="9">
        <f>'Main Meals'!C289</f>
        <v>5801</v>
      </c>
      <c r="B110" s="9" t="str">
        <f>'Main Meals'!D289</f>
        <v xml:space="preserve">Rosemary Whipped Potatoes </v>
      </c>
      <c r="C110" s="7" t="s">
        <v>27</v>
      </c>
      <c r="D110" s="7" t="s">
        <v>114</v>
      </c>
      <c r="E110" s="7" t="s">
        <v>114</v>
      </c>
      <c r="F110" s="7" t="s">
        <v>27</v>
      </c>
      <c r="G110" s="7" t="s">
        <v>114</v>
      </c>
      <c r="H110" s="7" t="s">
        <v>114</v>
      </c>
      <c r="I110" s="7" t="s">
        <v>114</v>
      </c>
      <c r="J110" s="7" t="s">
        <v>114</v>
      </c>
      <c r="K110" s="7" t="s">
        <v>114</v>
      </c>
      <c r="L110" s="7" t="s">
        <v>114</v>
      </c>
      <c r="M110" s="9" t="s">
        <v>114</v>
      </c>
      <c r="N110" s="7" t="s">
        <v>27</v>
      </c>
      <c r="O110" s="7" t="s">
        <v>114</v>
      </c>
      <c r="P110" s="7" t="s">
        <v>114</v>
      </c>
      <c r="Q110" s="7" t="s">
        <v>114</v>
      </c>
      <c r="R110" s="149" t="s">
        <v>114</v>
      </c>
      <c r="S110" s="7" t="s">
        <v>27</v>
      </c>
      <c r="T110" s="7" t="s">
        <v>114</v>
      </c>
      <c r="U110" s="7" t="s">
        <v>114</v>
      </c>
      <c r="V110" s="7" t="s">
        <v>114</v>
      </c>
      <c r="W110" s="7" t="s">
        <v>114</v>
      </c>
      <c r="X110" s="7" t="s">
        <v>27</v>
      </c>
      <c r="Y110" s="28"/>
      <c r="Z110" s="28"/>
      <c r="AA110" s="28"/>
      <c r="AB110" s="28"/>
      <c r="AC110" s="28"/>
      <c r="AD110" s="28"/>
      <c r="AE110" s="28"/>
      <c r="AF110" s="28"/>
      <c r="AG110" s="28"/>
      <c r="AH110" s="28"/>
      <c r="AI110" s="28"/>
      <c r="AJ110" s="28"/>
      <c r="AK110" s="28"/>
      <c r="AL110" s="28"/>
      <c r="AM110" s="28"/>
    </row>
    <row r="111" spans="1:39">
      <c r="A111" s="9">
        <f>'Main Meals'!C85</f>
        <v>5900</v>
      </c>
      <c r="B111" s="9" t="str">
        <f>'Main Meals'!D85</f>
        <v xml:space="preserve">Gravy </v>
      </c>
      <c r="C111" s="7" t="s">
        <v>27</v>
      </c>
      <c r="D111" s="7" t="s">
        <v>27</v>
      </c>
      <c r="E111" s="7" t="s">
        <v>27</v>
      </c>
      <c r="F111" s="7" t="s">
        <v>114</v>
      </c>
      <c r="G111" s="7" t="s">
        <v>114</v>
      </c>
      <c r="H111" s="7" t="s">
        <v>114</v>
      </c>
      <c r="I111" s="7" t="s">
        <v>114</v>
      </c>
      <c r="J111" s="7" t="s">
        <v>114</v>
      </c>
      <c r="K111" s="7" t="s">
        <v>114</v>
      </c>
      <c r="L111" s="7" t="s">
        <v>114</v>
      </c>
      <c r="M111" s="7" t="s">
        <v>114</v>
      </c>
      <c r="N111" s="7" t="s">
        <v>114</v>
      </c>
      <c r="O111" s="7" t="s">
        <v>114</v>
      </c>
      <c r="P111" s="7" t="s">
        <v>114</v>
      </c>
      <c r="Q111" s="7" t="s">
        <v>114</v>
      </c>
      <c r="R111" s="149" t="s">
        <v>114</v>
      </c>
      <c r="S111" s="7" t="s">
        <v>27</v>
      </c>
      <c r="T111" s="7" t="s">
        <v>114</v>
      </c>
      <c r="U111" s="9" t="s">
        <v>114</v>
      </c>
      <c r="V111" s="9" t="s">
        <v>114</v>
      </c>
      <c r="W111" s="6" t="s">
        <v>114</v>
      </c>
      <c r="X111" s="7" t="s">
        <v>27</v>
      </c>
    </row>
    <row r="112" spans="1:39">
      <c r="A112" s="9">
        <f>'Main Meals'!C86</f>
        <v>6000</v>
      </c>
      <c r="B112" s="9" t="str">
        <f>'Main Meals'!D86</f>
        <v xml:space="preserve">Cranberry-Orange Sauce </v>
      </c>
      <c r="C112" s="7" t="s">
        <v>114</v>
      </c>
      <c r="D112" s="7" t="s">
        <v>114</v>
      </c>
      <c r="E112" s="7" t="s">
        <v>114</v>
      </c>
      <c r="F112" s="7" t="s">
        <v>114</v>
      </c>
      <c r="G112" s="7" t="s">
        <v>114</v>
      </c>
      <c r="H112" s="7" t="s">
        <v>114</v>
      </c>
      <c r="I112" s="7" t="s">
        <v>114</v>
      </c>
      <c r="J112" s="7" t="s">
        <v>114</v>
      </c>
      <c r="K112" s="7" t="s">
        <v>114</v>
      </c>
      <c r="L112" s="7" t="s">
        <v>114</v>
      </c>
      <c r="M112" s="7" t="s">
        <v>114</v>
      </c>
      <c r="N112" s="7" t="s">
        <v>114</v>
      </c>
      <c r="O112" s="7" t="s">
        <v>114</v>
      </c>
      <c r="P112" s="7" t="s">
        <v>114</v>
      </c>
      <c r="Q112" s="7" t="s">
        <v>27</v>
      </c>
      <c r="R112" s="149" t="s">
        <v>114</v>
      </c>
      <c r="S112" s="7" t="s">
        <v>27</v>
      </c>
      <c r="T112" s="7" t="s">
        <v>114</v>
      </c>
      <c r="U112" s="9" t="s">
        <v>114</v>
      </c>
      <c r="V112" s="9" t="s">
        <v>114</v>
      </c>
      <c r="W112" s="6" t="s">
        <v>114</v>
      </c>
      <c r="X112" s="7" t="s">
        <v>27</v>
      </c>
    </row>
    <row r="113" spans="1:39">
      <c r="A113" s="9">
        <f>'Main Meals'!C87</f>
        <v>6100</v>
      </c>
      <c r="B113" s="9" t="str">
        <f>'Main Meals'!D87</f>
        <v xml:space="preserve">Green Beans with Toasted Almonds </v>
      </c>
      <c r="C113" s="7" t="s">
        <v>114</v>
      </c>
      <c r="D113" s="7" t="s">
        <v>114</v>
      </c>
      <c r="E113" s="7" t="s">
        <v>114</v>
      </c>
      <c r="F113" s="7" t="s">
        <v>114</v>
      </c>
      <c r="G113" s="7" t="s">
        <v>114</v>
      </c>
      <c r="H113" s="7" t="s">
        <v>114</v>
      </c>
      <c r="I113" s="7" t="s">
        <v>114</v>
      </c>
      <c r="J113" s="7" t="s">
        <v>27</v>
      </c>
      <c r="K113" s="7" t="s">
        <v>114</v>
      </c>
      <c r="L113" s="7" t="s">
        <v>114</v>
      </c>
      <c r="M113" s="7" t="s">
        <v>114</v>
      </c>
      <c r="N113" s="7" t="s">
        <v>114</v>
      </c>
      <c r="O113" s="7" t="s">
        <v>114</v>
      </c>
      <c r="P113" s="7" t="s">
        <v>114</v>
      </c>
      <c r="Q113" s="7" t="s">
        <v>114</v>
      </c>
      <c r="R113" s="7" t="s">
        <v>114</v>
      </c>
      <c r="S113" s="7" t="s">
        <v>27</v>
      </c>
      <c r="T113" s="7" t="s">
        <v>114</v>
      </c>
      <c r="U113" s="9" t="s">
        <v>27</v>
      </c>
      <c r="V113" s="9" t="s">
        <v>114</v>
      </c>
      <c r="W113" s="6" t="s">
        <v>27</v>
      </c>
      <c r="X113" s="28" t="s">
        <v>27</v>
      </c>
    </row>
    <row r="114" spans="1:39">
      <c r="A114" s="9">
        <f>'Main Meals'!C243</f>
        <v>6102</v>
      </c>
      <c r="B114" s="9" t="str">
        <f>'Main Meals'!D243</f>
        <v xml:space="preserve">Green Beans with Toasted Almonds (family style) </v>
      </c>
      <c r="C114" s="7" t="s">
        <v>114</v>
      </c>
      <c r="D114" s="7" t="s">
        <v>114</v>
      </c>
      <c r="E114" s="7" t="s">
        <v>114</v>
      </c>
      <c r="F114" s="7" t="s">
        <v>114</v>
      </c>
      <c r="G114" s="7" t="s">
        <v>114</v>
      </c>
      <c r="H114" s="7" t="s">
        <v>114</v>
      </c>
      <c r="I114" s="7" t="s">
        <v>114</v>
      </c>
      <c r="J114" s="7" t="s">
        <v>27</v>
      </c>
      <c r="K114" s="7" t="s">
        <v>114</v>
      </c>
      <c r="L114" s="7" t="s">
        <v>114</v>
      </c>
      <c r="M114" s="7" t="s">
        <v>27</v>
      </c>
      <c r="N114" s="7" t="s">
        <v>114</v>
      </c>
      <c r="R114" s="149" t="s">
        <v>114</v>
      </c>
      <c r="S114" s="7" t="s">
        <v>27</v>
      </c>
      <c r="T114" s="7" t="s">
        <v>114</v>
      </c>
      <c r="U114" s="7" t="s">
        <v>27</v>
      </c>
      <c r="V114" s="7" t="s">
        <v>114</v>
      </c>
      <c r="W114" s="6" t="s">
        <v>27</v>
      </c>
      <c r="X114" s="7" t="s">
        <v>27</v>
      </c>
      <c r="Y114" s="28"/>
      <c r="Z114" s="28"/>
      <c r="AA114" s="28"/>
      <c r="AB114" s="28"/>
      <c r="AC114" s="28"/>
      <c r="AD114" s="28"/>
      <c r="AE114" s="28"/>
      <c r="AF114" s="28"/>
      <c r="AG114" s="28"/>
      <c r="AH114" s="28"/>
      <c r="AI114" s="28"/>
      <c r="AJ114" s="28"/>
      <c r="AK114" s="28"/>
      <c r="AL114" s="28"/>
      <c r="AM114" s="28"/>
    </row>
    <row r="115" spans="1:39">
      <c r="A115" s="9">
        <f>'Main Meals'!C88</f>
        <v>6200</v>
      </c>
      <c r="B115" s="9" t="str">
        <f>'Main Meals'!D88</f>
        <v xml:space="preserve">Carrot Puree </v>
      </c>
      <c r="C115" s="7" t="s">
        <v>114</v>
      </c>
      <c r="D115" s="7" t="s">
        <v>114</v>
      </c>
      <c r="E115" s="7" t="s">
        <v>114</v>
      </c>
      <c r="F115" s="7" t="s">
        <v>114</v>
      </c>
      <c r="G115" s="7" t="s">
        <v>114</v>
      </c>
      <c r="H115" s="7" t="s">
        <v>114</v>
      </c>
      <c r="I115" s="7" t="s">
        <v>114</v>
      </c>
      <c r="J115" s="7" t="s">
        <v>114</v>
      </c>
      <c r="K115" s="7" t="s">
        <v>114</v>
      </c>
      <c r="L115" s="7" t="s">
        <v>114</v>
      </c>
      <c r="M115" s="7" t="s">
        <v>27</v>
      </c>
      <c r="N115" s="7" t="s">
        <v>114</v>
      </c>
      <c r="R115" s="7" t="s">
        <v>114</v>
      </c>
      <c r="S115" s="7" t="s">
        <v>27</v>
      </c>
      <c r="T115" s="7" t="s">
        <v>114</v>
      </c>
      <c r="U115" s="9" t="s">
        <v>114</v>
      </c>
      <c r="V115" s="9" t="s">
        <v>114</v>
      </c>
      <c r="W115" s="7" t="s">
        <v>114</v>
      </c>
      <c r="X115" s="28" t="s">
        <v>27</v>
      </c>
    </row>
    <row r="116" spans="1:39">
      <c r="A116" s="9">
        <f>'Main Meals'!C89</f>
        <v>6300</v>
      </c>
      <c r="B116" s="9" t="str">
        <f>'Main Meals'!D89</f>
        <v xml:space="preserve">Wine Braised Brisket </v>
      </c>
      <c r="C116" s="7" t="s">
        <v>27</v>
      </c>
      <c r="D116" s="7" t="s">
        <v>114</v>
      </c>
      <c r="E116" s="7" t="s">
        <v>114</v>
      </c>
      <c r="F116" s="7" t="s">
        <v>27</v>
      </c>
      <c r="G116" s="7" t="s">
        <v>114</v>
      </c>
      <c r="H116" s="7" t="s">
        <v>114</v>
      </c>
      <c r="I116" s="7" t="s">
        <v>114</v>
      </c>
      <c r="J116" s="7" t="s">
        <v>27</v>
      </c>
      <c r="K116" s="7" t="s">
        <v>114</v>
      </c>
      <c r="L116" s="7" t="s">
        <v>27</v>
      </c>
      <c r="M116" s="7" t="s">
        <v>27</v>
      </c>
      <c r="N116" s="7" t="s">
        <v>27</v>
      </c>
      <c r="R116" s="7" t="s">
        <v>27</v>
      </c>
      <c r="S116" s="7" t="s">
        <v>27</v>
      </c>
      <c r="T116" s="7" t="s">
        <v>27</v>
      </c>
      <c r="U116" s="9"/>
      <c r="V116" s="9"/>
      <c r="W116" s="6" t="s">
        <v>27</v>
      </c>
      <c r="X116" s="28" t="s">
        <v>27</v>
      </c>
    </row>
    <row r="117" spans="1:39">
      <c r="A117" s="9">
        <f>'Main Meals'!C90</f>
        <v>6400</v>
      </c>
      <c r="B117" s="9" t="str">
        <f>'Main Meals'!D90</f>
        <v xml:space="preserve">Maple-Glazed Ham </v>
      </c>
      <c r="C117" s="7" t="s">
        <v>27</v>
      </c>
      <c r="D117" s="7" t="s">
        <v>114</v>
      </c>
      <c r="E117" s="7" t="s">
        <v>114</v>
      </c>
      <c r="F117" s="7" t="s">
        <v>27</v>
      </c>
      <c r="G117" s="7" t="s">
        <v>114</v>
      </c>
      <c r="H117" s="7" t="s">
        <v>114</v>
      </c>
      <c r="I117" s="7" t="s">
        <v>114</v>
      </c>
      <c r="J117" s="7" t="s">
        <v>27</v>
      </c>
      <c r="K117" s="7" t="s">
        <v>114</v>
      </c>
      <c r="L117" s="7" t="s">
        <v>27</v>
      </c>
      <c r="M117" s="7" t="s">
        <v>27</v>
      </c>
      <c r="N117" s="7" t="s">
        <v>27</v>
      </c>
      <c r="R117" s="7" t="s">
        <v>27</v>
      </c>
      <c r="S117" s="7" t="s">
        <v>27</v>
      </c>
      <c r="T117" s="7" t="s">
        <v>27</v>
      </c>
      <c r="U117" s="9"/>
      <c r="V117" s="9"/>
      <c r="W117" s="6" t="s">
        <v>27</v>
      </c>
      <c r="X117" s="28" t="s">
        <v>27</v>
      </c>
    </row>
    <row r="118" spans="1:39">
      <c r="A118" s="9">
        <f>'Main Meals'!C91</f>
        <v>6500</v>
      </c>
      <c r="B118" s="9" t="str">
        <f>'Main Meals'!D91</f>
        <v xml:space="preserve">Bloody Mary Mix </v>
      </c>
      <c r="C118" s="7" t="s">
        <v>114</v>
      </c>
      <c r="D118" s="7" t="s">
        <v>114</v>
      </c>
      <c r="E118" s="7" t="s">
        <v>114</v>
      </c>
      <c r="F118" s="7" t="s">
        <v>114</v>
      </c>
      <c r="G118" s="7" t="s">
        <v>114</v>
      </c>
      <c r="H118" s="7" t="s">
        <v>114</v>
      </c>
      <c r="I118" s="7" t="s">
        <v>114</v>
      </c>
      <c r="J118" s="7" t="s">
        <v>114</v>
      </c>
      <c r="K118" s="7" t="s">
        <v>114</v>
      </c>
      <c r="L118" s="7" t="s">
        <v>27</v>
      </c>
      <c r="M118" s="7" t="s">
        <v>27</v>
      </c>
      <c r="N118" s="7" t="s">
        <v>27</v>
      </c>
      <c r="R118" s="7" t="s">
        <v>27</v>
      </c>
      <c r="S118" s="7" t="s">
        <v>27</v>
      </c>
      <c r="T118" s="7" t="s">
        <v>114</v>
      </c>
      <c r="U118" s="9"/>
      <c r="V118" s="9"/>
      <c r="W118" s="6" t="s">
        <v>27</v>
      </c>
      <c r="X118" s="28" t="s">
        <v>114</v>
      </c>
    </row>
    <row r="119" spans="1:39">
      <c r="A119" s="9">
        <f>'Main Meals'!C92</f>
        <v>6600</v>
      </c>
      <c r="B119" s="9" t="str">
        <f>'Main Meals'!D92</f>
        <v xml:space="preserve">Coconut Yogurt Parfait </v>
      </c>
      <c r="C119" s="7" t="s">
        <v>27</v>
      </c>
      <c r="D119" s="7" t="s">
        <v>114</v>
      </c>
      <c r="E119" s="7" t="s">
        <v>114</v>
      </c>
      <c r="F119" s="7" t="s">
        <v>114</v>
      </c>
      <c r="G119" s="7" t="s">
        <v>27</v>
      </c>
      <c r="H119" s="7" t="s">
        <v>114</v>
      </c>
      <c r="I119" s="7" t="s">
        <v>114</v>
      </c>
      <c r="J119" s="7" t="s">
        <v>27</v>
      </c>
      <c r="K119" s="7" t="s">
        <v>114</v>
      </c>
      <c r="L119" s="7" t="s">
        <v>114</v>
      </c>
      <c r="M119" s="7" t="s">
        <v>114</v>
      </c>
      <c r="N119" s="7" t="s">
        <v>27</v>
      </c>
      <c r="O119" s="7" t="s">
        <v>114</v>
      </c>
      <c r="P119" s="7" t="s">
        <v>27</v>
      </c>
      <c r="Q119" s="7" t="s">
        <v>114</v>
      </c>
      <c r="R119" s="149" t="s">
        <v>114</v>
      </c>
      <c r="S119" s="7" t="s">
        <v>27</v>
      </c>
      <c r="T119" s="7" t="s">
        <v>114</v>
      </c>
      <c r="U119" s="7" t="s">
        <v>27</v>
      </c>
      <c r="V119" s="9"/>
      <c r="W119" s="6" t="s">
        <v>27</v>
      </c>
      <c r="X119" s="7" t="s">
        <v>27</v>
      </c>
    </row>
    <row r="120" spans="1:39">
      <c r="A120" s="9">
        <f>'Main Meals'!C93</f>
        <v>6701</v>
      </c>
      <c r="B120" s="9" t="str">
        <f>'Main Meals'!D93</f>
        <v xml:space="preserve">Original 'Super' Trail Mix (OLD NOT ACTIVE) </v>
      </c>
      <c r="C120" s="7" t="s">
        <v>114</v>
      </c>
      <c r="D120" s="7" t="s">
        <v>114</v>
      </c>
      <c r="E120" s="7" t="s">
        <v>114</v>
      </c>
      <c r="F120" s="7" t="s">
        <v>114</v>
      </c>
      <c r="G120" s="7" t="s">
        <v>114</v>
      </c>
      <c r="H120" s="7" t="s">
        <v>114</v>
      </c>
      <c r="I120" s="7" t="s">
        <v>114</v>
      </c>
      <c r="J120" s="7" t="s">
        <v>27</v>
      </c>
      <c r="K120" s="7" t="s">
        <v>27</v>
      </c>
      <c r="L120" s="7" t="s">
        <v>27</v>
      </c>
      <c r="M120" s="7" t="s">
        <v>27</v>
      </c>
      <c r="N120" s="7" t="s">
        <v>27</v>
      </c>
      <c r="R120" s="7" t="s">
        <v>27</v>
      </c>
      <c r="S120" s="7" t="s">
        <v>27</v>
      </c>
      <c r="T120" s="7" t="s">
        <v>27</v>
      </c>
      <c r="U120" s="9"/>
      <c r="V120" s="9"/>
      <c r="W120" s="6" t="s">
        <v>27</v>
      </c>
      <c r="X120" s="28" t="s">
        <v>27</v>
      </c>
    </row>
    <row r="121" spans="1:39">
      <c r="A121" s="9">
        <f>'Main Meals'!C94</f>
        <v>6702</v>
      </c>
      <c r="B121" s="9" t="str">
        <f>'Main Meals'!D94</f>
        <v xml:space="preserve">Original 'Super' Trail Mix (OLD NOT ACTIVE) </v>
      </c>
      <c r="C121" s="7" t="s">
        <v>114</v>
      </c>
      <c r="D121" s="7" t="s">
        <v>114</v>
      </c>
      <c r="E121" s="7" t="s">
        <v>114</v>
      </c>
      <c r="F121" s="7" t="s">
        <v>114</v>
      </c>
      <c r="G121" s="7" t="s">
        <v>114</v>
      </c>
      <c r="H121" s="7" t="s">
        <v>114</v>
      </c>
      <c r="I121" s="7" t="s">
        <v>114</v>
      </c>
      <c r="J121" s="7" t="s">
        <v>27</v>
      </c>
      <c r="K121" s="7" t="s">
        <v>27</v>
      </c>
      <c r="L121" s="7" t="s">
        <v>27</v>
      </c>
      <c r="M121" s="7" t="s">
        <v>27</v>
      </c>
      <c r="N121" s="7" t="s">
        <v>27</v>
      </c>
      <c r="R121" s="7" t="s">
        <v>27</v>
      </c>
      <c r="S121" s="7" t="s">
        <v>27</v>
      </c>
      <c r="T121" s="7" t="s">
        <v>27</v>
      </c>
      <c r="U121" s="9"/>
      <c r="V121" s="9"/>
      <c r="W121" s="6" t="s">
        <v>27</v>
      </c>
      <c r="X121" s="28" t="s">
        <v>27</v>
      </c>
    </row>
    <row r="122" spans="1:39">
      <c r="A122" s="9">
        <f>'Main Meals'!C95</f>
        <v>6703</v>
      </c>
      <c r="B122" s="9" t="str">
        <f>'Main Meals'!D95</f>
        <v xml:space="preserve">Original 'Super' Trail Mix </v>
      </c>
      <c r="C122" s="7" t="s">
        <v>114</v>
      </c>
      <c r="D122" s="7" t="s">
        <v>114</v>
      </c>
      <c r="E122" s="7" t="s">
        <v>114</v>
      </c>
      <c r="F122" s="7" t="s">
        <v>114</v>
      </c>
      <c r="G122" s="7" t="s">
        <v>114</v>
      </c>
      <c r="H122" s="7" t="s">
        <v>114</v>
      </c>
      <c r="I122" s="7" t="s">
        <v>114</v>
      </c>
      <c r="J122" s="7" t="s">
        <v>27</v>
      </c>
      <c r="K122" s="7" t="s">
        <v>27</v>
      </c>
      <c r="L122" s="7" t="s">
        <v>114</v>
      </c>
      <c r="M122" s="7" t="s">
        <v>27</v>
      </c>
      <c r="N122" s="7" t="s">
        <v>27</v>
      </c>
      <c r="R122" s="7" t="s">
        <v>114</v>
      </c>
      <c r="S122" s="7" t="s">
        <v>27</v>
      </c>
      <c r="T122" s="7" t="s">
        <v>114</v>
      </c>
      <c r="U122" s="7" t="s">
        <v>27</v>
      </c>
      <c r="V122" s="7" t="s">
        <v>114</v>
      </c>
      <c r="W122" s="6" t="s">
        <v>114</v>
      </c>
      <c r="X122" s="28" t="s">
        <v>27</v>
      </c>
    </row>
    <row r="123" spans="1:39">
      <c r="A123" s="9">
        <f>'Main Meals'!C96</f>
        <v>6801</v>
      </c>
      <c r="B123" s="9" t="str">
        <f>'Main Meals'!D96</f>
        <v xml:space="preserve">Original Granola  (OLD NOT ACTIVE) </v>
      </c>
      <c r="C123" s="7" t="s">
        <v>27</v>
      </c>
      <c r="D123" s="7" t="s">
        <v>114</v>
      </c>
      <c r="E123" s="7" t="s">
        <v>114</v>
      </c>
      <c r="F123" s="7" t="s">
        <v>114</v>
      </c>
      <c r="G123" s="7" t="s">
        <v>27</v>
      </c>
      <c r="H123" s="7" t="s">
        <v>114</v>
      </c>
      <c r="I123" s="7" t="s">
        <v>114</v>
      </c>
      <c r="J123" s="7" t="s">
        <v>27</v>
      </c>
      <c r="K123" s="7" t="s">
        <v>114</v>
      </c>
      <c r="L123" s="7" t="s">
        <v>114</v>
      </c>
      <c r="M123" s="7" t="s">
        <v>27</v>
      </c>
      <c r="N123" s="7" t="s">
        <v>27</v>
      </c>
      <c r="R123" s="7" t="s">
        <v>114</v>
      </c>
      <c r="S123" s="7" t="s">
        <v>27</v>
      </c>
      <c r="T123" s="7" t="s">
        <v>114</v>
      </c>
      <c r="U123" s="1" t="s">
        <v>27</v>
      </c>
      <c r="V123" s="1" t="s">
        <v>114</v>
      </c>
      <c r="W123" s="6" t="s">
        <v>114</v>
      </c>
      <c r="X123" s="28" t="s">
        <v>27</v>
      </c>
    </row>
    <row r="124" spans="1:39">
      <c r="A124" s="9">
        <f>'Main Meals'!C97</f>
        <v>6802</v>
      </c>
      <c r="B124" s="9" t="str">
        <f>'Main Meals'!D97</f>
        <v xml:space="preserve">Original Granola (OLD NOT ACTIVE) </v>
      </c>
      <c r="C124" s="7" t="s">
        <v>27</v>
      </c>
      <c r="D124" s="7" t="s">
        <v>114</v>
      </c>
      <c r="E124" s="7" t="s">
        <v>114</v>
      </c>
      <c r="F124" s="7" t="s">
        <v>114</v>
      </c>
      <c r="G124" s="7" t="s">
        <v>27</v>
      </c>
      <c r="H124" s="7" t="s">
        <v>114</v>
      </c>
      <c r="I124" s="7" t="s">
        <v>114</v>
      </c>
      <c r="J124" s="7" t="s">
        <v>27</v>
      </c>
      <c r="K124" s="7" t="s">
        <v>114</v>
      </c>
      <c r="L124" s="7" t="s">
        <v>27</v>
      </c>
      <c r="M124" s="7" t="s">
        <v>27</v>
      </c>
      <c r="N124" s="7" t="s">
        <v>27</v>
      </c>
      <c r="R124" s="7" t="s">
        <v>27</v>
      </c>
      <c r="S124" s="7" t="s">
        <v>27</v>
      </c>
      <c r="T124" s="7" t="s">
        <v>27</v>
      </c>
      <c r="U124" s="9"/>
      <c r="V124" s="9"/>
      <c r="W124" s="6" t="s">
        <v>27</v>
      </c>
      <c r="X124" s="28" t="s">
        <v>27</v>
      </c>
    </row>
    <row r="125" spans="1:39">
      <c r="A125" s="9">
        <f>'Main Meals'!C98</f>
        <v>6803</v>
      </c>
      <c r="B125" s="9" t="str">
        <f>'Main Meals'!D98</f>
        <v xml:space="preserve">Original Granola </v>
      </c>
      <c r="C125" s="7" t="s">
        <v>27</v>
      </c>
      <c r="D125" s="7" t="s">
        <v>114</v>
      </c>
      <c r="E125" s="7" t="s">
        <v>114</v>
      </c>
      <c r="F125" s="7" t="s">
        <v>114</v>
      </c>
      <c r="G125" s="7" t="s">
        <v>27</v>
      </c>
      <c r="H125" s="7" t="s">
        <v>114</v>
      </c>
      <c r="I125" s="7" t="s">
        <v>114</v>
      </c>
      <c r="J125" s="7" t="s">
        <v>27</v>
      </c>
      <c r="K125" s="7" t="s">
        <v>114</v>
      </c>
      <c r="L125" s="7" t="s">
        <v>27</v>
      </c>
      <c r="M125" s="7" t="s">
        <v>27</v>
      </c>
      <c r="N125" s="7" t="s">
        <v>27</v>
      </c>
      <c r="R125" s="7" t="s">
        <v>27</v>
      </c>
      <c r="S125" s="7" t="s">
        <v>27</v>
      </c>
      <c r="T125" s="7" t="s">
        <v>27</v>
      </c>
      <c r="U125" s="9"/>
      <c r="V125" s="9"/>
      <c r="W125" s="6" t="s">
        <v>27</v>
      </c>
      <c r="X125" s="28" t="s">
        <v>27</v>
      </c>
    </row>
    <row r="126" spans="1:39">
      <c r="A126" s="9">
        <f>'Main Meals'!C99</f>
        <v>6901</v>
      </c>
      <c r="B126" s="9" t="str">
        <f>'Main Meals'!D99</f>
        <v>Brownie Bites (2 bite)</v>
      </c>
      <c r="C126" s="7" t="s">
        <v>27</v>
      </c>
      <c r="D126" s="7" t="s">
        <v>114</v>
      </c>
      <c r="E126" s="7" t="s">
        <v>114</v>
      </c>
      <c r="F126" s="7" t="s">
        <v>27</v>
      </c>
      <c r="G126" s="7" t="s">
        <v>114</v>
      </c>
      <c r="H126" s="7" t="s">
        <v>114</v>
      </c>
      <c r="I126" s="7" t="s">
        <v>114</v>
      </c>
      <c r="J126" s="7" t="s">
        <v>27</v>
      </c>
      <c r="K126" s="7" t="s">
        <v>114</v>
      </c>
      <c r="L126" s="7" t="s">
        <v>27</v>
      </c>
      <c r="M126" s="7" t="s">
        <v>27</v>
      </c>
      <c r="N126" s="7" t="s">
        <v>27</v>
      </c>
      <c r="R126" s="7" t="s">
        <v>27</v>
      </c>
      <c r="S126" s="7" t="s">
        <v>27</v>
      </c>
      <c r="T126" s="7" t="s">
        <v>27</v>
      </c>
      <c r="U126" s="9"/>
      <c r="V126" s="9"/>
      <c r="W126" s="6" t="s">
        <v>27</v>
      </c>
      <c r="X126" s="28" t="s">
        <v>27</v>
      </c>
    </row>
    <row r="127" spans="1:39">
      <c r="A127" s="9">
        <f>'Main Meals'!C100</f>
        <v>7001</v>
      </c>
      <c r="B127" s="9" t="str">
        <f>'Main Meals'!D100</f>
        <v xml:space="preserve">Cinnamon-Sugar Coffee Cakes </v>
      </c>
      <c r="C127" s="7" t="s">
        <v>27</v>
      </c>
      <c r="D127" s="7" t="s">
        <v>114</v>
      </c>
      <c r="E127" s="7" t="s">
        <v>114</v>
      </c>
      <c r="F127" s="7" t="s">
        <v>27</v>
      </c>
      <c r="G127" s="7" t="s">
        <v>114</v>
      </c>
      <c r="H127" s="7" t="s">
        <v>114</v>
      </c>
      <c r="I127" s="7" t="s">
        <v>114</v>
      </c>
      <c r="J127" s="7" t="s">
        <v>27</v>
      </c>
      <c r="K127" s="7" t="s">
        <v>114</v>
      </c>
      <c r="L127" s="7" t="s">
        <v>27</v>
      </c>
      <c r="M127" s="7" t="s">
        <v>27</v>
      </c>
      <c r="N127" s="7" t="s">
        <v>27</v>
      </c>
      <c r="R127" s="7" t="s">
        <v>27</v>
      </c>
      <c r="S127" s="7" t="s">
        <v>27</v>
      </c>
      <c r="T127" s="7" t="s">
        <v>27</v>
      </c>
      <c r="U127" s="9"/>
      <c r="V127" s="9"/>
      <c r="W127" s="6" t="s">
        <v>27</v>
      </c>
      <c r="X127" s="28" t="s">
        <v>27</v>
      </c>
    </row>
    <row r="128" spans="1:39">
      <c r="A128" s="9">
        <f>'Main Meals'!C101</f>
        <v>7002</v>
      </c>
      <c r="B128" s="9" t="str">
        <f>'Main Meals'!D101</f>
        <v xml:space="preserve">Cinnamon-Sugar Coffee Cakes </v>
      </c>
      <c r="C128" s="7" t="s">
        <v>27</v>
      </c>
      <c r="D128" s="7" t="s">
        <v>114</v>
      </c>
      <c r="E128" s="7" t="s">
        <v>114</v>
      </c>
      <c r="F128" s="7" t="s">
        <v>27</v>
      </c>
      <c r="G128" s="7" t="s">
        <v>114</v>
      </c>
      <c r="H128" s="7" t="s">
        <v>114</v>
      </c>
      <c r="I128" s="7" t="s">
        <v>114</v>
      </c>
      <c r="J128" s="7" t="s">
        <v>27</v>
      </c>
      <c r="K128" s="7" t="s">
        <v>114</v>
      </c>
      <c r="L128" s="7" t="s">
        <v>27</v>
      </c>
      <c r="M128" s="7" t="s">
        <v>27</v>
      </c>
      <c r="N128" s="7" t="s">
        <v>27</v>
      </c>
      <c r="R128" s="7" t="s">
        <v>27</v>
      </c>
      <c r="S128" s="7" t="s">
        <v>27</v>
      </c>
      <c r="T128" s="7" t="s">
        <v>27</v>
      </c>
      <c r="U128" s="9"/>
      <c r="V128" s="9"/>
      <c r="W128" s="6" t="s">
        <v>27</v>
      </c>
      <c r="X128" s="28" t="s">
        <v>27</v>
      </c>
    </row>
    <row r="129" spans="1:39">
      <c r="A129" s="9">
        <f>'Main Meals'!C102</f>
        <v>7101</v>
      </c>
      <c r="B129" s="9" t="str">
        <f>'Main Meals'!D102</f>
        <v xml:space="preserve">Turkey Meatballs (OLD NOT ACTIVE) </v>
      </c>
      <c r="C129" s="7" t="s">
        <v>27</v>
      </c>
      <c r="D129" s="7" t="s">
        <v>27</v>
      </c>
      <c r="E129" s="7" t="s">
        <v>27</v>
      </c>
      <c r="F129" s="7" t="s">
        <v>27</v>
      </c>
      <c r="G129" s="7" t="s">
        <v>114</v>
      </c>
      <c r="H129" s="7" t="s">
        <v>114</v>
      </c>
      <c r="I129" s="7" t="s">
        <v>114</v>
      </c>
      <c r="J129" s="7" t="s">
        <v>114</v>
      </c>
      <c r="K129" s="7" t="s">
        <v>114</v>
      </c>
      <c r="L129" s="7" t="s">
        <v>114</v>
      </c>
      <c r="M129" s="7" t="s">
        <v>27</v>
      </c>
      <c r="N129" s="7" t="s">
        <v>27</v>
      </c>
      <c r="R129" s="7" t="s">
        <v>27</v>
      </c>
      <c r="S129" s="7" t="s">
        <v>114</v>
      </c>
      <c r="T129" s="7" t="s">
        <v>114</v>
      </c>
      <c r="U129" s="9" t="s">
        <v>114</v>
      </c>
      <c r="V129" s="9" t="s">
        <v>114</v>
      </c>
      <c r="W129" s="6" t="s">
        <v>27</v>
      </c>
      <c r="X129" s="28" t="s">
        <v>27</v>
      </c>
    </row>
    <row r="130" spans="1:39">
      <c r="A130" s="9">
        <f>'Main Meals'!C103</f>
        <v>7102</v>
      </c>
      <c r="B130" s="9" t="str">
        <f>'Main Meals'!D103</f>
        <v xml:space="preserve">Turkey Meatballs  </v>
      </c>
      <c r="C130" s="7" t="s">
        <v>27</v>
      </c>
      <c r="D130" s="7" t="s">
        <v>27</v>
      </c>
      <c r="E130" s="7" t="s">
        <v>27</v>
      </c>
      <c r="F130" s="7" t="s">
        <v>27</v>
      </c>
      <c r="G130" s="7" t="s">
        <v>114</v>
      </c>
      <c r="H130" s="7" t="s">
        <v>114</v>
      </c>
      <c r="I130" s="7" t="s">
        <v>114</v>
      </c>
      <c r="J130" s="7" t="s">
        <v>114</v>
      </c>
      <c r="K130" s="7" t="s">
        <v>114</v>
      </c>
      <c r="L130" s="7" t="s">
        <v>114</v>
      </c>
      <c r="M130" s="7" t="s">
        <v>27</v>
      </c>
      <c r="N130" s="7" t="s">
        <v>27</v>
      </c>
      <c r="O130" s="7" t="s">
        <v>114</v>
      </c>
      <c r="P130" s="7" t="s">
        <v>114</v>
      </c>
      <c r="Q130" s="7" t="s">
        <v>27</v>
      </c>
      <c r="R130" s="149" t="s">
        <v>114</v>
      </c>
      <c r="S130" s="7" t="s">
        <v>114</v>
      </c>
      <c r="T130" s="7" t="s">
        <v>114</v>
      </c>
      <c r="U130" s="9" t="s">
        <v>114</v>
      </c>
      <c r="V130" s="9" t="s">
        <v>114</v>
      </c>
      <c r="W130" s="7" t="s">
        <v>114</v>
      </c>
      <c r="X130" s="7" t="s">
        <v>27</v>
      </c>
    </row>
    <row r="131" spans="1:39">
      <c r="A131" s="9">
        <f>'Main Meals'!C105</f>
        <v>7201</v>
      </c>
      <c r="B131" s="9" t="str">
        <f>'Main Meals'!D105</f>
        <v>Tortilla Soup (OLD NOT ACTIVE) (Vegetable)</v>
      </c>
      <c r="C131" s="7" t="s">
        <v>564</v>
      </c>
      <c r="D131" s="7" t="s">
        <v>114</v>
      </c>
      <c r="E131" s="7" t="s">
        <v>114</v>
      </c>
      <c r="F131" s="7" t="s">
        <v>563</v>
      </c>
      <c r="G131" s="7" t="s">
        <v>114</v>
      </c>
      <c r="H131" s="7" t="s">
        <v>114</v>
      </c>
      <c r="I131" s="7" t="s">
        <v>114</v>
      </c>
      <c r="J131" s="7" t="s">
        <v>114</v>
      </c>
      <c r="K131" s="7" t="s">
        <v>114</v>
      </c>
      <c r="L131" s="7" t="s">
        <v>114</v>
      </c>
      <c r="M131" s="7" t="s">
        <v>27</v>
      </c>
      <c r="N131" s="7" t="s">
        <v>27</v>
      </c>
      <c r="R131" s="7" t="s">
        <v>27</v>
      </c>
      <c r="S131" s="7" t="s">
        <v>27</v>
      </c>
      <c r="T131" s="7" t="s">
        <v>114</v>
      </c>
      <c r="U131" s="9" t="s">
        <v>27</v>
      </c>
      <c r="V131" s="9" t="s">
        <v>114</v>
      </c>
      <c r="W131" s="6" t="s">
        <v>27</v>
      </c>
      <c r="X131" s="28" t="s">
        <v>27</v>
      </c>
    </row>
    <row r="132" spans="1:39">
      <c r="A132" s="9">
        <f>'Main Meals'!C104</f>
        <v>7202</v>
      </c>
      <c r="B132" s="9" t="str">
        <f>'Main Meals'!D104</f>
        <v>Tortilla Soup (OLD NOT ACTIVE) (Chicken)</v>
      </c>
      <c r="C132" s="7" t="s">
        <v>27</v>
      </c>
      <c r="D132" s="7" t="s">
        <v>27</v>
      </c>
      <c r="E132" s="7" t="s">
        <v>27</v>
      </c>
      <c r="F132" s="7" t="s">
        <v>563</v>
      </c>
      <c r="G132" s="7" t="s">
        <v>114</v>
      </c>
      <c r="H132" s="7" t="s">
        <v>114</v>
      </c>
      <c r="I132" s="7" t="s">
        <v>114</v>
      </c>
      <c r="J132" s="7" t="s">
        <v>114</v>
      </c>
      <c r="K132" s="7" t="s">
        <v>114</v>
      </c>
      <c r="L132" s="7" t="s">
        <v>114</v>
      </c>
      <c r="M132" s="7" t="s">
        <v>27</v>
      </c>
      <c r="N132" s="7" t="s">
        <v>27</v>
      </c>
      <c r="R132" s="7" t="s">
        <v>27</v>
      </c>
      <c r="S132" s="7" t="s">
        <v>114</v>
      </c>
      <c r="T132" s="7" t="s">
        <v>114</v>
      </c>
      <c r="U132" s="9" t="s">
        <v>27</v>
      </c>
      <c r="V132" s="9" t="s">
        <v>114</v>
      </c>
      <c r="W132" s="6" t="s">
        <v>27</v>
      </c>
      <c r="X132" s="28" t="s">
        <v>27</v>
      </c>
    </row>
    <row r="133" spans="1:39">
      <c r="A133" s="9">
        <f>'Main Meals'!C106</f>
        <v>7301</v>
      </c>
      <c r="B133" s="9" t="str">
        <f>'Main Meals'!D106</f>
        <v xml:space="preserve">Almond &amp; Cranberry Energy Bites </v>
      </c>
      <c r="C133" s="7" t="s">
        <v>114</v>
      </c>
      <c r="D133" s="7" t="s">
        <v>114</v>
      </c>
      <c r="E133" s="7" t="s">
        <v>114</v>
      </c>
      <c r="F133" s="7" t="s">
        <v>114</v>
      </c>
      <c r="G133" s="7" t="s">
        <v>114</v>
      </c>
      <c r="H133" s="7" t="s">
        <v>114</v>
      </c>
      <c r="I133" s="7" t="s">
        <v>114</v>
      </c>
      <c r="J133" s="7" t="s">
        <v>27</v>
      </c>
      <c r="K133" s="7" t="s">
        <v>27</v>
      </c>
      <c r="L133" s="7" t="s">
        <v>114</v>
      </c>
      <c r="M133" s="7" t="s">
        <v>114</v>
      </c>
      <c r="N133" s="7" t="s">
        <v>114</v>
      </c>
      <c r="O133" s="7" t="s">
        <v>114</v>
      </c>
      <c r="P133" s="7" t="s">
        <v>114</v>
      </c>
      <c r="Q133" s="7" t="s">
        <v>114</v>
      </c>
      <c r="R133" s="149" t="s">
        <v>114</v>
      </c>
      <c r="S133" s="7" t="s">
        <v>27</v>
      </c>
      <c r="T133" s="7" t="s">
        <v>114</v>
      </c>
      <c r="U133" s="9" t="s">
        <v>27</v>
      </c>
      <c r="V133" s="7" t="s">
        <v>114</v>
      </c>
      <c r="W133" s="7" t="s">
        <v>114</v>
      </c>
      <c r="X133" s="7" t="s">
        <v>27</v>
      </c>
    </row>
    <row r="134" spans="1:39">
      <c r="A134" s="9">
        <f>'Main Meals'!C167</f>
        <v>7302</v>
      </c>
      <c r="B134" s="9" t="str">
        <f>'Main Meals'!D167</f>
        <v xml:space="preserve">Almond &amp; Cranberry Energy Bites_2 pack </v>
      </c>
      <c r="C134" s="7" t="s">
        <v>27</v>
      </c>
      <c r="D134" s="7" t="s">
        <v>114</v>
      </c>
      <c r="E134" s="7" t="s">
        <v>114</v>
      </c>
      <c r="F134" s="7" t="s">
        <v>27</v>
      </c>
      <c r="G134" s="7" t="s">
        <v>114</v>
      </c>
      <c r="H134" s="7" t="s">
        <v>114</v>
      </c>
      <c r="I134" s="7" t="s">
        <v>114</v>
      </c>
      <c r="J134" s="7" t="s">
        <v>27</v>
      </c>
      <c r="K134" s="7" t="s">
        <v>114</v>
      </c>
      <c r="L134" s="7" t="s">
        <v>27</v>
      </c>
      <c r="M134" s="7" t="s">
        <v>27</v>
      </c>
      <c r="N134" s="7" t="s">
        <v>27</v>
      </c>
      <c r="R134" s="7" t="s">
        <v>27</v>
      </c>
      <c r="S134" s="7" t="s">
        <v>27</v>
      </c>
      <c r="T134" s="7" t="s">
        <v>27</v>
      </c>
      <c r="W134" s="7" t="s">
        <v>114</v>
      </c>
      <c r="X134" s="28" t="s">
        <v>27</v>
      </c>
      <c r="Y134" s="28"/>
      <c r="Z134" s="28"/>
      <c r="AA134" s="28"/>
      <c r="AB134" s="28"/>
      <c r="AC134" s="28"/>
      <c r="AD134" s="28"/>
      <c r="AE134" s="28"/>
      <c r="AF134" s="28"/>
      <c r="AG134" s="28"/>
      <c r="AH134" s="28"/>
      <c r="AI134" s="28"/>
      <c r="AJ134" s="28"/>
      <c r="AK134" s="28"/>
      <c r="AL134" s="28"/>
      <c r="AM134" s="28"/>
    </row>
    <row r="135" spans="1:39">
      <c r="A135" s="9">
        <f>'Main Meals'!C107</f>
        <v>7401</v>
      </c>
      <c r="B135" s="9" t="str">
        <f>'Main Meals'!D107</f>
        <v xml:space="preserve">Peanut Butter &amp; Chocolate Energy Bites </v>
      </c>
      <c r="C135" s="7" t="s">
        <v>114</v>
      </c>
      <c r="D135" s="7" t="s">
        <v>114</v>
      </c>
      <c r="E135" s="7" t="s">
        <v>114</v>
      </c>
      <c r="F135" s="7" t="s">
        <v>114</v>
      </c>
      <c r="G135" s="7" t="s">
        <v>114</v>
      </c>
      <c r="H135" s="7" t="s">
        <v>114</v>
      </c>
      <c r="I135" s="7" t="s">
        <v>114</v>
      </c>
      <c r="J135" s="7" t="s">
        <v>27</v>
      </c>
      <c r="K135" s="7" t="s">
        <v>27</v>
      </c>
      <c r="L135" s="7" t="s">
        <v>114</v>
      </c>
      <c r="M135" s="7" t="s">
        <v>114</v>
      </c>
      <c r="N135" s="7" t="s">
        <v>114</v>
      </c>
      <c r="O135" s="7" t="s">
        <v>114</v>
      </c>
      <c r="P135" s="7" t="s">
        <v>114</v>
      </c>
      <c r="Q135" s="7" t="s">
        <v>114</v>
      </c>
      <c r="R135" s="149" t="s">
        <v>114</v>
      </c>
      <c r="S135" s="7" t="s">
        <v>27</v>
      </c>
      <c r="T135" s="7" t="s">
        <v>114</v>
      </c>
      <c r="U135" s="9" t="s">
        <v>27</v>
      </c>
      <c r="V135" s="7" t="s">
        <v>114</v>
      </c>
      <c r="W135" s="7" t="s">
        <v>114</v>
      </c>
      <c r="X135" s="7" t="s">
        <v>27</v>
      </c>
    </row>
    <row r="136" spans="1:39">
      <c r="A136" s="9">
        <f>'Main Meals'!C168</f>
        <v>7402</v>
      </c>
      <c r="B136" s="9" t="str">
        <f>'Main Meals'!D168</f>
        <v xml:space="preserve">Peanut Butter &amp; Chocolate Energy Bites_2 pack </v>
      </c>
      <c r="C136" s="7" t="s">
        <v>27</v>
      </c>
      <c r="D136" s="7" t="s">
        <v>114</v>
      </c>
      <c r="E136" s="7" t="s">
        <v>114</v>
      </c>
      <c r="F136" s="7" t="s">
        <v>27</v>
      </c>
      <c r="G136" s="7" t="s">
        <v>114</v>
      </c>
      <c r="H136" s="7" t="s">
        <v>114</v>
      </c>
      <c r="I136" s="7" t="s">
        <v>114</v>
      </c>
      <c r="J136" s="7" t="s">
        <v>27</v>
      </c>
      <c r="K136" s="7" t="s">
        <v>114</v>
      </c>
      <c r="L136" s="7" t="s">
        <v>27</v>
      </c>
      <c r="M136" s="7" t="s">
        <v>27</v>
      </c>
      <c r="N136" s="7" t="s">
        <v>27</v>
      </c>
      <c r="R136" s="7" t="s">
        <v>27</v>
      </c>
      <c r="S136" s="7" t="s">
        <v>27</v>
      </c>
      <c r="T136" s="7" t="s">
        <v>27</v>
      </c>
      <c r="W136" s="7" t="s">
        <v>114</v>
      </c>
      <c r="X136" s="28" t="s">
        <v>27</v>
      </c>
      <c r="Y136" s="28"/>
      <c r="Z136" s="28"/>
      <c r="AA136" s="28"/>
      <c r="AB136" s="28"/>
      <c r="AC136" s="28"/>
      <c r="AD136" s="28"/>
      <c r="AE136" s="28"/>
      <c r="AF136" s="28"/>
      <c r="AG136" s="28"/>
      <c r="AH136" s="28"/>
      <c r="AI136" s="28"/>
      <c r="AJ136" s="28"/>
      <c r="AK136" s="28"/>
      <c r="AL136" s="28"/>
      <c r="AM136" s="28"/>
    </row>
    <row r="137" spans="1:39">
      <c r="A137" s="9">
        <f>'Main Meals'!C108</f>
        <v>7500</v>
      </c>
      <c r="B137" s="9" t="str">
        <f>'Main Meals'!D108</f>
        <v>Country Cinnamon Oatmeal  (Pecans)</v>
      </c>
      <c r="C137" s="7" t="s">
        <v>114</v>
      </c>
      <c r="D137" s="7" t="s">
        <v>114</v>
      </c>
      <c r="E137" s="7" t="s">
        <v>114</v>
      </c>
      <c r="F137" s="7" t="s">
        <v>114</v>
      </c>
      <c r="G137" s="7" t="s">
        <v>114</v>
      </c>
      <c r="H137" s="7" t="s">
        <v>114</v>
      </c>
      <c r="I137" s="7" t="s">
        <v>114</v>
      </c>
      <c r="J137" s="7" t="s">
        <v>27</v>
      </c>
      <c r="K137" s="7" t="s">
        <v>114</v>
      </c>
      <c r="L137" s="7" t="s">
        <v>114</v>
      </c>
      <c r="M137" s="7" t="s">
        <v>114</v>
      </c>
      <c r="N137" s="7" t="s">
        <v>114</v>
      </c>
      <c r="O137" s="7" t="s">
        <v>114</v>
      </c>
      <c r="P137" s="7" t="s">
        <v>27</v>
      </c>
      <c r="Q137" s="7" t="s">
        <v>114</v>
      </c>
      <c r="R137" s="149" t="s">
        <v>114</v>
      </c>
      <c r="S137" s="7" t="s">
        <v>27</v>
      </c>
      <c r="T137" s="7" t="s">
        <v>114</v>
      </c>
      <c r="U137" s="7" t="s">
        <v>114</v>
      </c>
      <c r="V137" s="7" t="s">
        <v>114</v>
      </c>
      <c r="W137" s="7" t="s">
        <v>114</v>
      </c>
      <c r="X137" s="7" t="s">
        <v>27</v>
      </c>
    </row>
    <row r="138" spans="1:39">
      <c r="A138" s="9">
        <f>'Main Meals'!C311</f>
        <v>7501</v>
      </c>
      <c r="B138" s="9" t="str">
        <f>'Main Meals'!D311</f>
        <v>Country Cinnamon Oatmeal  (Blueberry)</v>
      </c>
      <c r="C138" s="7" t="s">
        <v>114</v>
      </c>
      <c r="D138" s="7" t="s">
        <v>114</v>
      </c>
      <c r="E138" s="7" t="s">
        <v>114</v>
      </c>
      <c r="F138" s="7" t="s">
        <v>114</v>
      </c>
      <c r="G138" s="7" t="s">
        <v>114</v>
      </c>
      <c r="H138" s="7" t="s">
        <v>114</v>
      </c>
      <c r="I138" s="7" t="s">
        <v>114</v>
      </c>
      <c r="J138" s="7" t="s">
        <v>114</v>
      </c>
      <c r="K138" s="7" t="s">
        <v>114</v>
      </c>
      <c r="L138" s="7" t="s">
        <v>114</v>
      </c>
      <c r="M138" s="7" t="s">
        <v>27</v>
      </c>
      <c r="N138" s="7" t="s">
        <v>114</v>
      </c>
      <c r="R138" s="149" t="s">
        <v>114</v>
      </c>
      <c r="S138" s="7" t="s">
        <v>27</v>
      </c>
      <c r="T138" s="7" t="s">
        <v>114</v>
      </c>
      <c r="U138" s="7" t="s">
        <v>114</v>
      </c>
      <c r="V138" s="7" t="s">
        <v>114</v>
      </c>
      <c r="W138" s="7" t="s">
        <v>114</v>
      </c>
      <c r="X138" s="7" t="s">
        <v>27</v>
      </c>
      <c r="Y138" s="28"/>
      <c r="Z138" s="28"/>
      <c r="AA138" s="28"/>
      <c r="AB138" s="28"/>
      <c r="AC138" s="28"/>
      <c r="AD138" s="28"/>
      <c r="AE138" s="28"/>
      <c r="AF138" s="28"/>
      <c r="AG138" s="28"/>
      <c r="AH138" s="28"/>
      <c r="AI138" s="28"/>
      <c r="AJ138" s="28"/>
      <c r="AK138" s="28"/>
      <c r="AL138" s="28"/>
      <c r="AM138" s="28"/>
    </row>
    <row r="139" spans="1:39">
      <c r="A139" s="9">
        <f>'Main Meals'!C109</f>
        <v>7600</v>
      </c>
      <c r="B139" s="9" t="str">
        <f>'Main Meals'!D109</f>
        <v xml:space="preserve">Baked Lasagna Bolognese </v>
      </c>
      <c r="C139" s="7" t="s">
        <v>27</v>
      </c>
      <c r="D139" s="7" t="s">
        <v>27</v>
      </c>
      <c r="E139" s="7" t="s">
        <v>27</v>
      </c>
      <c r="F139" s="7" t="s">
        <v>27</v>
      </c>
      <c r="G139" s="7" t="s">
        <v>114</v>
      </c>
      <c r="H139" s="7" t="s">
        <v>114</v>
      </c>
      <c r="I139" s="7" t="s">
        <v>114</v>
      </c>
      <c r="J139" s="7" t="s">
        <v>114</v>
      </c>
      <c r="K139" s="7" t="s">
        <v>114</v>
      </c>
      <c r="L139" s="7" t="s">
        <v>114</v>
      </c>
      <c r="M139" s="7" t="s">
        <v>27</v>
      </c>
      <c r="N139" s="7" t="s">
        <v>27</v>
      </c>
      <c r="O139" s="7" t="s">
        <v>114</v>
      </c>
      <c r="P139" s="7" t="s">
        <v>114</v>
      </c>
      <c r="Q139" s="7" t="s">
        <v>27</v>
      </c>
      <c r="R139" s="149" t="s">
        <v>27</v>
      </c>
      <c r="S139" s="7" t="s">
        <v>114</v>
      </c>
      <c r="T139" s="7" t="s">
        <v>27</v>
      </c>
      <c r="U139" s="1" t="s">
        <v>114</v>
      </c>
      <c r="V139" s="1" t="s">
        <v>114</v>
      </c>
      <c r="W139" s="6" t="s">
        <v>114</v>
      </c>
      <c r="X139" s="7" t="s">
        <v>27</v>
      </c>
    </row>
    <row r="140" spans="1:39">
      <c r="A140" s="9">
        <f>'Main Meals'!C227</f>
        <v>7602</v>
      </c>
      <c r="B140" s="9" t="str">
        <f>'Main Meals'!D227</f>
        <v xml:space="preserve">Freezer-Friendly Baked Lasagna Bolognese (family style) </v>
      </c>
      <c r="C140" s="7" t="s">
        <v>27</v>
      </c>
      <c r="D140" s="7" t="s">
        <v>27</v>
      </c>
      <c r="E140" s="7" t="s">
        <v>27</v>
      </c>
      <c r="F140" s="7" t="s">
        <v>27</v>
      </c>
      <c r="G140" s="7" t="s">
        <v>114</v>
      </c>
      <c r="H140" s="7" t="s">
        <v>114</v>
      </c>
      <c r="I140" s="7" t="s">
        <v>114</v>
      </c>
      <c r="J140" s="7" t="s">
        <v>114</v>
      </c>
      <c r="K140" s="7" t="s">
        <v>114</v>
      </c>
      <c r="L140" s="7" t="s">
        <v>114</v>
      </c>
      <c r="M140" s="7" t="s">
        <v>27</v>
      </c>
      <c r="N140" s="7" t="s">
        <v>27</v>
      </c>
      <c r="R140" s="7" t="s">
        <v>27</v>
      </c>
      <c r="S140" s="7" t="s">
        <v>114</v>
      </c>
      <c r="T140" s="7" t="s">
        <v>27</v>
      </c>
      <c r="U140" s="6" t="s">
        <v>114</v>
      </c>
      <c r="V140" s="6" t="s">
        <v>114</v>
      </c>
      <c r="W140" s="6" t="s">
        <v>114</v>
      </c>
      <c r="X140" s="28" t="s">
        <v>27</v>
      </c>
      <c r="Y140" s="28"/>
      <c r="Z140" s="28"/>
      <c r="AA140" s="28"/>
      <c r="AB140" s="28"/>
      <c r="AC140" s="28"/>
      <c r="AD140" s="28"/>
      <c r="AE140" s="28"/>
      <c r="AF140" s="28"/>
      <c r="AG140" s="28"/>
      <c r="AH140" s="28"/>
      <c r="AI140" s="28"/>
      <c r="AJ140" s="28"/>
      <c r="AK140" s="28"/>
      <c r="AL140" s="28"/>
      <c r="AM140" s="28"/>
    </row>
    <row r="141" spans="1:39">
      <c r="A141" s="9">
        <f>'Main Meals'!C110</f>
        <v>7700</v>
      </c>
      <c r="B141" s="9" t="str">
        <f>'Main Meals'!D110</f>
        <v xml:space="preserve">Truffled Mac &amp; Cheese </v>
      </c>
      <c r="C141" s="7" t="s">
        <v>27</v>
      </c>
      <c r="D141" s="7" t="s">
        <v>114</v>
      </c>
      <c r="E141" s="7" t="s">
        <v>114</v>
      </c>
      <c r="F141" s="7" t="s">
        <v>27</v>
      </c>
      <c r="G141" s="7" t="s">
        <v>114</v>
      </c>
      <c r="H141" s="7" t="s">
        <v>114</v>
      </c>
      <c r="I141" s="7" t="s">
        <v>114</v>
      </c>
      <c r="J141" s="7" t="s">
        <v>114</v>
      </c>
      <c r="K141" s="7" t="s">
        <v>114</v>
      </c>
      <c r="L141" s="7" t="s">
        <v>114</v>
      </c>
      <c r="M141" s="7" t="s">
        <v>27</v>
      </c>
      <c r="N141" s="7" t="s">
        <v>27</v>
      </c>
      <c r="O141" s="7" t="s">
        <v>114</v>
      </c>
      <c r="P141" s="7" t="s">
        <v>114</v>
      </c>
      <c r="Q141" s="7" t="s">
        <v>114</v>
      </c>
      <c r="R141" s="149" t="s">
        <v>27</v>
      </c>
      <c r="S141" s="7" t="s">
        <v>27</v>
      </c>
      <c r="T141" s="7" t="s">
        <v>27</v>
      </c>
      <c r="U141" s="9" t="s">
        <v>114</v>
      </c>
      <c r="V141" s="1" t="s">
        <v>114</v>
      </c>
      <c r="W141" s="7" t="s">
        <v>114</v>
      </c>
      <c r="X141" s="7" t="s">
        <v>27</v>
      </c>
    </row>
    <row r="142" spans="1:39">
      <c r="A142" s="9">
        <f>'Main Meals'!C239</f>
        <v>7702</v>
      </c>
      <c r="B142" s="9" t="str">
        <f>'Main Meals'!D239</f>
        <v xml:space="preserve">Truffled Mac &amp; Cheese (family style)  </v>
      </c>
      <c r="C142" s="7" t="s">
        <v>27</v>
      </c>
      <c r="D142" s="7" t="s">
        <v>114</v>
      </c>
      <c r="E142" s="7" t="s">
        <v>114</v>
      </c>
      <c r="F142" s="7" t="s">
        <v>27</v>
      </c>
      <c r="G142" s="7" t="s">
        <v>114</v>
      </c>
      <c r="H142" s="7" t="s">
        <v>114</v>
      </c>
      <c r="I142" s="7" t="s">
        <v>114</v>
      </c>
      <c r="J142" s="7" t="s">
        <v>114</v>
      </c>
      <c r="K142" s="7" t="s">
        <v>114</v>
      </c>
      <c r="L142" s="7" t="s">
        <v>114</v>
      </c>
      <c r="M142" s="7" t="s">
        <v>27</v>
      </c>
      <c r="N142" s="7" t="s">
        <v>27</v>
      </c>
      <c r="R142" s="149" t="s">
        <v>27</v>
      </c>
      <c r="S142" s="7" t="s">
        <v>27</v>
      </c>
      <c r="T142" s="7" t="s">
        <v>27</v>
      </c>
      <c r="U142" s="7" t="s">
        <v>114</v>
      </c>
      <c r="V142" s="6" t="s">
        <v>114</v>
      </c>
      <c r="W142" s="7" t="s">
        <v>114</v>
      </c>
      <c r="X142" s="7" t="s">
        <v>27</v>
      </c>
      <c r="Y142" s="28"/>
      <c r="Z142" s="28"/>
      <c r="AA142" s="28"/>
      <c r="AB142" s="28"/>
      <c r="AC142" s="28"/>
      <c r="AD142" s="28"/>
      <c r="AE142" s="28"/>
      <c r="AF142" s="28"/>
      <c r="AG142" s="28"/>
      <c r="AH142" s="28"/>
      <c r="AI142" s="28"/>
      <c r="AJ142" s="28"/>
      <c r="AK142" s="28"/>
      <c r="AL142" s="28"/>
      <c r="AM142" s="28"/>
    </row>
    <row r="143" spans="1:39">
      <c r="A143" s="9">
        <f>'Main Meals'!C111</f>
        <v>7800</v>
      </c>
      <c r="B143" s="9" t="str">
        <f>'Main Meals'!D111</f>
        <v xml:space="preserve">Three-Spice Turkey Chili </v>
      </c>
      <c r="C143" s="7" t="s">
        <v>27</v>
      </c>
      <c r="D143" s="7" t="s">
        <v>27</v>
      </c>
      <c r="E143" s="7" t="s">
        <v>27</v>
      </c>
      <c r="F143" s="7" t="s">
        <v>114</v>
      </c>
      <c r="G143" s="7" t="s">
        <v>114</v>
      </c>
      <c r="H143" s="7" t="s">
        <v>114</v>
      </c>
      <c r="I143" s="7" t="s">
        <v>114</v>
      </c>
      <c r="J143" s="7" t="s">
        <v>114</v>
      </c>
      <c r="K143" s="7" t="s">
        <v>114</v>
      </c>
      <c r="L143" s="7" t="s">
        <v>114</v>
      </c>
      <c r="M143" s="7" t="s">
        <v>27</v>
      </c>
      <c r="N143" s="7" t="s">
        <v>27</v>
      </c>
      <c r="O143" s="7" t="s">
        <v>114</v>
      </c>
      <c r="P143" s="7" t="s">
        <v>114</v>
      </c>
      <c r="Q143" s="7" t="s">
        <v>27</v>
      </c>
      <c r="R143" s="149" t="s">
        <v>27</v>
      </c>
      <c r="S143" s="7" t="s">
        <v>114</v>
      </c>
      <c r="T143" s="7" t="s">
        <v>114</v>
      </c>
      <c r="U143" s="9" t="s">
        <v>27</v>
      </c>
      <c r="V143" s="9" t="s">
        <v>114</v>
      </c>
      <c r="W143" s="7" t="s">
        <v>114</v>
      </c>
      <c r="X143" s="7" t="s">
        <v>114</v>
      </c>
    </row>
    <row r="144" spans="1:39">
      <c r="A144" s="9">
        <f>'Main Meals'!C112</f>
        <v>7901</v>
      </c>
      <c r="B144" s="9" t="str">
        <f>'Main Meals'!D112</f>
        <v xml:space="preserve">Chicken &amp; Rice Soup OLD NOT ACTIVE </v>
      </c>
      <c r="C144" s="7" t="s">
        <v>27</v>
      </c>
      <c r="D144" s="7" t="s">
        <v>114</v>
      </c>
      <c r="E144" s="7" t="s">
        <v>114</v>
      </c>
      <c r="F144" s="7" t="s">
        <v>27</v>
      </c>
      <c r="G144" s="7" t="s">
        <v>114</v>
      </c>
      <c r="H144" s="7" t="s">
        <v>114</v>
      </c>
      <c r="I144" s="7" t="s">
        <v>114</v>
      </c>
      <c r="J144" s="7" t="s">
        <v>27</v>
      </c>
      <c r="K144" s="7" t="s">
        <v>114</v>
      </c>
      <c r="L144" s="7" t="s">
        <v>27</v>
      </c>
      <c r="M144" s="7" t="s">
        <v>27</v>
      </c>
      <c r="N144" s="7" t="s">
        <v>27</v>
      </c>
      <c r="R144" s="7" t="s">
        <v>27</v>
      </c>
      <c r="S144" s="7" t="s">
        <v>27</v>
      </c>
      <c r="T144" s="7" t="s">
        <v>27</v>
      </c>
      <c r="U144" s="9"/>
      <c r="V144" s="9"/>
      <c r="W144" s="6" t="s">
        <v>27</v>
      </c>
      <c r="X144" s="28" t="s">
        <v>27</v>
      </c>
    </row>
    <row r="145" spans="1:24">
      <c r="A145" s="9">
        <f>'Main Meals'!C113</f>
        <v>8000</v>
      </c>
      <c r="B145" s="9" t="str">
        <f>'Main Meals'!D113</f>
        <v xml:space="preserve">Carrot Ginger Soup </v>
      </c>
      <c r="C145" s="7" t="s">
        <v>114</v>
      </c>
      <c r="D145" s="7" t="s">
        <v>114</v>
      </c>
      <c r="E145" s="7" t="s">
        <v>114</v>
      </c>
      <c r="F145" s="7" t="s">
        <v>114</v>
      </c>
      <c r="G145" s="7" t="s">
        <v>114</v>
      </c>
      <c r="H145" s="7" t="s">
        <v>114</v>
      </c>
      <c r="I145" s="7" t="s">
        <v>114</v>
      </c>
      <c r="J145" s="7" t="s">
        <v>114</v>
      </c>
      <c r="K145" s="7" t="s">
        <v>114</v>
      </c>
      <c r="L145" s="7" t="s">
        <v>114</v>
      </c>
      <c r="M145" s="7" t="s">
        <v>27</v>
      </c>
      <c r="N145" s="7" t="s">
        <v>114</v>
      </c>
      <c r="O145" s="7" t="s">
        <v>114</v>
      </c>
      <c r="P145" s="7" t="s">
        <v>114</v>
      </c>
      <c r="Q145" s="7" t="s">
        <v>114</v>
      </c>
      <c r="R145" s="7" t="s">
        <v>114</v>
      </c>
      <c r="S145" s="7" t="s">
        <v>27</v>
      </c>
      <c r="T145" s="7" t="s">
        <v>114</v>
      </c>
      <c r="U145" s="9" t="s">
        <v>114</v>
      </c>
      <c r="V145" s="9" t="s">
        <v>114</v>
      </c>
      <c r="W145" s="7" t="s">
        <v>114</v>
      </c>
      <c r="X145" s="7" t="s">
        <v>27</v>
      </c>
    </row>
    <row r="146" spans="1:24">
      <c r="A146" s="9">
        <f>'Main Meals'!C114</f>
        <v>8101</v>
      </c>
      <c r="B146" s="9" t="str">
        <f>'Main Meals'!D114</f>
        <v xml:space="preserve">Chive Mashed Potatoes </v>
      </c>
      <c r="C146" s="7" t="s">
        <v>27</v>
      </c>
      <c r="D146" s="7" t="s">
        <v>114</v>
      </c>
      <c r="E146" s="7" t="s">
        <v>114</v>
      </c>
      <c r="F146" s="7" t="s">
        <v>27</v>
      </c>
      <c r="G146" s="7" t="s">
        <v>114</v>
      </c>
      <c r="H146" s="7" t="s">
        <v>114</v>
      </c>
      <c r="I146" s="7" t="s">
        <v>114</v>
      </c>
      <c r="J146" s="7" t="s">
        <v>27</v>
      </c>
      <c r="K146" s="7" t="s">
        <v>114</v>
      </c>
      <c r="L146" s="7" t="s">
        <v>27</v>
      </c>
      <c r="M146" s="7" t="s">
        <v>27</v>
      </c>
      <c r="N146" s="7" t="s">
        <v>27</v>
      </c>
      <c r="R146" s="7" t="s">
        <v>27</v>
      </c>
      <c r="S146" s="7" t="s">
        <v>27</v>
      </c>
      <c r="T146" s="7" t="s">
        <v>27</v>
      </c>
      <c r="U146" s="9"/>
      <c r="V146" s="9"/>
      <c r="W146" s="6" t="s">
        <v>27</v>
      </c>
      <c r="X146" s="28" t="s">
        <v>27</v>
      </c>
    </row>
    <row r="147" spans="1:24">
      <c r="A147" s="9">
        <f>'Main Meals'!C115</f>
        <v>8202</v>
      </c>
      <c r="B147" s="9" t="str">
        <f>'Main Meals'!D115</f>
        <v xml:space="preserve">Grilled Chicken Breast </v>
      </c>
      <c r="C147" s="7" t="s">
        <v>27</v>
      </c>
      <c r="D147" s="7" t="s">
        <v>27</v>
      </c>
      <c r="E147" s="7" t="s">
        <v>27</v>
      </c>
      <c r="F147" s="7" t="s">
        <v>114</v>
      </c>
      <c r="G147" s="7" t="s">
        <v>114</v>
      </c>
      <c r="H147" s="7" t="s">
        <v>114</v>
      </c>
      <c r="I147" s="7" t="s">
        <v>114</v>
      </c>
      <c r="J147" s="7" t="s">
        <v>114</v>
      </c>
      <c r="K147" s="7" t="s">
        <v>114</v>
      </c>
      <c r="L147" s="7" t="s">
        <v>114</v>
      </c>
      <c r="M147" s="7" t="s">
        <v>27</v>
      </c>
      <c r="N147" s="7" t="s">
        <v>27</v>
      </c>
      <c r="R147" s="7" t="s">
        <v>27</v>
      </c>
      <c r="S147" s="7" t="s">
        <v>114</v>
      </c>
      <c r="T147" s="7" t="s">
        <v>114</v>
      </c>
      <c r="U147" s="7" t="s">
        <v>114</v>
      </c>
      <c r="V147" s="9"/>
      <c r="W147" s="6" t="s">
        <v>27</v>
      </c>
      <c r="X147" s="28" t="s">
        <v>27</v>
      </c>
    </row>
    <row r="148" spans="1:24">
      <c r="A148" s="9">
        <f>'Main Meals'!C116</f>
        <v>8301</v>
      </c>
      <c r="B148" s="9" t="str">
        <f>'Main Meals'!D116</f>
        <v xml:space="preserve">Grilled Hanger Steak (OLD NOT ACTIVE) </v>
      </c>
      <c r="C148" s="7" t="s">
        <v>27</v>
      </c>
      <c r="D148" s="7" t="s">
        <v>114</v>
      </c>
      <c r="E148" s="7" t="s">
        <v>114</v>
      </c>
      <c r="F148" s="7" t="s">
        <v>27</v>
      </c>
      <c r="G148" s="7" t="s">
        <v>114</v>
      </c>
      <c r="H148" s="7" t="s">
        <v>114</v>
      </c>
      <c r="I148" s="7" t="s">
        <v>114</v>
      </c>
      <c r="J148" s="7" t="s">
        <v>27</v>
      </c>
      <c r="K148" s="7" t="s">
        <v>114</v>
      </c>
      <c r="L148" s="7" t="s">
        <v>27</v>
      </c>
      <c r="M148" s="7" t="s">
        <v>27</v>
      </c>
      <c r="N148" s="7" t="s">
        <v>27</v>
      </c>
      <c r="R148" s="7" t="s">
        <v>27</v>
      </c>
      <c r="S148" s="7" t="s">
        <v>27</v>
      </c>
      <c r="T148" s="7" t="s">
        <v>27</v>
      </c>
      <c r="U148" s="9"/>
      <c r="V148" s="9"/>
      <c r="W148" s="6" t="s">
        <v>27</v>
      </c>
      <c r="X148" s="28" t="s">
        <v>27</v>
      </c>
    </row>
    <row r="149" spans="1:24">
      <c r="A149" s="9">
        <f>'Main Meals'!C117</f>
        <v>8401</v>
      </c>
      <c r="B149" s="9" t="str">
        <f>'Main Meals'!D117</f>
        <v xml:space="preserve">Grilled Jumbo Shrimp (OLD NOT ACTIVE) </v>
      </c>
      <c r="C149" s="7" t="s">
        <v>27</v>
      </c>
      <c r="D149" s="7" t="s">
        <v>114</v>
      </c>
      <c r="E149" s="7" t="s">
        <v>114</v>
      </c>
      <c r="F149" s="7" t="s">
        <v>27</v>
      </c>
      <c r="G149" s="7" t="s">
        <v>114</v>
      </c>
      <c r="H149" s="7" t="s">
        <v>114</v>
      </c>
      <c r="I149" s="7" t="s">
        <v>114</v>
      </c>
      <c r="J149" s="7" t="s">
        <v>27</v>
      </c>
      <c r="K149" s="7" t="s">
        <v>114</v>
      </c>
      <c r="L149" s="7" t="s">
        <v>27</v>
      </c>
      <c r="M149" s="7" t="s">
        <v>27</v>
      </c>
      <c r="N149" s="7" t="s">
        <v>27</v>
      </c>
      <c r="R149" s="7" t="s">
        <v>27</v>
      </c>
      <c r="S149" s="7" t="s">
        <v>27</v>
      </c>
      <c r="T149" s="7" t="s">
        <v>27</v>
      </c>
      <c r="U149" s="9"/>
      <c r="V149" s="9"/>
      <c r="W149" s="6" t="s">
        <v>27</v>
      </c>
      <c r="X149" s="28" t="s">
        <v>27</v>
      </c>
    </row>
    <row r="150" spans="1:24">
      <c r="A150" s="9">
        <f>'Main Meals'!C118</f>
        <v>8501</v>
      </c>
      <c r="B150" s="9" t="str">
        <f>'Main Meals'!D118</f>
        <v xml:space="preserve">Jasmine Rice </v>
      </c>
      <c r="C150" s="7" t="s">
        <v>27</v>
      </c>
      <c r="D150" s="7" t="s">
        <v>114</v>
      </c>
      <c r="E150" s="7" t="s">
        <v>114</v>
      </c>
      <c r="F150" s="7" t="s">
        <v>27</v>
      </c>
      <c r="G150" s="7" t="s">
        <v>114</v>
      </c>
      <c r="H150" s="7" t="s">
        <v>114</v>
      </c>
      <c r="I150" s="7" t="s">
        <v>114</v>
      </c>
      <c r="J150" s="7" t="s">
        <v>27</v>
      </c>
      <c r="K150" s="7" t="s">
        <v>114</v>
      </c>
      <c r="L150" s="7" t="s">
        <v>27</v>
      </c>
      <c r="M150" s="7" t="s">
        <v>27</v>
      </c>
      <c r="N150" s="7" t="s">
        <v>27</v>
      </c>
      <c r="R150" s="7" t="s">
        <v>27</v>
      </c>
      <c r="S150" s="7" t="s">
        <v>27</v>
      </c>
      <c r="T150" s="7" t="s">
        <v>27</v>
      </c>
      <c r="U150" s="9"/>
      <c r="V150" s="9"/>
      <c r="W150" s="6" t="s">
        <v>27</v>
      </c>
      <c r="X150" s="28" t="s">
        <v>27</v>
      </c>
    </row>
    <row r="151" spans="1:24">
      <c r="A151" s="9">
        <f>'Main Meals'!C119</f>
        <v>8601</v>
      </c>
      <c r="B151" s="9" t="str">
        <f>'Main Meals'!D119</f>
        <v xml:space="preserve">Herbed Quinoa </v>
      </c>
      <c r="C151" s="7" t="s">
        <v>114</v>
      </c>
      <c r="D151" s="7" t="s">
        <v>114</v>
      </c>
      <c r="E151" s="7" t="s">
        <v>114</v>
      </c>
      <c r="F151" s="7" t="s">
        <v>114</v>
      </c>
      <c r="G151" s="7" t="s">
        <v>114</v>
      </c>
      <c r="H151" s="7" t="s">
        <v>114</v>
      </c>
      <c r="I151" s="7" t="s">
        <v>114</v>
      </c>
      <c r="J151" s="7" t="s">
        <v>114</v>
      </c>
      <c r="K151" s="7" t="s">
        <v>114</v>
      </c>
      <c r="L151" s="7" t="s">
        <v>114</v>
      </c>
      <c r="M151" s="7" t="s">
        <v>114</v>
      </c>
      <c r="N151" s="7" t="s">
        <v>114</v>
      </c>
      <c r="O151" s="7" t="s">
        <v>114</v>
      </c>
      <c r="P151" s="7" t="s">
        <v>114</v>
      </c>
      <c r="Q151" s="7" t="s">
        <v>114</v>
      </c>
      <c r="R151" s="149" t="s">
        <v>114</v>
      </c>
      <c r="S151" s="7" t="s">
        <v>27</v>
      </c>
      <c r="T151" s="7" t="s">
        <v>114</v>
      </c>
      <c r="U151" s="7" t="s">
        <v>114</v>
      </c>
      <c r="V151" s="1" t="s">
        <v>114</v>
      </c>
      <c r="W151" s="6" t="s">
        <v>27</v>
      </c>
      <c r="X151" s="7" t="s">
        <v>27</v>
      </c>
    </row>
    <row r="152" spans="1:24">
      <c r="A152" s="9">
        <f>'Main Meals'!C120</f>
        <v>8701</v>
      </c>
      <c r="B152" s="9" t="str">
        <f>'Main Meals'!D120</f>
        <v xml:space="preserve">Herbed Roasted Potatoes </v>
      </c>
      <c r="C152" s="7" t="s">
        <v>27</v>
      </c>
      <c r="D152" s="7" t="s">
        <v>114</v>
      </c>
      <c r="E152" s="7" t="s">
        <v>114</v>
      </c>
      <c r="F152" s="7" t="s">
        <v>27</v>
      </c>
      <c r="G152" s="7" t="s">
        <v>114</v>
      </c>
      <c r="H152" s="7" t="s">
        <v>114</v>
      </c>
      <c r="I152" s="7" t="s">
        <v>114</v>
      </c>
      <c r="J152" s="7" t="s">
        <v>27</v>
      </c>
      <c r="K152" s="7" t="s">
        <v>114</v>
      </c>
      <c r="L152" s="7" t="s">
        <v>27</v>
      </c>
      <c r="M152" s="7" t="s">
        <v>27</v>
      </c>
      <c r="N152" s="7" t="s">
        <v>27</v>
      </c>
      <c r="R152" s="7" t="s">
        <v>27</v>
      </c>
      <c r="S152" s="7" t="s">
        <v>27</v>
      </c>
      <c r="T152" s="7" t="s">
        <v>27</v>
      </c>
      <c r="U152" s="9"/>
      <c r="V152" s="9"/>
      <c r="W152" s="6" t="s">
        <v>27</v>
      </c>
      <c r="X152" s="28" t="s">
        <v>27</v>
      </c>
    </row>
    <row r="153" spans="1:24">
      <c r="A153" s="9">
        <f>'Main Meals'!C121</f>
        <v>8801</v>
      </c>
      <c r="B153" s="9" t="str">
        <f>'Main Meals'!D121</f>
        <v xml:space="preserve">Chive Mashed Potatoes (OLD NOT ACTIVE) </v>
      </c>
      <c r="C153" s="7" t="s">
        <v>27</v>
      </c>
      <c r="D153" s="7" t="s">
        <v>114</v>
      </c>
      <c r="E153" s="7" t="s">
        <v>114</v>
      </c>
      <c r="F153" s="7" t="s">
        <v>27</v>
      </c>
      <c r="G153" s="7" t="s">
        <v>114</v>
      </c>
      <c r="H153" s="7" t="s">
        <v>114</v>
      </c>
      <c r="I153" s="7" t="s">
        <v>114</v>
      </c>
      <c r="J153" s="7" t="s">
        <v>27</v>
      </c>
      <c r="K153" s="7" t="s">
        <v>114</v>
      </c>
      <c r="L153" s="7" t="s">
        <v>27</v>
      </c>
      <c r="M153" s="7" t="s">
        <v>27</v>
      </c>
      <c r="N153" s="7" t="s">
        <v>27</v>
      </c>
      <c r="R153" s="7" t="s">
        <v>27</v>
      </c>
      <c r="S153" s="7" t="s">
        <v>27</v>
      </c>
      <c r="T153" s="7" t="s">
        <v>27</v>
      </c>
      <c r="U153" s="9"/>
      <c r="V153" s="9"/>
      <c r="W153" s="6" t="s">
        <v>27</v>
      </c>
      <c r="X153" s="28" t="s">
        <v>27</v>
      </c>
    </row>
    <row r="154" spans="1:24">
      <c r="A154" s="9">
        <f>'Main Meals'!C122</f>
        <v>9901</v>
      </c>
      <c r="B154" s="9" t="str">
        <f>'Main Meals'!D122</f>
        <v xml:space="preserve">Green Beans with Toasted Almonds (OLD NOT ACTIVE) </v>
      </c>
      <c r="C154" s="7" t="s">
        <v>27</v>
      </c>
      <c r="D154" s="7" t="s">
        <v>114</v>
      </c>
      <c r="E154" s="7" t="s">
        <v>114</v>
      </c>
      <c r="F154" s="7" t="s">
        <v>27</v>
      </c>
      <c r="G154" s="7" t="s">
        <v>114</v>
      </c>
      <c r="H154" s="7" t="s">
        <v>114</v>
      </c>
      <c r="I154" s="7" t="s">
        <v>114</v>
      </c>
      <c r="J154" s="7" t="s">
        <v>27</v>
      </c>
      <c r="K154" s="7" t="s">
        <v>114</v>
      </c>
      <c r="L154" s="7" t="s">
        <v>27</v>
      </c>
      <c r="M154" s="7" t="s">
        <v>27</v>
      </c>
      <c r="N154" s="7" t="s">
        <v>27</v>
      </c>
      <c r="R154" s="7" t="s">
        <v>27</v>
      </c>
      <c r="S154" s="7" t="s">
        <v>27</v>
      </c>
      <c r="T154" s="7" t="s">
        <v>27</v>
      </c>
      <c r="U154" s="9"/>
      <c r="V154" s="9"/>
      <c r="W154" s="6" t="s">
        <v>27</v>
      </c>
      <c r="X154" s="28" t="s">
        <v>27</v>
      </c>
    </row>
    <row r="155" spans="1:24">
      <c r="A155" s="9">
        <f>'Main Meals'!C123</f>
        <v>10001</v>
      </c>
      <c r="B155" s="9" t="str">
        <f>'Main Meals'!D123</f>
        <v xml:space="preserve">Roasted Peppers, Eggplant and Zucchini </v>
      </c>
      <c r="C155" s="7" t="s">
        <v>27</v>
      </c>
      <c r="D155" s="7" t="s">
        <v>114</v>
      </c>
      <c r="E155" s="7" t="s">
        <v>114</v>
      </c>
      <c r="F155" s="7" t="s">
        <v>27</v>
      </c>
      <c r="G155" s="7" t="s">
        <v>114</v>
      </c>
      <c r="H155" s="7" t="s">
        <v>114</v>
      </c>
      <c r="I155" s="7" t="s">
        <v>114</v>
      </c>
      <c r="J155" s="7" t="s">
        <v>27</v>
      </c>
      <c r="K155" s="7" t="s">
        <v>114</v>
      </c>
      <c r="L155" s="7" t="s">
        <v>27</v>
      </c>
      <c r="M155" s="7" t="s">
        <v>27</v>
      </c>
      <c r="N155" s="7" t="s">
        <v>27</v>
      </c>
      <c r="R155" s="7" t="s">
        <v>27</v>
      </c>
      <c r="S155" s="7" t="s">
        <v>27</v>
      </c>
      <c r="T155" s="7" t="s">
        <v>27</v>
      </c>
      <c r="U155" s="9"/>
      <c r="V155" s="9"/>
      <c r="W155" s="6" t="s">
        <v>27</v>
      </c>
      <c r="X155" s="28" t="s">
        <v>27</v>
      </c>
    </row>
    <row r="156" spans="1:24">
      <c r="A156" s="9">
        <f>'Main Meals'!C124</f>
        <v>10101</v>
      </c>
      <c r="B156" s="9" t="str">
        <f>'Main Meals'!D124</f>
        <v xml:space="preserve">Roasted Carrots and Parsnips (OLD NOT ACTIVE) </v>
      </c>
      <c r="C156" s="7" t="s">
        <v>27</v>
      </c>
      <c r="D156" s="7" t="s">
        <v>114</v>
      </c>
      <c r="E156" s="7" t="s">
        <v>114</v>
      </c>
      <c r="F156" s="7" t="s">
        <v>27</v>
      </c>
      <c r="G156" s="7" t="s">
        <v>114</v>
      </c>
      <c r="H156" s="7" t="s">
        <v>114</v>
      </c>
      <c r="I156" s="7" t="s">
        <v>114</v>
      </c>
      <c r="J156" s="7" t="s">
        <v>27</v>
      </c>
      <c r="K156" s="7" t="s">
        <v>114</v>
      </c>
      <c r="L156" s="7" t="s">
        <v>27</v>
      </c>
      <c r="M156" s="7" t="s">
        <v>27</v>
      </c>
      <c r="N156" s="7" t="s">
        <v>27</v>
      </c>
      <c r="R156" s="7" t="s">
        <v>27</v>
      </c>
      <c r="S156" s="7" t="s">
        <v>27</v>
      </c>
      <c r="T156" s="7" t="s">
        <v>27</v>
      </c>
      <c r="U156" s="9"/>
      <c r="V156" s="9"/>
      <c r="W156" s="6" t="s">
        <v>27</v>
      </c>
      <c r="X156" s="28" t="s">
        <v>27</v>
      </c>
    </row>
    <row r="157" spans="1:24">
      <c r="A157" s="9">
        <f>'Main Meals'!C125</f>
        <v>10201</v>
      </c>
      <c r="B157" s="414" t="str">
        <f>'Main Meals'!D125</f>
        <v xml:space="preserve">Roasted Broccoli, Carrots and Brussel Sprouts </v>
      </c>
      <c r="C157" s="7" t="s">
        <v>114</v>
      </c>
      <c r="D157" s="7" t="s">
        <v>114</v>
      </c>
      <c r="E157" s="7" t="s">
        <v>114</v>
      </c>
      <c r="F157" s="7" t="s">
        <v>114</v>
      </c>
      <c r="G157" s="7" t="s">
        <v>114</v>
      </c>
      <c r="H157" s="7" t="s">
        <v>114</v>
      </c>
      <c r="I157" s="7" t="s">
        <v>114</v>
      </c>
      <c r="J157" s="7" t="s">
        <v>114</v>
      </c>
      <c r="K157" s="7" t="s">
        <v>114</v>
      </c>
      <c r="L157" s="7" t="s">
        <v>114</v>
      </c>
      <c r="R157" s="149" t="s">
        <v>114</v>
      </c>
      <c r="S157" s="7" t="s">
        <v>27</v>
      </c>
      <c r="T157" s="7" t="s">
        <v>114</v>
      </c>
      <c r="U157" s="7" t="s">
        <v>27</v>
      </c>
      <c r="V157" s="9" t="s">
        <v>114</v>
      </c>
      <c r="W157" s="6" t="s">
        <v>27</v>
      </c>
      <c r="X157" s="7" t="s">
        <v>27</v>
      </c>
    </row>
    <row r="158" spans="1:24">
      <c r="A158" s="9">
        <f>'Main Meals'!C126</f>
        <v>10301</v>
      </c>
      <c r="B158" s="9" t="str">
        <f>'Main Meals'!D126</f>
        <v xml:space="preserve">Lamb With Mint Pesto </v>
      </c>
      <c r="C158" s="7" t="s">
        <v>27</v>
      </c>
      <c r="D158" s="7" t="s">
        <v>114</v>
      </c>
      <c r="E158" s="7" t="s">
        <v>114</v>
      </c>
      <c r="F158" s="7" t="s">
        <v>27</v>
      </c>
      <c r="G158" s="7" t="s">
        <v>114</v>
      </c>
      <c r="H158" s="7" t="s">
        <v>114</v>
      </c>
      <c r="I158" s="7" t="s">
        <v>114</v>
      </c>
      <c r="J158" s="7" t="s">
        <v>27</v>
      </c>
      <c r="K158" s="7" t="s">
        <v>114</v>
      </c>
      <c r="L158" s="7" t="s">
        <v>27</v>
      </c>
      <c r="M158" s="7" t="s">
        <v>27</v>
      </c>
      <c r="N158" s="7" t="s">
        <v>27</v>
      </c>
      <c r="R158" s="7" t="s">
        <v>27</v>
      </c>
      <c r="S158" s="7" t="s">
        <v>27</v>
      </c>
      <c r="T158" s="7" t="s">
        <v>27</v>
      </c>
      <c r="U158" s="9"/>
      <c r="V158" s="9"/>
      <c r="W158" s="6" t="s">
        <v>27</v>
      </c>
      <c r="X158" s="28" t="s">
        <v>27</v>
      </c>
    </row>
    <row r="159" spans="1:24">
      <c r="A159" s="9">
        <f>'Main Meals'!C127</f>
        <v>10400</v>
      </c>
      <c r="B159" s="9" t="str">
        <f>'Main Meals'!D127</f>
        <v xml:space="preserve">Cumin Roasted Carrots &amp; Parsnips </v>
      </c>
      <c r="C159" s="7" t="s">
        <v>114</v>
      </c>
      <c r="D159" s="7" t="s">
        <v>114</v>
      </c>
      <c r="E159" s="7" t="s">
        <v>114</v>
      </c>
      <c r="F159" s="7" t="s">
        <v>114</v>
      </c>
      <c r="G159" s="7" t="s">
        <v>114</v>
      </c>
      <c r="H159" s="7" t="s">
        <v>114</v>
      </c>
      <c r="I159" s="7" t="s">
        <v>114</v>
      </c>
      <c r="J159" s="7" t="s">
        <v>114</v>
      </c>
      <c r="K159" s="7" t="s">
        <v>114</v>
      </c>
      <c r="L159" s="7" t="s">
        <v>114</v>
      </c>
      <c r="M159" s="7" t="s">
        <v>114</v>
      </c>
      <c r="N159" s="7" t="s">
        <v>114</v>
      </c>
      <c r="O159" s="7" t="s">
        <v>114</v>
      </c>
      <c r="P159" s="7" t="s">
        <v>114</v>
      </c>
      <c r="Q159" s="7" t="s">
        <v>114</v>
      </c>
      <c r="R159" s="149" t="s">
        <v>114</v>
      </c>
      <c r="S159" s="7" t="s">
        <v>27</v>
      </c>
      <c r="T159" s="7" t="s">
        <v>114</v>
      </c>
      <c r="U159" s="9" t="s">
        <v>114</v>
      </c>
      <c r="V159" s="1" t="s">
        <v>114</v>
      </c>
      <c r="W159" s="6" t="s">
        <v>27</v>
      </c>
      <c r="X159" s="7" t="s">
        <v>27</v>
      </c>
    </row>
    <row r="160" spans="1:24">
      <c r="A160" s="9">
        <f>'Main Meals'!C128</f>
        <v>10501</v>
      </c>
      <c r="B160" s="9" t="str">
        <f>'Main Meals'!D128</f>
        <v xml:space="preserve">Quinoa Tabbouleh </v>
      </c>
      <c r="C160" s="7" t="s">
        <v>114</v>
      </c>
      <c r="D160" s="7" t="s">
        <v>114</v>
      </c>
      <c r="E160" s="7" t="s">
        <v>114</v>
      </c>
      <c r="F160" s="7" t="s">
        <v>114</v>
      </c>
      <c r="G160" s="7" t="s">
        <v>114</v>
      </c>
      <c r="H160" s="7" t="s">
        <v>114</v>
      </c>
      <c r="I160" s="7" t="s">
        <v>114</v>
      </c>
      <c r="J160" s="7" t="s">
        <v>114</v>
      </c>
      <c r="K160" s="7" t="s">
        <v>114</v>
      </c>
      <c r="L160" s="7" t="s">
        <v>114</v>
      </c>
      <c r="M160" s="7" t="s">
        <v>27</v>
      </c>
      <c r="N160" s="7" t="s">
        <v>27</v>
      </c>
      <c r="R160" s="7" t="s">
        <v>27</v>
      </c>
      <c r="S160" s="7" t="s">
        <v>27</v>
      </c>
      <c r="T160" s="7" t="s">
        <v>27</v>
      </c>
      <c r="U160" s="7" t="s">
        <v>27</v>
      </c>
      <c r="V160" s="7" t="s">
        <v>114</v>
      </c>
      <c r="W160" s="6" t="s">
        <v>27</v>
      </c>
      <c r="X160" s="28" t="s">
        <v>27</v>
      </c>
    </row>
    <row r="161" spans="1:39">
      <c r="A161" s="9">
        <f>'Main Meals'!C129</f>
        <v>10601</v>
      </c>
      <c r="B161" s="9" t="str">
        <f>'Main Meals'!D129</f>
        <v xml:space="preserve">Zaatar Chicken </v>
      </c>
      <c r="C161" s="7" t="s">
        <v>27</v>
      </c>
      <c r="D161" s="7" t="s">
        <v>27</v>
      </c>
      <c r="E161" s="7" t="s">
        <v>27</v>
      </c>
      <c r="F161" s="7" t="s">
        <v>114</v>
      </c>
      <c r="G161" s="7" t="s">
        <v>114</v>
      </c>
      <c r="H161" s="7" t="s">
        <v>114</v>
      </c>
      <c r="I161" s="7" t="s">
        <v>114</v>
      </c>
      <c r="J161" s="7" t="s">
        <v>114</v>
      </c>
      <c r="K161" s="7" t="s">
        <v>114</v>
      </c>
      <c r="L161" s="7" t="s">
        <v>114</v>
      </c>
      <c r="M161" s="7" t="s">
        <v>27</v>
      </c>
      <c r="N161" s="7" t="s">
        <v>114</v>
      </c>
      <c r="R161" s="7" t="s">
        <v>114</v>
      </c>
      <c r="S161" s="7" t="s">
        <v>114</v>
      </c>
      <c r="T161" s="7" t="s">
        <v>114</v>
      </c>
      <c r="U161" s="9" t="s">
        <v>27</v>
      </c>
      <c r="V161" s="1" t="s">
        <v>114</v>
      </c>
      <c r="W161" s="6" t="s">
        <v>27</v>
      </c>
      <c r="X161" s="28" t="s">
        <v>27</v>
      </c>
    </row>
    <row r="162" spans="1:39">
      <c r="A162" s="9">
        <f>'Main Meals'!C130</f>
        <v>10701</v>
      </c>
      <c r="B162" s="9" t="str">
        <f>'Main Meals'!D130</f>
        <v xml:space="preserve">Buckwheat Bowl </v>
      </c>
      <c r="C162" s="7" t="s">
        <v>114</v>
      </c>
      <c r="D162" s="7" t="s">
        <v>114</v>
      </c>
      <c r="E162" s="7" t="s">
        <v>114</v>
      </c>
      <c r="F162" s="7" t="s">
        <v>114</v>
      </c>
      <c r="G162" s="7" t="s">
        <v>114</v>
      </c>
      <c r="H162" s="7" t="s">
        <v>114</v>
      </c>
      <c r="I162" s="7" t="s">
        <v>114</v>
      </c>
      <c r="J162" s="7" t="s">
        <v>27</v>
      </c>
      <c r="K162" s="7" t="s">
        <v>114</v>
      </c>
      <c r="L162" s="7" t="s">
        <v>114</v>
      </c>
      <c r="M162" s="7" t="s">
        <v>27</v>
      </c>
      <c r="N162" s="7" t="s">
        <v>114</v>
      </c>
      <c r="O162" s="7" t="s">
        <v>27</v>
      </c>
      <c r="P162" s="7" t="s">
        <v>114</v>
      </c>
      <c r="Q162" s="7" t="s">
        <v>114</v>
      </c>
      <c r="R162" s="7" t="s">
        <v>114</v>
      </c>
      <c r="S162" s="7" t="s">
        <v>27</v>
      </c>
      <c r="T162" s="7" t="s">
        <v>27</v>
      </c>
      <c r="U162" s="7" t="s">
        <v>27</v>
      </c>
      <c r="V162" s="7" t="s">
        <v>114</v>
      </c>
      <c r="W162" s="6" t="s">
        <v>27</v>
      </c>
      <c r="X162" s="7" t="s">
        <v>27</v>
      </c>
    </row>
    <row r="163" spans="1:39">
      <c r="A163" s="9">
        <f>'Main Meals'!C131</f>
        <v>10801</v>
      </c>
      <c r="B163" s="9" t="str">
        <f>'Main Meals'!D131</f>
        <v xml:space="preserve">Zaatar Chicken </v>
      </c>
      <c r="C163" s="7" t="s">
        <v>27</v>
      </c>
      <c r="D163" s="7" t="s">
        <v>27</v>
      </c>
      <c r="E163" s="7" t="s">
        <v>27</v>
      </c>
      <c r="F163" s="7" t="s">
        <v>114</v>
      </c>
      <c r="G163" s="7" t="s">
        <v>114</v>
      </c>
      <c r="H163" s="7" t="s">
        <v>114</v>
      </c>
      <c r="I163" s="7" t="s">
        <v>114</v>
      </c>
      <c r="J163" s="7" t="s">
        <v>114</v>
      </c>
      <c r="K163" s="7" t="s">
        <v>114</v>
      </c>
      <c r="L163" s="7" t="s">
        <v>114</v>
      </c>
      <c r="M163" s="7" t="s">
        <v>27</v>
      </c>
      <c r="N163" s="7" t="s">
        <v>27</v>
      </c>
      <c r="R163" s="7" t="s">
        <v>27</v>
      </c>
      <c r="S163" s="7" t="s">
        <v>114</v>
      </c>
      <c r="T163" s="7" t="s">
        <v>27</v>
      </c>
      <c r="U163" s="7" t="s">
        <v>27</v>
      </c>
      <c r="V163" s="7" t="s">
        <v>114</v>
      </c>
      <c r="W163" s="6" t="s">
        <v>27</v>
      </c>
      <c r="X163" s="28" t="s">
        <v>27</v>
      </c>
    </row>
    <row r="164" spans="1:39">
      <c r="A164" s="9">
        <f>'Main Meals'!C132</f>
        <v>10901</v>
      </c>
      <c r="B164" s="9" t="str">
        <f>'Main Meals'!D132</f>
        <v xml:space="preserve">Cold Brew with Almond Milk </v>
      </c>
      <c r="C164" s="7" t="s">
        <v>114</v>
      </c>
      <c r="D164" s="7" t="s">
        <v>114</v>
      </c>
      <c r="E164" s="7" t="s">
        <v>114</v>
      </c>
      <c r="F164" s="7" t="s">
        <v>114</v>
      </c>
      <c r="G164" s="7" t="s">
        <v>114</v>
      </c>
      <c r="H164" s="7" t="s">
        <v>114</v>
      </c>
      <c r="I164" s="7" t="s">
        <v>114</v>
      </c>
      <c r="J164" s="7" t="s">
        <v>27</v>
      </c>
      <c r="K164" s="7" t="s">
        <v>114</v>
      </c>
      <c r="L164" s="7" t="s">
        <v>114</v>
      </c>
      <c r="M164" s="7" t="s">
        <v>27</v>
      </c>
      <c r="N164" s="7" t="s">
        <v>114</v>
      </c>
      <c r="R164" s="7" t="s">
        <v>114</v>
      </c>
      <c r="S164" s="7" t="s">
        <v>27</v>
      </c>
      <c r="T164" s="7" t="s">
        <v>114</v>
      </c>
      <c r="U164" s="9" t="s">
        <v>27</v>
      </c>
      <c r="V164" s="9" t="s">
        <v>114</v>
      </c>
      <c r="W164" s="6" t="s">
        <v>114</v>
      </c>
      <c r="X164" s="28" t="s">
        <v>27</v>
      </c>
    </row>
    <row r="165" spans="1:39">
      <c r="A165" s="9">
        <f>'Main Meals'!C133</f>
        <v>10902</v>
      </c>
      <c r="B165" s="9" t="str">
        <f>'Main Meals'!D133</f>
        <v xml:space="preserve">Cold Brew with Almond Milk </v>
      </c>
      <c r="C165" s="7" t="s">
        <v>27</v>
      </c>
      <c r="D165" s="7" t="s">
        <v>114</v>
      </c>
      <c r="E165" s="7" t="s">
        <v>114</v>
      </c>
      <c r="F165" s="7" t="s">
        <v>27</v>
      </c>
      <c r="G165" s="7" t="s">
        <v>114</v>
      </c>
      <c r="H165" s="7" t="s">
        <v>114</v>
      </c>
      <c r="I165" s="7" t="s">
        <v>114</v>
      </c>
      <c r="J165" s="7" t="s">
        <v>27</v>
      </c>
      <c r="K165" s="7" t="s">
        <v>114</v>
      </c>
      <c r="L165" s="7" t="s">
        <v>27</v>
      </c>
      <c r="M165" s="7" t="s">
        <v>27</v>
      </c>
      <c r="N165" s="7" t="s">
        <v>27</v>
      </c>
      <c r="R165" s="7" t="s">
        <v>27</v>
      </c>
      <c r="S165" s="7" t="s">
        <v>27</v>
      </c>
      <c r="T165" s="7" t="s">
        <v>27</v>
      </c>
      <c r="U165" s="9"/>
      <c r="V165" s="9"/>
      <c r="W165" s="6" t="s">
        <v>27</v>
      </c>
      <c r="X165" s="28" t="s">
        <v>27</v>
      </c>
    </row>
    <row r="166" spans="1:39">
      <c r="A166" s="9">
        <f>'Main Meals'!C249</f>
        <v>10903</v>
      </c>
      <c r="B166" s="9" t="str">
        <f>'Main Meals'!D249</f>
        <v xml:space="preserve">Cold Brew  </v>
      </c>
      <c r="C166" s="7" t="s">
        <v>114</v>
      </c>
      <c r="D166" s="7" t="s">
        <v>114</v>
      </c>
      <c r="E166" s="7" t="s">
        <v>114</v>
      </c>
      <c r="F166" s="7" t="s">
        <v>114</v>
      </c>
      <c r="G166" s="7" t="s">
        <v>114</v>
      </c>
      <c r="H166" s="7" t="s">
        <v>114</v>
      </c>
      <c r="I166" s="7" t="s">
        <v>114</v>
      </c>
      <c r="J166" s="7" t="s">
        <v>114</v>
      </c>
      <c r="K166" s="7" t="s">
        <v>114</v>
      </c>
      <c r="L166" s="7" t="s">
        <v>114</v>
      </c>
      <c r="M166" s="7" t="s">
        <v>114</v>
      </c>
      <c r="N166" s="7" t="s">
        <v>114</v>
      </c>
      <c r="R166" s="7" t="s">
        <v>114</v>
      </c>
      <c r="S166" s="7" t="s">
        <v>27</v>
      </c>
      <c r="T166" s="7" t="s">
        <v>114</v>
      </c>
      <c r="U166" s="7" t="s">
        <v>27</v>
      </c>
      <c r="V166" s="7" t="s">
        <v>114</v>
      </c>
      <c r="W166" s="7" t="s">
        <v>114</v>
      </c>
      <c r="X166" s="28" t="s">
        <v>27</v>
      </c>
      <c r="Y166" s="28"/>
      <c r="Z166" s="28"/>
      <c r="AA166" s="28"/>
      <c r="AB166" s="28"/>
      <c r="AC166" s="28"/>
      <c r="AD166" s="28"/>
      <c r="AE166" s="28"/>
      <c r="AF166" s="28"/>
      <c r="AG166" s="28"/>
      <c r="AH166" s="28"/>
      <c r="AI166" s="28"/>
      <c r="AJ166" s="28"/>
      <c r="AK166" s="28"/>
      <c r="AL166" s="28"/>
      <c r="AM166" s="28"/>
    </row>
    <row r="167" spans="1:39">
      <c r="A167" s="9">
        <f>'Main Meals'!C134</f>
        <v>11001</v>
      </c>
      <c r="B167" s="9" t="str">
        <f>'Main Meals'!D134</f>
        <v xml:space="preserve">​Grab &amp; Go Gazpacho </v>
      </c>
      <c r="C167" s="7" t="s">
        <v>114</v>
      </c>
      <c r="D167" s="7" t="s">
        <v>114</v>
      </c>
      <c r="E167" s="7" t="s">
        <v>114</v>
      </c>
      <c r="F167" s="7" t="s">
        <v>114</v>
      </c>
      <c r="G167" s="7" t="s">
        <v>114</v>
      </c>
      <c r="H167" s="7" t="s">
        <v>114</v>
      </c>
      <c r="I167" s="7" t="s">
        <v>114</v>
      </c>
      <c r="J167" s="7" t="s">
        <v>114</v>
      </c>
      <c r="K167" s="7" t="s">
        <v>114</v>
      </c>
      <c r="L167" s="7" t="s">
        <v>114</v>
      </c>
      <c r="M167" s="7" t="s">
        <v>27</v>
      </c>
      <c r="N167" s="7" t="s">
        <v>114</v>
      </c>
      <c r="O167" s="7" t="s">
        <v>114</v>
      </c>
      <c r="P167" s="7" t="s">
        <v>114</v>
      </c>
      <c r="Q167" s="7" t="s">
        <v>27</v>
      </c>
      <c r="R167" s="149" t="s">
        <v>27</v>
      </c>
      <c r="S167" s="7" t="s">
        <v>27</v>
      </c>
      <c r="T167" s="7" t="s">
        <v>114</v>
      </c>
      <c r="U167" s="9" t="s">
        <v>114</v>
      </c>
      <c r="V167" s="9" t="s">
        <v>114</v>
      </c>
      <c r="W167" s="6" t="s">
        <v>27</v>
      </c>
      <c r="X167" s="7" t="s">
        <v>27</v>
      </c>
    </row>
    <row r="168" spans="1:39">
      <c r="A168" s="9">
        <f>'Main Meals'!C135</f>
        <v>11100</v>
      </c>
      <c r="B168" s="9" t="str">
        <f>'Main Meals'!D135</f>
        <v xml:space="preserve">Strawberry-Rose Chia Seed Pudding </v>
      </c>
      <c r="C168" s="7" t="s">
        <v>114</v>
      </c>
      <c r="D168" s="7" t="s">
        <v>114</v>
      </c>
      <c r="E168" s="7" t="s">
        <v>114</v>
      </c>
      <c r="F168" s="7" t="s">
        <v>114</v>
      </c>
      <c r="G168" s="7" t="s">
        <v>114</v>
      </c>
      <c r="H168" s="7" t="s">
        <v>114</v>
      </c>
      <c r="I168" s="7" t="s">
        <v>114</v>
      </c>
      <c r="J168" s="7" t="s">
        <v>27</v>
      </c>
      <c r="K168" s="7" t="s">
        <v>114</v>
      </c>
      <c r="L168" s="7" t="s">
        <v>114</v>
      </c>
      <c r="M168" s="7" t="s">
        <v>114</v>
      </c>
      <c r="N168" s="7" t="s">
        <v>114</v>
      </c>
      <c r="O168" s="7" t="s">
        <v>114</v>
      </c>
      <c r="P168" s="7" t="s">
        <v>27</v>
      </c>
      <c r="Q168" s="7" t="s">
        <v>114</v>
      </c>
      <c r="R168" s="149" t="s">
        <v>114</v>
      </c>
      <c r="S168" s="7" t="s">
        <v>27</v>
      </c>
      <c r="T168" s="7" t="s">
        <v>114</v>
      </c>
      <c r="U168" s="9" t="s">
        <v>27</v>
      </c>
      <c r="V168" s="1" t="s">
        <v>114</v>
      </c>
      <c r="W168" s="6" t="s">
        <v>27</v>
      </c>
      <c r="X168" s="7" t="s">
        <v>27</v>
      </c>
    </row>
    <row r="169" spans="1:39">
      <c r="A169" s="9">
        <f>'Main Meals'!C136</f>
        <v>11201</v>
      </c>
      <c r="B169" s="9" t="str">
        <f>'Main Meals'!D136</f>
        <v xml:space="preserve">Cacao Almond Smoothie </v>
      </c>
      <c r="C169" s="7" t="s">
        <v>27</v>
      </c>
      <c r="D169" s="7" t="s">
        <v>114</v>
      </c>
      <c r="E169" s="7" t="s">
        <v>114</v>
      </c>
      <c r="F169" s="7" t="s">
        <v>27</v>
      </c>
      <c r="G169" s="7" t="s">
        <v>114</v>
      </c>
      <c r="H169" s="7" t="s">
        <v>114</v>
      </c>
      <c r="I169" s="7" t="s">
        <v>114</v>
      </c>
      <c r="J169" s="7" t="s">
        <v>27</v>
      </c>
      <c r="K169" s="7" t="s">
        <v>114</v>
      </c>
      <c r="L169" s="7" t="s">
        <v>27</v>
      </c>
      <c r="M169" s="7" t="s">
        <v>27</v>
      </c>
      <c r="N169" s="7" t="s">
        <v>27</v>
      </c>
      <c r="R169" s="7" t="s">
        <v>27</v>
      </c>
      <c r="S169" s="7" t="s">
        <v>27</v>
      </c>
      <c r="T169" s="7" t="s">
        <v>27</v>
      </c>
      <c r="U169" s="9"/>
      <c r="V169" s="9"/>
      <c r="W169" s="6" t="s">
        <v>27</v>
      </c>
      <c r="X169" s="28" t="s">
        <v>27</v>
      </c>
    </row>
    <row r="170" spans="1:39">
      <c r="A170" s="9">
        <f>'Main Meals'!C137</f>
        <v>11202</v>
      </c>
      <c r="B170" s="9" t="str">
        <f>'Main Meals'!D137</f>
        <v xml:space="preserve">Cacao Almond Smoothie </v>
      </c>
      <c r="C170" s="7" t="s">
        <v>27</v>
      </c>
      <c r="D170" s="7" t="s">
        <v>114</v>
      </c>
      <c r="E170" s="7" t="s">
        <v>114</v>
      </c>
      <c r="F170" s="7" t="s">
        <v>27</v>
      </c>
      <c r="G170" s="7" t="s">
        <v>114</v>
      </c>
      <c r="H170" s="7" t="s">
        <v>114</v>
      </c>
      <c r="I170" s="7" t="s">
        <v>114</v>
      </c>
      <c r="J170" s="7" t="s">
        <v>27</v>
      </c>
      <c r="K170" s="7" t="s">
        <v>114</v>
      </c>
      <c r="L170" s="7" t="s">
        <v>27</v>
      </c>
      <c r="M170" s="7" t="s">
        <v>27</v>
      </c>
      <c r="N170" s="7" t="s">
        <v>27</v>
      </c>
      <c r="R170" s="7" t="s">
        <v>27</v>
      </c>
      <c r="S170" s="7" t="s">
        <v>27</v>
      </c>
      <c r="T170" s="7" t="s">
        <v>27</v>
      </c>
      <c r="U170" s="9"/>
      <c r="V170" s="9"/>
      <c r="W170" s="6" t="s">
        <v>27</v>
      </c>
      <c r="X170" s="28" t="s">
        <v>27</v>
      </c>
    </row>
    <row r="171" spans="1:39">
      <c r="A171" s="9">
        <f>'Main Meals'!C138</f>
        <v>11301</v>
      </c>
      <c r="B171" s="9" t="str">
        <f>'Main Meals'!D138</f>
        <v xml:space="preserve">Caprese Pesto Salad Bowl </v>
      </c>
      <c r="C171" s="7" t="s">
        <v>27</v>
      </c>
      <c r="D171" s="7" t="s">
        <v>114</v>
      </c>
      <c r="E171" s="7" t="s">
        <v>114</v>
      </c>
      <c r="F171" s="7" t="s">
        <v>27</v>
      </c>
      <c r="G171" s="7" t="s">
        <v>114</v>
      </c>
      <c r="H171" s="7" t="s">
        <v>114</v>
      </c>
      <c r="I171" s="7" t="s">
        <v>114</v>
      </c>
      <c r="J171" s="7" t="s">
        <v>114</v>
      </c>
      <c r="K171" s="7" t="s">
        <v>114</v>
      </c>
      <c r="L171" s="7" t="s">
        <v>114</v>
      </c>
      <c r="M171" s="7" t="s">
        <v>27</v>
      </c>
      <c r="N171" s="7" t="s">
        <v>27</v>
      </c>
      <c r="R171" s="7" t="s">
        <v>27</v>
      </c>
      <c r="S171" s="7" t="s">
        <v>27</v>
      </c>
      <c r="T171" s="7" t="s">
        <v>27</v>
      </c>
      <c r="U171" s="9" t="s">
        <v>27</v>
      </c>
      <c r="V171" s="9" t="s">
        <v>114</v>
      </c>
      <c r="W171" s="6" t="s">
        <v>27</v>
      </c>
      <c r="X171" s="28" t="s">
        <v>27</v>
      </c>
    </row>
    <row r="172" spans="1:39">
      <c r="A172" s="9">
        <f>'Main Meals'!C254</f>
        <v>11302</v>
      </c>
      <c r="B172" s="9" t="str">
        <f>'Main Meals'!D254</f>
        <v xml:space="preserve">Caprese Pesto Salad Bowl with Chicken </v>
      </c>
      <c r="C172" s="7" t="s">
        <v>27</v>
      </c>
      <c r="D172" s="7" t="s">
        <v>27</v>
      </c>
      <c r="E172" s="7" t="s">
        <v>27</v>
      </c>
      <c r="F172" s="7" t="s">
        <v>27</v>
      </c>
      <c r="G172" s="7" t="s">
        <v>114</v>
      </c>
      <c r="H172" s="7" t="s">
        <v>114</v>
      </c>
      <c r="I172" s="7" t="s">
        <v>114</v>
      </c>
      <c r="J172" s="7" t="s">
        <v>114</v>
      </c>
      <c r="K172" s="7" t="s">
        <v>114</v>
      </c>
      <c r="L172" s="7" t="s">
        <v>114</v>
      </c>
      <c r="M172" s="7" t="s">
        <v>27</v>
      </c>
      <c r="N172" s="7" t="s">
        <v>27</v>
      </c>
      <c r="R172" s="7" t="s">
        <v>27</v>
      </c>
      <c r="S172" s="7" t="s">
        <v>114</v>
      </c>
      <c r="T172" s="7" t="s">
        <v>27</v>
      </c>
      <c r="U172" s="7" t="s">
        <v>27</v>
      </c>
      <c r="V172" s="7" t="s">
        <v>114</v>
      </c>
      <c r="W172" s="7" t="s">
        <v>27</v>
      </c>
      <c r="X172" s="28" t="s">
        <v>27</v>
      </c>
      <c r="Y172" s="28"/>
      <c r="Z172" s="28"/>
      <c r="AA172" s="28"/>
      <c r="AB172" s="28"/>
      <c r="AC172" s="28"/>
      <c r="AD172" s="28"/>
      <c r="AE172" s="28"/>
      <c r="AF172" s="28"/>
      <c r="AG172" s="28"/>
      <c r="AH172" s="28"/>
      <c r="AI172" s="28"/>
      <c r="AJ172" s="28"/>
      <c r="AK172" s="28"/>
      <c r="AL172" s="28"/>
      <c r="AM172" s="28"/>
    </row>
    <row r="173" spans="1:39">
      <c r="A173" s="9">
        <f>'Main Meals'!C255</f>
        <v>11303</v>
      </c>
      <c r="B173" s="9" t="str">
        <f>'Main Meals'!D255</f>
        <v xml:space="preserve">Caprese Pesto Salad Bowl (family style) </v>
      </c>
      <c r="C173" s="7" t="s">
        <v>27</v>
      </c>
      <c r="D173" s="7" t="s">
        <v>114</v>
      </c>
      <c r="E173" s="7" t="s">
        <v>114</v>
      </c>
      <c r="F173" s="7" t="s">
        <v>27</v>
      </c>
      <c r="G173" s="7" t="s">
        <v>114</v>
      </c>
      <c r="H173" s="7" t="s">
        <v>114</v>
      </c>
      <c r="I173" s="7" t="s">
        <v>114</v>
      </c>
      <c r="J173" s="7" t="s">
        <v>114</v>
      </c>
      <c r="K173" s="7" t="s">
        <v>114</v>
      </c>
      <c r="L173" s="7" t="s">
        <v>114</v>
      </c>
      <c r="M173" s="7" t="s">
        <v>27</v>
      </c>
      <c r="N173" s="7" t="s">
        <v>27</v>
      </c>
      <c r="R173" s="7" t="s">
        <v>27</v>
      </c>
      <c r="S173" s="7" t="s">
        <v>27</v>
      </c>
      <c r="T173" s="7" t="s">
        <v>27</v>
      </c>
      <c r="U173" s="7" t="s">
        <v>27</v>
      </c>
      <c r="V173" s="7" t="s">
        <v>114</v>
      </c>
      <c r="W173" s="6" t="s">
        <v>27</v>
      </c>
      <c r="X173" s="28" t="s">
        <v>27</v>
      </c>
      <c r="Y173" s="28"/>
      <c r="Z173" s="28"/>
      <c r="AA173" s="28"/>
      <c r="AB173" s="28"/>
      <c r="AC173" s="28"/>
      <c r="AD173" s="28"/>
      <c r="AE173" s="28"/>
      <c r="AF173" s="28"/>
      <c r="AG173" s="28"/>
      <c r="AH173" s="28"/>
      <c r="AI173" s="28"/>
      <c r="AJ173" s="28"/>
      <c r="AK173" s="28"/>
      <c r="AL173" s="28"/>
      <c r="AM173" s="28"/>
    </row>
    <row r="174" spans="1:39">
      <c r="A174" s="9">
        <f>'Main Meals'!C139</f>
        <v>11400</v>
      </c>
      <c r="B174" s="9" t="str">
        <f>'Main Meals'!D139</f>
        <v xml:space="preserve">Grilled Chicken Bruschetta </v>
      </c>
      <c r="C174" s="7" t="s">
        <v>27</v>
      </c>
      <c r="D174" s="7" t="s">
        <v>27</v>
      </c>
      <c r="E174" s="7" t="s">
        <v>27</v>
      </c>
      <c r="F174" s="7" t="s">
        <v>114</v>
      </c>
      <c r="G174" s="7" t="s">
        <v>114</v>
      </c>
      <c r="H174" s="7" t="s">
        <v>114</v>
      </c>
      <c r="I174" s="7" t="s">
        <v>114</v>
      </c>
      <c r="J174" s="7" t="s">
        <v>114</v>
      </c>
      <c r="K174" s="7" t="s">
        <v>114</v>
      </c>
      <c r="L174" s="7" t="s">
        <v>114</v>
      </c>
      <c r="M174" s="7" t="s">
        <v>27</v>
      </c>
      <c r="N174" s="7" t="s">
        <v>114</v>
      </c>
      <c r="O174" s="7" t="s">
        <v>114</v>
      </c>
      <c r="P174" s="7" t="s">
        <v>114</v>
      </c>
      <c r="Q174" s="7" t="s">
        <v>27</v>
      </c>
      <c r="R174" s="7" t="s">
        <v>114</v>
      </c>
      <c r="S174" s="7" t="s">
        <v>114</v>
      </c>
      <c r="T174" s="7" t="s">
        <v>27</v>
      </c>
      <c r="U174" s="9" t="s">
        <v>27</v>
      </c>
      <c r="V174" s="9" t="s">
        <v>114</v>
      </c>
      <c r="W174" s="6" t="s">
        <v>27</v>
      </c>
      <c r="X174" s="6" t="s">
        <v>27</v>
      </c>
    </row>
    <row r="175" spans="1:39">
      <c r="A175" s="9">
        <f>'Main Meals'!C140</f>
        <v>11501</v>
      </c>
      <c r="B175" s="9" t="str">
        <f>'Main Meals'!D140</f>
        <v xml:space="preserve">Orzo Salad </v>
      </c>
      <c r="C175" s="7" t="s">
        <v>114</v>
      </c>
      <c r="D175" s="7" t="s">
        <v>114</v>
      </c>
      <c r="E175" s="7" t="s">
        <v>114</v>
      </c>
      <c r="F175" s="7" t="s">
        <v>114</v>
      </c>
      <c r="G175" s="7" t="s">
        <v>114</v>
      </c>
      <c r="H175" s="7" t="s">
        <v>114</v>
      </c>
      <c r="I175" s="7" t="s">
        <v>114</v>
      </c>
      <c r="J175" s="7" t="s">
        <v>114</v>
      </c>
      <c r="K175" s="7" t="s">
        <v>114</v>
      </c>
      <c r="L175" s="7" t="s">
        <v>114</v>
      </c>
      <c r="M175" s="7" t="s">
        <v>27</v>
      </c>
      <c r="N175" s="7" t="s">
        <v>27</v>
      </c>
      <c r="R175" s="7" t="s">
        <v>114</v>
      </c>
      <c r="S175" s="7" t="s">
        <v>27</v>
      </c>
      <c r="T175" s="7" t="s">
        <v>114</v>
      </c>
      <c r="U175" s="9" t="s">
        <v>27</v>
      </c>
      <c r="V175" s="1" t="s">
        <v>114</v>
      </c>
      <c r="W175" s="6" t="s">
        <v>27</v>
      </c>
      <c r="X175" s="28" t="s">
        <v>27</v>
      </c>
    </row>
    <row r="176" spans="1:39">
      <c r="A176" s="9">
        <f>'Main Meals'!C141</f>
        <v>11601</v>
      </c>
      <c r="B176" s="9" t="str">
        <f>'Main Meals'!D141</f>
        <v xml:space="preserve">Creamy Pesto Rigatoni </v>
      </c>
      <c r="C176" s="7" t="s">
        <v>27</v>
      </c>
      <c r="D176" s="7" t="s">
        <v>114</v>
      </c>
      <c r="E176" s="7" t="s">
        <v>114</v>
      </c>
      <c r="F176" s="7" t="s">
        <v>27</v>
      </c>
      <c r="G176" s="7" t="s">
        <v>114</v>
      </c>
      <c r="H176" s="7" t="s">
        <v>114</v>
      </c>
      <c r="I176" s="7" t="s">
        <v>114</v>
      </c>
      <c r="J176" s="7" t="s">
        <v>27</v>
      </c>
      <c r="K176" s="7" t="s">
        <v>114</v>
      </c>
      <c r="L176" s="7" t="s">
        <v>27</v>
      </c>
      <c r="M176" s="7" t="s">
        <v>27</v>
      </c>
      <c r="N176" s="7" t="s">
        <v>27</v>
      </c>
      <c r="R176" s="7" t="s">
        <v>27</v>
      </c>
      <c r="S176" s="7" t="s">
        <v>27</v>
      </c>
      <c r="T176" s="7" t="s">
        <v>27</v>
      </c>
      <c r="U176" s="9"/>
      <c r="V176" s="9"/>
      <c r="W176" s="6" t="s">
        <v>27</v>
      </c>
      <c r="X176" s="28" t="s">
        <v>27</v>
      </c>
    </row>
    <row r="177" spans="1:39">
      <c r="A177" s="9">
        <f>'Main Meals'!C142</f>
        <v>11701</v>
      </c>
      <c r="B177" s="9" t="str">
        <f>'Main Meals'!D142</f>
        <v>Paella Valenciana (Veggie)</v>
      </c>
      <c r="C177" s="7" t="s">
        <v>27</v>
      </c>
      <c r="D177" s="7" t="s">
        <v>114</v>
      </c>
      <c r="E177" s="7" t="s">
        <v>114</v>
      </c>
      <c r="F177" s="7" t="s">
        <v>27</v>
      </c>
      <c r="G177" s="7" t="s">
        <v>114</v>
      </c>
      <c r="H177" s="7" t="s">
        <v>114</v>
      </c>
      <c r="I177" s="7" t="s">
        <v>114</v>
      </c>
      <c r="J177" s="7" t="s">
        <v>27</v>
      </c>
      <c r="K177" s="7" t="s">
        <v>114</v>
      </c>
      <c r="L177" s="7" t="s">
        <v>27</v>
      </c>
      <c r="M177" s="7" t="s">
        <v>27</v>
      </c>
      <c r="N177" s="7" t="s">
        <v>27</v>
      </c>
      <c r="R177" s="7" t="s">
        <v>27</v>
      </c>
      <c r="S177" s="7" t="s">
        <v>27</v>
      </c>
      <c r="T177" s="7" t="s">
        <v>27</v>
      </c>
      <c r="U177" s="9"/>
      <c r="V177" s="9"/>
      <c r="W177" s="6" t="s">
        <v>27</v>
      </c>
      <c r="X177" s="28" t="s">
        <v>27</v>
      </c>
    </row>
    <row r="178" spans="1:39">
      <c r="A178" s="9">
        <f>'Main Meals'!C143</f>
        <v>11702</v>
      </c>
      <c r="B178" s="9" t="str">
        <f>'Main Meals'!D143</f>
        <v>Paella De La Huerta (Chicken)</v>
      </c>
      <c r="C178" s="7" t="s">
        <v>27</v>
      </c>
      <c r="D178" s="7" t="s">
        <v>27</v>
      </c>
      <c r="E178" s="7" t="s">
        <v>27</v>
      </c>
      <c r="F178" s="7" t="s">
        <v>114</v>
      </c>
      <c r="G178" s="7" t="s">
        <v>114</v>
      </c>
      <c r="H178" s="7" t="s">
        <v>114</v>
      </c>
      <c r="I178" s="7" t="s">
        <v>114</v>
      </c>
      <c r="J178" s="7" t="s">
        <v>27</v>
      </c>
      <c r="K178" s="7" t="s">
        <v>114</v>
      </c>
      <c r="L178" s="7" t="s">
        <v>114</v>
      </c>
      <c r="M178" s="7" t="s">
        <v>27</v>
      </c>
      <c r="N178" s="7" t="s">
        <v>114</v>
      </c>
      <c r="O178" s="7" t="s">
        <v>114</v>
      </c>
      <c r="P178" s="7" t="s">
        <v>114</v>
      </c>
      <c r="Q178" s="7" t="s">
        <v>27</v>
      </c>
      <c r="R178" s="149" t="s">
        <v>27</v>
      </c>
      <c r="S178" s="7" t="s">
        <v>114</v>
      </c>
      <c r="T178" s="7" t="s">
        <v>114</v>
      </c>
      <c r="U178" s="9" t="s">
        <v>114</v>
      </c>
      <c r="V178" s="9" t="s">
        <v>114</v>
      </c>
      <c r="W178" s="6" t="s">
        <v>27</v>
      </c>
      <c r="X178" s="7" t="s">
        <v>27</v>
      </c>
    </row>
    <row r="179" spans="1:39">
      <c r="A179" s="9">
        <f>'Main Meals'!C144</f>
        <v>11801</v>
      </c>
      <c r="B179" s="414" t="str">
        <f>'Main Meals'!D144</f>
        <v xml:space="preserve">Garden Vegetable Lasagna  </v>
      </c>
      <c r="C179" s="7" t="s">
        <v>27</v>
      </c>
      <c r="D179" s="7" t="s">
        <v>114</v>
      </c>
      <c r="E179" s="7" t="s">
        <v>114</v>
      </c>
      <c r="F179" s="7" t="s">
        <v>27</v>
      </c>
      <c r="G179" s="7" t="s">
        <v>114</v>
      </c>
      <c r="H179" s="7" t="s">
        <v>114</v>
      </c>
      <c r="I179" s="7" t="s">
        <v>114</v>
      </c>
      <c r="J179" s="7" t="s">
        <v>114</v>
      </c>
      <c r="K179" s="7" t="s">
        <v>114</v>
      </c>
      <c r="L179" s="7" t="s">
        <v>114</v>
      </c>
      <c r="R179" s="149" t="s">
        <v>27</v>
      </c>
      <c r="S179" s="7" t="s">
        <v>27</v>
      </c>
      <c r="T179" s="7" t="s">
        <v>27</v>
      </c>
      <c r="U179" s="7" t="s">
        <v>114</v>
      </c>
      <c r="V179" s="7" t="s">
        <v>114</v>
      </c>
      <c r="W179" s="7" t="s">
        <v>114</v>
      </c>
      <c r="X179" s="7" t="s">
        <v>27</v>
      </c>
    </row>
    <row r="180" spans="1:39">
      <c r="A180" s="9">
        <f>'Main Meals'!C247</f>
        <v>11802</v>
      </c>
      <c r="B180" s="9" t="str">
        <f>'Main Meals'!D247</f>
        <v xml:space="preserve">Garden Vegetable Lasagna (family style) </v>
      </c>
      <c r="C180" s="7" t="s">
        <v>27</v>
      </c>
      <c r="D180" s="7" t="s">
        <v>114</v>
      </c>
      <c r="E180" s="7" t="s">
        <v>114</v>
      </c>
      <c r="F180" s="7" t="s">
        <v>27</v>
      </c>
      <c r="G180" s="7" t="s">
        <v>114</v>
      </c>
      <c r="H180" s="7" t="s">
        <v>114</v>
      </c>
      <c r="I180" s="7" t="s">
        <v>114</v>
      </c>
      <c r="J180" s="7" t="s">
        <v>114</v>
      </c>
      <c r="K180" s="7" t="s">
        <v>114</v>
      </c>
      <c r="L180" s="7" t="s">
        <v>114</v>
      </c>
      <c r="M180" s="7" t="s">
        <v>27</v>
      </c>
      <c r="N180" s="7" t="s">
        <v>27</v>
      </c>
      <c r="R180" s="7" t="s">
        <v>27</v>
      </c>
      <c r="S180" s="7" t="s">
        <v>27</v>
      </c>
      <c r="T180" s="7" t="s">
        <v>27</v>
      </c>
      <c r="U180" s="7" t="s">
        <v>114</v>
      </c>
      <c r="V180" s="7" t="s">
        <v>114</v>
      </c>
      <c r="W180" s="7" t="s">
        <v>114</v>
      </c>
      <c r="X180" s="28" t="s">
        <v>27</v>
      </c>
      <c r="Y180" s="28"/>
      <c r="Z180" s="28"/>
      <c r="AA180" s="28"/>
      <c r="AB180" s="28"/>
      <c r="AC180" s="28"/>
      <c r="AD180" s="28"/>
      <c r="AE180" s="28"/>
      <c r="AF180" s="28"/>
      <c r="AG180" s="28"/>
      <c r="AH180" s="28"/>
      <c r="AI180" s="28"/>
      <c r="AJ180" s="28"/>
      <c r="AK180" s="28"/>
      <c r="AL180" s="28"/>
      <c r="AM180" s="28"/>
    </row>
    <row r="181" spans="1:39">
      <c r="A181" s="9">
        <f>'Main Meals'!C145</f>
        <v>11901</v>
      </c>
      <c r="B181" s="9" t="str">
        <f>'Main Meals'!D145</f>
        <v xml:space="preserve">New England Cod Chowder </v>
      </c>
      <c r="C181" s="7" t="s">
        <v>27</v>
      </c>
      <c r="D181" s="7" t="s">
        <v>114</v>
      </c>
      <c r="E181" s="7" t="s">
        <v>114</v>
      </c>
      <c r="F181" s="7" t="s">
        <v>27</v>
      </c>
      <c r="G181" s="7" t="s">
        <v>114</v>
      </c>
      <c r="H181" s="7" t="s">
        <v>114</v>
      </c>
      <c r="I181" s="7" t="s">
        <v>114</v>
      </c>
      <c r="J181" s="7" t="s">
        <v>27</v>
      </c>
      <c r="K181" s="7" t="s">
        <v>114</v>
      </c>
      <c r="L181" s="7" t="s">
        <v>27</v>
      </c>
      <c r="M181" s="7" t="s">
        <v>27</v>
      </c>
      <c r="N181" s="7" t="s">
        <v>27</v>
      </c>
      <c r="R181" s="7" t="s">
        <v>27</v>
      </c>
      <c r="S181" s="7" t="s">
        <v>27</v>
      </c>
      <c r="T181" s="7" t="s">
        <v>27</v>
      </c>
      <c r="U181" s="9"/>
      <c r="V181" s="9"/>
      <c r="W181" s="6" t="s">
        <v>27</v>
      </c>
      <c r="X181" s="28" t="s">
        <v>27</v>
      </c>
    </row>
    <row r="182" spans="1:39">
      <c r="A182" s="9">
        <f>'Main Meals'!C146</f>
        <v>12001</v>
      </c>
      <c r="B182" s="9" t="str">
        <f>'Main Meals'!D146</f>
        <v xml:space="preserve">Thyme Lemonade </v>
      </c>
      <c r="C182" s="7" t="s">
        <v>27</v>
      </c>
      <c r="D182" s="7" t="s">
        <v>114</v>
      </c>
      <c r="E182" s="7" t="s">
        <v>114</v>
      </c>
      <c r="F182" s="7" t="s">
        <v>27</v>
      </c>
      <c r="G182" s="7" t="s">
        <v>114</v>
      </c>
      <c r="H182" s="7" t="s">
        <v>114</v>
      </c>
      <c r="I182" s="7" t="s">
        <v>114</v>
      </c>
      <c r="J182" s="7" t="s">
        <v>27</v>
      </c>
      <c r="K182" s="7" t="s">
        <v>114</v>
      </c>
      <c r="L182" s="7" t="s">
        <v>27</v>
      </c>
      <c r="M182" s="7" t="s">
        <v>27</v>
      </c>
      <c r="N182" s="7" t="s">
        <v>27</v>
      </c>
      <c r="R182" s="7" t="s">
        <v>27</v>
      </c>
      <c r="S182" s="7" t="s">
        <v>27</v>
      </c>
      <c r="T182" s="7" t="s">
        <v>27</v>
      </c>
      <c r="U182" s="9"/>
      <c r="V182" s="9"/>
      <c r="W182" s="6" t="s">
        <v>27</v>
      </c>
      <c r="X182" s="28" t="s">
        <v>27</v>
      </c>
    </row>
    <row r="183" spans="1:39">
      <c r="A183" s="9">
        <f>'Main Meals'!C147</f>
        <v>12100</v>
      </c>
      <c r="B183" s="9" t="str">
        <f>'Main Meals'!D147</f>
        <v xml:space="preserve">Homestyle Lemonade </v>
      </c>
      <c r="C183" s="7" t="s">
        <v>114</v>
      </c>
      <c r="D183" s="7" t="s">
        <v>114</v>
      </c>
      <c r="E183" s="7" t="s">
        <v>114</v>
      </c>
      <c r="F183" s="7" t="s">
        <v>114</v>
      </c>
      <c r="G183" s="7" t="s">
        <v>114</v>
      </c>
      <c r="H183" s="7" t="s">
        <v>114</v>
      </c>
      <c r="I183" s="7" t="s">
        <v>114</v>
      </c>
      <c r="J183" s="7" t="s">
        <v>114</v>
      </c>
      <c r="K183" s="7" t="s">
        <v>114</v>
      </c>
      <c r="L183" s="7" t="s">
        <v>114</v>
      </c>
      <c r="M183" s="7" t="s">
        <v>114</v>
      </c>
      <c r="N183" s="7" t="s">
        <v>114</v>
      </c>
      <c r="R183" s="7" t="s">
        <v>114</v>
      </c>
      <c r="S183" s="7" t="s">
        <v>27</v>
      </c>
      <c r="T183" s="7" t="s">
        <v>114</v>
      </c>
      <c r="U183" s="9" t="s">
        <v>114</v>
      </c>
      <c r="V183" s="9" t="s">
        <v>114</v>
      </c>
      <c r="W183" s="6" t="s">
        <v>114</v>
      </c>
      <c r="X183" s="28" t="s">
        <v>27</v>
      </c>
    </row>
    <row r="184" spans="1:39">
      <c r="A184" s="9">
        <f>'Main Meals'!C148</f>
        <v>12201</v>
      </c>
      <c r="B184" s="9" t="str">
        <f>'Main Meals'!D148</f>
        <v xml:space="preserve">Mint Green Iced Tea </v>
      </c>
      <c r="C184" s="7" t="s">
        <v>27</v>
      </c>
      <c r="D184" s="7" t="s">
        <v>114</v>
      </c>
      <c r="E184" s="7" t="s">
        <v>114</v>
      </c>
      <c r="F184" s="7" t="s">
        <v>27</v>
      </c>
      <c r="G184" s="7" t="s">
        <v>114</v>
      </c>
      <c r="H184" s="7" t="s">
        <v>114</v>
      </c>
      <c r="I184" s="7" t="s">
        <v>114</v>
      </c>
      <c r="J184" s="7" t="s">
        <v>27</v>
      </c>
      <c r="K184" s="7" t="s">
        <v>114</v>
      </c>
      <c r="L184" s="7" t="s">
        <v>27</v>
      </c>
      <c r="M184" s="7" t="s">
        <v>27</v>
      </c>
      <c r="N184" s="7" t="s">
        <v>27</v>
      </c>
      <c r="R184" s="7" t="s">
        <v>27</v>
      </c>
      <c r="S184" s="7" t="s">
        <v>27</v>
      </c>
      <c r="T184" s="7" t="s">
        <v>27</v>
      </c>
      <c r="U184" s="9"/>
      <c r="V184" s="9"/>
      <c r="W184" s="6" t="s">
        <v>27</v>
      </c>
      <c r="X184" s="28" t="s">
        <v>27</v>
      </c>
    </row>
    <row r="185" spans="1:39">
      <c r="A185" s="9">
        <f>'Main Meals'!C149</f>
        <v>12300</v>
      </c>
      <c r="B185" s="9" t="str">
        <f>'Main Meals'!D149</f>
        <v xml:space="preserve">Half &amp; Half  </v>
      </c>
      <c r="C185" s="7" t="s">
        <v>27</v>
      </c>
      <c r="D185" s="7" t="s">
        <v>114</v>
      </c>
      <c r="E185" s="7" t="s">
        <v>114</v>
      </c>
      <c r="F185" s="7" t="s">
        <v>27</v>
      </c>
      <c r="G185" s="7" t="s">
        <v>114</v>
      </c>
      <c r="H185" s="7" t="s">
        <v>114</v>
      </c>
      <c r="I185" s="7" t="s">
        <v>114</v>
      </c>
      <c r="J185" s="7" t="s">
        <v>27</v>
      </c>
      <c r="K185" s="7" t="s">
        <v>114</v>
      </c>
      <c r="L185" s="7" t="s">
        <v>27</v>
      </c>
      <c r="M185" s="7" t="s">
        <v>27</v>
      </c>
      <c r="N185" s="7" t="s">
        <v>27</v>
      </c>
      <c r="R185" s="7" t="s">
        <v>27</v>
      </c>
      <c r="S185" s="7" t="s">
        <v>27</v>
      </c>
      <c r="T185" s="7" t="s">
        <v>27</v>
      </c>
      <c r="U185" s="9"/>
      <c r="V185" s="9"/>
      <c r="W185" s="6" t="s">
        <v>27</v>
      </c>
      <c r="X185" s="28" t="s">
        <v>27</v>
      </c>
    </row>
    <row r="186" spans="1:39">
      <c r="A186" s="9">
        <f>'Main Meals'!C150</f>
        <v>12400</v>
      </c>
      <c r="B186" s="9" t="str">
        <f>'Main Meals'!D150</f>
        <v xml:space="preserve">Mocha Espresso Energy Bites </v>
      </c>
      <c r="C186" s="7" t="s">
        <v>114</v>
      </c>
      <c r="D186" s="7" t="s">
        <v>114</v>
      </c>
      <c r="E186" s="7" t="s">
        <v>114</v>
      </c>
      <c r="F186" s="7" t="s">
        <v>114</v>
      </c>
      <c r="G186" s="7" t="s">
        <v>114</v>
      </c>
      <c r="H186" s="7" t="s">
        <v>114</v>
      </c>
      <c r="I186" s="7" t="s">
        <v>114</v>
      </c>
      <c r="J186" s="7" t="s">
        <v>27</v>
      </c>
      <c r="K186" s="7" t="s">
        <v>114</v>
      </c>
      <c r="L186" s="7" t="s">
        <v>114</v>
      </c>
      <c r="M186" s="7" t="s">
        <v>114</v>
      </c>
      <c r="N186" s="7" t="s">
        <v>114</v>
      </c>
      <c r="O186" s="7" t="s">
        <v>114</v>
      </c>
      <c r="P186" s="7" t="s">
        <v>114</v>
      </c>
      <c r="Q186" s="7" t="s">
        <v>114</v>
      </c>
      <c r="R186" s="149" t="s">
        <v>114</v>
      </c>
      <c r="S186" s="7" t="s">
        <v>27</v>
      </c>
      <c r="T186" s="7" t="s">
        <v>114</v>
      </c>
      <c r="U186" s="9" t="s">
        <v>27</v>
      </c>
      <c r="V186" s="7" t="s">
        <v>114</v>
      </c>
      <c r="W186" s="7" t="s">
        <v>114</v>
      </c>
      <c r="X186" s="7" t="s">
        <v>27</v>
      </c>
    </row>
    <row r="187" spans="1:39">
      <c r="A187" s="9">
        <f>'Main Meals'!C169</f>
        <v>12402</v>
      </c>
      <c r="B187" s="9" t="str">
        <f>'Main Meals'!D169</f>
        <v>Mocha Espresso Energy Bites_2 pack</v>
      </c>
      <c r="C187" s="7" t="s">
        <v>27</v>
      </c>
      <c r="D187" s="7" t="s">
        <v>114</v>
      </c>
      <c r="E187" s="7" t="s">
        <v>114</v>
      </c>
      <c r="F187" s="7" t="s">
        <v>27</v>
      </c>
      <c r="G187" s="7" t="s">
        <v>114</v>
      </c>
      <c r="H187" s="7" t="s">
        <v>114</v>
      </c>
      <c r="I187" s="7" t="s">
        <v>114</v>
      </c>
      <c r="J187" s="7" t="s">
        <v>27</v>
      </c>
      <c r="K187" s="7" t="s">
        <v>114</v>
      </c>
      <c r="L187" s="7" t="s">
        <v>27</v>
      </c>
      <c r="M187" s="7" t="s">
        <v>27</v>
      </c>
      <c r="N187" s="7" t="s">
        <v>27</v>
      </c>
      <c r="R187" s="7" t="s">
        <v>27</v>
      </c>
      <c r="S187" s="7" t="s">
        <v>27</v>
      </c>
      <c r="T187" s="7" t="s">
        <v>27</v>
      </c>
      <c r="U187" s="9"/>
      <c r="V187" s="9"/>
      <c r="W187" s="7" t="s">
        <v>114</v>
      </c>
      <c r="X187" s="28" t="s">
        <v>27</v>
      </c>
      <c r="Z187" s="28"/>
      <c r="AA187" s="28"/>
      <c r="AB187" s="28"/>
      <c r="AC187" s="28"/>
      <c r="AD187" s="28"/>
      <c r="AE187" s="28"/>
      <c r="AF187" s="28"/>
      <c r="AG187" s="28"/>
      <c r="AH187" s="28"/>
      <c r="AI187" s="28"/>
      <c r="AJ187" s="28"/>
      <c r="AK187" s="28"/>
      <c r="AL187" s="28"/>
      <c r="AM187" s="28"/>
    </row>
    <row r="188" spans="1:39">
      <c r="A188" s="9">
        <f>'Main Meals'!C151</f>
        <v>12500</v>
      </c>
      <c r="B188" s="9" t="str">
        <f>'Main Meals'!D151</f>
        <v xml:space="preserve">Hummus &amp; Carrots </v>
      </c>
      <c r="C188" s="7" t="s">
        <v>114</v>
      </c>
      <c r="D188" s="7" t="s">
        <v>114</v>
      </c>
      <c r="E188" s="7" t="s">
        <v>114</v>
      </c>
      <c r="F188" s="7" t="s">
        <v>114</v>
      </c>
      <c r="G188" s="7" t="s">
        <v>114</v>
      </c>
      <c r="H188" s="7" t="s">
        <v>114</v>
      </c>
      <c r="I188" s="7" t="s">
        <v>114</v>
      </c>
      <c r="J188" s="7" t="s">
        <v>114</v>
      </c>
      <c r="K188" s="7" t="s">
        <v>114</v>
      </c>
      <c r="L188" s="7" t="s">
        <v>114</v>
      </c>
      <c r="M188" s="7" t="s">
        <v>114</v>
      </c>
      <c r="N188" s="7" t="s">
        <v>114</v>
      </c>
      <c r="O188" s="7" t="s">
        <v>114</v>
      </c>
      <c r="P188" s="7" t="s">
        <v>114</v>
      </c>
      <c r="Q188" s="7" t="s">
        <v>114</v>
      </c>
      <c r="R188" s="149" t="s">
        <v>114</v>
      </c>
      <c r="S188" s="7" t="s">
        <v>27</v>
      </c>
      <c r="T188" s="7" t="s">
        <v>114</v>
      </c>
      <c r="U188" s="7" t="s">
        <v>27</v>
      </c>
      <c r="V188" s="7" t="s">
        <v>114</v>
      </c>
      <c r="W188" s="6" t="s">
        <v>27</v>
      </c>
      <c r="X188" s="7" t="s">
        <v>27</v>
      </c>
    </row>
    <row r="189" spans="1:39">
      <c r="A189" s="9">
        <f>'Main Meals'!C152</f>
        <v>12601</v>
      </c>
      <c r="B189" s="9" t="str">
        <f>'Main Meals'!D152</f>
        <v xml:space="preserve">Grilled Steak </v>
      </c>
      <c r="C189" s="7" t="s">
        <v>27</v>
      </c>
      <c r="D189" s="7" t="s">
        <v>114</v>
      </c>
      <c r="E189" s="7" t="s">
        <v>114</v>
      </c>
      <c r="F189" s="7" t="s">
        <v>27</v>
      </c>
      <c r="G189" s="7" t="s">
        <v>114</v>
      </c>
      <c r="H189" s="7" t="s">
        <v>114</v>
      </c>
      <c r="I189" s="7" t="s">
        <v>114</v>
      </c>
      <c r="J189" s="7" t="s">
        <v>27</v>
      </c>
      <c r="K189" s="7" t="s">
        <v>114</v>
      </c>
      <c r="L189" s="7" t="s">
        <v>27</v>
      </c>
      <c r="M189" s="7" t="s">
        <v>27</v>
      </c>
      <c r="N189" s="7" t="s">
        <v>27</v>
      </c>
      <c r="R189" s="7" t="s">
        <v>27</v>
      </c>
      <c r="S189" s="7" t="s">
        <v>27</v>
      </c>
      <c r="T189" s="7" t="s">
        <v>27</v>
      </c>
      <c r="U189" s="9"/>
      <c r="V189" s="9"/>
      <c r="W189" s="6" t="s">
        <v>27</v>
      </c>
      <c r="X189" s="28" t="s">
        <v>27</v>
      </c>
    </row>
    <row r="190" spans="1:39">
      <c r="A190" s="9">
        <f>'Main Meals'!C153</f>
        <v>12701</v>
      </c>
      <c r="B190" s="9" t="str">
        <f>'Main Meals'!D153</f>
        <v xml:space="preserve">Case of water bottles </v>
      </c>
      <c r="C190" s="7" t="s">
        <v>114</v>
      </c>
      <c r="D190" s="7" t="s">
        <v>114</v>
      </c>
      <c r="E190" s="7" t="s">
        <v>114</v>
      </c>
      <c r="F190" s="7" t="s">
        <v>114</v>
      </c>
      <c r="G190" s="7" t="s">
        <v>114</v>
      </c>
      <c r="H190" s="7" t="s">
        <v>114</v>
      </c>
      <c r="I190" s="7" t="s">
        <v>114</v>
      </c>
      <c r="J190" s="7" t="s">
        <v>114</v>
      </c>
      <c r="K190" s="7" t="s">
        <v>114</v>
      </c>
      <c r="L190" s="7" t="s">
        <v>114</v>
      </c>
      <c r="M190" s="7" t="s">
        <v>114</v>
      </c>
      <c r="N190" s="7" t="s">
        <v>114</v>
      </c>
      <c r="R190" s="7" t="s">
        <v>114</v>
      </c>
      <c r="S190" s="7" t="s">
        <v>114</v>
      </c>
      <c r="T190" s="7" t="s">
        <v>114</v>
      </c>
      <c r="W190" s="6" t="s">
        <v>27</v>
      </c>
      <c r="X190" s="28" t="s">
        <v>27</v>
      </c>
      <c r="Y190" s="28"/>
      <c r="Z190" s="28"/>
      <c r="AA190" s="28"/>
      <c r="AB190" s="28"/>
      <c r="AC190" s="28"/>
      <c r="AD190" s="28"/>
      <c r="AE190" s="28"/>
      <c r="AF190" s="28"/>
      <c r="AG190" s="28"/>
      <c r="AH190" s="28"/>
      <c r="AI190" s="28"/>
      <c r="AJ190" s="28"/>
      <c r="AK190" s="28"/>
      <c r="AL190" s="28"/>
      <c r="AM190" s="28"/>
    </row>
    <row r="191" spans="1:39">
      <c r="A191" s="9">
        <f>'Main Meals'!C154</f>
        <v>12800</v>
      </c>
      <c r="B191" s="9" t="str">
        <f>'Main Meals'!D154</f>
        <v xml:space="preserve">Classic Mac &amp; Cheese </v>
      </c>
      <c r="C191" s="7" t="s">
        <v>27</v>
      </c>
      <c r="D191" s="7" t="s">
        <v>114</v>
      </c>
      <c r="E191" s="7" t="s">
        <v>114</v>
      </c>
      <c r="F191" s="7" t="s">
        <v>27</v>
      </c>
      <c r="G191" s="7" t="s">
        <v>114</v>
      </c>
      <c r="H191" s="7" t="s">
        <v>114</v>
      </c>
      <c r="I191" s="7" t="s">
        <v>114</v>
      </c>
      <c r="J191" s="7" t="s">
        <v>114</v>
      </c>
      <c r="K191" s="7" t="s">
        <v>114</v>
      </c>
      <c r="L191" s="7" t="s">
        <v>114</v>
      </c>
      <c r="M191" s="7" t="s">
        <v>27</v>
      </c>
      <c r="N191" s="7" t="s">
        <v>27</v>
      </c>
      <c r="O191" s="7" t="s">
        <v>114</v>
      </c>
      <c r="P191" s="7" t="s">
        <v>114</v>
      </c>
      <c r="Q191" s="7" t="s">
        <v>114</v>
      </c>
      <c r="R191" s="149" t="s">
        <v>27</v>
      </c>
      <c r="S191" s="7" t="s">
        <v>27</v>
      </c>
      <c r="T191" s="7" t="s">
        <v>27</v>
      </c>
      <c r="U191" s="7" t="s">
        <v>114</v>
      </c>
      <c r="V191" s="7" t="s">
        <v>114</v>
      </c>
      <c r="W191" s="7" t="s">
        <v>114</v>
      </c>
      <c r="X191" s="7" t="s">
        <v>27</v>
      </c>
      <c r="Y191" s="28"/>
      <c r="Z191" s="28"/>
      <c r="AA191" s="28"/>
      <c r="AB191" s="28"/>
      <c r="AC191" s="28"/>
      <c r="AD191" s="28"/>
      <c r="AE191" s="28"/>
      <c r="AF191" s="28"/>
      <c r="AG191" s="28"/>
      <c r="AH191" s="28"/>
      <c r="AI191" s="28"/>
      <c r="AJ191" s="28"/>
      <c r="AK191" s="28"/>
      <c r="AL191" s="28"/>
      <c r="AM191" s="28"/>
    </row>
    <row r="192" spans="1:39">
      <c r="A192" s="9">
        <f>'Main Meals'!C240</f>
        <v>12802</v>
      </c>
      <c r="B192" s="9" t="str">
        <f>'Main Meals'!D240</f>
        <v xml:space="preserve">Classic Mac &amp; Cheese (family style)  </v>
      </c>
      <c r="C192" s="7" t="s">
        <v>27</v>
      </c>
      <c r="D192" s="7" t="s">
        <v>114</v>
      </c>
      <c r="E192" s="7" t="s">
        <v>114</v>
      </c>
      <c r="F192" s="7" t="s">
        <v>27</v>
      </c>
      <c r="G192" s="7" t="s">
        <v>114</v>
      </c>
      <c r="H192" s="7" t="s">
        <v>114</v>
      </c>
      <c r="I192" s="7" t="s">
        <v>114</v>
      </c>
      <c r="J192" s="7" t="s">
        <v>114</v>
      </c>
      <c r="K192" s="7" t="s">
        <v>114</v>
      </c>
      <c r="L192" s="7" t="s">
        <v>114</v>
      </c>
      <c r="M192" s="7" t="s">
        <v>27</v>
      </c>
      <c r="N192" s="7" t="s">
        <v>27</v>
      </c>
      <c r="R192" s="149" t="s">
        <v>27</v>
      </c>
      <c r="S192" s="7" t="s">
        <v>27</v>
      </c>
      <c r="T192" s="7" t="s">
        <v>27</v>
      </c>
      <c r="U192" s="7" t="s">
        <v>114</v>
      </c>
      <c r="V192" s="7" t="s">
        <v>114</v>
      </c>
      <c r="W192" s="7" t="s">
        <v>114</v>
      </c>
      <c r="X192" s="7" t="s">
        <v>27</v>
      </c>
      <c r="Y192" s="28"/>
      <c r="Z192" s="28"/>
      <c r="AA192" s="28"/>
      <c r="AB192" s="28"/>
      <c r="AC192" s="28"/>
      <c r="AD192" s="28"/>
      <c r="AE192" s="28"/>
      <c r="AF192" s="28"/>
      <c r="AG192" s="28"/>
      <c r="AH192" s="28"/>
      <c r="AI192" s="28"/>
      <c r="AJ192" s="28"/>
      <c r="AK192" s="28"/>
      <c r="AL192" s="28"/>
      <c r="AM192" s="28"/>
    </row>
    <row r="193" spans="1:39">
      <c r="A193" s="9">
        <f>'Main Meals'!C155</f>
        <v>12900</v>
      </c>
      <c r="B193" s="9" t="str">
        <f>'Main Meals'!D155</f>
        <v xml:space="preserve">Basmati Rice </v>
      </c>
      <c r="C193" s="7" t="s">
        <v>114</v>
      </c>
      <c r="D193" s="7" t="s">
        <v>114</v>
      </c>
      <c r="E193" s="7" t="s">
        <v>114</v>
      </c>
      <c r="F193" s="7" t="s">
        <v>114</v>
      </c>
      <c r="G193" s="7" t="s">
        <v>114</v>
      </c>
      <c r="H193" s="7" t="s">
        <v>114</v>
      </c>
      <c r="I193" s="7" t="s">
        <v>114</v>
      </c>
      <c r="J193" s="7" t="s">
        <v>114</v>
      </c>
      <c r="K193" s="7" t="s">
        <v>114</v>
      </c>
      <c r="L193" s="7" t="s">
        <v>114</v>
      </c>
      <c r="M193" s="7" t="s">
        <v>114</v>
      </c>
      <c r="N193" s="7" t="s">
        <v>114</v>
      </c>
      <c r="O193" s="7" t="s">
        <v>114</v>
      </c>
      <c r="P193" s="7" t="s">
        <v>114</v>
      </c>
      <c r="Q193" s="7" t="s">
        <v>114</v>
      </c>
      <c r="R193" s="149" t="s">
        <v>114</v>
      </c>
      <c r="S193" s="7" t="s">
        <v>27</v>
      </c>
      <c r="T193" s="7" t="s">
        <v>114</v>
      </c>
      <c r="U193" s="7" t="s">
        <v>114</v>
      </c>
      <c r="V193" s="7" t="s">
        <v>114</v>
      </c>
      <c r="W193" s="6" t="s">
        <v>27</v>
      </c>
      <c r="X193" s="7" t="s">
        <v>27</v>
      </c>
      <c r="Y193" s="28"/>
      <c r="Z193" s="28"/>
      <c r="AA193" s="28"/>
      <c r="AB193" s="28"/>
      <c r="AC193" s="28"/>
      <c r="AD193" s="28"/>
      <c r="AE193" s="28"/>
      <c r="AF193" s="28"/>
      <c r="AG193" s="28"/>
      <c r="AH193" s="28"/>
      <c r="AI193" s="28"/>
      <c r="AJ193" s="28"/>
      <c r="AK193" s="28"/>
      <c r="AL193" s="28"/>
      <c r="AM193" s="28"/>
    </row>
    <row r="194" spans="1:39">
      <c r="A194" s="9">
        <f>'Main Meals'!C156</f>
        <v>13000</v>
      </c>
      <c r="B194" s="9" t="str">
        <f>'Main Meals'!D156</f>
        <v xml:space="preserve">Pulled BBQ Chicken </v>
      </c>
      <c r="C194" s="7" t="s">
        <v>27</v>
      </c>
      <c r="D194" s="7" t="s">
        <v>27</v>
      </c>
      <c r="E194" s="7" t="s">
        <v>27</v>
      </c>
      <c r="F194" s="7" t="s">
        <v>27</v>
      </c>
      <c r="G194" s="7" t="s">
        <v>114</v>
      </c>
      <c r="H194" s="7" t="s">
        <v>114</v>
      </c>
      <c r="I194" s="7" t="s">
        <v>114</v>
      </c>
      <c r="J194" s="7" t="s">
        <v>114</v>
      </c>
      <c r="K194" s="7" t="s">
        <v>114</v>
      </c>
      <c r="L194" s="7" t="s">
        <v>114</v>
      </c>
      <c r="M194" s="7" t="s">
        <v>27</v>
      </c>
      <c r="N194" s="7" t="s">
        <v>114</v>
      </c>
      <c r="O194" s="7" t="s">
        <v>114</v>
      </c>
      <c r="P194" s="7" t="s">
        <v>114</v>
      </c>
      <c r="Q194" s="7" t="s">
        <v>27</v>
      </c>
      <c r="R194" s="149" t="s">
        <v>114</v>
      </c>
      <c r="S194" s="7" t="s">
        <v>114</v>
      </c>
      <c r="T194" s="7" t="s">
        <v>561</v>
      </c>
      <c r="U194" s="7" t="s">
        <v>114</v>
      </c>
      <c r="V194" s="7" t="s">
        <v>114</v>
      </c>
      <c r="W194" s="7" t="s">
        <v>114</v>
      </c>
      <c r="X194" s="7" t="s">
        <v>27</v>
      </c>
      <c r="Y194" s="28"/>
      <c r="Z194" s="28"/>
      <c r="AA194" s="28"/>
      <c r="AB194" s="28"/>
      <c r="AC194" s="28"/>
      <c r="AD194" s="28"/>
      <c r="AE194" s="28"/>
      <c r="AF194" s="28"/>
      <c r="AG194" s="28"/>
      <c r="AH194" s="28"/>
      <c r="AI194" s="28"/>
      <c r="AJ194" s="28"/>
      <c r="AK194" s="28"/>
      <c r="AL194" s="28"/>
      <c r="AM194" s="28"/>
    </row>
    <row r="195" spans="1:39">
      <c r="A195" s="9">
        <f>'Main Meals'!C157</f>
        <v>13101</v>
      </c>
      <c r="B195" s="9" t="str">
        <f>'Main Meals'!D157</f>
        <v xml:space="preserve">Parsnip Puree </v>
      </c>
      <c r="C195" s="7" t="s">
        <v>114</v>
      </c>
      <c r="D195" s="7" t="s">
        <v>114</v>
      </c>
      <c r="E195" s="7" t="s">
        <v>114</v>
      </c>
      <c r="F195" s="7" t="s">
        <v>114</v>
      </c>
      <c r="G195" s="7" t="s">
        <v>114</v>
      </c>
      <c r="H195" s="7" t="s">
        <v>114</v>
      </c>
      <c r="I195" s="7" t="s">
        <v>114</v>
      </c>
      <c r="J195" s="7" t="s">
        <v>114</v>
      </c>
      <c r="K195" s="7" t="s">
        <v>114</v>
      </c>
      <c r="L195" s="7" t="s">
        <v>114</v>
      </c>
      <c r="M195" s="7" t="s">
        <v>27</v>
      </c>
      <c r="N195" s="7" t="s">
        <v>114</v>
      </c>
      <c r="R195" s="7" t="s">
        <v>114</v>
      </c>
      <c r="S195" s="7" t="s">
        <v>27</v>
      </c>
      <c r="T195" s="7" t="s">
        <v>114</v>
      </c>
      <c r="U195" s="7" t="s">
        <v>114</v>
      </c>
      <c r="V195" s="7" t="s">
        <v>114</v>
      </c>
      <c r="W195" s="7" t="s">
        <v>114</v>
      </c>
      <c r="X195" s="28" t="s">
        <v>27</v>
      </c>
      <c r="Y195" s="28"/>
      <c r="Z195" s="28"/>
      <c r="AA195" s="28"/>
      <c r="AB195" s="28"/>
      <c r="AC195" s="28"/>
      <c r="AD195" s="28"/>
      <c r="AE195" s="28"/>
      <c r="AF195" s="28"/>
      <c r="AG195" s="28"/>
      <c r="AH195" s="28"/>
      <c r="AI195" s="28"/>
      <c r="AJ195" s="28"/>
      <c r="AK195" s="28"/>
      <c r="AL195" s="28"/>
      <c r="AM195" s="28"/>
    </row>
    <row r="196" spans="1:39">
      <c r="A196" s="9">
        <f>'Main Meals'!C158</f>
        <v>13201</v>
      </c>
      <c r="B196" s="9" t="str">
        <f>'Main Meals'!D158</f>
        <v xml:space="preserve">Wild Rice </v>
      </c>
      <c r="C196" s="7" t="s">
        <v>114</v>
      </c>
      <c r="D196" s="7" t="s">
        <v>114</v>
      </c>
      <c r="E196" s="7" t="s">
        <v>114</v>
      </c>
      <c r="F196" s="7" t="s">
        <v>114</v>
      </c>
      <c r="G196" s="7" t="s">
        <v>114</v>
      </c>
      <c r="H196" s="7" t="s">
        <v>114</v>
      </c>
      <c r="I196" s="7" t="s">
        <v>114</v>
      </c>
      <c r="J196" s="7" t="s">
        <v>114</v>
      </c>
      <c r="K196" s="7" t="s">
        <v>114</v>
      </c>
      <c r="L196" s="7" t="s">
        <v>114</v>
      </c>
      <c r="M196" s="7" t="s">
        <v>114</v>
      </c>
      <c r="N196" s="7" t="s">
        <v>114</v>
      </c>
      <c r="R196" s="7" t="s">
        <v>114</v>
      </c>
      <c r="S196" s="7" t="s">
        <v>27</v>
      </c>
      <c r="T196" s="7" t="s">
        <v>114</v>
      </c>
      <c r="U196" s="7" t="s">
        <v>27</v>
      </c>
      <c r="V196" s="7" t="s">
        <v>114</v>
      </c>
      <c r="W196" s="6" t="s">
        <v>27</v>
      </c>
      <c r="X196" s="28" t="s">
        <v>27</v>
      </c>
      <c r="Y196" s="28"/>
      <c r="Z196" s="28"/>
      <c r="AA196" s="28"/>
      <c r="AB196" s="28"/>
      <c r="AC196" s="28"/>
      <c r="AD196" s="28"/>
      <c r="AE196" s="28"/>
      <c r="AF196" s="28"/>
      <c r="AG196" s="28"/>
      <c r="AH196" s="28"/>
      <c r="AI196" s="28"/>
      <c r="AJ196" s="28"/>
      <c r="AK196" s="28"/>
      <c r="AL196" s="28"/>
      <c r="AM196" s="28"/>
    </row>
    <row r="197" spans="1:39">
      <c r="A197" s="9">
        <f>'Main Meals'!C159</f>
        <v>13300</v>
      </c>
      <c r="B197" s="9" t="str">
        <f>'Main Meals'!D159</f>
        <v xml:space="preserve">Hummus   </v>
      </c>
      <c r="C197" s="7" t="s">
        <v>114</v>
      </c>
      <c r="D197" s="7" t="s">
        <v>114</v>
      </c>
      <c r="E197" s="7" t="s">
        <v>114</v>
      </c>
      <c r="F197" s="7" t="s">
        <v>114</v>
      </c>
      <c r="G197" s="7" t="s">
        <v>114</v>
      </c>
      <c r="H197" s="7" t="s">
        <v>114</v>
      </c>
      <c r="I197" s="7" t="s">
        <v>114</v>
      </c>
      <c r="J197" s="7" t="s">
        <v>114</v>
      </c>
      <c r="K197" s="7" t="s">
        <v>114</v>
      </c>
      <c r="L197" s="7" t="s">
        <v>114</v>
      </c>
      <c r="M197" s="7" t="s">
        <v>114</v>
      </c>
      <c r="N197" s="7" t="s">
        <v>114</v>
      </c>
      <c r="O197" s="7" t="s">
        <v>114</v>
      </c>
      <c r="P197" s="7" t="s">
        <v>114</v>
      </c>
      <c r="Q197" s="7" t="s">
        <v>114</v>
      </c>
      <c r="R197" s="149" t="s">
        <v>114</v>
      </c>
      <c r="S197" s="7" t="s">
        <v>27</v>
      </c>
      <c r="T197" s="7" t="s">
        <v>114</v>
      </c>
      <c r="U197" s="7" t="s">
        <v>114</v>
      </c>
      <c r="V197" s="7" t="s">
        <v>114</v>
      </c>
      <c r="W197" s="7" t="s">
        <v>114</v>
      </c>
      <c r="X197" s="7" t="s">
        <v>27</v>
      </c>
      <c r="Y197" s="28"/>
      <c r="Z197" s="28"/>
      <c r="AA197" s="28"/>
      <c r="AB197" s="28"/>
      <c r="AC197" s="28"/>
      <c r="AD197" s="28"/>
      <c r="AE197" s="28"/>
      <c r="AF197" s="28"/>
      <c r="AG197" s="28"/>
      <c r="AH197" s="28"/>
      <c r="AI197" s="28"/>
      <c r="AJ197" s="28"/>
      <c r="AK197" s="28"/>
      <c r="AL197" s="28"/>
      <c r="AM197" s="28"/>
    </row>
    <row r="198" spans="1:39">
      <c r="A198" s="9">
        <f>'Main Meals'!C160</f>
        <v>13401</v>
      </c>
      <c r="B198" s="9" t="str">
        <f>'Main Meals'!D160</f>
        <v xml:space="preserve">Grilled Steak </v>
      </c>
      <c r="C198" s="7" t="s">
        <v>27</v>
      </c>
      <c r="D198" s="7" t="s">
        <v>27</v>
      </c>
      <c r="E198" s="7" t="s">
        <v>27</v>
      </c>
      <c r="F198" s="7" t="s">
        <v>114</v>
      </c>
      <c r="G198" s="7" t="s">
        <v>114</v>
      </c>
      <c r="H198" s="7" t="s">
        <v>114</v>
      </c>
      <c r="I198" s="7" t="s">
        <v>114</v>
      </c>
      <c r="J198" s="7" t="s">
        <v>114</v>
      </c>
      <c r="K198" s="7" t="s">
        <v>114</v>
      </c>
      <c r="L198" s="7" t="s">
        <v>114</v>
      </c>
      <c r="M198" s="7" t="s">
        <v>27</v>
      </c>
      <c r="N198" s="7" t="s">
        <v>27</v>
      </c>
      <c r="R198" s="7" t="s">
        <v>27</v>
      </c>
      <c r="S198" s="7" t="s">
        <v>114</v>
      </c>
      <c r="T198" s="7" t="s">
        <v>27</v>
      </c>
      <c r="U198" s="7" t="s">
        <v>114</v>
      </c>
      <c r="V198" s="7" t="s">
        <v>114</v>
      </c>
      <c r="W198" s="6" t="s">
        <v>27</v>
      </c>
      <c r="X198" s="28" t="s">
        <v>27</v>
      </c>
      <c r="Y198" s="28"/>
      <c r="Z198" s="28"/>
      <c r="AA198" s="28"/>
      <c r="AB198" s="28"/>
      <c r="AC198" s="28"/>
      <c r="AD198" s="28"/>
      <c r="AE198" s="28"/>
      <c r="AF198" s="28"/>
      <c r="AG198" s="28"/>
      <c r="AH198" s="28"/>
      <c r="AI198" s="28"/>
      <c r="AJ198" s="28"/>
      <c r="AK198" s="28"/>
      <c r="AL198" s="28"/>
      <c r="AM198" s="28"/>
    </row>
    <row r="199" spans="1:39">
      <c r="A199" s="9">
        <f>'Main Meals'!C161</f>
        <v>13501</v>
      </c>
      <c r="B199" s="9" t="str">
        <f>'Main Meals'!D161</f>
        <v xml:space="preserve">Sautéed Spinach </v>
      </c>
      <c r="C199" s="7" t="s">
        <v>114</v>
      </c>
      <c r="D199" s="7" t="s">
        <v>114</v>
      </c>
      <c r="E199" s="7" t="s">
        <v>114</v>
      </c>
      <c r="F199" s="7" t="s">
        <v>114</v>
      </c>
      <c r="G199" s="7" t="s">
        <v>114</v>
      </c>
      <c r="H199" s="7" t="s">
        <v>114</v>
      </c>
      <c r="I199" s="7" t="s">
        <v>114</v>
      </c>
      <c r="J199" s="7" t="s">
        <v>114</v>
      </c>
      <c r="K199" s="7" t="s">
        <v>114</v>
      </c>
      <c r="L199" s="7" t="s">
        <v>114</v>
      </c>
      <c r="M199" s="7" t="s">
        <v>114</v>
      </c>
      <c r="N199" s="7" t="s">
        <v>114</v>
      </c>
      <c r="R199" s="7" t="s">
        <v>114</v>
      </c>
      <c r="S199" s="7" t="s">
        <v>27</v>
      </c>
      <c r="T199" s="7" t="s">
        <v>114</v>
      </c>
      <c r="U199" s="7" t="s">
        <v>114</v>
      </c>
      <c r="V199" s="7" t="s">
        <v>114</v>
      </c>
      <c r="W199" s="7" t="s">
        <v>114</v>
      </c>
      <c r="X199" s="28" t="s">
        <v>27</v>
      </c>
      <c r="Y199" s="28"/>
      <c r="Z199" s="28"/>
      <c r="AA199" s="28"/>
      <c r="AB199" s="28"/>
      <c r="AC199" s="28"/>
      <c r="AD199" s="28"/>
      <c r="AE199" s="28"/>
      <c r="AF199" s="28"/>
      <c r="AG199" s="28"/>
      <c r="AH199" s="28"/>
      <c r="AI199" s="28"/>
      <c r="AJ199" s="28"/>
      <c r="AK199" s="28"/>
      <c r="AL199" s="28"/>
      <c r="AM199" s="28"/>
    </row>
    <row r="200" spans="1:39" s="28" customFormat="1">
      <c r="A200" s="9">
        <f>'Main Meals'!C303</f>
        <v>13502</v>
      </c>
      <c r="B200" s="9" t="str">
        <f>'Main Meals'!D303</f>
        <v xml:space="preserve">Sautéed Spinach </v>
      </c>
      <c r="C200" s="7" t="s">
        <v>114</v>
      </c>
      <c r="D200" s="7" t="s">
        <v>114</v>
      </c>
      <c r="E200" s="7" t="s">
        <v>114</v>
      </c>
      <c r="F200" s="7" t="s">
        <v>114</v>
      </c>
      <c r="G200" s="7" t="s">
        <v>114</v>
      </c>
      <c r="H200" s="7" t="s">
        <v>114</v>
      </c>
      <c r="I200" s="7" t="s">
        <v>114</v>
      </c>
      <c r="J200" s="7" t="s">
        <v>114</v>
      </c>
      <c r="K200" s="7" t="s">
        <v>114</v>
      </c>
      <c r="L200" s="7" t="s">
        <v>114</v>
      </c>
      <c r="M200" s="7" t="s">
        <v>114</v>
      </c>
      <c r="N200" s="7" t="s">
        <v>114</v>
      </c>
      <c r="O200" s="7" t="s">
        <v>114</v>
      </c>
      <c r="P200" s="7" t="s">
        <v>114</v>
      </c>
      <c r="Q200" s="7" t="s">
        <v>114</v>
      </c>
      <c r="R200" s="149" t="s">
        <v>114</v>
      </c>
      <c r="S200" s="7" t="s">
        <v>27</v>
      </c>
      <c r="T200" s="7" t="s">
        <v>114</v>
      </c>
      <c r="U200" s="7" t="s">
        <v>114</v>
      </c>
      <c r="V200" s="7" t="s">
        <v>114</v>
      </c>
      <c r="W200" s="7" t="s">
        <v>27</v>
      </c>
      <c r="X200" s="7" t="s">
        <v>27</v>
      </c>
    </row>
    <row r="201" spans="1:39" s="28" customFormat="1">
      <c r="A201" s="9">
        <f>'Main Meals'!C162</f>
        <v>13601</v>
      </c>
      <c r="B201" s="9" t="str">
        <f>'Main Meals'!D162</f>
        <v xml:space="preserve">Roasted Lamb </v>
      </c>
      <c r="C201" s="7" t="s">
        <v>27</v>
      </c>
      <c r="D201" s="7" t="s">
        <v>27</v>
      </c>
      <c r="E201" s="7" t="s">
        <v>27</v>
      </c>
      <c r="F201" s="7" t="s">
        <v>114</v>
      </c>
      <c r="G201" s="7" t="s">
        <v>114</v>
      </c>
      <c r="H201" s="7" t="s">
        <v>114</v>
      </c>
      <c r="I201" s="7" t="s">
        <v>114</v>
      </c>
      <c r="J201" s="7" t="s">
        <v>114</v>
      </c>
      <c r="K201" s="7" t="s">
        <v>114</v>
      </c>
      <c r="L201" s="7" t="s">
        <v>114</v>
      </c>
      <c r="M201" s="7" t="s">
        <v>27</v>
      </c>
      <c r="N201" s="7" t="s">
        <v>27</v>
      </c>
      <c r="O201" s="7"/>
      <c r="P201" s="7"/>
      <c r="Q201" s="7"/>
      <c r="R201" s="7" t="s">
        <v>114</v>
      </c>
      <c r="S201" s="7" t="s">
        <v>114</v>
      </c>
      <c r="T201" s="7" t="s">
        <v>114</v>
      </c>
      <c r="U201" s="7"/>
      <c r="V201" s="7"/>
      <c r="W201" s="6" t="s">
        <v>27</v>
      </c>
      <c r="X201" s="28" t="s">
        <v>27</v>
      </c>
    </row>
    <row r="202" spans="1:39" s="28" customFormat="1">
      <c r="A202" s="9">
        <f>'Main Meals'!C163</f>
        <v>13701</v>
      </c>
      <c r="B202" s="9" t="str">
        <f>'Main Meals'!D163</f>
        <v xml:space="preserve">Ratatouille </v>
      </c>
      <c r="C202" s="7" t="s">
        <v>114</v>
      </c>
      <c r="D202" s="7" t="s">
        <v>114</v>
      </c>
      <c r="E202" s="7" t="s">
        <v>114</v>
      </c>
      <c r="F202" s="7" t="s">
        <v>114</v>
      </c>
      <c r="G202" s="7" t="s">
        <v>114</v>
      </c>
      <c r="H202" s="7" t="s">
        <v>114</v>
      </c>
      <c r="I202" s="7" t="s">
        <v>114</v>
      </c>
      <c r="J202" s="7" t="s">
        <v>114</v>
      </c>
      <c r="K202" s="7" t="s">
        <v>114</v>
      </c>
      <c r="L202" s="7" t="s">
        <v>114</v>
      </c>
      <c r="M202" s="7" t="s">
        <v>114</v>
      </c>
      <c r="N202" s="7" t="s">
        <v>114</v>
      </c>
      <c r="O202" s="7"/>
      <c r="P202" s="7"/>
      <c r="Q202" s="7"/>
      <c r="R202" s="7" t="s">
        <v>114</v>
      </c>
      <c r="S202" s="7" t="s">
        <v>27</v>
      </c>
      <c r="T202" s="7" t="s">
        <v>114</v>
      </c>
      <c r="U202" s="7" t="s">
        <v>27</v>
      </c>
      <c r="V202" s="7" t="s">
        <v>114</v>
      </c>
      <c r="W202" s="6" t="s">
        <v>27</v>
      </c>
      <c r="X202" s="28" t="s">
        <v>27</v>
      </c>
    </row>
    <row r="203" spans="1:39" s="28" customFormat="1">
      <c r="A203" s="9">
        <f>'Main Meals'!C164</f>
        <v>13801</v>
      </c>
      <c r="B203" s="9" t="str">
        <f>'Main Meals'!D164</f>
        <v xml:space="preserve">Matcha Latte </v>
      </c>
      <c r="C203" s="7" t="s">
        <v>114</v>
      </c>
      <c r="D203" s="7" t="s">
        <v>114</v>
      </c>
      <c r="E203" s="7" t="s">
        <v>114</v>
      </c>
      <c r="F203" s="7" t="s">
        <v>114</v>
      </c>
      <c r="G203" s="7" t="s">
        <v>114</v>
      </c>
      <c r="H203" s="7" t="s">
        <v>114</v>
      </c>
      <c r="I203" s="7" t="s">
        <v>114</v>
      </c>
      <c r="J203" s="7" t="s">
        <v>114</v>
      </c>
      <c r="K203" s="7" t="s">
        <v>114</v>
      </c>
      <c r="L203" s="7" t="s">
        <v>114</v>
      </c>
      <c r="M203" s="7" t="s">
        <v>27</v>
      </c>
      <c r="N203" s="7" t="s">
        <v>114</v>
      </c>
      <c r="O203" s="7"/>
      <c r="P203" s="7"/>
      <c r="Q203" s="7"/>
      <c r="R203" s="7" t="s">
        <v>114</v>
      </c>
      <c r="S203" s="7" t="s">
        <v>27</v>
      </c>
      <c r="T203" s="7" t="s">
        <v>114</v>
      </c>
      <c r="U203" s="7" t="s">
        <v>27</v>
      </c>
      <c r="V203" s="7" t="s">
        <v>114</v>
      </c>
      <c r="W203" s="7" t="s">
        <v>114</v>
      </c>
      <c r="X203" s="28" t="s">
        <v>27</v>
      </c>
    </row>
    <row r="204" spans="1:39" s="28" customFormat="1">
      <c r="A204" s="9">
        <f>'Main Meals'!C165</f>
        <v>13901</v>
      </c>
      <c r="B204" s="9" t="str">
        <f>'Main Meals'!D165</f>
        <v xml:space="preserve">Turmeric Latte </v>
      </c>
      <c r="C204" s="7" t="s">
        <v>114</v>
      </c>
      <c r="D204" s="7" t="s">
        <v>114</v>
      </c>
      <c r="E204" s="7" t="s">
        <v>114</v>
      </c>
      <c r="F204" s="7" t="s">
        <v>114</v>
      </c>
      <c r="G204" s="7" t="s">
        <v>114</v>
      </c>
      <c r="H204" s="7" t="s">
        <v>114</v>
      </c>
      <c r="I204" s="7" t="s">
        <v>114</v>
      </c>
      <c r="J204" s="7" t="s">
        <v>27</v>
      </c>
      <c r="K204" s="7" t="s">
        <v>114</v>
      </c>
      <c r="L204" s="7" t="s">
        <v>114</v>
      </c>
      <c r="M204" s="7" t="s">
        <v>27</v>
      </c>
      <c r="N204" s="7" t="s">
        <v>27</v>
      </c>
      <c r="O204" s="7" t="s">
        <v>114</v>
      </c>
      <c r="P204" s="7" t="s">
        <v>27</v>
      </c>
      <c r="Q204" s="7" t="s">
        <v>114</v>
      </c>
      <c r="R204" s="149" t="s">
        <v>114</v>
      </c>
      <c r="S204" s="7" t="s">
        <v>27</v>
      </c>
      <c r="T204" s="7" t="s">
        <v>114</v>
      </c>
      <c r="U204" s="7" t="s">
        <v>114</v>
      </c>
      <c r="V204" s="7" t="s">
        <v>114</v>
      </c>
      <c r="W204" s="7" t="s">
        <v>114</v>
      </c>
      <c r="X204" s="7" t="s">
        <v>27</v>
      </c>
    </row>
    <row r="205" spans="1:39" s="28" customFormat="1">
      <c r="A205" s="9">
        <f>'Main Meals'!C354</f>
        <v>13902</v>
      </c>
      <c r="B205" s="9" t="str">
        <f>'Main Meals'!D354</f>
        <v>Turmeric Latte (32 oz)</v>
      </c>
      <c r="C205" s="7" t="s">
        <v>114</v>
      </c>
      <c r="D205" s="7" t="s">
        <v>114</v>
      </c>
      <c r="E205" s="7" t="s">
        <v>114</v>
      </c>
      <c r="F205" s="7" t="s">
        <v>114</v>
      </c>
      <c r="G205" s="7" t="s">
        <v>114</v>
      </c>
      <c r="H205" s="7" t="s">
        <v>114</v>
      </c>
      <c r="I205" s="7" t="s">
        <v>114</v>
      </c>
      <c r="J205" s="7" t="s">
        <v>27</v>
      </c>
      <c r="K205" s="7" t="s">
        <v>114</v>
      </c>
      <c r="L205" s="7" t="s">
        <v>114</v>
      </c>
      <c r="M205" s="7" t="s">
        <v>27</v>
      </c>
      <c r="N205" s="7" t="s">
        <v>27</v>
      </c>
      <c r="O205" s="7" t="s">
        <v>114</v>
      </c>
      <c r="P205" s="7" t="s">
        <v>27</v>
      </c>
      <c r="Q205" s="7" t="s">
        <v>114</v>
      </c>
      <c r="R205" s="149" t="s">
        <v>114</v>
      </c>
      <c r="S205" s="7" t="s">
        <v>27</v>
      </c>
      <c r="T205" s="7" t="s">
        <v>114</v>
      </c>
      <c r="U205" s="7" t="s">
        <v>114</v>
      </c>
      <c r="V205" s="7" t="s">
        <v>114</v>
      </c>
      <c r="W205" s="7" t="s">
        <v>27</v>
      </c>
      <c r="X205" s="9" t="s">
        <v>27</v>
      </c>
      <c r="Y205" s="10"/>
      <c r="Z205" s="10"/>
      <c r="AA205" s="10"/>
      <c r="AB205" s="10"/>
      <c r="AC205" s="10"/>
      <c r="AD205" s="10"/>
      <c r="AE205" s="10"/>
      <c r="AF205" s="10"/>
      <c r="AG205" s="10"/>
      <c r="AH205" s="10"/>
      <c r="AI205" s="10"/>
      <c r="AJ205" s="10"/>
      <c r="AK205" s="10"/>
      <c r="AL205" s="10"/>
      <c r="AM205" s="10"/>
    </row>
    <row r="206" spans="1:39" s="28" customFormat="1">
      <c r="A206" s="9">
        <f>'Main Meals'!C166</f>
        <v>14001</v>
      </c>
      <c r="B206" s="9" t="str">
        <f>'Main Meals'!D166</f>
        <v xml:space="preserve">Mashed Sweet Potato  </v>
      </c>
      <c r="C206" s="7" t="s">
        <v>114</v>
      </c>
      <c r="D206" s="7" t="s">
        <v>114</v>
      </c>
      <c r="E206" s="7" t="s">
        <v>114</v>
      </c>
      <c r="F206" s="7" t="s">
        <v>114</v>
      </c>
      <c r="G206" s="7" t="s">
        <v>114</v>
      </c>
      <c r="H206" s="7" t="s">
        <v>114</v>
      </c>
      <c r="I206" s="7" t="s">
        <v>114</v>
      </c>
      <c r="J206" s="7" t="s">
        <v>114</v>
      </c>
      <c r="K206" s="7" t="s">
        <v>114</v>
      </c>
      <c r="L206" s="7" t="s">
        <v>114</v>
      </c>
      <c r="M206" s="7" t="s">
        <v>114</v>
      </c>
      <c r="N206" s="7" t="s">
        <v>114</v>
      </c>
      <c r="O206" s="7"/>
      <c r="P206" s="7"/>
      <c r="Q206" s="7"/>
      <c r="R206" s="7" t="s">
        <v>114</v>
      </c>
      <c r="S206" s="7" t="s">
        <v>27</v>
      </c>
      <c r="T206" s="7" t="s">
        <v>114</v>
      </c>
      <c r="U206" s="7" t="s">
        <v>114</v>
      </c>
      <c r="V206" s="7" t="s">
        <v>114</v>
      </c>
      <c r="W206" s="7" t="s">
        <v>114</v>
      </c>
      <c r="X206" s="28" t="s">
        <v>27</v>
      </c>
    </row>
    <row r="207" spans="1:39" s="28" customFormat="1">
      <c r="A207" s="9">
        <f>'Main Meals'!C355</f>
        <v>14002</v>
      </c>
      <c r="B207" s="9" t="str">
        <f>'Main Meals'!D355</f>
        <v>Mashed Sweet Potato  (24 oz)</v>
      </c>
      <c r="C207" s="7" t="s">
        <v>114</v>
      </c>
      <c r="D207" s="7" t="s">
        <v>114</v>
      </c>
      <c r="E207" s="7" t="s">
        <v>114</v>
      </c>
      <c r="F207" s="7" t="s">
        <v>114</v>
      </c>
      <c r="G207" s="7" t="s">
        <v>114</v>
      </c>
      <c r="H207" s="7" t="s">
        <v>114</v>
      </c>
      <c r="I207" s="7" t="s">
        <v>114</v>
      </c>
      <c r="J207" s="7" t="s">
        <v>114</v>
      </c>
      <c r="K207" s="7" t="s">
        <v>114</v>
      </c>
      <c r="L207" s="7" t="s">
        <v>114</v>
      </c>
      <c r="M207" s="7" t="s">
        <v>114</v>
      </c>
      <c r="N207" s="7" t="s">
        <v>114</v>
      </c>
      <c r="O207" s="7" t="s">
        <v>114</v>
      </c>
      <c r="P207" s="7" t="s">
        <v>114</v>
      </c>
      <c r="Q207" s="7" t="s">
        <v>114</v>
      </c>
      <c r="R207" s="149" t="s">
        <v>114</v>
      </c>
      <c r="S207" s="7" t="s">
        <v>27</v>
      </c>
      <c r="T207" s="7" t="s">
        <v>114</v>
      </c>
      <c r="U207" s="7" t="s">
        <v>114</v>
      </c>
      <c r="V207" s="7" t="s">
        <v>114</v>
      </c>
      <c r="W207" s="7" t="s">
        <v>114</v>
      </c>
      <c r="X207" s="9" t="s">
        <v>27</v>
      </c>
      <c r="Y207" s="10"/>
      <c r="Z207" s="10"/>
      <c r="AA207" s="10"/>
      <c r="AB207" s="10"/>
      <c r="AC207" s="10"/>
      <c r="AD207" s="10"/>
      <c r="AE207" s="10"/>
      <c r="AF207" s="10"/>
      <c r="AG207" s="10"/>
      <c r="AH207" s="10"/>
      <c r="AI207" s="10"/>
      <c r="AJ207" s="10"/>
      <c r="AK207" s="10"/>
      <c r="AL207" s="10"/>
      <c r="AM207" s="10"/>
    </row>
    <row r="208" spans="1:39" s="28" customFormat="1">
      <c r="A208" s="9">
        <f>'Main Meals'!C170</f>
        <v>14101</v>
      </c>
      <c r="B208" s="9" t="str">
        <f>'Main Meals'!D170</f>
        <v xml:space="preserve">Rotisserie Chicken </v>
      </c>
      <c r="C208" s="7" t="s">
        <v>27</v>
      </c>
      <c r="D208" s="7" t="s">
        <v>27</v>
      </c>
      <c r="E208" s="7" t="s">
        <v>27</v>
      </c>
      <c r="F208" s="7" t="s">
        <v>114</v>
      </c>
      <c r="G208" s="7" t="s">
        <v>114</v>
      </c>
      <c r="H208" s="7" t="s">
        <v>114</v>
      </c>
      <c r="I208" s="7" t="s">
        <v>114</v>
      </c>
      <c r="J208" s="7" t="s">
        <v>114</v>
      </c>
      <c r="K208" s="7" t="s">
        <v>114</v>
      </c>
      <c r="L208" s="7" t="s">
        <v>114</v>
      </c>
      <c r="M208" s="7" t="s">
        <v>27</v>
      </c>
      <c r="N208" s="7" t="s">
        <v>27</v>
      </c>
      <c r="O208" s="7"/>
      <c r="P208" s="7"/>
      <c r="Q208" s="7"/>
      <c r="R208" s="7" t="s">
        <v>114</v>
      </c>
      <c r="S208" s="7" t="s">
        <v>27</v>
      </c>
      <c r="T208" s="7" t="s">
        <v>114</v>
      </c>
      <c r="U208" s="7" t="s">
        <v>114</v>
      </c>
      <c r="V208" s="7" t="s">
        <v>114</v>
      </c>
      <c r="W208" s="6" t="s">
        <v>27</v>
      </c>
      <c r="X208" s="28" t="s">
        <v>27</v>
      </c>
    </row>
    <row r="209" spans="1:39" s="28" customFormat="1">
      <c r="A209" s="9">
        <f>'Main Meals'!C171</f>
        <v>15101</v>
      </c>
      <c r="B209" s="9" t="str">
        <f>'Main Meals'!D171</f>
        <v xml:space="preserve">Bare Turkey Burger </v>
      </c>
      <c r="C209" s="7" t="s">
        <v>27</v>
      </c>
      <c r="D209" s="7" t="s">
        <v>27</v>
      </c>
      <c r="E209" s="7" t="s">
        <v>27</v>
      </c>
      <c r="F209" s="7" t="s">
        <v>114</v>
      </c>
      <c r="G209" s="7" t="s">
        <v>114</v>
      </c>
      <c r="H209" s="7" t="s">
        <v>114</v>
      </c>
      <c r="I209" s="7" t="s">
        <v>114</v>
      </c>
      <c r="J209" s="7" t="s">
        <v>114</v>
      </c>
      <c r="K209" s="7" t="s">
        <v>114</v>
      </c>
      <c r="L209" s="7" t="s">
        <v>114</v>
      </c>
      <c r="M209" s="7" t="s">
        <v>27</v>
      </c>
      <c r="N209" s="7" t="s">
        <v>27</v>
      </c>
      <c r="O209" s="7" t="s">
        <v>114</v>
      </c>
      <c r="P209" s="7" t="s">
        <v>114</v>
      </c>
      <c r="Q209" s="7" t="s">
        <v>27</v>
      </c>
      <c r="R209" s="149" t="s">
        <v>27</v>
      </c>
      <c r="S209" s="7" t="s">
        <v>114</v>
      </c>
      <c r="T209" s="7" t="s">
        <v>27</v>
      </c>
      <c r="U209" s="7" t="s">
        <v>114</v>
      </c>
      <c r="V209" s="7" t="s">
        <v>114</v>
      </c>
      <c r="W209" s="6" t="s">
        <v>27</v>
      </c>
      <c r="X209" s="7" t="s">
        <v>27</v>
      </c>
    </row>
    <row r="210" spans="1:39" s="28" customFormat="1">
      <c r="A210" s="9">
        <f>'Main Meals'!C172</f>
        <v>16101</v>
      </c>
      <c r="B210" s="9" t="str">
        <f>'Main Meals'!D172</f>
        <v xml:space="preserve">Cucumber Potato Salad </v>
      </c>
      <c r="C210" s="7" t="s">
        <v>114</v>
      </c>
      <c r="D210" s="7" t="s">
        <v>114</v>
      </c>
      <c r="E210" s="7" t="s">
        <v>114</v>
      </c>
      <c r="F210" s="7" t="s">
        <v>114</v>
      </c>
      <c r="G210" s="7" t="s">
        <v>114</v>
      </c>
      <c r="H210" s="7" t="s">
        <v>114</v>
      </c>
      <c r="I210" s="7" t="s">
        <v>114</v>
      </c>
      <c r="J210" s="7" t="s">
        <v>114</v>
      </c>
      <c r="K210" s="7" t="s">
        <v>114</v>
      </c>
      <c r="L210" s="7" t="s">
        <v>114</v>
      </c>
      <c r="M210" s="7" t="s">
        <v>114</v>
      </c>
      <c r="N210" s="7" t="s">
        <v>114</v>
      </c>
      <c r="O210" s="7" t="s">
        <v>114</v>
      </c>
      <c r="P210" s="7" t="s">
        <v>114</v>
      </c>
      <c r="Q210" s="7" t="s">
        <v>114</v>
      </c>
      <c r="R210" s="149" t="s">
        <v>114</v>
      </c>
      <c r="S210" s="7" t="s">
        <v>27</v>
      </c>
      <c r="T210" s="7" t="s">
        <v>114</v>
      </c>
      <c r="U210" s="7" t="s">
        <v>114</v>
      </c>
      <c r="V210" s="7" t="s">
        <v>114</v>
      </c>
      <c r="W210" s="6" t="s">
        <v>27</v>
      </c>
      <c r="X210" s="7" t="s">
        <v>27</v>
      </c>
    </row>
    <row r="211" spans="1:39" s="28" customFormat="1">
      <c r="A211" s="9">
        <f>'Main Meals'!C173</f>
        <v>17101</v>
      </c>
      <c r="B211" s="9" t="str">
        <f>'Main Meals'!D173</f>
        <v xml:space="preserve">Orange Cocoa Chia Seed Pudding  </v>
      </c>
      <c r="C211" s="6" t="s">
        <v>114</v>
      </c>
      <c r="D211" s="6" t="s">
        <v>114</v>
      </c>
      <c r="E211" s="6" t="s">
        <v>114</v>
      </c>
      <c r="F211" s="6" t="s">
        <v>114</v>
      </c>
      <c r="G211" s="6" t="s">
        <v>114</v>
      </c>
      <c r="H211" s="6" t="s">
        <v>114</v>
      </c>
      <c r="I211" s="6" t="s">
        <v>114</v>
      </c>
      <c r="J211" s="6" t="s">
        <v>27</v>
      </c>
      <c r="K211" s="6" t="s">
        <v>114</v>
      </c>
      <c r="L211" s="6" t="s">
        <v>114</v>
      </c>
      <c r="M211" s="6" t="s">
        <v>27</v>
      </c>
      <c r="N211" s="6" t="s">
        <v>27</v>
      </c>
      <c r="O211" s="6"/>
      <c r="P211" s="6"/>
      <c r="Q211" s="6"/>
      <c r="R211" s="6" t="s">
        <v>114</v>
      </c>
      <c r="S211" s="6" t="s">
        <v>27</v>
      </c>
      <c r="T211" s="6" t="s">
        <v>114</v>
      </c>
      <c r="U211" s="7" t="s">
        <v>27</v>
      </c>
      <c r="V211" s="7" t="s">
        <v>114</v>
      </c>
      <c r="W211" s="6" t="s">
        <v>27</v>
      </c>
      <c r="X211" s="28" t="s">
        <v>27</v>
      </c>
    </row>
    <row r="212" spans="1:39" s="28" customFormat="1">
      <c r="A212" s="9">
        <f>'Main Meals'!C174</f>
        <v>18101</v>
      </c>
      <c r="B212" s="9" t="str">
        <f>'Main Meals'!D174</f>
        <v xml:space="preserve">Lemon Coconut Energy Bites </v>
      </c>
      <c r="C212" s="7" t="s">
        <v>114</v>
      </c>
      <c r="D212" s="7" t="s">
        <v>114</v>
      </c>
      <c r="E212" s="7" t="s">
        <v>114</v>
      </c>
      <c r="F212" s="7" t="s">
        <v>114</v>
      </c>
      <c r="G212" s="7" t="s">
        <v>114</v>
      </c>
      <c r="H212" s="7" t="s">
        <v>114</v>
      </c>
      <c r="I212" s="7" t="s">
        <v>114</v>
      </c>
      <c r="J212" s="7" t="s">
        <v>27</v>
      </c>
      <c r="K212" s="7" t="s">
        <v>114</v>
      </c>
      <c r="L212" s="7" t="s">
        <v>114</v>
      </c>
      <c r="M212" s="7" t="s">
        <v>114</v>
      </c>
      <c r="N212" s="7" t="s">
        <v>114</v>
      </c>
      <c r="O212" s="7" t="s">
        <v>114</v>
      </c>
      <c r="P212" s="7" t="s">
        <v>114</v>
      </c>
      <c r="Q212" s="7" t="s">
        <v>27</v>
      </c>
      <c r="R212" s="149" t="s">
        <v>114</v>
      </c>
      <c r="S212" s="7" t="s">
        <v>27</v>
      </c>
      <c r="T212" s="7" t="s">
        <v>114</v>
      </c>
      <c r="U212" s="7" t="s">
        <v>27</v>
      </c>
      <c r="V212" s="7" t="s">
        <v>114</v>
      </c>
      <c r="W212" s="7" t="s">
        <v>114</v>
      </c>
      <c r="X212" s="7" t="s">
        <v>27</v>
      </c>
    </row>
    <row r="213" spans="1:39" s="28" customFormat="1">
      <c r="A213" s="9">
        <f>'Main Meals'!C178</f>
        <v>18102</v>
      </c>
      <c r="B213" s="9" t="str">
        <f>'Main Meals'!D178</f>
        <v xml:space="preserve">Lemon Coconut Energy Bites </v>
      </c>
      <c r="C213" s="7"/>
      <c r="D213" s="7"/>
      <c r="E213" s="7" t="s">
        <v>114</v>
      </c>
      <c r="F213" s="7" t="s">
        <v>114</v>
      </c>
      <c r="G213" s="7" t="s">
        <v>114</v>
      </c>
      <c r="H213" s="7" t="s">
        <v>114</v>
      </c>
      <c r="I213" s="7" t="s">
        <v>114</v>
      </c>
      <c r="J213" s="7" t="s">
        <v>27</v>
      </c>
      <c r="K213" s="7" t="s">
        <v>114</v>
      </c>
      <c r="L213" s="7" t="s">
        <v>114</v>
      </c>
      <c r="M213" s="7" t="s">
        <v>27</v>
      </c>
      <c r="N213" s="7" t="s">
        <v>27</v>
      </c>
      <c r="O213" s="7"/>
      <c r="P213" s="7"/>
      <c r="Q213" s="7"/>
      <c r="R213" s="7" t="s">
        <v>114</v>
      </c>
      <c r="S213" s="7" t="s">
        <v>27</v>
      </c>
      <c r="T213" s="7" t="s">
        <v>114</v>
      </c>
      <c r="U213" s="7" t="s">
        <v>27</v>
      </c>
      <c r="V213" s="7" t="s">
        <v>114</v>
      </c>
      <c r="W213" s="7" t="s">
        <v>114</v>
      </c>
      <c r="X213" s="28" t="s">
        <v>27</v>
      </c>
    </row>
    <row r="214" spans="1:39" s="28" customFormat="1">
      <c r="A214" s="9">
        <f>'Main Meals'!C175</f>
        <v>19101</v>
      </c>
      <c r="B214" s="9" t="str">
        <f>'Main Meals'!D175</f>
        <v xml:space="preserve">Provençal Roast Beef  </v>
      </c>
      <c r="C214" s="7" t="s">
        <v>27</v>
      </c>
      <c r="D214" s="7" t="s">
        <v>27</v>
      </c>
      <c r="E214" s="7" t="s">
        <v>27</v>
      </c>
      <c r="F214" s="7" t="s">
        <v>114</v>
      </c>
      <c r="G214" s="7" t="s">
        <v>114</v>
      </c>
      <c r="H214" s="7" t="s">
        <v>114</v>
      </c>
      <c r="I214" s="7" t="s">
        <v>114</v>
      </c>
      <c r="J214" s="7" t="s">
        <v>114</v>
      </c>
      <c r="K214" s="7" t="s">
        <v>114</v>
      </c>
      <c r="L214" s="7" t="s">
        <v>27</v>
      </c>
      <c r="M214" s="7" t="s">
        <v>27</v>
      </c>
      <c r="N214" s="7" t="s">
        <v>27</v>
      </c>
      <c r="O214" s="7"/>
      <c r="P214" s="7"/>
      <c r="Q214" s="7"/>
      <c r="R214" s="7" t="s">
        <v>27</v>
      </c>
      <c r="S214" s="7" t="s">
        <v>114</v>
      </c>
      <c r="T214" s="7" t="s">
        <v>27</v>
      </c>
      <c r="U214" s="7" t="s">
        <v>114</v>
      </c>
      <c r="V214" s="7" t="s">
        <v>114</v>
      </c>
      <c r="W214" s="6" t="s">
        <v>27</v>
      </c>
      <c r="X214" s="28" t="s">
        <v>27</v>
      </c>
    </row>
    <row r="215" spans="1:39" s="28" customFormat="1">
      <c r="A215" s="9">
        <f>'Main Meals'!C242</f>
        <v>19102</v>
      </c>
      <c r="B215" s="9" t="str">
        <f>'Main Meals'!D242</f>
        <v xml:space="preserve">Provençal Roast Beef (family style) </v>
      </c>
      <c r="C215" s="7" t="s">
        <v>27</v>
      </c>
      <c r="D215" s="7" t="s">
        <v>27</v>
      </c>
      <c r="E215" s="7" t="s">
        <v>27</v>
      </c>
      <c r="F215" s="7" t="s">
        <v>114</v>
      </c>
      <c r="G215" s="7" t="s">
        <v>114</v>
      </c>
      <c r="H215" s="7" t="s">
        <v>114</v>
      </c>
      <c r="I215" s="7" t="s">
        <v>114</v>
      </c>
      <c r="J215" s="7" t="s">
        <v>114</v>
      </c>
      <c r="K215" s="7" t="s">
        <v>114</v>
      </c>
      <c r="L215" s="7" t="s">
        <v>27</v>
      </c>
      <c r="M215" s="7" t="s">
        <v>27</v>
      </c>
      <c r="N215" s="7" t="s">
        <v>27</v>
      </c>
      <c r="O215" s="7"/>
      <c r="P215" s="7"/>
      <c r="Q215" s="7"/>
      <c r="R215" s="7" t="s">
        <v>27</v>
      </c>
      <c r="S215" s="7" t="s">
        <v>114</v>
      </c>
      <c r="T215" s="7" t="s">
        <v>27</v>
      </c>
      <c r="U215" s="7" t="s">
        <v>114</v>
      </c>
      <c r="V215" s="7" t="s">
        <v>114</v>
      </c>
      <c r="W215" s="6" t="s">
        <v>27</v>
      </c>
      <c r="X215" s="28" t="s">
        <v>27</v>
      </c>
    </row>
    <row r="216" spans="1:39" s="28" customFormat="1">
      <c r="A216" s="9">
        <f>'Main Meals'!C176</f>
        <v>20101</v>
      </c>
      <c r="B216" s="9" t="str">
        <f>'Main Meals'!D176</f>
        <v xml:space="preserve">Assorted Cheese Plate </v>
      </c>
      <c r="C216" s="7" t="s">
        <v>27</v>
      </c>
      <c r="D216" s="7" t="s">
        <v>114</v>
      </c>
      <c r="E216" s="7" t="s">
        <v>114</v>
      </c>
      <c r="F216" s="7" t="s">
        <v>27</v>
      </c>
      <c r="G216" s="7" t="s">
        <v>27</v>
      </c>
      <c r="H216" s="7" t="s">
        <v>114</v>
      </c>
      <c r="I216" s="7" t="s">
        <v>114</v>
      </c>
      <c r="J216" s="7" t="s">
        <v>27</v>
      </c>
      <c r="K216" s="7" t="s">
        <v>114</v>
      </c>
      <c r="L216" s="7" t="s">
        <v>114</v>
      </c>
      <c r="M216" s="7" t="s">
        <v>27</v>
      </c>
      <c r="N216" s="7" t="s">
        <v>27</v>
      </c>
      <c r="O216" s="7" t="s">
        <v>114</v>
      </c>
      <c r="P216" s="7" t="s">
        <v>114</v>
      </c>
      <c r="Q216" s="7" t="s">
        <v>114</v>
      </c>
      <c r="R216" s="7" t="s">
        <v>27</v>
      </c>
      <c r="S216" s="7" t="s">
        <v>27</v>
      </c>
      <c r="T216" s="7" t="s">
        <v>114</v>
      </c>
      <c r="U216" s="7" t="s">
        <v>114</v>
      </c>
      <c r="V216" s="7" t="s">
        <v>114</v>
      </c>
      <c r="W216" s="6" t="s">
        <v>27</v>
      </c>
      <c r="X216" s="7" t="s">
        <v>27</v>
      </c>
    </row>
    <row r="217" spans="1:39" s="28" customFormat="1">
      <c r="A217" s="9">
        <f>'Main Meals'!C177</f>
        <v>20201</v>
      </c>
      <c r="B217" s="9" t="str">
        <f>'Main Meals'!D177</f>
        <v xml:space="preserve">Tortilla Española  </v>
      </c>
      <c r="C217" s="7" t="s">
        <v>27</v>
      </c>
      <c r="D217" s="7" t="s">
        <v>114</v>
      </c>
      <c r="E217" s="7" t="s">
        <v>114</v>
      </c>
      <c r="F217" s="7" t="s">
        <v>114</v>
      </c>
      <c r="G217" s="7" t="s">
        <v>27</v>
      </c>
      <c r="H217" s="7" t="s">
        <v>114</v>
      </c>
      <c r="I217" s="7" t="s">
        <v>114</v>
      </c>
      <c r="J217" s="7" t="s">
        <v>114</v>
      </c>
      <c r="K217" s="7" t="s">
        <v>114</v>
      </c>
      <c r="L217" s="7" t="s">
        <v>114</v>
      </c>
      <c r="M217" s="7" t="s">
        <v>27</v>
      </c>
      <c r="N217" s="7" t="s">
        <v>114</v>
      </c>
      <c r="O217" s="7" t="s">
        <v>114</v>
      </c>
      <c r="P217" s="7" t="s">
        <v>114</v>
      </c>
      <c r="Q217" s="7" t="s">
        <v>114</v>
      </c>
      <c r="R217" s="149" t="s">
        <v>27</v>
      </c>
      <c r="S217" s="7" t="s">
        <v>27</v>
      </c>
      <c r="T217" s="7" t="s">
        <v>114</v>
      </c>
      <c r="U217" s="7" t="s">
        <v>114</v>
      </c>
      <c r="V217" s="7" t="s">
        <v>114</v>
      </c>
      <c r="W217" s="6" t="s">
        <v>27</v>
      </c>
      <c r="X217" s="7" t="s">
        <v>27</v>
      </c>
    </row>
    <row r="218" spans="1:39" s="28" customFormat="1">
      <c r="A218" s="9">
        <f>'Main Meals'!C182</f>
        <v>20301</v>
      </c>
      <c r="B218" s="9" t="str">
        <f>'Main Meals'!D182</f>
        <v>Chocolate Fudge Brownie Whole Brown (4 bites)</v>
      </c>
      <c r="C218" s="7" t="s">
        <v>27</v>
      </c>
      <c r="D218" s="7" t="s">
        <v>114</v>
      </c>
      <c r="E218" s="7" t="s">
        <v>114</v>
      </c>
      <c r="F218" s="7" t="s">
        <v>27</v>
      </c>
      <c r="G218" s="7" t="s">
        <v>27</v>
      </c>
      <c r="H218" s="7" t="s">
        <v>114</v>
      </c>
      <c r="I218" s="7" t="s">
        <v>114</v>
      </c>
      <c r="J218" s="7" t="s">
        <v>114</v>
      </c>
      <c r="K218" s="7" t="s">
        <v>114</v>
      </c>
      <c r="L218" s="7" t="s">
        <v>114</v>
      </c>
      <c r="M218" s="7" t="s">
        <v>27</v>
      </c>
      <c r="N218" s="7" t="s">
        <v>27</v>
      </c>
      <c r="O218" s="7"/>
      <c r="P218" s="7"/>
      <c r="Q218" s="7"/>
      <c r="R218" s="7" t="s">
        <v>114</v>
      </c>
      <c r="S218" s="7" t="s">
        <v>27</v>
      </c>
      <c r="T218" s="7" t="s">
        <v>114</v>
      </c>
      <c r="U218" s="7" t="s">
        <v>114</v>
      </c>
      <c r="V218" s="6" t="s">
        <v>114</v>
      </c>
      <c r="W218" s="6" t="s">
        <v>27</v>
      </c>
      <c r="X218" s="28" t="s">
        <v>27</v>
      </c>
    </row>
    <row r="219" spans="1:39" s="28" customFormat="1">
      <c r="A219" s="9">
        <f>'Main Meals'!C327</f>
        <v>20302</v>
      </c>
      <c r="B219" s="9" t="str">
        <f>'Main Meals'!D327</f>
        <v xml:space="preserve">Chocolate Fudge Brownie (6 pack) </v>
      </c>
      <c r="C219" s="7"/>
      <c r="D219" s="7"/>
      <c r="E219" s="7"/>
      <c r="F219" s="7"/>
      <c r="G219" s="7"/>
      <c r="H219" s="7"/>
      <c r="I219" s="7"/>
      <c r="J219" s="7"/>
      <c r="K219" s="7"/>
      <c r="L219" s="7"/>
      <c r="M219" s="7"/>
      <c r="N219" s="7"/>
      <c r="O219" s="7"/>
      <c r="P219" s="7"/>
      <c r="Q219" s="7"/>
      <c r="R219" s="7"/>
      <c r="S219" s="7"/>
      <c r="T219" s="7"/>
      <c r="U219" s="7"/>
      <c r="V219" s="7"/>
      <c r="W219" s="7"/>
      <c r="X219" s="1"/>
      <c r="Y219" s="10"/>
      <c r="Z219" s="10"/>
      <c r="AA219" s="10"/>
      <c r="AB219" s="10"/>
      <c r="AC219" s="10"/>
      <c r="AD219" s="10"/>
      <c r="AE219" s="10"/>
      <c r="AF219" s="10"/>
      <c r="AG219" s="10"/>
      <c r="AH219" s="10"/>
      <c r="AI219" s="10"/>
      <c r="AJ219" s="10"/>
      <c r="AK219" s="10"/>
      <c r="AL219" s="10"/>
      <c r="AM219" s="10"/>
    </row>
    <row r="220" spans="1:39" s="28" customFormat="1">
      <c r="A220" s="9">
        <f>'Main Meals'!C183</f>
        <v>20401</v>
      </c>
      <c r="B220" s="9" t="str">
        <f>'Main Meals'!D183</f>
        <v xml:space="preserve">Ginger Snaps (Large) </v>
      </c>
      <c r="C220" s="7" t="s">
        <v>27</v>
      </c>
      <c r="D220" s="7" t="s">
        <v>114</v>
      </c>
      <c r="E220" s="7" t="s">
        <v>114</v>
      </c>
      <c r="F220" s="7" t="s">
        <v>27</v>
      </c>
      <c r="G220" s="7" t="s">
        <v>27</v>
      </c>
      <c r="H220" s="7" t="s">
        <v>114</v>
      </c>
      <c r="I220" s="7" t="s">
        <v>114</v>
      </c>
      <c r="J220" s="7" t="s">
        <v>114</v>
      </c>
      <c r="K220" s="7" t="s">
        <v>114</v>
      </c>
      <c r="L220" s="7" t="s">
        <v>114</v>
      </c>
      <c r="M220" s="7" t="s">
        <v>27</v>
      </c>
      <c r="N220" s="7" t="s">
        <v>27</v>
      </c>
      <c r="O220" s="7"/>
      <c r="P220" s="7"/>
      <c r="Q220" s="7"/>
      <c r="R220" s="7" t="s">
        <v>114</v>
      </c>
      <c r="S220" s="7" t="s">
        <v>27</v>
      </c>
      <c r="T220" s="7" t="s">
        <v>114</v>
      </c>
      <c r="U220" s="7" t="s">
        <v>114</v>
      </c>
      <c r="V220" s="6" t="s">
        <v>114</v>
      </c>
      <c r="W220" s="7" t="s">
        <v>114</v>
      </c>
      <c r="X220" s="28" t="s">
        <v>27</v>
      </c>
    </row>
    <row r="221" spans="1:39" s="28" customFormat="1">
      <c r="A221" s="9">
        <f>'Main Meals'!C184</f>
        <v>20402</v>
      </c>
      <c r="B221" s="9" t="str">
        <f>'Main Meals'!D184</f>
        <v xml:space="preserve">Ginger Snaps (Small) </v>
      </c>
      <c r="C221" s="7" t="s">
        <v>27</v>
      </c>
      <c r="D221" s="7" t="s">
        <v>114</v>
      </c>
      <c r="E221" s="7" t="s">
        <v>114</v>
      </c>
      <c r="F221" s="7" t="s">
        <v>27</v>
      </c>
      <c r="G221" s="7" t="s">
        <v>27</v>
      </c>
      <c r="H221" s="7" t="s">
        <v>114</v>
      </c>
      <c r="I221" s="7" t="s">
        <v>114</v>
      </c>
      <c r="J221" s="7" t="s">
        <v>114</v>
      </c>
      <c r="K221" s="7" t="s">
        <v>114</v>
      </c>
      <c r="L221" s="7" t="s">
        <v>114</v>
      </c>
      <c r="M221" s="7" t="s">
        <v>27</v>
      </c>
      <c r="N221" s="7" t="s">
        <v>27</v>
      </c>
      <c r="O221" s="7"/>
      <c r="P221" s="7"/>
      <c r="Q221" s="7"/>
      <c r="R221" s="7" t="s">
        <v>114</v>
      </c>
      <c r="S221" s="7" t="s">
        <v>27</v>
      </c>
      <c r="T221" s="7" t="s">
        <v>114</v>
      </c>
      <c r="U221" s="7" t="s">
        <v>114</v>
      </c>
      <c r="V221" s="6" t="s">
        <v>114</v>
      </c>
      <c r="W221" s="6" t="s">
        <v>27</v>
      </c>
      <c r="X221" s="28" t="s">
        <v>27</v>
      </c>
    </row>
    <row r="222" spans="1:39" s="28" customFormat="1">
      <c r="A222" s="9">
        <f>'Main Meals'!C185</f>
        <v>20501</v>
      </c>
      <c r="B222" s="9" t="str">
        <f>'Main Meals'!D185</f>
        <v xml:space="preserve">Banana Bread </v>
      </c>
      <c r="C222" s="7" t="s">
        <v>27</v>
      </c>
      <c r="D222" s="7" t="s">
        <v>27</v>
      </c>
      <c r="E222" s="7" t="s">
        <v>27</v>
      </c>
      <c r="F222" s="7" t="s">
        <v>27</v>
      </c>
      <c r="G222" s="7" t="s">
        <v>27</v>
      </c>
      <c r="H222" s="7" t="s">
        <v>114</v>
      </c>
      <c r="I222" s="7" t="s">
        <v>114</v>
      </c>
      <c r="J222" s="7" t="s">
        <v>114</v>
      </c>
      <c r="K222" s="7" t="s">
        <v>114</v>
      </c>
      <c r="L222" s="7" t="s">
        <v>114</v>
      </c>
      <c r="M222" s="7" t="s">
        <v>27</v>
      </c>
      <c r="N222" s="7" t="s">
        <v>27</v>
      </c>
      <c r="O222" s="7"/>
      <c r="P222" s="7"/>
      <c r="Q222" s="7"/>
      <c r="R222" s="7" t="s">
        <v>27</v>
      </c>
      <c r="S222" s="7" t="s">
        <v>27</v>
      </c>
      <c r="T222" s="7" t="s">
        <v>114</v>
      </c>
      <c r="U222" s="7"/>
      <c r="V222" s="6"/>
      <c r="W222" s="6" t="s">
        <v>27</v>
      </c>
      <c r="X222" s="28" t="s">
        <v>27</v>
      </c>
    </row>
    <row r="223" spans="1:39" s="28" customFormat="1">
      <c r="A223" s="9">
        <f>'Main Meals'!C186</f>
        <v>20502</v>
      </c>
      <c r="B223" s="9" t="str">
        <f>'Main Meals'!D186</f>
        <v xml:space="preserve">Banana Bread </v>
      </c>
      <c r="C223" s="7" t="s">
        <v>27</v>
      </c>
      <c r="D223" s="7" t="s">
        <v>27</v>
      </c>
      <c r="E223" s="7" t="s">
        <v>27</v>
      </c>
      <c r="F223" s="7" t="s">
        <v>27</v>
      </c>
      <c r="G223" s="7" t="s">
        <v>27</v>
      </c>
      <c r="H223" s="7" t="s">
        <v>114</v>
      </c>
      <c r="I223" s="7" t="s">
        <v>114</v>
      </c>
      <c r="J223" s="7" t="s">
        <v>114</v>
      </c>
      <c r="K223" s="7" t="s">
        <v>114</v>
      </c>
      <c r="L223" s="7" t="s">
        <v>114</v>
      </c>
      <c r="M223" s="7" t="s">
        <v>27</v>
      </c>
      <c r="N223" s="7" t="s">
        <v>27</v>
      </c>
      <c r="O223" s="7"/>
      <c r="P223" s="7"/>
      <c r="Q223" s="7"/>
      <c r="R223" s="7" t="s">
        <v>27</v>
      </c>
      <c r="S223" s="7" t="s">
        <v>27</v>
      </c>
      <c r="T223" s="7" t="s">
        <v>114</v>
      </c>
      <c r="U223" s="7"/>
      <c r="V223" s="6"/>
      <c r="W223" s="6" t="s">
        <v>27</v>
      </c>
      <c r="X223" s="28" t="s">
        <v>27</v>
      </c>
    </row>
    <row r="224" spans="1:39" s="28" customFormat="1">
      <c r="A224" s="9">
        <f>'Main Meals'!C187</f>
        <v>20601</v>
      </c>
      <c r="B224" s="9" t="str">
        <f>'Main Meals'!D187</f>
        <v xml:space="preserve">Cinnamon-Sugar Coffee Cakes (Snack Size) </v>
      </c>
      <c r="C224" s="7" t="s">
        <v>27</v>
      </c>
      <c r="D224" s="7" t="s">
        <v>114</v>
      </c>
      <c r="E224" s="7" t="s">
        <v>114</v>
      </c>
      <c r="F224" s="7" t="s">
        <v>27</v>
      </c>
      <c r="G224" s="7" t="s">
        <v>27</v>
      </c>
      <c r="H224" s="7" t="s">
        <v>114</v>
      </c>
      <c r="I224" s="7" t="s">
        <v>114</v>
      </c>
      <c r="J224" s="7" t="s">
        <v>114</v>
      </c>
      <c r="K224" s="7" t="s">
        <v>114</v>
      </c>
      <c r="L224" s="7" t="s">
        <v>114</v>
      </c>
      <c r="M224" s="7" t="s">
        <v>27</v>
      </c>
      <c r="N224" s="7" t="s">
        <v>27</v>
      </c>
      <c r="O224" s="7"/>
      <c r="P224" s="7"/>
      <c r="Q224" s="7"/>
      <c r="R224" s="7" t="s">
        <v>27</v>
      </c>
      <c r="S224" s="7" t="s">
        <v>27</v>
      </c>
      <c r="T224" s="7" t="s">
        <v>114</v>
      </c>
      <c r="U224" s="7" t="s">
        <v>114</v>
      </c>
      <c r="V224" s="7" t="s">
        <v>114</v>
      </c>
      <c r="W224" s="6" t="s">
        <v>27</v>
      </c>
      <c r="X224" s="28" t="s">
        <v>27</v>
      </c>
    </row>
    <row r="225" spans="1:39" s="28" customFormat="1">
      <c r="A225" s="9">
        <f>'Main Meals'!C188</f>
        <v>20602</v>
      </c>
      <c r="B225" s="9" t="str">
        <f>'Main Meals'!D188</f>
        <v xml:space="preserve">Cinnamon-Sugar Coffee Cakes (Bite Size) </v>
      </c>
      <c r="C225" s="7" t="s">
        <v>27</v>
      </c>
      <c r="D225" s="7" t="s">
        <v>27</v>
      </c>
      <c r="E225" s="7" t="s">
        <v>27</v>
      </c>
      <c r="F225" s="7" t="s">
        <v>27</v>
      </c>
      <c r="G225" s="7" t="s">
        <v>27</v>
      </c>
      <c r="H225" s="7" t="s">
        <v>114</v>
      </c>
      <c r="I225" s="7" t="s">
        <v>114</v>
      </c>
      <c r="J225" s="7" t="s">
        <v>114</v>
      </c>
      <c r="K225" s="7" t="s">
        <v>114</v>
      </c>
      <c r="L225" s="7" t="s">
        <v>114</v>
      </c>
      <c r="M225" s="7" t="s">
        <v>27</v>
      </c>
      <c r="N225" s="7" t="s">
        <v>27</v>
      </c>
      <c r="O225" s="7"/>
      <c r="P225" s="7"/>
      <c r="Q225" s="7"/>
      <c r="R225" s="7" t="s">
        <v>27</v>
      </c>
      <c r="S225" s="7" t="s">
        <v>27</v>
      </c>
      <c r="T225" s="7" t="s">
        <v>114</v>
      </c>
      <c r="U225" s="7"/>
      <c r="V225" s="7"/>
      <c r="W225" s="6" t="s">
        <v>27</v>
      </c>
      <c r="X225" s="28" t="s">
        <v>27</v>
      </c>
    </row>
    <row r="226" spans="1:39" s="28" customFormat="1">
      <c r="A226" s="9">
        <f>'Main Meals'!C189</f>
        <v>20603</v>
      </c>
      <c r="B226" s="9" t="str">
        <f>'Main Meals'!D189</f>
        <v xml:space="preserve">Cinnamon-Sugar Coffee Cakes (4 pack) </v>
      </c>
      <c r="C226" s="7" t="s">
        <v>27</v>
      </c>
      <c r="D226" s="7" t="s">
        <v>114</v>
      </c>
      <c r="E226" s="7" t="s">
        <v>114</v>
      </c>
      <c r="F226" s="7" t="s">
        <v>27</v>
      </c>
      <c r="G226" s="7" t="s">
        <v>27</v>
      </c>
      <c r="H226" s="7" t="s">
        <v>114</v>
      </c>
      <c r="I226" s="7" t="s">
        <v>114</v>
      </c>
      <c r="J226" s="7" t="s">
        <v>114</v>
      </c>
      <c r="K226" s="7" t="s">
        <v>114</v>
      </c>
      <c r="L226" s="7" t="s">
        <v>114</v>
      </c>
      <c r="M226" s="7" t="s">
        <v>27</v>
      </c>
      <c r="N226" s="7" t="s">
        <v>27</v>
      </c>
      <c r="O226" s="7"/>
      <c r="P226" s="7"/>
      <c r="Q226" s="7"/>
      <c r="R226" s="7" t="s">
        <v>27</v>
      </c>
      <c r="S226" s="7" t="s">
        <v>27</v>
      </c>
      <c r="T226" s="7" t="s">
        <v>114</v>
      </c>
      <c r="U226" s="7" t="s">
        <v>114</v>
      </c>
      <c r="V226" s="7" t="s">
        <v>114</v>
      </c>
      <c r="W226" s="6" t="s">
        <v>27</v>
      </c>
      <c r="X226" s="28" t="s">
        <v>27</v>
      </c>
    </row>
    <row r="227" spans="1:39" s="28" customFormat="1">
      <c r="A227" s="9">
        <f>'Main Meals'!C326</f>
        <v>20604</v>
      </c>
      <c r="B227" s="9" t="str">
        <f>'Main Meals'!D326</f>
        <v xml:space="preserve">Cinnamon-Sugar Coffee Cakes (6 pack) </v>
      </c>
      <c r="C227" s="7"/>
      <c r="D227" s="7"/>
      <c r="E227" s="7"/>
      <c r="F227" s="7"/>
      <c r="G227" s="7"/>
      <c r="H227" s="7"/>
      <c r="I227" s="7"/>
      <c r="J227" s="7"/>
      <c r="K227" s="7"/>
      <c r="L227" s="7"/>
      <c r="M227" s="7"/>
      <c r="N227" s="7"/>
      <c r="O227" s="7"/>
      <c r="P227" s="7"/>
      <c r="Q227" s="7"/>
      <c r="R227" s="7"/>
      <c r="S227" s="7"/>
      <c r="T227" s="7"/>
      <c r="U227" s="7"/>
      <c r="V227" s="7"/>
      <c r="W227" s="7"/>
      <c r="X227" s="1"/>
      <c r="Y227" s="10"/>
      <c r="Z227" s="10"/>
      <c r="AA227" s="10"/>
      <c r="AB227" s="10"/>
      <c r="AC227" s="10"/>
      <c r="AD227" s="10"/>
      <c r="AE227" s="10"/>
      <c r="AF227" s="10"/>
      <c r="AG227" s="10"/>
      <c r="AH227" s="10"/>
      <c r="AI227" s="10"/>
      <c r="AJ227" s="10"/>
      <c r="AK227" s="10"/>
      <c r="AL227" s="10"/>
      <c r="AM227" s="10"/>
    </row>
    <row r="228" spans="1:39" s="28" customFormat="1">
      <c r="A228" s="9">
        <f>'Main Meals'!C190</f>
        <v>20701</v>
      </c>
      <c r="B228" s="9" t="str">
        <f>'Main Meals'!D190</f>
        <v xml:space="preserve">Coffee Cake Bakers Box  </v>
      </c>
      <c r="C228" s="7" t="s">
        <v>27</v>
      </c>
      <c r="D228" s="7" t="s">
        <v>114</v>
      </c>
      <c r="E228" s="7" t="s">
        <v>114</v>
      </c>
      <c r="F228" s="7" t="s">
        <v>27</v>
      </c>
      <c r="G228" s="7" t="s">
        <v>27</v>
      </c>
      <c r="H228" s="7" t="s">
        <v>114</v>
      </c>
      <c r="I228" s="7" t="s">
        <v>114</v>
      </c>
      <c r="J228" s="7" t="s">
        <v>114</v>
      </c>
      <c r="K228" s="7" t="s">
        <v>114</v>
      </c>
      <c r="L228" s="7" t="s">
        <v>114</v>
      </c>
      <c r="M228" s="7" t="s">
        <v>114</v>
      </c>
      <c r="N228" s="7" t="s">
        <v>27</v>
      </c>
      <c r="O228" s="7" t="s">
        <v>27</v>
      </c>
      <c r="P228" s="7" t="s">
        <v>27</v>
      </c>
      <c r="Q228" s="7" t="s">
        <v>114</v>
      </c>
      <c r="R228" s="149" t="s">
        <v>114</v>
      </c>
      <c r="S228" s="7" t="s">
        <v>27</v>
      </c>
      <c r="T228" s="7" t="s">
        <v>114</v>
      </c>
      <c r="U228" s="7" t="s">
        <v>27</v>
      </c>
      <c r="V228" s="7" t="s">
        <v>114</v>
      </c>
      <c r="W228" s="7" t="s">
        <v>114</v>
      </c>
      <c r="X228" s="7" t="s">
        <v>27</v>
      </c>
    </row>
    <row r="229" spans="1:39" s="28" customFormat="1">
      <c r="A229" s="9">
        <f>'Main Meals'!C191</f>
        <v>20702</v>
      </c>
      <c r="B229" s="9" t="str">
        <f>'Main Meals'!D191</f>
        <v xml:space="preserve">Ginger Snaps Bakers Box </v>
      </c>
      <c r="C229" s="7" t="s">
        <v>27</v>
      </c>
      <c r="D229" s="7" t="s">
        <v>114</v>
      </c>
      <c r="E229" s="7" t="s">
        <v>114</v>
      </c>
      <c r="F229" s="7" t="s">
        <v>27</v>
      </c>
      <c r="G229" s="7" t="s">
        <v>27</v>
      </c>
      <c r="H229" s="7" t="s">
        <v>114</v>
      </c>
      <c r="I229" s="7" t="s">
        <v>114</v>
      </c>
      <c r="J229" s="7" t="s">
        <v>114</v>
      </c>
      <c r="K229" s="7" t="s">
        <v>114</v>
      </c>
      <c r="L229" s="7" t="s">
        <v>114</v>
      </c>
      <c r="M229" s="7" t="s">
        <v>114</v>
      </c>
      <c r="N229" s="7" t="s">
        <v>27</v>
      </c>
      <c r="O229" s="7" t="s">
        <v>27</v>
      </c>
      <c r="P229" s="7" t="s">
        <v>27</v>
      </c>
      <c r="Q229" s="7" t="s">
        <v>114</v>
      </c>
      <c r="R229" s="149" t="s">
        <v>114</v>
      </c>
      <c r="S229" s="7" t="s">
        <v>27</v>
      </c>
      <c r="T229" s="7" t="s">
        <v>114</v>
      </c>
      <c r="U229" s="7" t="s">
        <v>27</v>
      </c>
      <c r="V229" s="7" t="s">
        <v>114</v>
      </c>
      <c r="W229" s="7" t="s">
        <v>114</v>
      </c>
      <c r="X229" s="7" t="s">
        <v>27</v>
      </c>
    </row>
    <row r="230" spans="1:39" s="28" customFormat="1">
      <c r="A230" s="9">
        <f>'Main Meals'!C192</f>
        <v>20901</v>
      </c>
      <c r="B230" s="9" t="str">
        <f>'Main Meals'!D192</f>
        <v>Signature Bone Broth Chicken and Beef</v>
      </c>
      <c r="C230" s="7" t="s">
        <v>27</v>
      </c>
      <c r="D230" s="7" t="s">
        <v>27</v>
      </c>
      <c r="E230" s="7" t="s">
        <v>27</v>
      </c>
      <c r="F230" s="7" t="s">
        <v>27</v>
      </c>
      <c r="G230" s="7" t="s">
        <v>114</v>
      </c>
      <c r="H230" s="7" t="s">
        <v>114</v>
      </c>
      <c r="I230" s="7" t="s">
        <v>114</v>
      </c>
      <c r="J230" s="7" t="s">
        <v>114</v>
      </c>
      <c r="K230" s="7" t="s">
        <v>114</v>
      </c>
      <c r="L230" s="7" t="s">
        <v>114</v>
      </c>
      <c r="M230" s="7" t="s">
        <v>114</v>
      </c>
      <c r="N230" s="7" t="s">
        <v>114</v>
      </c>
      <c r="O230" s="7"/>
      <c r="P230" s="7"/>
      <c r="Q230" s="7"/>
      <c r="R230" s="7" t="s">
        <v>27</v>
      </c>
      <c r="S230" s="7" t="s">
        <v>27</v>
      </c>
      <c r="T230" s="7" t="s">
        <v>114</v>
      </c>
      <c r="U230" s="7" t="s">
        <v>114</v>
      </c>
      <c r="V230" s="7" t="s">
        <v>114</v>
      </c>
      <c r="W230" s="7" t="s">
        <v>114</v>
      </c>
      <c r="X230" s="28" t="s">
        <v>27</v>
      </c>
    </row>
    <row r="231" spans="1:39" s="28" customFormat="1">
      <c r="A231" s="9">
        <f>'Main Meals'!C193</f>
        <v>20902</v>
      </c>
      <c r="B231" s="9" t="str">
        <f>'Main Meals'!D193</f>
        <v>Signature Bone Broth Chicken</v>
      </c>
      <c r="C231" s="7" t="s">
        <v>27</v>
      </c>
      <c r="D231" s="7" t="s">
        <v>27</v>
      </c>
      <c r="E231" s="7" t="s">
        <v>27</v>
      </c>
      <c r="F231" s="7" t="s">
        <v>114</v>
      </c>
      <c r="G231" s="7" t="s">
        <v>114</v>
      </c>
      <c r="H231" s="7" t="s">
        <v>114</v>
      </c>
      <c r="I231" s="7" t="s">
        <v>114</v>
      </c>
      <c r="J231" s="7" t="s">
        <v>114</v>
      </c>
      <c r="K231" s="7" t="s">
        <v>114</v>
      </c>
      <c r="L231" s="7" t="s">
        <v>114</v>
      </c>
      <c r="M231" s="7" t="s">
        <v>114</v>
      </c>
      <c r="N231" s="7" t="s">
        <v>114</v>
      </c>
      <c r="O231" s="7"/>
      <c r="P231" s="7"/>
      <c r="Q231" s="7"/>
      <c r="R231" s="7" t="s">
        <v>27</v>
      </c>
      <c r="S231" s="7" t="s">
        <v>27</v>
      </c>
      <c r="T231" s="7" t="s">
        <v>114</v>
      </c>
      <c r="U231" s="7" t="s">
        <v>114</v>
      </c>
      <c r="V231" s="7" t="s">
        <v>114</v>
      </c>
      <c r="W231" s="7" t="s">
        <v>114</v>
      </c>
      <c r="X231" s="28" t="s">
        <v>27</v>
      </c>
    </row>
    <row r="232" spans="1:39" s="28" customFormat="1">
      <c r="A232" s="9">
        <f>'Main Meals'!C194</f>
        <v>30101</v>
      </c>
      <c r="B232" s="9" t="str">
        <f>'Main Meals'!D194</f>
        <v xml:space="preserve">Chicken Paillard  </v>
      </c>
      <c r="C232" s="7" t="s">
        <v>27</v>
      </c>
      <c r="D232" s="7" t="s">
        <v>27</v>
      </c>
      <c r="E232" s="7" t="s">
        <v>27</v>
      </c>
      <c r="F232" s="7" t="s">
        <v>114</v>
      </c>
      <c r="G232" s="7" t="s">
        <v>114</v>
      </c>
      <c r="H232" s="7" t="s">
        <v>114</v>
      </c>
      <c r="I232" s="7" t="s">
        <v>114</v>
      </c>
      <c r="J232" s="7" t="s">
        <v>114</v>
      </c>
      <c r="K232" s="7" t="s">
        <v>114</v>
      </c>
      <c r="L232" s="7" t="s">
        <v>114</v>
      </c>
      <c r="M232" s="7" t="s">
        <v>114</v>
      </c>
      <c r="N232" s="7" t="s">
        <v>114</v>
      </c>
      <c r="O232" s="7" t="s">
        <v>27</v>
      </c>
      <c r="P232" s="7" t="s">
        <v>114</v>
      </c>
      <c r="Q232" s="7" t="s">
        <v>114</v>
      </c>
      <c r="R232" s="149" t="s">
        <v>114</v>
      </c>
      <c r="S232" s="7" t="s">
        <v>114</v>
      </c>
      <c r="T232" s="7" t="s">
        <v>27</v>
      </c>
      <c r="U232" s="7" t="s">
        <v>114</v>
      </c>
      <c r="V232" s="7" t="s">
        <v>114</v>
      </c>
      <c r="W232" s="6" t="s">
        <v>27</v>
      </c>
      <c r="X232" s="7" t="s">
        <v>27</v>
      </c>
    </row>
    <row r="233" spans="1:39" s="28" customFormat="1">
      <c r="A233" s="9">
        <f>'Main Meals'!C195</f>
        <v>30201</v>
      </c>
      <c r="B233" s="9" t="str">
        <f>'Main Meals'!D195</f>
        <v xml:space="preserve">Chicken &amp; Rice Soup </v>
      </c>
      <c r="C233" s="7" t="s">
        <v>27</v>
      </c>
      <c r="D233" s="7" t="s">
        <v>27</v>
      </c>
      <c r="E233" s="7" t="s">
        <v>27</v>
      </c>
      <c r="F233" s="7" t="s">
        <v>114</v>
      </c>
      <c r="G233" s="7" t="s">
        <v>114</v>
      </c>
      <c r="H233" s="7" t="s">
        <v>114</v>
      </c>
      <c r="I233" s="7" t="s">
        <v>114</v>
      </c>
      <c r="J233" s="7" t="s">
        <v>114</v>
      </c>
      <c r="K233" s="7" t="s">
        <v>114</v>
      </c>
      <c r="L233" s="7" t="s">
        <v>114</v>
      </c>
      <c r="M233" s="7" t="s">
        <v>114</v>
      </c>
      <c r="N233" s="7" t="s">
        <v>114</v>
      </c>
      <c r="O233" s="7" t="s">
        <v>114</v>
      </c>
      <c r="P233" s="7" t="s">
        <v>114</v>
      </c>
      <c r="Q233" s="7" t="s">
        <v>114</v>
      </c>
      <c r="R233" s="149" t="s">
        <v>114</v>
      </c>
      <c r="S233" s="7" t="s">
        <v>27</v>
      </c>
      <c r="T233" s="7" t="s">
        <v>114</v>
      </c>
      <c r="U233" s="7" t="s">
        <v>114</v>
      </c>
      <c r="V233" s="7" t="s">
        <v>114</v>
      </c>
      <c r="W233" s="7" t="s">
        <v>114</v>
      </c>
      <c r="X233" s="7" t="s">
        <v>27</v>
      </c>
    </row>
    <row r="234" spans="1:39" s="28" customFormat="1">
      <c r="A234" s="9">
        <f>'Main Meals'!C196</f>
        <v>30301</v>
      </c>
      <c r="B234" s="9" t="str">
        <f>'Main Meals'!D196</f>
        <v xml:space="preserve">Vitality Shot: Energize </v>
      </c>
      <c r="C234" s="7" t="s">
        <v>114</v>
      </c>
      <c r="D234" s="7" t="s">
        <v>114</v>
      </c>
      <c r="E234" s="7" t="s">
        <v>114</v>
      </c>
      <c r="F234" s="7" t="s">
        <v>114</v>
      </c>
      <c r="G234" s="7" t="s">
        <v>114</v>
      </c>
      <c r="H234" s="7" t="s">
        <v>114</v>
      </c>
      <c r="I234" s="7" t="s">
        <v>114</v>
      </c>
      <c r="J234" s="7" t="s">
        <v>114</v>
      </c>
      <c r="K234" s="7" t="s">
        <v>114</v>
      </c>
      <c r="L234" s="7" t="s">
        <v>114</v>
      </c>
      <c r="M234" s="7" t="s">
        <v>114</v>
      </c>
      <c r="N234" s="7" t="s">
        <v>114</v>
      </c>
      <c r="O234" s="7"/>
      <c r="P234" s="7"/>
      <c r="Q234" s="7"/>
      <c r="R234" s="7" t="s">
        <v>114</v>
      </c>
      <c r="S234" s="7" t="s">
        <v>27</v>
      </c>
      <c r="T234" s="7" t="s">
        <v>27</v>
      </c>
      <c r="U234" s="7" t="s">
        <v>27</v>
      </c>
      <c r="V234" s="7" t="s">
        <v>114</v>
      </c>
      <c r="W234" s="7" t="s">
        <v>114</v>
      </c>
      <c r="X234" s="28" t="s">
        <v>27</v>
      </c>
    </row>
    <row r="235" spans="1:39" s="28" customFormat="1">
      <c r="A235" s="9">
        <f>'Main Meals'!C197</f>
        <v>30302</v>
      </c>
      <c r="B235" s="9" t="str">
        <f>'Main Meals'!D197</f>
        <v xml:space="preserve">Vitality Shot: Energize (Pair) </v>
      </c>
      <c r="C235" s="7" t="s">
        <v>114</v>
      </c>
      <c r="D235" s="7" t="s">
        <v>114</v>
      </c>
      <c r="E235" s="7" t="s">
        <v>114</v>
      </c>
      <c r="F235" s="7" t="s">
        <v>114</v>
      </c>
      <c r="G235" s="7" t="s">
        <v>114</v>
      </c>
      <c r="H235" s="7" t="s">
        <v>114</v>
      </c>
      <c r="I235" s="7" t="s">
        <v>114</v>
      </c>
      <c r="J235" s="7" t="s">
        <v>114</v>
      </c>
      <c r="K235" s="7" t="s">
        <v>114</v>
      </c>
      <c r="L235" s="7" t="s">
        <v>114</v>
      </c>
      <c r="M235" s="7" t="s">
        <v>114</v>
      </c>
      <c r="N235" s="7" t="s">
        <v>114</v>
      </c>
      <c r="O235" s="7"/>
      <c r="P235" s="7"/>
      <c r="Q235" s="7"/>
      <c r="R235" s="7" t="s">
        <v>114</v>
      </c>
      <c r="S235" s="7" t="s">
        <v>27</v>
      </c>
      <c r="T235" s="7" t="s">
        <v>27</v>
      </c>
      <c r="U235" s="7" t="s">
        <v>27</v>
      </c>
      <c r="V235" s="7" t="s">
        <v>114</v>
      </c>
      <c r="W235" s="7" t="s">
        <v>114</v>
      </c>
      <c r="X235" s="28" t="s">
        <v>27</v>
      </c>
    </row>
    <row r="236" spans="1:39" s="28" customFormat="1">
      <c r="A236" s="9">
        <f>'Main Meals'!C198</f>
        <v>30401</v>
      </c>
      <c r="B236" s="9" t="str">
        <f>'Main Meals'!D198</f>
        <v xml:space="preserve">Pumpkin Soup </v>
      </c>
      <c r="C236" s="7" t="s">
        <v>27</v>
      </c>
      <c r="D236" s="7" t="s">
        <v>114</v>
      </c>
      <c r="E236" s="7" t="s">
        <v>114</v>
      </c>
      <c r="F236" s="7" t="s">
        <v>27</v>
      </c>
      <c r="G236" s="7" t="s">
        <v>114</v>
      </c>
      <c r="H236" s="7" t="s">
        <v>114</v>
      </c>
      <c r="I236" s="7" t="s">
        <v>114</v>
      </c>
      <c r="J236" s="7" t="s">
        <v>114</v>
      </c>
      <c r="K236" s="7" t="s">
        <v>114</v>
      </c>
      <c r="L236" s="7" t="s">
        <v>114</v>
      </c>
      <c r="M236" s="7" t="s">
        <v>114</v>
      </c>
      <c r="N236" s="7" t="s">
        <v>114</v>
      </c>
      <c r="O236" s="7" t="s">
        <v>114</v>
      </c>
      <c r="P236" s="7" t="s">
        <v>114</v>
      </c>
      <c r="Q236" s="7" t="s">
        <v>114</v>
      </c>
      <c r="R236" s="7" t="s">
        <v>114</v>
      </c>
      <c r="S236" s="7" t="s">
        <v>27</v>
      </c>
      <c r="T236" s="7" t="s">
        <v>114</v>
      </c>
      <c r="U236" s="7" t="s">
        <v>114</v>
      </c>
      <c r="V236" s="7" t="s">
        <v>114</v>
      </c>
      <c r="W236" s="7" t="s">
        <v>114</v>
      </c>
      <c r="X236" s="7" t="s">
        <v>27</v>
      </c>
    </row>
    <row r="237" spans="1:39" s="28" customFormat="1">
      <c r="A237" s="9">
        <f>'Main Meals'!C199</f>
        <v>30501</v>
      </c>
      <c r="B237" s="9" t="str">
        <f>'Main Meals'!D199</f>
        <v xml:space="preserve">Thanksgiving Special </v>
      </c>
      <c r="C237" s="7" t="s">
        <v>27</v>
      </c>
      <c r="D237" s="7" t="s">
        <v>27</v>
      </c>
      <c r="E237" s="7" t="s">
        <v>27</v>
      </c>
      <c r="F237" s="7" t="s">
        <v>27</v>
      </c>
      <c r="G237" s="7" t="s">
        <v>114</v>
      </c>
      <c r="H237" s="7" t="s">
        <v>114</v>
      </c>
      <c r="I237" s="7" t="s">
        <v>114</v>
      </c>
      <c r="J237" s="7" t="s">
        <v>114</v>
      </c>
      <c r="K237" s="7" t="s">
        <v>114</v>
      </c>
      <c r="L237" s="7" t="s">
        <v>27</v>
      </c>
      <c r="M237" s="7" t="s">
        <v>27</v>
      </c>
      <c r="N237" s="7" t="s">
        <v>27</v>
      </c>
      <c r="O237" s="7" t="s">
        <v>27</v>
      </c>
      <c r="P237" s="7" t="s">
        <v>114</v>
      </c>
      <c r="Q237" s="7" t="s">
        <v>114</v>
      </c>
      <c r="R237" s="7" t="s">
        <v>27</v>
      </c>
      <c r="S237" s="7" t="s">
        <v>114</v>
      </c>
      <c r="T237" s="7" t="s">
        <v>27</v>
      </c>
      <c r="U237" s="7" t="s">
        <v>114</v>
      </c>
      <c r="V237" s="7" t="s">
        <v>114</v>
      </c>
      <c r="W237" s="6" t="s">
        <v>27</v>
      </c>
      <c r="X237" s="28" t="s">
        <v>27</v>
      </c>
    </row>
    <row r="238" spans="1:39" s="28" customFormat="1">
      <c r="A238" s="9">
        <f>'Main Meals'!C200</f>
        <v>30601</v>
      </c>
      <c r="B238" s="9" t="str">
        <f>'Main Meals'!D200</f>
        <v>Tortilla Soup (Chicken)</v>
      </c>
      <c r="C238" s="7" t="s">
        <v>27</v>
      </c>
      <c r="D238" s="7" t="s">
        <v>27</v>
      </c>
      <c r="E238" s="7" t="s">
        <v>27</v>
      </c>
      <c r="F238" s="7" t="s">
        <v>114</v>
      </c>
      <c r="G238" s="7" t="s">
        <v>114</v>
      </c>
      <c r="H238" s="7" t="s">
        <v>114</v>
      </c>
      <c r="I238" s="7" t="s">
        <v>114</v>
      </c>
      <c r="J238" s="7" t="s">
        <v>114</v>
      </c>
      <c r="K238" s="7" t="s">
        <v>114</v>
      </c>
      <c r="L238" s="7" t="s">
        <v>114</v>
      </c>
      <c r="M238" s="7" t="s">
        <v>114</v>
      </c>
      <c r="N238" s="7" t="s">
        <v>114</v>
      </c>
      <c r="O238" s="7" t="s">
        <v>114</v>
      </c>
      <c r="P238" s="7" t="s">
        <v>114</v>
      </c>
      <c r="Q238" s="7" t="s">
        <v>27</v>
      </c>
      <c r="R238" s="7" t="s">
        <v>114</v>
      </c>
      <c r="S238" s="7" t="s">
        <v>27</v>
      </c>
      <c r="T238" s="7" t="s">
        <v>114</v>
      </c>
      <c r="U238" s="7" t="s">
        <v>27</v>
      </c>
      <c r="V238" s="7" t="s">
        <v>114</v>
      </c>
      <c r="W238" s="7" t="s">
        <v>114</v>
      </c>
      <c r="X238" s="7" t="s">
        <v>114</v>
      </c>
    </row>
    <row r="239" spans="1:39" s="28" customFormat="1">
      <c r="A239" s="9">
        <f>'Main Meals'!C201</f>
        <v>30602</v>
      </c>
      <c r="B239" s="9" t="str">
        <f>'Main Meals'!D201</f>
        <v>Tortilla Soup (Vegetable)</v>
      </c>
      <c r="C239" s="7" t="s">
        <v>114</v>
      </c>
      <c r="D239" s="7" t="s">
        <v>114</v>
      </c>
      <c r="E239" s="7" t="s">
        <v>114</v>
      </c>
      <c r="F239" s="7" t="s">
        <v>114</v>
      </c>
      <c r="G239" s="7" t="s">
        <v>114</v>
      </c>
      <c r="H239" s="7" t="s">
        <v>114</v>
      </c>
      <c r="I239" s="7" t="s">
        <v>114</v>
      </c>
      <c r="J239" s="7" t="s">
        <v>114</v>
      </c>
      <c r="K239" s="7" t="s">
        <v>114</v>
      </c>
      <c r="L239" s="7" t="s">
        <v>114</v>
      </c>
      <c r="M239" s="7" t="s">
        <v>114</v>
      </c>
      <c r="N239" s="7" t="s">
        <v>114</v>
      </c>
      <c r="O239" s="7" t="s">
        <v>114</v>
      </c>
      <c r="P239" s="7" t="s">
        <v>114</v>
      </c>
      <c r="Q239" s="7" t="s">
        <v>27</v>
      </c>
      <c r="R239" s="7" t="s">
        <v>114</v>
      </c>
      <c r="S239" s="7" t="s">
        <v>27</v>
      </c>
      <c r="T239" s="7" t="s">
        <v>114</v>
      </c>
      <c r="U239" s="7" t="s">
        <v>27</v>
      </c>
      <c r="V239" s="7" t="s">
        <v>114</v>
      </c>
      <c r="W239" s="7" t="s">
        <v>114</v>
      </c>
      <c r="X239" s="7" t="s">
        <v>114</v>
      </c>
    </row>
    <row r="240" spans="1:39" s="28" customFormat="1">
      <c r="A240" s="9">
        <f>'Main Meals'!C202</f>
        <v>30701</v>
      </c>
      <c r="B240" s="9" t="str">
        <f>'Main Meals'!D202</f>
        <v>Grilled Chicken Penne (Chicken)</v>
      </c>
      <c r="C240" s="7" t="s">
        <v>27</v>
      </c>
      <c r="D240" s="7" t="s">
        <v>27</v>
      </c>
      <c r="E240" s="7" t="s">
        <v>27</v>
      </c>
      <c r="F240" s="7" t="s">
        <v>114</v>
      </c>
      <c r="G240" s="7" t="s">
        <v>114</v>
      </c>
      <c r="H240" s="7" t="s">
        <v>114</v>
      </c>
      <c r="I240" s="7" t="s">
        <v>114</v>
      </c>
      <c r="J240" s="7" t="s">
        <v>114</v>
      </c>
      <c r="K240" s="7" t="s">
        <v>114</v>
      </c>
      <c r="L240" s="7" t="s">
        <v>114</v>
      </c>
      <c r="M240" s="7" t="s">
        <v>27</v>
      </c>
      <c r="N240" s="7" t="s">
        <v>114</v>
      </c>
      <c r="O240" s="7"/>
      <c r="P240" s="7"/>
      <c r="Q240" s="7"/>
      <c r="R240" s="7" t="s">
        <v>27</v>
      </c>
      <c r="S240" s="7" t="s">
        <v>114</v>
      </c>
      <c r="T240" s="7" t="s">
        <v>27</v>
      </c>
      <c r="U240" s="7" t="s">
        <v>114</v>
      </c>
      <c r="V240" s="7" t="s">
        <v>114</v>
      </c>
      <c r="W240" s="6" t="s">
        <v>27</v>
      </c>
      <c r="X240" s="28" t="s">
        <v>27</v>
      </c>
    </row>
    <row r="241" spans="1:24" s="28" customFormat="1">
      <c r="A241" s="9">
        <f>'Main Meals'!C203</f>
        <v>30801</v>
      </c>
      <c r="B241" s="9" t="str">
        <f>'Main Meals'!D203</f>
        <v xml:space="preserve">Turkey Meatballs with Penne, Broccoli and Basil Pomodoro Sauce </v>
      </c>
      <c r="C241" s="7" t="s">
        <v>27</v>
      </c>
      <c r="D241" s="7" t="s">
        <v>27</v>
      </c>
      <c r="E241" s="7" t="s">
        <v>27</v>
      </c>
      <c r="F241" s="7" t="s">
        <v>27</v>
      </c>
      <c r="G241" s="7" t="s">
        <v>114</v>
      </c>
      <c r="H241" s="7" t="s">
        <v>114</v>
      </c>
      <c r="I241" s="7" t="s">
        <v>114</v>
      </c>
      <c r="J241" s="7" t="s">
        <v>114</v>
      </c>
      <c r="K241" s="7" t="s">
        <v>114</v>
      </c>
      <c r="L241" s="7" t="s">
        <v>114</v>
      </c>
      <c r="M241" s="7" t="s">
        <v>27</v>
      </c>
      <c r="N241" s="7" t="s">
        <v>27</v>
      </c>
      <c r="O241" s="7" t="s">
        <v>27</v>
      </c>
      <c r="P241" s="7" t="s">
        <v>114</v>
      </c>
      <c r="Q241" s="7" t="s">
        <v>27</v>
      </c>
      <c r="R241" s="149" t="s">
        <v>27</v>
      </c>
      <c r="S241" s="7" t="s">
        <v>114</v>
      </c>
      <c r="T241" s="7" t="s">
        <v>27</v>
      </c>
      <c r="U241" s="7" t="s">
        <v>114</v>
      </c>
      <c r="V241" s="7" t="s">
        <v>114</v>
      </c>
      <c r="W241" s="6" t="s">
        <v>27</v>
      </c>
      <c r="X241" s="7" t="s">
        <v>27</v>
      </c>
    </row>
    <row r="242" spans="1:24" s="28" customFormat="1">
      <c r="A242" s="9">
        <f>'Main Meals'!C204</f>
        <v>30901</v>
      </c>
      <c r="B242" s="9" t="str">
        <f>'Main Meals'!D204</f>
        <v xml:space="preserve">Salmon with Dill </v>
      </c>
      <c r="C242" s="7" t="s">
        <v>27</v>
      </c>
      <c r="D242" s="7" t="s">
        <v>27</v>
      </c>
      <c r="E242" s="7" t="s">
        <v>114</v>
      </c>
      <c r="F242" s="7" t="s">
        <v>114</v>
      </c>
      <c r="G242" s="7" t="s">
        <v>114</v>
      </c>
      <c r="H242" s="7" t="s">
        <v>27</v>
      </c>
      <c r="I242" s="7" t="s">
        <v>114</v>
      </c>
      <c r="J242" s="7" t="s">
        <v>114</v>
      </c>
      <c r="K242" s="7" t="s">
        <v>114</v>
      </c>
      <c r="L242" s="7" t="s">
        <v>114</v>
      </c>
      <c r="M242" s="7" t="s">
        <v>114</v>
      </c>
      <c r="N242" s="7" t="s">
        <v>114</v>
      </c>
      <c r="O242" s="7" t="s">
        <v>114</v>
      </c>
      <c r="P242" s="7" t="s">
        <v>114</v>
      </c>
      <c r="Q242" s="7" t="s">
        <v>114</v>
      </c>
      <c r="R242" s="149" t="s">
        <v>114</v>
      </c>
      <c r="S242" s="7" t="s">
        <v>114</v>
      </c>
      <c r="T242" s="7" t="s">
        <v>114</v>
      </c>
      <c r="U242" s="7" t="s">
        <v>114</v>
      </c>
      <c r="V242" s="7" t="s">
        <v>114</v>
      </c>
      <c r="W242" s="6" t="s">
        <v>27</v>
      </c>
      <c r="X242" s="7" t="s">
        <v>27</v>
      </c>
    </row>
    <row r="243" spans="1:24" s="28" customFormat="1">
      <c r="A243" s="9">
        <f>'Main Meals'!C205</f>
        <v>40001</v>
      </c>
      <c r="B243" s="9" t="str">
        <f>'Main Meals'!D205</f>
        <v xml:space="preserve">Soba Noodle Salad </v>
      </c>
      <c r="C243" s="7" t="s">
        <v>114</v>
      </c>
      <c r="D243" s="7" t="s">
        <v>114</v>
      </c>
      <c r="E243" s="7" t="s">
        <v>114</v>
      </c>
      <c r="F243" s="7" t="s">
        <v>114</v>
      </c>
      <c r="G243" s="7" t="s">
        <v>114</v>
      </c>
      <c r="H243" s="7" t="s">
        <v>114</v>
      </c>
      <c r="I243" s="7" t="s">
        <v>114</v>
      </c>
      <c r="J243" s="7" t="s">
        <v>114</v>
      </c>
      <c r="K243" s="7" t="s">
        <v>27</v>
      </c>
      <c r="L243" s="7" t="s">
        <v>27</v>
      </c>
      <c r="M243" s="7" t="s">
        <v>27</v>
      </c>
      <c r="N243" s="7" t="s">
        <v>114</v>
      </c>
      <c r="O243" s="7"/>
      <c r="P243" s="7"/>
      <c r="Q243" s="7"/>
      <c r="R243" s="7" t="s">
        <v>27</v>
      </c>
      <c r="S243" s="7" t="s">
        <v>27</v>
      </c>
      <c r="T243" s="7" t="s">
        <v>114</v>
      </c>
      <c r="U243" s="7" t="s">
        <v>27</v>
      </c>
      <c r="V243" s="7" t="s">
        <v>114</v>
      </c>
      <c r="W243" s="6" t="s">
        <v>27</v>
      </c>
      <c r="X243" s="28" t="s">
        <v>27</v>
      </c>
    </row>
    <row r="244" spans="1:24" s="28" customFormat="1">
      <c r="A244" s="9">
        <f>'Main Meals'!C206</f>
        <v>40101</v>
      </c>
      <c r="B244" s="9" t="str">
        <f>'Main Meals'!D206</f>
        <v xml:space="preserve">Atlantic Cod with Teriyaki Sauce, Baby Bok Choy &amp; Rice </v>
      </c>
      <c r="C244" s="7" t="s">
        <v>27</v>
      </c>
      <c r="D244" s="7" t="s">
        <v>27</v>
      </c>
      <c r="E244" s="7" t="s">
        <v>114</v>
      </c>
      <c r="F244" s="7" t="s">
        <v>114</v>
      </c>
      <c r="G244" s="7" t="s">
        <v>114</v>
      </c>
      <c r="H244" s="7" t="s">
        <v>27</v>
      </c>
      <c r="I244" s="7" t="s">
        <v>114</v>
      </c>
      <c r="J244" s="7" t="s">
        <v>114</v>
      </c>
      <c r="K244" s="7" t="s">
        <v>114</v>
      </c>
      <c r="L244" s="7" t="s">
        <v>27</v>
      </c>
      <c r="M244" s="7" t="s">
        <v>114</v>
      </c>
      <c r="N244" s="7" t="s">
        <v>114</v>
      </c>
      <c r="O244" s="7" t="s">
        <v>114</v>
      </c>
      <c r="P244" s="7" t="s">
        <v>114</v>
      </c>
      <c r="Q244" s="7" t="s">
        <v>114</v>
      </c>
      <c r="R244" s="149" t="s">
        <v>114</v>
      </c>
      <c r="S244" s="7" t="s">
        <v>114</v>
      </c>
      <c r="T244" s="7" t="s">
        <v>114</v>
      </c>
      <c r="U244" s="7" t="s">
        <v>114</v>
      </c>
      <c r="V244" s="7" t="s">
        <v>114</v>
      </c>
      <c r="W244" s="6" t="s">
        <v>27</v>
      </c>
      <c r="X244" s="7" t="s">
        <v>27</v>
      </c>
    </row>
    <row r="245" spans="1:24" s="28" customFormat="1">
      <c r="A245" s="9">
        <f>'Main Meals'!C207</f>
        <v>40201</v>
      </c>
      <c r="B245" s="9" t="str">
        <f>'Main Meals'!D207</f>
        <v xml:space="preserve">Roasted Shrimp </v>
      </c>
      <c r="C245" s="7" t="s">
        <v>27</v>
      </c>
      <c r="D245" s="7" t="s">
        <v>27</v>
      </c>
      <c r="E245" s="7" t="s">
        <v>114</v>
      </c>
      <c r="F245" s="7" t="s">
        <v>114</v>
      </c>
      <c r="G245" s="7" t="s">
        <v>114</v>
      </c>
      <c r="H245" s="7" t="s">
        <v>114</v>
      </c>
      <c r="I245" s="7" t="s">
        <v>27</v>
      </c>
      <c r="J245" s="7" t="s">
        <v>114</v>
      </c>
      <c r="K245" s="7" t="s">
        <v>114</v>
      </c>
      <c r="L245" s="7" t="s">
        <v>114</v>
      </c>
      <c r="M245" s="7" t="s">
        <v>114</v>
      </c>
      <c r="N245" s="7" t="s">
        <v>114</v>
      </c>
      <c r="O245" s="7" t="s">
        <v>114</v>
      </c>
      <c r="P245" s="7" t="s">
        <v>114</v>
      </c>
      <c r="Q245" s="7" t="s">
        <v>114</v>
      </c>
      <c r="R245" s="149" t="s">
        <v>27</v>
      </c>
      <c r="S245" s="7" t="s">
        <v>27</v>
      </c>
      <c r="T245" s="7" t="s">
        <v>114</v>
      </c>
      <c r="U245" s="7" t="s">
        <v>114</v>
      </c>
      <c r="V245" s="7" t="s">
        <v>114</v>
      </c>
      <c r="W245" s="6" t="s">
        <v>27</v>
      </c>
      <c r="X245" s="7" t="s">
        <v>27</v>
      </c>
    </row>
    <row r="246" spans="1:24" s="28" customFormat="1">
      <c r="A246" s="9">
        <f>'Main Meals'!C208</f>
        <v>40301</v>
      </c>
      <c r="B246" s="9" t="str">
        <f>'Main Meals'!D208</f>
        <v xml:space="preserve">Minestrone Soup </v>
      </c>
      <c r="C246" s="7" t="s">
        <v>27</v>
      </c>
      <c r="D246" s="7" t="s">
        <v>27</v>
      </c>
      <c r="E246" s="7" t="s">
        <v>27</v>
      </c>
      <c r="F246" s="7" t="s">
        <v>27</v>
      </c>
      <c r="G246" s="7" t="s">
        <v>114</v>
      </c>
      <c r="H246" s="7" t="s">
        <v>114</v>
      </c>
      <c r="I246" s="7" t="s">
        <v>114</v>
      </c>
      <c r="J246" s="7" t="s">
        <v>114</v>
      </c>
      <c r="K246" s="7" t="s">
        <v>114</v>
      </c>
      <c r="L246" s="7" t="s">
        <v>27</v>
      </c>
      <c r="M246" s="7" t="s">
        <v>114</v>
      </c>
      <c r="N246" s="7" t="s">
        <v>114</v>
      </c>
      <c r="O246" s="7" t="s">
        <v>114</v>
      </c>
      <c r="P246" s="7" t="s">
        <v>114</v>
      </c>
      <c r="Q246" s="7" t="s">
        <v>27</v>
      </c>
      <c r="R246" s="7" t="s">
        <v>27</v>
      </c>
      <c r="S246" s="7" t="s">
        <v>27</v>
      </c>
      <c r="T246" s="7" t="s">
        <v>114</v>
      </c>
      <c r="U246" s="7" t="s">
        <v>27</v>
      </c>
      <c r="V246" s="7" t="s">
        <v>114</v>
      </c>
      <c r="W246" s="6" t="s">
        <v>114</v>
      </c>
      <c r="X246" s="7" t="s">
        <v>27</v>
      </c>
    </row>
    <row r="247" spans="1:24" s="28" customFormat="1">
      <c r="A247" s="9">
        <f>'Main Meals'!C215</f>
        <v>40401</v>
      </c>
      <c r="B247" s="9" t="str">
        <f>'Main Meals'!D215</f>
        <v xml:space="preserve">Spinach &amp; Kale Soup </v>
      </c>
      <c r="C247" s="7" t="s">
        <v>114</v>
      </c>
      <c r="D247" s="7" t="s">
        <v>114</v>
      </c>
      <c r="E247" s="7" t="s">
        <v>114</v>
      </c>
      <c r="F247" s="7" t="s">
        <v>114</v>
      </c>
      <c r="G247" s="7" t="s">
        <v>114</v>
      </c>
      <c r="H247" s="7" t="s">
        <v>114</v>
      </c>
      <c r="I247" s="7" t="s">
        <v>114</v>
      </c>
      <c r="J247" s="7" t="s">
        <v>27</v>
      </c>
      <c r="K247" s="7" t="s">
        <v>114</v>
      </c>
      <c r="L247" s="7" t="s">
        <v>114</v>
      </c>
      <c r="M247" s="7" t="s">
        <v>114</v>
      </c>
      <c r="N247" s="7" t="s">
        <v>114</v>
      </c>
      <c r="O247" s="7" t="s">
        <v>114</v>
      </c>
      <c r="P247" s="7" t="s">
        <v>114</v>
      </c>
      <c r="Q247" s="7" t="s">
        <v>114</v>
      </c>
      <c r="R247" s="7" t="s">
        <v>114</v>
      </c>
      <c r="S247" s="7" t="s">
        <v>27</v>
      </c>
      <c r="T247" s="7" t="s">
        <v>114</v>
      </c>
      <c r="U247" s="7" t="s">
        <v>114</v>
      </c>
      <c r="V247" s="7" t="s">
        <v>114</v>
      </c>
      <c r="W247" s="7" t="s">
        <v>114</v>
      </c>
      <c r="X247" s="7" t="s">
        <v>27</v>
      </c>
    </row>
    <row r="248" spans="1:24" s="28" customFormat="1">
      <c r="A248" s="9">
        <f>'Main Meals'!C216</f>
        <v>40501</v>
      </c>
      <c r="B248" s="9" t="str">
        <f>'Main Meals'!D216</f>
        <v>Roasted Turkey Dinner (Turkey)</v>
      </c>
      <c r="C248" s="7" t="s">
        <v>27</v>
      </c>
      <c r="D248" s="7" t="s">
        <v>27</v>
      </c>
      <c r="E248" s="7" t="s">
        <v>27</v>
      </c>
      <c r="F248" s="7" t="s">
        <v>27</v>
      </c>
      <c r="G248" s="7" t="s">
        <v>114</v>
      </c>
      <c r="H248" s="7" t="s">
        <v>114</v>
      </c>
      <c r="I248" s="7" t="s">
        <v>114</v>
      </c>
      <c r="J248" s="7" t="s">
        <v>114</v>
      </c>
      <c r="K248" s="7" t="s">
        <v>114</v>
      </c>
      <c r="L248" s="7" t="s">
        <v>114</v>
      </c>
      <c r="M248" s="7" t="s">
        <v>27</v>
      </c>
      <c r="N248" s="7" t="s">
        <v>27</v>
      </c>
      <c r="O248" s="7" t="s">
        <v>114</v>
      </c>
      <c r="P248" s="7" t="s">
        <v>114</v>
      </c>
      <c r="Q248" s="7" t="s">
        <v>114</v>
      </c>
      <c r="R248" s="149" t="s">
        <v>114</v>
      </c>
      <c r="S248" s="7" t="s">
        <v>114</v>
      </c>
      <c r="T248" s="7" t="s">
        <v>27</v>
      </c>
      <c r="U248" s="7" t="s">
        <v>114</v>
      </c>
      <c r="V248" s="7" t="s">
        <v>114</v>
      </c>
      <c r="W248" s="7" t="s">
        <v>27</v>
      </c>
      <c r="X248" s="7" t="s">
        <v>27</v>
      </c>
    </row>
    <row r="249" spans="1:24" s="28" customFormat="1">
      <c r="A249" s="9">
        <f>'Main Meals'!C290</f>
        <v>40502</v>
      </c>
      <c r="B249" s="9" t="str">
        <f>'Main Meals'!D290</f>
        <v>Roasted Turkey Dinner (holiday)</v>
      </c>
      <c r="C249" s="7" t="s">
        <v>27</v>
      </c>
      <c r="D249" s="7" t="s">
        <v>27</v>
      </c>
      <c r="E249" s="7" t="s">
        <v>27</v>
      </c>
      <c r="F249" s="7" t="s">
        <v>27</v>
      </c>
      <c r="G249" s="7" t="s">
        <v>114</v>
      </c>
      <c r="H249" s="7" t="s">
        <v>114</v>
      </c>
      <c r="I249" s="7" t="s">
        <v>114</v>
      </c>
      <c r="J249" s="7" t="s">
        <v>114</v>
      </c>
      <c r="K249" s="7" t="s">
        <v>114</v>
      </c>
      <c r="L249" s="7" t="s">
        <v>27</v>
      </c>
      <c r="M249" s="7" t="s">
        <v>27</v>
      </c>
      <c r="N249" s="7" t="s">
        <v>27</v>
      </c>
      <c r="O249" s="7"/>
      <c r="P249" s="7"/>
      <c r="Q249" s="7"/>
      <c r="R249" s="7" t="s">
        <v>27</v>
      </c>
      <c r="S249" s="7" t="s">
        <v>114</v>
      </c>
      <c r="T249" s="7" t="s">
        <v>27</v>
      </c>
      <c r="U249" s="7" t="s">
        <v>114</v>
      </c>
      <c r="V249" s="7" t="s">
        <v>114</v>
      </c>
      <c r="W249" s="7" t="s">
        <v>27</v>
      </c>
      <c r="X249" s="6" t="s">
        <v>27</v>
      </c>
    </row>
    <row r="250" spans="1:24" s="28" customFormat="1">
      <c r="A250" s="9">
        <f>'Main Meals'!C217</f>
        <v>40601</v>
      </c>
      <c r="B250" s="9" t="str">
        <f>'Main Meals'!D217</f>
        <v>Burrito Bowl (Chicken)</v>
      </c>
      <c r="C250" s="7" t="s">
        <v>27</v>
      </c>
      <c r="D250" s="7" t="s">
        <v>27</v>
      </c>
      <c r="E250" s="7" t="s">
        <v>27</v>
      </c>
      <c r="F250" s="7" t="s">
        <v>765</v>
      </c>
      <c r="G250" s="7" t="s">
        <v>114</v>
      </c>
      <c r="H250" s="7" t="s">
        <v>114</v>
      </c>
      <c r="I250" s="7" t="s">
        <v>114</v>
      </c>
      <c r="J250" s="7" t="s">
        <v>114</v>
      </c>
      <c r="K250" s="7" t="s">
        <v>114</v>
      </c>
      <c r="L250" s="7" t="s">
        <v>114</v>
      </c>
      <c r="M250" s="7" t="s">
        <v>27</v>
      </c>
      <c r="N250" s="7" t="s">
        <v>27</v>
      </c>
      <c r="O250" s="7"/>
      <c r="P250" s="7"/>
      <c r="Q250" s="7"/>
      <c r="R250" s="7" t="s">
        <v>27</v>
      </c>
      <c r="S250" s="7" t="s">
        <v>114</v>
      </c>
      <c r="T250" s="7" t="s">
        <v>114</v>
      </c>
      <c r="U250" s="7" t="s">
        <v>27</v>
      </c>
      <c r="V250" s="7" t="s">
        <v>114</v>
      </c>
      <c r="W250" s="7" t="s">
        <v>27</v>
      </c>
      <c r="X250" s="28" t="s">
        <v>27</v>
      </c>
    </row>
    <row r="251" spans="1:24" s="28" customFormat="1">
      <c r="A251" s="9">
        <f>'Main Meals'!C218</f>
        <v>40602</v>
      </c>
      <c r="B251" s="9" t="str">
        <f>'Main Meals'!D218</f>
        <v>Burrito Bowl (Steak)</v>
      </c>
      <c r="C251" s="7" t="s">
        <v>27</v>
      </c>
      <c r="D251" s="7" t="s">
        <v>27</v>
      </c>
      <c r="E251" s="7" t="s">
        <v>27</v>
      </c>
      <c r="F251" s="7" t="s">
        <v>765</v>
      </c>
      <c r="G251" s="7" t="s">
        <v>114</v>
      </c>
      <c r="H251" s="7" t="s">
        <v>114</v>
      </c>
      <c r="I251" s="7" t="s">
        <v>114</v>
      </c>
      <c r="J251" s="7" t="s">
        <v>114</v>
      </c>
      <c r="K251" s="7" t="s">
        <v>114</v>
      </c>
      <c r="L251" s="7" t="s">
        <v>114</v>
      </c>
      <c r="M251" s="7" t="s">
        <v>27</v>
      </c>
      <c r="N251" s="7" t="s">
        <v>27</v>
      </c>
      <c r="O251" s="7"/>
      <c r="P251" s="7"/>
      <c r="Q251" s="7"/>
      <c r="R251" s="7" t="s">
        <v>27</v>
      </c>
      <c r="S251" s="7" t="s">
        <v>114</v>
      </c>
      <c r="T251" s="7" t="s">
        <v>114</v>
      </c>
      <c r="U251" s="7" t="s">
        <v>27</v>
      </c>
      <c r="V251" s="7" t="s">
        <v>114</v>
      </c>
      <c r="W251" s="7" t="s">
        <v>27</v>
      </c>
      <c r="X251" s="28" t="s">
        <v>27</v>
      </c>
    </row>
    <row r="252" spans="1:24" s="28" customFormat="1">
      <c r="A252" s="9">
        <f>'Main Meals'!C219</f>
        <v>40603</v>
      </c>
      <c r="B252" s="9" t="str">
        <f>'Main Meals'!D219</f>
        <v>Burrito Bowl (Vegetarian)</v>
      </c>
      <c r="C252" s="7" t="s">
        <v>765</v>
      </c>
      <c r="D252" s="7" t="s">
        <v>114</v>
      </c>
      <c r="E252" s="7" t="s">
        <v>114</v>
      </c>
      <c r="F252" s="7" t="s">
        <v>765</v>
      </c>
      <c r="G252" s="7" t="s">
        <v>114</v>
      </c>
      <c r="H252" s="7" t="s">
        <v>114</v>
      </c>
      <c r="I252" s="7" t="s">
        <v>114</v>
      </c>
      <c r="J252" s="7" t="s">
        <v>114</v>
      </c>
      <c r="K252" s="7" t="s">
        <v>114</v>
      </c>
      <c r="L252" s="7" t="s">
        <v>114</v>
      </c>
      <c r="M252" s="7" t="s">
        <v>27</v>
      </c>
      <c r="N252" s="7" t="s">
        <v>27</v>
      </c>
      <c r="O252" s="7"/>
      <c r="P252" s="7"/>
      <c r="Q252" s="7"/>
      <c r="R252" s="7" t="s">
        <v>114</v>
      </c>
      <c r="S252" s="7" t="s">
        <v>27</v>
      </c>
      <c r="T252" s="7" t="s">
        <v>114</v>
      </c>
      <c r="U252" s="7" t="s">
        <v>27</v>
      </c>
      <c r="V252" s="7" t="s">
        <v>114</v>
      </c>
      <c r="W252" s="7" t="s">
        <v>27</v>
      </c>
      <c r="X252" s="28" t="s">
        <v>27</v>
      </c>
    </row>
    <row r="253" spans="1:24" s="28" customFormat="1">
      <c r="A253" s="9">
        <f>'Main Meals'!C220</f>
        <v>40701</v>
      </c>
      <c r="B253" s="9" t="str">
        <f>'Main Meals'!D220</f>
        <v>Stir fry (Chicken)</v>
      </c>
      <c r="C253" s="7" t="s">
        <v>27</v>
      </c>
      <c r="D253" s="7" t="s">
        <v>27</v>
      </c>
      <c r="E253" s="7" t="s">
        <v>27</v>
      </c>
      <c r="F253" s="7" t="s">
        <v>114</v>
      </c>
      <c r="G253" s="7" t="s">
        <v>114</v>
      </c>
      <c r="H253" s="7" t="s">
        <v>114</v>
      </c>
      <c r="I253" s="7" t="s">
        <v>114</v>
      </c>
      <c r="J253" s="7" t="s">
        <v>114</v>
      </c>
      <c r="K253" s="7" t="s">
        <v>114</v>
      </c>
      <c r="L253" s="7" t="s">
        <v>27</v>
      </c>
      <c r="M253" s="7" t="s">
        <v>27</v>
      </c>
      <c r="N253" s="7" t="s">
        <v>27</v>
      </c>
      <c r="O253" s="7"/>
      <c r="P253" s="7"/>
      <c r="Q253" s="7"/>
      <c r="R253" s="7" t="s">
        <v>27</v>
      </c>
      <c r="S253" s="7" t="s">
        <v>114</v>
      </c>
      <c r="T253" s="7" t="s">
        <v>114</v>
      </c>
      <c r="U253" s="7" t="s">
        <v>27</v>
      </c>
      <c r="V253" s="7" t="s">
        <v>114</v>
      </c>
      <c r="W253" s="7" t="s">
        <v>27</v>
      </c>
      <c r="X253" s="7" t="s">
        <v>27</v>
      </c>
    </row>
    <row r="254" spans="1:24" s="28" customFormat="1">
      <c r="A254" s="9">
        <f>'Main Meals'!C221</f>
        <v>40702</v>
      </c>
      <c r="B254" s="9" t="str">
        <f>'Main Meals'!D221</f>
        <v>Stir fry (Shrimp)</v>
      </c>
      <c r="C254" s="7" t="s">
        <v>27</v>
      </c>
      <c r="D254" s="7" t="s">
        <v>27</v>
      </c>
      <c r="E254" s="7" t="s">
        <v>114</v>
      </c>
      <c r="F254" s="7" t="s">
        <v>114</v>
      </c>
      <c r="G254" s="7" t="s">
        <v>114</v>
      </c>
      <c r="H254" s="7" t="s">
        <v>114</v>
      </c>
      <c r="I254" s="7" t="s">
        <v>27</v>
      </c>
      <c r="J254" s="7" t="s">
        <v>114</v>
      </c>
      <c r="K254" s="7" t="s">
        <v>114</v>
      </c>
      <c r="L254" s="7" t="s">
        <v>27</v>
      </c>
      <c r="M254" s="7" t="s">
        <v>27</v>
      </c>
      <c r="N254" s="7" t="s">
        <v>114</v>
      </c>
      <c r="O254" s="7"/>
      <c r="P254" s="7"/>
      <c r="Q254" s="7"/>
      <c r="R254" s="7" t="s">
        <v>27</v>
      </c>
      <c r="S254" s="7" t="s">
        <v>27</v>
      </c>
      <c r="T254" s="7" t="s">
        <v>114</v>
      </c>
      <c r="U254" s="7" t="s">
        <v>27</v>
      </c>
      <c r="V254" s="7" t="s">
        <v>114</v>
      </c>
      <c r="W254" s="7" t="s">
        <v>27</v>
      </c>
      <c r="X254" s="28" t="s">
        <v>27</v>
      </c>
    </row>
    <row r="255" spans="1:24" s="28" customFormat="1">
      <c r="A255" s="9">
        <f>'Main Meals'!C222</f>
        <v>40703</v>
      </c>
      <c r="B255" s="9" t="str">
        <f>'Main Meals'!D222</f>
        <v>Stir fry (veggie)</v>
      </c>
      <c r="C255" s="7" t="s">
        <v>114</v>
      </c>
      <c r="D255" s="7" t="s">
        <v>114</v>
      </c>
      <c r="E255" s="7" t="s">
        <v>114</v>
      </c>
      <c r="F255" s="7" t="s">
        <v>114</v>
      </c>
      <c r="G255" s="7" t="s">
        <v>114</v>
      </c>
      <c r="H255" s="7" t="s">
        <v>114</v>
      </c>
      <c r="I255" s="7" t="s">
        <v>114</v>
      </c>
      <c r="J255" s="7" t="s">
        <v>114</v>
      </c>
      <c r="K255" s="7" t="s">
        <v>114</v>
      </c>
      <c r="L255" s="7" t="s">
        <v>27</v>
      </c>
      <c r="M255" s="7" t="s">
        <v>27</v>
      </c>
      <c r="N255" s="7" t="s">
        <v>114</v>
      </c>
      <c r="O255" s="7"/>
      <c r="P255" s="7"/>
      <c r="Q255" s="7"/>
      <c r="R255" s="7" t="s">
        <v>27</v>
      </c>
      <c r="S255" s="7" t="s">
        <v>27</v>
      </c>
      <c r="T255" s="7" t="s">
        <v>114</v>
      </c>
      <c r="U255" s="7" t="s">
        <v>27</v>
      </c>
      <c r="V255" s="7" t="s">
        <v>114</v>
      </c>
      <c r="W255" s="7" t="s">
        <v>27</v>
      </c>
      <c r="X255" s="28" t="s">
        <v>27</v>
      </c>
    </row>
    <row r="256" spans="1:24" s="28" customFormat="1">
      <c r="A256" s="9">
        <f>'Main Meals'!C223</f>
        <v>40801</v>
      </c>
      <c r="B256" s="9" t="str">
        <f>'Main Meals'!D223</f>
        <v xml:space="preserve">Freezer-Friendly Favorites Bundle </v>
      </c>
      <c r="C256" s="7" t="s">
        <v>27</v>
      </c>
      <c r="D256" s="7" t="s">
        <v>27</v>
      </c>
      <c r="E256" s="7" t="s">
        <v>114</v>
      </c>
      <c r="F256" s="7" t="s">
        <v>27</v>
      </c>
      <c r="G256" s="7" t="s">
        <v>114</v>
      </c>
      <c r="H256" s="7" t="s">
        <v>114</v>
      </c>
      <c r="I256" s="7" t="s">
        <v>114</v>
      </c>
      <c r="J256" s="7" t="s">
        <v>27</v>
      </c>
      <c r="K256" s="7" t="s">
        <v>27</v>
      </c>
      <c r="L256" s="7" t="s">
        <v>27</v>
      </c>
      <c r="M256" s="7" t="s">
        <v>27</v>
      </c>
      <c r="N256" s="7" t="s">
        <v>27</v>
      </c>
      <c r="O256" s="7"/>
      <c r="P256" s="7"/>
      <c r="Q256" s="7"/>
      <c r="R256" s="149" t="s">
        <v>27</v>
      </c>
      <c r="S256" s="7" t="s">
        <v>27</v>
      </c>
      <c r="T256" s="7" t="s">
        <v>27</v>
      </c>
      <c r="U256" s="7" t="s">
        <v>27</v>
      </c>
      <c r="V256" s="7"/>
      <c r="W256" s="7" t="s">
        <v>114</v>
      </c>
      <c r="X256" s="7" t="s">
        <v>27</v>
      </c>
    </row>
    <row r="257" spans="1:24" s="28" customFormat="1">
      <c r="A257" s="9">
        <f>'Main Meals'!C224</f>
        <v>40802</v>
      </c>
      <c r="B257" s="9" t="str">
        <f>'Main Meals'!D224</f>
        <v xml:space="preserve">Vegetarian Bundle </v>
      </c>
      <c r="C257" s="7" t="s">
        <v>27</v>
      </c>
      <c r="D257" s="7" t="s">
        <v>114</v>
      </c>
      <c r="E257" s="7" t="s">
        <v>114</v>
      </c>
      <c r="F257" s="7" t="s">
        <v>27</v>
      </c>
      <c r="G257" s="7" t="s">
        <v>114</v>
      </c>
      <c r="H257" s="7" t="s">
        <v>114</v>
      </c>
      <c r="I257" s="7" t="s">
        <v>114</v>
      </c>
      <c r="J257" s="7" t="s">
        <v>27</v>
      </c>
      <c r="K257" s="7" t="s">
        <v>27</v>
      </c>
      <c r="L257" s="7" t="s">
        <v>27</v>
      </c>
      <c r="M257" s="7" t="s">
        <v>27</v>
      </c>
      <c r="N257" s="7" t="s">
        <v>27</v>
      </c>
      <c r="O257" s="7"/>
      <c r="P257" s="7"/>
      <c r="Q257" s="7"/>
      <c r="R257" s="149" t="s">
        <v>27</v>
      </c>
      <c r="S257" s="7" t="s">
        <v>27</v>
      </c>
      <c r="T257" s="7" t="s">
        <v>27</v>
      </c>
      <c r="U257" s="7" t="s">
        <v>27</v>
      </c>
      <c r="V257" s="7" t="s">
        <v>305</v>
      </c>
      <c r="W257" s="7" t="s">
        <v>27</v>
      </c>
      <c r="X257" s="7" t="s">
        <v>27</v>
      </c>
    </row>
    <row r="258" spans="1:24" s="28" customFormat="1">
      <c r="A258" s="9">
        <f>'Main Meals'!C225</f>
        <v>40803</v>
      </c>
      <c r="B258" s="9" t="str">
        <f>'Main Meals'!D225</f>
        <v xml:space="preserve">Plant-Based Vegan Bundle </v>
      </c>
      <c r="C258" s="7" t="s">
        <v>114</v>
      </c>
      <c r="D258" s="7" t="s">
        <v>114</v>
      </c>
      <c r="E258" s="7" t="s">
        <v>114</v>
      </c>
      <c r="F258" s="7" t="s">
        <v>114</v>
      </c>
      <c r="G258" s="7" t="s">
        <v>114</v>
      </c>
      <c r="H258" s="7" t="s">
        <v>114</v>
      </c>
      <c r="I258" s="7" t="s">
        <v>114</v>
      </c>
      <c r="J258" s="7" t="s">
        <v>27</v>
      </c>
      <c r="K258" s="7" t="s">
        <v>27</v>
      </c>
      <c r="L258" s="7" t="s">
        <v>27</v>
      </c>
      <c r="M258" s="7" t="s">
        <v>27</v>
      </c>
      <c r="N258" s="7" t="s">
        <v>27</v>
      </c>
      <c r="O258" s="7"/>
      <c r="P258" s="7"/>
      <c r="Q258" s="7"/>
      <c r="R258" s="149" t="s">
        <v>27</v>
      </c>
      <c r="S258" s="7" t="s">
        <v>27</v>
      </c>
      <c r="T258" s="7" t="s">
        <v>27</v>
      </c>
      <c r="U258" s="7" t="s">
        <v>27</v>
      </c>
      <c r="V258" s="7" t="s">
        <v>305</v>
      </c>
      <c r="W258" s="7" t="s">
        <v>27</v>
      </c>
      <c r="X258" s="7" t="s">
        <v>27</v>
      </c>
    </row>
    <row r="259" spans="1:24" s="28" customFormat="1">
      <c r="A259" s="9">
        <f>'Main Meals'!C226</f>
        <v>40804</v>
      </c>
      <c r="B259" s="9" t="str">
        <f>'Main Meals'!D226</f>
        <v xml:space="preserve">Freezer-Friendly "Better Belly” Bundle </v>
      </c>
      <c r="C259" s="7" t="s">
        <v>27</v>
      </c>
      <c r="D259" s="7" t="s">
        <v>114</v>
      </c>
      <c r="E259" s="7" t="s">
        <v>114</v>
      </c>
      <c r="F259" s="7" t="s">
        <v>27</v>
      </c>
      <c r="G259" s="7" t="s">
        <v>114</v>
      </c>
      <c r="H259" s="7" t="s">
        <v>114</v>
      </c>
      <c r="I259" s="7" t="s">
        <v>114</v>
      </c>
      <c r="J259" s="7" t="s">
        <v>27</v>
      </c>
      <c r="K259" s="7" t="s">
        <v>27</v>
      </c>
      <c r="L259" s="7" t="s">
        <v>27</v>
      </c>
      <c r="M259" s="7" t="s">
        <v>27</v>
      </c>
      <c r="N259" s="7" t="s">
        <v>27</v>
      </c>
      <c r="O259" s="7"/>
      <c r="P259" s="7"/>
      <c r="Q259" s="7"/>
      <c r="R259" s="149" t="s">
        <v>27</v>
      </c>
      <c r="S259" s="7" t="s">
        <v>27</v>
      </c>
      <c r="T259" s="7" t="s">
        <v>27</v>
      </c>
      <c r="U259" s="7" t="s">
        <v>27</v>
      </c>
      <c r="V259" s="7"/>
      <c r="W259" s="7" t="s">
        <v>114</v>
      </c>
      <c r="X259" s="7" t="s">
        <v>27</v>
      </c>
    </row>
    <row r="260" spans="1:24" s="28" customFormat="1">
      <c r="A260" s="9">
        <f>'Main Meals'!C234</f>
        <v>40805</v>
      </c>
      <c r="B260" s="9" t="str">
        <f>'Main Meals'!D234</f>
        <v>Freezer-Filler Bundle</v>
      </c>
      <c r="C260" s="7" t="s">
        <v>27</v>
      </c>
      <c r="D260" s="7" t="s">
        <v>27</v>
      </c>
      <c r="E260" s="7" t="s">
        <v>114</v>
      </c>
      <c r="F260" s="7" t="s">
        <v>27</v>
      </c>
      <c r="G260" s="7" t="s">
        <v>114</v>
      </c>
      <c r="H260" s="7" t="s">
        <v>114</v>
      </c>
      <c r="I260" s="7" t="s">
        <v>114</v>
      </c>
      <c r="J260" s="7" t="s">
        <v>27</v>
      </c>
      <c r="K260" s="7" t="s">
        <v>27</v>
      </c>
      <c r="L260" s="7" t="s">
        <v>27</v>
      </c>
      <c r="M260" s="7" t="s">
        <v>27</v>
      </c>
      <c r="N260" s="7" t="s">
        <v>27</v>
      </c>
      <c r="O260" s="7"/>
      <c r="P260" s="7"/>
      <c r="Q260" s="7"/>
      <c r="R260" s="149" t="s">
        <v>27</v>
      </c>
      <c r="S260" s="7" t="s">
        <v>27</v>
      </c>
      <c r="T260" s="7" t="s">
        <v>27</v>
      </c>
      <c r="U260" s="7" t="s">
        <v>27</v>
      </c>
      <c r="V260" s="7"/>
      <c r="W260" s="7"/>
      <c r="X260" s="7" t="s">
        <v>27</v>
      </c>
    </row>
    <row r="261" spans="1:24" s="28" customFormat="1">
      <c r="A261" s="9">
        <f>'Main Meals'!C235</f>
        <v>40806</v>
      </c>
      <c r="B261" s="9" t="str">
        <f>'Main Meals'!D235</f>
        <v>3-Day Bundle</v>
      </c>
      <c r="C261" s="7" t="s">
        <v>27</v>
      </c>
      <c r="D261" s="7" t="s">
        <v>27</v>
      </c>
      <c r="E261" s="7" t="s">
        <v>114</v>
      </c>
      <c r="F261" s="7" t="s">
        <v>27</v>
      </c>
      <c r="G261" s="7" t="s">
        <v>27</v>
      </c>
      <c r="H261" s="7" t="s">
        <v>114</v>
      </c>
      <c r="I261" s="7" t="s">
        <v>27</v>
      </c>
      <c r="J261" s="7" t="s">
        <v>27</v>
      </c>
      <c r="K261" s="7" t="s">
        <v>27</v>
      </c>
      <c r="L261" s="7" t="s">
        <v>27</v>
      </c>
      <c r="M261" s="7" t="s">
        <v>27</v>
      </c>
      <c r="N261" s="7" t="s">
        <v>27</v>
      </c>
      <c r="O261" s="7"/>
      <c r="P261" s="7"/>
      <c r="Q261" s="7"/>
      <c r="R261" s="149" t="s">
        <v>27</v>
      </c>
      <c r="S261" s="7" t="s">
        <v>27</v>
      </c>
      <c r="T261" s="7" t="s">
        <v>27</v>
      </c>
      <c r="U261" s="7" t="s">
        <v>27</v>
      </c>
      <c r="V261" s="7"/>
      <c r="W261" s="7"/>
      <c r="X261" s="7" t="s">
        <v>27</v>
      </c>
    </row>
    <row r="262" spans="1:24" s="28" customFormat="1">
      <c r="A262" s="9">
        <f>'Main Meals'!C236</f>
        <v>40807</v>
      </c>
      <c r="B262" s="9" t="str">
        <f>'Main Meals'!D236</f>
        <v>4-Day Bundle</v>
      </c>
      <c r="C262" s="7" t="s">
        <v>27</v>
      </c>
      <c r="D262" s="7" t="s">
        <v>27</v>
      </c>
      <c r="E262" s="7" t="s">
        <v>27</v>
      </c>
      <c r="F262" s="7" t="s">
        <v>27</v>
      </c>
      <c r="G262" s="7" t="s">
        <v>27</v>
      </c>
      <c r="H262" s="7" t="s">
        <v>114</v>
      </c>
      <c r="I262" s="7" t="s">
        <v>27</v>
      </c>
      <c r="J262" s="7" t="s">
        <v>27</v>
      </c>
      <c r="K262" s="7" t="s">
        <v>27</v>
      </c>
      <c r="L262" s="7" t="s">
        <v>27</v>
      </c>
      <c r="M262" s="7" t="s">
        <v>27</v>
      </c>
      <c r="N262" s="7" t="s">
        <v>27</v>
      </c>
      <c r="O262" s="7"/>
      <c r="P262" s="7"/>
      <c r="Q262" s="7"/>
      <c r="R262" s="149" t="s">
        <v>27</v>
      </c>
      <c r="S262" s="7" t="s">
        <v>114</v>
      </c>
      <c r="T262" s="7" t="s">
        <v>27</v>
      </c>
      <c r="U262" s="7" t="s">
        <v>27</v>
      </c>
      <c r="V262" s="7" t="s">
        <v>114</v>
      </c>
      <c r="W262" s="7" t="s">
        <v>27</v>
      </c>
      <c r="X262" s="7" t="s">
        <v>27</v>
      </c>
    </row>
    <row r="263" spans="1:24" s="28" customFormat="1">
      <c r="A263" s="9">
        <f>'Main Meals'!C237</f>
        <v>40808</v>
      </c>
      <c r="B263" s="9" t="str">
        <f>'Main Meals'!D237</f>
        <v>Brunch Bundle</v>
      </c>
      <c r="C263" s="7" t="s">
        <v>27</v>
      </c>
      <c r="D263" s="7" t="s">
        <v>114</v>
      </c>
      <c r="E263" s="7" t="s">
        <v>114</v>
      </c>
      <c r="F263" s="7" t="s">
        <v>27</v>
      </c>
      <c r="G263" s="7" t="s">
        <v>27</v>
      </c>
      <c r="H263" s="7" t="s">
        <v>114</v>
      </c>
      <c r="I263" s="7" t="s">
        <v>114</v>
      </c>
      <c r="J263" s="7" t="s">
        <v>27</v>
      </c>
      <c r="K263" s="7" t="s">
        <v>27</v>
      </c>
      <c r="L263" s="7" t="s">
        <v>27</v>
      </c>
      <c r="M263" s="7" t="s">
        <v>27</v>
      </c>
      <c r="N263" s="7" t="s">
        <v>27</v>
      </c>
      <c r="O263" s="7"/>
      <c r="P263" s="7"/>
      <c r="Q263" s="7"/>
      <c r="R263" s="7" t="s">
        <v>27</v>
      </c>
      <c r="S263" s="7" t="s">
        <v>27</v>
      </c>
      <c r="T263" s="7" t="s">
        <v>27</v>
      </c>
      <c r="U263" s="7" t="s">
        <v>27</v>
      </c>
      <c r="V263" s="7" t="s">
        <v>114</v>
      </c>
      <c r="W263" s="7" t="s">
        <v>27</v>
      </c>
      <c r="X263" s="28" t="s">
        <v>27</v>
      </c>
    </row>
    <row r="264" spans="1:24" s="28" customFormat="1">
      <c r="A264" s="9">
        <f>'Main Meals'!C264</f>
        <v>40809</v>
      </c>
      <c r="B264" s="9" t="str">
        <f>'Main Meals'!D264</f>
        <v xml:space="preserve">September Menu Bundle </v>
      </c>
      <c r="C264" s="7" t="s">
        <v>305</v>
      </c>
      <c r="D264" s="7" t="s">
        <v>305</v>
      </c>
      <c r="E264" s="7" t="s">
        <v>305</v>
      </c>
      <c r="F264" s="7" t="s">
        <v>305</v>
      </c>
      <c r="G264" s="7" t="s">
        <v>305</v>
      </c>
      <c r="H264" s="7" t="s">
        <v>305</v>
      </c>
      <c r="I264" s="7" t="s">
        <v>305</v>
      </c>
      <c r="J264" s="7" t="s">
        <v>305</v>
      </c>
      <c r="K264" s="7" t="s">
        <v>305</v>
      </c>
      <c r="L264" s="7" t="s">
        <v>305</v>
      </c>
      <c r="M264" s="7" t="s">
        <v>305</v>
      </c>
      <c r="N264" s="7" t="s">
        <v>305</v>
      </c>
      <c r="O264" s="7"/>
      <c r="P264" s="7"/>
      <c r="Q264" s="7"/>
      <c r="R264" s="7" t="s">
        <v>305</v>
      </c>
      <c r="S264" s="7" t="s">
        <v>305</v>
      </c>
      <c r="T264" s="7" t="s">
        <v>305</v>
      </c>
      <c r="U264" s="7" t="s">
        <v>305</v>
      </c>
      <c r="V264" s="7" t="s">
        <v>305</v>
      </c>
      <c r="W264" s="7" t="s">
        <v>305</v>
      </c>
      <c r="X264" s="7" t="s">
        <v>305</v>
      </c>
    </row>
    <row r="265" spans="1:24" s="28" customFormat="1">
      <c r="A265" s="9">
        <f>'Main Meals'!C265</f>
        <v>40810</v>
      </c>
      <c r="B265" s="9" t="str">
        <f>'Main Meals'!D265</f>
        <v xml:space="preserve">The Weekender Bundle </v>
      </c>
      <c r="C265" s="7" t="s">
        <v>305</v>
      </c>
      <c r="D265" s="7" t="s">
        <v>305</v>
      </c>
      <c r="E265" s="7" t="s">
        <v>305</v>
      </c>
      <c r="F265" s="7" t="s">
        <v>305</v>
      </c>
      <c r="G265" s="7" t="s">
        <v>305</v>
      </c>
      <c r="H265" s="7" t="s">
        <v>305</v>
      </c>
      <c r="I265" s="7" t="s">
        <v>305</v>
      </c>
      <c r="J265" s="7" t="s">
        <v>305</v>
      </c>
      <c r="K265" s="7" t="s">
        <v>305</v>
      </c>
      <c r="L265" s="7" t="s">
        <v>305</v>
      </c>
      <c r="M265" s="7" t="s">
        <v>305</v>
      </c>
      <c r="N265" s="7" t="s">
        <v>305</v>
      </c>
      <c r="O265" s="7"/>
      <c r="P265" s="7"/>
      <c r="Q265" s="7"/>
      <c r="R265" s="7" t="s">
        <v>305</v>
      </c>
      <c r="S265" s="7" t="s">
        <v>305</v>
      </c>
      <c r="T265" s="7" t="s">
        <v>305</v>
      </c>
      <c r="U265" s="7" t="s">
        <v>305</v>
      </c>
      <c r="V265" s="7" t="s">
        <v>305</v>
      </c>
      <c r="W265" s="7" t="s">
        <v>305</v>
      </c>
      <c r="X265" s="7" t="s">
        <v>305</v>
      </c>
    </row>
    <row r="266" spans="1:24" s="28" customFormat="1">
      <c r="A266" s="9">
        <f>'Main Meals'!C266</f>
        <v>40811</v>
      </c>
      <c r="B266" s="9" t="str">
        <f>'Main Meals'!D266</f>
        <v xml:space="preserve">Family  Bundle </v>
      </c>
      <c r="C266" s="7" t="s">
        <v>305</v>
      </c>
      <c r="D266" s="7" t="s">
        <v>305</v>
      </c>
      <c r="E266" s="7" t="s">
        <v>305</v>
      </c>
      <c r="F266" s="7" t="s">
        <v>305</v>
      </c>
      <c r="G266" s="7" t="s">
        <v>305</v>
      </c>
      <c r="H266" s="7" t="s">
        <v>305</v>
      </c>
      <c r="I266" s="7" t="s">
        <v>305</v>
      </c>
      <c r="J266" s="7" t="s">
        <v>305</v>
      </c>
      <c r="K266" s="7" t="s">
        <v>305</v>
      </c>
      <c r="L266" s="7" t="s">
        <v>305</v>
      </c>
      <c r="M266" s="7" t="s">
        <v>305</v>
      </c>
      <c r="N266" s="7" t="s">
        <v>305</v>
      </c>
      <c r="O266" s="7"/>
      <c r="P266" s="7"/>
      <c r="Q266" s="7"/>
      <c r="R266" s="7" t="s">
        <v>305</v>
      </c>
      <c r="S266" s="7" t="s">
        <v>305</v>
      </c>
      <c r="T266" s="7" t="s">
        <v>305</v>
      </c>
      <c r="U266" s="7" t="s">
        <v>305</v>
      </c>
      <c r="V266" s="7" t="s">
        <v>305</v>
      </c>
      <c r="W266" s="7" t="s">
        <v>305</v>
      </c>
      <c r="X266" s="7" t="s">
        <v>305</v>
      </c>
    </row>
    <row r="267" spans="1:24" s="28" customFormat="1">
      <c r="A267" s="9">
        <f>'Main Meals'!C270</f>
        <v>40812</v>
      </c>
      <c r="B267" s="9" t="str">
        <f>'Main Meals'!D270</f>
        <v xml:space="preserve">October Bundle </v>
      </c>
      <c r="C267" s="7" t="s">
        <v>27</v>
      </c>
      <c r="D267" s="7" t="s">
        <v>27</v>
      </c>
      <c r="E267" s="7" t="s">
        <v>27</v>
      </c>
      <c r="F267" s="7" t="s">
        <v>114</v>
      </c>
      <c r="G267" s="7" t="s">
        <v>114</v>
      </c>
      <c r="H267" s="7" t="s">
        <v>27</v>
      </c>
      <c r="I267" s="7" t="s">
        <v>114</v>
      </c>
      <c r="J267" s="7" t="s">
        <v>27</v>
      </c>
      <c r="K267" s="7" t="s">
        <v>27</v>
      </c>
      <c r="L267" s="7" t="s">
        <v>114</v>
      </c>
      <c r="M267" s="7" t="s">
        <v>27</v>
      </c>
      <c r="N267" s="7" t="s">
        <v>27</v>
      </c>
      <c r="O267" s="7"/>
      <c r="P267" s="7"/>
      <c r="Q267" s="7"/>
      <c r="R267" s="7" t="s">
        <v>27</v>
      </c>
      <c r="S267" s="7" t="s">
        <v>114</v>
      </c>
      <c r="T267" s="7" t="s">
        <v>27</v>
      </c>
      <c r="U267" s="7" t="s">
        <v>27</v>
      </c>
      <c r="V267" s="7"/>
      <c r="W267" s="7" t="s">
        <v>114</v>
      </c>
      <c r="X267" s="7" t="s">
        <v>27</v>
      </c>
    </row>
    <row r="268" spans="1:24" s="28" customFormat="1">
      <c r="A268" s="9">
        <f>'Main Meals'!C271</f>
        <v>40813</v>
      </c>
      <c r="B268" s="9" t="str">
        <f>'Main Meals'!D271</f>
        <v xml:space="preserve">Cocktail Party Bundle </v>
      </c>
      <c r="C268" s="7" t="s">
        <v>305</v>
      </c>
      <c r="D268" s="7" t="s">
        <v>305</v>
      </c>
      <c r="E268" s="7" t="s">
        <v>305</v>
      </c>
      <c r="F268" s="7" t="s">
        <v>305</v>
      </c>
      <c r="G268" s="7" t="s">
        <v>305</v>
      </c>
      <c r="H268" s="7" t="s">
        <v>305</v>
      </c>
      <c r="I268" s="7" t="s">
        <v>305</v>
      </c>
      <c r="J268" s="7" t="s">
        <v>305</v>
      </c>
      <c r="K268" s="7" t="s">
        <v>305</v>
      </c>
      <c r="L268" s="7" t="s">
        <v>305</v>
      </c>
      <c r="M268" s="7" t="s">
        <v>305</v>
      </c>
      <c r="N268" s="7" t="s">
        <v>305</v>
      </c>
      <c r="O268" s="7"/>
      <c r="P268" s="7"/>
      <c r="Q268" s="7"/>
      <c r="R268" s="7" t="s">
        <v>305</v>
      </c>
      <c r="S268" s="7" t="s">
        <v>305</v>
      </c>
      <c r="T268" s="7" t="s">
        <v>305</v>
      </c>
      <c r="U268" s="7" t="s">
        <v>305</v>
      </c>
      <c r="V268" s="7"/>
      <c r="W268" s="7"/>
      <c r="X268" s="6"/>
    </row>
    <row r="269" spans="1:24" s="28" customFormat="1">
      <c r="A269" s="9">
        <f>'Main Meals'!C272</f>
        <v>40814</v>
      </c>
      <c r="B269" s="9" t="str">
        <f>'Main Meals'!D272</f>
        <v xml:space="preserve">Beth Israel Omivore Bundle Tuesday OLD NOT ACTIVE </v>
      </c>
      <c r="C269" s="7"/>
      <c r="D269" s="7"/>
      <c r="E269" s="7"/>
      <c r="F269" s="7"/>
      <c r="G269" s="7"/>
      <c r="H269" s="7"/>
      <c r="I269" s="7"/>
      <c r="J269" s="7"/>
      <c r="K269" s="7"/>
      <c r="L269" s="7"/>
      <c r="M269" s="7"/>
      <c r="N269" s="7"/>
      <c r="O269" s="7"/>
      <c r="P269" s="7"/>
      <c r="Q269" s="7"/>
      <c r="R269" s="7"/>
      <c r="S269" s="7"/>
      <c r="T269" s="7"/>
      <c r="U269" s="7"/>
      <c r="V269" s="7"/>
      <c r="W269" s="7"/>
      <c r="X269" s="6"/>
    </row>
    <row r="270" spans="1:24" s="28" customFormat="1">
      <c r="A270" s="9">
        <f>'Main Meals'!C273</f>
        <v>40815</v>
      </c>
      <c r="B270" s="9" t="str">
        <f>'Main Meals'!D273</f>
        <v xml:space="preserve">Beth Isreal Omnivore One Time Intro Bundle OLD NOT ACTIVE </v>
      </c>
      <c r="C270" s="7"/>
      <c r="D270" s="7"/>
      <c r="E270" s="7"/>
      <c r="F270" s="7"/>
      <c r="G270" s="7"/>
      <c r="H270" s="7"/>
      <c r="I270" s="7"/>
      <c r="J270" s="7"/>
      <c r="K270" s="7"/>
      <c r="L270" s="7"/>
      <c r="M270" s="7"/>
      <c r="N270" s="7"/>
      <c r="O270" s="7"/>
      <c r="P270" s="7"/>
      <c r="Q270" s="7"/>
      <c r="R270" s="7"/>
      <c r="S270" s="7"/>
      <c r="T270" s="7"/>
      <c r="U270" s="7"/>
      <c r="V270" s="7"/>
      <c r="W270" s="7"/>
      <c r="X270" s="6"/>
    </row>
    <row r="271" spans="1:24" s="28" customFormat="1">
      <c r="A271" s="9">
        <f>'Main Meals'!C274</f>
        <v>40816</v>
      </c>
      <c r="B271" s="9" t="str">
        <f>'Main Meals'!D274</f>
        <v xml:space="preserve">Beth Israel Omivore Bundle Wednesday OLD NOT ACTIVE </v>
      </c>
      <c r="C271" s="7"/>
      <c r="D271" s="7"/>
      <c r="E271" s="7"/>
      <c r="F271" s="7"/>
      <c r="G271" s="7"/>
      <c r="H271" s="7"/>
      <c r="I271" s="7"/>
      <c r="J271" s="7"/>
      <c r="K271" s="7"/>
      <c r="L271" s="7"/>
      <c r="M271" s="7"/>
      <c r="N271" s="7"/>
      <c r="O271" s="7"/>
      <c r="P271" s="7"/>
      <c r="Q271" s="7"/>
      <c r="R271" s="7"/>
      <c r="S271" s="7"/>
      <c r="T271" s="7"/>
      <c r="U271" s="7"/>
      <c r="V271" s="7"/>
      <c r="W271" s="7"/>
      <c r="X271" s="6"/>
    </row>
    <row r="272" spans="1:24" s="28" customFormat="1">
      <c r="A272" s="9">
        <f>'Main Meals'!C275</f>
        <v>40817</v>
      </c>
      <c r="B272" s="9" t="str">
        <f>'Main Meals'!D275</f>
        <v xml:space="preserve">Beth Israel Omivore Bundle Friday OLD NOT ACTIVE </v>
      </c>
      <c r="C272" s="7"/>
      <c r="D272" s="7"/>
      <c r="E272" s="7"/>
      <c r="F272" s="7"/>
      <c r="G272" s="7"/>
      <c r="H272" s="7"/>
      <c r="I272" s="7"/>
      <c r="J272" s="7"/>
      <c r="K272" s="7"/>
      <c r="L272" s="7"/>
      <c r="M272" s="7"/>
      <c r="N272" s="7"/>
      <c r="O272" s="7"/>
      <c r="P272" s="7"/>
      <c r="Q272" s="7"/>
      <c r="R272" s="7"/>
      <c r="S272" s="7"/>
      <c r="T272" s="7"/>
      <c r="U272" s="7"/>
      <c r="V272" s="7"/>
      <c r="W272" s="7"/>
      <c r="X272" s="6"/>
    </row>
    <row r="273" spans="1:24" s="28" customFormat="1">
      <c r="A273" s="9">
        <f>'Main Meals'!C276</f>
        <v>40818</v>
      </c>
      <c r="B273" s="9" t="str">
        <f>'Main Meals'!D276</f>
        <v xml:space="preserve">Beth Israel Vegetarian Bundle Tuesday OLD NOT ACTIVE </v>
      </c>
      <c r="C273" s="7"/>
      <c r="D273" s="7"/>
      <c r="E273" s="7"/>
      <c r="F273" s="7"/>
      <c r="G273" s="7"/>
      <c r="H273" s="7"/>
      <c r="I273" s="7"/>
      <c r="J273" s="7"/>
      <c r="K273" s="7"/>
      <c r="L273" s="7"/>
      <c r="M273" s="7"/>
      <c r="N273" s="7"/>
      <c r="O273" s="7"/>
      <c r="P273" s="7"/>
      <c r="Q273" s="7"/>
      <c r="R273" s="7"/>
      <c r="S273" s="7"/>
      <c r="T273" s="7"/>
      <c r="U273" s="7"/>
      <c r="V273" s="7"/>
      <c r="W273" s="7"/>
      <c r="X273" s="6"/>
    </row>
    <row r="274" spans="1:24" s="28" customFormat="1">
      <c r="A274" s="9">
        <f>'Main Meals'!C277</f>
        <v>40819</v>
      </c>
      <c r="B274" s="9" t="str">
        <f>'Main Meals'!D277</f>
        <v xml:space="preserve">Beth Isreal Vegetarian One-Time Intro Bundle OLD NOT ACTIVE </v>
      </c>
      <c r="C274" s="7"/>
      <c r="D274" s="7"/>
      <c r="E274" s="7"/>
      <c r="F274" s="7"/>
      <c r="G274" s="7"/>
      <c r="H274" s="7"/>
      <c r="I274" s="7"/>
      <c r="J274" s="7"/>
      <c r="K274" s="7"/>
      <c r="L274" s="7"/>
      <c r="M274" s="7"/>
      <c r="N274" s="7"/>
      <c r="O274" s="7"/>
      <c r="P274" s="7"/>
      <c r="Q274" s="7"/>
      <c r="R274" s="7"/>
      <c r="S274" s="7"/>
      <c r="T274" s="7"/>
      <c r="U274" s="7"/>
      <c r="V274" s="7"/>
      <c r="W274" s="7"/>
      <c r="X274" s="6"/>
    </row>
    <row r="275" spans="1:24" s="28" customFormat="1">
      <c r="A275" s="9">
        <f>'Main Meals'!C278</f>
        <v>40820</v>
      </c>
      <c r="B275" s="9" t="str">
        <f>'Main Meals'!D278</f>
        <v xml:space="preserve">Beth Israel Vegetarian Bundle Wednesday OLD NOT ACTIVE </v>
      </c>
      <c r="C275" s="7"/>
      <c r="D275" s="7"/>
      <c r="E275" s="7"/>
      <c r="F275" s="7"/>
      <c r="G275" s="7"/>
      <c r="H275" s="7"/>
      <c r="I275" s="7"/>
      <c r="J275" s="7"/>
      <c r="K275" s="7"/>
      <c r="L275" s="7"/>
      <c r="M275" s="7"/>
      <c r="N275" s="7"/>
      <c r="O275" s="7"/>
      <c r="P275" s="7"/>
      <c r="Q275" s="7"/>
      <c r="R275" s="7"/>
      <c r="S275" s="7"/>
      <c r="T275" s="7"/>
      <c r="U275" s="7"/>
      <c r="V275" s="7"/>
      <c r="W275" s="7"/>
      <c r="X275" s="6"/>
    </row>
    <row r="276" spans="1:24" s="28" customFormat="1">
      <c r="A276" s="9">
        <f>'Main Meals'!C279</f>
        <v>40821</v>
      </c>
      <c r="B276" s="9" t="str">
        <f>'Main Meals'!D279</f>
        <v xml:space="preserve">Beth Israel Vegetarian Bundle Friday OLD NOT ACTIVE </v>
      </c>
      <c r="C276" s="7"/>
      <c r="D276" s="7"/>
      <c r="E276" s="7"/>
      <c r="F276" s="7"/>
      <c r="G276" s="7"/>
      <c r="H276" s="7"/>
      <c r="I276" s="7"/>
      <c r="J276" s="7"/>
      <c r="K276" s="7"/>
      <c r="L276" s="7"/>
      <c r="M276" s="7"/>
      <c r="N276" s="7"/>
      <c r="O276" s="7"/>
      <c r="P276" s="7"/>
      <c r="Q276" s="7"/>
      <c r="R276" s="7"/>
      <c r="S276" s="7"/>
      <c r="T276" s="7"/>
      <c r="U276" s="7"/>
      <c r="V276" s="7"/>
      <c r="W276" s="7"/>
      <c r="X276" s="6"/>
    </row>
    <row r="277" spans="1:24" s="28" customFormat="1">
      <c r="A277" s="9">
        <f>'Main Meals'!C280</f>
        <v>40822</v>
      </c>
      <c r="B277" s="9" t="str">
        <f>'Main Meals'!D280</f>
        <v xml:space="preserve">PIH Vegetarian </v>
      </c>
      <c r="C277" s="7"/>
      <c r="D277" s="7"/>
      <c r="E277" s="7"/>
      <c r="F277" s="7"/>
      <c r="G277" s="7"/>
      <c r="H277" s="7"/>
      <c r="I277" s="7"/>
      <c r="J277" s="7"/>
      <c r="K277" s="7"/>
      <c r="L277" s="7"/>
      <c r="M277" s="7"/>
      <c r="N277" s="7"/>
      <c r="O277" s="7"/>
      <c r="P277" s="7"/>
      <c r="Q277" s="7"/>
      <c r="R277" s="7" t="s">
        <v>27</v>
      </c>
      <c r="S277" s="7"/>
      <c r="T277" s="7"/>
      <c r="U277" s="7"/>
      <c r="V277" s="7"/>
      <c r="W277" s="7"/>
      <c r="X277" s="6"/>
    </row>
    <row r="278" spans="1:24" s="28" customFormat="1">
      <c r="A278" s="9">
        <f>'Main Meals'!C281</f>
        <v>40823</v>
      </c>
      <c r="B278" s="9" t="str">
        <f>'Main Meals'!D281</f>
        <v xml:space="preserve">PIH Vegan </v>
      </c>
      <c r="C278" s="7"/>
      <c r="D278" s="7"/>
      <c r="E278" s="7"/>
      <c r="F278" s="7"/>
      <c r="G278" s="7"/>
      <c r="H278" s="7"/>
      <c r="I278" s="7"/>
      <c r="J278" s="7"/>
      <c r="K278" s="7"/>
      <c r="L278" s="7"/>
      <c r="M278" s="7"/>
      <c r="N278" s="7"/>
      <c r="O278" s="7"/>
      <c r="P278" s="7"/>
      <c r="Q278" s="7"/>
      <c r="R278" s="7" t="s">
        <v>27</v>
      </c>
      <c r="S278" s="7"/>
      <c r="T278" s="7"/>
      <c r="U278" s="7"/>
      <c r="V278" s="7"/>
      <c r="W278" s="7"/>
      <c r="X278" s="6"/>
    </row>
    <row r="279" spans="1:24" s="28" customFormat="1">
      <c r="A279" s="9">
        <f>'Main Meals'!C282</f>
        <v>40824</v>
      </c>
      <c r="B279" s="9" t="str">
        <f>'Main Meals'!D282</f>
        <v xml:space="preserve">PIH Omnivore </v>
      </c>
      <c r="C279" s="7"/>
      <c r="D279" s="7"/>
      <c r="E279" s="7"/>
      <c r="F279" s="7"/>
      <c r="G279" s="7"/>
      <c r="H279" s="7"/>
      <c r="I279" s="7"/>
      <c r="J279" s="7"/>
      <c r="K279" s="7"/>
      <c r="L279" s="7"/>
      <c r="M279" s="7"/>
      <c r="N279" s="7"/>
      <c r="O279" s="7"/>
      <c r="P279" s="7"/>
      <c r="Q279" s="7"/>
      <c r="R279" s="7" t="s">
        <v>27</v>
      </c>
      <c r="S279" s="7"/>
      <c r="T279" s="7"/>
      <c r="U279" s="7"/>
      <c r="V279" s="7"/>
      <c r="W279" s="7"/>
      <c r="X279" s="6"/>
    </row>
    <row r="280" spans="1:24" s="28" customFormat="1">
      <c r="A280" s="9">
        <f>'Main Meals'!C283</f>
        <v>40825</v>
      </c>
      <c r="B280" s="9" t="str">
        <f>'Main Meals'!D283</f>
        <v xml:space="preserve">PIH Pescatarian </v>
      </c>
      <c r="C280" s="7"/>
      <c r="D280" s="7"/>
      <c r="E280" s="7"/>
      <c r="F280" s="7"/>
      <c r="G280" s="7"/>
      <c r="H280" s="7"/>
      <c r="I280" s="7"/>
      <c r="J280" s="7"/>
      <c r="K280" s="7"/>
      <c r="L280" s="7"/>
      <c r="M280" s="7"/>
      <c r="N280" s="7"/>
      <c r="O280" s="7"/>
      <c r="P280" s="7"/>
      <c r="Q280" s="7"/>
      <c r="R280" s="7" t="s">
        <v>27</v>
      </c>
      <c r="S280" s="7"/>
      <c r="T280" s="7"/>
      <c r="U280" s="7"/>
      <c r="V280" s="7"/>
      <c r="W280" s="7"/>
      <c r="X280" s="6"/>
    </row>
    <row r="281" spans="1:24" s="28" customFormat="1">
      <c r="A281" s="9">
        <f>'Main Meals'!C284</f>
        <v>40826</v>
      </c>
      <c r="B281" s="9" t="str">
        <f>'Main Meals'!D284</f>
        <v xml:space="preserve">Snacks Bundle </v>
      </c>
      <c r="C281" s="7"/>
      <c r="D281" s="7"/>
      <c r="E281" s="7"/>
      <c r="F281" s="7"/>
      <c r="G281" s="7"/>
      <c r="H281" s="7"/>
      <c r="I281" s="7"/>
      <c r="J281" s="7"/>
      <c r="K281" s="7"/>
      <c r="L281" s="7"/>
      <c r="M281" s="7"/>
      <c r="N281" s="7"/>
      <c r="O281" s="7"/>
      <c r="P281" s="7"/>
      <c r="Q281" s="7"/>
      <c r="R281" s="7"/>
      <c r="S281" s="7"/>
      <c r="T281" s="7"/>
      <c r="U281" s="7"/>
      <c r="V281" s="7"/>
      <c r="W281" s="7"/>
      <c r="X281" s="6"/>
    </row>
    <row r="282" spans="1:24" s="28" customFormat="1">
      <c r="A282" s="9">
        <f>'Main Meals'!C285</f>
        <v>40827</v>
      </c>
      <c r="B282" s="9" t="str">
        <f>'Main Meals'!D285</f>
        <v xml:space="preserve">Soups Bundle </v>
      </c>
      <c r="C282" s="7"/>
      <c r="D282" s="7"/>
      <c r="E282" s="7"/>
      <c r="F282" s="7"/>
      <c r="G282" s="7"/>
      <c r="H282" s="7"/>
      <c r="I282" s="7"/>
      <c r="J282" s="7"/>
      <c r="K282" s="7"/>
      <c r="L282" s="7"/>
      <c r="M282" s="7"/>
      <c r="N282" s="7"/>
      <c r="O282" s="7"/>
      <c r="P282" s="7"/>
      <c r="Q282" s="7"/>
      <c r="R282" s="7"/>
      <c r="S282" s="7"/>
      <c r="T282" s="7"/>
      <c r="U282" s="7"/>
      <c r="V282" s="7"/>
      <c r="W282" s="7"/>
      <c r="X282" s="6"/>
    </row>
    <row r="283" spans="1:24" s="28" customFormat="1">
      <c r="A283" s="9">
        <f>'Main Meals'!C291</f>
        <v>40828</v>
      </c>
      <c r="B283" s="9" t="str">
        <f>'Main Meals'!D291</f>
        <v xml:space="preserve">Thanksgiving Sides </v>
      </c>
      <c r="C283" s="7" t="s">
        <v>27</v>
      </c>
      <c r="D283" s="7" t="s">
        <v>27</v>
      </c>
      <c r="E283" s="7" t="s">
        <v>27</v>
      </c>
      <c r="F283" s="7" t="s">
        <v>27</v>
      </c>
      <c r="G283" s="7" t="s">
        <v>114</v>
      </c>
      <c r="H283" s="7" t="s">
        <v>114</v>
      </c>
      <c r="I283" s="7" t="s">
        <v>114</v>
      </c>
      <c r="J283" s="7" t="s">
        <v>27</v>
      </c>
      <c r="K283" s="7" t="s">
        <v>114</v>
      </c>
      <c r="L283" s="7" t="s">
        <v>27</v>
      </c>
      <c r="M283" s="7" t="s">
        <v>27</v>
      </c>
      <c r="N283" s="7" t="s">
        <v>27</v>
      </c>
      <c r="O283" s="7" t="s">
        <v>27</v>
      </c>
      <c r="P283" s="7" t="s">
        <v>27</v>
      </c>
      <c r="Q283" s="7" t="s">
        <v>27</v>
      </c>
      <c r="R283" s="7" t="s">
        <v>27</v>
      </c>
      <c r="S283" s="7" t="s">
        <v>27</v>
      </c>
      <c r="T283" s="7" t="s">
        <v>27</v>
      </c>
      <c r="U283" s="7" t="s">
        <v>561</v>
      </c>
      <c r="V283" s="7" t="s">
        <v>114</v>
      </c>
      <c r="W283" s="7" t="s">
        <v>27</v>
      </c>
      <c r="X283" s="6" t="s">
        <v>27</v>
      </c>
    </row>
    <row r="284" spans="1:24" s="28" customFormat="1">
      <c r="A284" s="9">
        <f>'Main Meals'!C292</f>
        <v>40829</v>
      </c>
      <c r="B284" s="9" t="str">
        <f>'Main Meals'!D292</f>
        <v xml:space="preserve">Thanksgiving Dinner  </v>
      </c>
      <c r="C284" s="7" t="s">
        <v>27</v>
      </c>
      <c r="D284" s="7" t="s">
        <v>27</v>
      </c>
      <c r="E284" s="7" t="s">
        <v>27</v>
      </c>
      <c r="F284" s="7" t="s">
        <v>27</v>
      </c>
      <c r="G284" s="7" t="s">
        <v>114</v>
      </c>
      <c r="H284" s="7" t="s">
        <v>114</v>
      </c>
      <c r="I284" s="7" t="s">
        <v>114</v>
      </c>
      <c r="J284" s="7" t="s">
        <v>560</v>
      </c>
      <c r="K284" s="7" t="s">
        <v>114</v>
      </c>
      <c r="L284" s="7" t="s">
        <v>27</v>
      </c>
      <c r="M284" s="7" t="s">
        <v>27</v>
      </c>
      <c r="N284" s="7" t="s">
        <v>27</v>
      </c>
      <c r="O284" s="7" t="s">
        <v>27</v>
      </c>
      <c r="P284" s="7" t="s">
        <v>27</v>
      </c>
      <c r="Q284" s="7" t="s">
        <v>27</v>
      </c>
      <c r="R284" s="7" t="s">
        <v>27</v>
      </c>
      <c r="S284" s="7" t="s">
        <v>27</v>
      </c>
      <c r="T284" s="7" t="s">
        <v>27</v>
      </c>
      <c r="U284" s="7" t="s">
        <v>114</v>
      </c>
      <c r="V284" s="7" t="s">
        <v>114</v>
      </c>
      <c r="W284" s="7" t="s">
        <v>27</v>
      </c>
      <c r="X284" s="6" t="s">
        <v>27</v>
      </c>
    </row>
    <row r="285" spans="1:24" s="28" customFormat="1">
      <c r="A285" s="9">
        <f>'Main Meals'!C293</f>
        <v>40830</v>
      </c>
      <c r="B285" s="9" t="str">
        <f>'Main Meals'!D293</f>
        <v xml:space="preserve">New This Month: November Bundle </v>
      </c>
      <c r="C285" s="7" t="s">
        <v>27</v>
      </c>
      <c r="D285" s="7" t="s">
        <v>27</v>
      </c>
      <c r="E285" s="7" t="s">
        <v>27</v>
      </c>
      <c r="F285" s="7" t="s">
        <v>27</v>
      </c>
      <c r="G285" s="7" t="s">
        <v>114</v>
      </c>
      <c r="H285" s="7" t="s">
        <v>114</v>
      </c>
      <c r="I285" s="7" t="s">
        <v>114</v>
      </c>
      <c r="J285" s="7" t="s">
        <v>27</v>
      </c>
      <c r="K285" s="7" t="s">
        <v>114</v>
      </c>
      <c r="L285" s="7" t="s">
        <v>114</v>
      </c>
      <c r="M285" s="7" t="s">
        <v>27</v>
      </c>
      <c r="N285" s="7" t="s">
        <v>27</v>
      </c>
      <c r="O285" s="7"/>
      <c r="P285" s="7"/>
      <c r="Q285" s="7"/>
      <c r="R285" s="7" t="s">
        <v>27</v>
      </c>
      <c r="S285" s="7" t="s">
        <v>27</v>
      </c>
      <c r="T285" s="7" t="s">
        <v>27</v>
      </c>
      <c r="U285" s="7" t="s">
        <v>27</v>
      </c>
      <c r="V285" s="7" t="s">
        <v>305</v>
      </c>
      <c r="W285" s="7"/>
      <c r="X285" s="6" t="s">
        <v>27</v>
      </c>
    </row>
    <row r="286" spans="1:24" s="28" customFormat="1">
      <c r="A286" s="9">
        <f>'Main Meals'!C305</f>
        <v>40831</v>
      </c>
      <c r="B286" s="9" t="str">
        <f>'Main Meals'!D305</f>
        <v xml:space="preserve">Hanukkah Bundle with Strawberry Preserves </v>
      </c>
      <c r="C286" s="7" t="s">
        <v>27</v>
      </c>
      <c r="D286" s="7" t="s">
        <v>27</v>
      </c>
      <c r="E286" s="7" t="s">
        <v>27</v>
      </c>
      <c r="F286" s="7" t="s">
        <v>114</v>
      </c>
      <c r="G286" s="7" t="s">
        <v>27</v>
      </c>
      <c r="H286" s="7" t="s">
        <v>27</v>
      </c>
      <c r="I286" s="7" t="s">
        <v>114</v>
      </c>
      <c r="J286" s="7" t="s">
        <v>27</v>
      </c>
      <c r="K286" s="7" t="s">
        <v>114</v>
      </c>
      <c r="L286" s="7" t="s">
        <v>114</v>
      </c>
      <c r="M286" s="7" t="s">
        <v>27</v>
      </c>
      <c r="N286" s="7" t="s">
        <v>27</v>
      </c>
      <c r="O286" s="7" t="s">
        <v>27</v>
      </c>
      <c r="P286" s="7" t="s">
        <v>27</v>
      </c>
      <c r="Q286" s="7" t="s">
        <v>27</v>
      </c>
      <c r="R286" s="7" t="s">
        <v>27</v>
      </c>
      <c r="S286" s="7" t="s">
        <v>114</v>
      </c>
      <c r="T286" s="7" t="s">
        <v>27</v>
      </c>
      <c r="U286" s="7" t="s">
        <v>27</v>
      </c>
      <c r="V286" s="7" t="s">
        <v>114</v>
      </c>
      <c r="W286" s="7" t="s">
        <v>27</v>
      </c>
      <c r="X286" s="6" t="s">
        <v>27</v>
      </c>
    </row>
    <row r="287" spans="1:24" s="28" customFormat="1">
      <c r="A287" s="9">
        <f>'Main Meals'!C304</f>
        <v>40832</v>
      </c>
      <c r="B287" s="9" t="str">
        <f>'Main Meals'!D304</f>
        <v xml:space="preserve">Hanukkah Bundle with Sour Cream </v>
      </c>
      <c r="C287" s="7" t="s">
        <v>27</v>
      </c>
      <c r="D287" s="7" t="s">
        <v>27</v>
      </c>
      <c r="E287" s="7" t="s">
        <v>27</v>
      </c>
      <c r="F287" s="7" t="s">
        <v>27</v>
      </c>
      <c r="G287" s="7" t="s">
        <v>27</v>
      </c>
      <c r="H287" s="7" t="s">
        <v>27</v>
      </c>
      <c r="I287" s="7" t="s">
        <v>114</v>
      </c>
      <c r="J287" s="7" t="s">
        <v>27</v>
      </c>
      <c r="K287" s="7" t="s">
        <v>114</v>
      </c>
      <c r="L287" s="7" t="s">
        <v>114</v>
      </c>
      <c r="M287" s="7" t="s">
        <v>27</v>
      </c>
      <c r="N287" s="7" t="s">
        <v>27</v>
      </c>
      <c r="O287" s="7" t="s">
        <v>27</v>
      </c>
      <c r="P287" s="7" t="s">
        <v>27</v>
      </c>
      <c r="Q287" s="7" t="s">
        <v>27</v>
      </c>
      <c r="R287" s="7" t="s">
        <v>27</v>
      </c>
      <c r="S287" s="7" t="s">
        <v>114</v>
      </c>
      <c r="T287" s="7" t="s">
        <v>27</v>
      </c>
      <c r="U287" s="7" t="s">
        <v>27</v>
      </c>
      <c r="V287" s="7" t="s">
        <v>114</v>
      </c>
      <c r="W287" s="7" t="s">
        <v>27</v>
      </c>
      <c r="X287" s="7" t="s">
        <v>27</v>
      </c>
    </row>
    <row r="288" spans="1:24" s="28" customFormat="1">
      <c r="A288" s="9">
        <f>'Main Meals'!C306</f>
        <v>40833</v>
      </c>
      <c r="B288" s="9" t="str">
        <f>'Main Meals'!D306</f>
        <v>Fall Favorites: Soups Bundle</v>
      </c>
      <c r="C288" s="7" t="s">
        <v>27</v>
      </c>
      <c r="D288" s="7" t="s">
        <v>27</v>
      </c>
      <c r="E288" s="7" t="s">
        <v>27</v>
      </c>
      <c r="F288" s="7" t="s">
        <v>27</v>
      </c>
      <c r="G288" s="7" t="s">
        <v>114</v>
      </c>
      <c r="H288" s="7" t="s">
        <v>114</v>
      </c>
      <c r="I288" s="7" t="s">
        <v>114</v>
      </c>
      <c r="J288" s="7" t="s">
        <v>27</v>
      </c>
      <c r="K288" s="7" t="s">
        <v>114</v>
      </c>
      <c r="L288" s="7" t="s">
        <v>27</v>
      </c>
      <c r="M288" s="7" t="s">
        <v>27</v>
      </c>
      <c r="N288" s="7" t="s">
        <v>27</v>
      </c>
      <c r="O288" s="7"/>
      <c r="P288" s="7"/>
      <c r="Q288" s="7"/>
      <c r="R288" s="7" t="s">
        <v>27</v>
      </c>
      <c r="S288" s="7" t="s">
        <v>27</v>
      </c>
      <c r="T288" s="7" t="s">
        <v>114</v>
      </c>
      <c r="U288" s="7" t="s">
        <v>27</v>
      </c>
      <c r="V288" s="7" t="s">
        <v>305</v>
      </c>
      <c r="W288" s="7" t="s">
        <v>114</v>
      </c>
      <c r="X288" s="6" t="s">
        <v>27</v>
      </c>
    </row>
    <row r="289" spans="1:39" s="28" customFormat="1">
      <c r="A289" s="9">
        <f>'Main Meals'!C308</f>
        <v>40834</v>
      </c>
      <c r="B289" s="9" t="str">
        <f>'Main Meals'!D308</f>
        <v>Holiday Platter</v>
      </c>
      <c r="C289" s="7" t="s">
        <v>27</v>
      </c>
      <c r="D289" s="7" t="s">
        <v>27</v>
      </c>
      <c r="E289" s="7" t="s">
        <v>27</v>
      </c>
      <c r="F289" s="7" t="s">
        <v>27</v>
      </c>
      <c r="G289" s="7" t="s">
        <v>27</v>
      </c>
      <c r="H289" s="7" t="s">
        <v>114</v>
      </c>
      <c r="I289" s="7" t="s">
        <v>114</v>
      </c>
      <c r="J289" s="7" t="s">
        <v>27</v>
      </c>
      <c r="K289" s="7" t="s">
        <v>114</v>
      </c>
      <c r="L289" s="7" t="s">
        <v>114</v>
      </c>
      <c r="M289" s="7" t="s">
        <v>27</v>
      </c>
      <c r="N289" s="7" t="s">
        <v>27</v>
      </c>
      <c r="O289" s="7"/>
      <c r="P289" s="7"/>
      <c r="Q289" s="7"/>
      <c r="R289" s="7" t="s">
        <v>27</v>
      </c>
      <c r="S289" s="7" t="s">
        <v>27</v>
      </c>
      <c r="T289" s="7" t="s">
        <v>114</v>
      </c>
      <c r="U289" s="7" t="s">
        <v>27</v>
      </c>
      <c r="V289" s="7"/>
      <c r="W289" s="7" t="s">
        <v>27</v>
      </c>
      <c r="X289" s="6" t="s">
        <v>27</v>
      </c>
    </row>
    <row r="290" spans="1:39" s="28" customFormat="1">
      <c r="A290" s="9">
        <f>'Main Meals'!C312</f>
        <v>40835</v>
      </c>
      <c r="B290" s="9" t="str">
        <f>'Main Meals'!D312</f>
        <v xml:space="preserve">New This Month January Bundle </v>
      </c>
      <c r="C290" s="7" t="s">
        <v>27</v>
      </c>
      <c r="D290" s="7" t="s">
        <v>27</v>
      </c>
      <c r="E290" s="7" t="s">
        <v>27</v>
      </c>
      <c r="F290" s="7" t="s">
        <v>27</v>
      </c>
      <c r="G290" s="7" t="s">
        <v>27</v>
      </c>
      <c r="H290" s="7" t="s">
        <v>114</v>
      </c>
      <c r="I290" s="7" t="s">
        <v>114</v>
      </c>
      <c r="J290" s="7" t="s">
        <v>114</v>
      </c>
      <c r="K290" s="7" t="s">
        <v>114</v>
      </c>
      <c r="L290" s="7" t="s">
        <v>114</v>
      </c>
      <c r="M290" s="7" t="s">
        <v>27</v>
      </c>
      <c r="N290" s="7" t="s">
        <v>27</v>
      </c>
      <c r="O290" s="7"/>
      <c r="P290" s="7"/>
      <c r="Q290" s="7"/>
      <c r="R290" s="7" t="s">
        <v>27</v>
      </c>
      <c r="S290" s="7" t="s">
        <v>27</v>
      </c>
      <c r="T290" s="7" t="s">
        <v>27</v>
      </c>
      <c r="U290" s="7" t="s">
        <v>27</v>
      </c>
      <c r="V290" s="7" t="s">
        <v>114</v>
      </c>
      <c r="W290" s="7" t="s">
        <v>114</v>
      </c>
      <c r="X290" s="6" t="s">
        <v>114</v>
      </c>
    </row>
    <row r="291" spans="1:39" s="28" customFormat="1">
      <c r="A291" s="9">
        <f>'Main Meals'!C315</f>
        <v>40836</v>
      </c>
      <c r="B291" s="9" t="str">
        <f>'Main Meals'!D315</f>
        <v xml:space="preserve">Game Day Bundle  </v>
      </c>
      <c r="C291" s="7" t="s">
        <v>27</v>
      </c>
      <c r="D291" s="7" t="s">
        <v>27</v>
      </c>
      <c r="E291" s="7" t="s">
        <v>27</v>
      </c>
      <c r="F291" s="7" t="s">
        <v>27</v>
      </c>
      <c r="G291" s="7" t="s">
        <v>27</v>
      </c>
      <c r="H291" s="7" t="s">
        <v>114</v>
      </c>
      <c r="I291" s="7" t="s">
        <v>114</v>
      </c>
      <c r="J291" s="7" t="s">
        <v>114</v>
      </c>
      <c r="K291" s="7" t="s">
        <v>114</v>
      </c>
      <c r="L291" s="7" t="s">
        <v>27</v>
      </c>
      <c r="M291" s="7" t="s">
        <v>27</v>
      </c>
      <c r="N291" s="7" t="s">
        <v>27</v>
      </c>
      <c r="O291" s="7" t="s">
        <v>27</v>
      </c>
      <c r="P291" s="7" t="s">
        <v>27</v>
      </c>
      <c r="Q291" s="7" t="s">
        <v>27</v>
      </c>
      <c r="R291" s="7" t="s">
        <v>27</v>
      </c>
      <c r="S291" s="7" t="s">
        <v>114</v>
      </c>
      <c r="T291" s="7" t="s">
        <v>27</v>
      </c>
      <c r="U291" s="7" t="s">
        <v>114</v>
      </c>
      <c r="V291" s="7" t="s">
        <v>114</v>
      </c>
      <c r="W291" s="7" t="s">
        <v>27</v>
      </c>
      <c r="X291" s="1" t="s">
        <v>114</v>
      </c>
      <c r="Y291" s="10"/>
      <c r="Z291" s="10"/>
      <c r="AA291" s="10"/>
      <c r="AB291" s="10"/>
      <c r="AC291" s="10"/>
      <c r="AD291" s="10"/>
      <c r="AE291" s="10"/>
      <c r="AF291" s="10"/>
      <c r="AG291" s="10"/>
      <c r="AH291" s="10"/>
      <c r="AI291" s="10"/>
      <c r="AJ291" s="10"/>
      <c r="AK291" s="10"/>
      <c r="AL291" s="10"/>
      <c r="AM291" s="10"/>
    </row>
    <row r="292" spans="1:39" s="28" customFormat="1">
      <c r="A292" s="9">
        <f>'Main Meals'!C316</f>
        <v>40837</v>
      </c>
      <c r="B292" s="9" t="str">
        <f>'Main Meals'!D316</f>
        <v xml:space="preserve">Fiber Fueled Bundle </v>
      </c>
      <c r="C292" s="7" t="s">
        <v>27</v>
      </c>
      <c r="D292" s="7" t="s">
        <v>114</v>
      </c>
      <c r="E292" s="7" t="s">
        <v>114</v>
      </c>
      <c r="F292" s="7" t="s">
        <v>27</v>
      </c>
      <c r="G292" s="7" t="s">
        <v>27</v>
      </c>
      <c r="H292" s="7" t="s">
        <v>114</v>
      </c>
      <c r="I292" s="7" t="s">
        <v>114</v>
      </c>
      <c r="J292" s="7" t="s">
        <v>27</v>
      </c>
      <c r="K292" s="7" t="s">
        <v>114</v>
      </c>
      <c r="L292" s="7" t="s">
        <v>27</v>
      </c>
      <c r="M292" s="7" t="s">
        <v>27</v>
      </c>
      <c r="N292" s="7" t="s">
        <v>27</v>
      </c>
      <c r="O292" s="7"/>
      <c r="P292" s="7"/>
      <c r="Q292" s="7"/>
      <c r="R292" s="149" t="s">
        <v>27</v>
      </c>
      <c r="S292" s="7" t="s">
        <v>27</v>
      </c>
      <c r="T292" s="7" t="s">
        <v>27</v>
      </c>
      <c r="U292" s="7" t="s">
        <v>27</v>
      </c>
      <c r="V292" s="7" t="s">
        <v>305</v>
      </c>
      <c r="W292" s="7" t="s">
        <v>27</v>
      </c>
      <c r="X292" s="9" t="s">
        <v>27</v>
      </c>
      <c r="Y292" s="10"/>
      <c r="Z292" s="10"/>
      <c r="AA292" s="10"/>
      <c r="AB292" s="10"/>
      <c r="AC292" s="10"/>
      <c r="AD292" s="10"/>
      <c r="AE292" s="10"/>
      <c r="AF292" s="10"/>
      <c r="AG292" s="10"/>
      <c r="AH292" s="10"/>
      <c r="AI292" s="10"/>
      <c r="AJ292" s="10"/>
      <c r="AK292" s="10"/>
      <c r="AL292" s="10"/>
      <c r="AM292" s="10"/>
    </row>
    <row r="293" spans="1:39" s="28" customFormat="1">
      <c r="A293" s="9">
        <f>'Main Meals'!C317</f>
        <v>40838</v>
      </c>
      <c r="B293" s="9" t="str">
        <f>'Main Meals'!D317</f>
        <v xml:space="preserve">Chef's Favorites Bundle </v>
      </c>
      <c r="C293" s="7" t="s">
        <v>27</v>
      </c>
      <c r="D293" s="7" t="s">
        <v>27</v>
      </c>
      <c r="E293" s="7" t="s">
        <v>27</v>
      </c>
      <c r="F293" s="7" t="s">
        <v>27</v>
      </c>
      <c r="G293" s="7" t="s">
        <v>27</v>
      </c>
      <c r="H293" s="7" t="s">
        <v>27</v>
      </c>
      <c r="I293" s="7" t="s">
        <v>27</v>
      </c>
      <c r="J293" s="7" t="s">
        <v>27</v>
      </c>
      <c r="K293" s="7" t="s">
        <v>27</v>
      </c>
      <c r="L293" s="7" t="s">
        <v>114</v>
      </c>
      <c r="M293" s="7" t="s">
        <v>27</v>
      </c>
      <c r="N293" s="7" t="s">
        <v>27</v>
      </c>
      <c r="O293" s="7"/>
      <c r="P293" s="7"/>
      <c r="Q293" s="7"/>
      <c r="R293" s="149" t="s">
        <v>27</v>
      </c>
      <c r="S293" s="7" t="s">
        <v>27</v>
      </c>
      <c r="T293" s="7" t="s">
        <v>27</v>
      </c>
      <c r="U293" s="7" t="s">
        <v>27</v>
      </c>
      <c r="V293" s="7" t="s">
        <v>305</v>
      </c>
      <c r="W293" s="7" t="s">
        <v>27</v>
      </c>
      <c r="X293" s="7" t="s">
        <v>114</v>
      </c>
      <c r="Y293" s="10"/>
      <c r="Z293" s="10"/>
      <c r="AA293" s="10"/>
      <c r="AB293" s="10"/>
      <c r="AC293" s="10"/>
      <c r="AD293" s="10"/>
      <c r="AE293" s="10"/>
      <c r="AF293" s="10"/>
      <c r="AG293" s="10"/>
      <c r="AH293" s="10"/>
      <c r="AI293" s="10"/>
      <c r="AJ293" s="10"/>
      <c r="AK293" s="10"/>
      <c r="AL293" s="10"/>
      <c r="AM293" s="10"/>
    </row>
    <row r="294" spans="1:39" s="28" customFormat="1">
      <c r="A294" s="9">
        <f>'Main Meals'!C325</f>
        <v>40839</v>
      </c>
      <c r="B294" s="9" t="str">
        <f>'Main Meals'!D325</f>
        <v xml:space="preserve">New This Month February Bundle </v>
      </c>
      <c r="C294" s="7" t="s">
        <v>27</v>
      </c>
      <c r="D294" s="7" t="s">
        <v>27</v>
      </c>
      <c r="E294" s="7" t="s">
        <v>27</v>
      </c>
      <c r="F294" s="7" t="s">
        <v>27</v>
      </c>
      <c r="G294" s="7" t="s">
        <v>27</v>
      </c>
      <c r="H294" s="7" t="s">
        <v>114</v>
      </c>
      <c r="I294" s="7" t="s">
        <v>27</v>
      </c>
      <c r="J294" s="7" t="s">
        <v>27</v>
      </c>
      <c r="K294" s="7" t="s">
        <v>27</v>
      </c>
      <c r="L294" s="7" t="s">
        <v>114</v>
      </c>
      <c r="M294" s="7" t="s">
        <v>27</v>
      </c>
      <c r="N294" s="7" t="s">
        <v>27</v>
      </c>
      <c r="O294" s="7"/>
      <c r="P294" s="7"/>
      <c r="Q294" s="7"/>
      <c r="R294" s="7" t="s">
        <v>27</v>
      </c>
      <c r="S294" s="7" t="s">
        <v>114</v>
      </c>
      <c r="T294" s="7" t="s">
        <v>27</v>
      </c>
      <c r="U294" s="7" t="s">
        <v>27</v>
      </c>
      <c r="V294" s="7" t="s">
        <v>114</v>
      </c>
      <c r="W294" s="7" t="s">
        <v>27</v>
      </c>
      <c r="X294" s="6" t="s">
        <v>27</v>
      </c>
      <c r="Y294" s="10"/>
      <c r="Z294" s="10"/>
      <c r="AA294" s="10"/>
      <c r="AB294" s="10"/>
      <c r="AC294" s="10"/>
      <c r="AD294" s="10"/>
      <c r="AE294" s="10"/>
      <c r="AF294" s="10"/>
      <c r="AG294" s="10"/>
      <c r="AH294" s="10"/>
      <c r="AI294" s="10"/>
      <c r="AJ294" s="10"/>
      <c r="AK294" s="10"/>
      <c r="AL294" s="10"/>
      <c r="AM294" s="10"/>
    </row>
    <row r="295" spans="1:39" s="28" customFormat="1">
      <c r="A295" s="9">
        <f>'Main Meals'!C331</f>
        <v>40840</v>
      </c>
      <c r="B295" s="9" t="str">
        <f>'Main Meals'!D331</f>
        <v xml:space="preserve">Comfort Bundle </v>
      </c>
      <c r="C295" s="7" t="s">
        <v>27</v>
      </c>
      <c r="D295" s="7" t="s">
        <v>27</v>
      </c>
      <c r="E295" s="7" t="s">
        <v>27</v>
      </c>
      <c r="F295" s="7" t="s">
        <v>27</v>
      </c>
      <c r="G295" s="7" t="s">
        <v>27</v>
      </c>
      <c r="H295" s="7" t="s">
        <v>114</v>
      </c>
      <c r="I295" s="7" t="s">
        <v>114</v>
      </c>
      <c r="J295" s="7" t="s">
        <v>27</v>
      </c>
      <c r="K295" s="7" t="s">
        <v>27</v>
      </c>
      <c r="L295" s="7" t="s">
        <v>114</v>
      </c>
      <c r="M295" s="7" t="s">
        <v>27</v>
      </c>
      <c r="N295" s="7" t="s">
        <v>27</v>
      </c>
      <c r="O295" s="7"/>
      <c r="P295" s="7"/>
      <c r="Q295" s="7"/>
      <c r="R295" s="149" t="s">
        <v>27</v>
      </c>
      <c r="S295" s="7" t="s">
        <v>27</v>
      </c>
      <c r="T295" s="7" t="s">
        <v>27</v>
      </c>
      <c r="U295" s="7" t="s">
        <v>27</v>
      </c>
      <c r="V295" s="7" t="s">
        <v>114</v>
      </c>
      <c r="W295" s="7" t="s">
        <v>27</v>
      </c>
      <c r="X295" s="7" t="s">
        <v>27</v>
      </c>
      <c r="Y295" s="10"/>
      <c r="Z295" s="10"/>
      <c r="AA295" s="10"/>
      <c r="AB295" s="10"/>
      <c r="AC295" s="10"/>
      <c r="AD295" s="10"/>
      <c r="AE295" s="10"/>
      <c r="AF295" s="10"/>
      <c r="AG295" s="10"/>
      <c r="AH295" s="10"/>
      <c r="AI295" s="10"/>
      <c r="AJ295" s="10"/>
      <c r="AK295" s="10"/>
      <c r="AL295" s="10"/>
      <c r="AM295" s="10"/>
    </row>
    <row r="296" spans="1:39" s="28" customFormat="1">
      <c r="A296" s="9">
        <f>'Main Meals'!C336</f>
        <v>40841</v>
      </c>
      <c r="B296" s="9" t="str">
        <f>'Main Meals'!D336</f>
        <v xml:space="preserve">Passover Bundle for 2 </v>
      </c>
      <c r="C296" s="7" t="s">
        <v>27</v>
      </c>
      <c r="D296" s="7" t="s">
        <v>27</v>
      </c>
      <c r="E296" s="7" t="s">
        <v>27</v>
      </c>
      <c r="F296" s="7" t="s">
        <v>114</v>
      </c>
      <c r="G296" s="7" t="s">
        <v>27</v>
      </c>
      <c r="H296" s="7" t="s">
        <v>27</v>
      </c>
      <c r="I296" s="7" t="s">
        <v>114</v>
      </c>
      <c r="J296" s="7" t="s">
        <v>27</v>
      </c>
      <c r="K296" s="7" t="s">
        <v>114</v>
      </c>
      <c r="L296" s="7" t="s">
        <v>114</v>
      </c>
      <c r="M296" s="7" t="s">
        <v>27</v>
      </c>
      <c r="N296" s="7" t="s">
        <v>27</v>
      </c>
      <c r="O296" s="7"/>
      <c r="P296" s="7"/>
      <c r="Q296" s="7"/>
      <c r="R296" s="7" t="s">
        <v>27</v>
      </c>
      <c r="S296" s="7" t="s">
        <v>114</v>
      </c>
      <c r="T296" s="7" t="s">
        <v>27</v>
      </c>
      <c r="U296" s="7" t="s">
        <v>27</v>
      </c>
      <c r="V296" s="7" t="s">
        <v>114</v>
      </c>
      <c r="W296" s="7" t="s">
        <v>27</v>
      </c>
      <c r="X296" s="1" t="s">
        <v>27</v>
      </c>
      <c r="Y296" s="10"/>
      <c r="Z296" s="10"/>
      <c r="AA296" s="10"/>
      <c r="AB296" s="10"/>
      <c r="AC296" s="10"/>
      <c r="AD296" s="10"/>
      <c r="AE296" s="10"/>
      <c r="AF296" s="10"/>
      <c r="AG296" s="10"/>
      <c r="AH296" s="10"/>
      <c r="AI296" s="10"/>
      <c r="AJ296" s="10"/>
      <c r="AK296" s="10"/>
      <c r="AL296" s="10"/>
      <c r="AM296" s="10"/>
    </row>
    <row r="297" spans="1:39" s="28" customFormat="1">
      <c r="A297" s="9">
        <f>'Main Meals'!C337</f>
        <v>40842</v>
      </c>
      <c r="B297" s="9" t="str">
        <f>'Main Meals'!D337</f>
        <v xml:space="preserve">Passover Bundle for 4 </v>
      </c>
      <c r="C297" s="7" t="s">
        <v>27</v>
      </c>
      <c r="D297" s="7" t="s">
        <v>560</v>
      </c>
      <c r="E297" s="7" t="s">
        <v>27</v>
      </c>
      <c r="F297" s="7" t="s">
        <v>114</v>
      </c>
      <c r="G297" s="7" t="s">
        <v>27</v>
      </c>
      <c r="H297" s="7" t="s">
        <v>27</v>
      </c>
      <c r="I297" s="7" t="s">
        <v>114</v>
      </c>
      <c r="J297" s="7" t="s">
        <v>27</v>
      </c>
      <c r="K297" s="7" t="s">
        <v>114</v>
      </c>
      <c r="L297" s="7" t="s">
        <v>114</v>
      </c>
      <c r="M297" s="7" t="s">
        <v>560</v>
      </c>
      <c r="N297" s="7" t="s">
        <v>27</v>
      </c>
      <c r="O297" s="7"/>
      <c r="P297" s="7"/>
      <c r="Q297" s="7"/>
      <c r="R297" s="7" t="s">
        <v>27</v>
      </c>
      <c r="S297" s="7" t="s">
        <v>114</v>
      </c>
      <c r="T297" s="7" t="s">
        <v>27</v>
      </c>
      <c r="U297" s="7" t="s">
        <v>27</v>
      </c>
      <c r="V297" s="7" t="s">
        <v>114</v>
      </c>
      <c r="W297" s="7" t="s">
        <v>27</v>
      </c>
      <c r="X297" s="1" t="s">
        <v>27</v>
      </c>
      <c r="Y297" s="10"/>
      <c r="Z297" s="10"/>
      <c r="AA297" s="10"/>
      <c r="AB297" s="10"/>
      <c r="AC297" s="10"/>
      <c r="AD297" s="10"/>
      <c r="AE297" s="10"/>
      <c r="AF297" s="10"/>
      <c r="AG297" s="10"/>
      <c r="AH297" s="10"/>
      <c r="AI297" s="10"/>
      <c r="AJ297" s="10"/>
      <c r="AK297" s="10"/>
      <c r="AL297" s="10"/>
      <c r="AM297" s="10"/>
    </row>
    <row r="298" spans="1:39" s="28" customFormat="1">
      <c r="A298" s="9">
        <f>'Main Meals'!C338</f>
        <v>40843</v>
      </c>
      <c r="B298" s="9" t="str">
        <f>'Main Meals'!D338</f>
        <v xml:space="preserve">Easter Dinner Bundle </v>
      </c>
      <c r="C298" s="7" t="s">
        <v>27</v>
      </c>
      <c r="D298" s="7" t="s">
        <v>27</v>
      </c>
      <c r="E298" s="7" t="s">
        <v>27</v>
      </c>
      <c r="F298" s="7" t="s">
        <v>27</v>
      </c>
      <c r="G298" s="7" t="s">
        <v>27</v>
      </c>
      <c r="H298" s="7" t="s">
        <v>114</v>
      </c>
      <c r="I298" s="7" t="s">
        <v>114</v>
      </c>
      <c r="J298" s="7" t="s">
        <v>27</v>
      </c>
      <c r="K298" s="7" t="s">
        <v>114</v>
      </c>
      <c r="L298" s="7" t="s">
        <v>114</v>
      </c>
      <c r="M298" s="7" t="s">
        <v>27</v>
      </c>
      <c r="N298" s="7" t="s">
        <v>27</v>
      </c>
      <c r="O298" s="7"/>
      <c r="P298" s="7"/>
      <c r="Q298" s="7"/>
      <c r="R298" s="7" t="s">
        <v>27</v>
      </c>
      <c r="S298" s="7" t="s">
        <v>114</v>
      </c>
      <c r="T298" s="7" t="s">
        <v>27</v>
      </c>
      <c r="U298" s="7" t="s">
        <v>27</v>
      </c>
      <c r="V298" s="7" t="s">
        <v>114</v>
      </c>
      <c r="W298" s="7" t="s">
        <v>27</v>
      </c>
      <c r="X298" s="1" t="s">
        <v>27</v>
      </c>
      <c r="Y298" s="10"/>
      <c r="Z298" s="10"/>
      <c r="AA298" s="10"/>
      <c r="AB298" s="10"/>
      <c r="AC298" s="10"/>
      <c r="AD298" s="10"/>
      <c r="AE298" s="10"/>
      <c r="AF298" s="10"/>
      <c r="AG298" s="10"/>
      <c r="AH298" s="10"/>
      <c r="AI298" s="10"/>
      <c r="AJ298" s="10"/>
      <c r="AK298" s="10"/>
      <c r="AL298" s="10"/>
      <c r="AM298" s="10"/>
    </row>
    <row r="299" spans="1:39" s="28" customFormat="1">
      <c r="A299" s="9">
        <f>'Main Meals'!C343</f>
        <v>40844</v>
      </c>
      <c r="B299" s="9" t="str">
        <f>'Main Meals'!D343</f>
        <v xml:space="preserve">Spring Bundle  </v>
      </c>
      <c r="C299" s="7" t="s">
        <v>27</v>
      </c>
      <c r="D299" s="7" t="s">
        <v>27</v>
      </c>
      <c r="E299" s="7" t="s">
        <v>27</v>
      </c>
      <c r="F299" s="7" t="s">
        <v>27</v>
      </c>
      <c r="G299" s="7" t="s">
        <v>27</v>
      </c>
      <c r="H299" s="7" t="s">
        <v>27</v>
      </c>
      <c r="I299" s="7" t="s">
        <v>27</v>
      </c>
      <c r="J299" s="7" t="s">
        <v>27</v>
      </c>
      <c r="K299" s="7" t="s">
        <v>114</v>
      </c>
      <c r="L299" s="7" t="s">
        <v>27</v>
      </c>
      <c r="M299" s="7" t="s">
        <v>27</v>
      </c>
      <c r="N299" s="7" t="s">
        <v>27</v>
      </c>
      <c r="O299" s="7"/>
      <c r="P299" s="7"/>
      <c r="Q299" s="7"/>
      <c r="R299" s="149" t="s">
        <v>27</v>
      </c>
      <c r="S299" s="7" t="s">
        <v>114</v>
      </c>
      <c r="T299" s="7" t="s">
        <v>27</v>
      </c>
      <c r="U299" s="7" t="s">
        <v>27</v>
      </c>
      <c r="V299" s="7" t="s">
        <v>114</v>
      </c>
      <c r="W299" s="7" t="s">
        <v>27</v>
      </c>
      <c r="X299" s="9" t="s">
        <v>27</v>
      </c>
      <c r="Y299" s="10"/>
      <c r="Z299" s="10"/>
      <c r="AA299" s="10"/>
      <c r="AB299" s="10"/>
      <c r="AC299" s="10"/>
      <c r="AD299" s="10"/>
      <c r="AE299" s="10"/>
      <c r="AF299" s="10"/>
      <c r="AG299" s="10"/>
      <c r="AH299" s="10"/>
      <c r="AI299" s="10"/>
      <c r="AJ299" s="10"/>
      <c r="AK299" s="10"/>
      <c r="AL299" s="10"/>
      <c r="AM299" s="10"/>
    </row>
    <row r="300" spans="1:39" s="28" customFormat="1">
      <c r="A300" s="9">
        <f>'Main Meals'!C344</f>
        <v>40845</v>
      </c>
      <c r="B300" s="9" t="str">
        <f>'Main Meals'!D344</f>
        <v xml:space="preserve">PfizerNutrimedy Bundle 1 </v>
      </c>
      <c r="C300" s="7" t="s">
        <v>305</v>
      </c>
      <c r="D300" s="7" t="s">
        <v>305</v>
      </c>
      <c r="E300" s="7" t="s">
        <v>305</v>
      </c>
      <c r="F300" s="7" t="s">
        <v>305</v>
      </c>
      <c r="G300" s="7" t="s">
        <v>305</v>
      </c>
      <c r="H300" s="7" t="s">
        <v>305</v>
      </c>
      <c r="I300" s="7" t="s">
        <v>305</v>
      </c>
      <c r="J300" s="7" t="s">
        <v>305</v>
      </c>
      <c r="K300" s="7" t="s">
        <v>305</v>
      </c>
      <c r="L300" s="7" t="s">
        <v>305</v>
      </c>
      <c r="M300" s="7" t="s">
        <v>305</v>
      </c>
      <c r="N300" s="7" t="s">
        <v>305</v>
      </c>
      <c r="O300" s="7"/>
      <c r="P300" s="7"/>
      <c r="Q300" s="7"/>
      <c r="R300" s="149" t="s">
        <v>27</v>
      </c>
      <c r="S300" s="7" t="s">
        <v>305</v>
      </c>
      <c r="T300" s="7" t="s">
        <v>305</v>
      </c>
      <c r="U300" s="7" t="s">
        <v>305</v>
      </c>
      <c r="V300" s="7" t="s">
        <v>305</v>
      </c>
      <c r="W300" s="7" t="s">
        <v>305</v>
      </c>
      <c r="X300" s="7" t="s">
        <v>305</v>
      </c>
      <c r="Y300" s="10"/>
      <c r="Z300" s="10"/>
      <c r="AA300" s="10"/>
      <c r="AB300" s="10"/>
      <c r="AC300" s="10"/>
      <c r="AD300" s="10"/>
      <c r="AE300" s="10"/>
      <c r="AF300" s="10"/>
      <c r="AG300" s="10"/>
      <c r="AH300" s="10"/>
      <c r="AI300" s="10"/>
      <c r="AJ300" s="10"/>
      <c r="AK300" s="10"/>
      <c r="AL300" s="10"/>
      <c r="AM300" s="10"/>
    </row>
    <row r="301" spans="1:39" s="28" customFormat="1">
      <c r="A301" s="9">
        <f>'Main Meals'!C345</f>
        <v>40846</v>
      </c>
      <c r="B301" s="9" t="str">
        <f>'Main Meals'!D345</f>
        <v xml:space="preserve">PfizerNutrimedy Bundle 2 </v>
      </c>
      <c r="C301" s="7" t="s">
        <v>305</v>
      </c>
      <c r="D301" s="7" t="s">
        <v>305</v>
      </c>
      <c r="E301" s="7" t="s">
        <v>305</v>
      </c>
      <c r="F301" s="7" t="s">
        <v>305</v>
      </c>
      <c r="G301" s="7" t="s">
        <v>305</v>
      </c>
      <c r="H301" s="7" t="s">
        <v>305</v>
      </c>
      <c r="I301" s="7" t="s">
        <v>305</v>
      </c>
      <c r="J301" s="7" t="s">
        <v>305</v>
      </c>
      <c r="K301" s="7" t="s">
        <v>305</v>
      </c>
      <c r="L301" s="7" t="s">
        <v>305</v>
      </c>
      <c r="M301" s="7" t="s">
        <v>305</v>
      </c>
      <c r="N301" s="7" t="s">
        <v>305</v>
      </c>
      <c r="O301" s="7"/>
      <c r="P301" s="7"/>
      <c r="Q301" s="7"/>
      <c r="R301" s="149" t="s">
        <v>27</v>
      </c>
      <c r="S301" s="7" t="s">
        <v>305</v>
      </c>
      <c r="T301" s="7" t="s">
        <v>305</v>
      </c>
      <c r="U301" s="7" t="s">
        <v>305</v>
      </c>
      <c r="V301" s="7" t="s">
        <v>305</v>
      </c>
      <c r="W301" s="7" t="s">
        <v>305</v>
      </c>
      <c r="X301" s="7" t="s">
        <v>305</v>
      </c>
      <c r="Y301" s="10"/>
      <c r="Z301" s="10"/>
      <c r="AA301" s="10"/>
      <c r="AB301" s="10"/>
      <c r="AC301" s="10"/>
      <c r="AD301" s="10"/>
      <c r="AE301" s="10"/>
      <c r="AF301" s="10"/>
      <c r="AG301" s="10"/>
      <c r="AH301" s="10"/>
      <c r="AI301" s="10"/>
      <c r="AJ301" s="10"/>
      <c r="AK301" s="10"/>
      <c r="AL301" s="10"/>
      <c r="AM301" s="10"/>
    </row>
    <row r="302" spans="1:39" s="28" customFormat="1">
      <c r="A302" s="9">
        <f>'Main Meals'!C347</f>
        <v>40847</v>
      </c>
      <c r="B302" s="9" t="str">
        <f>'Main Meals'!D347</f>
        <v xml:space="preserve">Mother's Day Dinner Bundle  </v>
      </c>
      <c r="C302" s="7" t="s">
        <v>27</v>
      </c>
      <c r="D302" s="7" t="s">
        <v>27</v>
      </c>
      <c r="E302" s="7" t="s">
        <v>27</v>
      </c>
      <c r="F302" s="7" t="s">
        <v>27</v>
      </c>
      <c r="G302" s="7" t="s">
        <v>27</v>
      </c>
      <c r="H302" s="7" t="s">
        <v>114</v>
      </c>
      <c r="I302" s="7" t="s">
        <v>114</v>
      </c>
      <c r="J302" s="7" t="s">
        <v>114</v>
      </c>
      <c r="K302" s="7" t="s">
        <v>114</v>
      </c>
      <c r="L302" s="7" t="s">
        <v>114</v>
      </c>
      <c r="M302" s="7" t="s">
        <v>27</v>
      </c>
      <c r="N302" s="7" t="s">
        <v>27</v>
      </c>
      <c r="O302" s="7"/>
      <c r="P302" s="7"/>
      <c r="Q302" s="7"/>
      <c r="R302" s="7" t="s">
        <v>27</v>
      </c>
      <c r="S302" s="7" t="s">
        <v>114</v>
      </c>
      <c r="T302" s="7" t="s">
        <v>27</v>
      </c>
      <c r="U302" s="7" t="s">
        <v>27</v>
      </c>
      <c r="V302" s="7" t="s">
        <v>114</v>
      </c>
      <c r="W302" s="7" t="s">
        <v>27</v>
      </c>
      <c r="X302" s="9" t="s">
        <v>27</v>
      </c>
      <c r="Y302" s="10"/>
      <c r="Z302" s="10"/>
      <c r="AA302" s="10"/>
      <c r="AB302" s="10"/>
      <c r="AC302" s="10"/>
      <c r="AD302" s="10"/>
      <c r="AE302" s="10"/>
      <c r="AF302" s="10"/>
      <c r="AG302" s="10"/>
      <c r="AH302" s="10"/>
      <c r="AI302" s="10"/>
      <c r="AJ302" s="10"/>
      <c r="AK302" s="10"/>
      <c r="AL302" s="10"/>
      <c r="AM302" s="10"/>
    </row>
    <row r="303" spans="1:39" s="28" customFormat="1">
      <c r="A303" s="9">
        <f>'Main Meals'!C364</f>
        <v>40848</v>
      </c>
      <c r="B303" s="9" t="str">
        <f>'Main Meals'!D364</f>
        <v xml:space="preserve">Father's Day Bundle  </v>
      </c>
      <c r="C303" s="7" t="s">
        <v>27</v>
      </c>
      <c r="D303" s="7" t="s">
        <v>27</v>
      </c>
      <c r="E303" s="7" t="s">
        <v>27</v>
      </c>
      <c r="F303" s="7" t="s">
        <v>27</v>
      </c>
      <c r="G303" s="7" t="s">
        <v>114</v>
      </c>
      <c r="H303" s="7" t="s">
        <v>114</v>
      </c>
      <c r="I303" s="7" t="s">
        <v>114</v>
      </c>
      <c r="J303" s="7" t="s">
        <v>114</v>
      </c>
      <c r="K303" s="7" t="s">
        <v>114</v>
      </c>
      <c r="L303" s="7" t="s">
        <v>27</v>
      </c>
      <c r="M303" s="7" t="s">
        <v>27</v>
      </c>
      <c r="N303" s="7" t="s">
        <v>27</v>
      </c>
      <c r="O303" s="7"/>
      <c r="P303" s="7"/>
      <c r="Q303" s="7"/>
      <c r="R303" s="149" t="s">
        <v>27</v>
      </c>
      <c r="S303" s="7" t="s">
        <v>114</v>
      </c>
      <c r="T303" s="7" t="s">
        <v>27</v>
      </c>
      <c r="U303" s="7" t="s">
        <v>27</v>
      </c>
      <c r="V303" s="7" t="s">
        <v>114</v>
      </c>
      <c r="W303" s="7" t="s">
        <v>27</v>
      </c>
      <c r="X303" s="9" t="s">
        <v>114</v>
      </c>
      <c r="Y303" s="10"/>
      <c r="Z303" s="10"/>
      <c r="AA303" s="10"/>
      <c r="AB303" s="10"/>
      <c r="AC303" s="10"/>
      <c r="AD303" s="10"/>
      <c r="AE303" s="10"/>
      <c r="AF303" s="10"/>
      <c r="AG303" s="10"/>
      <c r="AH303" s="10"/>
      <c r="AI303" s="10"/>
      <c r="AJ303" s="10"/>
      <c r="AK303" s="10"/>
      <c r="AL303" s="10"/>
      <c r="AM303" s="10"/>
    </row>
    <row r="304" spans="1:39" s="28" customFormat="1">
      <c r="A304" s="9">
        <f>'Main Meals'!C375</f>
        <v>40849</v>
      </c>
      <c r="B304" s="9" t="str">
        <f>'Main Meals'!D375</f>
        <v xml:space="preserve">Summer Bundle </v>
      </c>
      <c r="C304" s="7" t="s">
        <v>27</v>
      </c>
      <c r="D304" s="7" t="s">
        <v>27</v>
      </c>
      <c r="E304" s="7" t="s">
        <v>27</v>
      </c>
      <c r="F304" s="7" t="s">
        <v>27</v>
      </c>
      <c r="G304" s="7" t="s">
        <v>27</v>
      </c>
      <c r="H304" s="7" t="s">
        <v>114</v>
      </c>
      <c r="I304" s="7" t="s">
        <v>27</v>
      </c>
      <c r="J304" s="7" t="s">
        <v>27</v>
      </c>
      <c r="K304" s="7" t="s">
        <v>27</v>
      </c>
      <c r="L304" s="7" t="s">
        <v>27</v>
      </c>
      <c r="M304" s="7" t="s">
        <v>27</v>
      </c>
      <c r="N304" s="7" t="s">
        <v>27</v>
      </c>
      <c r="O304" s="7"/>
      <c r="P304" s="7"/>
      <c r="Q304" s="7"/>
      <c r="R304" s="7" t="s">
        <v>27</v>
      </c>
      <c r="S304" s="7" t="s">
        <v>114</v>
      </c>
      <c r="T304" s="7" t="s">
        <v>27</v>
      </c>
      <c r="U304" s="7" t="s">
        <v>27</v>
      </c>
      <c r="V304" s="7" t="s">
        <v>114</v>
      </c>
      <c r="W304" s="7" t="s">
        <v>27</v>
      </c>
      <c r="X304" s="7" t="s">
        <v>27</v>
      </c>
      <c r="Y304" s="10"/>
      <c r="Z304" s="10"/>
      <c r="AA304" s="10"/>
      <c r="AB304" s="10"/>
      <c r="AC304" s="10"/>
      <c r="AD304" s="10"/>
      <c r="AE304" s="10"/>
      <c r="AF304" s="10"/>
      <c r="AG304" s="10"/>
      <c r="AH304" s="10"/>
      <c r="AI304" s="10"/>
      <c r="AJ304" s="10"/>
      <c r="AK304" s="10"/>
      <c r="AL304" s="10"/>
      <c r="AM304" s="10"/>
    </row>
    <row r="305" spans="1:39" s="28" customFormat="1">
      <c r="A305" s="9">
        <f>'Main Meals'!C377</f>
        <v>40850</v>
      </c>
      <c r="B305" s="9" t="str">
        <f>'Main Meals'!D377</f>
        <v>BIDMC / MichMed Omnivore  (Tuesday)</v>
      </c>
      <c r="C305" s="7"/>
      <c r="D305" s="7"/>
      <c r="E305" s="7"/>
      <c r="F305" s="7"/>
      <c r="G305" s="7"/>
      <c r="H305" s="7"/>
      <c r="I305" s="7"/>
      <c r="J305" s="7"/>
      <c r="K305" s="7"/>
      <c r="L305" s="7"/>
      <c r="M305" s="7"/>
      <c r="N305" s="7"/>
      <c r="O305" s="7"/>
      <c r="P305" s="7"/>
      <c r="Q305" s="7"/>
      <c r="R305" s="7"/>
      <c r="S305" s="7"/>
      <c r="T305" s="7"/>
      <c r="U305" s="7"/>
      <c r="V305" s="7"/>
      <c r="W305" s="7"/>
      <c r="X305" s="9"/>
      <c r="Y305" s="10"/>
      <c r="Z305" s="10"/>
      <c r="AA305" s="10"/>
      <c r="AB305" s="10"/>
      <c r="AC305" s="10"/>
      <c r="AD305" s="10"/>
      <c r="AE305" s="10"/>
      <c r="AF305" s="10"/>
      <c r="AG305" s="10"/>
      <c r="AH305" s="10"/>
      <c r="AI305" s="10"/>
      <c r="AJ305" s="10"/>
      <c r="AK305" s="10"/>
      <c r="AL305" s="10"/>
      <c r="AM305" s="10"/>
    </row>
    <row r="306" spans="1:39" s="28" customFormat="1">
      <c r="A306" s="9">
        <f>'Main Meals'!C378</f>
        <v>40851</v>
      </c>
      <c r="B306" s="9" t="str">
        <f>'Main Meals'!D378</f>
        <v>BIDMC / MichMed Omnivore  (Wednesday)</v>
      </c>
      <c r="C306" s="7"/>
      <c r="D306" s="7"/>
      <c r="E306" s="7"/>
      <c r="F306" s="7"/>
      <c r="G306" s="7"/>
      <c r="H306" s="7"/>
      <c r="I306" s="7"/>
      <c r="J306" s="7"/>
      <c r="K306" s="7"/>
      <c r="L306" s="7"/>
      <c r="M306" s="7"/>
      <c r="N306" s="7"/>
      <c r="O306" s="7"/>
      <c r="P306" s="7"/>
      <c r="Q306" s="7"/>
      <c r="R306" s="7"/>
      <c r="S306" s="7"/>
      <c r="T306" s="7"/>
      <c r="U306" s="7"/>
      <c r="V306" s="7"/>
      <c r="W306" s="7"/>
      <c r="X306" s="9"/>
      <c r="Y306" s="10"/>
      <c r="Z306" s="10"/>
      <c r="AA306" s="10"/>
      <c r="AB306" s="10"/>
      <c r="AC306" s="10"/>
      <c r="AD306" s="10"/>
      <c r="AE306" s="10"/>
      <c r="AF306" s="10"/>
      <c r="AG306" s="10"/>
      <c r="AH306" s="10"/>
      <c r="AI306" s="10"/>
      <c r="AJ306" s="10"/>
      <c r="AK306" s="10"/>
      <c r="AL306" s="10"/>
      <c r="AM306" s="10"/>
    </row>
    <row r="307" spans="1:39" s="28" customFormat="1">
      <c r="A307" s="9">
        <f>'Main Meals'!C379</f>
        <v>40852</v>
      </c>
      <c r="B307" s="9" t="str">
        <f>'Main Meals'!D379</f>
        <v>BIDMC / MichMed Omnivore  (Friday)</v>
      </c>
      <c r="C307" s="7"/>
      <c r="D307" s="7"/>
      <c r="E307" s="7"/>
      <c r="F307" s="7"/>
      <c r="G307" s="7"/>
      <c r="H307" s="7"/>
      <c r="I307" s="7"/>
      <c r="J307" s="7"/>
      <c r="K307" s="7"/>
      <c r="L307" s="7"/>
      <c r="M307" s="7"/>
      <c r="N307" s="7"/>
      <c r="O307" s="7"/>
      <c r="P307" s="7"/>
      <c r="Q307" s="7"/>
      <c r="R307" s="7"/>
      <c r="S307" s="7"/>
      <c r="T307" s="7"/>
      <c r="U307" s="7"/>
      <c r="V307" s="7"/>
      <c r="W307" s="7"/>
      <c r="X307" s="9"/>
      <c r="Y307" s="10"/>
      <c r="Z307" s="10"/>
      <c r="AA307" s="10"/>
      <c r="AB307" s="10"/>
      <c r="AC307" s="10"/>
      <c r="AD307" s="10"/>
      <c r="AE307" s="10"/>
      <c r="AF307" s="10"/>
      <c r="AG307" s="10"/>
      <c r="AH307" s="10"/>
      <c r="AI307" s="10"/>
      <c r="AJ307" s="10"/>
      <c r="AK307" s="10"/>
      <c r="AL307" s="10"/>
      <c r="AM307" s="10"/>
    </row>
    <row r="308" spans="1:39" s="28" customFormat="1">
      <c r="A308" s="9">
        <f>'Main Meals'!C380</f>
        <v>40853</v>
      </c>
      <c r="B308" s="9" t="str">
        <f>'Main Meals'!D380</f>
        <v>BIDMC / MichMed Vegetarian (Tuesday)</v>
      </c>
      <c r="C308" s="7"/>
      <c r="D308" s="7"/>
      <c r="E308" s="7"/>
      <c r="F308" s="7"/>
      <c r="G308" s="7"/>
      <c r="H308" s="7"/>
      <c r="I308" s="7"/>
      <c r="J308" s="7"/>
      <c r="K308" s="7"/>
      <c r="L308" s="7"/>
      <c r="M308" s="7"/>
      <c r="N308" s="7"/>
      <c r="O308" s="7"/>
      <c r="P308" s="7"/>
      <c r="Q308" s="7"/>
      <c r="R308" s="7"/>
      <c r="S308" s="7"/>
      <c r="T308" s="7"/>
      <c r="U308" s="7"/>
      <c r="V308" s="7"/>
      <c r="W308" s="7"/>
      <c r="X308" s="9"/>
      <c r="Y308" s="10"/>
      <c r="Z308" s="10"/>
      <c r="AA308" s="10"/>
      <c r="AB308" s="10"/>
      <c r="AC308" s="10"/>
      <c r="AD308" s="10"/>
      <c r="AE308" s="10"/>
      <c r="AF308" s="10"/>
      <c r="AG308" s="10"/>
      <c r="AH308" s="10"/>
      <c r="AI308" s="10"/>
      <c r="AJ308" s="10"/>
      <c r="AK308" s="10"/>
      <c r="AL308" s="10"/>
      <c r="AM308" s="10"/>
    </row>
    <row r="309" spans="1:39" s="28" customFormat="1">
      <c r="A309" s="9">
        <f>'Main Meals'!C381</f>
        <v>40854</v>
      </c>
      <c r="B309" s="9" t="str">
        <f>'Main Meals'!D381</f>
        <v>BIDMC / MichMed Vegetarian (Wednesday)</v>
      </c>
      <c r="C309" s="7"/>
      <c r="D309" s="7"/>
      <c r="E309" s="7"/>
      <c r="F309" s="7"/>
      <c r="G309" s="7"/>
      <c r="H309" s="7"/>
      <c r="I309" s="7"/>
      <c r="J309" s="7"/>
      <c r="K309" s="7"/>
      <c r="L309" s="7"/>
      <c r="M309" s="7"/>
      <c r="N309" s="7"/>
      <c r="O309" s="7"/>
      <c r="P309" s="7"/>
      <c r="Q309" s="7"/>
      <c r="R309" s="7"/>
      <c r="S309" s="7"/>
      <c r="T309" s="7"/>
      <c r="U309" s="7"/>
      <c r="V309" s="7"/>
      <c r="W309" s="7"/>
      <c r="X309" s="9"/>
      <c r="Y309" s="10"/>
      <c r="Z309" s="10"/>
      <c r="AA309" s="10"/>
      <c r="AB309" s="10"/>
      <c r="AC309" s="10"/>
      <c r="AD309" s="10"/>
      <c r="AE309" s="10"/>
      <c r="AF309" s="10"/>
      <c r="AG309" s="10"/>
      <c r="AH309" s="10"/>
      <c r="AI309" s="10"/>
      <c r="AJ309" s="10"/>
      <c r="AK309" s="10"/>
      <c r="AL309" s="10"/>
      <c r="AM309" s="10"/>
    </row>
    <row r="310" spans="1:39" s="28" customFormat="1">
      <c r="A310" s="9">
        <f>'Main Meals'!C382</f>
        <v>40856</v>
      </c>
      <c r="B310" s="9" t="str">
        <f>'Main Meals'!D382</f>
        <v>BIDMC / MichMed Vegetarian (Friday)</v>
      </c>
      <c r="C310" s="7"/>
      <c r="D310" s="7"/>
      <c r="E310" s="7"/>
      <c r="F310" s="7"/>
      <c r="G310" s="7"/>
      <c r="H310" s="7"/>
      <c r="I310" s="7"/>
      <c r="J310" s="7"/>
      <c r="K310" s="7"/>
      <c r="L310" s="7"/>
      <c r="M310" s="7"/>
      <c r="N310" s="7"/>
      <c r="O310" s="7"/>
      <c r="P310" s="7"/>
      <c r="Q310" s="7"/>
      <c r="R310" s="7"/>
      <c r="S310" s="7"/>
      <c r="T310" s="7"/>
      <c r="U310" s="7"/>
      <c r="V310" s="7"/>
      <c r="W310" s="7"/>
      <c r="X310" s="9"/>
      <c r="Y310" s="10"/>
      <c r="Z310" s="10"/>
      <c r="AA310" s="10"/>
      <c r="AB310" s="10"/>
      <c r="AC310" s="10"/>
      <c r="AD310" s="10"/>
      <c r="AE310" s="10"/>
      <c r="AF310" s="10"/>
      <c r="AG310" s="10"/>
      <c r="AH310" s="10"/>
      <c r="AI310" s="10"/>
      <c r="AJ310" s="10"/>
      <c r="AK310" s="10"/>
      <c r="AL310" s="10"/>
      <c r="AM310" s="10"/>
    </row>
    <row r="311" spans="1:39" s="28" customFormat="1">
      <c r="A311" s="9">
        <f>'Main Meals'!C383</f>
        <v>40857</v>
      </c>
      <c r="B311" s="9" t="str">
        <f>'Main Meals'!D383</f>
        <v xml:space="preserve">BIDMC / MichMed Freezer Omnivore   </v>
      </c>
      <c r="C311" s="7"/>
      <c r="D311" s="7"/>
      <c r="E311" s="7"/>
      <c r="F311" s="7"/>
      <c r="G311" s="7"/>
      <c r="H311" s="7"/>
      <c r="I311" s="7"/>
      <c r="J311" s="7"/>
      <c r="K311" s="7"/>
      <c r="L311" s="7"/>
      <c r="M311" s="7"/>
      <c r="N311" s="7"/>
      <c r="O311" s="7"/>
      <c r="P311" s="7"/>
      <c r="Q311" s="7"/>
      <c r="R311" s="7"/>
      <c r="S311" s="7"/>
      <c r="T311" s="7"/>
      <c r="U311" s="7"/>
      <c r="V311" s="7"/>
      <c r="W311" s="7"/>
      <c r="X311" s="9"/>
      <c r="Y311" s="10"/>
      <c r="Z311" s="10"/>
      <c r="AA311" s="10"/>
      <c r="AB311" s="10"/>
      <c r="AC311" s="10"/>
      <c r="AD311" s="10"/>
      <c r="AE311" s="10"/>
      <c r="AF311" s="10"/>
      <c r="AG311" s="10"/>
      <c r="AH311" s="10"/>
      <c r="AI311" s="10"/>
      <c r="AJ311" s="10"/>
      <c r="AK311" s="10"/>
      <c r="AL311" s="10"/>
      <c r="AM311" s="10"/>
    </row>
    <row r="312" spans="1:39" s="28" customFormat="1">
      <c r="A312" s="9">
        <f>'Main Meals'!C384</f>
        <v>40858</v>
      </c>
      <c r="B312" s="9" t="str">
        <f>'Main Meals'!D384</f>
        <v xml:space="preserve">BIDMC / MichMed Freezer Vegetarian  </v>
      </c>
      <c r="C312" s="7"/>
      <c r="D312" s="7"/>
      <c r="E312" s="7"/>
      <c r="F312" s="7"/>
      <c r="G312" s="7"/>
      <c r="H312" s="7"/>
      <c r="I312" s="7"/>
      <c r="J312" s="7"/>
      <c r="K312" s="7"/>
      <c r="L312" s="7"/>
      <c r="M312" s="7"/>
      <c r="N312" s="7"/>
      <c r="O312" s="7"/>
      <c r="P312" s="7"/>
      <c r="Q312" s="7"/>
      <c r="R312" s="7"/>
      <c r="S312" s="7"/>
      <c r="T312" s="7"/>
      <c r="U312" s="7"/>
      <c r="V312" s="7"/>
      <c r="W312" s="7"/>
      <c r="X312" s="9"/>
      <c r="Y312" s="10"/>
      <c r="Z312" s="10"/>
      <c r="AA312" s="10"/>
      <c r="AB312" s="10"/>
      <c r="AC312" s="10"/>
      <c r="AD312" s="10"/>
      <c r="AE312" s="10"/>
      <c r="AF312" s="10"/>
      <c r="AG312" s="10"/>
      <c r="AH312" s="10"/>
      <c r="AI312" s="10"/>
      <c r="AJ312" s="10"/>
      <c r="AK312" s="10"/>
      <c r="AL312" s="10"/>
      <c r="AM312" s="10"/>
    </row>
    <row r="313" spans="1:39">
      <c r="A313" s="9">
        <f>'Main Meals'!C386</f>
        <v>40859</v>
      </c>
      <c r="B313" s="9" t="str">
        <f>'Main Meals'!D386</f>
        <v xml:space="preserve">Taco Night Bundle  </v>
      </c>
      <c r="C313" s="7" t="s">
        <v>27</v>
      </c>
      <c r="D313" s="7" t="s">
        <v>27</v>
      </c>
      <c r="E313" s="7" t="s">
        <v>27</v>
      </c>
      <c r="F313" s="7" t="s">
        <v>27</v>
      </c>
      <c r="G313" s="7" t="s">
        <v>27</v>
      </c>
      <c r="H313" s="7" t="s">
        <v>27</v>
      </c>
      <c r="I313" s="7" t="s">
        <v>27</v>
      </c>
      <c r="J313" s="7" t="s">
        <v>114</v>
      </c>
      <c r="K313" s="7" t="s">
        <v>114</v>
      </c>
      <c r="L313" s="7" t="s">
        <v>27</v>
      </c>
      <c r="M313" s="7" t="s">
        <v>27</v>
      </c>
      <c r="N313" s="7" t="s">
        <v>27</v>
      </c>
      <c r="R313" s="7" t="s">
        <v>27</v>
      </c>
      <c r="S313" s="7" t="s">
        <v>27</v>
      </c>
      <c r="T313" s="7" t="s">
        <v>27</v>
      </c>
      <c r="U313" s="7" t="s">
        <v>27</v>
      </c>
      <c r="V313" s="7" t="s">
        <v>114</v>
      </c>
      <c r="W313" s="7" t="s">
        <v>27</v>
      </c>
      <c r="X313" s="9" t="s">
        <v>27</v>
      </c>
    </row>
    <row r="314" spans="1:39">
      <c r="A314" s="9">
        <f>'Main Meals'!C228</f>
        <v>40901</v>
      </c>
      <c r="B314" s="9" t="str">
        <f>'Main Meals'!D228</f>
        <v xml:space="preserve">Power Breakfast Quinoa Bowl </v>
      </c>
      <c r="C314" s="7" t="s">
        <v>27</v>
      </c>
      <c r="D314" s="7" t="s">
        <v>114</v>
      </c>
      <c r="E314" s="7" t="s">
        <v>114</v>
      </c>
      <c r="F314" s="7" t="s">
        <v>114</v>
      </c>
      <c r="G314" s="7" t="s">
        <v>27</v>
      </c>
      <c r="H314" s="7" t="s">
        <v>114</v>
      </c>
      <c r="I314" s="7" t="s">
        <v>114</v>
      </c>
      <c r="J314" s="7" t="s">
        <v>114</v>
      </c>
      <c r="K314" s="7" t="s">
        <v>114</v>
      </c>
      <c r="L314" s="7" t="s">
        <v>114</v>
      </c>
      <c r="M314" s="7" t="s">
        <v>27</v>
      </c>
      <c r="N314" s="7" t="s">
        <v>114</v>
      </c>
      <c r="O314" s="7" t="s">
        <v>27</v>
      </c>
      <c r="P314" s="7" t="s">
        <v>114</v>
      </c>
      <c r="Q314" s="7" t="s">
        <v>27</v>
      </c>
      <c r="R314" s="149" t="s">
        <v>114</v>
      </c>
      <c r="S314" s="7" t="s">
        <v>27</v>
      </c>
      <c r="T314" s="7" t="s">
        <v>27</v>
      </c>
      <c r="U314" s="7" t="s">
        <v>27</v>
      </c>
      <c r="V314" s="7" t="s">
        <v>114</v>
      </c>
      <c r="W314" s="7" t="s">
        <v>27</v>
      </c>
      <c r="X314" s="7" t="s">
        <v>27</v>
      </c>
      <c r="Y314" s="28"/>
      <c r="Z314" s="28"/>
      <c r="AA314" s="28"/>
      <c r="AB314" s="28"/>
      <c r="AC314" s="28"/>
      <c r="AD314" s="28"/>
      <c r="AE314" s="28"/>
      <c r="AF314" s="28"/>
      <c r="AG314" s="28"/>
      <c r="AH314" s="28"/>
      <c r="AI314" s="28"/>
      <c r="AJ314" s="28"/>
      <c r="AK314" s="28"/>
      <c r="AL314" s="28"/>
      <c r="AM314" s="28"/>
    </row>
    <row r="315" spans="1:39">
      <c r="A315" s="9">
        <f>'Main Meals'!C229</f>
        <v>50001</v>
      </c>
      <c r="B315" s="9" t="str">
        <f>'Main Meals'!D229</f>
        <v xml:space="preserve">Rice Pudding  </v>
      </c>
      <c r="X315" s="28" t="s">
        <v>27</v>
      </c>
      <c r="Y315" s="28"/>
      <c r="Z315" s="28"/>
      <c r="AA315" s="28"/>
      <c r="AB315" s="28"/>
      <c r="AC315" s="28"/>
      <c r="AD315" s="28"/>
      <c r="AE315" s="28"/>
      <c r="AF315" s="28"/>
      <c r="AG315" s="28"/>
      <c r="AH315" s="28"/>
      <c r="AI315" s="28"/>
      <c r="AJ315" s="28"/>
      <c r="AK315" s="28"/>
      <c r="AL315" s="28"/>
      <c r="AM315" s="28"/>
    </row>
    <row r="316" spans="1:39">
      <c r="A316" s="9">
        <f>'Main Meals'!C230</f>
        <v>50101</v>
      </c>
      <c r="B316" s="9" t="str">
        <f>'Main Meals'!D230</f>
        <v xml:space="preserve">Oatmeal Raisin Breakfast Bar </v>
      </c>
      <c r="C316" s="7" t="s">
        <v>114</v>
      </c>
      <c r="D316" s="7" t="s">
        <v>114</v>
      </c>
      <c r="E316" s="7" t="s">
        <v>114</v>
      </c>
      <c r="F316" s="7" t="s">
        <v>114</v>
      </c>
      <c r="G316" s="7" t="s">
        <v>114</v>
      </c>
      <c r="H316" s="7" t="s">
        <v>114</v>
      </c>
      <c r="I316" s="7" t="s">
        <v>114</v>
      </c>
      <c r="J316" s="7" t="s">
        <v>27</v>
      </c>
      <c r="K316" s="7" t="s">
        <v>114</v>
      </c>
      <c r="L316" s="7" t="s">
        <v>114</v>
      </c>
      <c r="M316" s="7" t="s">
        <v>27</v>
      </c>
      <c r="N316" s="7" t="s">
        <v>27</v>
      </c>
      <c r="R316" s="7" t="s">
        <v>114</v>
      </c>
      <c r="S316" s="7" t="s">
        <v>27</v>
      </c>
      <c r="T316" s="7" t="s">
        <v>114</v>
      </c>
      <c r="U316" s="7" t="s">
        <v>27</v>
      </c>
      <c r="V316" s="7" t="s">
        <v>114</v>
      </c>
      <c r="W316" s="7" t="s">
        <v>114</v>
      </c>
      <c r="X316" s="28" t="s">
        <v>27</v>
      </c>
      <c r="Y316" s="28"/>
      <c r="Z316" s="28"/>
      <c r="AA316" s="28"/>
      <c r="AB316" s="28"/>
      <c r="AC316" s="28"/>
      <c r="AD316" s="28"/>
      <c r="AE316" s="28"/>
      <c r="AF316" s="28"/>
      <c r="AG316" s="28"/>
      <c r="AH316" s="28"/>
      <c r="AI316" s="28"/>
      <c r="AJ316" s="28"/>
      <c r="AK316" s="28"/>
      <c r="AL316" s="28"/>
      <c r="AM316" s="28"/>
    </row>
    <row r="317" spans="1:39">
      <c r="A317" s="9">
        <f>'Main Meals'!C231</f>
        <v>50201</v>
      </c>
      <c r="B317" s="9" t="str">
        <f>'Main Meals'!D231</f>
        <v xml:space="preserve">Vitality Shot: Blood Orange </v>
      </c>
      <c r="C317" s="7" t="s">
        <v>114</v>
      </c>
      <c r="D317" s="7" t="s">
        <v>114</v>
      </c>
      <c r="E317" s="7" t="s">
        <v>114</v>
      </c>
      <c r="F317" s="7" t="s">
        <v>114</v>
      </c>
      <c r="G317" s="7" t="s">
        <v>114</v>
      </c>
      <c r="H317" s="7" t="s">
        <v>114</v>
      </c>
      <c r="I317" s="7" t="s">
        <v>114</v>
      </c>
      <c r="J317" s="7" t="s">
        <v>114</v>
      </c>
      <c r="K317" s="7" t="s">
        <v>114</v>
      </c>
      <c r="L317" s="7" t="s">
        <v>114</v>
      </c>
      <c r="M317" s="7" t="s">
        <v>114</v>
      </c>
      <c r="N317" s="7" t="s">
        <v>114</v>
      </c>
      <c r="R317" s="7" t="s">
        <v>114</v>
      </c>
      <c r="S317" s="7" t="s">
        <v>27</v>
      </c>
      <c r="T317" s="7" t="s">
        <v>114</v>
      </c>
      <c r="U317" s="7" t="s">
        <v>27</v>
      </c>
      <c r="V317" s="7" t="s">
        <v>114</v>
      </c>
      <c r="W317" s="7" t="s">
        <v>114</v>
      </c>
      <c r="X317" s="28" t="s">
        <v>27</v>
      </c>
      <c r="Y317" s="28"/>
      <c r="Z317" s="28"/>
      <c r="AA317" s="28"/>
      <c r="AB317" s="28"/>
      <c r="AC317" s="28"/>
      <c r="AD317" s="28"/>
      <c r="AE317" s="28"/>
      <c r="AF317" s="28"/>
      <c r="AG317" s="28"/>
      <c r="AH317" s="28"/>
      <c r="AI317" s="28"/>
      <c r="AJ317" s="28"/>
      <c r="AK317" s="28"/>
      <c r="AL317" s="28"/>
      <c r="AM317" s="28"/>
    </row>
    <row r="318" spans="1:39">
      <c r="A318" s="9">
        <f>'Main Meals'!C232</f>
        <v>50202</v>
      </c>
      <c r="B318" s="9" t="str">
        <f>'Main Meals'!D232</f>
        <v xml:space="preserve">Vitality Shot: Blood Orange (Pair) </v>
      </c>
      <c r="C318" s="7" t="s">
        <v>114</v>
      </c>
      <c r="D318" s="7" t="s">
        <v>114</v>
      </c>
      <c r="E318" s="7" t="s">
        <v>114</v>
      </c>
      <c r="F318" s="7" t="s">
        <v>114</v>
      </c>
      <c r="G318" s="7" t="s">
        <v>114</v>
      </c>
      <c r="H318" s="7" t="s">
        <v>114</v>
      </c>
      <c r="I318" s="7" t="s">
        <v>114</v>
      </c>
      <c r="J318" s="7" t="s">
        <v>114</v>
      </c>
      <c r="K318" s="7" t="s">
        <v>114</v>
      </c>
      <c r="L318" s="7" t="s">
        <v>114</v>
      </c>
      <c r="M318" s="7" t="s">
        <v>114</v>
      </c>
      <c r="N318" s="7" t="s">
        <v>114</v>
      </c>
      <c r="R318" s="7" t="s">
        <v>114</v>
      </c>
      <c r="S318" s="7" t="s">
        <v>27</v>
      </c>
      <c r="T318" s="7" t="s">
        <v>114</v>
      </c>
      <c r="U318" s="7" t="s">
        <v>27</v>
      </c>
      <c r="V318" s="7" t="s">
        <v>114</v>
      </c>
      <c r="W318" s="7" t="s">
        <v>114</v>
      </c>
      <c r="X318" s="28" t="s">
        <v>27</v>
      </c>
      <c r="Y318" s="28"/>
      <c r="Z318" s="28"/>
      <c r="AA318" s="28"/>
      <c r="AB318" s="28"/>
      <c r="AC318" s="28"/>
      <c r="AD318" s="28"/>
      <c r="AE318" s="28"/>
      <c r="AF318" s="28"/>
      <c r="AG318" s="28"/>
      <c r="AH318" s="28"/>
      <c r="AI318" s="28"/>
      <c r="AJ318" s="28"/>
      <c r="AK318" s="28"/>
      <c r="AL318" s="28"/>
      <c r="AM318" s="28"/>
    </row>
    <row r="319" spans="1:39">
      <c r="A319" s="9">
        <f>'Main Meals'!C233</f>
        <v>50301</v>
      </c>
      <c r="B319" s="9" t="str">
        <f>'Main Meals'!D233</f>
        <v xml:space="preserve">Crackers </v>
      </c>
      <c r="C319" s="7" t="s">
        <v>114</v>
      </c>
      <c r="D319" s="7" t="s">
        <v>114</v>
      </c>
      <c r="E319" s="7" t="s">
        <v>114</v>
      </c>
      <c r="F319" s="7" t="s">
        <v>114</v>
      </c>
      <c r="G319" s="7" t="s">
        <v>114</v>
      </c>
      <c r="H319" s="7" t="s">
        <v>114</v>
      </c>
      <c r="I319" s="7" t="s">
        <v>114</v>
      </c>
      <c r="J319" s="7" t="s">
        <v>27</v>
      </c>
      <c r="K319" s="7" t="s">
        <v>114</v>
      </c>
      <c r="L319" s="7" t="s">
        <v>27</v>
      </c>
      <c r="M319" s="7" t="s">
        <v>27</v>
      </c>
      <c r="N319" s="7" t="s">
        <v>114</v>
      </c>
      <c r="R319" s="7" t="s">
        <v>114</v>
      </c>
      <c r="S319" s="7" t="s">
        <v>27</v>
      </c>
      <c r="T319" s="7" t="s">
        <v>114</v>
      </c>
      <c r="U319" s="7" t="s">
        <v>114</v>
      </c>
      <c r="V319" s="7" t="s">
        <v>114</v>
      </c>
      <c r="X319" s="28" t="s">
        <v>27</v>
      </c>
      <c r="Y319" s="28"/>
      <c r="Z319" s="28"/>
      <c r="AA319" s="28"/>
      <c r="AB319" s="28"/>
      <c r="AC319" s="28"/>
      <c r="AD319" s="28"/>
      <c r="AE319" s="28"/>
      <c r="AF319" s="28"/>
      <c r="AG319" s="28"/>
      <c r="AH319" s="28"/>
      <c r="AI319" s="28"/>
      <c r="AJ319" s="28"/>
      <c r="AK319" s="28"/>
      <c r="AL319" s="28"/>
      <c r="AM319" s="28"/>
    </row>
    <row r="320" spans="1:39">
      <c r="A320" s="9">
        <f>'Main Meals'!C244</f>
        <v>50402</v>
      </c>
      <c r="B320" s="9" t="str">
        <f>'Main Meals'!D244</f>
        <v xml:space="preserve">Cole Slaw (family style)  </v>
      </c>
      <c r="C320" s="7" t="s">
        <v>114</v>
      </c>
      <c r="D320" s="7" t="s">
        <v>114</v>
      </c>
      <c r="E320" s="7" t="s">
        <v>114</v>
      </c>
      <c r="F320" s="7" t="s">
        <v>114</v>
      </c>
      <c r="G320" s="7" t="s">
        <v>114</v>
      </c>
      <c r="H320" s="7" t="s">
        <v>114</v>
      </c>
      <c r="I320" s="7" t="s">
        <v>114</v>
      </c>
      <c r="J320" s="7" t="s">
        <v>114</v>
      </c>
      <c r="K320" s="7" t="s">
        <v>114</v>
      </c>
      <c r="L320" s="7" t="s">
        <v>27</v>
      </c>
      <c r="M320" s="7" t="s">
        <v>27</v>
      </c>
      <c r="N320" s="7" t="s">
        <v>114</v>
      </c>
      <c r="R320" s="7" t="s">
        <v>27</v>
      </c>
      <c r="S320" s="7" t="s">
        <v>27</v>
      </c>
      <c r="T320" s="7" t="s">
        <v>114</v>
      </c>
      <c r="U320" s="7" t="s">
        <v>27</v>
      </c>
      <c r="V320" s="7" t="s">
        <v>114</v>
      </c>
      <c r="W320" s="7" t="s">
        <v>27</v>
      </c>
      <c r="X320" s="28" t="s">
        <v>27</v>
      </c>
      <c r="Y320" s="28"/>
      <c r="Z320" s="28"/>
      <c r="AA320" s="28"/>
      <c r="AB320" s="28"/>
      <c r="AC320" s="28"/>
      <c r="AD320" s="28"/>
      <c r="AE320" s="28"/>
      <c r="AF320" s="28"/>
      <c r="AG320" s="28"/>
      <c r="AH320" s="28"/>
      <c r="AI320" s="28"/>
      <c r="AJ320" s="28"/>
      <c r="AK320" s="28"/>
      <c r="AL320" s="28"/>
      <c r="AM320" s="28"/>
    </row>
    <row r="321" spans="1:39">
      <c r="A321" s="9">
        <f>'Main Meals'!C245</f>
        <v>50502</v>
      </c>
      <c r="B321" s="9" t="str">
        <f>'Main Meals'!D245</f>
        <v xml:space="preserve">Herb &amp; Olive Macaroni Salad (family style) </v>
      </c>
      <c r="C321" s="7" t="s">
        <v>114</v>
      </c>
      <c r="D321" s="7" t="s">
        <v>114</v>
      </c>
      <c r="E321" s="7" t="s">
        <v>114</v>
      </c>
      <c r="F321" s="7" t="s">
        <v>114</v>
      </c>
      <c r="G321" s="7" t="s">
        <v>114</v>
      </c>
      <c r="H321" s="7" t="s">
        <v>114</v>
      </c>
      <c r="I321" s="7" t="s">
        <v>114</v>
      </c>
      <c r="J321" s="7" t="s">
        <v>114</v>
      </c>
      <c r="K321" s="7" t="s">
        <v>114</v>
      </c>
      <c r="L321" s="7" t="s">
        <v>27</v>
      </c>
      <c r="M321" s="7" t="s">
        <v>27</v>
      </c>
      <c r="N321" s="7" t="s">
        <v>114</v>
      </c>
      <c r="R321" s="7" t="s">
        <v>27</v>
      </c>
      <c r="S321" s="7" t="s">
        <v>27</v>
      </c>
      <c r="T321" s="7" t="s">
        <v>114</v>
      </c>
      <c r="U321" s="7" t="s">
        <v>114</v>
      </c>
      <c r="V321" s="7" t="s">
        <v>114</v>
      </c>
      <c r="W321" s="7" t="s">
        <v>27</v>
      </c>
      <c r="X321" s="28" t="s">
        <v>27</v>
      </c>
      <c r="Y321" s="28"/>
      <c r="Z321" s="28"/>
      <c r="AA321" s="28"/>
      <c r="AB321" s="28"/>
      <c r="AC321" s="28"/>
      <c r="AD321" s="28"/>
      <c r="AE321" s="28"/>
      <c r="AF321" s="28"/>
      <c r="AG321" s="28"/>
      <c r="AH321" s="28"/>
      <c r="AI321" s="28"/>
      <c r="AJ321" s="28"/>
      <c r="AK321" s="28"/>
      <c r="AL321" s="28"/>
      <c r="AM321" s="28"/>
    </row>
    <row r="322" spans="1:39">
      <c r="A322" s="9">
        <f>'Main Meals'!C246</f>
        <v>50601</v>
      </c>
      <c r="B322" s="9" t="str">
        <f>'Main Meals'!D246</f>
        <v xml:space="preserve">Chicken-Pomodoro Lasagna (family style) </v>
      </c>
      <c r="C322" s="7" t="s">
        <v>27</v>
      </c>
      <c r="D322" s="7" t="s">
        <v>27</v>
      </c>
      <c r="E322" s="7" t="s">
        <v>27</v>
      </c>
      <c r="F322" s="7" t="s">
        <v>27</v>
      </c>
      <c r="G322" s="7" t="s">
        <v>114</v>
      </c>
      <c r="H322" s="7" t="s">
        <v>114</v>
      </c>
      <c r="I322" s="7" t="s">
        <v>114</v>
      </c>
      <c r="J322" s="7" t="s">
        <v>114</v>
      </c>
      <c r="K322" s="7" t="s">
        <v>114</v>
      </c>
      <c r="L322" s="7" t="s">
        <v>114</v>
      </c>
      <c r="M322" s="7" t="s">
        <v>27</v>
      </c>
      <c r="N322" s="7" t="s">
        <v>27</v>
      </c>
      <c r="R322" s="149" t="s">
        <v>27</v>
      </c>
      <c r="S322" s="7" t="s">
        <v>27</v>
      </c>
      <c r="T322" s="7" t="s">
        <v>27</v>
      </c>
      <c r="U322" s="7" t="s">
        <v>114</v>
      </c>
      <c r="V322" s="7" t="s">
        <v>114</v>
      </c>
      <c r="W322" s="7" t="s">
        <v>114</v>
      </c>
      <c r="X322" s="7" t="s">
        <v>27</v>
      </c>
      <c r="Y322" s="28"/>
      <c r="Z322" s="28"/>
      <c r="AA322" s="28"/>
      <c r="AB322" s="28"/>
      <c r="AC322" s="28"/>
      <c r="AD322" s="28"/>
      <c r="AE322" s="28"/>
      <c r="AF322" s="28"/>
      <c r="AG322" s="28"/>
      <c r="AH322" s="28"/>
      <c r="AI322" s="28"/>
      <c r="AJ322" s="28"/>
      <c r="AK322" s="28"/>
      <c r="AL322" s="28"/>
      <c r="AM322" s="28"/>
    </row>
    <row r="323" spans="1:39">
      <c r="A323" s="9">
        <f>'Main Meals'!C250</f>
        <v>50602</v>
      </c>
      <c r="B323" s="9" t="str">
        <f>'Main Meals'!D250</f>
        <v xml:space="preserve">Chicken-Pomodoro Lasagna  </v>
      </c>
      <c r="C323" s="7" t="s">
        <v>27</v>
      </c>
      <c r="D323" s="7" t="s">
        <v>27</v>
      </c>
      <c r="E323" s="7" t="s">
        <v>27</v>
      </c>
      <c r="F323" s="7" t="s">
        <v>27</v>
      </c>
      <c r="G323" s="7" t="s">
        <v>114</v>
      </c>
      <c r="H323" s="7" t="s">
        <v>114</v>
      </c>
      <c r="I323" s="7" t="s">
        <v>114</v>
      </c>
      <c r="J323" s="7" t="s">
        <v>114</v>
      </c>
      <c r="K323" s="7" t="s">
        <v>114</v>
      </c>
      <c r="L323" s="7" t="s">
        <v>114</v>
      </c>
      <c r="M323" s="7" t="s">
        <v>27</v>
      </c>
      <c r="N323" s="7" t="s">
        <v>27</v>
      </c>
      <c r="O323" s="7" t="s">
        <v>114</v>
      </c>
      <c r="P323" s="7" t="s">
        <v>114</v>
      </c>
      <c r="Q323" s="7" t="s">
        <v>27</v>
      </c>
      <c r="R323" s="7" t="s">
        <v>27</v>
      </c>
      <c r="S323" s="7" t="s">
        <v>27</v>
      </c>
      <c r="T323" s="7" t="s">
        <v>27</v>
      </c>
      <c r="U323" s="7" t="s">
        <v>114</v>
      </c>
      <c r="V323" s="7" t="s">
        <v>114</v>
      </c>
      <c r="W323" s="7" t="s">
        <v>114</v>
      </c>
      <c r="X323" s="28" t="s">
        <v>27</v>
      </c>
      <c r="Y323" s="28"/>
      <c r="Z323" s="28"/>
      <c r="AA323" s="28"/>
      <c r="AB323" s="28"/>
      <c r="AC323" s="28"/>
      <c r="AD323" s="28"/>
      <c r="AE323" s="28"/>
      <c r="AF323" s="28"/>
      <c r="AG323" s="28"/>
      <c r="AH323" s="28"/>
      <c r="AI323" s="28"/>
      <c r="AJ323" s="28"/>
      <c r="AK323" s="28"/>
      <c r="AL323" s="28"/>
      <c r="AM323" s="28"/>
    </row>
    <row r="324" spans="1:39">
      <c r="A324" s="9">
        <f>'Main Meals'!C248</f>
        <v>50701</v>
      </c>
      <c r="B324" s="9" t="str">
        <f>'Main Meals'!D248</f>
        <v>Asian Chicken Salad</v>
      </c>
      <c r="C324" s="7" t="s">
        <v>27</v>
      </c>
      <c r="D324" s="7" t="s">
        <v>27</v>
      </c>
      <c r="E324" s="7" t="s">
        <v>27</v>
      </c>
      <c r="F324" s="7" t="s">
        <v>114</v>
      </c>
      <c r="G324" s="7" t="s">
        <v>114</v>
      </c>
      <c r="H324" s="7" t="s">
        <v>114</v>
      </c>
      <c r="I324" s="7" t="s">
        <v>114</v>
      </c>
      <c r="J324" s="7" t="s">
        <v>27</v>
      </c>
      <c r="K324" s="7" t="s">
        <v>114</v>
      </c>
      <c r="L324" s="7" t="s">
        <v>114</v>
      </c>
      <c r="M324" s="7" t="s">
        <v>27</v>
      </c>
      <c r="N324" s="7" t="s">
        <v>27</v>
      </c>
      <c r="R324" s="7" t="s">
        <v>114</v>
      </c>
      <c r="S324" s="7" t="s">
        <v>114</v>
      </c>
      <c r="T324" s="7" t="s">
        <v>114</v>
      </c>
      <c r="U324" s="7" t="s">
        <v>27</v>
      </c>
      <c r="V324" s="7" t="s">
        <v>114</v>
      </c>
      <c r="W324" s="7" t="s">
        <v>27</v>
      </c>
      <c r="X324" s="28" t="s">
        <v>27</v>
      </c>
      <c r="Y324" s="28"/>
      <c r="Z324" s="28"/>
      <c r="AA324" s="28"/>
      <c r="AB324" s="28"/>
      <c r="AC324" s="28"/>
      <c r="AD324" s="28"/>
      <c r="AE324" s="28"/>
      <c r="AF324" s="28"/>
      <c r="AG324" s="28"/>
      <c r="AH324" s="28"/>
      <c r="AI324" s="28"/>
      <c r="AJ324" s="28"/>
      <c r="AK324" s="28"/>
      <c r="AL324" s="28"/>
      <c r="AM324" s="28"/>
    </row>
    <row r="325" spans="1:39">
      <c r="A325" s="9">
        <f>'Main Meals'!C251</f>
        <v>50801</v>
      </c>
      <c r="B325" s="9" t="str">
        <f>'Main Meals'!D251</f>
        <v xml:space="preserve">Limeade </v>
      </c>
      <c r="C325" s="7" t="s">
        <v>114</v>
      </c>
      <c r="D325" s="7" t="s">
        <v>114</v>
      </c>
      <c r="E325" s="7" t="s">
        <v>114</v>
      </c>
      <c r="F325" s="7" t="s">
        <v>114</v>
      </c>
      <c r="G325" s="7" t="s">
        <v>114</v>
      </c>
      <c r="H325" s="7" t="s">
        <v>114</v>
      </c>
      <c r="I325" s="7" t="s">
        <v>114</v>
      </c>
      <c r="J325" s="7" t="s">
        <v>114</v>
      </c>
      <c r="K325" s="7" t="s">
        <v>114</v>
      </c>
      <c r="L325" s="7" t="s">
        <v>114</v>
      </c>
      <c r="M325" s="7" t="s">
        <v>114</v>
      </c>
      <c r="N325" s="7" t="s">
        <v>114</v>
      </c>
      <c r="R325" s="7" t="s">
        <v>114</v>
      </c>
      <c r="S325" s="7" t="s">
        <v>27</v>
      </c>
      <c r="T325" s="7" t="s">
        <v>114</v>
      </c>
      <c r="U325" s="7" t="s">
        <v>114</v>
      </c>
      <c r="V325" s="7" t="s">
        <v>114</v>
      </c>
      <c r="W325" s="7" t="s">
        <v>114</v>
      </c>
      <c r="X325" s="28" t="s">
        <v>27</v>
      </c>
      <c r="Y325" s="28"/>
      <c r="Z325" s="28"/>
      <c r="AA325" s="28"/>
      <c r="AB325" s="28"/>
      <c r="AC325" s="28"/>
      <c r="AD325" s="28"/>
      <c r="AE325" s="28"/>
      <c r="AF325" s="28"/>
      <c r="AG325" s="28"/>
      <c r="AH325" s="28"/>
      <c r="AI325" s="28"/>
      <c r="AJ325" s="28"/>
      <c r="AK325" s="28"/>
      <c r="AL325" s="28"/>
      <c r="AM325" s="28"/>
    </row>
    <row r="326" spans="1:39">
      <c r="A326" s="9">
        <f>'Main Meals'!C252</f>
        <v>50901</v>
      </c>
      <c r="B326" s="9" t="str">
        <f>'Main Meals'!D252</f>
        <v xml:space="preserve">Pulled BBQ Chicken Sliders </v>
      </c>
      <c r="C326" s="7" t="s">
        <v>27</v>
      </c>
      <c r="D326" s="7" t="s">
        <v>27</v>
      </c>
      <c r="E326" s="7" t="s">
        <v>27</v>
      </c>
      <c r="F326" s="7" t="s">
        <v>27</v>
      </c>
      <c r="G326" s="7" t="s">
        <v>114</v>
      </c>
      <c r="H326" s="7" t="s">
        <v>114</v>
      </c>
      <c r="I326" s="7" t="s">
        <v>114</v>
      </c>
      <c r="J326" s="7" t="s">
        <v>114</v>
      </c>
      <c r="K326" s="7" t="s">
        <v>114</v>
      </c>
      <c r="L326" s="7" t="s">
        <v>27</v>
      </c>
      <c r="M326" s="7" t="s">
        <v>27</v>
      </c>
      <c r="N326" s="7" t="s">
        <v>27</v>
      </c>
      <c r="R326" s="7" t="s">
        <v>27</v>
      </c>
      <c r="S326" s="7" t="s">
        <v>27</v>
      </c>
      <c r="T326" s="7" t="s">
        <v>114</v>
      </c>
      <c r="U326" s="7" t="s">
        <v>114</v>
      </c>
      <c r="V326" s="7" t="s">
        <v>114</v>
      </c>
      <c r="W326" s="7" t="s">
        <v>27</v>
      </c>
      <c r="X326" s="28" t="s">
        <v>27</v>
      </c>
      <c r="Y326" s="28"/>
      <c r="Z326" s="28"/>
      <c r="AA326" s="28"/>
      <c r="AB326" s="28"/>
      <c r="AC326" s="28"/>
      <c r="AD326" s="28"/>
      <c r="AE326" s="28"/>
      <c r="AF326" s="28"/>
      <c r="AG326" s="28"/>
      <c r="AH326" s="28"/>
      <c r="AI326" s="28"/>
      <c r="AJ326" s="28"/>
      <c r="AK326" s="28"/>
      <c r="AL326" s="28"/>
      <c r="AM326" s="28"/>
    </row>
    <row r="327" spans="1:39">
      <c r="A327" s="9">
        <f>'Main Meals'!C253</f>
        <v>60001</v>
      </c>
      <c r="B327" s="9" t="str">
        <f>'Main Meals'!D253</f>
        <v xml:space="preserve">Chocolate Chip Cookies </v>
      </c>
      <c r="C327" s="7" t="s">
        <v>27</v>
      </c>
      <c r="D327" s="7" t="s">
        <v>114</v>
      </c>
      <c r="E327" s="7" t="s">
        <v>114</v>
      </c>
      <c r="F327" s="7" t="s">
        <v>27</v>
      </c>
      <c r="G327" s="7" t="s">
        <v>27</v>
      </c>
      <c r="H327" s="7" t="s">
        <v>114</v>
      </c>
      <c r="I327" s="7" t="s">
        <v>114</v>
      </c>
      <c r="J327" s="7" t="s">
        <v>114</v>
      </c>
      <c r="K327" s="7" t="s">
        <v>114</v>
      </c>
      <c r="L327" s="7" t="s">
        <v>114</v>
      </c>
      <c r="M327" s="7" t="s">
        <v>114</v>
      </c>
      <c r="N327" s="7" t="s">
        <v>114</v>
      </c>
      <c r="O327" s="7" t="s">
        <v>114</v>
      </c>
      <c r="P327" s="7" t="s">
        <v>27</v>
      </c>
      <c r="Q327" s="7" t="s">
        <v>114</v>
      </c>
      <c r="R327" s="149" t="s">
        <v>114</v>
      </c>
      <c r="S327" s="7" t="s">
        <v>27</v>
      </c>
      <c r="T327" s="7" t="s">
        <v>114</v>
      </c>
      <c r="U327" s="7" t="s">
        <v>114</v>
      </c>
      <c r="V327" s="7" t="s">
        <v>114</v>
      </c>
      <c r="W327" s="7" t="s">
        <v>114</v>
      </c>
      <c r="X327" s="7" t="s">
        <v>27</v>
      </c>
      <c r="Y327" s="28"/>
      <c r="Z327" s="28"/>
      <c r="AA327" s="28"/>
      <c r="AB327" s="28"/>
      <c r="AC327" s="28"/>
      <c r="AD327" s="28"/>
      <c r="AE327" s="28"/>
      <c r="AF327" s="28"/>
      <c r="AG327" s="28"/>
      <c r="AH327" s="28"/>
      <c r="AI327" s="28"/>
      <c r="AJ327" s="28"/>
      <c r="AK327" s="28"/>
      <c r="AL327" s="28"/>
      <c r="AM327" s="28"/>
    </row>
    <row r="328" spans="1:39">
      <c r="A328" s="9">
        <f>'Main Meals'!C256</f>
        <v>60101</v>
      </c>
      <c r="B328" s="9" t="str">
        <f>'Main Meals'!D256</f>
        <v>Vietnamese Rice Noodles (Beef)</v>
      </c>
      <c r="C328" s="7" t="s">
        <v>27</v>
      </c>
      <c r="D328" s="7" t="s">
        <v>27</v>
      </c>
      <c r="E328" s="7" t="s">
        <v>27</v>
      </c>
      <c r="F328" s="7" t="s">
        <v>114</v>
      </c>
      <c r="G328" s="7" t="s">
        <v>114</v>
      </c>
      <c r="H328" s="7" t="s">
        <v>27</v>
      </c>
      <c r="I328" s="7" t="s">
        <v>114</v>
      </c>
      <c r="J328" s="7" t="s">
        <v>114</v>
      </c>
      <c r="K328" s="7" t="s">
        <v>114</v>
      </c>
      <c r="L328" s="7" t="s">
        <v>27</v>
      </c>
      <c r="M328" s="7" t="s">
        <v>27</v>
      </c>
      <c r="N328" s="7" t="s">
        <v>114</v>
      </c>
      <c r="O328" s="7" t="s">
        <v>114</v>
      </c>
      <c r="P328" s="7" t="s">
        <v>114</v>
      </c>
      <c r="Q328" s="7" t="s">
        <v>27</v>
      </c>
      <c r="R328" s="7" t="s">
        <v>27</v>
      </c>
      <c r="S328" s="7" t="s">
        <v>114</v>
      </c>
      <c r="T328" s="7" t="s">
        <v>27</v>
      </c>
      <c r="U328" s="7" t="s">
        <v>27</v>
      </c>
      <c r="V328" s="7" t="s">
        <v>114</v>
      </c>
      <c r="W328" s="7" t="s">
        <v>27</v>
      </c>
      <c r="X328" s="7" t="s">
        <v>27</v>
      </c>
      <c r="Y328" s="28"/>
      <c r="Z328" s="28"/>
      <c r="AA328" s="28"/>
      <c r="AB328" s="28"/>
      <c r="AC328" s="28"/>
      <c r="AD328" s="28"/>
      <c r="AE328" s="28"/>
      <c r="AF328" s="28"/>
      <c r="AG328" s="28"/>
      <c r="AH328" s="28"/>
      <c r="AI328" s="28"/>
      <c r="AJ328" s="28"/>
      <c r="AK328" s="28"/>
      <c r="AL328" s="28"/>
      <c r="AM328" s="28"/>
    </row>
    <row r="329" spans="1:39">
      <c r="A329" s="9">
        <f>'Main Meals'!C257</f>
        <v>60102</v>
      </c>
      <c r="B329" s="9" t="str">
        <f>'Main Meals'!D257</f>
        <v>Vietnamese Rice Noodles (Shrimp)</v>
      </c>
      <c r="C329" s="7" t="s">
        <v>27</v>
      </c>
      <c r="D329" s="7" t="s">
        <v>27</v>
      </c>
      <c r="E329" s="7" t="s">
        <v>114</v>
      </c>
      <c r="F329" s="7" t="s">
        <v>114</v>
      </c>
      <c r="G329" s="7" t="s">
        <v>114</v>
      </c>
      <c r="H329" s="7" t="s">
        <v>27</v>
      </c>
      <c r="I329" s="7" t="s">
        <v>27</v>
      </c>
      <c r="J329" s="7" t="s">
        <v>114</v>
      </c>
      <c r="K329" s="7" t="s">
        <v>114</v>
      </c>
      <c r="L329" s="7" t="s">
        <v>27</v>
      </c>
      <c r="M329" s="7" t="s">
        <v>27</v>
      </c>
      <c r="N329" s="7" t="s">
        <v>114</v>
      </c>
      <c r="O329" s="7" t="s">
        <v>114</v>
      </c>
      <c r="P329" s="7" t="s">
        <v>114</v>
      </c>
      <c r="Q329" s="7" t="s">
        <v>27</v>
      </c>
      <c r="R329" s="7" t="s">
        <v>27</v>
      </c>
      <c r="S329" s="7" t="s">
        <v>27</v>
      </c>
      <c r="T329" s="7" t="s">
        <v>114</v>
      </c>
      <c r="U329" s="7" t="s">
        <v>27</v>
      </c>
      <c r="V329" s="7" t="s">
        <v>114</v>
      </c>
      <c r="W329" s="7" t="s">
        <v>27</v>
      </c>
      <c r="X329" s="7" t="s">
        <v>27</v>
      </c>
      <c r="Y329" s="28"/>
      <c r="Z329" s="28"/>
      <c r="AA329" s="28"/>
      <c r="AB329" s="28"/>
      <c r="AC329" s="28"/>
      <c r="AD329" s="28"/>
      <c r="AE329" s="28"/>
      <c r="AF329" s="28"/>
      <c r="AG329" s="28"/>
      <c r="AH329" s="28"/>
      <c r="AI329" s="28"/>
      <c r="AJ329" s="28"/>
      <c r="AK329" s="28"/>
      <c r="AL329" s="28"/>
      <c r="AM329" s="28"/>
    </row>
    <row r="330" spans="1:39">
      <c r="A330" s="9">
        <f>'Main Meals'!C258</f>
        <v>60103</v>
      </c>
      <c r="B330" s="9" t="str">
        <f>'Main Meals'!D258</f>
        <v>Vietnamese Rice Noodles (Veggie)</v>
      </c>
      <c r="C330" s="7" t="s">
        <v>27</v>
      </c>
      <c r="D330" s="7" t="s">
        <v>27</v>
      </c>
      <c r="E330" s="7" t="s">
        <v>114</v>
      </c>
      <c r="F330" s="7" t="s">
        <v>114</v>
      </c>
      <c r="G330" s="7" t="s">
        <v>114</v>
      </c>
      <c r="H330" s="7" t="s">
        <v>27</v>
      </c>
      <c r="I330" s="7" t="s">
        <v>114</v>
      </c>
      <c r="J330" s="7" t="s">
        <v>114</v>
      </c>
      <c r="K330" s="7" t="s">
        <v>114</v>
      </c>
      <c r="L330" s="7" t="s">
        <v>27</v>
      </c>
      <c r="M330" s="7" t="s">
        <v>27</v>
      </c>
      <c r="N330" s="7" t="s">
        <v>114</v>
      </c>
      <c r="O330" s="7" t="s">
        <v>114</v>
      </c>
      <c r="P330" s="7" t="s">
        <v>114</v>
      </c>
      <c r="Q330" s="7" t="s">
        <v>27</v>
      </c>
      <c r="R330" s="7" t="s">
        <v>114</v>
      </c>
      <c r="S330" s="7" t="s">
        <v>27</v>
      </c>
      <c r="T330" s="7" t="s">
        <v>114</v>
      </c>
      <c r="U330" s="7" t="s">
        <v>27</v>
      </c>
      <c r="V330" s="7" t="s">
        <v>114</v>
      </c>
      <c r="W330" s="7" t="s">
        <v>27</v>
      </c>
      <c r="X330" s="7" t="s">
        <v>27</v>
      </c>
      <c r="Y330" s="28"/>
      <c r="Z330" s="28"/>
      <c r="AA330" s="28"/>
      <c r="AB330" s="28"/>
      <c r="AC330" s="28"/>
      <c r="AD330" s="28"/>
      <c r="AE330" s="28"/>
      <c r="AF330" s="28"/>
      <c r="AG330" s="28"/>
      <c r="AH330" s="28"/>
      <c r="AI330" s="28"/>
      <c r="AJ330" s="28"/>
      <c r="AK330" s="28"/>
      <c r="AL330" s="28"/>
      <c r="AM330" s="28"/>
    </row>
    <row r="331" spans="1:39">
      <c r="A331" s="9">
        <f>'Main Meals'!C260</f>
        <v>60201</v>
      </c>
      <c r="B331" s="9" t="str">
        <f>'Main Meals'!D260</f>
        <v xml:space="preserve">Chicken Cacciatore </v>
      </c>
      <c r="C331" s="7" t="s">
        <v>27</v>
      </c>
      <c r="D331" s="7" t="s">
        <v>27</v>
      </c>
      <c r="E331" s="7" t="s">
        <v>27</v>
      </c>
      <c r="F331" s="7" t="s">
        <v>114</v>
      </c>
      <c r="G331" s="7" t="s">
        <v>114</v>
      </c>
      <c r="H331" s="7" t="s">
        <v>114</v>
      </c>
      <c r="I331" s="7" t="s">
        <v>114</v>
      </c>
      <c r="J331" s="7" t="s">
        <v>114</v>
      </c>
      <c r="K331" s="7" t="s">
        <v>114</v>
      </c>
      <c r="L331" s="7" t="s">
        <v>114</v>
      </c>
      <c r="M331" s="7" t="s">
        <v>114</v>
      </c>
      <c r="N331" s="7" t="s">
        <v>114</v>
      </c>
      <c r="O331" s="7" t="s">
        <v>114</v>
      </c>
      <c r="P331" s="7" t="s">
        <v>114</v>
      </c>
      <c r="Q331" s="7" t="s">
        <v>27</v>
      </c>
      <c r="R331" s="7" t="s">
        <v>27</v>
      </c>
      <c r="S331" s="7" t="s">
        <v>114</v>
      </c>
      <c r="T331" s="7" t="s">
        <v>114</v>
      </c>
      <c r="U331" s="7" t="s">
        <v>114</v>
      </c>
      <c r="V331" s="7" t="s">
        <v>114</v>
      </c>
      <c r="W331" s="7" t="s">
        <v>27</v>
      </c>
      <c r="X331" s="6" t="s">
        <v>27</v>
      </c>
      <c r="Y331" s="28"/>
      <c r="Z331" s="28"/>
      <c r="AA331" s="28"/>
      <c r="AB331" s="28"/>
      <c r="AC331" s="28"/>
      <c r="AD331" s="28"/>
      <c r="AE331" s="28"/>
      <c r="AF331" s="28"/>
      <c r="AG331" s="28"/>
      <c r="AH331" s="28"/>
      <c r="AI331" s="28"/>
      <c r="AJ331" s="28"/>
      <c r="AK331" s="28"/>
      <c r="AL331" s="28"/>
      <c r="AM331" s="28"/>
    </row>
    <row r="332" spans="1:39">
      <c r="A332" s="9">
        <f>'Main Meals'!C261</f>
        <v>60301</v>
      </c>
      <c r="B332" s="9" t="str">
        <f>'Main Meals'!D261</f>
        <v xml:space="preserve">Teriyaki Meatballs </v>
      </c>
      <c r="C332" s="7" t="s">
        <v>27</v>
      </c>
      <c r="D332" s="7" t="s">
        <v>27</v>
      </c>
      <c r="E332" s="7" t="s">
        <v>27</v>
      </c>
      <c r="F332" s="7" t="s">
        <v>27</v>
      </c>
      <c r="G332" s="7" t="s">
        <v>114</v>
      </c>
      <c r="H332" s="7" t="s">
        <v>114</v>
      </c>
      <c r="I332" s="7" t="s">
        <v>114</v>
      </c>
      <c r="J332" s="7" t="s">
        <v>114</v>
      </c>
      <c r="K332" s="7" t="s">
        <v>114</v>
      </c>
      <c r="L332" s="7" t="s">
        <v>27</v>
      </c>
      <c r="M332" s="7" t="s">
        <v>27</v>
      </c>
      <c r="N332" s="7" t="s">
        <v>27</v>
      </c>
      <c r="O332" s="7" t="s">
        <v>114</v>
      </c>
      <c r="P332" s="7" t="s">
        <v>27</v>
      </c>
      <c r="Q332" s="7" t="s">
        <v>27</v>
      </c>
      <c r="R332" s="149" t="s">
        <v>27</v>
      </c>
      <c r="S332" s="7" t="s">
        <v>114</v>
      </c>
      <c r="T332" s="7" t="s">
        <v>27</v>
      </c>
      <c r="U332" s="7" t="s">
        <v>27</v>
      </c>
      <c r="V332" s="7" t="s">
        <v>114</v>
      </c>
      <c r="W332" s="7" t="s">
        <v>114</v>
      </c>
      <c r="X332" s="7" t="s">
        <v>27</v>
      </c>
      <c r="Y332" s="28"/>
      <c r="Z332" s="28"/>
      <c r="AA332" s="28"/>
      <c r="AB332" s="28"/>
      <c r="AC332" s="28"/>
      <c r="AD332" s="28"/>
      <c r="AE332" s="28"/>
      <c r="AF332" s="28"/>
      <c r="AG332" s="28"/>
      <c r="AH332" s="28"/>
      <c r="AI332" s="28"/>
      <c r="AJ332" s="28"/>
      <c r="AK332" s="28"/>
      <c r="AL332" s="28"/>
      <c r="AM332" s="28"/>
    </row>
    <row r="333" spans="1:39">
      <c r="A333" s="9">
        <f>'Main Meals'!C286</f>
        <v>60401</v>
      </c>
      <c r="B333" s="9" t="str">
        <f>'Main Meals'!D286</f>
        <v>Roasted Kabocha Salad (veggie)</v>
      </c>
      <c r="C333" s="7" t="s">
        <v>114</v>
      </c>
      <c r="D333" s="7" t="s">
        <v>114</v>
      </c>
      <c r="E333" s="7" t="s">
        <v>114</v>
      </c>
      <c r="F333" s="7" t="s">
        <v>114</v>
      </c>
      <c r="G333" s="7" t="s">
        <v>114</v>
      </c>
      <c r="H333" s="7" t="s">
        <v>114</v>
      </c>
      <c r="I333" s="7" t="s">
        <v>114</v>
      </c>
      <c r="J333" s="7" t="s">
        <v>27</v>
      </c>
      <c r="K333" s="7" t="s">
        <v>114</v>
      </c>
      <c r="L333" s="7" t="s">
        <v>114</v>
      </c>
      <c r="M333" s="7" t="s">
        <v>27</v>
      </c>
      <c r="N333" s="7" t="s">
        <v>114</v>
      </c>
      <c r="O333" s="7" t="s">
        <v>27</v>
      </c>
      <c r="P333" s="7" t="s">
        <v>114</v>
      </c>
      <c r="Q333" s="7" t="s">
        <v>27</v>
      </c>
      <c r="R333" s="7" t="s">
        <v>114</v>
      </c>
      <c r="S333" s="7" t="s">
        <v>27</v>
      </c>
      <c r="T333" s="7" t="s">
        <v>27</v>
      </c>
      <c r="U333" s="7" t="s">
        <v>27</v>
      </c>
      <c r="V333" s="7" t="s">
        <v>114</v>
      </c>
      <c r="W333" s="7" t="s">
        <v>27</v>
      </c>
      <c r="X333" s="6" t="s">
        <v>27</v>
      </c>
      <c r="Y333" s="28"/>
      <c r="Z333" s="28"/>
      <c r="AA333" s="28"/>
      <c r="AB333" s="28"/>
      <c r="AC333" s="28"/>
      <c r="AD333" s="28"/>
      <c r="AE333" s="28"/>
      <c r="AF333" s="28"/>
      <c r="AG333" s="28"/>
      <c r="AH333" s="28"/>
      <c r="AI333" s="28"/>
      <c r="AJ333" s="28"/>
      <c r="AK333" s="28"/>
      <c r="AL333" s="28"/>
      <c r="AM333" s="28"/>
    </row>
    <row r="334" spans="1:39">
      <c r="A334" s="9">
        <f>'Main Meals'!C287</f>
        <v>60402</v>
      </c>
      <c r="B334" s="9" t="str">
        <f>'Main Meals'!D287</f>
        <v>Roasted Kabocha Salad (Chicken)</v>
      </c>
      <c r="C334" s="7" t="s">
        <v>27</v>
      </c>
      <c r="D334" s="7" t="s">
        <v>27</v>
      </c>
      <c r="E334" s="7" t="s">
        <v>27</v>
      </c>
      <c r="F334" s="7" t="s">
        <v>114</v>
      </c>
      <c r="G334" s="7" t="s">
        <v>114</v>
      </c>
      <c r="H334" s="7" t="s">
        <v>114</v>
      </c>
      <c r="I334" s="7" t="s">
        <v>114</v>
      </c>
      <c r="J334" s="7" t="s">
        <v>27</v>
      </c>
      <c r="K334" s="7" t="s">
        <v>114</v>
      </c>
      <c r="L334" s="7" t="s">
        <v>114</v>
      </c>
      <c r="M334" s="7" t="s">
        <v>27</v>
      </c>
      <c r="N334" s="7" t="s">
        <v>114</v>
      </c>
      <c r="O334" s="7" t="s">
        <v>27</v>
      </c>
      <c r="P334" s="7" t="s">
        <v>114</v>
      </c>
      <c r="Q334" s="7" t="s">
        <v>27</v>
      </c>
      <c r="R334" s="7" t="s">
        <v>27</v>
      </c>
      <c r="S334" s="7" t="s">
        <v>114</v>
      </c>
      <c r="T334" s="7" t="s">
        <v>27</v>
      </c>
      <c r="U334" s="7" t="s">
        <v>27</v>
      </c>
      <c r="V334" s="7" t="s">
        <v>114</v>
      </c>
      <c r="W334" s="7" t="s">
        <v>27</v>
      </c>
      <c r="X334" s="6" t="s">
        <v>27</v>
      </c>
      <c r="Y334" s="28"/>
      <c r="Z334" s="28"/>
      <c r="AA334" s="28"/>
      <c r="AB334" s="28"/>
      <c r="AC334" s="28"/>
      <c r="AD334" s="28"/>
      <c r="AE334" s="28"/>
      <c r="AF334" s="28"/>
      <c r="AG334" s="28"/>
      <c r="AH334" s="28"/>
      <c r="AI334" s="28"/>
      <c r="AJ334" s="28"/>
      <c r="AK334" s="28"/>
      <c r="AL334" s="28"/>
      <c r="AM334" s="28"/>
    </row>
    <row r="335" spans="1:39">
      <c r="A335" s="9">
        <f>'Main Meals'!C288</f>
        <v>60501</v>
      </c>
      <c r="B335" s="9" t="str">
        <f>'Main Meals'!D288</f>
        <v xml:space="preserve">Stuffing </v>
      </c>
      <c r="C335" s="7" t="s">
        <v>27</v>
      </c>
      <c r="D335" s="7" t="s">
        <v>27</v>
      </c>
      <c r="E335" s="7" t="s">
        <v>27</v>
      </c>
      <c r="F335" s="7" t="s">
        <v>27</v>
      </c>
      <c r="G335" s="7" t="s">
        <v>114</v>
      </c>
      <c r="H335" s="7" t="s">
        <v>114</v>
      </c>
      <c r="I335" s="7" t="s">
        <v>114</v>
      </c>
      <c r="J335" s="7" t="s">
        <v>114</v>
      </c>
      <c r="K335" s="7" t="s">
        <v>114</v>
      </c>
      <c r="L335" s="7" t="s">
        <v>27</v>
      </c>
      <c r="M335" s="7" t="s">
        <v>114</v>
      </c>
      <c r="N335" s="7" t="s">
        <v>114</v>
      </c>
      <c r="O335" s="7" t="s">
        <v>114</v>
      </c>
      <c r="P335" s="7" t="s">
        <v>114</v>
      </c>
      <c r="Q335" s="7" t="s">
        <v>114</v>
      </c>
      <c r="R335" s="7" t="s">
        <v>114</v>
      </c>
      <c r="S335" s="7" t="s">
        <v>27</v>
      </c>
      <c r="T335" s="7" t="s">
        <v>114</v>
      </c>
      <c r="U335" s="7" t="s">
        <v>114</v>
      </c>
      <c r="V335" s="7" t="s">
        <v>114</v>
      </c>
      <c r="W335" s="7" t="s">
        <v>27</v>
      </c>
      <c r="X335" s="6" t="s">
        <v>27</v>
      </c>
      <c r="Y335" s="28"/>
      <c r="Z335" s="28"/>
      <c r="AA335" s="28"/>
      <c r="AB335" s="28"/>
      <c r="AC335" s="28"/>
      <c r="AD335" s="28"/>
      <c r="AE335" s="28"/>
      <c r="AF335" s="28"/>
      <c r="AG335" s="28"/>
      <c r="AH335" s="28"/>
      <c r="AI335" s="28"/>
      <c r="AJ335" s="28"/>
      <c r="AK335" s="28"/>
      <c r="AL335" s="28"/>
      <c r="AM335" s="28"/>
    </row>
    <row r="336" spans="1:39">
      <c r="A336" s="9">
        <f>'Main Meals'!C297</f>
        <v>60601</v>
      </c>
      <c r="B336" s="9" t="str">
        <f>'Main Meals'!D297</f>
        <v xml:space="preserve">Beef Stew  </v>
      </c>
      <c r="C336" s="7" t="s">
        <v>27</v>
      </c>
      <c r="D336" s="7" t="s">
        <v>27</v>
      </c>
      <c r="E336" s="7" t="s">
        <v>27</v>
      </c>
      <c r="F336" s="7" t="s">
        <v>27</v>
      </c>
      <c r="G336" s="7" t="s">
        <v>114</v>
      </c>
      <c r="H336" s="7" t="s">
        <v>114</v>
      </c>
      <c r="I336" s="7" t="s">
        <v>114</v>
      </c>
      <c r="J336" s="7" t="s">
        <v>114</v>
      </c>
      <c r="K336" s="7" t="s">
        <v>114</v>
      </c>
      <c r="L336" s="7" t="s">
        <v>114</v>
      </c>
      <c r="M336" s="7" t="s">
        <v>27</v>
      </c>
      <c r="N336" s="7" t="s">
        <v>27</v>
      </c>
      <c r="O336" s="7" t="s">
        <v>114</v>
      </c>
      <c r="P336" s="7" t="s">
        <v>114</v>
      </c>
      <c r="Q336" s="7" t="s">
        <v>27</v>
      </c>
      <c r="R336" s="149" t="s">
        <v>27</v>
      </c>
      <c r="S336" s="7" t="s">
        <v>27</v>
      </c>
      <c r="T336" s="7" t="s">
        <v>27</v>
      </c>
      <c r="U336" s="7" t="s">
        <v>114</v>
      </c>
      <c r="V336" s="7" t="s">
        <v>114</v>
      </c>
      <c r="W336" s="7" t="s">
        <v>114</v>
      </c>
      <c r="X336" s="7" t="s">
        <v>27</v>
      </c>
      <c r="Y336" s="28"/>
      <c r="Z336" s="28"/>
      <c r="AA336" s="28"/>
      <c r="AB336" s="28"/>
      <c r="AC336" s="28"/>
      <c r="AD336" s="28"/>
      <c r="AE336" s="28"/>
      <c r="AF336" s="28"/>
      <c r="AG336" s="28"/>
      <c r="AH336" s="28"/>
      <c r="AI336" s="28"/>
      <c r="AJ336" s="28"/>
      <c r="AK336" s="28"/>
      <c r="AL336" s="28"/>
      <c r="AM336" s="28"/>
    </row>
    <row r="337" spans="1:39">
      <c r="A337" s="9">
        <f>'Main Meals'!C298</f>
        <v>60701</v>
      </c>
      <c r="B337" s="9" t="str">
        <f>'Main Meals'!D298</f>
        <v>Sunrise Fruit Smoothie (8 oz)</v>
      </c>
      <c r="C337" s="7" t="s">
        <v>27</v>
      </c>
      <c r="D337" s="7" t="s">
        <v>114</v>
      </c>
      <c r="E337" s="7" t="s">
        <v>114</v>
      </c>
      <c r="F337" s="7" t="s">
        <v>27</v>
      </c>
      <c r="G337" s="7" t="s">
        <v>114</v>
      </c>
      <c r="H337" s="7" t="s">
        <v>114</v>
      </c>
      <c r="I337" s="7" t="s">
        <v>114</v>
      </c>
      <c r="J337" s="7" t="s">
        <v>114</v>
      </c>
      <c r="K337" s="7" t="s">
        <v>114</v>
      </c>
      <c r="L337" s="7" t="s">
        <v>114</v>
      </c>
      <c r="M337" s="7" t="s">
        <v>114</v>
      </c>
      <c r="N337" s="7" t="s">
        <v>114</v>
      </c>
      <c r="O337" s="7" t="s">
        <v>114</v>
      </c>
      <c r="P337" s="7" t="s">
        <v>114</v>
      </c>
      <c r="Q337" s="7" t="s">
        <v>114</v>
      </c>
      <c r="R337" s="149" t="s">
        <v>114</v>
      </c>
      <c r="S337" s="7" t="s">
        <v>27</v>
      </c>
      <c r="T337" s="7" t="s">
        <v>114</v>
      </c>
      <c r="U337" s="7" t="s">
        <v>114</v>
      </c>
      <c r="V337" s="7" t="s">
        <v>114</v>
      </c>
      <c r="W337" s="7" t="s">
        <v>114</v>
      </c>
      <c r="X337" s="7" t="s">
        <v>27</v>
      </c>
      <c r="Y337" s="28"/>
      <c r="Z337" s="28"/>
      <c r="AA337" s="28"/>
      <c r="AB337" s="28"/>
      <c r="AC337" s="28"/>
      <c r="AD337" s="28"/>
      <c r="AE337" s="28"/>
      <c r="AF337" s="28"/>
      <c r="AG337" s="28"/>
      <c r="AH337" s="28"/>
      <c r="AI337" s="28"/>
      <c r="AJ337" s="28"/>
      <c r="AK337" s="28"/>
      <c r="AL337" s="28"/>
      <c r="AM337" s="28"/>
    </row>
    <row r="338" spans="1:39">
      <c r="A338" s="9">
        <f>'Main Meals'!C352</f>
        <v>60702</v>
      </c>
      <c r="B338" s="9" t="str">
        <f>'Main Meals'!D352</f>
        <v>Sunrise Fruit Smoothie (32 oz)</v>
      </c>
      <c r="C338" s="7" t="s">
        <v>27</v>
      </c>
      <c r="D338" s="7" t="s">
        <v>114</v>
      </c>
      <c r="E338" s="7" t="s">
        <v>114</v>
      </c>
      <c r="F338" s="7" t="s">
        <v>27</v>
      </c>
      <c r="G338" s="7" t="s">
        <v>114</v>
      </c>
      <c r="H338" s="7" t="s">
        <v>114</v>
      </c>
      <c r="I338" s="7" t="s">
        <v>114</v>
      </c>
      <c r="J338" s="7" t="s">
        <v>114</v>
      </c>
      <c r="K338" s="7" t="s">
        <v>114</v>
      </c>
      <c r="L338" s="7" t="s">
        <v>114</v>
      </c>
      <c r="M338" s="7" t="s">
        <v>114</v>
      </c>
      <c r="N338" s="7" t="s">
        <v>114</v>
      </c>
      <c r="O338" s="7" t="s">
        <v>114</v>
      </c>
      <c r="P338" s="7" t="s">
        <v>114</v>
      </c>
      <c r="Q338" s="7" t="s">
        <v>114</v>
      </c>
      <c r="R338" s="149" t="s">
        <v>114</v>
      </c>
      <c r="S338" s="7" t="s">
        <v>27</v>
      </c>
      <c r="T338" s="7" t="s">
        <v>114</v>
      </c>
      <c r="U338" s="7" t="s">
        <v>114</v>
      </c>
      <c r="V338" s="7" t="s">
        <v>114</v>
      </c>
      <c r="W338" s="7" t="s">
        <v>27</v>
      </c>
      <c r="X338" s="9" t="s">
        <v>27</v>
      </c>
    </row>
    <row r="339" spans="1:39">
      <c r="A339" s="9">
        <f>'Main Meals'!C299</f>
        <v>60801</v>
      </c>
      <c r="B339" s="9" t="str">
        <f>'Main Meals'!D299</f>
        <v xml:space="preserve">Braised Beef Brisket </v>
      </c>
      <c r="C339" s="7" t="s">
        <v>27</v>
      </c>
      <c r="D339" s="7" t="s">
        <v>27</v>
      </c>
      <c r="E339" s="7" t="s">
        <v>27</v>
      </c>
      <c r="F339" s="7" t="s">
        <v>114</v>
      </c>
      <c r="G339" s="7" t="s">
        <v>114</v>
      </c>
      <c r="H339" s="7" t="s">
        <v>114</v>
      </c>
      <c r="I339" s="7" t="s">
        <v>114</v>
      </c>
      <c r="J339" s="7" t="s">
        <v>114</v>
      </c>
      <c r="K339" s="7" t="s">
        <v>114</v>
      </c>
      <c r="L339" s="7" t="s">
        <v>114</v>
      </c>
      <c r="M339" s="7" t="s">
        <v>114</v>
      </c>
      <c r="N339" s="7" t="s">
        <v>114</v>
      </c>
      <c r="O339" s="7" t="s">
        <v>114</v>
      </c>
      <c r="P339" s="7" t="s">
        <v>114</v>
      </c>
      <c r="Q339" s="7" t="s">
        <v>114</v>
      </c>
      <c r="R339" s="7" t="s">
        <v>114</v>
      </c>
      <c r="S339" s="7" t="s">
        <v>27</v>
      </c>
      <c r="T339" s="7" t="s">
        <v>114</v>
      </c>
      <c r="U339" s="7" t="s">
        <v>114</v>
      </c>
      <c r="V339" s="7" t="s">
        <v>114</v>
      </c>
      <c r="W339" s="7" t="s">
        <v>27</v>
      </c>
      <c r="X339" s="7" t="s">
        <v>27</v>
      </c>
      <c r="Y339" s="28"/>
      <c r="Z339" s="28"/>
      <c r="AA339" s="28"/>
      <c r="AB339" s="28"/>
      <c r="AC339" s="28"/>
      <c r="AD339" s="28"/>
      <c r="AE339" s="28"/>
      <c r="AF339" s="28"/>
      <c r="AG339" s="28"/>
      <c r="AH339" s="28"/>
      <c r="AI339" s="28"/>
      <c r="AJ339" s="28"/>
      <c r="AK339" s="28"/>
      <c r="AL339" s="28"/>
      <c r="AM339" s="28"/>
    </row>
    <row r="340" spans="1:39">
      <c r="A340" s="9">
        <f>'Main Meals'!C300</f>
        <v>60901</v>
      </c>
      <c r="B340" s="9" t="str">
        <f>'Main Meals'!D300</f>
        <v xml:space="preserve">Potato Latkes </v>
      </c>
      <c r="C340" s="7" t="s">
        <v>114</v>
      </c>
      <c r="D340" s="7" t="s">
        <v>114</v>
      </c>
      <c r="E340" s="7" t="s">
        <v>114</v>
      </c>
      <c r="F340" s="7" t="s">
        <v>114</v>
      </c>
      <c r="G340" s="7" t="s">
        <v>114</v>
      </c>
      <c r="H340" s="7" t="s">
        <v>114</v>
      </c>
      <c r="I340" s="7" t="s">
        <v>114</v>
      </c>
      <c r="J340" s="7" t="s">
        <v>114</v>
      </c>
      <c r="K340" s="7" t="s">
        <v>114</v>
      </c>
      <c r="L340" s="7" t="s">
        <v>114</v>
      </c>
      <c r="M340" s="7" t="s">
        <v>114</v>
      </c>
      <c r="N340" s="7" t="s">
        <v>114</v>
      </c>
      <c r="O340" s="7" t="s">
        <v>114</v>
      </c>
      <c r="P340" s="7" t="s">
        <v>114</v>
      </c>
      <c r="Q340" s="7" t="s">
        <v>114</v>
      </c>
      <c r="R340" s="149" t="s">
        <v>114</v>
      </c>
      <c r="S340" s="7" t="s">
        <v>27</v>
      </c>
      <c r="T340" s="7" t="s">
        <v>114</v>
      </c>
      <c r="U340" s="7" t="s">
        <v>114</v>
      </c>
      <c r="V340" s="7" t="s">
        <v>114</v>
      </c>
      <c r="W340" s="7" t="s">
        <v>27</v>
      </c>
      <c r="X340" s="7" t="s">
        <v>27</v>
      </c>
      <c r="Y340" s="28"/>
      <c r="Z340" s="28"/>
      <c r="AA340" s="28"/>
      <c r="AB340" s="28"/>
      <c r="AC340" s="28"/>
      <c r="AD340" s="28"/>
      <c r="AE340" s="28"/>
      <c r="AF340" s="28"/>
      <c r="AG340" s="28"/>
      <c r="AH340" s="28"/>
      <c r="AI340" s="28"/>
      <c r="AJ340" s="28"/>
      <c r="AK340" s="28"/>
      <c r="AL340" s="28"/>
      <c r="AM340" s="28"/>
    </row>
    <row r="341" spans="1:39">
      <c r="A341" s="9">
        <f>'Main Meals'!C301</f>
        <v>70001</v>
      </c>
      <c r="B341" s="9" t="str">
        <f>'Main Meals'!D301</f>
        <v xml:space="preserve">Roasted Baby Carrots  </v>
      </c>
      <c r="C341" s="7" t="s">
        <v>114</v>
      </c>
      <c r="D341" s="7" t="s">
        <v>114</v>
      </c>
      <c r="E341" s="7" t="s">
        <v>114</v>
      </c>
      <c r="F341" s="7" t="s">
        <v>114</v>
      </c>
      <c r="G341" s="7" t="s">
        <v>114</v>
      </c>
      <c r="H341" s="7" t="s">
        <v>114</v>
      </c>
      <c r="I341" s="7" t="s">
        <v>114</v>
      </c>
      <c r="J341" s="7" t="s">
        <v>114</v>
      </c>
      <c r="K341" s="7" t="s">
        <v>114</v>
      </c>
      <c r="L341" s="7" t="s">
        <v>114</v>
      </c>
      <c r="M341" s="7" t="s">
        <v>114</v>
      </c>
      <c r="N341" s="7" t="s">
        <v>114</v>
      </c>
      <c r="O341" s="7" t="s">
        <v>114</v>
      </c>
      <c r="P341" s="7" t="s">
        <v>114</v>
      </c>
      <c r="Q341" s="7" t="s">
        <v>114</v>
      </c>
      <c r="R341" s="149" t="s">
        <v>114</v>
      </c>
      <c r="S341" s="7" t="s">
        <v>27</v>
      </c>
      <c r="T341" s="7" t="s">
        <v>114</v>
      </c>
      <c r="U341" s="7" t="s">
        <v>114</v>
      </c>
      <c r="V341" s="7" t="s">
        <v>114</v>
      </c>
      <c r="W341" s="7" t="s">
        <v>27</v>
      </c>
      <c r="X341" s="7" t="s">
        <v>27</v>
      </c>
      <c r="Y341" s="28"/>
      <c r="Z341" s="28"/>
      <c r="AA341" s="28"/>
      <c r="AB341" s="28"/>
      <c r="AC341" s="28"/>
      <c r="AD341" s="28"/>
      <c r="AE341" s="28"/>
      <c r="AF341" s="28"/>
      <c r="AG341" s="28"/>
      <c r="AH341" s="28"/>
      <c r="AI341" s="28"/>
      <c r="AJ341" s="28"/>
      <c r="AK341" s="28"/>
      <c r="AL341" s="28"/>
      <c r="AM341" s="28"/>
    </row>
    <row r="342" spans="1:39">
      <c r="A342" s="9">
        <f>'Main Meals'!C302</f>
        <v>70101</v>
      </c>
      <c r="B342" s="9" t="str">
        <f>'Main Meals'!D302</f>
        <v xml:space="preserve">Lactose-Free Chive Sour Cream </v>
      </c>
      <c r="C342" s="7" t="s">
        <v>27</v>
      </c>
      <c r="D342" s="7" t="s">
        <v>114</v>
      </c>
      <c r="E342" s="7" t="s">
        <v>114</v>
      </c>
      <c r="F342" s="7" t="s">
        <v>27</v>
      </c>
      <c r="G342" s="7" t="s">
        <v>114</v>
      </c>
      <c r="H342" s="7" t="s">
        <v>114</v>
      </c>
      <c r="I342" s="7" t="s">
        <v>114</v>
      </c>
      <c r="J342" s="7" t="s">
        <v>114</v>
      </c>
      <c r="K342" s="7" t="s">
        <v>114</v>
      </c>
      <c r="L342" s="7" t="s">
        <v>114</v>
      </c>
      <c r="M342" s="7" t="s">
        <v>27</v>
      </c>
      <c r="N342" s="7" t="s">
        <v>27</v>
      </c>
      <c r="O342" s="7" t="s">
        <v>114</v>
      </c>
      <c r="P342" s="7" t="s">
        <v>114</v>
      </c>
      <c r="Q342" s="7" t="s">
        <v>114</v>
      </c>
      <c r="R342" s="7" t="s">
        <v>114</v>
      </c>
      <c r="S342" s="7" t="s">
        <v>27</v>
      </c>
      <c r="T342" s="7" t="s">
        <v>114</v>
      </c>
      <c r="U342" s="7" t="s">
        <v>114</v>
      </c>
      <c r="V342" s="7" t="s">
        <v>114</v>
      </c>
      <c r="W342" s="7" t="s">
        <v>114</v>
      </c>
      <c r="X342" s="7" t="s">
        <v>27</v>
      </c>
      <c r="Y342" s="28"/>
      <c r="Z342" s="28"/>
      <c r="AA342" s="28"/>
      <c r="AB342" s="28"/>
      <c r="AC342" s="28"/>
      <c r="AD342" s="28"/>
      <c r="AE342" s="28"/>
      <c r="AF342" s="28"/>
      <c r="AG342" s="28"/>
      <c r="AH342" s="28"/>
      <c r="AI342" s="28"/>
      <c r="AJ342" s="28"/>
      <c r="AK342" s="28"/>
      <c r="AL342" s="28"/>
      <c r="AM342" s="28"/>
    </row>
    <row r="343" spans="1:39">
      <c r="A343" s="9">
        <f>'Main Meals'!C307</f>
        <v>70201</v>
      </c>
      <c r="B343" s="9" t="str">
        <f>'Main Meals'!D307</f>
        <v xml:space="preserve">Strawberry Preserves </v>
      </c>
      <c r="C343" s="7" t="s">
        <v>114</v>
      </c>
      <c r="D343" s="7" t="s">
        <v>114</v>
      </c>
      <c r="E343" s="7" t="s">
        <v>114</v>
      </c>
      <c r="F343" s="7" t="s">
        <v>114</v>
      </c>
      <c r="G343" s="7" t="s">
        <v>114</v>
      </c>
      <c r="H343" s="7" t="s">
        <v>114</v>
      </c>
      <c r="I343" s="7" t="s">
        <v>114</v>
      </c>
      <c r="J343" s="7" t="s">
        <v>114</v>
      </c>
      <c r="K343" s="7" t="s">
        <v>114</v>
      </c>
      <c r="L343" s="7" t="s">
        <v>114</v>
      </c>
      <c r="M343" s="7" t="s">
        <v>114</v>
      </c>
      <c r="N343" s="7" t="s">
        <v>114</v>
      </c>
      <c r="O343" s="7" t="s">
        <v>114</v>
      </c>
      <c r="P343" s="7" t="s">
        <v>114</v>
      </c>
      <c r="Q343" s="7" t="s">
        <v>114</v>
      </c>
      <c r="R343" s="149" t="s">
        <v>114</v>
      </c>
      <c r="S343" s="7" t="s">
        <v>27</v>
      </c>
      <c r="T343" s="7" t="s">
        <v>114</v>
      </c>
      <c r="U343" s="7" t="s">
        <v>114</v>
      </c>
      <c r="V343" s="7" t="s">
        <v>114</v>
      </c>
      <c r="W343" s="7" t="s">
        <v>114</v>
      </c>
      <c r="X343" s="7" t="s">
        <v>27</v>
      </c>
      <c r="Y343" s="28"/>
      <c r="Z343" s="28"/>
      <c r="AA343" s="28"/>
      <c r="AB343" s="28"/>
      <c r="AC343" s="28"/>
      <c r="AD343" s="28"/>
      <c r="AE343" s="28"/>
      <c r="AF343" s="28"/>
      <c r="AG343" s="28"/>
      <c r="AH343" s="28"/>
      <c r="AI343" s="28"/>
      <c r="AJ343" s="28"/>
      <c r="AK343" s="28"/>
      <c r="AL343" s="28"/>
      <c r="AM343" s="28"/>
    </row>
    <row r="344" spans="1:39">
      <c r="A344" s="9">
        <f>'Main Meals'!C309</f>
        <v>70301</v>
      </c>
      <c r="B344" s="9" t="str">
        <f>'Main Meals'!D309</f>
        <v xml:space="preserve">Chicken Tenders </v>
      </c>
      <c r="C344" s="7" t="s">
        <v>27</v>
      </c>
      <c r="D344" s="7" t="s">
        <v>27</v>
      </c>
      <c r="E344" s="7" t="s">
        <v>27</v>
      </c>
      <c r="F344" s="7" t="s">
        <v>27</v>
      </c>
      <c r="G344" s="7" t="s">
        <v>27</v>
      </c>
      <c r="H344" s="7" t="s">
        <v>114</v>
      </c>
      <c r="I344" s="7" t="s">
        <v>114</v>
      </c>
      <c r="J344" s="7" t="s">
        <v>114</v>
      </c>
      <c r="K344" s="7" t="s">
        <v>114</v>
      </c>
      <c r="L344" s="7" t="s">
        <v>114</v>
      </c>
      <c r="M344" s="7" t="s">
        <v>27</v>
      </c>
      <c r="N344" s="7" t="s">
        <v>27</v>
      </c>
      <c r="R344" s="7" t="s">
        <v>27</v>
      </c>
      <c r="S344" s="7" t="s">
        <v>114</v>
      </c>
      <c r="T344" s="7" t="s">
        <v>27</v>
      </c>
      <c r="U344" s="7" t="s">
        <v>114</v>
      </c>
      <c r="V344" s="7" t="s">
        <v>114</v>
      </c>
      <c r="W344" s="7" t="s">
        <v>114</v>
      </c>
      <c r="X344" s="6" t="s">
        <v>27</v>
      </c>
      <c r="Y344" s="28"/>
      <c r="Z344" s="28"/>
      <c r="AA344" s="28"/>
      <c r="AB344" s="28"/>
      <c r="AC344" s="28"/>
      <c r="AD344" s="28"/>
      <c r="AE344" s="28"/>
      <c r="AF344" s="28"/>
      <c r="AG344" s="28"/>
      <c r="AH344" s="28"/>
      <c r="AI344" s="28"/>
      <c r="AJ344" s="28"/>
      <c r="AK344" s="28"/>
      <c r="AL344" s="28"/>
      <c r="AM344" s="28"/>
    </row>
    <row r="345" spans="1:39">
      <c r="A345" s="9">
        <f>'Main Meals'!C310</f>
        <v>70401</v>
      </c>
      <c r="B345" s="9" t="str">
        <f>'Main Meals'!D310</f>
        <v xml:space="preserve">Homestyle Breakfast </v>
      </c>
      <c r="C345" s="7" t="s">
        <v>27</v>
      </c>
      <c r="D345" s="7" t="s">
        <v>27</v>
      </c>
      <c r="E345" s="7" t="s">
        <v>27</v>
      </c>
      <c r="F345" s="7" t="s">
        <v>27</v>
      </c>
      <c r="G345" s="7" t="s">
        <v>27</v>
      </c>
      <c r="H345" s="7" t="s">
        <v>114</v>
      </c>
      <c r="I345" s="7" t="s">
        <v>114</v>
      </c>
      <c r="J345" s="7" t="s">
        <v>114</v>
      </c>
      <c r="K345" s="7" t="s">
        <v>114</v>
      </c>
      <c r="L345" s="7" t="s">
        <v>114</v>
      </c>
      <c r="M345" s="7" t="s">
        <v>27</v>
      </c>
      <c r="N345" s="7" t="s">
        <v>27</v>
      </c>
      <c r="O345" s="7" t="s">
        <v>114</v>
      </c>
      <c r="P345" s="7" t="s">
        <v>114</v>
      </c>
      <c r="Q345" s="7" t="s">
        <v>114</v>
      </c>
      <c r="R345" s="149" t="s">
        <v>114</v>
      </c>
      <c r="S345" s="7" t="s">
        <v>114</v>
      </c>
      <c r="T345" s="7" t="s">
        <v>114</v>
      </c>
      <c r="U345" s="7" t="s">
        <v>114</v>
      </c>
      <c r="V345" s="7" t="s">
        <v>114</v>
      </c>
      <c r="W345" s="7" t="s">
        <v>114</v>
      </c>
      <c r="X345" s="7" t="s">
        <v>114</v>
      </c>
      <c r="Y345" s="28"/>
      <c r="Z345" s="28"/>
      <c r="AA345" s="28"/>
      <c r="AB345" s="28"/>
      <c r="AC345" s="28"/>
      <c r="AD345" s="28"/>
      <c r="AE345" s="28"/>
      <c r="AF345" s="28"/>
      <c r="AG345" s="28"/>
      <c r="AH345" s="28"/>
      <c r="AI345" s="28"/>
      <c r="AJ345" s="28"/>
      <c r="AK345" s="28"/>
      <c r="AL345" s="28"/>
      <c r="AM345" s="28"/>
    </row>
    <row r="346" spans="1:39">
      <c r="A346" s="9">
        <f>'Main Meals'!C313</f>
        <v>70501</v>
      </c>
      <c r="B346" s="9" t="str">
        <f>'Main Meals'!D313</f>
        <v xml:space="preserve">Popcorn Chicken Tray </v>
      </c>
      <c r="X346" s="1"/>
    </row>
    <row r="347" spans="1:39">
      <c r="A347" s="9">
        <f>'Main Meals'!C318</f>
        <v>70502</v>
      </c>
      <c r="B347" s="9" t="str">
        <f>'Main Meals'!D318</f>
        <v xml:space="preserve">Popcorn Chicken Components  </v>
      </c>
      <c r="X347" s="1"/>
    </row>
    <row r="348" spans="1:39">
      <c r="A348" s="9">
        <f>'Main Meals'!C314</f>
        <v>70601</v>
      </c>
      <c r="B348" s="9" t="str">
        <f>'Main Meals'!D314</f>
        <v xml:space="preserve">Nachos Tray </v>
      </c>
      <c r="X348" s="1"/>
    </row>
    <row r="349" spans="1:39">
      <c r="A349" s="9">
        <f>'Main Meals'!C319</f>
        <v>70602</v>
      </c>
      <c r="B349" s="9" t="str">
        <f>'Main Meals'!D319</f>
        <v xml:space="preserve">Nachos Components </v>
      </c>
      <c r="X349" s="1"/>
    </row>
    <row r="350" spans="1:39">
      <c r="A350" s="9">
        <f>'Main Meals'!C320</f>
        <v>70701</v>
      </c>
      <c r="B350" s="9" t="str">
        <f>'Main Meals'!D320</f>
        <v xml:space="preserve">Italian Wedding Soup </v>
      </c>
      <c r="C350" s="7" t="s">
        <v>27</v>
      </c>
      <c r="D350" s="7" t="s">
        <v>27</v>
      </c>
      <c r="E350" s="7" t="s">
        <v>27</v>
      </c>
      <c r="F350" s="7" t="s">
        <v>27</v>
      </c>
      <c r="G350" s="7" t="s">
        <v>114</v>
      </c>
      <c r="H350" s="7" t="s">
        <v>114</v>
      </c>
      <c r="I350" s="7" t="s">
        <v>114</v>
      </c>
      <c r="J350" s="7" t="s">
        <v>114</v>
      </c>
      <c r="K350" s="7" t="s">
        <v>114</v>
      </c>
      <c r="L350" s="7" t="s">
        <v>114</v>
      </c>
      <c r="M350" s="7" t="s">
        <v>27</v>
      </c>
      <c r="N350" s="7" t="s">
        <v>27</v>
      </c>
      <c r="R350" s="149" t="s">
        <v>27</v>
      </c>
      <c r="S350" s="7" t="s">
        <v>27</v>
      </c>
      <c r="T350" s="7" t="s">
        <v>114</v>
      </c>
      <c r="U350" s="7" t="s">
        <v>114</v>
      </c>
      <c r="V350" s="7" t="s">
        <v>114</v>
      </c>
      <c r="W350" s="7" t="s">
        <v>114</v>
      </c>
      <c r="X350" s="7" t="s">
        <v>27</v>
      </c>
    </row>
    <row r="351" spans="1:39">
      <c r="A351" s="9">
        <f>'Main Meals'!C321</f>
        <v>70801</v>
      </c>
      <c r="B351" s="9" t="str">
        <f>'Main Meals'!D321</f>
        <v xml:space="preserve">Chicken &amp; Eggplant Parmesan </v>
      </c>
      <c r="C351" s="7" t="s">
        <v>27</v>
      </c>
      <c r="D351" s="7" t="s">
        <v>27</v>
      </c>
      <c r="E351" s="7" t="s">
        <v>27</v>
      </c>
      <c r="F351" s="7" t="s">
        <v>27</v>
      </c>
      <c r="G351" s="7" t="s">
        <v>27</v>
      </c>
      <c r="H351" s="7" t="s">
        <v>114</v>
      </c>
      <c r="I351" s="7" t="s">
        <v>114</v>
      </c>
      <c r="J351" s="7" t="s">
        <v>114</v>
      </c>
      <c r="K351" s="7" t="s">
        <v>114</v>
      </c>
      <c r="L351" s="7" t="s">
        <v>114</v>
      </c>
      <c r="M351" s="7" t="s">
        <v>27</v>
      </c>
      <c r="N351" s="7" t="s">
        <v>27</v>
      </c>
      <c r="O351" s="7" t="s">
        <v>114</v>
      </c>
      <c r="P351" s="7" t="s">
        <v>114</v>
      </c>
      <c r="Q351" s="7" t="s">
        <v>27</v>
      </c>
      <c r="R351" s="149" t="s">
        <v>27</v>
      </c>
      <c r="S351" s="7" t="s">
        <v>114</v>
      </c>
      <c r="T351" s="7" t="s">
        <v>27</v>
      </c>
      <c r="U351" s="7" t="s">
        <v>114</v>
      </c>
      <c r="V351" s="7" t="s">
        <v>114</v>
      </c>
      <c r="W351" s="7" t="s">
        <v>114</v>
      </c>
      <c r="X351" s="7" t="s">
        <v>27</v>
      </c>
    </row>
    <row r="352" spans="1:39">
      <c r="A352" s="9">
        <f>'Main Meals'!C322</f>
        <v>70901</v>
      </c>
      <c r="B352" s="9" t="str">
        <f>'Main Meals'!D322</f>
        <v>Spring Salad (Chicken)</v>
      </c>
      <c r="C352" s="7" t="s">
        <v>27</v>
      </c>
      <c r="D352" s="7" t="s">
        <v>27</v>
      </c>
      <c r="E352" s="7" t="s">
        <v>27</v>
      </c>
      <c r="F352" s="7" t="s">
        <v>114</v>
      </c>
      <c r="G352" s="7" t="s">
        <v>27</v>
      </c>
      <c r="H352" s="7" t="s">
        <v>114</v>
      </c>
      <c r="I352" s="7" t="s">
        <v>114</v>
      </c>
      <c r="J352" s="7" t="s">
        <v>114</v>
      </c>
      <c r="K352" s="7" t="s">
        <v>114</v>
      </c>
      <c r="L352" s="7" t="s">
        <v>114</v>
      </c>
      <c r="M352" s="7" t="s">
        <v>27</v>
      </c>
      <c r="N352" s="7" t="s">
        <v>27</v>
      </c>
      <c r="O352" s="7" t="s">
        <v>114</v>
      </c>
      <c r="P352" s="7" t="s">
        <v>114</v>
      </c>
      <c r="Q352" s="7" t="s">
        <v>27</v>
      </c>
      <c r="R352" s="7" t="s">
        <v>27</v>
      </c>
      <c r="S352" s="7" t="s">
        <v>114</v>
      </c>
      <c r="T352" s="7" t="s">
        <v>114</v>
      </c>
      <c r="U352" s="7" t="s">
        <v>27</v>
      </c>
      <c r="V352" s="7" t="s">
        <v>114</v>
      </c>
      <c r="W352" s="7" t="s">
        <v>27</v>
      </c>
      <c r="X352" s="7" t="s">
        <v>27</v>
      </c>
    </row>
    <row r="353" spans="1:24">
      <c r="A353" s="9">
        <f>'Main Meals'!C324</f>
        <v>70902</v>
      </c>
      <c r="B353" s="9" t="str">
        <f>'Main Meals'!D324</f>
        <v>Spring Salad (Tempeh)</v>
      </c>
      <c r="C353" s="7" t="s">
        <v>114</v>
      </c>
      <c r="D353" s="7" t="s">
        <v>114</v>
      </c>
      <c r="E353" s="7" t="s">
        <v>114</v>
      </c>
      <c r="F353" s="7" t="s">
        <v>114</v>
      </c>
      <c r="G353" s="7" t="s">
        <v>114</v>
      </c>
      <c r="H353" s="7" t="s">
        <v>114</v>
      </c>
      <c r="I353" s="7" t="s">
        <v>114</v>
      </c>
      <c r="J353" s="7" t="s">
        <v>114</v>
      </c>
      <c r="K353" s="7" t="s">
        <v>114</v>
      </c>
      <c r="L353" s="7" t="s">
        <v>27</v>
      </c>
      <c r="M353" s="7" t="s">
        <v>27</v>
      </c>
      <c r="N353" s="7" t="s">
        <v>27</v>
      </c>
      <c r="O353" s="7" t="s">
        <v>114</v>
      </c>
      <c r="P353" s="7" t="s">
        <v>114</v>
      </c>
      <c r="Q353" s="7" t="s">
        <v>27</v>
      </c>
      <c r="R353" s="7" t="s">
        <v>27</v>
      </c>
      <c r="S353" s="7" t="s">
        <v>27</v>
      </c>
      <c r="T353" s="7" t="s">
        <v>27</v>
      </c>
      <c r="U353" s="7" t="s">
        <v>27</v>
      </c>
      <c r="V353" s="7" t="s">
        <v>114</v>
      </c>
      <c r="W353" s="7" t="s">
        <v>27</v>
      </c>
      <c r="X353" s="7" t="s">
        <v>27</v>
      </c>
    </row>
    <row r="354" spans="1:24">
      <c r="A354" s="9">
        <f>'Main Meals'!C323</f>
        <v>70903</v>
      </c>
      <c r="B354" s="9" t="str">
        <f>'Main Meals'!D323</f>
        <v>Spring Salad (Shrimp)</v>
      </c>
      <c r="C354" s="7" t="s">
        <v>27</v>
      </c>
      <c r="D354" s="7" t="s">
        <v>27</v>
      </c>
      <c r="E354" s="7" t="s">
        <v>114</v>
      </c>
      <c r="F354" s="7" t="s">
        <v>114</v>
      </c>
      <c r="G354" s="7" t="s">
        <v>114</v>
      </c>
      <c r="H354" s="7" t="s">
        <v>114</v>
      </c>
      <c r="I354" s="7" t="s">
        <v>27</v>
      </c>
      <c r="J354" s="7" t="s">
        <v>114</v>
      </c>
      <c r="K354" s="7" t="s">
        <v>114</v>
      </c>
      <c r="L354" s="7" t="s">
        <v>114</v>
      </c>
      <c r="M354" s="7" t="s">
        <v>27</v>
      </c>
      <c r="N354" s="7" t="s">
        <v>114</v>
      </c>
      <c r="O354" s="7" t="s">
        <v>114</v>
      </c>
      <c r="P354" s="7" t="s">
        <v>114</v>
      </c>
      <c r="Q354" s="7" t="s">
        <v>27</v>
      </c>
      <c r="R354" s="7" t="s">
        <v>27</v>
      </c>
      <c r="S354" s="7" t="s">
        <v>27</v>
      </c>
      <c r="T354" s="7" t="s">
        <v>114</v>
      </c>
      <c r="U354" s="7" t="s">
        <v>27</v>
      </c>
      <c r="V354" s="7" t="s">
        <v>114</v>
      </c>
      <c r="W354" s="7" t="s">
        <v>27</v>
      </c>
      <c r="X354" s="7" t="s">
        <v>27</v>
      </c>
    </row>
    <row r="355" spans="1:24">
      <c r="A355" s="9">
        <f>'Main Meals'!C328</f>
        <v>80001</v>
      </c>
      <c r="B355" s="9" t="str">
        <f>'Main Meals'!D328</f>
        <v>Vegan Chili (Tempeh)</v>
      </c>
      <c r="C355" s="7" t="s">
        <v>114</v>
      </c>
      <c r="D355" s="7" t="s">
        <v>114</v>
      </c>
      <c r="E355" s="7" t="s">
        <v>114</v>
      </c>
      <c r="F355" s="7" t="s">
        <v>114</v>
      </c>
      <c r="G355" s="7" t="s">
        <v>114</v>
      </c>
      <c r="H355" s="7" t="s">
        <v>114</v>
      </c>
      <c r="I355" s="7" t="s">
        <v>114</v>
      </c>
      <c r="J355" s="7" t="s">
        <v>114</v>
      </c>
      <c r="K355" s="7" t="s">
        <v>114</v>
      </c>
      <c r="L355" s="7" t="s">
        <v>560</v>
      </c>
      <c r="M355" s="7" t="s">
        <v>114</v>
      </c>
      <c r="N355" s="7" t="s">
        <v>114</v>
      </c>
      <c r="O355" s="7" t="s">
        <v>114</v>
      </c>
      <c r="P355" s="7" t="s">
        <v>114</v>
      </c>
      <c r="Q355" s="7" t="s">
        <v>27</v>
      </c>
      <c r="R355" s="149" t="s">
        <v>114</v>
      </c>
      <c r="S355" s="7" t="s">
        <v>27</v>
      </c>
      <c r="T355" s="7" t="s">
        <v>114</v>
      </c>
      <c r="U355" s="7" t="s">
        <v>27</v>
      </c>
      <c r="V355" s="7" t="s">
        <v>114</v>
      </c>
      <c r="W355" s="7" t="s">
        <v>114</v>
      </c>
      <c r="X355" s="7" t="s">
        <v>27</v>
      </c>
    </row>
    <row r="356" spans="1:24">
      <c r="A356" s="9">
        <f>'Main Meals'!C329</f>
        <v>80002</v>
      </c>
      <c r="B356" s="9" t="str">
        <f>'Main Meals'!D329</f>
        <v>Vegan Chili (Quinoa)</v>
      </c>
      <c r="C356" s="7" t="s">
        <v>114</v>
      </c>
      <c r="D356" s="7" t="s">
        <v>114</v>
      </c>
      <c r="E356" s="7" t="s">
        <v>114</v>
      </c>
      <c r="F356" s="7" t="s">
        <v>114</v>
      </c>
      <c r="G356" s="7" t="s">
        <v>114</v>
      </c>
      <c r="H356" s="7" t="s">
        <v>114</v>
      </c>
      <c r="I356" s="7" t="s">
        <v>114</v>
      </c>
      <c r="J356" s="7" t="s">
        <v>114</v>
      </c>
      <c r="K356" s="7" t="s">
        <v>114</v>
      </c>
      <c r="L356" s="7" t="s">
        <v>114</v>
      </c>
      <c r="M356" s="7" t="s">
        <v>114</v>
      </c>
      <c r="N356" s="7" t="s">
        <v>114</v>
      </c>
      <c r="O356" s="7" t="s">
        <v>114</v>
      </c>
      <c r="P356" s="7" t="s">
        <v>114</v>
      </c>
      <c r="Q356" s="7" t="s">
        <v>27</v>
      </c>
      <c r="R356" s="149" t="s">
        <v>114</v>
      </c>
      <c r="S356" s="7" t="s">
        <v>27</v>
      </c>
      <c r="T356" s="7" t="s">
        <v>114</v>
      </c>
      <c r="U356" s="7" t="s">
        <v>27</v>
      </c>
      <c r="V356" s="7" t="s">
        <v>114</v>
      </c>
      <c r="W356" s="7" t="s">
        <v>114</v>
      </c>
      <c r="X356" s="7" t="s">
        <v>27</v>
      </c>
    </row>
    <row r="357" spans="1:24">
      <c r="A357" s="9">
        <f>'Main Meals'!C330</f>
        <v>80101</v>
      </c>
      <c r="B357" s="9" t="str">
        <f>'Main Meals'!D330</f>
        <v xml:space="preserve">Fish Tacos with Red Cabbage Slaw  </v>
      </c>
      <c r="C357" s="7" t="s">
        <v>27</v>
      </c>
      <c r="D357" s="7" t="s">
        <v>27</v>
      </c>
      <c r="E357" s="7" t="s">
        <v>114</v>
      </c>
      <c r="F357" s="7" t="s">
        <v>114</v>
      </c>
      <c r="G357" s="7" t="s">
        <v>27</v>
      </c>
      <c r="H357" s="7" t="s">
        <v>27</v>
      </c>
      <c r="I357" s="7" t="s">
        <v>114</v>
      </c>
      <c r="J357" s="7" t="s">
        <v>114</v>
      </c>
      <c r="K357" s="7" t="s">
        <v>114</v>
      </c>
      <c r="L357" s="7" t="s">
        <v>27</v>
      </c>
      <c r="M357" s="7" t="s">
        <v>27</v>
      </c>
      <c r="N357" s="7" t="s">
        <v>114</v>
      </c>
      <c r="O357" s="7" t="s">
        <v>114</v>
      </c>
      <c r="P357" s="7" t="s">
        <v>114</v>
      </c>
      <c r="Q357" s="7" t="s">
        <v>27</v>
      </c>
      <c r="R357" s="149" t="s">
        <v>114</v>
      </c>
      <c r="S357" s="7" t="s">
        <v>114</v>
      </c>
      <c r="T357" s="7" t="s">
        <v>27</v>
      </c>
      <c r="U357" s="7" t="s">
        <v>114</v>
      </c>
      <c r="V357" s="7" t="s">
        <v>114</v>
      </c>
      <c r="W357" s="7" t="s">
        <v>27</v>
      </c>
      <c r="X357" s="7" t="s">
        <v>27</v>
      </c>
    </row>
    <row r="358" spans="1:24">
      <c r="A358" s="9">
        <f>'Main Meals'!C332</f>
        <v>80201</v>
      </c>
      <c r="B358" s="9" t="str">
        <f>'Main Meals'!D332</f>
        <v xml:space="preserve">Braised Brisket with Potato Kugel and Sauteed Spinach </v>
      </c>
      <c r="C358" s="7" t="s">
        <v>27</v>
      </c>
      <c r="D358" s="7" t="s">
        <v>27</v>
      </c>
      <c r="E358" s="7" t="s">
        <v>27</v>
      </c>
      <c r="F358" s="7" t="s">
        <v>114</v>
      </c>
      <c r="G358" s="7" t="s">
        <v>27</v>
      </c>
      <c r="H358" s="7" t="s">
        <v>114</v>
      </c>
      <c r="I358" s="7" t="s">
        <v>114</v>
      </c>
      <c r="J358" s="7" t="s">
        <v>114</v>
      </c>
      <c r="K358" s="7" t="s">
        <v>114</v>
      </c>
      <c r="L358" s="7" t="s">
        <v>114</v>
      </c>
      <c r="M358" s="7" t="s">
        <v>27</v>
      </c>
      <c r="N358" s="7" t="s">
        <v>27</v>
      </c>
      <c r="R358" s="7" t="s">
        <v>27</v>
      </c>
      <c r="S358" s="7" t="s">
        <v>114</v>
      </c>
      <c r="T358" s="7" t="s">
        <v>27</v>
      </c>
      <c r="U358" s="7" t="s">
        <v>114</v>
      </c>
      <c r="V358" s="7" t="s">
        <v>114</v>
      </c>
      <c r="W358" s="7" t="s">
        <v>27</v>
      </c>
      <c r="X358" s="1" t="s">
        <v>27</v>
      </c>
    </row>
    <row r="359" spans="1:24">
      <c r="A359" s="9">
        <f>'Main Meals'!C333</f>
        <v>80301</v>
      </c>
      <c r="B359" s="9" t="str">
        <f>'Main Meals'!D333</f>
        <v xml:space="preserve">Matzoh Ball Soup </v>
      </c>
      <c r="C359" s="7" t="s">
        <v>27</v>
      </c>
      <c r="D359" s="7" t="s">
        <v>27</v>
      </c>
      <c r="E359" s="7" t="s">
        <v>27</v>
      </c>
      <c r="F359" s="7" t="s">
        <v>114</v>
      </c>
      <c r="G359" s="7" t="s">
        <v>27</v>
      </c>
      <c r="H359" s="7" t="s">
        <v>114</v>
      </c>
      <c r="I359" s="7" t="s">
        <v>114</v>
      </c>
      <c r="J359" s="7" t="s">
        <v>114</v>
      </c>
      <c r="K359" s="7" t="s">
        <v>114</v>
      </c>
      <c r="L359" s="7" t="s">
        <v>114</v>
      </c>
      <c r="M359" s="7" t="s">
        <v>27</v>
      </c>
      <c r="N359" s="7" t="s">
        <v>114</v>
      </c>
      <c r="O359" s="7" t="s">
        <v>114</v>
      </c>
      <c r="P359" s="7" t="s">
        <v>114</v>
      </c>
      <c r="Q359" s="7" t="s">
        <v>114</v>
      </c>
      <c r="R359" s="7" t="s">
        <v>27</v>
      </c>
      <c r="S359" s="7" t="s">
        <v>27</v>
      </c>
      <c r="T359" s="7" t="s">
        <v>114</v>
      </c>
      <c r="U359" s="7" t="s">
        <v>114</v>
      </c>
      <c r="V359" s="7" t="s">
        <v>114</v>
      </c>
      <c r="W359" s="7" t="s">
        <v>114</v>
      </c>
      <c r="X359" s="1" t="s">
        <v>27</v>
      </c>
    </row>
    <row r="360" spans="1:24">
      <c r="A360" s="9">
        <f>'Main Meals'!C334</f>
        <v>80401</v>
      </c>
      <c r="B360" s="9" t="str">
        <f>'Main Meals'!D334</f>
        <v xml:space="preserve">Gefilte Fish </v>
      </c>
      <c r="C360" s="7" t="s">
        <v>27</v>
      </c>
      <c r="D360" s="7" t="s">
        <v>27</v>
      </c>
      <c r="E360" s="7" t="s">
        <v>114</v>
      </c>
      <c r="F360" s="7" t="s">
        <v>114</v>
      </c>
      <c r="G360" s="7" t="s">
        <v>27</v>
      </c>
      <c r="H360" s="7" t="s">
        <v>27</v>
      </c>
      <c r="I360" s="7" t="s">
        <v>114</v>
      </c>
      <c r="J360" s="7" t="s">
        <v>114</v>
      </c>
      <c r="K360" s="7" t="s">
        <v>114</v>
      </c>
      <c r="L360" s="7" t="s">
        <v>114</v>
      </c>
      <c r="M360" s="7" t="s">
        <v>114</v>
      </c>
      <c r="N360" s="7" t="s">
        <v>114</v>
      </c>
      <c r="O360" s="7" t="s">
        <v>114</v>
      </c>
      <c r="P360" s="7" t="s">
        <v>114</v>
      </c>
      <c r="Q360" s="7" t="s">
        <v>114</v>
      </c>
      <c r="R360" s="7" t="s">
        <v>114</v>
      </c>
      <c r="S360" s="7" t="s">
        <v>27</v>
      </c>
      <c r="T360" s="7" t="s">
        <v>114</v>
      </c>
      <c r="U360" s="7" t="s">
        <v>27</v>
      </c>
      <c r="V360" s="7" t="s">
        <v>114</v>
      </c>
      <c r="W360" s="7" t="s">
        <v>27</v>
      </c>
      <c r="X360" s="1" t="s">
        <v>27</v>
      </c>
    </row>
    <row r="361" spans="1:24">
      <c r="A361" s="9">
        <f>'Main Meals'!C335</f>
        <v>80501</v>
      </c>
      <c r="B361" s="9" t="str">
        <f>'Main Meals'!D335</f>
        <v xml:space="preserve">Charoset </v>
      </c>
      <c r="C361" s="7" t="s">
        <v>114</v>
      </c>
      <c r="D361" s="7" t="s">
        <v>114</v>
      </c>
      <c r="E361" s="7" t="s">
        <v>114</v>
      </c>
      <c r="F361" s="7" t="s">
        <v>114</v>
      </c>
      <c r="G361" s="7" t="s">
        <v>114</v>
      </c>
      <c r="H361" s="7" t="s">
        <v>114</v>
      </c>
      <c r="I361" s="7" t="s">
        <v>114</v>
      </c>
      <c r="J361" s="7" t="s">
        <v>27</v>
      </c>
      <c r="K361" s="7" t="s">
        <v>114</v>
      </c>
      <c r="L361" s="7" t="s">
        <v>114</v>
      </c>
      <c r="M361" s="7" t="s">
        <v>27</v>
      </c>
      <c r="N361" s="7" t="s">
        <v>114</v>
      </c>
      <c r="O361" s="7" t="s">
        <v>114</v>
      </c>
      <c r="P361" s="7" t="s">
        <v>27</v>
      </c>
      <c r="Q361" s="7" t="s">
        <v>114</v>
      </c>
      <c r="R361" s="7" t="s">
        <v>114</v>
      </c>
      <c r="S361" s="7" t="s">
        <v>27</v>
      </c>
      <c r="T361" s="7" t="s">
        <v>114</v>
      </c>
      <c r="U361" s="7" t="s">
        <v>27</v>
      </c>
      <c r="V361" s="7" t="s">
        <v>114</v>
      </c>
      <c r="W361" s="7" t="s">
        <v>27</v>
      </c>
      <c r="X361" s="1" t="s">
        <v>27</v>
      </c>
    </row>
    <row r="362" spans="1:24">
      <c r="A362" s="9">
        <f>'Main Meals'!C339</f>
        <v>80601</v>
      </c>
      <c r="B362" s="9" t="str">
        <f>'Main Meals'!D339</f>
        <v xml:space="preserve">Lamb Loin with Persillade </v>
      </c>
      <c r="C362" s="7" t="s">
        <v>305</v>
      </c>
      <c r="D362" s="7" t="s">
        <v>305</v>
      </c>
      <c r="E362" s="7" t="s">
        <v>305</v>
      </c>
      <c r="F362" s="7" t="s">
        <v>305</v>
      </c>
      <c r="G362" s="7" t="s">
        <v>305</v>
      </c>
      <c r="H362" s="7" t="s">
        <v>305</v>
      </c>
      <c r="I362" s="7" t="s">
        <v>305</v>
      </c>
      <c r="J362" s="7" t="s">
        <v>305</v>
      </c>
      <c r="K362" s="7" t="s">
        <v>305</v>
      </c>
      <c r="L362" s="7" t="s">
        <v>305</v>
      </c>
      <c r="M362" s="7" t="s">
        <v>305</v>
      </c>
      <c r="N362" s="7" t="s">
        <v>305</v>
      </c>
      <c r="R362" s="7" t="s">
        <v>305</v>
      </c>
      <c r="S362" s="7" t="s">
        <v>305</v>
      </c>
      <c r="T362" s="7" t="s">
        <v>305</v>
      </c>
      <c r="U362" s="7" t="s">
        <v>305</v>
      </c>
      <c r="V362" s="7" t="s">
        <v>305</v>
      </c>
      <c r="W362" s="7" t="s">
        <v>305</v>
      </c>
      <c r="X362" s="7" t="s">
        <v>305</v>
      </c>
    </row>
    <row r="363" spans="1:24">
      <c r="A363" s="9">
        <f>'Main Meals'!C340</f>
        <v>80701</v>
      </c>
      <c r="B363" s="9" t="str">
        <f>'Main Meals'!D340</f>
        <v xml:space="preserve">Almond-Mint Rice Pilaf </v>
      </c>
      <c r="C363" s="7" t="s">
        <v>305</v>
      </c>
      <c r="D363" s="7" t="s">
        <v>305</v>
      </c>
      <c r="E363" s="7" t="s">
        <v>305</v>
      </c>
      <c r="F363" s="7" t="s">
        <v>305</v>
      </c>
      <c r="G363" s="7" t="s">
        <v>305</v>
      </c>
      <c r="H363" s="7" t="s">
        <v>305</v>
      </c>
      <c r="I363" s="7" t="s">
        <v>305</v>
      </c>
      <c r="J363" s="7" t="s">
        <v>305</v>
      </c>
      <c r="K363" s="7" t="s">
        <v>305</v>
      </c>
      <c r="L363" s="7" t="s">
        <v>305</v>
      </c>
      <c r="M363" s="7" t="s">
        <v>305</v>
      </c>
      <c r="N363" s="7" t="s">
        <v>305</v>
      </c>
      <c r="R363" s="7" t="s">
        <v>305</v>
      </c>
      <c r="S363" s="7" t="s">
        <v>305</v>
      </c>
      <c r="T363" s="7" t="s">
        <v>305</v>
      </c>
      <c r="U363" s="7" t="s">
        <v>305</v>
      </c>
      <c r="V363" s="7" t="s">
        <v>305</v>
      </c>
      <c r="W363" s="7" t="s">
        <v>305</v>
      </c>
      <c r="X363" s="7" t="s">
        <v>305</v>
      </c>
    </row>
    <row r="364" spans="1:24">
      <c r="A364" s="9">
        <f>'Main Meals'!C341</f>
        <v>80801</v>
      </c>
      <c r="B364" s="9" t="str">
        <f>'Main Meals'!D341</f>
        <v xml:space="preserve">Green Salad  </v>
      </c>
      <c r="C364" s="7" t="s">
        <v>305</v>
      </c>
      <c r="D364" s="7" t="s">
        <v>305</v>
      </c>
      <c r="E364" s="7" t="s">
        <v>305</v>
      </c>
      <c r="F364" s="7" t="s">
        <v>305</v>
      </c>
      <c r="G364" s="7" t="s">
        <v>305</v>
      </c>
      <c r="H364" s="7" t="s">
        <v>305</v>
      </c>
      <c r="I364" s="7" t="s">
        <v>305</v>
      </c>
      <c r="J364" s="7" t="s">
        <v>305</v>
      </c>
      <c r="K364" s="7" t="s">
        <v>305</v>
      </c>
      <c r="L364" s="7" t="s">
        <v>305</v>
      </c>
      <c r="M364" s="7" t="s">
        <v>305</v>
      </c>
      <c r="N364" s="7" t="s">
        <v>305</v>
      </c>
      <c r="R364" s="7" t="s">
        <v>305</v>
      </c>
      <c r="S364" s="7" t="s">
        <v>305</v>
      </c>
      <c r="T364" s="7" t="s">
        <v>305</v>
      </c>
      <c r="U364" s="7" t="s">
        <v>305</v>
      </c>
      <c r="V364" s="7" t="s">
        <v>305</v>
      </c>
      <c r="W364" s="7" t="s">
        <v>305</v>
      </c>
      <c r="X364" s="7" t="s">
        <v>305</v>
      </c>
    </row>
    <row r="365" spans="1:24">
      <c r="A365" s="9">
        <f>'Main Meals'!C346</f>
        <v>80901</v>
      </c>
      <c r="B365" s="9" t="str">
        <f>'Main Meals'!D346</f>
        <v>Chocolate Fudge Brownie Bites (12 bites)</v>
      </c>
      <c r="C365" s="7" t="s">
        <v>27</v>
      </c>
      <c r="D365" s="7" t="s">
        <v>114</v>
      </c>
      <c r="E365" s="7" t="s">
        <v>114</v>
      </c>
      <c r="F365" s="7" t="s">
        <v>27</v>
      </c>
      <c r="G365" s="7" t="s">
        <v>27</v>
      </c>
      <c r="H365" s="7" t="s">
        <v>114</v>
      </c>
      <c r="I365" s="7" t="s">
        <v>114</v>
      </c>
      <c r="J365" s="7" t="s">
        <v>114</v>
      </c>
      <c r="K365" s="7" t="s">
        <v>114</v>
      </c>
      <c r="L365" s="7" t="s">
        <v>114</v>
      </c>
      <c r="M365" s="7" t="s">
        <v>114</v>
      </c>
      <c r="N365" s="7" t="s">
        <v>114</v>
      </c>
      <c r="O365" s="7" t="s">
        <v>114</v>
      </c>
      <c r="P365" s="7" t="s">
        <v>27</v>
      </c>
      <c r="Q365" s="7" t="s">
        <v>114</v>
      </c>
      <c r="R365" s="7" t="s">
        <v>114</v>
      </c>
      <c r="S365" s="7" t="s">
        <v>27</v>
      </c>
      <c r="T365" s="7" t="s">
        <v>114</v>
      </c>
      <c r="U365" s="7" t="s">
        <v>27</v>
      </c>
      <c r="V365" s="7" t="s">
        <v>114</v>
      </c>
      <c r="W365" s="7" t="s">
        <v>114</v>
      </c>
      <c r="X365" s="9" t="s">
        <v>27</v>
      </c>
    </row>
    <row r="366" spans="1:24">
      <c r="A366" s="9">
        <f>'Main Meals'!C348</f>
        <v>81001</v>
      </c>
      <c r="B366" s="9" t="str">
        <f>'Main Meals'!D348</f>
        <v xml:space="preserve">Penne with Bolognese </v>
      </c>
    </row>
    <row r="367" spans="1:24">
      <c r="A367" s="9">
        <f>'Main Meals'!C356</f>
        <v>82001</v>
      </c>
      <c r="B367" s="9" t="str">
        <f>'Main Meals'!D356</f>
        <v>Lemon Rosemary Entrée (Chicken)</v>
      </c>
      <c r="C367" s="7" t="s">
        <v>27</v>
      </c>
      <c r="D367" s="7" t="s">
        <v>27</v>
      </c>
      <c r="E367" s="7" t="s">
        <v>27</v>
      </c>
      <c r="F367" s="7" t="s">
        <v>27</v>
      </c>
      <c r="G367" s="7" t="s">
        <v>114</v>
      </c>
      <c r="H367" s="7" t="s">
        <v>114</v>
      </c>
      <c r="I367" s="7" t="s">
        <v>114</v>
      </c>
      <c r="J367" s="7" t="s">
        <v>114</v>
      </c>
      <c r="K367" s="7" t="s">
        <v>114</v>
      </c>
      <c r="L367" s="7" t="s">
        <v>27</v>
      </c>
      <c r="M367" s="7" t="s">
        <v>27</v>
      </c>
      <c r="N367" s="7" t="s">
        <v>27</v>
      </c>
      <c r="R367" s="149" t="s">
        <v>27</v>
      </c>
      <c r="S367" s="7" t="s">
        <v>114</v>
      </c>
      <c r="T367" s="7" t="s">
        <v>27</v>
      </c>
      <c r="U367" s="7" t="s">
        <v>114</v>
      </c>
      <c r="V367" s="7" t="s">
        <v>114</v>
      </c>
      <c r="W367" s="7" t="s">
        <v>27</v>
      </c>
      <c r="X367" s="9" t="s">
        <v>27</v>
      </c>
    </row>
    <row r="368" spans="1:24">
      <c r="A368" s="9">
        <f>'Main Meals'!C357</f>
        <v>82002</v>
      </c>
      <c r="B368" s="9" t="str">
        <f>'Main Meals'!D357</f>
        <v>Lemon Rosemary Entrée (Salmon)</v>
      </c>
      <c r="C368" s="7" t="s">
        <v>27</v>
      </c>
      <c r="D368" s="7" t="s">
        <v>27</v>
      </c>
      <c r="E368" s="7" t="s">
        <v>27</v>
      </c>
      <c r="F368" s="7" t="s">
        <v>27</v>
      </c>
      <c r="G368" s="7" t="s">
        <v>114</v>
      </c>
      <c r="H368" s="7" t="s">
        <v>27</v>
      </c>
      <c r="I368" s="7" t="s">
        <v>114</v>
      </c>
      <c r="J368" s="7" t="s">
        <v>114</v>
      </c>
      <c r="K368" s="7" t="s">
        <v>114</v>
      </c>
      <c r="L368" s="7" t="s">
        <v>27</v>
      </c>
      <c r="M368" s="7" t="s">
        <v>27</v>
      </c>
      <c r="N368" s="7" t="s">
        <v>27</v>
      </c>
      <c r="R368" s="149" t="s">
        <v>114</v>
      </c>
      <c r="S368" s="7" t="s">
        <v>114</v>
      </c>
      <c r="T368" s="7" t="s">
        <v>27</v>
      </c>
      <c r="U368" s="7" t="s">
        <v>114</v>
      </c>
      <c r="V368" s="7" t="s">
        <v>114</v>
      </c>
      <c r="W368" s="7" t="s">
        <v>27</v>
      </c>
      <c r="X368" s="9" t="s">
        <v>27</v>
      </c>
    </row>
    <row r="369" spans="1:24">
      <c r="A369" s="9">
        <f>'Main Meals'!C358</f>
        <v>83001</v>
      </c>
      <c r="B369" s="9" t="str">
        <f>'Main Meals'!D358</f>
        <v xml:space="preserve">Sea Bass with French Polynesian Pineapple Green Sauce </v>
      </c>
      <c r="C369" s="7" t="s">
        <v>27</v>
      </c>
      <c r="D369" s="7" t="s">
        <v>27</v>
      </c>
      <c r="E369" s="7" t="s">
        <v>114</v>
      </c>
      <c r="F369" s="7" t="s">
        <v>114</v>
      </c>
      <c r="G369" s="7" t="s">
        <v>114</v>
      </c>
      <c r="H369" s="7" t="s">
        <v>27</v>
      </c>
      <c r="I369" s="7" t="s">
        <v>114</v>
      </c>
      <c r="J369" s="7" t="s">
        <v>114</v>
      </c>
      <c r="K369" s="7" t="s">
        <v>114</v>
      </c>
      <c r="L369" s="7" t="s">
        <v>114</v>
      </c>
      <c r="M369" s="7" t="s">
        <v>114</v>
      </c>
      <c r="N369" s="7" t="s">
        <v>114</v>
      </c>
      <c r="O369" s="7" t="s">
        <v>114</v>
      </c>
      <c r="P369" s="7" t="s">
        <v>114</v>
      </c>
      <c r="Q369" s="7" t="s">
        <v>27</v>
      </c>
      <c r="R369" s="149" t="s">
        <v>114</v>
      </c>
      <c r="S369" s="7" t="s">
        <v>114</v>
      </c>
      <c r="T369" s="7" t="s">
        <v>27</v>
      </c>
      <c r="U369" s="7" t="s">
        <v>27</v>
      </c>
      <c r="V369" s="7" t="s">
        <v>114</v>
      </c>
      <c r="W369" s="7" t="s">
        <v>27</v>
      </c>
      <c r="X369" s="9" t="s">
        <v>27</v>
      </c>
    </row>
    <row r="370" spans="1:24">
      <c r="A370" s="9">
        <f>'Main Meals'!C359</f>
        <v>84001</v>
      </c>
      <c r="B370" s="9" t="str">
        <f>'Main Meals'!D359</f>
        <v xml:space="preserve">Falafel with Kale Sesame Salad </v>
      </c>
      <c r="C370" s="7" t="s">
        <v>114</v>
      </c>
      <c r="D370" s="7" t="s">
        <v>114</v>
      </c>
      <c r="E370" s="7" t="s">
        <v>114</v>
      </c>
      <c r="F370" s="7" t="s">
        <v>114</v>
      </c>
      <c r="G370" s="7" t="s">
        <v>114</v>
      </c>
      <c r="H370" s="7" t="s">
        <v>114</v>
      </c>
      <c r="I370" s="7" t="s">
        <v>114</v>
      </c>
      <c r="J370" s="7" t="s">
        <v>114</v>
      </c>
      <c r="K370" s="7" t="s">
        <v>114</v>
      </c>
      <c r="L370" s="7" t="s">
        <v>114</v>
      </c>
      <c r="M370" s="7" t="s">
        <v>27</v>
      </c>
      <c r="N370" s="7" t="s">
        <v>114</v>
      </c>
      <c r="O370" s="7" t="s">
        <v>114</v>
      </c>
      <c r="P370" s="7" t="s">
        <v>114</v>
      </c>
      <c r="Q370" s="7" t="s">
        <v>27</v>
      </c>
      <c r="R370" s="149" t="s">
        <v>114</v>
      </c>
      <c r="S370" s="7" t="s">
        <v>27</v>
      </c>
      <c r="T370" s="7" t="s">
        <v>27</v>
      </c>
      <c r="U370" s="7" t="s">
        <v>27</v>
      </c>
      <c r="V370" s="7" t="s">
        <v>114</v>
      </c>
      <c r="W370" s="7" t="s">
        <v>27</v>
      </c>
      <c r="X370" s="9" t="s">
        <v>27</v>
      </c>
    </row>
    <row r="371" spans="1:24">
      <c r="A371" s="9">
        <f>'Main Meals'!C360</f>
        <v>85001</v>
      </c>
      <c r="B371" s="9" t="str">
        <f>'Main Meals'!D360</f>
        <v xml:space="preserve">Lasagna Alessandra </v>
      </c>
      <c r="C371" s="7" t="s">
        <v>27</v>
      </c>
      <c r="D371" s="7" t="s">
        <v>114</v>
      </c>
      <c r="E371" s="7" t="s">
        <v>114</v>
      </c>
      <c r="F371" s="7" t="s">
        <v>27</v>
      </c>
      <c r="G371" s="7" t="s">
        <v>114</v>
      </c>
      <c r="H371" s="7" t="s">
        <v>114</v>
      </c>
      <c r="I371" s="7" t="s">
        <v>114</v>
      </c>
      <c r="J371" s="7" t="s">
        <v>114</v>
      </c>
      <c r="K371" s="7" t="s">
        <v>114</v>
      </c>
      <c r="L371" s="7" t="s">
        <v>114</v>
      </c>
      <c r="M371" s="7" t="s">
        <v>27</v>
      </c>
      <c r="N371" s="7" t="s">
        <v>27</v>
      </c>
      <c r="O371" s="7" t="s">
        <v>114</v>
      </c>
      <c r="P371" s="7" t="s">
        <v>114</v>
      </c>
      <c r="Q371" s="7" t="s">
        <v>27</v>
      </c>
      <c r="R371" s="149" t="s">
        <v>27</v>
      </c>
      <c r="S371" s="7" t="s">
        <v>27</v>
      </c>
      <c r="T371" s="7" t="s">
        <v>27</v>
      </c>
      <c r="U371" s="7" t="s">
        <v>114</v>
      </c>
      <c r="V371" s="7" t="s">
        <v>114</v>
      </c>
      <c r="W371" s="7" t="s">
        <v>114</v>
      </c>
      <c r="X371" s="9" t="s">
        <v>27</v>
      </c>
    </row>
    <row r="372" spans="1:24">
      <c r="A372" s="9">
        <f>'Main Meals'!C361</f>
        <v>86001</v>
      </c>
      <c r="B372" s="9" t="str">
        <f>'Main Meals'!D361</f>
        <v>Green Smoothie (8 oz)</v>
      </c>
      <c r="C372" s="7" t="s">
        <v>114</v>
      </c>
      <c r="D372" s="7" t="s">
        <v>114</v>
      </c>
      <c r="E372" s="7" t="s">
        <v>114</v>
      </c>
      <c r="F372" s="7" t="s">
        <v>114</v>
      </c>
      <c r="G372" s="7" t="s">
        <v>114</v>
      </c>
      <c r="H372" s="7" t="s">
        <v>114</v>
      </c>
      <c r="I372" s="7" t="s">
        <v>114</v>
      </c>
      <c r="J372" s="7" t="s">
        <v>114</v>
      </c>
      <c r="K372" s="7" t="s">
        <v>114</v>
      </c>
      <c r="L372" s="7" t="s">
        <v>114</v>
      </c>
      <c r="M372" s="7" t="s">
        <v>114</v>
      </c>
      <c r="N372" s="7" t="s">
        <v>114</v>
      </c>
      <c r="O372" s="7" t="s">
        <v>114</v>
      </c>
      <c r="P372" s="7" t="s">
        <v>114</v>
      </c>
      <c r="Q372" s="7" t="s">
        <v>27</v>
      </c>
      <c r="R372" s="149" t="s">
        <v>114</v>
      </c>
      <c r="S372" s="7" t="s">
        <v>27</v>
      </c>
      <c r="T372" s="7" t="s">
        <v>114</v>
      </c>
      <c r="U372" s="7" t="s">
        <v>114</v>
      </c>
      <c r="V372" s="7" t="s">
        <v>114</v>
      </c>
      <c r="W372" s="7" t="s">
        <v>114</v>
      </c>
      <c r="X372" s="9" t="s">
        <v>27</v>
      </c>
    </row>
    <row r="373" spans="1:24">
      <c r="A373" s="9">
        <f>'Main Meals'!C362</f>
        <v>86002</v>
      </c>
      <c r="B373" s="9" t="str">
        <f>'Main Meals'!D362</f>
        <v>Green Smoothie (32 oz)</v>
      </c>
      <c r="C373" s="7" t="s">
        <v>114</v>
      </c>
      <c r="D373" s="7" t="s">
        <v>114</v>
      </c>
      <c r="E373" s="7" t="s">
        <v>114</v>
      </c>
      <c r="F373" s="7" t="s">
        <v>114</v>
      </c>
      <c r="G373" s="7" t="s">
        <v>114</v>
      </c>
      <c r="H373" s="7" t="s">
        <v>114</v>
      </c>
      <c r="I373" s="7" t="s">
        <v>114</v>
      </c>
      <c r="J373" s="7" t="s">
        <v>114</v>
      </c>
      <c r="K373" s="7" t="s">
        <v>114</v>
      </c>
      <c r="L373" s="7" t="s">
        <v>114</v>
      </c>
      <c r="M373" s="7" t="s">
        <v>114</v>
      </c>
      <c r="N373" s="7" t="s">
        <v>114</v>
      </c>
      <c r="O373" s="7" t="s">
        <v>114</v>
      </c>
      <c r="P373" s="7" t="s">
        <v>114</v>
      </c>
      <c r="Q373" s="7" t="s">
        <v>27</v>
      </c>
      <c r="R373" s="149" t="s">
        <v>114</v>
      </c>
      <c r="S373" s="7" t="s">
        <v>27</v>
      </c>
      <c r="T373" s="7" t="s">
        <v>114</v>
      </c>
      <c r="U373" s="7" t="s">
        <v>114</v>
      </c>
      <c r="V373" s="7" t="s">
        <v>114</v>
      </c>
      <c r="W373" s="7" t="s">
        <v>114</v>
      </c>
      <c r="X373" s="9" t="s">
        <v>27</v>
      </c>
    </row>
    <row r="374" spans="1:24">
      <c r="A374" s="9">
        <f>'Main Meals'!C363</f>
        <v>87001</v>
      </c>
      <c r="B374" s="9" t="str">
        <f>'Main Meals'!D363</f>
        <v xml:space="preserve">Popcorn Chicken  </v>
      </c>
      <c r="C374" s="7" t="s">
        <v>27</v>
      </c>
      <c r="D374" s="7" t="s">
        <v>27</v>
      </c>
      <c r="E374" s="7" t="s">
        <v>27</v>
      </c>
      <c r="F374" s="7" t="s">
        <v>27</v>
      </c>
      <c r="G374" s="7" t="s">
        <v>114</v>
      </c>
      <c r="H374" s="7" t="s">
        <v>114</v>
      </c>
      <c r="I374" s="7" t="s">
        <v>114</v>
      </c>
      <c r="J374" s="7" t="s">
        <v>114</v>
      </c>
      <c r="K374" s="7" t="s">
        <v>114</v>
      </c>
      <c r="L374" s="7" t="s">
        <v>27</v>
      </c>
      <c r="M374" s="7" t="s">
        <v>27</v>
      </c>
      <c r="N374" s="7" t="s">
        <v>27</v>
      </c>
      <c r="O374" s="7" t="s">
        <v>114</v>
      </c>
      <c r="P374" s="7" t="s">
        <v>27</v>
      </c>
      <c r="Q374" s="7" t="s">
        <v>114</v>
      </c>
      <c r="R374" s="7" t="s">
        <v>27</v>
      </c>
      <c r="S374" s="7" t="s">
        <v>114</v>
      </c>
      <c r="T374" s="7" t="s">
        <v>27</v>
      </c>
      <c r="U374" s="7" t="s">
        <v>27</v>
      </c>
      <c r="V374" s="7" t="s">
        <v>114</v>
      </c>
      <c r="W374" s="7" t="s">
        <v>27</v>
      </c>
      <c r="X374" s="9" t="s">
        <v>114</v>
      </c>
    </row>
    <row r="375" spans="1:24">
      <c r="A375" s="9">
        <f>'Main Meals'!C365</f>
        <v>88001</v>
      </c>
      <c r="B375" s="9" t="str">
        <f>'Main Meals'!D365</f>
        <v>Energy Bites 8 Pack (Peanut Butter &amp; Chocolate )</v>
      </c>
      <c r="C375" s="7" t="s">
        <v>137</v>
      </c>
      <c r="D375" s="7" t="s">
        <v>137</v>
      </c>
      <c r="E375" s="7" t="s">
        <v>137</v>
      </c>
      <c r="F375" s="7" t="s">
        <v>137</v>
      </c>
      <c r="G375" s="7" t="s">
        <v>137</v>
      </c>
      <c r="H375" s="7" t="s">
        <v>137</v>
      </c>
      <c r="I375" s="7" t="s">
        <v>137</v>
      </c>
      <c r="J375" s="7" t="s">
        <v>137</v>
      </c>
      <c r="K375" s="7" t="s">
        <v>137</v>
      </c>
      <c r="L375" s="7" t="s">
        <v>137</v>
      </c>
      <c r="M375" s="7" t="s">
        <v>137</v>
      </c>
      <c r="N375" s="7" t="s">
        <v>137</v>
      </c>
      <c r="R375" s="7" t="s">
        <v>137</v>
      </c>
      <c r="S375" s="7" t="s">
        <v>137</v>
      </c>
      <c r="T375" s="7" t="s">
        <v>137</v>
      </c>
      <c r="U375" s="7" t="s">
        <v>137</v>
      </c>
      <c r="V375" s="7" t="s">
        <v>137</v>
      </c>
      <c r="W375" s="7" t="s">
        <v>137</v>
      </c>
      <c r="X375" s="7" t="s">
        <v>137</v>
      </c>
    </row>
    <row r="376" spans="1:24">
      <c r="A376" s="9">
        <f>'Main Meals'!C366</f>
        <v>88002</v>
      </c>
      <c r="B376" s="9" t="str">
        <f>'Main Meals'!D366</f>
        <v>Energy Bites 8 Pack (Almond Cranberry)</v>
      </c>
      <c r="C376" s="7" t="s">
        <v>137</v>
      </c>
      <c r="D376" s="7" t="s">
        <v>137</v>
      </c>
      <c r="E376" s="7" t="s">
        <v>137</v>
      </c>
      <c r="F376" s="7" t="s">
        <v>137</v>
      </c>
      <c r="G376" s="7" t="s">
        <v>137</v>
      </c>
      <c r="H376" s="7" t="s">
        <v>137</v>
      </c>
      <c r="I376" s="7" t="s">
        <v>137</v>
      </c>
      <c r="J376" s="7" t="s">
        <v>137</v>
      </c>
      <c r="K376" s="7" t="s">
        <v>137</v>
      </c>
      <c r="L376" s="7" t="s">
        <v>137</v>
      </c>
      <c r="M376" s="7" t="s">
        <v>137</v>
      </c>
      <c r="N376" s="7" t="s">
        <v>137</v>
      </c>
      <c r="R376" s="7" t="s">
        <v>137</v>
      </c>
      <c r="S376" s="7" t="s">
        <v>137</v>
      </c>
      <c r="T376" s="7" t="s">
        <v>137</v>
      </c>
      <c r="U376" s="7" t="s">
        <v>137</v>
      </c>
      <c r="V376" s="7" t="s">
        <v>137</v>
      </c>
      <c r="W376" s="7" t="s">
        <v>137</v>
      </c>
      <c r="X376" s="7" t="s">
        <v>137</v>
      </c>
    </row>
    <row r="377" spans="1:24">
      <c r="A377" s="9">
        <f>'Main Meals'!C367</f>
        <v>88003</v>
      </c>
      <c r="B377" s="9" t="str">
        <f>'Main Meals'!D367</f>
        <v>Energy Bites 8 Pack (Mocha Espresso)</v>
      </c>
      <c r="C377" s="7" t="s">
        <v>137</v>
      </c>
      <c r="D377" s="7" t="s">
        <v>137</v>
      </c>
      <c r="E377" s="7" t="s">
        <v>137</v>
      </c>
      <c r="F377" s="7" t="s">
        <v>137</v>
      </c>
      <c r="G377" s="7" t="s">
        <v>137</v>
      </c>
      <c r="H377" s="7" t="s">
        <v>137</v>
      </c>
      <c r="I377" s="7" t="s">
        <v>137</v>
      </c>
      <c r="J377" s="7" t="s">
        <v>137</v>
      </c>
      <c r="K377" s="7" t="s">
        <v>137</v>
      </c>
      <c r="L377" s="7" t="s">
        <v>137</v>
      </c>
      <c r="M377" s="7" t="s">
        <v>137</v>
      </c>
      <c r="N377" s="7" t="s">
        <v>137</v>
      </c>
      <c r="R377" s="7" t="s">
        <v>137</v>
      </c>
      <c r="S377" s="7" t="s">
        <v>137</v>
      </c>
      <c r="T377" s="7" t="s">
        <v>137</v>
      </c>
      <c r="U377" s="7" t="s">
        <v>137</v>
      </c>
      <c r="V377" s="7" t="s">
        <v>137</v>
      </c>
      <c r="W377" s="7" t="s">
        <v>137</v>
      </c>
      <c r="X377" s="7" t="s">
        <v>137</v>
      </c>
    </row>
    <row r="378" spans="1:24">
      <c r="A378" s="9">
        <f>'Main Meals'!C368</f>
        <v>88004</v>
      </c>
      <c r="B378" s="9" t="str">
        <f>'Main Meals'!D368</f>
        <v>Energy Bites 8 Pack (Lemon Coconut)</v>
      </c>
      <c r="C378" s="7" t="s">
        <v>137</v>
      </c>
      <c r="D378" s="7" t="s">
        <v>137</v>
      </c>
      <c r="E378" s="7" t="s">
        <v>137</v>
      </c>
      <c r="F378" s="7" t="s">
        <v>137</v>
      </c>
      <c r="G378" s="7" t="s">
        <v>137</v>
      </c>
      <c r="H378" s="7" t="s">
        <v>137</v>
      </c>
      <c r="I378" s="7" t="s">
        <v>137</v>
      </c>
      <c r="J378" s="7" t="s">
        <v>137</v>
      </c>
      <c r="K378" s="7" t="s">
        <v>137</v>
      </c>
      <c r="L378" s="7" t="s">
        <v>137</v>
      </c>
      <c r="M378" s="7" t="s">
        <v>137</v>
      </c>
      <c r="N378" s="7" t="s">
        <v>137</v>
      </c>
      <c r="R378" s="7" t="s">
        <v>137</v>
      </c>
      <c r="S378" s="7" t="s">
        <v>137</v>
      </c>
      <c r="T378" s="7" t="s">
        <v>137</v>
      </c>
      <c r="U378" s="7" t="s">
        <v>137</v>
      </c>
      <c r="V378" s="7" t="s">
        <v>137</v>
      </c>
      <c r="W378" s="7" t="s">
        <v>137</v>
      </c>
      <c r="X378" s="7" t="s">
        <v>137</v>
      </c>
    </row>
    <row r="379" spans="1:24">
      <c r="A379" s="9">
        <f>'Main Meals'!C369</f>
        <v>88005</v>
      </c>
      <c r="B379" s="9" t="str">
        <f>'Main Meals'!D369</f>
        <v>Energy Bites 8 Pack (Variety Pack)</v>
      </c>
      <c r="C379" s="7" t="s">
        <v>137</v>
      </c>
      <c r="D379" s="7" t="s">
        <v>137</v>
      </c>
      <c r="E379" s="7" t="s">
        <v>137</v>
      </c>
      <c r="F379" s="7" t="s">
        <v>137</v>
      </c>
      <c r="G379" s="7" t="s">
        <v>137</v>
      </c>
      <c r="H379" s="7" t="s">
        <v>137</v>
      </c>
      <c r="I379" s="7" t="s">
        <v>137</v>
      </c>
      <c r="J379" s="7" t="s">
        <v>137</v>
      </c>
      <c r="K379" s="7" t="s">
        <v>137</v>
      </c>
      <c r="L379" s="7" t="s">
        <v>137</v>
      </c>
      <c r="M379" s="7" t="s">
        <v>137</v>
      </c>
      <c r="N379" s="7" t="s">
        <v>137</v>
      </c>
      <c r="R379" s="7" t="s">
        <v>137</v>
      </c>
      <c r="S379" s="7" t="s">
        <v>137</v>
      </c>
      <c r="T379" s="7" t="s">
        <v>137</v>
      </c>
      <c r="U379" s="7" t="s">
        <v>137</v>
      </c>
      <c r="V379" s="7" t="s">
        <v>137</v>
      </c>
      <c r="W379" s="7" t="s">
        <v>137</v>
      </c>
      <c r="X379" s="7" t="s">
        <v>137</v>
      </c>
    </row>
    <row r="380" spans="1:24">
      <c r="A380" s="9">
        <f>'Main Meals'!C370</f>
        <v>88101</v>
      </c>
      <c r="B380" s="9" t="str">
        <f>'Main Meals'!D370</f>
        <v>Quesadilla (Chicken)</v>
      </c>
      <c r="C380" s="7" t="s">
        <v>27</v>
      </c>
      <c r="D380" s="7" t="s">
        <v>27</v>
      </c>
      <c r="E380" s="7" t="s">
        <v>27</v>
      </c>
      <c r="F380" s="7" t="s">
        <v>27</v>
      </c>
      <c r="G380" s="7" t="s">
        <v>114</v>
      </c>
      <c r="H380" s="7" t="s">
        <v>114</v>
      </c>
      <c r="I380" s="7" t="s">
        <v>114</v>
      </c>
      <c r="J380" s="7" t="s">
        <v>114</v>
      </c>
      <c r="K380" s="7" t="s">
        <v>114</v>
      </c>
      <c r="L380" s="7" t="s">
        <v>114</v>
      </c>
      <c r="M380" s="7" t="s">
        <v>27</v>
      </c>
      <c r="N380" s="7" t="s">
        <v>27</v>
      </c>
      <c r="O380" s="7" t="s">
        <v>114</v>
      </c>
      <c r="P380" s="7" t="s">
        <v>114</v>
      </c>
      <c r="Q380" s="7" t="s">
        <v>27</v>
      </c>
      <c r="R380" s="7" t="s">
        <v>114</v>
      </c>
      <c r="S380" s="7" t="s">
        <v>114</v>
      </c>
      <c r="T380" s="7" t="s">
        <v>27</v>
      </c>
      <c r="U380" s="7" t="s">
        <v>27</v>
      </c>
      <c r="V380" s="7" t="s">
        <v>114</v>
      </c>
      <c r="W380" s="7" t="s">
        <v>560</v>
      </c>
      <c r="X380" s="7" t="s">
        <v>27</v>
      </c>
    </row>
    <row r="381" spans="1:24">
      <c r="A381" s="9">
        <f>'Main Meals'!C371</f>
        <v>88102</v>
      </c>
      <c r="B381" s="9" t="str">
        <f>'Main Meals'!D371</f>
        <v>Quesadilla (Veggie)</v>
      </c>
      <c r="C381" s="7" t="s">
        <v>27</v>
      </c>
      <c r="D381" s="7" t="s">
        <v>114</v>
      </c>
      <c r="E381" s="7" t="s">
        <v>114</v>
      </c>
      <c r="F381" s="7" t="s">
        <v>27</v>
      </c>
      <c r="G381" s="7" t="s">
        <v>114</v>
      </c>
      <c r="H381" s="7" t="s">
        <v>114</v>
      </c>
      <c r="I381" s="7" t="s">
        <v>114</v>
      </c>
      <c r="J381" s="7" t="s">
        <v>114</v>
      </c>
      <c r="K381" s="7" t="s">
        <v>114</v>
      </c>
      <c r="L381" s="7" t="s">
        <v>114</v>
      </c>
      <c r="M381" s="7" t="s">
        <v>27</v>
      </c>
      <c r="N381" s="7" t="s">
        <v>27</v>
      </c>
      <c r="O381" s="7" t="s">
        <v>114</v>
      </c>
      <c r="P381" s="7" t="s">
        <v>114</v>
      </c>
      <c r="Q381" s="7" t="s">
        <v>27</v>
      </c>
      <c r="R381" s="7" t="s">
        <v>114</v>
      </c>
      <c r="S381" s="7" t="s">
        <v>27</v>
      </c>
      <c r="T381" s="7" t="s">
        <v>114</v>
      </c>
      <c r="U381" s="7" t="s">
        <v>27</v>
      </c>
      <c r="V381" s="7" t="s">
        <v>114</v>
      </c>
      <c r="W381" s="7" t="s">
        <v>27</v>
      </c>
      <c r="X381" s="7" t="s">
        <v>27</v>
      </c>
    </row>
    <row r="382" spans="1:24">
      <c r="A382" s="9">
        <f>'Main Meals'!C372</f>
        <v>88201</v>
      </c>
      <c r="B382" s="9" t="str">
        <f>'Main Meals'!D372</f>
        <v>Macarons (Chocolate)</v>
      </c>
      <c r="C382" s="7" t="s">
        <v>27</v>
      </c>
      <c r="D382" s="7" t="s">
        <v>114</v>
      </c>
      <c r="E382" s="7" t="s">
        <v>114</v>
      </c>
      <c r="F382" s="7" t="s">
        <v>27</v>
      </c>
      <c r="G382" s="7" t="s">
        <v>27</v>
      </c>
      <c r="H382" s="7" t="s">
        <v>114</v>
      </c>
      <c r="I382" s="7" t="s">
        <v>114</v>
      </c>
      <c r="J382" s="7" t="s">
        <v>27</v>
      </c>
      <c r="K382" s="7" t="s">
        <v>114</v>
      </c>
      <c r="L382" s="7" t="s">
        <v>114</v>
      </c>
      <c r="M382" s="7" t="s">
        <v>114</v>
      </c>
      <c r="N382" s="7" t="s">
        <v>114</v>
      </c>
      <c r="O382" s="7" t="s">
        <v>114</v>
      </c>
      <c r="P382" s="7" t="s">
        <v>27</v>
      </c>
      <c r="Q382" s="7" t="s">
        <v>114</v>
      </c>
      <c r="R382" s="7" t="s">
        <v>114</v>
      </c>
      <c r="S382" s="7" t="s">
        <v>27</v>
      </c>
      <c r="T382" s="7" t="s">
        <v>114</v>
      </c>
      <c r="U382" s="7" t="s">
        <v>114</v>
      </c>
      <c r="V382" s="7" t="s">
        <v>114</v>
      </c>
      <c r="W382" s="7" t="s">
        <v>114</v>
      </c>
      <c r="X382" s="7" t="s">
        <v>27</v>
      </c>
    </row>
    <row r="383" spans="1:24">
      <c r="A383" s="9">
        <f>'Main Meals'!C373</f>
        <v>88301</v>
      </c>
      <c r="B383" s="9" t="str">
        <f>'Main Meals'!D373</f>
        <v xml:space="preserve">Tropical Fruit Cup </v>
      </c>
      <c r="C383" s="7" t="s">
        <v>114</v>
      </c>
      <c r="D383" s="7" t="s">
        <v>114</v>
      </c>
      <c r="E383" s="7" t="s">
        <v>114</v>
      </c>
      <c r="F383" s="7" t="s">
        <v>114</v>
      </c>
      <c r="G383" s="7" t="s">
        <v>114</v>
      </c>
      <c r="H383" s="7" t="s">
        <v>114</v>
      </c>
      <c r="I383" s="7" t="s">
        <v>114</v>
      </c>
      <c r="J383" s="7" t="s">
        <v>27</v>
      </c>
      <c r="K383" s="7" t="s">
        <v>114</v>
      </c>
      <c r="L383" s="7" t="s">
        <v>114</v>
      </c>
      <c r="M383" s="7" t="s">
        <v>114</v>
      </c>
      <c r="N383" s="7" t="s">
        <v>114</v>
      </c>
      <c r="O383" s="7" t="s">
        <v>114</v>
      </c>
      <c r="P383" s="7" t="s">
        <v>114</v>
      </c>
      <c r="Q383" s="7" t="s">
        <v>114</v>
      </c>
      <c r="R383" s="7" t="s">
        <v>114</v>
      </c>
      <c r="S383" s="7" t="s">
        <v>27</v>
      </c>
      <c r="T383" s="7" t="s">
        <v>114</v>
      </c>
      <c r="U383" s="7" t="s">
        <v>27</v>
      </c>
      <c r="V383" s="7" t="s">
        <v>114</v>
      </c>
      <c r="W383" s="7" t="s">
        <v>27</v>
      </c>
      <c r="X383" s="7" t="s">
        <v>27</v>
      </c>
    </row>
    <row r="384" spans="1:24">
      <c r="A384" s="9">
        <f>'Main Meals'!C374</f>
        <v>88401</v>
      </c>
      <c r="B384" s="9" t="str">
        <f>'Main Meals'!D374</f>
        <v xml:space="preserve">Veggie Burger </v>
      </c>
      <c r="C384" s="7" t="s">
        <v>114</v>
      </c>
      <c r="D384" s="7" t="s">
        <v>114</v>
      </c>
      <c r="E384" s="7" t="s">
        <v>114</v>
      </c>
      <c r="F384" s="7" t="s">
        <v>114</v>
      </c>
      <c r="G384" s="7" t="s">
        <v>114</v>
      </c>
      <c r="H384" s="7" t="s">
        <v>114</v>
      </c>
      <c r="I384" s="7" t="s">
        <v>114</v>
      </c>
      <c r="J384" s="7" t="s">
        <v>27</v>
      </c>
      <c r="K384" s="7" t="s">
        <v>114</v>
      </c>
      <c r="L384" s="7" t="s">
        <v>27</v>
      </c>
      <c r="M384" s="7" t="s">
        <v>27</v>
      </c>
      <c r="N384" s="7" t="s">
        <v>114</v>
      </c>
      <c r="O384" s="7" t="s">
        <v>27</v>
      </c>
      <c r="P384" s="7" t="s">
        <v>114</v>
      </c>
      <c r="Q384" s="7" t="s">
        <v>27</v>
      </c>
      <c r="R384" s="7" t="s">
        <v>27</v>
      </c>
      <c r="S384" s="7" t="s">
        <v>27</v>
      </c>
      <c r="T384" s="7" t="s">
        <v>27</v>
      </c>
      <c r="U384" s="7" t="s">
        <v>27</v>
      </c>
      <c r="V384" s="7" t="s">
        <v>114</v>
      </c>
      <c r="W384" s="7" t="s">
        <v>27</v>
      </c>
      <c r="X384" s="7" t="s">
        <v>27</v>
      </c>
    </row>
    <row r="385" spans="1:24">
      <c r="A385" s="9">
        <f>'Main Meals'!C376</f>
        <v>88501</v>
      </c>
      <c r="B385" s="9" t="str">
        <f>'Main Meals'!D376</f>
        <v xml:space="preserve">Pollo A La Azteca </v>
      </c>
      <c r="C385" s="7" t="s">
        <v>27</v>
      </c>
      <c r="D385" s="7" t="s">
        <v>27</v>
      </c>
      <c r="E385" s="7" t="s">
        <v>27</v>
      </c>
      <c r="F385" s="7" t="s">
        <v>114</v>
      </c>
      <c r="G385" s="7" t="s">
        <v>114</v>
      </c>
      <c r="H385" s="7" t="s">
        <v>114</v>
      </c>
      <c r="I385" s="7" t="s">
        <v>114</v>
      </c>
      <c r="J385" s="7" t="s">
        <v>114</v>
      </c>
      <c r="K385" s="7" t="s">
        <v>114</v>
      </c>
      <c r="L385" s="7" t="s">
        <v>114</v>
      </c>
      <c r="M385" s="7" t="s">
        <v>114</v>
      </c>
      <c r="N385" s="7" t="s">
        <v>114</v>
      </c>
      <c r="O385" s="7" t="s">
        <v>114</v>
      </c>
      <c r="P385" s="7" t="s">
        <v>114</v>
      </c>
      <c r="Q385" s="7" t="s">
        <v>27</v>
      </c>
      <c r="R385" s="7" t="s">
        <v>27</v>
      </c>
      <c r="S385" s="7" t="s">
        <v>27</v>
      </c>
      <c r="T385" s="7" t="s">
        <v>114</v>
      </c>
      <c r="U385" s="7" t="s">
        <v>27</v>
      </c>
      <c r="V385" s="7" t="s">
        <v>114</v>
      </c>
      <c r="W385" s="7" t="s">
        <v>27</v>
      </c>
      <c r="X385" s="9" t="s">
        <v>27</v>
      </c>
    </row>
    <row r="386" spans="1:24">
      <c r="A386" s="9">
        <f>'Main Meals'!C385</f>
        <v>88601</v>
      </c>
      <c r="B386" s="9" t="str">
        <f>'Main Meals'!D385</f>
        <v xml:space="preserve">Nachos for 2 </v>
      </c>
      <c r="C386" s="7" t="s">
        <v>27</v>
      </c>
      <c r="D386" s="7" t="s">
        <v>27</v>
      </c>
      <c r="E386" s="7" t="s">
        <v>27</v>
      </c>
      <c r="F386" s="7" t="s">
        <v>27</v>
      </c>
      <c r="G386" s="7" t="s">
        <v>114</v>
      </c>
      <c r="H386" s="7" t="s">
        <v>114</v>
      </c>
      <c r="I386" s="7" t="s">
        <v>114</v>
      </c>
      <c r="J386" s="7" t="s">
        <v>114</v>
      </c>
      <c r="K386" s="7" t="s">
        <v>114</v>
      </c>
      <c r="L386" s="7" t="s">
        <v>114</v>
      </c>
      <c r="M386" s="7" t="s">
        <v>27</v>
      </c>
      <c r="N386" s="7" t="s">
        <v>27</v>
      </c>
      <c r="O386" s="7" t="s">
        <v>114</v>
      </c>
      <c r="P386" s="7" t="s">
        <v>114</v>
      </c>
      <c r="Q386" s="7" t="s">
        <v>27</v>
      </c>
      <c r="R386" s="7" t="s">
        <v>27</v>
      </c>
      <c r="S386" s="7" t="s">
        <v>27</v>
      </c>
      <c r="T386" s="7" t="s">
        <v>114</v>
      </c>
      <c r="U386" s="7" t="s">
        <v>27</v>
      </c>
      <c r="V386" s="7" t="s">
        <v>114</v>
      </c>
      <c r="W386" s="7" t="s">
        <v>27</v>
      </c>
      <c r="X386" s="9" t="s">
        <v>27</v>
      </c>
    </row>
    <row r="387" spans="1:24">
      <c r="A387" s="9">
        <f>'Main Meals'!C386</f>
        <v>40859</v>
      </c>
      <c r="B387" s="9" t="str">
        <f>'Main Meals'!D386</f>
        <v xml:space="preserve">Taco Night Bundle  </v>
      </c>
    </row>
    <row r="388" spans="1:24">
      <c r="A388" s="9">
        <f>'Main Meals'!C387</f>
        <v>40860</v>
      </c>
      <c r="B388" s="9" t="str">
        <f>'Main Meals'!D387</f>
        <v>FODMAP Light Omnivore Week 1 &amp; 3 (Friday)</v>
      </c>
      <c r="C388" s="7" t="s">
        <v>305</v>
      </c>
      <c r="D388" s="7" t="s">
        <v>305</v>
      </c>
      <c r="E388" s="7" t="s">
        <v>305</v>
      </c>
      <c r="F388" s="7" t="s">
        <v>305</v>
      </c>
      <c r="G388" s="7" t="s">
        <v>305</v>
      </c>
      <c r="H388" s="7" t="s">
        <v>305</v>
      </c>
      <c r="I388" s="7" t="s">
        <v>305</v>
      </c>
      <c r="J388" s="7" t="s">
        <v>305</v>
      </c>
      <c r="K388" s="7" t="s">
        <v>305</v>
      </c>
      <c r="L388" s="7" t="s">
        <v>305</v>
      </c>
      <c r="M388" s="7" t="s">
        <v>305</v>
      </c>
      <c r="N388" s="7" t="s">
        <v>305</v>
      </c>
      <c r="O388" s="7" t="s">
        <v>305</v>
      </c>
      <c r="P388" s="7" t="s">
        <v>305</v>
      </c>
      <c r="Q388" s="7" t="s">
        <v>305</v>
      </c>
      <c r="R388" s="7" t="s">
        <v>305</v>
      </c>
      <c r="S388" s="7" t="s">
        <v>305</v>
      </c>
      <c r="T388" s="7" t="s">
        <v>305</v>
      </c>
      <c r="U388" s="7" t="s">
        <v>305</v>
      </c>
      <c r="V388" s="7" t="s">
        <v>305</v>
      </c>
      <c r="W388" s="7" t="s">
        <v>305</v>
      </c>
      <c r="X388" s="7" t="s">
        <v>305</v>
      </c>
    </row>
    <row r="389" spans="1:24">
      <c r="A389" s="9">
        <f>'Main Meals'!C388</f>
        <v>40861</v>
      </c>
      <c r="B389" s="9" t="str">
        <f>'Main Meals'!D388</f>
        <v>FODMAP Light Omnivore Week 1 &amp; 3 (Wednesday)</v>
      </c>
      <c r="C389" s="7" t="s">
        <v>305</v>
      </c>
      <c r="D389" s="7" t="s">
        <v>305</v>
      </c>
      <c r="E389" s="7" t="s">
        <v>305</v>
      </c>
      <c r="F389" s="7" t="s">
        <v>305</v>
      </c>
      <c r="G389" s="7" t="s">
        <v>305</v>
      </c>
      <c r="H389" s="7" t="s">
        <v>305</v>
      </c>
      <c r="I389" s="7" t="s">
        <v>305</v>
      </c>
      <c r="J389" s="7" t="s">
        <v>305</v>
      </c>
      <c r="K389" s="7" t="s">
        <v>305</v>
      </c>
      <c r="L389" s="7" t="s">
        <v>305</v>
      </c>
      <c r="M389" s="7" t="s">
        <v>305</v>
      </c>
      <c r="N389" s="7" t="s">
        <v>305</v>
      </c>
      <c r="O389" s="7" t="s">
        <v>305</v>
      </c>
      <c r="P389" s="7" t="s">
        <v>305</v>
      </c>
      <c r="Q389" s="7" t="s">
        <v>305</v>
      </c>
      <c r="R389" s="7" t="s">
        <v>305</v>
      </c>
      <c r="S389" s="7" t="s">
        <v>305</v>
      </c>
      <c r="T389" s="7" t="s">
        <v>305</v>
      </c>
      <c r="U389" s="7" t="s">
        <v>305</v>
      </c>
      <c r="V389" s="7" t="s">
        <v>305</v>
      </c>
      <c r="W389" s="7" t="s">
        <v>305</v>
      </c>
      <c r="X389" s="7" t="s">
        <v>305</v>
      </c>
    </row>
    <row r="390" spans="1:24">
      <c r="A390" s="9">
        <f>'Main Meals'!C389</f>
        <v>40862</v>
      </c>
      <c r="B390" s="9" t="str">
        <f>'Main Meals'!D389</f>
        <v>FODMAP Light Omnivore Week 1 &amp; 3 (Tuesday)</v>
      </c>
      <c r="C390" s="7" t="s">
        <v>305</v>
      </c>
      <c r="D390" s="7" t="s">
        <v>305</v>
      </c>
      <c r="E390" s="7" t="s">
        <v>305</v>
      </c>
      <c r="F390" s="7" t="s">
        <v>305</v>
      </c>
      <c r="G390" s="7" t="s">
        <v>305</v>
      </c>
      <c r="H390" s="7" t="s">
        <v>305</v>
      </c>
      <c r="I390" s="7" t="s">
        <v>305</v>
      </c>
      <c r="J390" s="7" t="s">
        <v>305</v>
      </c>
      <c r="K390" s="7" t="s">
        <v>305</v>
      </c>
      <c r="L390" s="7" t="s">
        <v>305</v>
      </c>
      <c r="M390" s="7" t="s">
        <v>305</v>
      </c>
      <c r="N390" s="7" t="s">
        <v>305</v>
      </c>
      <c r="O390" s="7" t="s">
        <v>305</v>
      </c>
      <c r="P390" s="7" t="s">
        <v>305</v>
      </c>
      <c r="Q390" s="7" t="s">
        <v>305</v>
      </c>
      <c r="R390" s="7" t="s">
        <v>305</v>
      </c>
      <c r="S390" s="7" t="s">
        <v>305</v>
      </c>
      <c r="T390" s="7" t="s">
        <v>305</v>
      </c>
      <c r="U390" s="7" t="s">
        <v>305</v>
      </c>
      <c r="V390" s="7" t="s">
        <v>305</v>
      </c>
      <c r="W390" s="7" t="s">
        <v>305</v>
      </c>
      <c r="X390" s="7" t="s">
        <v>305</v>
      </c>
    </row>
    <row r="391" spans="1:24">
      <c r="A391" s="9">
        <f>'Main Meals'!C390</f>
        <v>40863</v>
      </c>
      <c r="B391" s="9" t="str">
        <f>'Main Meals'!D390</f>
        <v>FODMAP Light Omnivore Week 2 &amp; 4 (Tuesday)</v>
      </c>
      <c r="C391" s="7" t="s">
        <v>305</v>
      </c>
      <c r="D391" s="7" t="s">
        <v>305</v>
      </c>
      <c r="E391" s="7" t="s">
        <v>305</v>
      </c>
      <c r="F391" s="7" t="s">
        <v>305</v>
      </c>
      <c r="G391" s="7" t="s">
        <v>305</v>
      </c>
      <c r="H391" s="7" t="s">
        <v>305</v>
      </c>
      <c r="I391" s="7" t="s">
        <v>305</v>
      </c>
      <c r="J391" s="7" t="s">
        <v>305</v>
      </c>
      <c r="K391" s="7" t="s">
        <v>305</v>
      </c>
      <c r="L391" s="7" t="s">
        <v>305</v>
      </c>
      <c r="M391" s="7" t="s">
        <v>305</v>
      </c>
      <c r="N391" s="7" t="s">
        <v>305</v>
      </c>
      <c r="O391" s="7" t="s">
        <v>305</v>
      </c>
      <c r="P391" s="7" t="s">
        <v>305</v>
      </c>
      <c r="Q391" s="7" t="s">
        <v>305</v>
      </c>
      <c r="R391" s="7" t="s">
        <v>305</v>
      </c>
      <c r="S391" s="7" t="s">
        <v>305</v>
      </c>
      <c r="T391" s="7" t="s">
        <v>305</v>
      </c>
      <c r="U391" s="7" t="s">
        <v>305</v>
      </c>
      <c r="V391" s="7" t="s">
        <v>305</v>
      </c>
      <c r="W391" s="7" t="s">
        <v>305</v>
      </c>
      <c r="X391" s="7" t="s">
        <v>305</v>
      </c>
    </row>
    <row r="392" spans="1:24">
      <c r="A392" s="9">
        <f>'Main Meals'!C391</f>
        <v>40864</v>
      </c>
      <c r="B392" s="9" t="str">
        <f>'Main Meals'!D391</f>
        <v>FODMAP Light Omnivore Week 2 &amp; 4 (Wednesday)</v>
      </c>
      <c r="C392" s="7" t="s">
        <v>305</v>
      </c>
      <c r="D392" s="7" t="s">
        <v>305</v>
      </c>
      <c r="E392" s="7" t="s">
        <v>305</v>
      </c>
      <c r="F392" s="7" t="s">
        <v>305</v>
      </c>
      <c r="G392" s="7" t="s">
        <v>305</v>
      </c>
      <c r="H392" s="7" t="s">
        <v>305</v>
      </c>
      <c r="I392" s="7" t="s">
        <v>305</v>
      </c>
      <c r="J392" s="7" t="s">
        <v>305</v>
      </c>
      <c r="K392" s="7" t="s">
        <v>305</v>
      </c>
      <c r="L392" s="7" t="s">
        <v>305</v>
      </c>
      <c r="M392" s="7" t="s">
        <v>305</v>
      </c>
      <c r="N392" s="7" t="s">
        <v>305</v>
      </c>
      <c r="O392" s="7" t="s">
        <v>305</v>
      </c>
      <c r="P392" s="7" t="s">
        <v>305</v>
      </c>
      <c r="Q392" s="7" t="s">
        <v>305</v>
      </c>
      <c r="R392" s="7" t="s">
        <v>305</v>
      </c>
      <c r="S392" s="7" t="s">
        <v>305</v>
      </c>
      <c r="T392" s="7" t="s">
        <v>305</v>
      </c>
      <c r="U392" s="7" t="s">
        <v>305</v>
      </c>
      <c r="V392" s="7" t="s">
        <v>305</v>
      </c>
      <c r="W392" s="7" t="s">
        <v>305</v>
      </c>
      <c r="X392" s="7" t="s">
        <v>305</v>
      </c>
    </row>
    <row r="393" spans="1:24">
      <c r="A393" s="9">
        <f>'Main Meals'!C392</f>
        <v>40865</v>
      </c>
      <c r="B393" s="9" t="str">
        <f>'Main Meals'!D392</f>
        <v>FODMAP Light Omnivore Week 2 &amp; 4 (Friday)</v>
      </c>
      <c r="C393" s="7" t="s">
        <v>305</v>
      </c>
      <c r="D393" s="7" t="s">
        <v>305</v>
      </c>
      <c r="E393" s="7" t="s">
        <v>305</v>
      </c>
      <c r="F393" s="7" t="s">
        <v>305</v>
      </c>
      <c r="G393" s="7" t="s">
        <v>305</v>
      </c>
      <c r="H393" s="7" t="s">
        <v>305</v>
      </c>
      <c r="I393" s="7" t="s">
        <v>305</v>
      </c>
      <c r="J393" s="7" t="s">
        <v>305</v>
      </c>
      <c r="K393" s="7" t="s">
        <v>305</v>
      </c>
      <c r="L393" s="7" t="s">
        <v>305</v>
      </c>
      <c r="M393" s="7" t="s">
        <v>305</v>
      </c>
      <c r="N393" s="7" t="s">
        <v>305</v>
      </c>
      <c r="O393" s="7" t="s">
        <v>305</v>
      </c>
      <c r="P393" s="7" t="s">
        <v>305</v>
      </c>
      <c r="Q393" s="7" t="s">
        <v>305</v>
      </c>
      <c r="R393" s="7" t="s">
        <v>305</v>
      </c>
      <c r="S393" s="7" t="s">
        <v>305</v>
      </c>
      <c r="T393" s="7" t="s">
        <v>305</v>
      </c>
      <c r="U393" s="7" t="s">
        <v>305</v>
      </c>
      <c r="V393" s="7" t="s">
        <v>305</v>
      </c>
      <c r="W393" s="7" t="s">
        <v>305</v>
      </c>
      <c r="X393" s="7" t="s">
        <v>305</v>
      </c>
    </row>
    <row r="394" spans="1:24">
      <c r="A394" s="9">
        <f>'Main Meals'!C393</f>
        <v>40866</v>
      </c>
      <c r="B394" s="9" t="str">
        <f>'Main Meals'!D393</f>
        <v>FODMAP Light Omnivore Dairy Free Week 1 &amp; 3 (Friday)</v>
      </c>
      <c r="C394" s="7" t="s">
        <v>305</v>
      </c>
      <c r="D394" s="7" t="s">
        <v>305</v>
      </c>
      <c r="E394" s="7" t="s">
        <v>305</v>
      </c>
      <c r="F394" s="7" t="s">
        <v>305</v>
      </c>
      <c r="G394" s="7" t="s">
        <v>305</v>
      </c>
      <c r="H394" s="7" t="s">
        <v>305</v>
      </c>
      <c r="I394" s="7" t="s">
        <v>305</v>
      </c>
      <c r="J394" s="7" t="s">
        <v>305</v>
      </c>
      <c r="K394" s="7" t="s">
        <v>305</v>
      </c>
      <c r="L394" s="7" t="s">
        <v>305</v>
      </c>
      <c r="M394" s="7" t="s">
        <v>305</v>
      </c>
      <c r="N394" s="7" t="s">
        <v>305</v>
      </c>
      <c r="O394" s="7" t="s">
        <v>305</v>
      </c>
      <c r="P394" s="7" t="s">
        <v>305</v>
      </c>
      <c r="Q394" s="7" t="s">
        <v>305</v>
      </c>
      <c r="R394" s="7" t="s">
        <v>305</v>
      </c>
      <c r="S394" s="7" t="s">
        <v>305</v>
      </c>
      <c r="T394" s="7" t="s">
        <v>305</v>
      </c>
      <c r="U394" s="7" t="s">
        <v>305</v>
      </c>
      <c r="V394" s="7" t="s">
        <v>305</v>
      </c>
      <c r="W394" s="7" t="s">
        <v>305</v>
      </c>
      <c r="X394" s="7" t="s">
        <v>305</v>
      </c>
    </row>
    <row r="395" spans="1:24">
      <c r="A395" s="9">
        <f>'Main Meals'!C394</f>
        <v>40867</v>
      </c>
      <c r="B395" s="9" t="str">
        <f>'Main Meals'!D394</f>
        <v>FODMAP Light Omnivore Dairy Free Week 1 &amp; 3 (Wednesday)</v>
      </c>
      <c r="C395" s="7" t="s">
        <v>305</v>
      </c>
      <c r="D395" s="7" t="s">
        <v>305</v>
      </c>
      <c r="E395" s="7" t="s">
        <v>305</v>
      </c>
      <c r="F395" s="7" t="s">
        <v>305</v>
      </c>
      <c r="G395" s="7" t="s">
        <v>305</v>
      </c>
      <c r="H395" s="7" t="s">
        <v>305</v>
      </c>
      <c r="I395" s="7" t="s">
        <v>305</v>
      </c>
      <c r="J395" s="7" t="s">
        <v>305</v>
      </c>
      <c r="K395" s="7" t="s">
        <v>305</v>
      </c>
      <c r="L395" s="7" t="s">
        <v>305</v>
      </c>
      <c r="M395" s="7" t="s">
        <v>305</v>
      </c>
      <c r="N395" s="7" t="s">
        <v>305</v>
      </c>
      <c r="O395" s="7" t="s">
        <v>305</v>
      </c>
      <c r="P395" s="7" t="s">
        <v>305</v>
      </c>
      <c r="Q395" s="7" t="s">
        <v>305</v>
      </c>
      <c r="R395" s="7" t="s">
        <v>305</v>
      </c>
      <c r="S395" s="7" t="s">
        <v>305</v>
      </c>
      <c r="T395" s="7" t="s">
        <v>305</v>
      </c>
      <c r="U395" s="7" t="s">
        <v>305</v>
      </c>
      <c r="V395" s="7" t="s">
        <v>305</v>
      </c>
      <c r="W395" s="7" t="s">
        <v>305</v>
      </c>
      <c r="X395" s="7" t="s">
        <v>305</v>
      </c>
    </row>
    <row r="396" spans="1:24">
      <c r="A396" s="9">
        <f>'Main Meals'!C395</f>
        <v>40868</v>
      </c>
      <c r="B396" s="9" t="str">
        <f>'Main Meals'!D395</f>
        <v>FODMAP Light Omnivore Dairy Free Week 1 &amp; 3 (Tuesday)</v>
      </c>
      <c r="C396" s="7" t="s">
        <v>305</v>
      </c>
      <c r="D396" s="7" t="s">
        <v>305</v>
      </c>
      <c r="E396" s="7" t="s">
        <v>305</v>
      </c>
      <c r="F396" s="7" t="s">
        <v>305</v>
      </c>
      <c r="G396" s="7" t="s">
        <v>305</v>
      </c>
      <c r="H396" s="7" t="s">
        <v>305</v>
      </c>
      <c r="I396" s="7" t="s">
        <v>305</v>
      </c>
      <c r="J396" s="7" t="s">
        <v>305</v>
      </c>
      <c r="K396" s="7" t="s">
        <v>305</v>
      </c>
      <c r="L396" s="7" t="s">
        <v>305</v>
      </c>
      <c r="M396" s="7" t="s">
        <v>305</v>
      </c>
      <c r="N396" s="7" t="s">
        <v>305</v>
      </c>
      <c r="O396" s="7" t="s">
        <v>305</v>
      </c>
      <c r="P396" s="7" t="s">
        <v>305</v>
      </c>
      <c r="Q396" s="7" t="s">
        <v>305</v>
      </c>
      <c r="R396" s="7" t="s">
        <v>305</v>
      </c>
      <c r="S396" s="7" t="s">
        <v>305</v>
      </c>
      <c r="T396" s="7" t="s">
        <v>305</v>
      </c>
      <c r="U396" s="7" t="s">
        <v>305</v>
      </c>
      <c r="V396" s="7" t="s">
        <v>305</v>
      </c>
      <c r="W396" s="7" t="s">
        <v>305</v>
      </c>
      <c r="X396" s="7" t="s">
        <v>305</v>
      </c>
    </row>
    <row r="397" spans="1:24">
      <c r="A397" s="9">
        <f>'Main Meals'!C396</f>
        <v>40869</v>
      </c>
      <c r="B397" s="9" t="str">
        <f>'Main Meals'!D396</f>
        <v>FODMAP Light Omnivore Dairy Free Week 2 &amp; 4 (Tuesday)</v>
      </c>
      <c r="C397" s="7" t="s">
        <v>305</v>
      </c>
      <c r="D397" s="7" t="s">
        <v>305</v>
      </c>
      <c r="E397" s="7" t="s">
        <v>305</v>
      </c>
      <c r="F397" s="7" t="s">
        <v>305</v>
      </c>
      <c r="G397" s="7" t="s">
        <v>305</v>
      </c>
      <c r="H397" s="7" t="s">
        <v>305</v>
      </c>
      <c r="I397" s="7" t="s">
        <v>305</v>
      </c>
      <c r="J397" s="7" t="s">
        <v>305</v>
      </c>
      <c r="K397" s="7" t="s">
        <v>305</v>
      </c>
      <c r="L397" s="7" t="s">
        <v>305</v>
      </c>
      <c r="M397" s="7" t="s">
        <v>305</v>
      </c>
      <c r="N397" s="7" t="s">
        <v>305</v>
      </c>
      <c r="O397" s="7" t="s">
        <v>305</v>
      </c>
      <c r="P397" s="7" t="s">
        <v>305</v>
      </c>
      <c r="Q397" s="7" t="s">
        <v>305</v>
      </c>
      <c r="R397" s="7" t="s">
        <v>305</v>
      </c>
      <c r="S397" s="7" t="s">
        <v>305</v>
      </c>
      <c r="T397" s="7" t="s">
        <v>305</v>
      </c>
      <c r="U397" s="7" t="s">
        <v>305</v>
      </c>
      <c r="V397" s="7" t="s">
        <v>305</v>
      </c>
      <c r="W397" s="7" t="s">
        <v>305</v>
      </c>
      <c r="X397" s="7" t="s">
        <v>305</v>
      </c>
    </row>
    <row r="398" spans="1:24">
      <c r="A398" s="9">
        <f>'Main Meals'!C397</f>
        <v>40870</v>
      </c>
      <c r="B398" s="9" t="str">
        <f>'Main Meals'!D397</f>
        <v>FODMAP Light Omnivore Dairy Free Week 2 &amp; 4 (Wednesday)</v>
      </c>
      <c r="C398" s="7" t="s">
        <v>305</v>
      </c>
      <c r="D398" s="7" t="s">
        <v>305</v>
      </c>
      <c r="E398" s="7" t="s">
        <v>305</v>
      </c>
      <c r="F398" s="7" t="s">
        <v>305</v>
      </c>
      <c r="G398" s="7" t="s">
        <v>305</v>
      </c>
      <c r="H398" s="7" t="s">
        <v>305</v>
      </c>
      <c r="I398" s="7" t="s">
        <v>305</v>
      </c>
      <c r="J398" s="7" t="s">
        <v>305</v>
      </c>
      <c r="K398" s="7" t="s">
        <v>305</v>
      </c>
      <c r="L398" s="7" t="s">
        <v>305</v>
      </c>
      <c r="M398" s="7" t="s">
        <v>305</v>
      </c>
      <c r="N398" s="7" t="s">
        <v>305</v>
      </c>
      <c r="O398" s="7" t="s">
        <v>305</v>
      </c>
      <c r="P398" s="7" t="s">
        <v>305</v>
      </c>
      <c r="Q398" s="7" t="s">
        <v>305</v>
      </c>
      <c r="R398" s="7" t="s">
        <v>305</v>
      </c>
      <c r="S398" s="7" t="s">
        <v>305</v>
      </c>
      <c r="T398" s="7" t="s">
        <v>305</v>
      </c>
      <c r="U398" s="7" t="s">
        <v>305</v>
      </c>
      <c r="V398" s="7" t="s">
        <v>305</v>
      </c>
      <c r="W398" s="7" t="s">
        <v>305</v>
      </c>
      <c r="X398" s="7" t="s">
        <v>305</v>
      </c>
    </row>
    <row r="399" spans="1:24">
      <c r="A399" s="9">
        <f>'Main Meals'!C398</f>
        <v>40871</v>
      </c>
      <c r="B399" s="9" t="str">
        <f>'Main Meals'!D398</f>
        <v>FODMAP Light Omnivore Dairy Free Week 2 &amp; 4 (Friday)</v>
      </c>
      <c r="C399" s="7" t="s">
        <v>305</v>
      </c>
      <c r="D399" s="7" t="s">
        <v>305</v>
      </c>
      <c r="E399" s="7" t="s">
        <v>305</v>
      </c>
      <c r="F399" s="7" t="s">
        <v>305</v>
      </c>
      <c r="G399" s="7" t="s">
        <v>305</v>
      </c>
      <c r="H399" s="7" t="s">
        <v>305</v>
      </c>
      <c r="I399" s="7" t="s">
        <v>305</v>
      </c>
      <c r="J399" s="7" t="s">
        <v>305</v>
      </c>
      <c r="K399" s="7" t="s">
        <v>305</v>
      </c>
      <c r="L399" s="7" t="s">
        <v>305</v>
      </c>
      <c r="M399" s="7" t="s">
        <v>305</v>
      </c>
      <c r="N399" s="7" t="s">
        <v>305</v>
      </c>
      <c r="O399" s="7" t="s">
        <v>305</v>
      </c>
      <c r="P399" s="7" t="s">
        <v>305</v>
      </c>
      <c r="Q399" s="7" t="s">
        <v>305</v>
      </c>
      <c r="R399" s="7" t="s">
        <v>305</v>
      </c>
      <c r="S399" s="7" t="s">
        <v>305</v>
      </c>
      <c r="T399" s="7" t="s">
        <v>305</v>
      </c>
      <c r="U399" s="7" t="s">
        <v>305</v>
      </c>
      <c r="V399" s="7" t="s">
        <v>305</v>
      </c>
      <c r="W399" s="7" t="s">
        <v>305</v>
      </c>
      <c r="X399" s="7" t="s">
        <v>305</v>
      </c>
    </row>
    <row r="400" spans="1:24">
      <c r="A400" s="9">
        <f>'Main Meals'!C399</f>
        <v>40872</v>
      </c>
      <c r="B400" s="9" t="str">
        <f>'Main Meals'!D399</f>
        <v>FODMAP Light Vegetarian Week 1 &amp; 3 (Friday)</v>
      </c>
      <c r="C400" s="7" t="s">
        <v>305</v>
      </c>
      <c r="D400" s="7" t="s">
        <v>305</v>
      </c>
      <c r="E400" s="7" t="s">
        <v>305</v>
      </c>
      <c r="F400" s="7" t="s">
        <v>305</v>
      </c>
      <c r="G400" s="7" t="s">
        <v>305</v>
      </c>
      <c r="H400" s="7" t="s">
        <v>305</v>
      </c>
      <c r="I400" s="7" t="s">
        <v>305</v>
      </c>
      <c r="J400" s="7" t="s">
        <v>305</v>
      </c>
      <c r="K400" s="7" t="s">
        <v>305</v>
      </c>
      <c r="L400" s="7" t="s">
        <v>305</v>
      </c>
      <c r="M400" s="7" t="s">
        <v>305</v>
      </c>
      <c r="N400" s="7" t="s">
        <v>305</v>
      </c>
      <c r="O400" s="7" t="s">
        <v>305</v>
      </c>
      <c r="P400" s="7" t="s">
        <v>305</v>
      </c>
      <c r="Q400" s="7" t="s">
        <v>305</v>
      </c>
      <c r="R400" s="7" t="s">
        <v>305</v>
      </c>
      <c r="S400" s="7" t="s">
        <v>305</v>
      </c>
      <c r="T400" s="7" t="s">
        <v>305</v>
      </c>
      <c r="U400" s="7" t="s">
        <v>305</v>
      </c>
      <c r="V400" s="7" t="s">
        <v>305</v>
      </c>
      <c r="W400" s="7" t="s">
        <v>305</v>
      </c>
      <c r="X400" s="7" t="s">
        <v>305</v>
      </c>
    </row>
    <row r="401" spans="1:24">
      <c r="A401" s="9">
        <f>'Main Meals'!C400</f>
        <v>40873</v>
      </c>
      <c r="B401" s="9" t="str">
        <f>'Main Meals'!D400</f>
        <v>FODMAP Light Vegetarian Week 1 &amp; 3 (Wednesday)</v>
      </c>
      <c r="C401" s="7" t="s">
        <v>305</v>
      </c>
      <c r="D401" s="7" t="s">
        <v>305</v>
      </c>
      <c r="E401" s="7" t="s">
        <v>305</v>
      </c>
      <c r="F401" s="7" t="s">
        <v>305</v>
      </c>
      <c r="G401" s="7" t="s">
        <v>305</v>
      </c>
      <c r="H401" s="7" t="s">
        <v>305</v>
      </c>
      <c r="I401" s="7" t="s">
        <v>305</v>
      </c>
      <c r="J401" s="7" t="s">
        <v>305</v>
      </c>
      <c r="K401" s="7" t="s">
        <v>305</v>
      </c>
      <c r="L401" s="7" t="s">
        <v>305</v>
      </c>
      <c r="M401" s="7" t="s">
        <v>305</v>
      </c>
      <c r="N401" s="7" t="s">
        <v>305</v>
      </c>
      <c r="O401" s="7" t="s">
        <v>305</v>
      </c>
      <c r="P401" s="7" t="s">
        <v>305</v>
      </c>
      <c r="Q401" s="7" t="s">
        <v>305</v>
      </c>
      <c r="R401" s="7" t="s">
        <v>305</v>
      </c>
      <c r="S401" s="7" t="s">
        <v>305</v>
      </c>
      <c r="T401" s="7" t="s">
        <v>305</v>
      </c>
      <c r="U401" s="7" t="s">
        <v>305</v>
      </c>
      <c r="V401" s="7" t="s">
        <v>305</v>
      </c>
      <c r="W401" s="7" t="s">
        <v>305</v>
      </c>
      <c r="X401" s="7" t="s">
        <v>305</v>
      </c>
    </row>
    <row r="402" spans="1:24">
      <c r="A402" s="9">
        <f>'Main Meals'!C401</f>
        <v>40874</v>
      </c>
      <c r="B402" s="9" t="str">
        <f>'Main Meals'!D401</f>
        <v>FODMAP Light Vegetarian Week 1 &amp; 3 (Tuesday)</v>
      </c>
      <c r="C402" s="7" t="s">
        <v>305</v>
      </c>
      <c r="D402" s="7" t="s">
        <v>305</v>
      </c>
      <c r="E402" s="7" t="s">
        <v>305</v>
      </c>
      <c r="F402" s="7" t="s">
        <v>305</v>
      </c>
      <c r="G402" s="7" t="s">
        <v>305</v>
      </c>
      <c r="H402" s="7" t="s">
        <v>305</v>
      </c>
      <c r="I402" s="7" t="s">
        <v>305</v>
      </c>
      <c r="J402" s="7" t="s">
        <v>305</v>
      </c>
      <c r="K402" s="7" t="s">
        <v>305</v>
      </c>
      <c r="L402" s="7" t="s">
        <v>305</v>
      </c>
      <c r="M402" s="7" t="s">
        <v>305</v>
      </c>
      <c r="N402" s="7" t="s">
        <v>305</v>
      </c>
      <c r="O402" s="7" t="s">
        <v>305</v>
      </c>
      <c r="P402" s="7" t="s">
        <v>305</v>
      </c>
      <c r="Q402" s="7" t="s">
        <v>305</v>
      </c>
      <c r="R402" s="7" t="s">
        <v>305</v>
      </c>
      <c r="S402" s="7" t="s">
        <v>305</v>
      </c>
      <c r="T402" s="7" t="s">
        <v>305</v>
      </c>
      <c r="U402" s="7" t="s">
        <v>305</v>
      </c>
      <c r="V402" s="7" t="s">
        <v>305</v>
      </c>
      <c r="W402" s="7" t="s">
        <v>305</v>
      </c>
      <c r="X402" s="7" t="s">
        <v>305</v>
      </c>
    </row>
    <row r="403" spans="1:24">
      <c r="A403" s="9">
        <f>'Main Meals'!C402</f>
        <v>40875</v>
      </c>
      <c r="B403" s="9" t="str">
        <f>'Main Meals'!D402</f>
        <v>FODMAP Light Vegetarian Week 2 &amp; 4 (Tuesday)</v>
      </c>
      <c r="C403" s="7" t="s">
        <v>305</v>
      </c>
      <c r="D403" s="7" t="s">
        <v>305</v>
      </c>
      <c r="E403" s="7" t="s">
        <v>305</v>
      </c>
      <c r="F403" s="7" t="s">
        <v>305</v>
      </c>
      <c r="G403" s="7" t="s">
        <v>305</v>
      </c>
      <c r="H403" s="7" t="s">
        <v>305</v>
      </c>
      <c r="I403" s="7" t="s">
        <v>305</v>
      </c>
      <c r="J403" s="7" t="s">
        <v>305</v>
      </c>
      <c r="K403" s="7" t="s">
        <v>305</v>
      </c>
      <c r="L403" s="7" t="s">
        <v>305</v>
      </c>
      <c r="M403" s="7" t="s">
        <v>305</v>
      </c>
      <c r="N403" s="7" t="s">
        <v>305</v>
      </c>
      <c r="O403" s="7" t="s">
        <v>305</v>
      </c>
      <c r="P403" s="7" t="s">
        <v>305</v>
      </c>
      <c r="Q403" s="7" t="s">
        <v>305</v>
      </c>
      <c r="R403" s="7" t="s">
        <v>305</v>
      </c>
      <c r="S403" s="7" t="s">
        <v>305</v>
      </c>
      <c r="T403" s="7" t="s">
        <v>305</v>
      </c>
      <c r="U403" s="7" t="s">
        <v>305</v>
      </c>
      <c r="V403" s="7" t="s">
        <v>305</v>
      </c>
      <c r="W403" s="7" t="s">
        <v>305</v>
      </c>
      <c r="X403" s="7" t="s">
        <v>305</v>
      </c>
    </row>
    <row r="404" spans="1:24">
      <c r="A404" s="9">
        <f>'Main Meals'!C403</f>
        <v>40876</v>
      </c>
      <c r="B404" s="9" t="str">
        <f>'Main Meals'!D403</f>
        <v>FODMAP Light Vegetarian Week 2 &amp; 4 (Wednesday)</v>
      </c>
      <c r="C404" s="7" t="s">
        <v>305</v>
      </c>
      <c r="D404" s="7" t="s">
        <v>305</v>
      </c>
      <c r="E404" s="7" t="s">
        <v>305</v>
      </c>
      <c r="F404" s="7" t="s">
        <v>305</v>
      </c>
      <c r="G404" s="7" t="s">
        <v>305</v>
      </c>
      <c r="H404" s="7" t="s">
        <v>305</v>
      </c>
      <c r="I404" s="7" t="s">
        <v>305</v>
      </c>
      <c r="J404" s="7" t="s">
        <v>305</v>
      </c>
      <c r="K404" s="7" t="s">
        <v>305</v>
      </c>
      <c r="L404" s="7" t="s">
        <v>305</v>
      </c>
      <c r="M404" s="7" t="s">
        <v>305</v>
      </c>
      <c r="N404" s="7" t="s">
        <v>305</v>
      </c>
      <c r="O404" s="7" t="s">
        <v>305</v>
      </c>
      <c r="P404" s="7" t="s">
        <v>305</v>
      </c>
      <c r="Q404" s="7" t="s">
        <v>305</v>
      </c>
      <c r="R404" s="7" t="s">
        <v>305</v>
      </c>
      <c r="S404" s="7" t="s">
        <v>305</v>
      </c>
      <c r="T404" s="7" t="s">
        <v>305</v>
      </c>
      <c r="U404" s="7" t="s">
        <v>305</v>
      </c>
      <c r="V404" s="7" t="s">
        <v>305</v>
      </c>
      <c r="W404" s="7" t="s">
        <v>305</v>
      </c>
      <c r="X404" s="7" t="s">
        <v>305</v>
      </c>
    </row>
    <row r="405" spans="1:24">
      <c r="A405" s="9">
        <f>'Main Meals'!C404</f>
        <v>40877</v>
      </c>
      <c r="B405" s="9" t="str">
        <f>'Main Meals'!D404</f>
        <v>FODMAP Light Vegetarian Week 2 &amp; 4 (Friday)</v>
      </c>
      <c r="C405" s="7" t="s">
        <v>305</v>
      </c>
      <c r="D405" s="7" t="s">
        <v>305</v>
      </c>
      <c r="E405" s="7" t="s">
        <v>305</v>
      </c>
      <c r="F405" s="7" t="s">
        <v>305</v>
      </c>
      <c r="G405" s="7" t="s">
        <v>305</v>
      </c>
      <c r="H405" s="7" t="s">
        <v>305</v>
      </c>
      <c r="I405" s="7" t="s">
        <v>305</v>
      </c>
      <c r="J405" s="7" t="s">
        <v>305</v>
      </c>
      <c r="K405" s="7" t="s">
        <v>305</v>
      </c>
      <c r="L405" s="7" t="s">
        <v>305</v>
      </c>
      <c r="M405" s="7" t="s">
        <v>305</v>
      </c>
      <c r="N405" s="7" t="s">
        <v>305</v>
      </c>
      <c r="O405" s="7" t="s">
        <v>305</v>
      </c>
      <c r="P405" s="7" t="s">
        <v>305</v>
      </c>
      <c r="Q405" s="7" t="s">
        <v>305</v>
      </c>
      <c r="R405" s="7" t="s">
        <v>305</v>
      </c>
      <c r="S405" s="7" t="s">
        <v>305</v>
      </c>
      <c r="T405" s="7" t="s">
        <v>305</v>
      </c>
      <c r="U405" s="7" t="s">
        <v>305</v>
      </c>
      <c r="V405" s="7" t="s">
        <v>305</v>
      </c>
      <c r="W405" s="7" t="s">
        <v>305</v>
      </c>
      <c r="X405" s="7" t="s">
        <v>305</v>
      </c>
    </row>
    <row r="406" spans="1:24">
      <c r="A406" s="9">
        <f>'Main Meals'!C405</f>
        <v>40878</v>
      </c>
      <c r="B406" s="9" t="str">
        <f>'Main Meals'!D405</f>
        <v>FODMAP Light Vegetarian Dairy Free Week 1 &amp; 3 (Friday)</v>
      </c>
      <c r="C406" s="7" t="s">
        <v>305</v>
      </c>
      <c r="D406" s="7" t="s">
        <v>305</v>
      </c>
      <c r="E406" s="7" t="s">
        <v>305</v>
      </c>
      <c r="F406" s="7" t="s">
        <v>305</v>
      </c>
      <c r="G406" s="7" t="s">
        <v>305</v>
      </c>
      <c r="H406" s="7" t="s">
        <v>305</v>
      </c>
      <c r="I406" s="7" t="s">
        <v>305</v>
      </c>
      <c r="J406" s="7" t="s">
        <v>305</v>
      </c>
      <c r="K406" s="7" t="s">
        <v>305</v>
      </c>
      <c r="L406" s="7" t="s">
        <v>305</v>
      </c>
      <c r="M406" s="7" t="s">
        <v>305</v>
      </c>
      <c r="N406" s="7" t="s">
        <v>305</v>
      </c>
      <c r="O406" s="7" t="s">
        <v>305</v>
      </c>
      <c r="P406" s="7" t="s">
        <v>305</v>
      </c>
      <c r="Q406" s="7" t="s">
        <v>305</v>
      </c>
      <c r="R406" s="7" t="s">
        <v>305</v>
      </c>
      <c r="S406" s="7" t="s">
        <v>305</v>
      </c>
      <c r="T406" s="7" t="s">
        <v>305</v>
      </c>
      <c r="U406" s="7" t="s">
        <v>305</v>
      </c>
      <c r="V406" s="7" t="s">
        <v>305</v>
      </c>
      <c r="W406" s="7" t="s">
        <v>305</v>
      </c>
      <c r="X406" s="7" t="s">
        <v>305</v>
      </c>
    </row>
    <row r="407" spans="1:24">
      <c r="A407" s="9">
        <f>'Main Meals'!C406</f>
        <v>40879</v>
      </c>
      <c r="B407" s="9" t="str">
        <f>'Main Meals'!D406</f>
        <v>FODMAP Light Vegetarian Dairy Free Week 1 &amp; 3 (Wednesday)</v>
      </c>
      <c r="C407" s="7" t="s">
        <v>305</v>
      </c>
      <c r="D407" s="7" t="s">
        <v>305</v>
      </c>
      <c r="E407" s="7" t="s">
        <v>305</v>
      </c>
      <c r="F407" s="7" t="s">
        <v>305</v>
      </c>
      <c r="G407" s="7" t="s">
        <v>305</v>
      </c>
      <c r="H407" s="7" t="s">
        <v>305</v>
      </c>
      <c r="I407" s="7" t="s">
        <v>305</v>
      </c>
      <c r="J407" s="7" t="s">
        <v>305</v>
      </c>
      <c r="K407" s="7" t="s">
        <v>305</v>
      </c>
      <c r="L407" s="7" t="s">
        <v>305</v>
      </c>
      <c r="M407" s="7" t="s">
        <v>305</v>
      </c>
      <c r="N407" s="7" t="s">
        <v>305</v>
      </c>
      <c r="O407" s="7" t="s">
        <v>305</v>
      </c>
      <c r="P407" s="7" t="s">
        <v>305</v>
      </c>
      <c r="Q407" s="7" t="s">
        <v>305</v>
      </c>
      <c r="R407" s="7" t="s">
        <v>305</v>
      </c>
      <c r="S407" s="7" t="s">
        <v>305</v>
      </c>
      <c r="T407" s="7" t="s">
        <v>305</v>
      </c>
      <c r="U407" s="7" t="s">
        <v>305</v>
      </c>
      <c r="V407" s="7" t="s">
        <v>305</v>
      </c>
      <c r="W407" s="7" t="s">
        <v>305</v>
      </c>
      <c r="X407" s="7" t="s">
        <v>305</v>
      </c>
    </row>
    <row r="408" spans="1:24">
      <c r="A408" s="9">
        <f>'Main Meals'!C407</f>
        <v>40880</v>
      </c>
      <c r="B408" s="9" t="str">
        <f>'Main Meals'!D407</f>
        <v>FODMAP Light Vegetarian Dairy Free Week 1 &amp; 3 (Tuesday)</v>
      </c>
      <c r="C408" s="7" t="s">
        <v>305</v>
      </c>
      <c r="D408" s="7" t="s">
        <v>305</v>
      </c>
      <c r="E408" s="7" t="s">
        <v>305</v>
      </c>
      <c r="F408" s="7" t="s">
        <v>305</v>
      </c>
      <c r="G408" s="7" t="s">
        <v>305</v>
      </c>
      <c r="H408" s="7" t="s">
        <v>305</v>
      </c>
      <c r="I408" s="7" t="s">
        <v>305</v>
      </c>
      <c r="J408" s="7" t="s">
        <v>305</v>
      </c>
      <c r="K408" s="7" t="s">
        <v>305</v>
      </c>
      <c r="L408" s="7" t="s">
        <v>305</v>
      </c>
      <c r="M408" s="7" t="s">
        <v>305</v>
      </c>
      <c r="N408" s="7" t="s">
        <v>305</v>
      </c>
      <c r="O408" s="7" t="s">
        <v>305</v>
      </c>
      <c r="P408" s="7" t="s">
        <v>305</v>
      </c>
      <c r="Q408" s="7" t="s">
        <v>305</v>
      </c>
      <c r="R408" s="7" t="s">
        <v>305</v>
      </c>
      <c r="S408" s="7" t="s">
        <v>305</v>
      </c>
      <c r="T408" s="7" t="s">
        <v>305</v>
      </c>
      <c r="U408" s="7" t="s">
        <v>305</v>
      </c>
      <c r="V408" s="7" t="s">
        <v>305</v>
      </c>
      <c r="W408" s="7" t="s">
        <v>305</v>
      </c>
      <c r="X408" s="7" t="s">
        <v>305</v>
      </c>
    </row>
    <row r="409" spans="1:24">
      <c r="A409" s="9">
        <f>'Main Meals'!C408</f>
        <v>40881</v>
      </c>
      <c r="B409" s="9" t="str">
        <f>'Main Meals'!D408</f>
        <v>FODMAP Light Vegetarian Dairy Free Week 2 &amp; 4 (Tuesday)</v>
      </c>
      <c r="C409" s="7" t="s">
        <v>305</v>
      </c>
      <c r="D409" s="7" t="s">
        <v>305</v>
      </c>
      <c r="E409" s="7" t="s">
        <v>305</v>
      </c>
      <c r="F409" s="7" t="s">
        <v>305</v>
      </c>
      <c r="G409" s="7" t="s">
        <v>305</v>
      </c>
      <c r="H409" s="7" t="s">
        <v>305</v>
      </c>
      <c r="I409" s="7" t="s">
        <v>305</v>
      </c>
      <c r="J409" s="7" t="s">
        <v>305</v>
      </c>
      <c r="K409" s="7" t="s">
        <v>305</v>
      </c>
      <c r="L409" s="7" t="s">
        <v>305</v>
      </c>
      <c r="M409" s="7" t="s">
        <v>305</v>
      </c>
      <c r="N409" s="7" t="s">
        <v>305</v>
      </c>
      <c r="O409" s="7" t="s">
        <v>305</v>
      </c>
      <c r="P409" s="7" t="s">
        <v>305</v>
      </c>
      <c r="Q409" s="7" t="s">
        <v>305</v>
      </c>
      <c r="R409" s="7" t="s">
        <v>305</v>
      </c>
      <c r="S409" s="7" t="s">
        <v>305</v>
      </c>
      <c r="T409" s="7" t="s">
        <v>305</v>
      </c>
      <c r="U409" s="7" t="s">
        <v>305</v>
      </c>
      <c r="V409" s="7" t="s">
        <v>305</v>
      </c>
      <c r="W409" s="7" t="s">
        <v>305</v>
      </c>
      <c r="X409" s="7" t="s">
        <v>305</v>
      </c>
    </row>
    <row r="410" spans="1:24">
      <c r="A410" s="9">
        <f>'Main Meals'!C409</f>
        <v>40882</v>
      </c>
      <c r="B410" s="9" t="str">
        <f>'Main Meals'!D409</f>
        <v>FODMAP Light Vegetarian Dairy Free Week 2 &amp; 4 (Wednesday)</v>
      </c>
      <c r="C410" s="7" t="s">
        <v>305</v>
      </c>
      <c r="D410" s="7" t="s">
        <v>305</v>
      </c>
      <c r="E410" s="7" t="s">
        <v>305</v>
      </c>
      <c r="F410" s="7" t="s">
        <v>305</v>
      </c>
      <c r="G410" s="7" t="s">
        <v>305</v>
      </c>
      <c r="H410" s="7" t="s">
        <v>305</v>
      </c>
      <c r="I410" s="7" t="s">
        <v>305</v>
      </c>
      <c r="J410" s="7" t="s">
        <v>305</v>
      </c>
      <c r="K410" s="7" t="s">
        <v>305</v>
      </c>
      <c r="L410" s="7" t="s">
        <v>305</v>
      </c>
      <c r="M410" s="7" t="s">
        <v>305</v>
      </c>
      <c r="N410" s="7" t="s">
        <v>305</v>
      </c>
      <c r="O410" s="7" t="s">
        <v>305</v>
      </c>
      <c r="P410" s="7" t="s">
        <v>305</v>
      </c>
      <c r="Q410" s="7" t="s">
        <v>305</v>
      </c>
      <c r="R410" s="7" t="s">
        <v>305</v>
      </c>
      <c r="S410" s="7" t="s">
        <v>305</v>
      </c>
      <c r="T410" s="7" t="s">
        <v>305</v>
      </c>
      <c r="U410" s="7" t="s">
        <v>305</v>
      </c>
      <c r="V410" s="7" t="s">
        <v>305</v>
      </c>
      <c r="W410" s="7" t="s">
        <v>305</v>
      </c>
      <c r="X410" s="7" t="s">
        <v>305</v>
      </c>
    </row>
    <row r="411" spans="1:24">
      <c r="A411" s="9">
        <f>'Main Meals'!C410</f>
        <v>40883</v>
      </c>
      <c r="B411" s="9" t="str">
        <f>'Main Meals'!D410</f>
        <v>FODMAP Light Vegetarian Dairy Free Week 2 &amp; 4 (Friday)</v>
      </c>
      <c r="C411" s="7" t="s">
        <v>305</v>
      </c>
      <c r="D411" s="7" t="s">
        <v>305</v>
      </c>
      <c r="E411" s="7" t="s">
        <v>305</v>
      </c>
      <c r="F411" s="7" t="s">
        <v>305</v>
      </c>
      <c r="G411" s="7" t="s">
        <v>305</v>
      </c>
      <c r="H411" s="7" t="s">
        <v>305</v>
      </c>
      <c r="I411" s="7" t="s">
        <v>305</v>
      </c>
      <c r="J411" s="7" t="s">
        <v>305</v>
      </c>
      <c r="K411" s="7" t="s">
        <v>305</v>
      </c>
      <c r="L411" s="7" t="s">
        <v>305</v>
      </c>
      <c r="M411" s="7" t="s">
        <v>305</v>
      </c>
      <c r="N411" s="7" t="s">
        <v>305</v>
      </c>
      <c r="O411" s="7" t="s">
        <v>305</v>
      </c>
      <c r="P411" s="7" t="s">
        <v>305</v>
      </c>
      <c r="Q411" s="7" t="s">
        <v>305</v>
      </c>
      <c r="R411" s="7" t="s">
        <v>305</v>
      </c>
      <c r="S411" s="7" t="s">
        <v>305</v>
      </c>
      <c r="T411" s="7" t="s">
        <v>305</v>
      </c>
      <c r="U411" s="7" t="s">
        <v>305</v>
      </c>
      <c r="V411" s="7" t="s">
        <v>305</v>
      </c>
      <c r="W411" s="7" t="s">
        <v>305</v>
      </c>
      <c r="X411" s="7" t="s">
        <v>305</v>
      </c>
    </row>
    <row r="412" spans="1:24">
      <c r="A412" s="9">
        <f>'Main Meals'!C411</f>
        <v>88701</v>
      </c>
      <c r="B412" s="9" t="str">
        <f>'Main Meals'!D411</f>
        <v xml:space="preserve">Turkey Meatloaf with Rosemary Whipped Potatoes &amp; Green Beans </v>
      </c>
      <c r="C412" s="7" t="s">
        <v>27</v>
      </c>
      <c r="D412" s="7" t="s">
        <v>27</v>
      </c>
      <c r="E412" s="7" t="s">
        <v>27</v>
      </c>
      <c r="F412" s="7" t="s">
        <v>27</v>
      </c>
      <c r="G412" s="7" t="s">
        <v>114</v>
      </c>
      <c r="H412" s="7" t="s">
        <v>114</v>
      </c>
      <c r="I412" s="7" t="s">
        <v>114</v>
      </c>
      <c r="J412" s="7" t="s">
        <v>114</v>
      </c>
      <c r="K412" s="7" t="s">
        <v>114</v>
      </c>
      <c r="L412" s="7" t="s">
        <v>27</v>
      </c>
      <c r="M412" s="7" t="s">
        <v>27</v>
      </c>
      <c r="N412" s="7" t="s">
        <v>27</v>
      </c>
      <c r="O412" s="7" t="s">
        <v>114</v>
      </c>
      <c r="P412" s="7" t="s">
        <v>114</v>
      </c>
      <c r="Q412" s="7" t="s">
        <v>27</v>
      </c>
      <c r="R412" s="7" t="s">
        <v>27</v>
      </c>
      <c r="S412" s="7" t="s">
        <v>27</v>
      </c>
      <c r="T412" s="7" t="s">
        <v>114</v>
      </c>
      <c r="U412" s="7" t="s">
        <v>27</v>
      </c>
      <c r="W412" s="7" t="s">
        <v>114</v>
      </c>
      <c r="X412" s="9" t="s">
        <v>27</v>
      </c>
    </row>
    <row r="413" spans="1:24">
      <c r="A413" s="9">
        <f>'Main Meals'!C412</f>
        <v>88801</v>
      </c>
      <c r="B413" s="9" t="str">
        <f>'Main Meals'!D412</f>
        <v xml:space="preserve">Mediterranean Sea Bass </v>
      </c>
      <c r="C413" s="7" t="s">
        <v>27</v>
      </c>
      <c r="D413" s="7" t="s">
        <v>27</v>
      </c>
      <c r="E413" s="7" t="s">
        <v>114</v>
      </c>
      <c r="F413" s="7" t="s">
        <v>114</v>
      </c>
      <c r="G413" s="7" t="s">
        <v>114</v>
      </c>
      <c r="H413" s="7" t="s">
        <v>27</v>
      </c>
      <c r="I413" s="7" t="s">
        <v>114</v>
      </c>
      <c r="J413" s="7" t="s">
        <v>114</v>
      </c>
      <c r="K413" s="7" t="s">
        <v>114</v>
      </c>
      <c r="L413" s="7" t="s">
        <v>114</v>
      </c>
      <c r="M413" s="7" t="s">
        <v>27</v>
      </c>
      <c r="N413" s="7" t="s">
        <v>114</v>
      </c>
      <c r="O413" s="7" t="s">
        <v>114</v>
      </c>
      <c r="P413" s="7" t="s">
        <v>114</v>
      </c>
      <c r="Q413" s="7" t="s">
        <v>27</v>
      </c>
      <c r="R413" s="7" t="s">
        <v>27</v>
      </c>
      <c r="S413" s="7" t="s">
        <v>114</v>
      </c>
      <c r="T413" s="7" t="s">
        <v>114</v>
      </c>
      <c r="U413" s="7" t="s">
        <v>27</v>
      </c>
      <c r="W413" s="7" t="s">
        <v>27</v>
      </c>
      <c r="X413" s="9" t="s">
        <v>27</v>
      </c>
    </row>
    <row r="414" spans="1:24">
      <c r="A414" s="9">
        <f>'Main Meals'!C413</f>
        <v>3101</v>
      </c>
      <c r="B414" s="9" t="str">
        <f>'Main Meals'!D413</f>
        <v xml:space="preserve">Harvest Salad </v>
      </c>
      <c r="C414" s="7" t="s">
        <v>114</v>
      </c>
      <c r="D414" s="7" t="s">
        <v>114</v>
      </c>
      <c r="E414" s="7" t="s">
        <v>114</v>
      </c>
      <c r="F414" s="7" t="s">
        <v>114</v>
      </c>
      <c r="G414" s="7" t="s">
        <v>114</v>
      </c>
      <c r="H414" s="7" t="s">
        <v>114</v>
      </c>
      <c r="I414" s="7" t="s">
        <v>114</v>
      </c>
      <c r="J414" s="7" t="s">
        <v>114</v>
      </c>
      <c r="K414" s="7" t="s">
        <v>114</v>
      </c>
      <c r="L414" s="7" t="s">
        <v>27</v>
      </c>
      <c r="M414" s="7" t="s">
        <v>27</v>
      </c>
      <c r="N414" s="7" t="s">
        <v>114</v>
      </c>
      <c r="O414" s="7" t="s">
        <v>27</v>
      </c>
      <c r="P414" s="7" t="s">
        <v>114</v>
      </c>
      <c r="Q414" s="7" t="s">
        <v>114</v>
      </c>
      <c r="R414" s="7" t="s">
        <v>114</v>
      </c>
      <c r="S414" s="7" t="s">
        <v>27</v>
      </c>
      <c r="T414" s="7" t="s">
        <v>27</v>
      </c>
      <c r="U414" s="7" t="s">
        <v>27</v>
      </c>
      <c r="V414" s="7" t="s">
        <v>114</v>
      </c>
      <c r="W414" s="7" t="s">
        <v>27</v>
      </c>
      <c r="X414" s="9" t="s">
        <v>27</v>
      </c>
    </row>
    <row r="415" spans="1:24">
      <c r="A415" s="9">
        <f>'Main Meals'!C414</f>
        <v>88901</v>
      </c>
      <c r="B415" s="9" t="str">
        <f>'Main Meals'!D414</f>
        <v xml:space="preserve">Chickpea Curry </v>
      </c>
      <c r="C415" s="7" t="s">
        <v>114</v>
      </c>
      <c r="D415" s="7" t="s">
        <v>114</v>
      </c>
      <c r="E415" s="7" t="s">
        <v>114</v>
      </c>
      <c r="F415" s="7" t="s">
        <v>114</v>
      </c>
      <c r="G415" s="7" t="s">
        <v>114</v>
      </c>
      <c r="H415" s="7" t="s">
        <v>114</v>
      </c>
      <c r="I415" s="7" t="s">
        <v>114</v>
      </c>
      <c r="J415" s="7" t="s">
        <v>114</v>
      </c>
      <c r="K415" s="7" t="s">
        <v>114</v>
      </c>
      <c r="L415" s="7" t="s">
        <v>114</v>
      </c>
      <c r="M415" s="7" t="s">
        <v>114</v>
      </c>
      <c r="N415" s="7" t="s">
        <v>114</v>
      </c>
      <c r="O415" s="7" t="s">
        <v>27</v>
      </c>
      <c r="P415" s="7" t="s">
        <v>114</v>
      </c>
      <c r="Q415" s="7" t="s">
        <v>27</v>
      </c>
      <c r="R415" s="7" t="s">
        <v>27</v>
      </c>
      <c r="S415" s="7" t="s">
        <v>27</v>
      </c>
      <c r="T415" s="7" t="s">
        <v>114</v>
      </c>
      <c r="U415" s="7" t="s">
        <v>27</v>
      </c>
      <c r="V415" s="7" t="s">
        <v>114</v>
      </c>
      <c r="W415" s="7" t="s">
        <v>27</v>
      </c>
      <c r="X415" s="9" t="s">
        <v>27</v>
      </c>
    </row>
    <row r="416" spans="1:24">
      <c r="A416" s="9">
        <f>'Main Meals'!C415</f>
        <v>89001</v>
      </c>
      <c r="B416" s="9" t="str">
        <f>'Main Meals'!D415</f>
        <v xml:space="preserve">Pumpkin Loaf </v>
      </c>
      <c r="C416" s="7" t="s">
        <v>27</v>
      </c>
      <c r="D416" s="7" t="s">
        <v>114</v>
      </c>
      <c r="E416" s="7" t="s">
        <v>114</v>
      </c>
      <c r="F416" s="7" t="s">
        <v>114</v>
      </c>
      <c r="G416" s="7" t="s">
        <v>27</v>
      </c>
      <c r="H416" s="7" t="s">
        <v>114</v>
      </c>
      <c r="I416" s="7" t="s">
        <v>114</v>
      </c>
      <c r="J416" s="7" t="s">
        <v>114</v>
      </c>
      <c r="K416" s="7" t="s">
        <v>114</v>
      </c>
      <c r="L416" s="7" t="s">
        <v>114</v>
      </c>
      <c r="M416" s="7" t="s">
        <v>27</v>
      </c>
      <c r="N416" s="7" t="s">
        <v>114</v>
      </c>
      <c r="O416" s="7" t="s">
        <v>27</v>
      </c>
      <c r="P416" s="7" t="s">
        <v>27</v>
      </c>
      <c r="Q416" s="7" t="s">
        <v>114</v>
      </c>
      <c r="R416" s="7" t="s">
        <v>114</v>
      </c>
      <c r="S416" s="7" t="s">
        <v>27</v>
      </c>
      <c r="T416" s="7" t="s">
        <v>114</v>
      </c>
      <c r="U416" s="7" t="s">
        <v>114</v>
      </c>
      <c r="V416" s="7" t="s">
        <v>114</v>
      </c>
      <c r="W416" s="7" t="s">
        <v>114</v>
      </c>
      <c r="X416" s="9" t="s">
        <v>27</v>
      </c>
    </row>
    <row r="417" spans="1:24">
      <c r="A417" s="9">
        <f>'Main Meals'!C416</f>
        <v>89101</v>
      </c>
      <c r="B417" s="9" t="str">
        <f>'Main Meals'!D416</f>
        <v xml:space="preserve">Coconut Macaroons  </v>
      </c>
      <c r="C417" s="7" t="s">
        <v>27</v>
      </c>
      <c r="D417" s="7" t="s">
        <v>114</v>
      </c>
      <c r="E417" s="7" t="s">
        <v>114</v>
      </c>
      <c r="F417" s="7" t="s">
        <v>27</v>
      </c>
      <c r="G417" s="7" t="s">
        <v>27</v>
      </c>
      <c r="H417" s="7" t="s">
        <v>114</v>
      </c>
      <c r="I417" s="7" t="s">
        <v>114</v>
      </c>
      <c r="J417" s="7" t="s">
        <v>27</v>
      </c>
      <c r="K417" s="7" t="s">
        <v>114</v>
      </c>
      <c r="L417" s="7" t="s">
        <v>114</v>
      </c>
      <c r="M417" s="7" t="s">
        <v>114</v>
      </c>
      <c r="N417" s="7" t="s">
        <v>27</v>
      </c>
      <c r="O417" s="7" t="s">
        <v>114</v>
      </c>
      <c r="P417" s="7" t="s">
        <v>114</v>
      </c>
      <c r="Q417" s="7" t="s">
        <v>114</v>
      </c>
      <c r="R417" s="7" t="s">
        <v>114</v>
      </c>
      <c r="S417" s="7" t="s">
        <v>27</v>
      </c>
      <c r="T417" s="7" t="s">
        <v>114</v>
      </c>
      <c r="U417" s="7" t="s">
        <v>27</v>
      </c>
      <c r="V417" s="7" t="s">
        <v>114</v>
      </c>
      <c r="W417" s="7" t="s">
        <v>114</v>
      </c>
      <c r="X417" s="9" t="s">
        <v>27</v>
      </c>
    </row>
    <row r="418" spans="1:24">
      <c r="A418" s="9">
        <f>'Main Meals'!C417</f>
        <v>40884</v>
      </c>
      <c r="B418" s="9" t="str">
        <f>'Main Meals'!D417</f>
        <v xml:space="preserve">GI-Friendly Holiday Bundle </v>
      </c>
      <c r="C418" s="7" t="s">
        <v>27</v>
      </c>
      <c r="D418" s="7" t="s">
        <v>27</v>
      </c>
      <c r="E418" s="7" t="s">
        <v>27</v>
      </c>
      <c r="F418" s="7" t="s">
        <v>114</v>
      </c>
      <c r="G418" s="7" t="s">
        <v>114</v>
      </c>
      <c r="H418" s="7" t="s">
        <v>27</v>
      </c>
      <c r="I418" s="7" t="s">
        <v>114</v>
      </c>
      <c r="J418" s="7" t="s">
        <v>114</v>
      </c>
      <c r="K418" s="7" t="s">
        <v>114</v>
      </c>
      <c r="L418" s="7" t="s">
        <v>114</v>
      </c>
      <c r="M418" s="7" t="s">
        <v>114</v>
      </c>
      <c r="N418" s="7" t="s">
        <v>114</v>
      </c>
      <c r="O418" s="7" t="s">
        <v>114</v>
      </c>
      <c r="P418" s="7" t="s">
        <v>114</v>
      </c>
      <c r="Q418" s="7" t="s">
        <v>27</v>
      </c>
      <c r="R418" s="7" t="s">
        <v>27</v>
      </c>
      <c r="S418" s="7" t="s">
        <v>27</v>
      </c>
      <c r="T418" s="7" t="s">
        <v>27</v>
      </c>
      <c r="U418" s="7" t="s">
        <v>27</v>
      </c>
      <c r="V418" s="7" t="s">
        <v>114</v>
      </c>
      <c r="W418" s="7" t="s">
        <v>27</v>
      </c>
      <c r="X418" s="9" t="s">
        <v>27</v>
      </c>
    </row>
    <row r="419" spans="1:24">
      <c r="A419" s="9">
        <f>'Main Meals'!C418</f>
        <v>40885</v>
      </c>
      <c r="B419" s="9" t="str">
        <f>'Main Meals'!D418</f>
        <v>Holiday Experience  (Sea Bass)</v>
      </c>
      <c r="C419" s="7" t="s">
        <v>27</v>
      </c>
      <c r="D419" s="7" t="s">
        <v>27</v>
      </c>
      <c r="E419" s="7" t="s">
        <v>27</v>
      </c>
      <c r="F419" s="7" t="s">
        <v>27</v>
      </c>
      <c r="G419" s="7" t="s">
        <v>27</v>
      </c>
      <c r="H419" s="7" t="s">
        <v>27</v>
      </c>
      <c r="I419" s="7" t="s">
        <v>27</v>
      </c>
      <c r="J419" s="7" t="s">
        <v>27</v>
      </c>
      <c r="K419" s="7" t="s">
        <v>114</v>
      </c>
      <c r="L419" s="7" t="s">
        <v>27</v>
      </c>
      <c r="M419" s="7" t="s">
        <v>27</v>
      </c>
      <c r="N419" s="7" t="s">
        <v>27</v>
      </c>
      <c r="O419" s="7" t="s">
        <v>27</v>
      </c>
      <c r="P419" s="7" t="s">
        <v>27</v>
      </c>
      <c r="Q419" s="7" t="s">
        <v>27</v>
      </c>
      <c r="R419" s="7" t="s">
        <v>27</v>
      </c>
      <c r="S419" s="7" t="s">
        <v>27</v>
      </c>
      <c r="T419" s="7" t="s">
        <v>27</v>
      </c>
      <c r="U419" s="7" t="s">
        <v>27</v>
      </c>
      <c r="V419" s="7" t="s">
        <v>114</v>
      </c>
      <c r="W419" s="7" t="s">
        <v>27</v>
      </c>
      <c r="X419" s="9" t="s">
        <v>27</v>
      </c>
    </row>
    <row r="420" spans="1:24">
      <c r="A420" s="9">
        <f>'Main Meals'!C419</f>
        <v>40886</v>
      </c>
      <c r="B420" s="9" t="str">
        <f>'Main Meals'!D419</f>
        <v>Holiday Experience  (Lamb)</v>
      </c>
      <c r="C420" s="7" t="s">
        <v>27</v>
      </c>
      <c r="D420" s="7" t="s">
        <v>27</v>
      </c>
      <c r="E420" s="7" t="s">
        <v>27</v>
      </c>
      <c r="F420" s="7" t="s">
        <v>27</v>
      </c>
      <c r="G420" s="7" t="s">
        <v>27</v>
      </c>
      <c r="H420" s="7" t="s">
        <v>114</v>
      </c>
      <c r="I420" s="7" t="s">
        <v>27</v>
      </c>
      <c r="J420" s="7" t="s">
        <v>27</v>
      </c>
      <c r="K420" s="7" t="s">
        <v>114</v>
      </c>
      <c r="L420" s="7" t="s">
        <v>27</v>
      </c>
      <c r="M420" s="7" t="s">
        <v>27</v>
      </c>
      <c r="N420" s="7" t="s">
        <v>27</v>
      </c>
      <c r="O420" s="7" t="s">
        <v>27</v>
      </c>
      <c r="P420" s="7" t="s">
        <v>27</v>
      </c>
      <c r="Q420" s="7" t="s">
        <v>27</v>
      </c>
      <c r="R420" s="7" t="s">
        <v>27</v>
      </c>
      <c r="S420" s="7" t="s">
        <v>27</v>
      </c>
      <c r="T420" s="7" t="s">
        <v>27</v>
      </c>
      <c r="U420" s="7" t="s">
        <v>27</v>
      </c>
      <c r="V420" s="7" t="s">
        <v>114</v>
      </c>
      <c r="W420" s="7" t="s">
        <v>27</v>
      </c>
      <c r="X420" s="9" t="s">
        <v>27</v>
      </c>
    </row>
    <row r="421" spans="1:24">
      <c r="A421" s="9">
        <f>'Main Meals'!C420</f>
        <v>89201</v>
      </c>
      <c r="B421" s="9" t="str">
        <f>'Main Meals'!D420</f>
        <v xml:space="preserve">Black Sea Bass in Persillade with Almond-Mint Rice Pilaf </v>
      </c>
      <c r="C421" s="7" t="s">
        <v>305</v>
      </c>
      <c r="D421" s="7" t="s">
        <v>305</v>
      </c>
      <c r="E421" s="7" t="s">
        <v>305</v>
      </c>
      <c r="F421" s="7" t="s">
        <v>305</v>
      </c>
      <c r="G421" s="7" t="s">
        <v>305</v>
      </c>
      <c r="H421" s="7" t="s">
        <v>305</v>
      </c>
      <c r="I421" s="7" t="s">
        <v>305</v>
      </c>
      <c r="J421" s="7" t="s">
        <v>305</v>
      </c>
      <c r="K421" s="7" t="s">
        <v>305</v>
      </c>
      <c r="L421" s="7" t="s">
        <v>305</v>
      </c>
      <c r="M421" s="7" t="s">
        <v>305</v>
      </c>
      <c r="N421" s="7" t="s">
        <v>305</v>
      </c>
      <c r="O421" s="7" t="s">
        <v>305</v>
      </c>
      <c r="P421" s="7" t="s">
        <v>305</v>
      </c>
      <c r="Q421" s="7" t="s">
        <v>305</v>
      </c>
      <c r="R421" s="7" t="s">
        <v>305</v>
      </c>
      <c r="S421" s="7" t="s">
        <v>305</v>
      </c>
      <c r="T421" s="7" t="s">
        <v>305</v>
      </c>
      <c r="U421" s="7" t="s">
        <v>305</v>
      </c>
      <c r="V421" s="7" t="s">
        <v>305</v>
      </c>
      <c r="W421" s="7" t="s">
        <v>305</v>
      </c>
      <c r="X421" s="7" t="s">
        <v>305</v>
      </c>
    </row>
    <row r="422" spans="1:24">
      <c r="A422" s="9">
        <f>'Main Meals'!C421</f>
        <v>89301</v>
      </c>
      <c r="B422" s="9" t="str">
        <f>'Main Meals'!D421</f>
        <v xml:space="preserve">Colorado Lamb Loin in Persillade with Almond-Mint Rice Pilaf </v>
      </c>
      <c r="C422" s="7" t="s">
        <v>305</v>
      </c>
      <c r="D422" s="7" t="s">
        <v>305</v>
      </c>
      <c r="E422" s="7" t="s">
        <v>305</v>
      </c>
      <c r="F422" s="7" t="s">
        <v>305</v>
      </c>
      <c r="G422" s="7" t="s">
        <v>305</v>
      </c>
      <c r="H422" s="7" t="s">
        <v>305</v>
      </c>
      <c r="I422" s="7" t="s">
        <v>305</v>
      </c>
      <c r="J422" s="7" t="s">
        <v>305</v>
      </c>
      <c r="K422" s="7" t="s">
        <v>305</v>
      </c>
      <c r="L422" s="7" t="s">
        <v>305</v>
      </c>
      <c r="M422" s="7" t="s">
        <v>305</v>
      </c>
      <c r="N422" s="7" t="s">
        <v>305</v>
      </c>
      <c r="O422" s="7" t="s">
        <v>305</v>
      </c>
      <c r="P422" s="7" t="s">
        <v>305</v>
      </c>
      <c r="Q422" s="7" t="s">
        <v>305</v>
      </c>
      <c r="R422" s="7" t="s">
        <v>305</v>
      </c>
      <c r="S422" s="7" t="s">
        <v>305</v>
      </c>
      <c r="T422" s="7" t="s">
        <v>305</v>
      </c>
      <c r="U422" s="7" t="s">
        <v>305</v>
      </c>
      <c r="V422" s="7" t="s">
        <v>305</v>
      </c>
      <c r="W422" s="7" t="s">
        <v>305</v>
      </c>
      <c r="X422" s="7" t="s">
        <v>305</v>
      </c>
    </row>
    <row r="423" spans="1:24">
      <c r="A423" s="9">
        <f>'Main Meals'!C422</f>
        <v>89401</v>
      </c>
      <c r="B423" s="9" t="str">
        <f>'Main Meals'!D422</f>
        <v xml:space="preserve">Lobster Bisque </v>
      </c>
      <c r="C423" s="7" t="s">
        <v>305</v>
      </c>
      <c r="D423" s="7" t="s">
        <v>305</v>
      </c>
      <c r="E423" s="7" t="s">
        <v>305</v>
      </c>
      <c r="F423" s="7" t="s">
        <v>305</v>
      </c>
      <c r="G423" s="7" t="s">
        <v>305</v>
      </c>
      <c r="H423" s="7" t="s">
        <v>305</v>
      </c>
      <c r="I423" s="7" t="s">
        <v>305</v>
      </c>
      <c r="J423" s="7" t="s">
        <v>305</v>
      </c>
      <c r="K423" s="7" t="s">
        <v>305</v>
      </c>
      <c r="L423" s="7" t="s">
        <v>305</v>
      </c>
      <c r="M423" s="7" t="s">
        <v>305</v>
      </c>
      <c r="N423" s="7" t="s">
        <v>305</v>
      </c>
      <c r="O423" s="7" t="s">
        <v>305</v>
      </c>
      <c r="P423" s="7" t="s">
        <v>305</v>
      </c>
      <c r="Q423" s="7" t="s">
        <v>305</v>
      </c>
      <c r="R423" s="7" t="s">
        <v>305</v>
      </c>
      <c r="S423" s="7" t="s">
        <v>305</v>
      </c>
      <c r="T423" s="7" t="s">
        <v>305</v>
      </c>
      <c r="U423" s="7" t="s">
        <v>305</v>
      </c>
      <c r="V423" s="7" t="s">
        <v>305</v>
      </c>
      <c r="W423" s="7" t="s">
        <v>305</v>
      </c>
      <c r="X423" s="7" t="s">
        <v>305</v>
      </c>
    </row>
    <row r="424" spans="1:24">
      <c r="A424" s="9">
        <f>'Main Meals'!C423</f>
        <v>89501</v>
      </c>
      <c r="B424" s="9" t="str">
        <f>'Main Meals'!D423</f>
        <v xml:space="preserve">Baby Carrots and Radicchio in Blood Orange Sauce </v>
      </c>
      <c r="C424" s="7" t="s">
        <v>305</v>
      </c>
      <c r="D424" s="7" t="s">
        <v>305</v>
      </c>
      <c r="E424" s="7" t="s">
        <v>305</v>
      </c>
      <c r="F424" s="7" t="s">
        <v>305</v>
      </c>
      <c r="G424" s="7" t="s">
        <v>305</v>
      </c>
      <c r="H424" s="7" t="s">
        <v>305</v>
      </c>
      <c r="I424" s="7" t="s">
        <v>305</v>
      </c>
      <c r="J424" s="7" t="s">
        <v>305</v>
      </c>
      <c r="K424" s="7" t="s">
        <v>305</v>
      </c>
      <c r="L424" s="7" t="s">
        <v>305</v>
      </c>
      <c r="M424" s="7" t="s">
        <v>305</v>
      </c>
      <c r="N424" s="7" t="s">
        <v>305</v>
      </c>
      <c r="O424" s="7" t="s">
        <v>305</v>
      </c>
      <c r="P424" s="7" t="s">
        <v>305</v>
      </c>
      <c r="Q424" s="7" t="s">
        <v>305</v>
      </c>
      <c r="R424" s="7" t="s">
        <v>305</v>
      </c>
      <c r="S424" s="7" t="s">
        <v>305</v>
      </c>
      <c r="T424" s="7" t="s">
        <v>305</v>
      </c>
      <c r="U424" s="7" t="s">
        <v>305</v>
      </c>
      <c r="V424" s="7" t="s">
        <v>305</v>
      </c>
      <c r="W424" s="7" t="s">
        <v>305</v>
      </c>
      <c r="X424" s="7" t="s">
        <v>305</v>
      </c>
    </row>
    <row r="425" spans="1:24">
      <c r="A425" s="9">
        <f>'Main Meals'!C424</f>
        <v>89601</v>
      </c>
      <c r="B425" s="9" t="str">
        <f>'Main Meals'!D424</f>
        <v xml:space="preserve">Coulant au Chocolat  </v>
      </c>
      <c r="C425" s="7" t="s">
        <v>305</v>
      </c>
      <c r="D425" s="7" t="s">
        <v>305</v>
      </c>
      <c r="E425" s="7" t="s">
        <v>305</v>
      </c>
      <c r="F425" s="7" t="s">
        <v>305</v>
      </c>
      <c r="G425" s="7" t="s">
        <v>305</v>
      </c>
      <c r="H425" s="7" t="s">
        <v>305</v>
      </c>
      <c r="I425" s="7" t="s">
        <v>305</v>
      </c>
      <c r="J425" s="7" t="s">
        <v>305</v>
      </c>
      <c r="K425" s="7" t="s">
        <v>305</v>
      </c>
      <c r="L425" s="7" t="s">
        <v>305</v>
      </c>
      <c r="M425" s="7" t="s">
        <v>305</v>
      </c>
      <c r="N425" s="7" t="s">
        <v>305</v>
      </c>
      <c r="O425" s="7" t="s">
        <v>305</v>
      </c>
      <c r="P425" s="7" t="s">
        <v>305</v>
      </c>
      <c r="Q425" s="7" t="s">
        <v>305</v>
      </c>
      <c r="R425" s="7" t="s">
        <v>305</v>
      </c>
      <c r="S425" s="7" t="s">
        <v>305</v>
      </c>
      <c r="T425" s="7" t="s">
        <v>305</v>
      </c>
      <c r="U425" s="7" t="s">
        <v>305</v>
      </c>
      <c r="V425" s="7" t="s">
        <v>305</v>
      </c>
      <c r="W425" s="7" t="s">
        <v>305</v>
      </c>
      <c r="X425" s="7" t="s">
        <v>305</v>
      </c>
    </row>
    <row r="426" spans="1:24">
      <c r="A426" s="9">
        <f>'Main Meals'!C425</f>
        <v>89701</v>
      </c>
      <c r="B426" s="9" t="str">
        <f>'Main Meals'!D425</f>
        <v xml:space="preserve">Terrine of Dungeness Crab </v>
      </c>
      <c r="C426" s="7" t="s">
        <v>305</v>
      </c>
      <c r="D426" s="7" t="s">
        <v>305</v>
      </c>
      <c r="E426" s="7" t="s">
        <v>305</v>
      </c>
      <c r="F426" s="7" t="s">
        <v>305</v>
      </c>
      <c r="G426" s="7" t="s">
        <v>305</v>
      </c>
      <c r="H426" s="7" t="s">
        <v>305</v>
      </c>
      <c r="I426" s="7" t="s">
        <v>305</v>
      </c>
      <c r="J426" s="7" t="s">
        <v>305</v>
      </c>
      <c r="K426" s="7" t="s">
        <v>305</v>
      </c>
      <c r="L426" s="7" t="s">
        <v>305</v>
      </c>
      <c r="M426" s="7" t="s">
        <v>305</v>
      </c>
      <c r="N426" s="7" t="s">
        <v>305</v>
      </c>
      <c r="O426" s="7" t="s">
        <v>305</v>
      </c>
      <c r="P426" s="7" t="s">
        <v>305</v>
      </c>
      <c r="Q426" s="7" t="s">
        <v>305</v>
      </c>
      <c r="R426" s="7" t="s">
        <v>305</v>
      </c>
      <c r="S426" s="7" t="s">
        <v>305</v>
      </c>
      <c r="T426" s="7" t="s">
        <v>305</v>
      </c>
      <c r="U426" s="7" t="s">
        <v>305</v>
      </c>
      <c r="V426" s="7" t="s">
        <v>305</v>
      </c>
      <c r="W426" s="7" t="s">
        <v>305</v>
      </c>
      <c r="X426" s="7" t="s">
        <v>305</v>
      </c>
    </row>
    <row r="427" spans="1:24">
      <c r="A427" s="9">
        <f>'Main Meals'!C426</f>
        <v>40887</v>
      </c>
      <c r="B427" s="9" t="str">
        <f>'Main Meals'!D426</f>
        <v>Valentines Bundle  (double sea bass)</v>
      </c>
      <c r="C427" s="7" t="s">
        <v>27</v>
      </c>
      <c r="D427" s="7" t="s">
        <v>27</v>
      </c>
      <c r="E427" s="7" t="s">
        <v>114</v>
      </c>
      <c r="F427" s="7" t="s">
        <v>27</v>
      </c>
      <c r="G427" s="7" t="s">
        <v>27</v>
      </c>
      <c r="H427" s="7" t="s">
        <v>27</v>
      </c>
      <c r="I427" s="7" t="s">
        <v>27</v>
      </c>
      <c r="J427" s="7" t="s">
        <v>27</v>
      </c>
      <c r="K427" s="7" t="s">
        <v>114</v>
      </c>
      <c r="L427" s="7" t="s">
        <v>27</v>
      </c>
      <c r="M427" s="7" t="s">
        <v>27</v>
      </c>
      <c r="N427" s="7" t="s">
        <v>27</v>
      </c>
      <c r="O427" s="7" t="s">
        <v>27</v>
      </c>
      <c r="P427" s="7" t="s">
        <v>27</v>
      </c>
      <c r="Q427" s="7" t="s">
        <v>114</v>
      </c>
      <c r="R427" s="7" t="s">
        <v>27</v>
      </c>
      <c r="S427" s="7" t="s">
        <v>114</v>
      </c>
      <c r="T427" s="7" t="s">
        <v>27</v>
      </c>
      <c r="U427" s="7" t="s">
        <v>27</v>
      </c>
      <c r="V427" s="7" t="s">
        <v>114</v>
      </c>
      <c r="W427" s="7" t="s">
        <v>27</v>
      </c>
      <c r="X427" s="9" t="s">
        <v>27</v>
      </c>
    </row>
    <row r="428" spans="1:24">
      <c r="A428" s="9">
        <f>'Main Meals'!C427</f>
        <v>40888</v>
      </c>
      <c r="B428" s="9" t="str">
        <f>'Main Meals'!D427</f>
        <v>Valentines Bundle  (double lamb)</v>
      </c>
      <c r="C428" s="7" t="s">
        <v>27</v>
      </c>
      <c r="D428" s="7" t="s">
        <v>27</v>
      </c>
      <c r="E428" s="7" t="s">
        <v>27</v>
      </c>
      <c r="F428" s="7" t="s">
        <v>27</v>
      </c>
      <c r="G428" s="7" t="s">
        <v>27</v>
      </c>
      <c r="H428" s="7" t="s">
        <v>114</v>
      </c>
      <c r="I428" s="7" t="s">
        <v>27</v>
      </c>
      <c r="J428" s="7" t="s">
        <v>27</v>
      </c>
      <c r="K428" s="7" t="s">
        <v>114</v>
      </c>
      <c r="L428" s="7" t="s">
        <v>27</v>
      </c>
      <c r="M428" s="7" t="s">
        <v>27</v>
      </c>
      <c r="N428" s="7" t="s">
        <v>27</v>
      </c>
      <c r="O428" s="7" t="s">
        <v>27</v>
      </c>
      <c r="P428" s="7" t="s">
        <v>27</v>
      </c>
      <c r="Q428" s="7" t="s">
        <v>114</v>
      </c>
      <c r="R428" s="7" t="s">
        <v>27</v>
      </c>
      <c r="S428" s="7" t="s">
        <v>114</v>
      </c>
      <c r="T428" s="7" t="s">
        <v>27</v>
      </c>
      <c r="U428" s="7" t="s">
        <v>27</v>
      </c>
      <c r="V428" s="7" t="s">
        <v>114</v>
      </c>
      <c r="W428" s="7" t="s">
        <v>27</v>
      </c>
      <c r="X428" s="9" t="s">
        <v>27</v>
      </c>
    </row>
    <row r="429" spans="1:24">
      <c r="A429" s="9">
        <f>'Main Meals'!C428</f>
        <v>40889</v>
      </c>
      <c r="B429" s="9" t="str">
        <f>'Main Meals'!D428</f>
        <v>Valentines Bundle  (one lamb one bass)</v>
      </c>
      <c r="C429" s="7" t="s">
        <v>27</v>
      </c>
      <c r="D429" s="7" t="s">
        <v>27</v>
      </c>
      <c r="E429" s="7" t="s">
        <v>27</v>
      </c>
      <c r="F429" s="7" t="s">
        <v>27</v>
      </c>
      <c r="G429" s="7" t="s">
        <v>27</v>
      </c>
      <c r="H429" s="7" t="s">
        <v>27</v>
      </c>
      <c r="I429" s="7" t="s">
        <v>27</v>
      </c>
      <c r="J429" s="7" t="s">
        <v>27</v>
      </c>
      <c r="K429" s="7" t="s">
        <v>114</v>
      </c>
      <c r="L429" s="7" t="s">
        <v>27</v>
      </c>
      <c r="M429" s="7" t="s">
        <v>27</v>
      </c>
      <c r="N429" s="7" t="s">
        <v>27</v>
      </c>
      <c r="O429" s="7" t="s">
        <v>27</v>
      </c>
      <c r="P429" s="7" t="s">
        <v>27</v>
      </c>
      <c r="Q429" s="7" t="s">
        <v>114</v>
      </c>
      <c r="R429" s="7" t="s">
        <v>27</v>
      </c>
      <c r="S429" s="7" t="s">
        <v>114</v>
      </c>
      <c r="T429" s="7" t="s">
        <v>27</v>
      </c>
      <c r="U429" s="7" t="s">
        <v>27</v>
      </c>
      <c r="V429" s="7" t="s">
        <v>114</v>
      </c>
      <c r="W429" s="7" t="s">
        <v>27</v>
      </c>
      <c r="X429" s="9" t="s">
        <v>27</v>
      </c>
    </row>
    <row r="430" spans="1:24">
      <c r="A430" s="9">
        <f>'Main Meals'!C429</f>
        <v>89801</v>
      </c>
      <c r="B430" s="9" t="str">
        <f>'Main Meals'!D429</f>
        <v xml:space="preserve">Coulants au Chocolat &amp; Strawberry Ganache Lollipops </v>
      </c>
      <c r="C430" s="7" t="s">
        <v>305</v>
      </c>
      <c r="D430" s="7" t="s">
        <v>305</v>
      </c>
      <c r="E430" s="7" t="s">
        <v>305</v>
      </c>
      <c r="F430" s="7" t="s">
        <v>305</v>
      </c>
      <c r="G430" s="7" t="s">
        <v>305</v>
      </c>
      <c r="H430" s="7" t="s">
        <v>305</v>
      </c>
      <c r="I430" s="7" t="s">
        <v>305</v>
      </c>
      <c r="J430" s="7" t="s">
        <v>305</v>
      </c>
      <c r="K430" s="7" t="s">
        <v>305</v>
      </c>
      <c r="L430" s="7" t="s">
        <v>305</v>
      </c>
      <c r="M430" s="7" t="s">
        <v>305</v>
      </c>
      <c r="N430" s="7" t="s">
        <v>305</v>
      </c>
      <c r="O430" s="7" t="s">
        <v>305</v>
      </c>
      <c r="P430" s="7" t="s">
        <v>305</v>
      </c>
      <c r="Q430" s="7" t="s">
        <v>305</v>
      </c>
      <c r="R430" s="7" t="s">
        <v>305</v>
      </c>
      <c r="S430" s="7" t="s">
        <v>305</v>
      </c>
      <c r="T430" s="7" t="s">
        <v>305</v>
      </c>
      <c r="U430" s="7" t="s">
        <v>305</v>
      </c>
      <c r="V430" s="7" t="s">
        <v>305</v>
      </c>
      <c r="W430" s="7" t="s">
        <v>305</v>
      </c>
      <c r="X430" s="7" t="s">
        <v>305</v>
      </c>
    </row>
    <row r="431" spans="1:24">
      <c r="A431" s="9">
        <f>'Main Meals'!C430</f>
        <v>20210</v>
      </c>
      <c r="B431" s="9" t="str">
        <f>'Main Meals'!D430</f>
        <v xml:space="preserve">Tortilla Española  </v>
      </c>
    </row>
    <row r="432" spans="1:24">
      <c r="A432" s="9">
        <f>'Main Meals'!C431</f>
        <v>30210</v>
      </c>
      <c r="B432" s="9" t="str">
        <f>'Main Meals'!D431</f>
        <v xml:space="preserve">Chicken &amp; Rice Soup </v>
      </c>
    </row>
    <row r="433" spans="1:2">
      <c r="A433" s="9">
        <f>'Main Meals'!C432</f>
        <v>7810</v>
      </c>
      <c r="B433" s="9" t="str">
        <f>'Main Meals'!D432</f>
        <v xml:space="preserve">Three-Spice Turkey Chili </v>
      </c>
    </row>
    <row r="434" spans="1:2">
      <c r="A434" s="9">
        <f>'Main Meals'!C433</f>
        <v>8010</v>
      </c>
      <c r="B434" s="9" t="str">
        <f>'Main Meals'!D433</f>
        <v xml:space="preserve">Carrot Ginger Soup </v>
      </c>
    </row>
    <row r="435" spans="1:2">
      <c r="A435" s="9">
        <f>'Main Meals'!C434</f>
        <v>30610</v>
      </c>
      <c r="B435" s="9" t="str">
        <f>'Main Meals'!D434</f>
        <v>Tortilla Soup (Chicken)</v>
      </c>
    </row>
    <row r="436" spans="1:2">
      <c r="A436" s="9">
        <f>'Main Meals'!C435</f>
        <v>30611</v>
      </c>
      <c r="B436" s="9" t="str">
        <f>'Main Meals'!D435</f>
        <v>Tortilla Soup (Vegetable)</v>
      </c>
    </row>
    <row r="437" spans="1:2">
      <c r="A437" s="9">
        <f>'Main Meals'!C436</f>
        <v>11010</v>
      </c>
      <c r="B437" s="9" t="str">
        <f>'Main Meals'!D436</f>
        <v xml:space="preserve">​Grab &amp; Go Gazpacho </v>
      </c>
    </row>
    <row r="438" spans="1:2">
      <c r="A438" s="9">
        <f>'Main Meals'!C437</f>
        <v>14010</v>
      </c>
      <c r="B438" s="9" t="str">
        <f>'Main Meals'!D437</f>
        <v xml:space="preserve">Mashed Sweet Potato  </v>
      </c>
    </row>
    <row r="439" spans="1:2">
      <c r="A439" s="9">
        <f>'Main Meals'!C438</f>
        <v>10210</v>
      </c>
      <c r="B439" s="9" t="str">
        <f>'Main Meals'!D438</f>
        <v xml:space="preserve">Roasted Broccoli, Carrots and Brussel Sprouts </v>
      </c>
    </row>
    <row r="440" spans="1:2">
      <c r="A440" s="9">
        <f>'Main Meals'!C439</f>
        <v>5810</v>
      </c>
      <c r="B440" s="9" t="str">
        <f>'Main Meals'!D439</f>
        <v xml:space="preserve">Rosemary Whipped Potatoes </v>
      </c>
    </row>
    <row r="441" spans="1:2">
      <c r="A441" s="9">
        <f>'Main Meals'!C440</f>
        <v>6110</v>
      </c>
      <c r="B441" s="9" t="str">
        <f>'Main Meals'!D440</f>
        <v xml:space="preserve">Green Beans with Toasted Almonds </v>
      </c>
    </row>
    <row r="442" spans="1:2">
      <c r="A442" s="9">
        <f>'Main Meals'!C441</f>
        <v>30910</v>
      </c>
      <c r="B442" s="9" t="str">
        <f>'Main Meals'!D441</f>
        <v xml:space="preserve">Salmon with Dill </v>
      </c>
    </row>
    <row r="443" spans="1:2">
      <c r="A443" s="9">
        <f>'Main Meals'!C442</f>
        <v>10410</v>
      </c>
      <c r="B443" s="9" t="str">
        <f>'Main Meals'!D442</f>
        <v xml:space="preserve">Cumin Roasted Carrots &amp; Parsnips </v>
      </c>
    </row>
    <row r="444" spans="1:2">
      <c r="A444" s="9">
        <f>'Main Meals'!C443</f>
        <v>40210</v>
      </c>
      <c r="B444" s="9" t="str">
        <f>'Main Meals'!D443</f>
        <v xml:space="preserve">Roasted Shrimp </v>
      </c>
    </row>
    <row r="445" spans="1:2">
      <c r="A445" s="9">
        <f>'Main Meals'!C444</f>
        <v>13310</v>
      </c>
      <c r="B445" s="9" t="str">
        <f>'Main Meals'!D444</f>
        <v xml:space="preserve">Hummus   </v>
      </c>
    </row>
    <row r="446" spans="1:2">
      <c r="A446" s="9">
        <f>'Main Meals'!C445</f>
        <v>8610</v>
      </c>
      <c r="B446" s="9" t="str">
        <f>'Main Meals'!D445</f>
        <v xml:space="preserve">Herbed Quinoa </v>
      </c>
    </row>
    <row r="447" spans="1:2">
      <c r="A447" s="9">
        <f>'Main Meals'!C446</f>
        <v>84010</v>
      </c>
      <c r="B447" s="9" t="str">
        <f>'Main Meals'!D446</f>
        <v xml:space="preserve">Falafel with Kale Sesame Salad </v>
      </c>
    </row>
    <row r="448" spans="1:2">
      <c r="A448" s="9">
        <f>'Main Meals'!C447</f>
        <v>80410</v>
      </c>
      <c r="B448" s="9" t="str">
        <f>'Main Meals'!D447</f>
        <v xml:space="preserve">Gefilte Fish </v>
      </c>
    </row>
    <row r="449" spans="1:24">
      <c r="A449" s="9">
        <f>'Main Meals'!C448</f>
        <v>88210</v>
      </c>
      <c r="B449" s="9" t="str">
        <f>'Main Meals'!D448</f>
        <v xml:space="preserve">Macarons </v>
      </c>
    </row>
    <row r="450" spans="1:24">
      <c r="A450" s="9">
        <f>'Main Meals'!C449</f>
        <v>89110</v>
      </c>
      <c r="B450" s="9" t="str">
        <f>'Main Meals'!D449</f>
        <v xml:space="preserve">Coconut Macaroons  </v>
      </c>
    </row>
    <row r="451" spans="1:24">
      <c r="A451" s="9">
        <f>'Main Meals'!C450</f>
        <v>89910</v>
      </c>
      <c r="B451" s="9" t="str">
        <f>'Main Meals'!D450</f>
        <v xml:space="preserve">Roasted Kabocha Squash </v>
      </c>
    </row>
    <row r="452" spans="1:24">
      <c r="A452" s="9">
        <f>'Main Meals'!C451</f>
        <v>90001</v>
      </c>
      <c r="B452" s="9" t="str">
        <f>'Main Meals'!D451</f>
        <v xml:space="preserve">Chicken Fricasse  </v>
      </c>
      <c r="C452" s="7" t="s">
        <v>27</v>
      </c>
      <c r="D452" s="7" t="s">
        <v>27</v>
      </c>
      <c r="E452" s="7" t="s">
        <v>27</v>
      </c>
      <c r="F452" s="7" t="s">
        <v>114</v>
      </c>
      <c r="G452" s="7" t="s">
        <v>114</v>
      </c>
      <c r="H452" s="7" t="s">
        <v>114</v>
      </c>
      <c r="I452" s="7" t="s">
        <v>114</v>
      </c>
      <c r="J452" s="7" t="s">
        <v>27</v>
      </c>
      <c r="K452" s="7" t="s">
        <v>114</v>
      </c>
      <c r="L452" s="7" t="s">
        <v>114</v>
      </c>
      <c r="M452" s="7" t="s">
        <v>27</v>
      </c>
      <c r="N452" s="7" t="s">
        <v>114</v>
      </c>
      <c r="O452" s="7" t="s">
        <v>27</v>
      </c>
      <c r="P452" s="7" t="s">
        <v>114</v>
      </c>
      <c r="Q452" s="7" t="s">
        <v>114</v>
      </c>
      <c r="R452" s="7" t="s">
        <v>27</v>
      </c>
      <c r="S452" s="7" t="s">
        <v>114</v>
      </c>
      <c r="T452" s="7" t="s">
        <v>27</v>
      </c>
      <c r="U452" s="7" t="s">
        <v>27</v>
      </c>
      <c r="V452" s="7" t="s">
        <v>114</v>
      </c>
      <c r="W452" s="7" t="s">
        <v>560</v>
      </c>
      <c r="X452" s="9" t="s">
        <v>27</v>
      </c>
    </row>
    <row r="453" spans="1:24">
      <c r="A453" s="9">
        <f>'Main Meals'!C452</f>
        <v>87002</v>
      </c>
      <c r="B453" s="9" t="str">
        <f>'Main Meals'!D452</f>
        <v xml:space="preserve">Popcorn Shrimp </v>
      </c>
      <c r="C453" s="7" t="s">
        <v>27</v>
      </c>
      <c r="D453" s="7" t="s">
        <v>27</v>
      </c>
      <c r="E453" s="7" t="s">
        <v>114</v>
      </c>
      <c r="F453" s="7" t="s">
        <v>27</v>
      </c>
      <c r="G453" s="7" t="s">
        <v>114</v>
      </c>
      <c r="H453" s="7" t="s">
        <v>114</v>
      </c>
      <c r="I453" s="7" t="s">
        <v>27</v>
      </c>
      <c r="J453" s="7" t="s">
        <v>114</v>
      </c>
      <c r="K453" s="7" t="s">
        <v>114</v>
      </c>
      <c r="L453" s="7" t="s">
        <v>27</v>
      </c>
      <c r="M453" s="7" t="s">
        <v>27</v>
      </c>
      <c r="N453" s="7" t="s">
        <v>114</v>
      </c>
      <c r="O453" s="7" t="s">
        <v>114</v>
      </c>
      <c r="P453" s="7" t="s">
        <v>27</v>
      </c>
      <c r="Q453" s="7" t="s">
        <v>114</v>
      </c>
      <c r="R453" s="7" t="s">
        <v>27</v>
      </c>
      <c r="S453" s="7" t="s">
        <v>27</v>
      </c>
      <c r="T453" s="7" t="s">
        <v>27</v>
      </c>
      <c r="U453" s="7" t="s">
        <v>27</v>
      </c>
      <c r="V453" s="7" t="s">
        <v>114</v>
      </c>
      <c r="W453" s="7" t="s">
        <v>27</v>
      </c>
      <c r="X453" s="9" t="s">
        <v>114</v>
      </c>
    </row>
    <row r="454" spans="1:24">
      <c r="A454" s="9">
        <f>'Main Meals'!C453</f>
        <v>91001</v>
      </c>
      <c r="B454" s="9" t="str">
        <f>'Main Meals'!D453</f>
        <v>Potato Kugel (16 oz)</v>
      </c>
      <c r="C454" s="7" t="s">
        <v>27</v>
      </c>
      <c r="D454" s="7" t="s">
        <v>114</v>
      </c>
      <c r="E454" s="7" t="s">
        <v>114</v>
      </c>
      <c r="F454" s="7" t="s">
        <v>114</v>
      </c>
      <c r="G454" s="7" t="s">
        <v>27</v>
      </c>
      <c r="H454" s="7" t="s">
        <v>114</v>
      </c>
      <c r="I454" s="7" t="s">
        <v>114</v>
      </c>
      <c r="J454" s="7" t="s">
        <v>114</v>
      </c>
      <c r="K454" s="7" t="s">
        <v>114</v>
      </c>
      <c r="L454" s="7" t="s">
        <v>114</v>
      </c>
      <c r="M454" s="7" t="s">
        <v>114</v>
      </c>
      <c r="N454" s="7" t="s">
        <v>114</v>
      </c>
      <c r="O454" s="7" t="s">
        <v>114</v>
      </c>
      <c r="P454" s="7" t="s">
        <v>114</v>
      </c>
      <c r="Q454" s="7" t="s">
        <v>114</v>
      </c>
      <c r="R454" s="7" t="s">
        <v>114</v>
      </c>
      <c r="S454" s="7" t="s">
        <v>27</v>
      </c>
      <c r="T454" s="7" t="s">
        <v>114</v>
      </c>
      <c r="U454" s="7" t="s">
        <v>27</v>
      </c>
      <c r="V454" s="7" t="s">
        <v>114</v>
      </c>
      <c r="W454" s="7" t="s">
        <v>27</v>
      </c>
      <c r="X454" s="9" t="s">
        <v>27</v>
      </c>
    </row>
    <row r="455" spans="1:24">
      <c r="A455" s="9">
        <f>'Main Meals'!C454</f>
        <v>92001</v>
      </c>
      <c r="B455" s="9" t="str">
        <f>'Main Meals'!D454</f>
        <v xml:space="preserve">Hearty Colorado Lamb Ragu Pasta </v>
      </c>
      <c r="C455" s="7" t="s">
        <v>27</v>
      </c>
      <c r="D455" s="7" t="s">
        <v>27</v>
      </c>
      <c r="E455" s="7" t="s">
        <v>27</v>
      </c>
      <c r="F455" s="7" t="s">
        <v>27</v>
      </c>
      <c r="G455" s="7" t="s">
        <v>114</v>
      </c>
      <c r="H455" s="7" t="s">
        <v>114</v>
      </c>
      <c r="I455" s="7" t="s">
        <v>114</v>
      </c>
      <c r="J455" s="7" t="s">
        <v>114</v>
      </c>
      <c r="K455" s="7" t="s">
        <v>114</v>
      </c>
      <c r="L455" s="7" t="s">
        <v>114</v>
      </c>
      <c r="M455" s="7" t="s">
        <v>27</v>
      </c>
      <c r="N455" s="7" t="s">
        <v>27</v>
      </c>
      <c r="O455" s="7" t="s">
        <v>114</v>
      </c>
      <c r="P455" s="7" t="s">
        <v>114</v>
      </c>
      <c r="Q455" s="7" t="s">
        <v>27</v>
      </c>
      <c r="R455" s="7" t="s">
        <v>27</v>
      </c>
      <c r="S455" s="7" t="s">
        <v>27</v>
      </c>
      <c r="T455" s="7" t="s">
        <v>27</v>
      </c>
      <c r="U455" s="7" t="s">
        <v>27</v>
      </c>
      <c r="V455" s="7" t="s">
        <v>114</v>
      </c>
      <c r="W455" s="7" t="s">
        <v>27</v>
      </c>
      <c r="X455" s="9" t="s">
        <v>27</v>
      </c>
    </row>
    <row r="456" spans="1:24">
      <c r="A456" s="9">
        <f>'Main Meals'!C455</f>
        <v>30902</v>
      </c>
      <c r="B456" s="9" t="str">
        <f>'Main Meals'!D455</f>
        <v>Salmon with Dill (16 oz)</v>
      </c>
      <c r="C456" s="7" t="s">
        <v>27</v>
      </c>
      <c r="D456" s="7" t="s">
        <v>27</v>
      </c>
      <c r="E456" s="7" t="s">
        <v>114</v>
      </c>
      <c r="F456" s="7" t="s">
        <v>114</v>
      </c>
      <c r="G456" s="7" t="s">
        <v>114</v>
      </c>
      <c r="H456" s="7" t="s">
        <v>27</v>
      </c>
      <c r="I456" s="7" t="s">
        <v>114</v>
      </c>
      <c r="J456" s="7" t="s">
        <v>114</v>
      </c>
      <c r="K456" s="7" t="s">
        <v>114</v>
      </c>
      <c r="L456" s="7" t="s">
        <v>114</v>
      </c>
      <c r="M456" s="7" t="s">
        <v>114</v>
      </c>
      <c r="N456" s="7" t="s">
        <v>114</v>
      </c>
      <c r="O456" s="7" t="s">
        <v>114</v>
      </c>
      <c r="P456" s="7" t="s">
        <v>114</v>
      </c>
      <c r="Q456" s="7" t="s">
        <v>114</v>
      </c>
      <c r="R456" s="7" t="s">
        <v>114</v>
      </c>
      <c r="S456" s="7" t="s">
        <v>114</v>
      </c>
      <c r="T456" s="7" t="s">
        <v>114</v>
      </c>
      <c r="U456" s="7" t="s">
        <v>114</v>
      </c>
      <c r="V456" s="7" t="s">
        <v>114</v>
      </c>
      <c r="W456" s="7" t="s">
        <v>27</v>
      </c>
      <c r="X456" s="9" t="s">
        <v>27</v>
      </c>
    </row>
    <row r="457" spans="1:24">
      <c r="A457" s="9">
        <f>'Main Meals'!C456</f>
        <v>13503</v>
      </c>
      <c r="B457" s="9" t="str">
        <f>'Main Meals'!D456</f>
        <v>Sautéed Spinach (16 oz)</v>
      </c>
      <c r="C457" s="7" t="s">
        <v>114</v>
      </c>
      <c r="D457" s="7" t="s">
        <v>114</v>
      </c>
      <c r="E457" s="7" t="s">
        <v>114</v>
      </c>
      <c r="F457" s="7" t="s">
        <v>114</v>
      </c>
      <c r="G457" s="7" t="s">
        <v>114</v>
      </c>
      <c r="H457" s="7" t="s">
        <v>114</v>
      </c>
      <c r="I457" s="7" t="s">
        <v>114</v>
      </c>
      <c r="J457" s="7" t="s">
        <v>114</v>
      </c>
      <c r="K457" s="7" t="s">
        <v>114</v>
      </c>
      <c r="L457" s="7" t="s">
        <v>114</v>
      </c>
      <c r="M457" s="7" t="s">
        <v>114</v>
      </c>
      <c r="N457" s="7" t="s">
        <v>114</v>
      </c>
      <c r="O457" s="7" t="s">
        <v>114</v>
      </c>
      <c r="P457" s="7" t="s">
        <v>114</v>
      </c>
      <c r="Q457" s="7" t="s">
        <v>114</v>
      </c>
      <c r="R457" s="7" t="s">
        <v>114</v>
      </c>
      <c r="S457" s="7" t="s">
        <v>27</v>
      </c>
      <c r="T457" s="7" t="s">
        <v>114</v>
      </c>
      <c r="U457" s="7" t="s">
        <v>114</v>
      </c>
      <c r="V457" s="7" t="s">
        <v>114</v>
      </c>
      <c r="W457" s="7" t="s">
        <v>27</v>
      </c>
      <c r="X457" s="9" t="s">
        <v>27</v>
      </c>
    </row>
    <row r="458" spans="1:24">
      <c r="A458" s="9">
        <f>'Main Meals'!C457</f>
        <v>40890</v>
      </c>
      <c r="B458" s="9" t="str">
        <f>'Main Meals'!D457</f>
        <v xml:space="preserve">Passover Bundle  </v>
      </c>
      <c r="C458" s="7" t="s">
        <v>27</v>
      </c>
      <c r="D458" s="7" t="s">
        <v>27</v>
      </c>
      <c r="E458" s="7" t="s">
        <v>27</v>
      </c>
      <c r="F458" s="7" t="s">
        <v>27</v>
      </c>
      <c r="G458" s="7" t="s">
        <v>27</v>
      </c>
      <c r="H458" s="7" t="s">
        <v>27</v>
      </c>
      <c r="I458" s="7" t="s">
        <v>114</v>
      </c>
      <c r="J458" s="7" t="s">
        <v>27</v>
      </c>
      <c r="K458" s="7" t="s">
        <v>114</v>
      </c>
      <c r="L458" s="7" t="s">
        <v>114</v>
      </c>
      <c r="M458" s="7" t="s">
        <v>27</v>
      </c>
      <c r="N458" s="7" t="s">
        <v>27</v>
      </c>
      <c r="O458" s="7" t="s">
        <v>27</v>
      </c>
      <c r="P458" s="7" t="s">
        <v>27</v>
      </c>
      <c r="Q458" s="7" t="s">
        <v>114</v>
      </c>
      <c r="R458" s="7" t="s">
        <v>27</v>
      </c>
      <c r="S458" s="7" t="s">
        <v>27</v>
      </c>
      <c r="T458" s="7" t="s">
        <v>27</v>
      </c>
      <c r="U458" s="7" t="s">
        <v>27</v>
      </c>
      <c r="V458" s="7" t="s">
        <v>114</v>
      </c>
      <c r="W458" s="7" t="s">
        <v>27</v>
      </c>
      <c r="X458" s="9" t="s">
        <v>27</v>
      </c>
    </row>
    <row r="459" spans="1:24">
      <c r="A459" s="9">
        <f>'Main Meals'!C458</f>
        <v>93001</v>
      </c>
      <c r="B459" s="9" t="str">
        <f>'Main Meals'!D458</f>
        <v xml:space="preserve">Buckwheat Pancakes with Strawberries and Brie </v>
      </c>
      <c r="C459" s="7" t="s">
        <v>27</v>
      </c>
      <c r="D459" s="7" t="s">
        <v>114</v>
      </c>
      <c r="E459" s="7" t="s">
        <v>114</v>
      </c>
      <c r="F459" s="7" t="s">
        <v>27</v>
      </c>
      <c r="G459" s="7" t="s">
        <v>27</v>
      </c>
      <c r="H459" s="7" t="s">
        <v>114</v>
      </c>
      <c r="I459" s="7" t="s">
        <v>114</v>
      </c>
      <c r="J459" s="7" t="s">
        <v>27</v>
      </c>
      <c r="K459" s="7" t="s">
        <v>114</v>
      </c>
      <c r="L459" s="7" t="s">
        <v>114</v>
      </c>
      <c r="M459" s="7" t="s">
        <v>27</v>
      </c>
      <c r="N459" s="7" t="s">
        <v>27</v>
      </c>
      <c r="O459" s="7" t="s">
        <v>27</v>
      </c>
      <c r="P459" s="7" t="s">
        <v>27</v>
      </c>
      <c r="Q459" s="7" t="s">
        <v>114</v>
      </c>
      <c r="R459" s="7" t="s">
        <v>114</v>
      </c>
      <c r="S459" s="7" t="s">
        <v>27</v>
      </c>
      <c r="T459" s="7" t="s">
        <v>27</v>
      </c>
      <c r="U459" s="7" t="s">
        <v>27</v>
      </c>
      <c r="V459" s="7" t="s">
        <v>114</v>
      </c>
      <c r="W459" s="7" t="s">
        <v>27</v>
      </c>
      <c r="X459" s="9" t="s">
        <v>27</v>
      </c>
    </row>
    <row r="460" spans="1:24">
      <c r="A460" s="9">
        <f>'Main Meals'!C459</f>
        <v>94010</v>
      </c>
      <c r="B460" s="9" t="str">
        <f>'Main Meals'!D459</f>
        <v xml:space="preserve">Asian Chicken Salad </v>
      </c>
    </row>
    <row r="461" spans="1:24">
      <c r="A461" s="9">
        <f>'Main Meals'!C460</f>
        <v>93010</v>
      </c>
      <c r="B461" s="9" t="str">
        <f>'Main Meals'!D460</f>
        <v xml:space="preserve">Buckwheat Pancakes with Strawberries and Brie </v>
      </c>
    </row>
    <row r="462" spans="1:24">
      <c r="A462" s="9">
        <f>'Main Meals'!C461</f>
        <v>2002</v>
      </c>
      <c r="B462" s="9" t="str">
        <f>'Main Meals'!D461</f>
        <v>Grilled Salmon (Simply Grilled)</v>
      </c>
      <c r="C462" s="7" t="s">
        <v>27</v>
      </c>
      <c r="D462" s="7" t="s">
        <v>27</v>
      </c>
      <c r="E462" s="7" t="s">
        <v>114</v>
      </c>
      <c r="F462" s="7" t="s">
        <v>114</v>
      </c>
      <c r="G462" s="7" t="s">
        <v>114</v>
      </c>
      <c r="H462" s="7" t="s">
        <v>27</v>
      </c>
      <c r="I462" s="7" t="s">
        <v>114</v>
      </c>
      <c r="J462" s="7" t="s">
        <v>114</v>
      </c>
      <c r="K462" s="7" t="s">
        <v>114</v>
      </c>
      <c r="L462" s="7" t="s">
        <v>27</v>
      </c>
      <c r="M462" s="7" t="s">
        <v>27</v>
      </c>
      <c r="N462" s="7" t="s">
        <v>114</v>
      </c>
      <c r="O462" s="7" t="s">
        <v>27</v>
      </c>
      <c r="P462" s="7" t="s">
        <v>27</v>
      </c>
      <c r="Q462" s="7" t="s">
        <v>114</v>
      </c>
      <c r="R462" s="7" t="s">
        <v>114</v>
      </c>
      <c r="S462" s="7" t="s">
        <v>114</v>
      </c>
      <c r="T462" s="7" t="s">
        <v>27</v>
      </c>
      <c r="U462" s="7" t="s">
        <v>27</v>
      </c>
      <c r="V462" s="7" t="s">
        <v>114</v>
      </c>
      <c r="W462" s="7" t="s">
        <v>27</v>
      </c>
      <c r="X462" s="9" t="s">
        <v>114</v>
      </c>
    </row>
    <row r="463" spans="1:24">
      <c r="A463" s="9">
        <f>'Main Meals'!C462</f>
        <v>95001</v>
      </c>
      <c r="B463" s="9" t="str">
        <f>'Main Meals'!D462</f>
        <v xml:space="preserve">Sea Bass with Roasted Fingerling Potatoes and Broccolini </v>
      </c>
      <c r="C463" s="7" t="s">
        <v>27</v>
      </c>
      <c r="D463" s="7" t="s">
        <v>27</v>
      </c>
      <c r="E463" s="7" t="s">
        <v>114</v>
      </c>
      <c r="F463" s="7" t="s">
        <v>27</v>
      </c>
      <c r="G463" s="7" t="s">
        <v>114</v>
      </c>
      <c r="H463" s="7" t="s">
        <v>27</v>
      </c>
      <c r="I463" s="7" t="s">
        <v>114</v>
      </c>
      <c r="J463" s="7" t="s">
        <v>114</v>
      </c>
      <c r="K463" s="7" t="s">
        <v>114</v>
      </c>
      <c r="L463" s="7" t="s">
        <v>114</v>
      </c>
      <c r="M463" s="7" t="s">
        <v>114</v>
      </c>
      <c r="N463" s="7" t="s">
        <v>114</v>
      </c>
      <c r="O463" s="7" t="s">
        <v>114</v>
      </c>
      <c r="P463" s="7" t="s">
        <v>114</v>
      </c>
      <c r="Q463" s="7" t="s">
        <v>27</v>
      </c>
      <c r="R463" s="7" t="s">
        <v>114</v>
      </c>
      <c r="S463" s="7" t="s">
        <v>114</v>
      </c>
      <c r="T463" s="7" t="s">
        <v>114</v>
      </c>
      <c r="U463" s="7" t="s">
        <v>27</v>
      </c>
      <c r="V463" s="7" t="s">
        <v>114</v>
      </c>
      <c r="W463" s="7" t="s">
        <v>27</v>
      </c>
      <c r="X463" s="9" t="s">
        <v>27</v>
      </c>
    </row>
    <row r="464" spans="1:24">
      <c r="A464" s="9">
        <f>'Main Meals'!C463</f>
        <v>5510</v>
      </c>
      <c r="B464" s="9" t="str">
        <f>'Main Meals'!D463</f>
        <v xml:space="preserve">Pulled BBQ Chicken </v>
      </c>
    </row>
    <row r="465" spans="1:24">
      <c r="A465" s="9">
        <f>'Main Meals'!C464</f>
        <v>95101</v>
      </c>
      <c r="B465" s="9" t="str">
        <f>'Main Meals'!D464</f>
        <v>Caesar Salad (Chicken)</v>
      </c>
      <c r="C465" s="7" t="s">
        <v>27</v>
      </c>
      <c r="D465" s="7" t="s">
        <v>27</v>
      </c>
      <c r="E465" s="7" t="s">
        <v>27</v>
      </c>
      <c r="F465" s="7" t="s">
        <v>27</v>
      </c>
      <c r="G465" s="7" t="s">
        <v>114</v>
      </c>
      <c r="H465" s="7" t="s">
        <v>27</v>
      </c>
      <c r="I465" s="7" t="s">
        <v>114</v>
      </c>
      <c r="J465" s="7" t="s">
        <v>114</v>
      </c>
      <c r="K465" s="7" t="s">
        <v>114</v>
      </c>
      <c r="L465" s="7" t="s">
        <v>27</v>
      </c>
      <c r="M465" s="7" t="s">
        <v>27</v>
      </c>
      <c r="N465" s="7" t="s">
        <v>27</v>
      </c>
      <c r="O465" s="7" t="s">
        <v>114</v>
      </c>
      <c r="P465" s="7" t="s">
        <v>114</v>
      </c>
      <c r="Q465" s="7" t="s">
        <v>114</v>
      </c>
      <c r="R465" s="7" t="s">
        <v>27</v>
      </c>
      <c r="S465" s="7" t="s">
        <v>27</v>
      </c>
      <c r="T465" s="7" t="s">
        <v>114</v>
      </c>
      <c r="U465" s="7" t="s">
        <v>27</v>
      </c>
      <c r="V465" s="7" t="s">
        <v>114</v>
      </c>
      <c r="W465" s="7" t="s">
        <v>27</v>
      </c>
      <c r="X465" s="9" t="s">
        <v>27</v>
      </c>
    </row>
    <row r="466" spans="1:24">
      <c r="A466" s="9">
        <f>'Main Meals'!C465</f>
        <v>95102</v>
      </c>
      <c r="B466" s="9" t="str">
        <f>'Main Meals'!D465</f>
        <v>Caesar Salad (Salmon)</v>
      </c>
      <c r="C466" s="7" t="s">
        <v>27</v>
      </c>
      <c r="D466" s="7" t="s">
        <v>27</v>
      </c>
      <c r="E466" s="7" t="s">
        <v>114</v>
      </c>
      <c r="F466" s="7" t="s">
        <v>27</v>
      </c>
      <c r="G466" s="7" t="s">
        <v>114</v>
      </c>
      <c r="H466" s="7" t="s">
        <v>27</v>
      </c>
      <c r="I466" s="7" t="s">
        <v>114</v>
      </c>
      <c r="J466" s="7" t="s">
        <v>114</v>
      </c>
      <c r="K466" s="7" t="s">
        <v>114</v>
      </c>
      <c r="L466" s="7" t="s">
        <v>27</v>
      </c>
      <c r="M466" s="7" t="s">
        <v>27</v>
      </c>
      <c r="N466" s="7" t="s">
        <v>27</v>
      </c>
      <c r="O466" s="7" t="s">
        <v>114</v>
      </c>
      <c r="P466" s="7" t="s">
        <v>114</v>
      </c>
      <c r="Q466" s="7" t="s">
        <v>114</v>
      </c>
      <c r="R466" s="7" t="s">
        <v>27</v>
      </c>
      <c r="S466" s="7" t="s">
        <v>27</v>
      </c>
      <c r="T466" s="7" t="s">
        <v>27</v>
      </c>
      <c r="U466" s="7" t="s">
        <v>27</v>
      </c>
      <c r="V466" s="7" t="s">
        <v>114</v>
      </c>
      <c r="W466" s="7" t="s">
        <v>27</v>
      </c>
      <c r="X466" s="9" t="s">
        <v>27</v>
      </c>
    </row>
    <row r="467" spans="1:24">
      <c r="A467" s="9">
        <f>'Main Meals'!C466</f>
        <v>95103</v>
      </c>
      <c r="B467" s="9" t="str">
        <f>'Main Meals'!D466</f>
        <v>Caesar Salad (Shrimp)</v>
      </c>
      <c r="C467" s="7" t="s">
        <v>27</v>
      </c>
      <c r="D467" s="7" t="s">
        <v>27</v>
      </c>
      <c r="E467" s="7" t="s">
        <v>114</v>
      </c>
      <c r="F467" s="7" t="s">
        <v>27</v>
      </c>
      <c r="G467" s="7" t="s">
        <v>114</v>
      </c>
      <c r="H467" s="7" t="s">
        <v>27</v>
      </c>
      <c r="I467" s="7" t="s">
        <v>27</v>
      </c>
      <c r="J467" s="7" t="s">
        <v>114</v>
      </c>
      <c r="K467" s="7" t="s">
        <v>114</v>
      </c>
      <c r="L467" s="7" t="s">
        <v>27</v>
      </c>
      <c r="M467" s="7" t="s">
        <v>27</v>
      </c>
      <c r="N467" s="7" t="s">
        <v>27</v>
      </c>
      <c r="O467" s="7" t="s">
        <v>114</v>
      </c>
      <c r="P467" s="7" t="s">
        <v>114</v>
      </c>
      <c r="Q467" s="7" t="s">
        <v>114</v>
      </c>
      <c r="R467" s="7" t="s">
        <v>27</v>
      </c>
      <c r="S467" s="7" t="s">
        <v>27</v>
      </c>
      <c r="T467" s="7" t="s">
        <v>114</v>
      </c>
      <c r="U467" s="7" t="s">
        <v>27</v>
      </c>
      <c r="V467" s="7" t="s">
        <v>114</v>
      </c>
      <c r="W467" s="7" t="s">
        <v>27</v>
      </c>
      <c r="X467" s="9" t="s">
        <v>27</v>
      </c>
    </row>
    <row r="468" spans="1:24">
      <c r="A468" s="9">
        <f>'Main Meals'!C467</f>
        <v>95201</v>
      </c>
      <c r="B468" s="9" t="str">
        <f>'Main Meals'!D467</f>
        <v xml:space="preserve">Arepas </v>
      </c>
      <c r="C468" s="7" t="s">
        <v>27</v>
      </c>
      <c r="D468" s="7" t="s">
        <v>114</v>
      </c>
      <c r="E468" s="7" t="s">
        <v>114</v>
      </c>
      <c r="F468" s="7" t="s">
        <v>27</v>
      </c>
      <c r="G468" s="7" t="s">
        <v>27</v>
      </c>
      <c r="H468" s="7" t="s">
        <v>114</v>
      </c>
      <c r="I468" s="7" t="s">
        <v>114</v>
      </c>
      <c r="J468" s="7" t="s">
        <v>114</v>
      </c>
      <c r="K468" s="7" t="s">
        <v>114</v>
      </c>
      <c r="L468" s="7" t="s">
        <v>114</v>
      </c>
      <c r="M468" s="7" t="s">
        <v>27</v>
      </c>
      <c r="N468" s="7" t="s">
        <v>27</v>
      </c>
      <c r="O468" s="7" t="s">
        <v>114</v>
      </c>
      <c r="P468" s="7" t="s">
        <v>114</v>
      </c>
      <c r="Q468" s="7" t="s">
        <v>27</v>
      </c>
      <c r="R468" s="7" t="s">
        <v>27</v>
      </c>
      <c r="S468" s="7" t="s">
        <v>27</v>
      </c>
      <c r="T468" s="7" t="s">
        <v>27</v>
      </c>
      <c r="U468" s="7" t="s">
        <v>27</v>
      </c>
      <c r="V468" s="7" t="s">
        <v>114</v>
      </c>
      <c r="W468" s="7" t="s">
        <v>27</v>
      </c>
      <c r="X468" s="9" t="s">
        <v>27</v>
      </c>
    </row>
    <row r="469" spans="1:24">
      <c r="A469" s="9">
        <f>'Main Meals'!C468</f>
        <v>95301</v>
      </c>
      <c r="B469" s="9" t="str">
        <f>'Main Meals'!D468</f>
        <v>BBQ Sauce  (16 oz)</v>
      </c>
      <c r="C469" s="7" t="s">
        <v>27</v>
      </c>
      <c r="D469" s="7" t="s">
        <v>114</v>
      </c>
      <c r="E469" s="7" t="s">
        <v>114</v>
      </c>
      <c r="F469" s="7" t="s">
        <v>27</v>
      </c>
      <c r="G469" s="7" t="s">
        <v>114</v>
      </c>
      <c r="H469" s="7" t="s">
        <v>114</v>
      </c>
      <c r="I469" s="7" t="s">
        <v>114</v>
      </c>
      <c r="J469" s="7" t="s">
        <v>114</v>
      </c>
      <c r="K469" s="7" t="s">
        <v>114</v>
      </c>
      <c r="L469" s="7" t="s">
        <v>114</v>
      </c>
      <c r="M469" s="7" t="s">
        <v>114</v>
      </c>
      <c r="N469" s="7" t="s">
        <v>114</v>
      </c>
      <c r="O469" s="7" t="s">
        <v>114</v>
      </c>
      <c r="P469" s="7" t="s">
        <v>114</v>
      </c>
      <c r="Q469" s="7" t="s">
        <v>27</v>
      </c>
      <c r="R469" s="7" t="s">
        <v>114</v>
      </c>
      <c r="S469" s="7" t="s">
        <v>27</v>
      </c>
      <c r="T469" s="7" t="s">
        <v>114</v>
      </c>
      <c r="U469" s="7" t="s">
        <v>27</v>
      </c>
      <c r="V469" s="7" t="s">
        <v>114</v>
      </c>
      <c r="W469" s="7" t="s">
        <v>27</v>
      </c>
      <c r="X469" s="9" t="s">
        <v>27</v>
      </c>
    </row>
    <row r="470" spans="1:24">
      <c r="A470" s="9">
        <f>'Main Meals'!C469</f>
        <v>11002</v>
      </c>
      <c r="B470" s="9" t="str">
        <f>'Main Meals'!D469</f>
        <v>Grab &amp; Go Gazpacho (8 oz)</v>
      </c>
      <c r="C470" s="7" t="s">
        <v>114</v>
      </c>
      <c r="D470" s="7" t="s">
        <v>114</v>
      </c>
      <c r="E470" s="7" t="s">
        <v>114</v>
      </c>
      <c r="F470" s="7" t="s">
        <v>114</v>
      </c>
      <c r="G470" s="7" t="s">
        <v>114</v>
      </c>
      <c r="H470" s="7" t="s">
        <v>114</v>
      </c>
      <c r="I470" s="7" t="s">
        <v>114</v>
      </c>
      <c r="J470" s="7" t="s">
        <v>114</v>
      </c>
      <c r="K470" s="7" t="s">
        <v>114</v>
      </c>
      <c r="L470" s="7" t="s">
        <v>114</v>
      </c>
      <c r="M470" s="7" t="s">
        <v>114</v>
      </c>
      <c r="N470" s="7" t="s">
        <v>114</v>
      </c>
      <c r="O470" s="7" t="s">
        <v>114</v>
      </c>
      <c r="P470" s="7" t="s">
        <v>114</v>
      </c>
      <c r="Q470" s="7" t="s">
        <v>27</v>
      </c>
      <c r="R470" s="7" t="s">
        <v>114</v>
      </c>
      <c r="S470" s="7" t="s">
        <v>27</v>
      </c>
      <c r="T470" s="7" t="s">
        <v>114</v>
      </c>
      <c r="U470" s="7" t="s">
        <v>114</v>
      </c>
      <c r="V470" s="7" t="s">
        <v>114</v>
      </c>
      <c r="W470" s="7" t="s">
        <v>27</v>
      </c>
      <c r="X470" s="9" t="s">
        <v>27</v>
      </c>
    </row>
    <row r="471" spans="1:24">
      <c r="A471" s="9">
        <f>'Main Meals'!C470</f>
        <v>95401</v>
      </c>
      <c r="B471" s="9" t="str">
        <f>'Main Meals'!D470</f>
        <v xml:space="preserve">Buffalo Meatballs  </v>
      </c>
      <c r="C471" s="7" t="s">
        <v>27</v>
      </c>
      <c r="D471" s="7" t="s">
        <v>27</v>
      </c>
      <c r="E471" s="7" t="s">
        <v>27</v>
      </c>
      <c r="F471" s="7" t="s">
        <v>27</v>
      </c>
      <c r="G471" s="7" t="s">
        <v>114</v>
      </c>
      <c r="H471" s="7" t="s">
        <v>114</v>
      </c>
      <c r="I471" s="7" t="s">
        <v>114</v>
      </c>
      <c r="J471" s="7" t="s">
        <v>114</v>
      </c>
      <c r="K471" s="7" t="s">
        <v>114</v>
      </c>
      <c r="L471" s="7" t="s">
        <v>114</v>
      </c>
      <c r="M471" s="7" t="s">
        <v>27</v>
      </c>
      <c r="N471" s="7" t="s">
        <v>27</v>
      </c>
      <c r="O471" s="7" t="s">
        <v>114</v>
      </c>
      <c r="P471" s="7" t="s">
        <v>114</v>
      </c>
      <c r="Q471" s="7" t="s">
        <v>27</v>
      </c>
      <c r="R471" s="7" t="s">
        <v>27</v>
      </c>
      <c r="S471" s="7" t="s">
        <v>114</v>
      </c>
      <c r="T471" s="7" t="s">
        <v>114</v>
      </c>
      <c r="U471" s="7" t="s">
        <v>27</v>
      </c>
      <c r="V471" s="7" t="s">
        <v>114</v>
      </c>
      <c r="W471" s="7" t="s">
        <v>114</v>
      </c>
      <c r="X471" s="9" t="s">
        <v>114</v>
      </c>
    </row>
    <row r="472" spans="1:24">
      <c r="A472" s="9">
        <f>'Main Meals'!C471</f>
        <v>95501</v>
      </c>
      <c r="B472" s="9" t="str">
        <f>'Main Meals'!D471</f>
        <v>Melon Gazpacho (8 oz)</v>
      </c>
      <c r="C472" s="7" t="s">
        <v>114</v>
      </c>
      <c r="D472" s="7" t="s">
        <v>114</v>
      </c>
      <c r="E472" s="7" t="s">
        <v>114</v>
      </c>
      <c r="F472" s="7" t="s">
        <v>114</v>
      </c>
      <c r="G472" s="7" t="s">
        <v>114</v>
      </c>
      <c r="H472" s="7" t="s">
        <v>114</v>
      </c>
      <c r="I472" s="7" t="s">
        <v>114</v>
      </c>
      <c r="J472" s="7" t="s">
        <v>114</v>
      </c>
      <c r="K472" s="7" t="s">
        <v>114</v>
      </c>
      <c r="L472" s="7" t="s">
        <v>114</v>
      </c>
      <c r="M472" s="7" t="s">
        <v>114</v>
      </c>
      <c r="N472" s="7" t="s">
        <v>114</v>
      </c>
      <c r="O472" s="7" t="s">
        <v>114</v>
      </c>
      <c r="P472" s="7" t="s">
        <v>114</v>
      </c>
      <c r="Q472" s="7" t="s">
        <v>27</v>
      </c>
      <c r="R472" s="7" t="s">
        <v>27</v>
      </c>
      <c r="S472" s="7" t="s">
        <v>27</v>
      </c>
      <c r="T472" s="7" t="s">
        <v>114</v>
      </c>
      <c r="U472" s="7" t="s">
        <v>114</v>
      </c>
      <c r="V472" s="7" t="s">
        <v>114</v>
      </c>
      <c r="W472" s="7" t="s">
        <v>27</v>
      </c>
      <c r="X472" s="9" t="s">
        <v>27</v>
      </c>
    </row>
    <row r="473" spans="1:24">
      <c r="A473" s="9">
        <f>'Main Meals'!C472</f>
        <v>95601</v>
      </c>
      <c r="B473" s="9" t="str">
        <f>'Main Meals'!D472</f>
        <v xml:space="preserve">Tuna Niçoise Salad </v>
      </c>
      <c r="C473" s="7" t="s">
        <v>27</v>
      </c>
      <c r="D473" s="7" t="s">
        <v>27</v>
      </c>
      <c r="E473" s="7" t="s">
        <v>114</v>
      </c>
      <c r="F473" s="7" t="s">
        <v>114</v>
      </c>
      <c r="G473" s="7" t="s">
        <v>27</v>
      </c>
      <c r="H473" s="7" t="s">
        <v>27</v>
      </c>
      <c r="I473" s="7" t="s">
        <v>114</v>
      </c>
      <c r="J473" s="7" t="s">
        <v>114</v>
      </c>
      <c r="K473" s="7" t="s">
        <v>114</v>
      </c>
      <c r="L473" s="7" t="s">
        <v>114</v>
      </c>
      <c r="M473" s="7" t="s">
        <v>27</v>
      </c>
      <c r="N473" s="7" t="s">
        <v>27</v>
      </c>
      <c r="O473" s="7" t="s">
        <v>114</v>
      </c>
      <c r="P473" s="7" t="s">
        <v>114</v>
      </c>
      <c r="Q473" s="7" t="s">
        <v>114</v>
      </c>
      <c r="R473" s="7" t="s">
        <v>114</v>
      </c>
      <c r="S473" s="7" t="s">
        <v>114</v>
      </c>
      <c r="T473" s="7" t="s">
        <v>27</v>
      </c>
      <c r="U473" s="7" t="s">
        <v>27</v>
      </c>
      <c r="V473" s="7" t="s">
        <v>114</v>
      </c>
      <c r="W473" s="7" t="s">
        <v>27</v>
      </c>
      <c r="X473" s="9" t="s">
        <v>27</v>
      </c>
    </row>
    <row r="474" spans="1:24">
      <c r="A474" s="9">
        <f>'Main Meals'!C473</f>
        <v>1604</v>
      </c>
      <c r="B474" s="9" t="str">
        <f>'Main Meals'!D473</f>
        <v>Tikka Masala  (Shrimp)</v>
      </c>
      <c r="C474" s="7" t="s">
        <v>27</v>
      </c>
      <c r="D474" s="7" t="s">
        <v>27</v>
      </c>
      <c r="E474" s="7" t="s">
        <v>114</v>
      </c>
      <c r="F474" s="7" t="s">
        <v>27</v>
      </c>
      <c r="G474" s="7" t="s">
        <v>114</v>
      </c>
      <c r="H474" s="7" t="s">
        <v>114</v>
      </c>
      <c r="I474" s="7" t="s">
        <v>27</v>
      </c>
      <c r="J474" s="7" t="s">
        <v>27</v>
      </c>
      <c r="K474" s="7" t="s">
        <v>114</v>
      </c>
      <c r="L474" s="7" t="s">
        <v>114</v>
      </c>
      <c r="M474" s="7" t="s">
        <v>27</v>
      </c>
      <c r="N474" s="7" t="s">
        <v>27</v>
      </c>
      <c r="O474" s="7" t="s">
        <v>27</v>
      </c>
      <c r="P474" s="7" t="s">
        <v>114</v>
      </c>
      <c r="Q474" s="7" t="s">
        <v>27</v>
      </c>
      <c r="R474" s="7" t="s">
        <v>27</v>
      </c>
      <c r="S474" s="7" t="s">
        <v>27</v>
      </c>
      <c r="T474" s="7" t="s">
        <v>114</v>
      </c>
      <c r="U474" s="7" t="s">
        <v>114</v>
      </c>
      <c r="V474" s="7" t="s">
        <v>114</v>
      </c>
      <c r="W474" s="7" t="s">
        <v>114</v>
      </c>
      <c r="X474" s="9" t="s">
        <v>27</v>
      </c>
    </row>
    <row r="475" spans="1:24">
      <c r="A475" s="9">
        <f>'Main Meals'!C474</f>
        <v>86003</v>
      </c>
      <c r="B475" s="9" t="str">
        <f>'Main Meals'!D474</f>
        <v>Green Smoothie (16 oz)</v>
      </c>
    </row>
    <row r="476" spans="1:24">
      <c r="A476" s="9">
        <f>'Main Meals'!C475</f>
        <v>13903</v>
      </c>
      <c r="B476" s="9" t="str">
        <f>'Main Meals'!D475</f>
        <v>Turmeric Latte (16 oz)</v>
      </c>
    </row>
    <row r="477" spans="1:24">
      <c r="A477" s="9">
        <f>'Main Meals'!C476</f>
        <v>2710</v>
      </c>
      <c r="B477" s="9" t="str">
        <f>'Main Meals'!D476</f>
        <v>Moroccan Tajine (Chicken)</v>
      </c>
    </row>
    <row r="478" spans="1:24">
      <c r="A478" s="9">
        <f>'Main Meals'!C477</f>
        <v>4711</v>
      </c>
      <c r="B478" s="9" t="str">
        <f>'Main Meals'!D477</f>
        <v>Frittata (Tomato &amp; Herbs)</v>
      </c>
    </row>
    <row r="479" spans="1:24">
      <c r="A479" s="9">
        <f>'Main Meals'!C478</f>
        <v>4712</v>
      </c>
      <c r="B479" s="9" t="str">
        <f>'Main Meals'!D478</f>
        <v>Frittata (Bacon &amp; Cheese)</v>
      </c>
    </row>
    <row r="480" spans="1:24">
      <c r="A480" s="9">
        <f>'Main Meals'!C479</f>
        <v>16110</v>
      </c>
      <c r="B480" s="9" t="str">
        <f>'Main Meals'!D479</f>
        <v xml:space="preserve">Cucumber Potato Salad </v>
      </c>
    </row>
    <row r="481" spans="1:23">
      <c r="A481" s="9">
        <f>'Main Meals'!C480</f>
        <v>60310</v>
      </c>
      <c r="B481" s="9" t="str">
        <f>'Main Meals'!D480</f>
        <v xml:space="preserve">Teriyaki Meatballs </v>
      </c>
    </row>
    <row r="482" spans="1:23">
      <c r="A482" s="9">
        <f>'Main Meals'!C481</f>
        <v>85010</v>
      </c>
      <c r="B482" s="9" t="str">
        <f>'Main Meals'!D481</f>
        <v xml:space="preserve">Lasagna Alessandra </v>
      </c>
    </row>
    <row r="483" spans="1:23">
      <c r="A483" s="9">
        <f>'Main Meals'!C482</f>
        <v>7610</v>
      </c>
      <c r="B483" s="9" t="str">
        <f>'Main Meals'!D482</f>
        <v xml:space="preserve">Baked Lasagna Bolognese </v>
      </c>
    </row>
    <row r="484" spans="1:23">
      <c r="A484" s="9">
        <f>'Main Meals'!C483</f>
        <v>60511</v>
      </c>
      <c r="B484" s="9" t="str">
        <f>'Main Meals'!D483</f>
        <v xml:space="preserve">Stuffing </v>
      </c>
    </row>
    <row r="485" spans="1:23">
      <c r="A485" s="9">
        <f>'Main Meals'!C484</f>
        <v>60811</v>
      </c>
      <c r="B485" s="9" t="str">
        <f>'Main Meals'!D484</f>
        <v xml:space="preserve">Braised Beef Brisket </v>
      </c>
    </row>
    <row r="486" spans="1:23">
      <c r="A486" s="9">
        <f>'Main Meals'!C485</f>
        <v>14201</v>
      </c>
      <c r="B486" s="9" t="str">
        <f>'Main Meals'!D485</f>
        <v xml:space="preserve">Long Island Duck a l'Orange </v>
      </c>
    </row>
    <row r="487" spans="1:23">
      <c r="A487" s="9">
        <f>'Main Meals'!C486</f>
        <v>70904</v>
      </c>
      <c r="B487" s="9" t="str">
        <f>'Main Meals'!D486</f>
        <v>Spring Salad (Half Portion- No Protein)</v>
      </c>
    </row>
    <row r="488" spans="1:23">
      <c r="A488" s="9">
        <f>'Main Meals'!C487</f>
        <v>95701</v>
      </c>
      <c r="B488" s="9" t="str">
        <f>'Main Meals'!D487</f>
        <v xml:space="preserve">Pastrami Sandwich </v>
      </c>
      <c r="C488" s="7" t="s">
        <v>27</v>
      </c>
      <c r="D488" s="7" t="s">
        <v>27</v>
      </c>
      <c r="E488" s="7" t="s">
        <v>27</v>
      </c>
      <c r="F488" s="7" t="s">
        <v>27</v>
      </c>
      <c r="G488" s="7" t="s">
        <v>114</v>
      </c>
      <c r="H488" s="7" t="s">
        <v>114</v>
      </c>
      <c r="I488" s="7" t="s">
        <v>114</v>
      </c>
      <c r="J488" s="7" t="s">
        <v>114</v>
      </c>
      <c r="K488" s="7" t="s">
        <v>114</v>
      </c>
      <c r="L488" s="7" t="s">
        <v>27</v>
      </c>
      <c r="M488" s="7" t="s">
        <v>27</v>
      </c>
      <c r="N488" s="7" t="s">
        <v>27</v>
      </c>
      <c r="O488" s="7" t="s">
        <v>27</v>
      </c>
      <c r="P488" s="7" t="s">
        <v>27</v>
      </c>
      <c r="R488" s="7" t="s">
        <v>27</v>
      </c>
      <c r="S488" s="7" t="s">
        <v>114</v>
      </c>
      <c r="T488" s="7" t="s">
        <v>27</v>
      </c>
      <c r="W488" s="7" t="s">
        <v>27</v>
      </c>
    </row>
    <row r="489" spans="1:23">
      <c r="A489" s="9">
        <f>'Main Meals'!C488</f>
        <v>95801</v>
      </c>
      <c r="B489" s="9" t="str">
        <f>'Main Meals'!D488</f>
        <v xml:space="preserve">Chicken &amp; Egg Salad Wrap </v>
      </c>
      <c r="C489" s="7" t="s">
        <v>27</v>
      </c>
      <c r="D489" s="7" t="s">
        <v>27</v>
      </c>
      <c r="E489" s="7" t="s">
        <v>27</v>
      </c>
      <c r="F489" s="7" t="s">
        <v>114</v>
      </c>
      <c r="G489" s="7" t="s">
        <v>27</v>
      </c>
      <c r="H489" s="7" t="s">
        <v>114</v>
      </c>
      <c r="I489" s="7" t="s">
        <v>114</v>
      </c>
      <c r="J489" s="7" t="s">
        <v>114</v>
      </c>
      <c r="K489" s="7" t="s">
        <v>114</v>
      </c>
      <c r="L489" s="7" t="s">
        <v>27</v>
      </c>
      <c r="M489" s="7" t="s">
        <v>27</v>
      </c>
      <c r="N489" s="7" t="s">
        <v>114</v>
      </c>
      <c r="O489" s="7" t="s">
        <v>114</v>
      </c>
      <c r="P489" s="7" t="s">
        <v>114</v>
      </c>
      <c r="R489" s="7" t="s">
        <v>27</v>
      </c>
      <c r="S489" s="7" t="s">
        <v>27</v>
      </c>
      <c r="T489" s="7" t="s">
        <v>114</v>
      </c>
      <c r="W489" s="7" t="s">
        <v>27</v>
      </c>
    </row>
    <row r="490" spans="1:23">
      <c r="A490" s="9">
        <f>'Main Meals'!C489</f>
        <v>95901</v>
      </c>
      <c r="B490" s="9" t="str">
        <f>'Main Meals'!D489</f>
        <v xml:space="preserve">Epicured Burrito </v>
      </c>
      <c r="C490" s="7" t="s">
        <v>27</v>
      </c>
      <c r="D490" s="7" t="s">
        <v>27</v>
      </c>
      <c r="E490" s="7" t="s">
        <v>27</v>
      </c>
      <c r="F490" s="7" t="s">
        <v>27</v>
      </c>
      <c r="G490" s="7" t="s">
        <v>114</v>
      </c>
      <c r="H490" s="7" t="s">
        <v>114</v>
      </c>
      <c r="I490" s="7" t="s">
        <v>114</v>
      </c>
      <c r="J490" s="7" t="s">
        <v>114</v>
      </c>
      <c r="K490" s="7" t="s">
        <v>114</v>
      </c>
      <c r="L490" s="7" t="s">
        <v>114</v>
      </c>
      <c r="M490" s="7" t="s">
        <v>27</v>
      </c>
      <c r="N490" s="7" t="s">
        <v>27</v>
      </c>
      <c r="O490" s="7" t="s">
        <v>27</v>
      </c>
      <c r="P490" s="7" t="s">
        <v>114</v>
      </c>
      <c r="R490" s="7" t="s">
        <v>114</v>
      </c>
      <c r="S490" s="7" t="s">
        <v>114</v>
      </c>
      <c r="T490" s="7" t="s">
        <v>27</v>
      </c>
      <c r="W490" s="7" t="s">
        <v>27</v>
      </c>
    </row>
    <row r="491" spans="1:23">
      <c r="A491" s="9">
        <f>'Main Meals'!C490</f>
        <v>95902</v>
      </c>
      <c r="B491" s="9" t="str">
        <f>'Main Meals'!D490</f>
        <v>Epicured Burrito (Tempeh)</v>
      </c>
      <c r="C491" s="7" t="s">
        <v>27</v>
      </c>
      <c r="D491" s="7" t="s">
        <v>114</v>
      </c>
      <c r="E491" s="7" t="s">
        <v>114</v>
      </c>
      <c r="F491" s="7" t="s">
        <v>27</v>
      </c>
      <c r="G491" s="7" t="s">
        <v>114</v>
      </c>
      <c r="H491" s="7" t="s">
        <v>114</v>
      </c>
      <c r="I491" s="7" t="s">
        <v>114</v>
      </c>
      <c r="J491" s="7" t="s">
        <v>114</v>
      </c>
      <c r="K491" s="7" t="s">
        <v>114</v>
      </c>
      <c r="L491" s="7" t="s">
        <v>27</v>
      </c>
      <c r="M491" s="7" t="s">
        <v>27</v>
      </c>
      <c r="N491" s="7" t="s">
        <v>27</v>
      </c>
      <c r="O491" s="7" t="s">
        <v>27</v>
      </c>
      <c r="P491" s="7" t="s">
        <v>114</v>
      </c>
      <c r="R491" s="7" t="s">
        <v>27</v>
      </c>
      <c r="S491" s="7" t="s">
        <v>114</v>
      </c>
      <c r="T491" s="7" t="s">
        <v>27</v>
      </c>
      <c r="W491" s="7" t="s">
        <v>27</v>
      </c>
    </row>
    <row r="492" spans="1:23">
      <c r="A492" s="9">
        <f>'Main Meals'!C491</f>
        <v>96001</v>
      </c>
      <c r="B492" s="9" t="str">
        <f>'Main Meals'!D491</f>
        <v xml:space="preserve">Roasted Turkey Sandwich </v>
      </c>
      <c r="C492" s="7" t="s">
        <v>27</v>
      </c>
      <c r="D492" s="7" t="s">
        <v>27</v>
      </c>
      <c r="E492" s="7" t="s">
        <v>27</v>
      </c>
      <c r="F492" s="7" t="s">
        <v>27</v>
      </c>
      <c r="G492" s="7" t="s">
        <v>114</v>
      </c>
      <c r="H492" s="7" t="s">
        <v>27</v>
      </c>
      <c r="I492" s="7" t="s">
        <v>114</v>
      </c>
      <c r="J492" s="7" t="s">
        <v>114</v>
      </c>
      <c r="K492" s="7" t="s">
        <v>114</v>
      </c>
      <c r="L492" s="7" t="s">
        <v>27</v>
      </c>
      <c r="M492" s="7" t="s">
        <v>27</v>
      </c>
      <c r="N492" s="7" t="s">
        <v>114</v>
      </c>
      <c r="O492" s="7" t="s">
        <v>27</v>
      </c>
      <c r="P492" s="7" t="s">
        <v>27</v>
      </c>
      <c r="R492" s="7" t="s">
        <v>27</v>
      </c>
      <c r="S492" s="7" t="s">
        <v>114</v>
      </c>
      <c r="T492" s="7" t="s">
        <v>27</v>
      </c>
      <c r="W492" s="7" t="s">
        <v>27</v>
      </c>
    </row>
    <row r="493" spans="1:23">
      <c r="A493" s="9">
        <f>'Main Meals'!C492</f>
        <v>96101</v>
      </c>
      <c r="B493" s="9" t="str">
        <f>'Main Meals'!D492</f>
        <v xml:space="preserve">Chicken Wrap </v>
      </c>
      <c r="C493" s="7" t="s">
        <v>27</v>
      </c>
      <c r="D493" s="7" t="s">
        <v>27</v>
      </c>
      <c r="E493" s="7" t="s">
        <v>27</v>
      </c>
      <c r="F493" s="7" t="s">
        <v>27</v>
      </c>
      <c r="G493" s="7" t="s">
        <v>114</v>
      </c>
      <c r="H493" s="7" t="s">
        <v>114</v>
      </c>
      <c r="I493" s="7" t="s">
        <v>114</v>
      </c>
      <c r="J493" s="7" t="s">
        <v>114</v>
      </c>
      <c r="K493" s="7" t="s">
        <v>114</v>
      </c>
      <c r="L493" s="7" t="s">
        <v>27</v>
      </c>
      <c r="M493" s="7" t="s">
        <v>27</v>
      </c>
      <c r="N493" s="7" t="s">
        <v>27</v>
      </c>
      <c r="O493" s="7" t="s">
        <v>114</v>
      </c>
      <c r="P493" s="7" t="s">
        <v>114</v>
      </c>
      <c r="R493" s="7" t="s">
        <v>27</v>
      </c>
      <c r="S493" s="7" t="s">
        <v>114</v>
      </c>
      <c r="T493" s="7" t="s">
        <v>27</v>
      </c>
      <c r="W493" s="7" t="s">
        <v>27</v>
      </c>
    </row>
    <row r="494" spans="1:23">
      <c r="A494" s="9">
        <f>'Main Meals'!C493</f>
        <v>96201</v>
      </c>
      <c r="B494" s="9" t="str">
        <f>'Main Meals'!D493</f>
        <v xml:space="preserve">Beef Teriyaki Wrap </v>
      </c>
      <c r="C494" s="7" t="s">
        <v>27</v>
      </c>
      <c r="D494" s="7" t="s">
        <v>27</v>
      </c>
      <c r="E494" s="7" t="s">
        <v>27</v>
      </c>
      <c r="F494" s="7" t="s">
        <v>114</v>
      </c>
      <c r="G494" s="7" t="s">
        <v>114</v>
      </c>
      <c r="H494" s="7" t="s">
        <v>114</v>
      </c>
      <c r="I494" s="7" t="s">
        <v>114</v>
      </c>
      <c r="J494" s="7" t="s">
        <v>114</v>
      </c>
      <c r="K494" s="7" t="s">
        <v>114</v>
      </c>
      <c r="L494" s="7" t="s">
        <v>27</v>
      </c>
      <c r="M494" s="7" t="s">
        <v>114</v>
      </c>
      <c r="N494" s="7" t="s">
        <v>114</v>
      </c>
      <c r="O494" s="7" t="s">
        <v>114</v>
      </c>
      <c r="P494" s="7" t="s">
        <v>114</v>
      </c>
      <c r="R494" s="7" t="s">
        <v>27</v>
      </c>
      <c r="S494" s="7" t="s">
        <v>114</v>
      </c>
      <c r="T494" s="7" t="s">
        <v>114</v>
      </c>
      <c r="W494" s="7" t="s">
        <v>27</v>
      </c>
    </row>
    <row r="495" spans="1:23">
      <c r="A495" s="9">
        <f>'Main Meals'!C494</f>
        <v>96301</v>
      </c>
      <c r="B495" s="9" t="str">
        <f>'Main Meals'!D494</f>
        <v>Hawker Lettuce Wrap (Beef)</v>
      </c>
      <c r="C495" s="7" t="s">
        <v>27</v>
      </c>
      <c r="D495" s="7" t="s">
        <v>27</v>
      </c>
      <c r="E495" s="7" t="s">
        <v>27</v>
      </c>
      <c r="F495" s="7" t="s">
        <v>27</v>
      </c>
      <c r="G495" s="7" t="s">
        <v>114</v>
      </c>
      <c r="H495" s="7" t="s">
        <v>114</v>
      </c>
      <c r="I495" s="7" t="s">
        <v>114</v>
      </c>
      <c r="J495" s="7" t="s">
        <v>114</v>
      </c>
      <c r="K495" s="7" t="s">
        <v>114</v>
      </c>
      <c r="L495" s="7" t="s">
        <v>27</v>
      </c>
      <c r="M495" s="7" t="s">
        <v>27</v>
      </c>
      <c r="N495" s="7" t="s">
        <v>27</v>
      </c>
      <c r="O495" s="7" t="s">
        <v>114</v>
      </c>
      <c r="P495" s="7" t="s">
        <v>27</v>
      </c>
      <c r="R495" s="7" t="s">
        <v>27</v>
      </c>
      <c r="S495" s="7" t="s">
        <v>114</v>
      </c>
      <c r="T495" s="7" t="s">
        <v>27</v>
      </c>
      <c r="W495" s="7" t="s">
        <v>27</v>
      </c>
    </row>
    <row r="496" spans="1:23">
      <c r="A496" s="9">
        <f>'Main Meals'!C495</f>
        <v>96401</v>
      </c>
      <c r="B496" s="9" t="str">
        <f>'Main Meals'!D495</f>
        <v xml:space="preserve">Falafel Wrap </v>
      </c>
      <c r="C496" s="7" t="s">
        <v>114</v>
      </c>
      <c r="D496" s="7" t="s">
        <v>114</v>
      </c>
      <c r="E496" s="7" t="s">
        <v>114</v>
      </c>
      <c r="F496" s="7" t="s">
        <v>114</v>
      </c>
      <c r="G496" s="7" t="s">
        <v>114</v>
      </c>
      <c r="H496" s="7" t="s">
        <v>114</v>
      </c>
      <c r="I496" s="7" t="s">
        <v>114</v>
      </c>
      <c r="J496" s="7" t="s">
        <v>27</v>
      </c>
      <c r="K496" s="7" t="s">
        <v>114</v>
      </c>
      <c r="L496" s="7" t="s">
        <v>114</v>
      </c>
      <c r="M496" s="7" t="s">
        <v>114</v>
      </c>
      <c r="N496" s="7" t="s">
        <v>114</v>
      </c>
      <c r="O496" s="7" t="s">
        <v>27</v>
      </c>
      <c r="P496" s="7" t="s">
        <v>114</v>
      </c>
      <c r="R496" s="7" t="s">
        <v>114</v>
      </c>
      <c r="S496" s="7" t="s">
        <v>27</v>
      </c>
      <c r="T496" s="7" t="s">
        <v>27</v>
      </c>
      <c r="W496" s="7" t="s">
        <v>27</v>
      </c>
    </row>
    <row r="497" spans="1:20">
      <c r="A497" s="9">
        <f>'Main Meals'!C496</f>
        <v>97101</v>
      </c>
      <c r="B497" s="9" t="str">
        <f>'Main Meals'!D496</f>
        <v xml:space="preserve">Anagram Banana Coconut Smoothie </v>
      </c>
      <c r="C497" s="7" t="s">
        <v>114</v>
      </c>
      <c r="D497" s="7" t="s">
        <v>114</v>
      </c>
      <c r="E497" s="7" t="s">
        <v>114</v>
      </c>
      <c r="F497" s="7" t="s">
        <v>114</v>
      </c>
      <c r="G497" s="7" t="s">
        <v>114</v>
      </c>
      <c r="H497" s="7" t="s">
        <v>114</v>
      </c>
      <c r="I497" s="7" t="s">
        <v>114</v>
      </c>
      <c r="J497" s="7" t="s">
        <v>27</v>
      </c>
      <c r="K497" s="7" t="s">
        <v>27</v>
      </c>
      <c r="L497" s="7" t="s">
        <v>114</v>
      </c>
      <c r="M497" s="7" t="s">
        <v>114</v>
      </c>
      <c r="N497" s="7" t="s">
        <v>27</v>
      </c>
      <c r="O497" s="7" t="s">
        <v>27</v>
      </c>
      <c r="P497" s="7" t="s">
        <v>27</v>
      </c>
      <c r="R497" s="7" t="s">
        <v>114</v>
      </c>
      <c r="S497" s="7" t="s">
        <v>27</v>
      </c>
      <c r="T497" s="7" t="s">
        <v>27</v>
      </c>
    </row>
    <row r="498" spans="1:20">
      <c r="A498" s="9">
        <f>'Main Meals'!C497</f>
        <v>97201</v>
      </c>
      <c r="B498" s="9" t="str">
        <f>'Main Meals'!D497</f>
        <v xml:space="preserve">Anagram Chicken Bacon Lasagna </v>
      </c>
      <c r="C498" s="7" t="s">
        <v>27</v>
      </c>
      <c r="D498" s="7" t="s">
        <v>27</v>
      </c>
      <c r="E498" s="7" t="s">
        <v>27</v>
      </c>
      <c r="F498" s="7" t="s">
        <v>27</v>
      </c>
      <c r="G498" s="7" t="s">
        <v>114</v>
      </c>
      <c r="H498" s="7" t="s">
        <v>114</v>
      </c>
      <c r="I498" s="7" t="s">
        <v>114</v>
      </c>
      <c r="J498" s="7" t="s">
        <v>114</v>
      </c>
      <c r="K498" s="7" t="s">
        <v>114</v>
      </c>
      <c r="L498" s="7" t="s">
        <v>114</v>
      </c>
      <c r="M498" s="7" t="s">
        <v>27</v>
      </c>
      <c r="N498" s="7" t="s">
        <v>27</v>
      </c>
      <c r="O498" s="7" t="s">
        <v>27</v>
      </c>
      <c r="P498" s="7" t="s">
        <v>114</v>
      </c>
      <c r="R498" s="7" t="s">
        <v>27</v>
      </c>
      <c r="S498" s="7" t="s">
        <v>114</v>
      </c>
      <c r="T498" s="7" t="s">
        <v>27</v>
      </c>
    </row>
    <row r="499" spans="1:20">
      <c r="A499" s="9">
        <f>'Main Meals'!C498</f>
        <v>97301</v>
      </c>
      <c r="B499" s="9" t="str">
        <f>'Main Meals'!D498</f>
        <v xml:space="preserve">Anagram Chicken Garam Masala </v>
      </c>
      <c r="C499" s="7" t="s">
        <v>27</v>
      </c>
      <c r="D499" s="7" t="s">
        <v>27</v>
      </c>
      <c r="E499" s="7" t="s">
        <v>27</v>
      </c>
      <c r="F499" s="7" t="s">
        <v>27</v>
      </c>
      <c r="G499" s="7" t="s">
        <v>114</v>
      </c>
      <c r="H499" s="7" t="s">
        <v>114</v>
      </c>
      <c r="I499" s="7" t="s">
        <v>114</v>
      </c>
      <c r="J499" s="7" t="s">
        <v>27</v>
      </c>
      <c r="K499" s="7" t="s">
        <v>114</v>
      </c>
      <c r="L499" s="7" t="s">
        <v>114</v>
      </c>
      <c r="M499" s="7" t="s">
        <v>27</v>
      </c>
      <c r="N499" s="7" t="s">
        <v>27</v>
      </c>
      <c r="O499" s="7" t="s">
        <v>27</v>
      </c>
      <c r="P499" s="7" t="s">
        <v>114</v>
      </c>
      <c r="R499" s="7" t="s">
        <v>114</v>
      </c>
      <c r="S499" s="7" t="s">
        <v>114</v>
      </c>
      <c r="T499" s="7" t="s">
        <v>114</v>
      </c>
    </row>
    <row r="500" spans="1:20">
      <c r="A500" s="9">
        <f>'Main Meals'!C499</f>
        <v>97401</v>
      </c>
      <c r="B500" s="9" t="str">
        <f>'Main Meals'!D499</f>
        <v xml:space="preserve">Anagram Chicken Primavera </v>
      </c>
      <c r="C500" s="7" t="s">
        <v>27</v>
      </c>
      <c r="D500" s="7" t="s">
        <v>27</v>
      </c>
      <c r="E500" s="7" t="s">
        <v>27</v>
      </c>
      <c r="F500" s="7" t="s">
        <v>27</v>
      </c>
      <c r="G500" s="7" t="s">
        <v>114</v>
      </c>
      <c r="H500" s="7" t="s">
        <v>114</v>
      </c>
      <c r="I500" s="7" t="s">
        <v>114</v>
      </c>
      <c r="J500" s="7" t="s">
        <v>114</v>
      </c>
      <c r="K500" s="7" t="s">
        <v>114</v>
      </c>
      <c r="L500" s="7" t="s">
        <v>114</v>
      </c>
      <c r="M500" s="7" t="s">
        <v>27</v>
      </c>
      <c r="N500" s="7" t="s">
        <v>27</v>
      </c>
      <c r="O500" s="7" t="s">
        <v>114</v>
      </c>
      <c r="P500" s="7" t="s">
        <v>114</v>
      </c>
      <c r="R500" s="7" t="s">
        <v>27</v>
      </c>
      <c r="S500" s="7" t="s">
        <v>114</v>
      </c>
      <c r="T500" s="7" t="s">
        <v>27</v>
      </c>
    </row>
    <row r="501" spans="1:20">
      <c r="A501" s="9">
        <f>'Main Meals'!C500</f>
        <v>97501</v>
      </c>
      <c r="B501" s="9" t="str">
        <f>'Main Meals'!D500</f>
        <v xml:space="preserve">Anagram Chocolate Granola Breakfast </v>
      </c>
      <c r="C501" s="7" t="s">
        <v>27</v>
      </c>
      <c r="D501" s="7" t="s">
        <v>114</v>
      </c>
      <c r="E501" s="7" t="s">
        <v>114</v>
      </c>
      <c r="F501" s="7" t="s">
        <v>27</v>
      </c>
      <c r="G501" s="7" t="s">
        <v>114</v>
      </c>
      <c r="H501" s="7" t="s">
        <v>114</v>
      </c>
      <c r="I501" s="7" t="s">
        <v>114</v>
      </c>
      <c r="J501" s="7" t="s">
        <v>27</v>
      </c>
      <c r="K501" s="7" t="s">
        <v>114</v>
      </c>
      <c r="L501" s="7" t="s">
        <v>114</v>
      </c>
      <c r="M501" s="7" t="s">
        <v>27</v>
      </c>
      <c r="N501" s="7" t="s">
        <v>27</v>
      </c>
      <c r="O501" s="7" t="s">
        <v>27</v>
      </c>
      <c r="P501" s="7" t="s">
        <v>27</v>
      </c>
      <c r="R501" s="7" t="s">
        <v>114</v>
      </c>
      <c r="S501" s="7" t="s">
        <v>27</v>
      </c>
      <c r="T501" s="7" t="s">
        <v>27</v>
      </c>
    </row>
    <row r="502" spans="1:20">
      <c r="A502" s="9">
        <f>'Main Meals'!C501</f>
        <v>97601</v>
      </c>
      <c r="B502" s="9" t="str">
        <f>'Main Meals'!D501</f>
        <v xml:space="preserve">Anagram Chocolate Peanut Butter Smoothie </v>
      </c>
      <c r="C502" s="7" t="s">
        <v>27</v>
      </c>
      <c r="D502" s="7" t="s">
        <v>114</v>
      </c>
      <c r="E502" s="7" t="s">
        <v>114</v>
      </c>
      <c r="F502" s="7" t="s">
        <v>27</v>
      </c>
      <c r="G502" s="7" t="s">
        <v>114</v>
      </c>
      <c r="H502" s="7" t="s">
        <v>114</v>
      </c>
      <c r="I502" s="7" t="s">
        <v>114</v>
      </c>
      <c r="J502" s="7" t="s">
        <v>114</v>
      </c>
      <c r="K502" s="7" t="s">
        <v>27</v>
      </c>
      <c r="L502" s="7" t="s">
        <v>114</v>
      </c>
      <c r="M502" s="7" t="s">
        <v>27</v>
      </c>
      <c r="N502" s="7" t="s">
        <v>27</v>
      </c>
      <c r="O502" s="7" t="s">
        <v>27</v>
      </c>
      <c r="P502" s="7" t="s">
        <v>27</v>
      </c>
      <c r="R502" s="7" t="s">
        <v>114</v>
      </c>
      <c r="S502" s="7" t="s">
        <v>27</v>
      </c>
      <c r="T502" s="7" t="s">
        <v>27</v>
      </c>
    </row>
    <row r="503" spans="1:20">
      <c r="A503" s="9">
        <f>'Main Meals'!C502</f>
        <v>97701</v>
      </c>
      <c r="B503" s="9" t="str">
        <f>'Main Meals'!D502</f>
        <v xml:space="preserve">Anagram Coconut Curry </v>
      </c>
      <c r="C503" s="7" t="s">
        <v>27</v>
      </c>
      <c r="D503" s="7" t="s">
        <v>27</v>
      </c>
      <c r="E503" s="7" t="s">
        <v>27</v>
      </c>
      <c r="F503" s="7" t="s">
        <v>114</v>
      </c>
      <c r="G503" s="7" t="s">
        <v>114</v>
      </c>
      <c r="H503" s="7" t="s">
        <v>114</v>
      </c>
      <c r="I503" s="7" t="s">
        <v>114</v>
      </c>
      <c r="J503" s="7" t="s">
        <v>27</v>
      </c>
      <c r="K503" s="7" t="s">
        <v>114</v>
      </c>
      <c r="L503" s="7" t="s">
        <v>114</v>
      </c>
      <c r="M503" s="7" t="s">
        <v>27</v>
      </c>
      <c r="N503" s="7" t="s">
        <v>27</v>
      </c>
      <c r="O503" s="7" t="s">
        <v>114</v>
      </c>
      <c r="P503" s="7" t="s">
        <v>114</v>
      </c>
      <c r="R503" s="7" t="s">
        <v>27</v>
      </c>
      <c r="S503" s="7" t="s">
        <v>114</v>
      </c>
      <c r="T503" s="7" t="s">
        <v>27</v>
      </c>
    </row>
    <row r="504" spans="1:20">
      <c r="A504" s="9">
        <f>'Main Meals'!C503</f>
        <v>97801</v>
      </c>
      <c r="B504" s="9" t="str">
        <f>'Main Meals'!D503</f>
        <v xml:space="preserve">Anagram Corn Casserole </v>
      </c>
      <c r="C504" s="7" t="s">
        <v>27</v>
      </c>
      <c r="D504" s="7" t="s">
        <v>27</v>
      </c>
      <c r="E504" s="7" t="s">
        <v>27</v>
      </c>
      <c r="F504" s="7" t="s">
        <v>27</v>
      </c>
      <c r="G504" s="7" t="s">
        <v>114</v>
      </c>
      <c r="H504" s="7" t="s">
        <v>114</v>
      </c>
      <c r="I504" s="7" t="s">
        <v>114</v>
      </c>
      <c r="J504" s="7" t="s">
        <v>114</v>
      </c>
      <c r="K504" s="7" t="s">
        <v>114</v>
      </c>
      <c r="L504" s="7" t="s">
        <v>114</v>
      </c>
      <c r="M504" s="7" t="s">
        <v>27</v>
      </c>
      <c r="N504" s="7" t="s">
        <v>27</v>
      </c>
      <c r="O504" s="7" t="s">
        <v>27</v>
      </c>
      <c r="P504" s="7" t="s">
        <v>27</v>
      </c>
      <c r="R504" s="7" t="s">
        <v>27</v>
      </c>
      <c r="S504" s="7" t="s">
        <v>114</v>
      </c>
      <c r="T504" s="7" t="s">
        <v>27</v>
      </c>
    </row>
    <row r="505" spans="1:20">
      <c r="A505" s="9">
        <f>'Main Meals'!C504</f>
        <v>97901</v>
      </c>
      <c r="B505" s="9" t="str">
        <f>'Main Meals'!D504</f>
        <v xml:space="preserve">Anagram Goulash </v>
      </c>
      <c r="C505" s="7" t="s">
        <v>27</v>
      </c>
      <c r="D505" s="7" t="s">
        <v>27</v>
      </c>
      <c r="E505" s="7" t="s">
        <v>27</v>
      </c>
      <c r="F505" s="7" t="s">
        <v>27</v>
      </c>
      <c r="G505" s="7" t="s">
        <v>114</v>
      </c>
      <c r="H505" s="7" t="s">
        <v>114</v>
      </c>
      <c r="I505" s="7" t="s">
        <v>114</v>
      </c>
      <c r="J505" s="7" t="s">
        <v>114</v>
      </c>
      <c r="K505" s="7" t="s">
        <v>114</v>
      </c>
      <c r="L505" s="7" t="s">
        <v>114</v>
      </c>
      <c r="M505" s="7" t="s">
        <v>114</v>
      </c>
      <c r="N505" s="7" t="s">
        <v>27</v>
      </c>
      <c r="O505" s="7" t="s">
        <v>114</v>
      </c>
      <c r="P505" s="7" t="s">
        <v>114</v>
      </c>
      <c r="R505" s="7" t="s">
        <v>114</v>
      </c>
      <c r="S505" s="7" t="s">
        <v>27</v>
      </c>
      <c r="T505" s="7" t="s">
        <v>114</v>
      </c>
    </row>
    <row r="506" spans="1:20">
      <c r="A506" s="9">
        <f>'Main Meals'!C505</f>
        <v>98101</v>
      </c>
      <c r="B506" s="9" t="str">
        <f>'Main Meals'!D505</f>
        <v xml:space="preserve">Anagram Mexican Steak </v>
      </c>
      <c r="C506" s="7" t="s">
        <v>27</v>
      </c>
      <c r="D506" s="7" t="s">
        <v>27</v>
      </c>
      <c r="E506" s="7" t="s">
        <v>27</v>
      </c>
      <c r="F506" s="7" t="s">
        <v>114</v>
      </c>
      <c r="G506" s="7" t="s">
        <v>114</v>
      </c>
      <c r="H506" s="7" t="s">
        <v>114</v>
      </c>
      <c r="I506" s="7" t="s">
        <v>114</v>
      </c>
      <c r="J506" s="7" t="s">
        <v>114</v>
      </c>
      <c r="K506" s="7" t="s">
        <v>114</v>
      </c>
      <c r="L506" s="7" t="s">
        <v>114</v>
      </c>
      <c r="M506" s="7" t="s">
        <v>27</v>
      </c>
      <c r="N506" s="7" t="s">
        <v>27</v>
      </c>
      <c r="O506" s="7" t="s">
        <v>27</v>
      </c>
      <c r="P506" s="7" t="s">
        <v>114</v>
      </c>
      <c r="R506" s="7" t="s">
        <v>114</v>
      </c>
      <c r="S506" s="7" t="s">
        <v>114</v>
      </c>
      <c r="T506" s="7" t="s">
        <v>27</v>
      </c>
    </row>
    <row r="507" spans="1:20">
      <c r="A507" s="9">
        <f>'Main Meals'!C506</f>
        <v>98201</v>
      </c>
      <c r="B507" s="9" t="str">
        <f>'Main Meals'!D506</f>
        <v xml:space="preserve">Anagram Oreo Peanut Butter Energy Bites </v>
      </c>
      <c r="C507" s="7" t="s">
        <v>114</v>
      </c>
      <c r="D507" s="7" t="s">
        <v>114</v>
      </c>
      <c r="E507" s="7" t="s">
        <v>114</v>
      </c>
      <c r="F507" s="7" t="s">
        <v>114</v>
      </c>
      <c r="G507" s="7" t="s">
        <v>114</v>
      </c>
      <c r="H507" s="7" t="s">
        <v>114</v>
      </c>
      <c r="I507" s="7" t="s">
        <v>114</v>
      </c>
      <c r="J507" s="7" t="s">
        <v>27</v>
      </c>
      <c r="K507" s="7" t="s">
        <v>27</v>
      </c>
      <c r="L507" s="7" t="s">
        <v>27</v>
      </c>
      <c r="M507" s="7" t="s">
        <v>27</v>
      </c>
      <c r="N507" s="7" t="s">
        <v>27</v>
      </c>
      <c r="O507" s="7" t="s">
        <v>114</v>
      </c>
      <c r="P507" s="7" t="s">
        <v>27</v>
      </c>
      <c r="R507" s="7" t="s">
        <v>114</v>
      </c>
      <c r="S507" s="7" t="s">
        <v>27</v>
      </c>
      <c r="T507" s="7" t="s">
        <v>114</v>
      </c>
    </row>
    <row r="508" spans="1:20">
      <c r="A508" s="9">
        <f>'Main Meals'!C507</f>
        <v>98301</v>
      </c>
      <c r="B508" s="9" t="str">
        <f>'Main Meals'!D507</f>
        <v xml:space="preserve">Anagram Peanut Butter &amp; Date Energy Bites </v>
      </c>
      <c r="C508" s="7" t="s">
        <v>27</v>
      </c>
      <c r="D508" s="7" t="s">
        <v>114</v>
      </c>
      <c r="E508" s="7" t="s">
        <v>114</v>
      </c>
      <c r="F508" s="7" t="s">
        <v>27</v>
      </c>
      <c r="G508" s="7" t="s">
        <v>114</v>
      </c>
      <c r="H508" s="7" t="s">
        <v>114</v>
      </c>
      <c r="I508" s="7" t="s">
        <v>114</v>
      </c>
      <c r="J508" s="7" t="s">
        <v>27</v>
      </c>
      <c r="K508" s="7" t="s">
        <v>27</v>
      </c>
      <c r="L508" s="7" t="s">
        <v>114</v>
      </c>
      <c r="M508" s="7" t="s">
        <v>27</v>
      </c>
      <c r="N508" s="7" t="s">
        <v>27</v>
      </c>
      <c r="O508" s="7" t="s">
        <v>27</v>
      </c>
      <c r="P508" s="7" t="s">
        <v>27</v>
      </c>
      <c r="R508" s="7" t="s">
        <v>114</v>
      </c>
      <c r="S508" s="7" t="s">
        <v>27</v>
      </c>
      <c r="T508" s="7" t="s">
        <v>27</v>
      </c>
    </row>
    <row r="509" spans="1:20">
      <c r="A509" s="9">
        <f>'Main Meals'!C508</f>
        <v>98401</v>
      </c>
      <c r="B509" s="9" t="str">
        <f>'Main Meals'!D508</f>
        <v xml:space="preserve">Anagram Pomodoro Meatballs </v>
      </c>
      <c r="C509" s="7" t="s">
        <v>27</v>
      </c>
      <c r="D509" s="7" t="s">
        <v>27</v>
      </c>
      <c r="E509" s="7" t="s">
        <v>27</v>
      </c>
      <c r="F509" s="7" t="s">
        <v>27</v>
      </c>
      <c r="G509" s="7" t="s">
        <v>27</v>
      </c>
      <c r="H509" s="7" t="s">
        <v>114</v>
      </c>
      <c r="I509" s="7" t="s">
        <v>114</v>
      </c>
      <c r="J509" s="7" t="s">
        <v>114</v>
      </c>
      <c r="K509" s="7" t="s">
        <v>114</v>
      </c>
      <c r="L509" s="7" t="s">
        <v>114</v>
      </c>
      <c r="M509" s="7" t="s">
        <v>27</v>
      </c>
      <c r="N509" s="7" t="s">
        <v>27</v>
      </c>
      <c r="O509" s="7" t="s">
        <v>27</v>
      </c>
      <c r="P509" s="7" t="s">
        <v>114</v>
      </c>
      <c r="R509" s="7" t="s">
        <v>27</v>
      </c>
      <c r="S509" s="7" t="s">
        <v>114</v>
      </c>
      <c r="T509" s="7" t="s">
        <v>27</v>
      </c>
    </row>
    <row r="510" spans="1:20">
      <c r="A510" s="9">
        <f>'Main Meals'!C509</f>
        <v>98501</v>
      </c>
      <c r="B510" s="9" t="str">
        <f>'Main Meals'!D509</f>
        <v xml:space="preserve">Anagram Sesame Ponzu Chicken </v>
      </c>
      <c r="C510" s="7" t="s">
        <v>27</v>
      </c>
      <c r="D510" s="7" t="s">
        <v>27</v>
      </c>
      <c r="E510" s="7" t="s">
        <v>27</v>
      </c>
      <c r="F510" s="7" t="s">
        <v>114</v>
      </c>
      <c r="G510" s="7" t="s">
        <v>114</v>
      </c>
      <c r="H510" s="7" t="s">
        <v>114</v>
      </c>
      <c r="I510" s="7" t="s">
        <v>114</v>
      </c>
      <c r="J510" s="7" t="s">
        <v>114</v>
      </c>
      <c r="K510" s="7" t="s">
        <v>114</v>
      </c>
      <c r="L510" s="7" t="s">
        <v>27</v>
      </c>
      <c r="M510" s="7" t="s">
        <v>27</v>
      </c>
      <c r="N510" s="7" t="s">
        <v>114</v>
      </c>
      <c r="O510" s="7" t="s">
        <v>27</v>
      </c>
      <c r="P510" s="7" t="s">
        <v>114</v>
      </c>
      <c r="R510" s="7" t="s">
        <v>27</v>
      </c>
      <c r="S510" s="7" t="s">
        <v>114</v>
      </c>
      <c r="T510" s="7" t="s">
        <v>27</v>
      </c>
    </row>
    <row r="511" spans="1:20">
      <c r="A511" s="9">
        <f>'Main Meals'!C510</f>
        <v>98601</v>
      </c>
      <c r="B511" s="9" t="str">
        <f>'Main Meals'!D510</f>
        <v xml:space="preserve">Anagram American Breakfast </v>
      </c>
      <c r="C511" s="7" t="s">
        <v>27</v>
      </c>
      <c r="D511" s="7" t="s">
        <v>27</v>
      </c>
      <c r="E511" s="7" t="s">
        <v>27</v>
      </c>
      <c r="F511" s="7" t="s">
        <v>27</v>
      </c>
      <c r="G511" s="7" t="s">
        <v>27</v>
      </c>
      <c r="H511" s="7" t="s">
        <v>114</v>
      </c>
      <c r="I511" s="7" t="s">
        <v>114</v>
      </c>
      <c r="J511" s="7" t="s">
        <v>114</v>
      </c>
      <c r="K511" s="7" t="s">
        <v>114</v>
      </c>
      <c r="L511" s="7" t="s">
        <v>114</v>
      </c>
      <c r="M511" s="7" t="s">
        <v>27</v>
      </c>
      <c r="N511" s="7" t="s">
        <v>27</v>
      </c>
      <c r="O511" s="7" t="s">
        <v>114</v>
      </c>
      <c r="P511" s="7" t="s">
        <v>114</v>
      </c>
      <c r="R511" s="7" t="s">
        <v>27</v>
      </c>
      <c r="S511" s="7" t="s">
        <v>114</v>
      </c>
      <c r="T511" s="7" t="s">
        <v>27</v>
      </c>
    </row>
    <row r="512" spans="1:20">
      <c r="A512" s="9">
        <f>'Main Meals'!C511</f>
        <v>98701</v>
      </c>
      <c r="B512" s="9" t="str">
        <f>'Main Meals'!D511</f>
        <v xml:space="preserve">Anagram Steak au Poivre </v>
      </c>
      <c r="C512" s="7" t="s">
        <v>27</v>
      </c>
      <c r="D512" s="7" t="s">
        <v>27</v>
      </c>
      <c r="E512" s="7" t="s">
        <v>27</v>
      </c>
      <c r="F512" s="7" t="s">
        <v>27</v>
      </c>
      <c r="G512" s="7" t="s">
        <v>114</v>
      </c>
      <c r="H512" s="7" t="s">
        <v>114</v>
      </c>
      <c r="I512" s="7" t="s">
        <v>114</v>
      </c>
      <c r="J512" s="7" t="s">
        <v>114</v>
      </c>
      <c r="K512" s="7" t="s">
        <v>114</v>
      </c>
      <c r="L512" s="7" t="s">
        <v>114</v>
      </c>
      <c r="M512" s="7" t="s">
        <v>27</v>
      </c>
      <c r="N512" s="7" t="s">
        <v>27</v>
      </c>
      <c r="O512" s="7" t="s">
        <v>114</v>
      </c>
      <c r="P512" s="7" t="s">
        <v>114</v>
      </c>
      <c r="R512" s="7" t="s">
        <v>27</v>
      </c>
      <c r="S512" s="7" t="s">
        <v>114</v>
      </c>
      <c r="T512" s="7" t="s">
        <v>114</v>
      </c>
    </row>
    <row r="513" spans="1:20">
      <c r="A513" s="9">
        <f>'Main Meals'!C512</f>
        <v>98801</v>
      </c>
      <c r="B513" s="9" t="str">
        <f>'Main Meals'!D512</f>
        <v xml:space="preserve">Anagram Sweet Potato Casserole </v>
      </c>
      <c r="C513" s="7" t="s">
        <v>27</v>
      </c>
      <c r="D513" s="7" t="s">
        <v>27</v>
      </c>
      <c r="E513" s="7" t="s">
        <v>27</v>
      </c>
      <c r="F513" s="7" t="s">
        <v>27</v>
      </c>
      <c r="G513" s="7" t="s">
        <v>114</v>
      </c>
      <c r="H513" s="7" t="s">
        <v>114</v>
      </c>
      <c r="I513" s="7" t="s">
        <v>114</v>
      </c>
      <c r="J513" s="7" t="s">
        <v>114</v>
      </c>
      <c r="K513" s="7" t="s">
        <v>114</v>
      </c>
      <c r="L513" s="7" t="s">
        <v>114</v>
      </c>
      <c r="M513" s="7" t="s">
        <v>27</v>
      </c>
      <c r="N513" s="7" t="s">
        <v>27</v>
      </c>
      <c r="O513" s="7" t="s">
        <v>114</v>
      </c>
      <c r="P513" s="7" t="s">
        <v>114</v>
      </c>
      <c r="R513" s="7" t="s">
        <v>27</v>
      </c>
      <c r="S513" s="7" t="s">
        <v>114</v>
      </c>
      <c r="T513" s="7" t="s">
        <v>27</v>
      </c>
    </row>
    <row r="514" spans="1:20">
      <c r="A514" s="9">
        <f>'Main Meals'!C513</f>
        <v>98901</v>
      </c>
      <c r="B514" s="9" t="str">
        <f>'Main Meals'!D513</f>
        <v xml:space="preserve">Anagram Tagliatelle with Mushroom Ragu </v>
      </c>
      <c r="C514" s="7" t="s">
        <v>27</v>
      </c>
      <c r="D514" s="7" t="s">
        <v>27</v>
      </c>
      <c r="E514" s="7" t="s">
        <v>27</v>
      </c>
      <c r="F514" s="7" t="s">
        <v>27</v>
      </c>
      <c r="G514" s="7" t="s">
        <v>27</v>
      </c>
      <c r="H514" s="7" t="s">
        <v>114</v>
      </c>
      <c r="I514" s="7" t="s">
        <v>114</v>
      </c>
      <c r="J514" s="7" t="s">
        <v>114</v>
      </c>
      <c r="K514" s="7" t="s">
        <v>114</v>
      </c>
      <c r="L514" s="7" t="s">
        <v>114</v>
      </c>
      <c r="M514" s="7" t="s">
        <v>27</v>
      </c>
      <c r="N514" s="7" t="s">
        <v>27</v>
      </c>
      <c r="O514" s="7" t="s">
        <v>27</v>
      </c>
      <c r="P514" s="7" t="s">
        <v>114</v>
      </c>
      <c r="R514" s="7" t="s">
        <v>27</v>
      </c>
      <c r="S514" s="7" t="s">
        <v>114</v>
      </c>
      <c r="T514" s="7" t="s">
        <v>27</v>
      </c>
    </row>
    <row r="515" spans="1:20">
      <c r="A515" s="9">
        <f>'Main Meals'!C514</f>
        <v>99001</v>
      </c>
      <c r="B515" s="9" t="str">
        <f>'Main Meals'!D514</f>
        <v xml:space="preserve">Protein Balls (5 Pack) </v>
      </c>
    </row>
    <row r="516" spans="1:20">
      <c r="A516" s="9">
        <f>'Main Meals'!C515</f>
        <v>99101</v>
      </c>
      <c r="B516" s="9" t="str">
        <f>'Main Meals'!D515</f>
        <v xml:space="preserve">Omnivore Elimination Bundle (Cycle 1) </v>
      </c>
    </row>
    <row r="517" spans="1:20">
      <c r="A517" s="9">
        <f>'Main Meals'!C516</f>
        <v>99102</v>
      </c>
      <c r="B517" s="9" t="str">
        <f>'Main Meals'!D516</f>
        <v xml:space="preserve">Omnivore Elimination Bundle (Cycle 2) </v>
      </c>
    </row>
    <row r="518" spans="1:20">
      <c r="A518" s="9">
        <f>'Main Meals'!C517</f>
        <v>99103</v>
      </c>
      <c r="B518" s="9" t="str">
        <f>'Main Meals'!D517</f>
        <v xml:space="preserve">Omnivore Elimination Bundle (Cycle 3) </v>
      </c>
    </row>
    <row r="519" spans="1:20">
      <c r="A519" s="9">
        <f>'Main Meals'!C518</f>
        <v>99104</v>
      </c>
      <c r="B519" s="9" t="str">
        <f>'Main Meals'!D518</f>
        <v xml:space="preserve">Omnivore Elimination Bundle (Cycle 4) </v>
      </c>
    </row>
    <row r="520" spans="1:20">
      <c r="A520" s="9">
        <f>'Main Meals'!C519</f>
        <v>99201</v>
      </c>
      <c r="B520" s="9" t="str">
        <f>'Main Meals'!D519</f>
        <v xml:space="preserve">Pescatarian Elimination Bundle (Cycle 1) </v>
      </c>
    </row>
    <row r="521" spans="1:20">
      <c r="A521" s="9">
        <f>'Main Meals'!C520</f>
        <v>99202</v>
      </c>
      <c r="B521" s="9" t="str">
        <f>'Main Meals'!D520</f>
        <v xml:space="preserve">Pescatarian Elimination Bundle (Cycle 2) </v>
      </c>
    </row>
    <row r="522" spans="1:20">
      <c r="A522" s="9">
        <f>'Main Meals'!C521</f>
        <v>99203</v>
      </c>
      <c r="B522" s="9" t="str">
        <f>'Main Meals'!D521</f>
        <v xml:space="preserve">Pescatarian Elimination Bundle (Cycle 3) </v>
      </c>
    </row>
    <row r="523" spans="1:20">
      <c r="A523" s="9">
        <f>'Main Meals'!C522</f>
        <v>99204</v>
      </c>
      <c r="B523" s="9" t="str">
        <f>'Main Meals'!D522</f>
        <v xml:space="preserve">Pescatarian Elimination Bundle (Cycle 4) </v>
      </c>
    </row>
    <row r="524" spans="1:20">
      <c r="A524" s="9">
        <f>'Main Meals'!C523</f>
        <v>99301</v>
      </c>
      <c r="B524" s="9" t="str">
        <f>'Main Meals'!D523</f>
        <v xml:space="preserve">Vegetarian Elimination Bundle (Cycle 1) </v>
      </c>
    </row>
    <row r="525" spans="1:20">
      <c r="A525" s="9">
        <f>'Main Meals'!C524</f>
        <v>99302</v>
      </c>
      <c r="B525" s="9" t="str">
        <f>'Main Meals'!D524</f>
        <v xml:space="preserve">Vegetarian Elimination Bundle (Cycle 2) </v>
      </c>
    </row>
    <row r="526" spans="1:20">
      <c r="A526" s="9">
        <f>'Main Meals'!C525</f>
        <v>99401</v>
      </c>
      <c r="B526" s="9" t="str">
        <f>'Main Meals'!D525</f>
        <v xml:space="preserve">Vegan Elimination Bundle (Cycle 1) </v>
      </c>
    </row>
    <row r="527" spans="1:20">
      <c r="A527" s="9">
        <f>'Main Meals'!C526</f>
        <v>99402</v>
      </c>
      <c r="B527" s="9" t="str">
        <f>'Main Meals'!D526</f>
        <v xml:space="preserve">Vegan Elimination Bundle (Cycle 2) </v>
      </c>
    </row>
    <row r="528" spans="1:20">
      <c r="A528" s="9">
        <f>'Main Meals'!C527</f>
        <v>99105</v>
      </c>
      <c r="B528" s="9" t="str">
        <f>'Main Meals'!D527</f>
        <v xml:space="preserve">Omnivore Elimination Bundle (Cycle 1B) </v>
      </c>
    </row>
    <row r="529" spans="1:2">
      <c r="A529" s="9">
        <f>'Main Meals'!C528</f>
        <v>99106</v>
      </c>
      <c r="B529" s="9" t="str">
        <f>'Main Meals'!D528</f>
        <v xml:space="preserve">Omnivore Elimination Bundle (Cycle 2B) </v>
      </c>
    </row>
    <row r="530" spans="1:2">
      <c r="A530" s="9">
        <f>'Main Meals'!C529</f>
        <v>99107</v>
      </c>
      <c r="B530" s="9" t="str">
        <f>'Main Meals'!D529</f>
        <v xml:space="preserve">Omnivore Elimination Bundle (Cycle 3B) </v>
      </c>
    </row>
    <row r="531" spans="1:2">
      <c r="A531" s="9">
        <f>'Main Meals'!C530</f>
        <v>99108</v>
      </c>
      <c r="B531" s="9" t="str">
        <f>'Main Meals'!D530</f>
        <v xml:space="preserve">Omnivore Elimination Bundle (Cycle 4B) </v>
      </c>
    </row>
    <row r="532" spans="1:2">
      <c r="A532" s="9">
        <f>'Main Meals'!C531</f>
        <v>99501</v>
      </c>
      <c r="B532" s="9" t="str">
        <f>'Main Meals'!D531</f>
        <v xml:space="preserve">Omnivore Rx Sample Box </v>
      </c>
    </row>
    <row r="533" spans="1:2">
      <c r="A533" s="9">
        <f>'Main Meals'!C532</f>
        <v>99502</v>
      </c>
      <c r="B533" s="9" t="str">
        <f>'Main Meals'!D532</f>
        <v xml:space="preserve">Pescatarian Rx Sample Box </v>
      </c>
    </row>
    <row r="534" spans="1:2">
      <c r="A534" s="9">
        <f>'Main Meals'!C533</f>
        <v>99503</v>
      </c>
      <c r="B534" s="9" t="str">
        <f>'Main Meals'!D533</f>
        <v xml:space="preserve">Vegetarian Rx Sample Box </v>
      </c>
    </row>
    <row r="535" spans="1:2">
      <c r="A535" s="9">
        <f>'Main Meals'!C534</f>
        <v>99504</v>
      </c>
      <c r="B535" s="9" t="str">
        <f>'Main Meals'!D534</f>
        <v xml:space="preserve">Vegan Rx Sample Box </v>
      </c>
    </row>
    <row r="536" spans="1:2">
      <c r="A536" s="9">
        <f>'Main Meals'!C535</f>
        <v>95302</v>
      </c>
      <c r="B536" s="9" t="str">
        <f>'Main Meals'!D535</f>
        <v xml:space="preserve">Teriyaki Sauce </v>
      </c>
    </row>
    <row r="537" spans="1:2">
      <c r="A537" s="9">
        <f>'Main Meals'!C536</f>
        <v>95303</v>
      </c>
      <c r="B537" s="9" t="str">
        <f>'Main Meals'!D536</f>
        <v xml:space="preserve">Lemon Tahini Dressing </v>
      </c>
    </row>
    <row r="538" spans="1:2">
      <c r="A538" s="9">
        <f>'Main Meals'!C537</f>
        <v>95304</v>
      </c>
      <c r="B538" s="9" t="str">
        <f>'Main Meals'!D537</f>
        <v xml:space="preserve">Maple Mustard </v>
      </c>
    </row>
    <row r="539" spans="1:2">
      <c r="A539" s="9">
        <f>'Main Meals'!C538</f>
        <v>95305</v>
      </c>
      <c r="B539" s="9" t="str">
        <f>'Main Meals'!D538</f>
        <v xml:space="preserve">Caesar Dressing </v>
      </c>
    </row>
    <row r="540" spans="1:2">
      <c r="A540" s="9">
        <f>'Main Meals'!C539</f>
        <v>99403</v>
      </c>
      <c r="B540" s="9" t="str">
        <f>'Main Meals'!D539</f>
        <v xml:space="preserve">Vegan Elimination Bundle (Cycle 1B) </v>
      </c>
    </row>
    <row r="541" spans="1:2">
      <c r="A541" s="9">
        <f>'Main Meals'!C540</f>
        <v>99404</v>
      </c>
      <c r="B541" s="9" t="str">
        <f>'Main Meals'!D540</f>
        <v xml:space="preserve">Vegan Elimination Bundle (Cycle 2B) </v>
      </c>
    </row>
    <row r="542" spans="1:2">
      <c r="A542" s="9">
        <f>'Main Meals'!C541</f>
        <v>99205</v>
      </c>
      <c r="B542" s="9" t="str">
        <f>'Main Meals'!D541</f>
        <v xml:space="preserve">Pescatarian Elimination Bundle (Cycle 1B) </v>
      </c>
    </row>
    <row r="543" spans="1:2">
      <c r="A543" s="9">
        <f>'Main Meals'!C542</f>
        <v>99206</v>
      </c>
      <c r="B543" s="9" t="str">
        <f>'Main Meals'!D542</f>
        <v xml:space="preserve">Pescatarian Elimination Bundle (Cycle 2B) </v>
      </c>
    </row>
    <row r="544" spans="1:2">
      <c r="A544" s="9">
        <f>'Main Meals'!C543</f>
        <v>99207</v>
      </c>
      <c r="B544" s="9" t="str">
        <f>'Main Meals'!D543</f>
        <v xml:space="preserve">Pescatarian Elimination Bundle (Cycle 3B) </v>
      </c>
    </row>
    <row r="545" spans="1:2">
      <c r="A545" s="9">
        <f>'Main Meals'!C544</f>
        <v>99208</v>
      </c>
      <c r="B545" s="9" t="str">
        <f>'Main Meals'!D544</f>
        <v xml:space="preserve">Pescatarian Elimination Bundle (Cycle 4B) </v>
      </c>
    </row>
    <row r="546" spans="1:2">
      <c r="A546" s="9">
        <f>'Main Meals'!C545</f>
        <v>99303</v>
      </c>
      <c r="B546" s="9" t="str">
        <f>'Main Meals'!D545</f>
        <v xml:space="preserve">Vegetarian Elimination Bundle (Cycle 1B) </v>
      </c>
    </row>
    <row r="547" spans="1:2">
      <c r="A547" s="9">
        <f>'Main Meals'!C546</f>
        <v>99304</v>
      </c>
      <c r="B547" s="9" t="str">
        <f>'Main Meals'!D546</f>
        <v xml:space="preserve">Vegetarian Elimination Bundle (Cycle 2B) </v>
      </c>
    </row>
    <row r="548" spans="1:2">
      <c r="A548" s="9">
        <f>'Main Meals'!C547</f>
        <v>97001</v>
      </c>
      <c r="B548" s="9" t="str">
        <f>'Main Meals'!D547</f>
        <v xml:space="preserve">Anagram Clinical Study Bundle (Menu 1) </v>
      </c>
    </row>
    <row r="549" spans="1:2">
      <c r="A549" s="9">
        <f>'Main Meals'!C548</f>
        <v>97002</v>
      </c>
      <c r="B549" s="9" t="str">
        <f>'Main Meals'!D548</f>
        <v xml:space="preserve">Anagram Clinical Study Bundle (Menu 2) </v>
      </c>
    </row>
    <row r="550" spans="1:2">
      <c r="A550" s="9">
        <f>'Main Meals'!C549</f>
        <v>97003</v>
      </c>
      <c r="B550" s="9" t="str">
        <f>'Main Meals'!D549</f>
        <v xml:space="preserve">Anagram Test Box </v>
      </c>
    </row>
    <row r="551" spans="1:2">
      <c r="A551" s="9">
        <f>'Main Meals'!C550</f>
        <v>97004</v>
      </c>
      <c r="B551" s="9" t="str">
        <f>'Main Meals'!D550</f>
        <v xml:space="preserve">Anagram Backup Box </v>
      </c>
    </row>
    <row r="552" spans="1:2">
      <c r="A552" s="9">
        <f>'Main Meals'!C551</f>
        <v>95306</v>
      </c>
      <c r="B552" s="9" t="str">
        <f>'Main Meals'!D551</f>
        <v xml:space="preserve">Mint Vinaigrette </v>
      </c>
    </row>
    <row r="553" spans="1:2">
      <c r="A553" s="9">
        <f>'Main Meals'!C552</f>
        <v>95307</v>
      </c>
      <c r="B553" s="9" t="str">
        <f>'Main Meals'!D552</f>
        <v xml:space="preserve">Buffalo Sauce </v>
      </c>
    </row>
    <row r="554" spans="1:2">
      <c r="A554" s="9">
        <f>'Main Meals'!C553</f>
        <v>95308</v>
      </c>
      <c r="B554" s="9" t="str">
        <f>'Main Meals'!D553</f>
        <v xml:space="preserve">Ketchup </v>
      </c>
    </row>
    <row r="555" spans="1:2">
      <c r="A555" s="9">
        <f>'Main Meals'!C554</f>
        <v>95309</v>
      </c>
      <c r="B555" s="9" t="str">
        <f>'Main Meals'!D554</f>
        <v xml:space="preserve">Gravy </v>
      </c>
    </row>
    <row r="556" spans="1:2">
      <c r="A556" s="9">
        <f>'Main Meals'!C555</f>
        <v>95310</v>
      </c>
      <c r="B556" s="9" t="str">
        <f>'Main Meals'!D555</f>
        <v xml:space="preserve">Cranberry Orange Sauce  </v>
      </c>
    </row>
    <row r="557" spans="1:2">
      <c r="A557" s="9">
        <f>'Main Meals'!C556</f>
        <v>99505</v>
      </c>
      <c r="B557" s="9" t="str">
        <f>'Main Meals'!D556</f>
        <v xml:space="preserve">Elimination Program Vegetarian Tasting Box </v>
      </c>
    </row>
    <row r="558" spans="1:2">
      <c r="A558" s="9">
        <f>'Main Meals'!C557</f>
        <v>97005</v>
      </c>
      <c r="B558" s="9" t="str">
        <f>'Main Meals'!D557</f>
        <v xml:space="preserve">Anagram Backup Box </v>
      </c>
    </row>
    <row r="559" spans="1:2">
      <c r="A559" s="9">
        <f>'Main Meals'!C558</f>
        <v>99002</v>
      </c>
      <c r="B559" s="9" t="str">
        <f>'Main Meals'!D558</f>
        <v xml:space="preserve">Boiled Eggs </v>
      </c>
    </row>
    <row r="560" spans="1:2">
      <c r="A560" s="9">
        <f>'Main Meals'!C559</f>
        <v>99506</v>
      </c>
      <c r="B560" s="9" t="str">
        <f>'Main Meals'!D559</f>
        <v xml:space="preserve">Elimination Program Omnivore Tasting Box </v>
      </c>
    </row>
    <row r="561" spans="1:2">
      <c r="A561" s="9">
        <f>'Main Meals'!C560</f>
        <v>99507</v>
      </c>
      <c r="B561" s="9" t="str">
        <f>'Main Meals'!D560</f>
        <v xml:space="preserve">Elimination Program Pescatarian Tasting Box </v>
      </c>
    </row>
    <row r="562" spans="1:2">
      <c r="A562" s="9">
        <f>'Main Meals'!C561</f>
        <v>99508</v>
      </c>
      <c r="B562" s="9" t="str">
        <f>'Main Meals'!D561</f>
        <v xml:space="preserve">Elimination Program Vegan Tasting Box </v>
      </c>
    </row>
    <row r="563" spans="1:2">
      <c r="A563" s="9">
        <f>'Main Meals'!C562</f>
        <v>98902</v>
      </c>
      <c r="B563" s="9" t="str">
        <f>'Main Meals'!D562</f>
        <v>Anagram Tagliatelle with Mushroom Ragu Gluten Free</v>
      </c>
    </row>
    <row r="564" spans="1:2">
      <c r="A564" s="9">
        <f>'Main Meals'!C563</f>
        <v>97202</v>
      </c>
      <c r="B564" s="9" t="str">
        <f>'Main Meals'!D563</f>
        <v>Anagram Chicken Bacon Lasagna Gluten Free</v>
      </c>
    </row>
    <row r="565" spans="1:2">
      <c r="A565" s="9">
        <f>'Main Meals'!C564</f>
        <v>97802</v>
      </c>
      <c r="B565" s="9" t="str">
        <f>'Main Meals'!D564</f>
        <v>Anagram Corn Casserole Gluten Free</v>
      </c>
    </row>
    <row r="566" spans="1:2">
      <c r="A566" s="9">
        <f>'Main Meals'!C565</f>
        <v>98402</v>
      </c>
      <c r="B566" s="9" t="str">
        <f>'Main Meals'!D565</f>
        <v>Anagram Pomodoro Meatballs Gluten Free</v>
      </c>
    </row>
    <row r="567" spans="1:2">
      <c r="A567" s="9">
        <f>'Main Meals'!C566</f>
        <v>98202</v>
      </c>
      <c r="B567" s="9" t="str">
        <f>'Main Meals'!D566</f>
        <v>Anagram Oreo Peanut Butter Energy Bites Gluten Free</v>
      </c>
    </row>
    <row r="568" spans="1:2">
      <c r="A568" s="9">
        <f>'Main Meals'!C567</f>
        <v>97006</v>
      </c>
      <c r="B568" s="9" t="str">
        <f>'Main Meals'!D567</f>
        <v>Anagram Clinical Study Bundle (Menu 1) Gluten Free</v>
      </c>
    </row>
    <row r="569" spans="1:2">
      <c r="A569" s="9">
        <f>'Main Meals'!C568</f>
        <v>97007</v>
      </c>
      <c r="B569" s="9" t="str">
        <f>'Main Meals'!D568</f>
        <v>Anagram Clinical Study Bundle (Menu 2) Gluten Free</v>
      </c>
    </row>
    <row r="570" spans="1:2">
      <c r="A570" s="9">
        <f>'Main Meals'!C569</f>
        <v>97008</v>
      </c>
      <c r="B570" s="9" t="str">
        <f>'Main Meals'!D569</f>
        <v>Anagram Backup Box Gluten Free</v>
      </c>
    </row>
    <row r="571" spans="1:2">
      <c r="A571" s="9">
        <f>'Main Meals'!C570</f>
        <v>5802</v>
      </c>
      <c r="B571" s="9" t="str">
        <f>'Main Meals'!D570</f>
        <v xml:space="preserve">Loaded Mashed Potatoes </v>
      </c>
    </row>
    <row r="572" spans="1:2">
      <c r="A572" s="9">
        <f>'Main Meals'!C571</f>
        <v>99509</v>
      </c>
      <c r="B572" s="9" t="str">
        <f>'Main Meals'!D571</f>
        <v xml:space="preserve">Omnivore Courtesy Box </v>
      </c>
    </row>
    <row r="573" spans="1:2">
      <c r="A573" s="9">
        <f>'Main Meals'!C572</f>
        <v>99510</v>
      </c>
      <c r="B573" s="9" t="str">
        <f>'Main Meals'!D572</f>
        <v xml:space="preserve">Vegetarian Courtesy Box </v>
      </c>
    </row>
    <row r="574" spans="1:2">
      <c r="A574" s="9">
        <f>'Main Meals'!C573</f>
        <v>99511</v>
      </c>
      <c r="B574" s="9" t="str">
        <f>'Main Meals'!D573</f>
        <v xml:space="preserve">Vegan Courtesy Box </v>
      </c>
    </row>
    <row r="575" spans="1:2">
      <c r="A575" s="9">
        <f>'Main Meals'!C574</f>
        <v>99512</v>
      </c>
      <c r="B575" s="9" t="str">
        <f>'Main Meals'!D574</f>
        <v xml:space="preserve">Pescatarian Courtesy Box </v>
      </c>
    </row>
    <row r="576" spans="1:2">
      <c r="A576" s="9">
        <f>'Main Meals'!C575</f>
        <v>40891</v>
      </c>
      <c r="B576" s="9" t="str">
        <f>'Main Meals'!D575</f>
        <v xml:space="preserve">Black Friday Bundle </v>
      </c>
    </row>
    <row r="577" spans="1:2">
      <c r="A577" s="9">
        <f>'Main Meals'!C576</f>
        <v>40892</v>
      </c>
      <c r="B577" s="9" t="str">
        <f>'Main Meals'!D576</f>
        <v xml:space="preserve">Cyber Monday Bundle </v>
      </c>
    </row>
    <row r="578" spans="1:2">
      <c r="A578" s="9">
        <f>'Main Meals'!C577</f>
        <v>20605</v>
      </c>
      <c r="B578" s="9" t="str">
        <f>'Main Meals'!D577</f>
        <v>Chocolate Coffee Cake 6-pack</v>
      </c>
    </row>
    <row r="579" spans="1:2">
      <c r="A579" s="9">
        <f>'Main Meals'!C578</f>
        <v>20606</v>
      </c>
      <c r="B579" s="9" t="str">
        <f>'Main Meals'!D578</f>
        <v>Raspberry Coffee Cake 6-pack</v>
      </c>
    </row>
    <row r="580" spans="1:2">
      <c r="A580" s="9">
        <f>'Main Meals'!C579</f>
        <v>20607</v>
      </c>
      <c r="B580" s="9" t="str">
        <f>'Main Meals'!D579</f>
        <v>Variety Coffee Cake 6-pack</v>
      </c>
    </row>
    <row r="581" spans="1:2">
      <c r="A581" s="9">
        <f>'Main Meals'!C580</f>
        <v>20608</v>
      </c>
      <c r="B581" s="9" t="str">
        <f>'Main Meals'!D580</f>
        <v>Cinnamon Coffee Cake 6-pack</v>
      </c>
    </row>
    <row r="582" spans="1:2">
      <c r="A582" s="9">
        <f>'Main Meals'!C581</f>
        <v>96501</v>
      </c>
      <c r="B582" s="9" t="str">
        <f>'Main Meals'!D581</f>
        <v xml:space="preserve">Chicken Bacon Lasagna </v>
      </c>
    </row>
    <row r="583" spans="1:2">
      <c r="A583" s="9">
        <f>'Main Meals'!C582</f>
        <v>50902</v>
      </c>
      <c r="B583" s="9" t="str">
        <f>'Main Meals'!D582</f>
        <v xml:space="preserve">Pulled BBQ Chicken Sliders </v>
      </c>
    </row>
    <row r="584" spans="1:2">
      <c r="A584" s="9">
        <f>'Main Meals'!C583</f>
        <v>14202</v>
      </c>
      <c r="B584" s="9" t="str">
        <f>'Main Meals'!D583</f>
        <v xml:space="preserve">Magret with Lavender </v>
      </c>
    </row>
    <row r="585" spans="1:2">
      <c r="A585" s="9">
        <f>'Main Meals'!C584</f>
        <v>40893</v>
      </c>
      <c r="B585" s="9" t="str">
        <f>'Main Meals'!D584</f>
        <v xml:space="preserve">Holiday Experience Bundle: Magret with Lavender </v>
      </c>
    </row>
    <row r="586" spans="1:2">
      <c r="A586" s="9">
        <f>'Main Meals'!C585</f>
        <v>40894</v>
      </c>
      <c r="B586" s="9" t="str">
        <f>'Main Meals'!D585</f>
        <v>Holiday Experience  (Sea Bass) X2</v>
      </c>
    </row>
    <row r="587" spans="1:2">
      <c r="A587" s="9">
        <f>'Main Meals'!C586</f>
        <v>40895</v>
      </c>
      <c r="B587" s="9" t="str">
        <f>'Main Meals'!D586</f>
        <v>Holiday Experience Bundle (Magret with Lavender) X2</v>
      </c>
    </row>
    <row r="588" spans="1:2">
      <c r="A588" s="9">
        <f>'Main Meals'!C587</f>
        <v>97203</v>
      </c>
      <c r="B588" s="9" t="str">
        <f>'Main Meals'!D587</f>
        <v>Anagram Lasagna Vegetarian</v>
      </c>
    </row>
    <row r="589" spans="1:2">
      <c r="A589" s="9">
        <f>'Main Meals'!C588</f>
        <v>98403</v>
      </c>
      <c r="B589" s="9" t="str">
        <f>'Main Meals'!D588</f>
        <v>Anagram Pomodoro Meatballs Vegetarian</v>
      </c>
    </row>
    <row r="590" spans="1:2">
      <c r="A590" s="9">
        <f>'Main Meals'!C589</f>
        <v>98903</v>
      </c>
      <c r="B590" s="9" t="str">
        <f>'Main Meals'!D589</f>
        <v>Anagram Tagliatelle Vegetarian</v>
      </c>
    </row>
    <row r="591" spans="1:2">
      <c r="A591" s="9">
        <f>'Main Meals'!C590</f>
        <v>97803</v>
      </c>
      <c r="B591" s="9" t="str">
        <f>'Main Meals'!D590</f>
        <v>Anagram Corn Casserole Vegetarian</v>
      </c>
    </row>
    <row r="592" spans="1:2">
      <c r="A592" s="9">
        <f>'Main Meals'!C591</f>
        <v>97503</v>
      </c>
      <c r="B592" s="9" t="str">
        <f>'Main Meals'!D591</f>
        <v>Anagram American Breakfast Vegetarian</v>
      </c>
    </row>
    <row r="593" spans="1:2">
      <c r="A593" s="9">
        <f>'Main Meals'!C592</f>
        <v>7303</v>
      </c>
      <c r="B593" s="9" t="str">
        <f>'Main Meals'!D592</f>
        <v>Anagram Almond and Cranberry Energy Bites 4 Pack</v>
      </c>
    </row>
    <row r="594" spans="1:2">
      <c r="A594" s="9">
        <f>'Main Meals'!C593</f>
        <v>99601</v>
      </c>
      <c r="B594" s="9" t="str">
        <f>'Main Meals'!D593</f>
        <v>Anagram Dried Mango Vegetarian</v>
      </c>
    </row>
    <row r="595" spans="1:2">
      <c r="A595" s="9">
        <f>'Main Meals'!C594</f>
        <v>97009</v>
      </c>
      <c r="B595" s="9" t="str">
        <f>'Main Meals'!D594</f>
        <v>Anagram Clinical Study Bundle (Menu 1) Vegetarian</v>
      </c>
    </row>
    <row r="596" spans="1:2">
      <c r="A596" s="9">
        <f>'Main Meals'!C595</f>
        <v>97010</v>
      </c>
      <c r="B596" s="9" t="str">
        <f>'Main Meals'!D595</f>
        <v>Anagram Clinical Study Bundle (Menu 2) Vegetarian</v>
      </c>
    </row>
    <row r="597" spans="1:2">
      <c r="A597" s="9">
        <f>'Main Meals'!C596</f>
        <v>80902</v>
      </c>
      <c r="B597" s="9" t="str">
        <f>'Main Meals'!D596</f>
        <v>Anagram Chocolate Fudge Brownie Bites (4 bites)</v>
      </c>
    </row>
    <row r="598" spans="1:2">
      <c r="A598" s="9">
        <f>'Main Meals'!C597</f>
        <v>12901</v>
      </c>
      <c r="B598" s="9" t="str">
        <f>'Main Meals'!D597</f>
        <v xml:space="preserve">Anagram Basmati Rice </v>
      </c>
    </row>
    <row r="599" spans="1:2">
      <c r="A599" s="9">
        <f>'Main Meals'!C598</f>
        <v>8620</v>
      </c>
      <c r="B599" s="9" t="str">
        <f>'Main Meals'!D598</f>
        <v xml:space="preserve">Anagram Herbed Quinoa </v>
      </c>
    </row>
    <row r="600" spans="1:2">
      <c r="A600" s="9">
        <f>'Main Meals'!C599</f>
        <v>3901</v>
      </c>
      <c r="B600" s="9" t="str">
        <f>'Main Meals'!D599</f>
        <v>New England Cod Chowder</v>
      </c>
    </row>
    <row r="601" spans="1:2">
      <c r="A601" s="9">
        <f>'Main Meals'!C600</f>
        <v>99701</v>
      </c>
      <c r="B601" s="9" t="str">
        <f>'Main Meals'!D600</f>
        <v>Cod and Chorizo Stew</v>
      </c>
    </row>
    <row r="602" spans="1:2">
      <c r="A602" s="9">
        <f>'Main Meals'!C601</f>
        <v>99801</v>
      </c>
      <c r="B602" s="9" t="str">
        <f>'Main Meals'!D601</f>
        <v>Moroccan Spiced Chicken</v>
      </c>
    </row>
    <row r="603" spans="1:2">
      <c r="A603" s="9">
        <f>'Main Meals'!C602</f>
        <v>99901</v>
      </c>
      <c r="B603" s="9" t="str">
        <f>'Main Meals'!D602</f>
        <v>Yogurt Day 1</v>
      </c>
    </row>
    <row r="604" spans="1:2">
      <c r="A604" s="9">
        <f>'Main Meals'!C603</f>
        <v>99902</v>
      </c>
      <c r="B604" s="9" t="str">
        <f>'Main Meals'!D603</f>
        <v>Yogurt Day 2</v>
      </c>
    </row>
    <row r="605" spans="1:2">
      <c r="A605" s="9">
        <f>'Main Meals'!C604</f>
        <v>99903</v>
      </c>
      <c r="B605" s="9" t="str">
        <f>'Main Meals'!D604</f>
        <v>Yogurt Day 3</v>
      </c>
    </row>
    <row r="606" spans="1:2">
      <c r="A606" s="9">
        <f>'Main Meals'!C605</f>
        <v>99911</v>
      </c>
      <c r="B606" s="9" t="str">
        <f>'Main Meals'!D605</f>
        <v>Orange Juice Day 1</v>
      </c>
    </row>
    <row r="607" spans="1:2">
      <c r="A607" s="9">
        <f>'Main Meals'!C606</f>
        <v>99912</v>
      </c>
      <c r="B607" s="9" t="str">
        <f>'Main Meals'!D606</f>
        <v>Orange Juice Day 2</v>
      </c>
    </row>
    <row r="608" spans="1:2">
      <c r="A608" s="9">
        <f>'Main Meals'!C607</f>
        <v>99913</v>
      </c>
      <c r="B608" s="9" t="str">
        <f>'Main Meals'!D607</f>
        <v>Orange Juice Day 3</v>
      </c>
    </row>
    <row r="609" spans="1:2">
      <c r="A609" s="9">
        <f>'Main Meals'!C608</f>
        <v>99921</v>
      </c>
      <c r="B609" s="9" t="str">
        <f>'Main Meals'!D608</f>
        <v>Mints Day 1</v>
      </c>
    </row>
    <row r="610" spans="1:2">
      <c r="A610" s="9">
        <f>'Main Meals'!C609</f>
        <v>99922</v>
      </c>
      <c r="B610" s="9" t="str">
        <f>'Main Meals'!D609</f>
        <v>Mints Day 2</v>
      </c>
    </row>
    <row r="611" spans="1:2">
      <c r="A611" s="9">
        <f>'Main Meals'!C610</f>
        <v>99923</v>
      </c>
      <c r="B611" s="9" t="str">
        <f>'Main Meals'!D610</f>
        <v>Mints Day 3</v>
      </c>
    </row>
    <row r="612" spans="1:2">
      <c r="A612" s="9">
        <f>'Main Meals'!C611</f>
        <v>99931</v>
      </c>
      <c r="B612" s="9" t="str">
        <f>'Main Meals'!D611</f>
        <v>Celery Day 1</v>
      </c>
    </row>
    <row r="613" spans="1:2">
      <c r="A613" s="9">
        <f>'Main Meals'!C612</f>
        <v>99932</v>
      </c>
      <c r="B613" s="9" t="str">
        <f>'Main Meals'!D612</f>
        <v>Celery Day 2</v>
      </c>
    </row>
    <row r="614" spans="1:2">
      <c r="A614" s="9">
        <f>'Main Meals'!C613</f>
        <v>99933</v>
      </c>
      <c r="B614" s="9" t="str">
        <f>'Main Meals'!D613</f>
        <v>Celery Day 3</v>
      </c>
    </row>
    <row r="615" spans="1:2">
      <c r="A615" s="9">
        <f>'Main Meals'!C614</f>
        <v>99941</v>
      </c>
      <c r="B615" s="9" t="str">
        <f>'Main Meals'!D614</f>
        <v>Brioche Bun Day 1</v>
      </c>
    </row>
    <row r="616" spans="1:2">
      <c r="A616" s="9">
        <f>'Main Meals'!C615</f>
        <v>99942</v>
      </c>
      <c r="B616" s="9" t="str">
        <f>'Main Meals'!D615</f>
        <v>Brioche Bun Day 2</v>
      </c>
    </row>
    <row r="617" spans="1:2">
      <c r="A617" s="9">
        <f>'Main Meals'!C616</f>
        <v>99943</v>
      </c>
      <c r="B617" s="9" t="str">
        <f>'Main Meals'!D616</f>
        <v>Brioche Bun Day 3</v>
      </c>
    </row>
    <row r="618" spans="1:2">
      <c r="A618" s="9">
        <f>'Main Meals'!C617</f>
        <v>99951</v>
      </c>
      <c r="B618" s="9" t="str">
        <f>'Main Meals'!D617</f>
        <v>Chopped Garlic Day 1</v>
      </c>
    </row>
    <row r="619" spans="1:2">
      <c r="A619" s="9">
        <f>'Main Meals'!C618</f>
        <v>99952</v>
      </c>
      <c r="B619" s="9" t="str">
        <f>'Main Meals'!D618</f>
        <v>Chopped Garlic Day 2</v>
      </c>
    </row>
    <row r="620" spans="1:2">
      <c r="A620" s="9">
        <f>'Main Meals'!C619</f>
        <v>99953</v>
      </c>
      <c r="B620" s="9" t="str">
        <f>'Main Meals'!D619</f>
        <v>Chopped Garlic Day 3</v>
      </c>
    </row>
    <row r="621" spans="1:2">
      <c r="A621" s="9">
        <f>'Main Meals'!C620</f>
        <v>99961</v>
      </c>
      <c r="B621" s="9" t="str">
        <f>'Main Meals'!D620</f>
        <v>Chopped Onion Day 1</v>
      </c>
    </row>
    <row r="622" spans="1:2">
      <c r="A622" s="9">
        <f>'Main Meals'!C621</f>
        <v>99962</v>
      </c>
      <c r="B622" s="9" t="str">
        <f>'Main Meals'!D621</f>
        <v>Chopped Onion Day 2</v>
      </c>
    </row>
    <row r="623" spans="1:2">
      <c r="A623" s="9">
        <f>'Main Meals'!C622</f>
        <v>99963</v>
      </c>
      <c r="B623" s="9" t="str">
        <f>'Main Meals'!D622</f>
        <v>Chopped Onion Day 3</v>
      </c>
    </row>
    <row r="624" spans="1:2">
      <c r="A624" s="9">
        <f>'Main Meals'!C623</f>
        <v>99971</v>
      </c>
      <c r="B624" s="9" t="str">
        <f>'Main Meals'!D623</f>
        <v>Chickpeas Day 1</v>
      </c>
    </row>
    <row r="625" spans="1:2">
      <c r="A625" s="9">
        <f>'Main Meals'!C624</f>
        <v>99972</v>
      </c>
      <c r="B625" s="9" t="str">
        <f>'Main Meals'!D624</f>
        <v>Chickpeas Day 2</v>
      </c>
    </row>
    <row r="626" spans="1:2">
      <c r="A626" s="9">
        <f>'Main Meals'!C625</f>
        <v>99973</v>
      </c>
      <c r="B626" s="9" t="str">
        <f>'Main Meals'!D625</f>
        <v>Chickpeas Day 3</v>
      </c>
    </row>
    <row r="627" spans="1:2">
      <c r="A627" s="9">
        <f>'Main Meals'!C626</f>
        <v>99981</v>
      </c>
      <c r="B627" s="9" t="str">
        <f>'Main Meals'!D626</f>
        <v>Arroz con Pollo</v>
      </c>
    </row>
    <row r="628" spans="1:2">
      <c r="A628" s="9">
        <f>'Main Meals'!C627</f>
        <v>99982</v>
      </c>
      <c r="B628" s="9" t="str">
        <f>'Main Meals'!D627</f>
        <v>Empanadas with Chipotle Slaw</v>
      </c>
    </row>
    <row r="629" spans="1:2">
      <c r="A629" s="9">
        <f>'Main Meals'!C628</f>
        <v>99983</v>
      </c>
      <c r="B629" s="9" t="str">
        <f>'Main Meals'!D628</f>
        <v>Pulled Beef over Rice &amp; Beans</v>
      </c>
    </row>
    <row r="630" spans="1:2">
      <c r="A630" s="9">
        <f>'Main Meals'!C629</f>
        <v>97011</v>
      </c>
      <c r="B630" s="9" t="str">
        <f>'Main Meals'!D629</f>
        <v>Anagram Allergen (Menu 1)</v>
      </c>
    </row>
    <row r="631" spans="1:2">
      <c r="A631" s="9">
        <f>'Main Meals'!C630</f>
        <v>97012</v>
      </c>
      <c r="B631" s="9" t="str">
        <f>'Main Meals'!D630</f>
        <v>Anagram Allergen (Menu 2)</v>
      </c>
    </row>
    <row r="632" spans="1:2">
      <c r="A632" s="9">
        <f>'Main Meals'!C631</f>
        <v>12803</v>
      </c>
      <c r="B632" s="9" t="str">
        <f>'Main Meals'!D631</f>
        <v>Anagram Mac &amp; Cheese</v>
      </c>
    </row>
    <row r="633" spans="1:2">
      <c r="A633" s="9">
        <f>'Main Meals'!C632</f>
        <v>20609</v>
      </c>
      <c r="B633" s="9" t="str">
        <f>'Main Meals'!D632</f>
        <v>Chocolate Coffee Cake Individual</v>
      </c>
    </row>
    <row r="634" spans="1:2">
      <c r="A634" s="9">
        <f>'Main Meals'!C633</f>
        <v>20610</v>
      </c>
      <c r="B634" s="9" t="str">
        <f>'Main Meals'!D633</f>
        <v>Raspberry Coffee Cake Individual</v>
      </c>
    </row>
    <row r="635" spans="1:2">
      <c r="A635" s="9">
        <f>'Main Meals'!C634</f>
        <v>20403</v>
      </c>
      <c r="B635" s="9" t="str">
        <f>'Main Meals'!D634</f>
        <v>Ginger Snaps (2X)</v>
      </c>
    </row>
    <row r="636" spans="1:2">
      <c r="A636" s="9">
        <f>'Main Meals'!C635</f>
        <v>97804</v>
      </c>
      <c r="B636" s="9" t="str">
        <f>'Main Meals'!D635</f>
        <v>Anagram Corn Casserole Gluten Free Allergen</v>
      </c>
    </row>
  </sheetData>
  <autoFilter ref="A1:AM479" xr:uid="{A4DEA7FA-D186-6C4F-8D2B-3E5AEC0FB9D5}">
    <sortState xmlns:xlrd2="http://schemas.microsoft.com/office/spreadsheetml/2017/richdata2" ref="A2:AM386">
      <sortCondition ref="A1:A386"/>
    </sortState>
  </autoFilter>
  <pageMargins left="0.7" right="0.7" top="0.75" bottom="0.75" header="0.3" footer="0.3"/>
  <pageSetup orientation="portrait" horizontalDpi="4294967292" verticalDpi="4294967292"/>
  <legacyDrawing r:id="rId1"/>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55FA8EC-F7DC-2B42-B438-EE9A06C93306}">
  <sheetPr filterMode="1"/>
  <dimension ref="A1:XFC263"/>
  <sheetViews>
    <sheetView topLeftCell="A109" workbookViewId="0">
      <selection activeCell="D216" sqref="D216"/>
    </sheetView>
  </sheetViews>
  <sheetFormatPr defaultColWidth="11" defaultRowHeight="15.6"/>
  <cols>
    <col min="1" max="1" width="39" style="1" bestFit="1" customWidth="1"/>
    <col min="2" max="2" width="17.296875" style="1" bestFit="1" customWidth="1"/>
    <col min="3" max="3" width="17.69921875" style="1" bestFit="1" customWidth="1"/>
    <col min="4" max="4" width="51.5" style="1" bestFit="1" customWidth="1"/>
    <col min="5" max="5" width="58.5" style="1" hidden="1" customWidth="1"/>
    <col min="6" max="6" width="18.19921875" style="1" hidden="1" customWidth="1"/>
    <col min="7" max="7" width="51.19921875" style="1" hidden="1" customWidth="1"/>
    <col min="8" max="8" width="76.296875" style="1" hidden="1" customWidth="1"/>
    <col min="9" max="9" width="15.296875" style="1" hidden="1" customWidth="1"/>
    <col min="10" max="10" width="15.296875" style="1" customWidth="1"/>
    <col min="11" max="11" width="13.69921875" style="1" customWidth="1"/>
    <col min="12" max="12" width="18.69921875" style="1" bestFit="1" customWidth="1"/>
    <col min="13" max="13" width="39.5" style="1" bestFit="1" customWidth="1"/>
    <col min="14" max="14" width="18.69921875" style="1" bestFit="1" customWidth="1"/>
    <col min="15" max="15" width="38" style="1" bestFit="1" customWidth="1"/>
    <col min="16" max="16" width="18.69921875" style="1" bestFit="1" customWidth="1"/>
    <col min="17" max="17" width="38" style="1" bestFit="1" customWidth="1"/>
    <col min="18" max="18" width="18.69921875" style="1" bestFit="1" customWidth="1"/>
    <col min="19" max="19" width="38" style="1" bestFit="1" customWidth="1"/>
    <col min="20" max="20" width="18.69921875" style="1" bestFit="1" customWidth="1"/>
    <col min="21" max="21" width="36.19921875" style="1" bestFit="1" customWidth="1"/>
    <col min="22" max="22" width="18.69921875" style="1" bestFit="1" customWidth="1"/>
    <col min="23" max="23" width="36.19921875" style="1" bestFit="1" customWidth="1"/>
    <col min="24" max="24" width="18.69921875" style="1" bestFit="1" customWidth="1"/>
    <col min="25" max="25" width="21.69921875" style="1" bestFit="1" customWidth="1"/>
    <col min="26" max="26" width="18.69921875" style="1" bestFit="1" customWidth="1"/>
    <col min="27" max="27" width="33.69921875" style="1" bestFit="1" customWidth="1"/>
    <col min="28" max="28" width="18.69921875" style="1" bestFit="1" customWidth="1"/>
    <col min="29" max="29" width="30.69921875" style="1" bestFit="1" customWidth="1"/>
    <col min="30" max="30" width="19.69921875" style="1" bestFit="1" customWidth="1"/>
    <col min="31" max="31" width="34.19921875" style="1" bestFit="1" customWidth="1"/>
    <col min="32" max="32" width="19.69921875" style="1" bestFit="1" customWidth="1"/>
    <col min="33" max="33" width="26.19921875" style="1" bestFit="1" customWidth="1"/>
    <col min="34" max="34" width="19.69921875" style="1" bestFit="1" customWidth="1"/>
    <col min="35" max="35" width="23.796875" style="1" bestFit="1" customWidth="1"/>
    <col min="36" max="36" width="11.19921875" style="1" bestFit="1" customWidth="1"/>
    <col min="37" max="37" width="23.19921875" style="1" bestFit="1" customWidth="1"/>
    <col min="38" max="38" width="6.19921875" style="1" bestFit="1" customWidth="1"/>
    <col min="39" max="39" width="36.19921875" style="1" bestFit="1" customWidth="1"/>
    <col min="40" max="40" width="6.19921875" style="1" bestFit="1" customWidth="1"/>
    <col min="41" max="41" width="29.5" style="1" bestFit="1" customWidth="1"/>
    <col min="42" max="42" width="6.19921875" style="1" bestFit="1" customWidth="1"/>
    <col min="43" max="43" width="19" style="1" bestFit="1" customWidth="1"/>
    <col min="44" max="44" width="6.19921875" style="1" bestFit="1" customWidth="1"/>
    <col min="45" max="45" width="24.69921875" style="1" bestFit="1" customWidth="1"/>
    <col min="46" max="46" width="5.19921875" style="1" bestFit="1" customWidth="1"/>
    <col min="47" max="47" width="23.19921875" style="1" bestFit="1" customWidth="1"/>
    <col min="48" max="48" width="6.19921875" style="1" bestFit="1" customWidth="1"/>
    <col min="49" max="49" width="59.19921875" style="1" bestFit="1" customWidth="1"/>
    <col min="50" max="50" width="5.19921875" style="1" bestFit="1" customWidth="1"/>
    <col min="51" max="51" width="21" style="1" bestFit="1" customWidth="1"/>
    <col min="52" max="52" width="5.19921875" style="1" bestFit="1" customWidth="1"/>
    <col min="53" max="53" width="21" style="1" bestFit="1" customWidth="1"/>
    <col min="54" max="54" width="5.19921875" style="1" bestFit="1" customWidth="1"/>
    <col min="55" max="55" width="24.69921875" style="1" bestFit="1" customWidth="1"/>
    <col min="56" max="56" width="5.19921875" style="1" bestFit="1" customWidth="1"/>
    <col min="57" max="57" width="29.5" style="1" bestFit="1" customWidth="1"/>
    <col min="58" max="58" width="6.19921875" style="1" bestFit="1" customWidth="1"/>
    <col min="59" max="59" width="22.796875" style="1" bestFit="1" customWidth="1"/>
    <col min="60" max="60" width="6.19921875" style="1" bestFit="1" customWidth="1"/>
    <col min="61" max="61" width="23" style="1" bestFit="1" customWidth="1"/>
    <col min="62" max="16384" width="11" style="1"/>
  </cols>
  <sheetData>
    <row r="1" spans="1:61" s="193" customFormat="1">
      <c r="A1" s="203" t="s">
        <v>0</v>
      </c>
      <c r="B1" s="203" t="s">
        <v>1</v>
      </c>
      <c r="C1" s="203" t="s">
        <v>2</v>
      </c>
      <c r="D1" s="208" t="s">
        <v>973</v>
      </c>
      <c r="E1" s="204" t="s">
        <v>974</v>
      </c>
      <c r="F1" s="271" t="s">
        <v>972</v>
      </c>
      <c r="G1" s="205" t="s">
        <v>4</v>
      </c>
      <c r="H1" s="205" t="s">
        <v>5</v>
      </c>
      <c r="I1" s="206" t="s">
        <v>6</v>
      </c>
      <c r="J1" s="206" t="s">
        <v>1105</v>
      </c>
      <c r="K1" s="203" t="s">
        <v>1130</v>
      </c>
      <c r="L1" s="203" t="s">
        <v>1131</v>
      </c>
      <c r="M1" s="203" t="s">
        <v>1137</v>
      </c>
      <c r="N1" s="203"/>
      <c r="O1" s="203"/>
      <c r="P1" s="203"/>
      <c r="Q1" s="203"/>
      <c r="R1" s="203"/>
      <c r="S1" s="203"/>
      <c r="T1" s="203"/>
      <c r="U1" s="203"/>
      <c r="V1" s="203"/>
      <c r="W1" s="203"/>
      <c r="X1" s="203"/>
      <c r="Y1" s="203"/>
      <c r="Z1" s="203"/>
      <c r="AA1" s="203"/>
      <c r="AB1" s="203"/>
      <c r="AC1" s="203"/>
      <c r="AD1" s="203"/>
      <c r="AE1" s="203"/>
      <c r="AF1" s="203"/>
      <c r="AG1" s="203"/>
      <c r="AH1" s="203"/>
      <c r="AI1" s="203"/>
      <c r="AJ1" s="203"/>
      <c r="AK1" s="203"/>
      <c r="AL1" s="203"/>
      <c r="AM1" s="203"/>
      <c r="AN1" s="203"/>
      <c r="AO1" s="203"/>
      <c r="AP1" s="203"/>
      <c r="AQ1" s="203"/>
      <c r="AR1" s="203"/>
      <c r="AS1" s="203"/>
      <c r="AT1" s="203"/>
      <c r="AU1" s="203"/>
      <c r="AV1" s="203"/>
      <c r="AW1" s="203"/>
      <c r="AX1" s="203"/>
      <c r="AY1" s="203"/>
      <c r="AZ1" s="203"/>
      <c r="BA1" s="203"/>
      <c r="BB1" s="203"/>
      <c r="BC1" s="203"/>
    </row>
    <row r="2" spans="1:61" hidden="1">
      <c r="A2" s="202" t="str">
        <f t="shared" ref="A2:A3" si="0">CONCATENATE(C2,".",IF(L2="","000",L2),".",IF(N2="","000",N2),".",IF(P2="","000",P2),".",IF(R2="","000",R2),".",IF(T2="","000",T2),".",IF(V2="","000",V2))</f>
        <v>5001.1.000.000.000.000.000</v>
      </c>
      <c r="B2" s="202">
        <v>5000</v>
      </c>
      <c r="C2" s="202">
        <v>5001</v>
      </c>
      <c r="D2" s="202" t="str">
        <f t="shared" ref="D2:D3" si="1">CONCATENATE(G2," ",F2)</f>
        <v xml:space="preserve">Dragon Fruit  Smoothie </v>
      </c>
      <c r="E2" s="202" t="str">
        <f t="shared" ref="E2:E3" si="2">CONCATENATE(I2,"_",G2," ",F2)</f>
        <v xml:space="preserve">BEVERAGE_Dragon Fruit  Smoothie </v>
      </c>
      <c r="F2" s="202"/>
      <c r="G2" s="202" t="s">
        <v>160</v>
      </c>
      <c r="H2" s="202"/>
      <c r="I2" s="207" t="s">
        <v>920</v>
      </c>
      <c r="J2" s="207" t="s">
        <v>919</v>
      </c>
      <c r="K2" s="202">
        <v>1</v>
      </c>
      <c r="L2" s="202">
        <v>1</v>
      </c>
      <c r="M2" s="202" t="s">
        <v>1139</v>
      </c>
      <c r="N2" s="202"/>
      <c r="O2" s="202"/>
      <c r="P2" s="202"/>
      <c r="Q2" s="202"/>
      <c r="R2" s="202"/>
      <c r="S2" s="202"/>
      <c r="T2" s="202"/>
      <c r="U2" s="202"/>
      <c r="V2" s="202"/>
      <c r="W2" s="202"/>
      <c r="X2" s="202"/>
      <c r="Y2" s="202"/>
      <c r="Z2" s="202"/>
      <c r="AA2" s="202"/>
      <c r="AB2" s="202"/>
      <c r="AC2" s="202"/>
      <c r="AD2" s="202"/>
      <c r="AE2" s="202"/>
      <c r="AF2" s="202"/>
      <c r="AG2" s="202"/>
      <c r="AH2" s="202"/>
      <c r="AI2" s="202"/>
      <c r="AJ2" s="202"/>
      <c r="AK2" s="202"/>
      <c r="AL2" s="202"/>
      <c r="AM2" s="202"/>
      <c r="AN2" s="202"/>
      <c r="AO2" s="202"/>
      <c r="AP2" s="202"/>
      <c r="AQ2" s="202"/>
      <c r="AR2" s="202"/>
      <c r="AS2" s="202"/>
      <c r="AT2" s="202"/>
      <c r="AU2" s="202"/>
      <c r="AV2" s="202"/>
      <c r="AW2" s="202"/>
      <c r="AX2" s="202"/>
      <c r="AY2" s="202"/>
      <c r="AZ2" s="202"/>
      <c r="BA2" s="202"/>
      <c r="BB2" s="202"/>
      <c r="BC2" s="202"/>
    </row>
    <row r="3" spans="1:61" hidden="1">
      <c r="A3" s="202" t="str">
        <f t="shared" si="0"/>
        <v>5002.1.000.000.000.000.000</v>
      </c>
      <c r="B3" s="202">
        <v>5000</v>
      </c>
      <c r="C3" s="202">
        <v>5002</v>
      </c>
      <c r="D3" s="202" t="str">
        <f t="shared" si="1"/>
        <v xml:space="preserve">Dragon Fruit  Smoothie </v>
      </c>
      <c r="E3" s="202" t="str">
        <f t="shared" si="2"/>
        <v xml:space="preserve">BEVERAGE_Dragon Fruit  Smoothie </v>
      </c>
      <c r="F3" s="202"/>
      <c r="G3" s="202" t="s">
        <v>160</v>
      </c>
      <c r="H3" s="202"/>
      <c r="I3" s="207" t="s">
        <v>920</v>
      </c>
      <c r="J3" s="207" t="s">
        <v>919</v>
      </c>
      <c r="K3" s="202">
        <v>1</v>
      </c>
      <c r="L3" s="202">
        <v>1</v>
      </c>
      <c r="M3" s="202" t="s">
        <v>1139</v>
      </c>
      <c r="N3" s="202"/>
      <c r="O3" s="202"/>
      <c r="P3" s="202"/>
      <c r="Q3" s="202"/>
      <c r="R3" s="202"/>
      <c r="S3" s="202"/>
      <c r="T3" s="202"/>
      <c r="U3" s="202"/>
      <c r="V3" s="202"/>
      <c r="W3" s="202"/>
      <c r="X3" s="202"/>
      <c r="Y3" s="202"/>
      <c r="Z3" s="202"/>
      <c r="AA3" s="202"/>
      <c r="AB3" s="202"/>
      <c r="AC3" s="202"/>
      <c r="AD3" s="202"/>
      <c r="AE3" s="202"/>
      <c r="AF3" s="202"/>
      <c r="AG3" s="202"/>
      <c r="AH3" s="202"/>
      <c r="AI3" s="202"/>
      <c r="AJ3" s="202"/>
      <c r="AK3" s="202"/>
      <c r="AL3" s="202"/>
      <c r="AM3" s="202"/>
      <c r="AN3" s="202"/>
      <c r="AO3" s="202"/>
      <c r="AP3" s="202"/>
      <c r="AQ3" s="202"/>
      <c r="AR3" s="202"/>
      <c r="AS3" s="202"/>
      <c r="AT3" s="202"/>
      <c r="AU3" s="202"/>
      <c r="AV3" s="202"/>
      <c r="AW3" s="202"/>
      <c r="AX3" s="202"/>
      <c r="AY3" s="202"/>
      <c r="AZ3" s="202"/>
      <c r="BA3" s="202"/>
      <c r="BB3" s="202"/>
      <c r="BC3" s="202"/>
      <c r="BD3" s="6"/>
      <c r="BE3" s="6"/>
      <c r="BF3" s="6"/>
      <c r="BG3" s="6"/>
      <c r="BH3" s="6"/>
      <c r="BI3" s="6"/>
    </row>
    <row r="4" spans="1:61">
      <c r="A4" s="202" t="str">
        <f t="shared" ref="A4:A35" si="3">CONCATENATE(C4,".",IF(L4="","000",L4),".",IF(N4="","000",N4),".",IF(P4="","000",P4),".",IF(R4="","000",R4),".",IF(T4="","000",T4),".",IF(V4="","000",V4))</f>
        <v>5301.1.000.000.000.000.000</v>
      </c>
      <c r="B4" s="202">
        <v>5300</v>
      </c>
      <c r="C4" s="202">
        <v>5301</v>
      </c>
      <c r="D4" s="202" t="str">
        <f t="shared" ref="D4:D35" si="4">CONCATENATE(G4," ",F4)</f>
        <v>Hawker Lettuce Wraps (Chicken)</v>
      </c>
      <c r="E4" s="202" t="str">
        <f t="shared" ref="E4:E35" si="5">CONCATENATE(I4,"_",G4," ",F4)</f>
        <v>ENTRÉE_Hawker Lettuce Wraps (Chicken)</v>
      </c>
      <c r="F4" s="202" t="s">
        <v>936</v>
      </c>
      <c r="G4" s="202" t="s">
        <v>167</v>
      </c>
      <c r="H4" s="202" t="s">
        <v>168</v>
      </c>
      <c r="I4" s="207" t="s">
        <v>916</v>
      </c>
      <c r="J4" s="207" t="s">
        <v>916</v>
      </c>
      <c r="K4" s="202">
        <v>1</v>
      </c>
      <c r="L4" s="202">
        <v>1</v>
      </c>
      <c r="M4" s="202" t="s">
        <v>1139</v>
      </c>
      <c r="N4" s="202"/>
      <c r="O4" s="202"/>
      <c r="P4" s="202"/>
      <c r="Q4" s="202"/>
      <c r="R4" s="202"/>
      <c r="S4" s="202"/>
      <c r="T4" s="202"/>
      <c r="U4" s="202"/>
      <c r="V4" s="202"/>
      <c r="W4" s="202"/>
      <c r="X4" s="202"/>
      <c r="Y4" s="202"/>
      <c r="Z4" s="202"/>
      <c r="AA4" s="202"/>
      <c r="AB4" s="202"/>
      <c r="AC4" s="202"/>
      <c r="AD4" s="202"/>
      <c r="AE4" s="202"/>
      <c r="AF4" s="202"/>
      <c r="AG4" s="202"/>
      <c r="AH4" s="202"/>
      <c r="AI4" s="202"/>
      <c r="AJ4" s="202"/>
      <c r="AK4" s="202"/>
      <c r="AL4" s="202"/>
      <c r="AM4" s="202"/>
      <c r="AN4" s="202"/>
      <c r="AO4" s="202"/>
      <c r="AP4" s="202"/>
      <c r="AQ4" s="202"/>
      <c r="AR4" s="202"/>
      <c r="AS4" s="202"/>
      <c r="AT4" s="202"/>
      <c r="AU4" s="202"/>
      <c r="AV4" s="202"/>
      <c r="AW4" s="202"/>
      <c r="AX4" s="202"/>
      <c r="AY4" s="202"/>
      <c r="AZ4" s="202"/>
      <c r="BA4" s="202"/>
      <c r="BB4" s="202"/>
      <c r="BC4" s="202"/>
    </row>
    <row r="5" spans="1:61">
      <c r="A5" s="202" t="str">
        <f t="shared" si="3"/>
        <v>11702.1.000.000.000.000.000</v>
      </c>
      <c r="B5" s="202">
        <v>11700</v>
      </c>
      <c r="C5" s="202">
        <v>11702</v>
      </c>
      <c r="D5" s="202" t="str">
        <f t="shared" si="4"/>
        <v>Paella De La Huerta (Chicken)</v>
      </c>
      <c r="E5" s="202" t="str">
        <f t="shared" si="5"/>
        <v>ENTRÉE_Paella De La Huerta (Chicken)</v>
      </c>
      <c r="F5" s="202" t="s">
        <v>936</v>
      </c>
      <c r="G5" s="202" t="s">
        <v>745</v>
      </c>
      <c r="H5" s="202"/>
      <c r="I5" s="213" t="s">
        <v>916</v>
      </c>
      <c r="J5" s="213" t="s">
        <v>916</v>
      </c>
      <c r="K5" s="202">
        <v>4</v>
      </c>
      <c r="L5" s="202">
        <v>1</v>
      </c>
      <c r="M5" s="202" t="s">
        <v>1139</v>
      </c>
      <c r="N5" s="202"/>
      <c r="O5" s="202"/>
      <c r="P5" s="202"/>
      <c r="Q5" s="202"/>
      <c r="R5" s="202"/>
      <c r="S5" s="202"/>
      <c r="T5" s="202"/>
      <c r="U5" s="202"/>
      <c r="V5" s="202"/>
      <c r="W5" s="202"/>
      <c r="X5" s="202"/>
      <c r="Y5" s="202"/>
      <c r="Z5" s="202"/>
      <c r="AA5" s="202"/>
      <c r="AB5" s="202"/>
      <c r="AC5" s="202"/>
      <c r="AD5" s="202"/>
      <c r="AE5" s="202"/>
      <c r="AF5" s="202"/>
      <c r="AG5" s="202"/>
      <c r="AH5" s="202"/>
      <c r="AI5" s="202"/>
      <c r="AJ5" s="202"/>
      <c r="AK5" s="202"/>
      <c r="AL5" s="202"/>
      <c r="AM5" s="202"/>
      <c r="AN5" s="202"/>
      <c r="AO5" s="202"/>
      <c r="AP5" s="202"/>
      <c r="AQ5" s="202"/>
      <c r="AR5" s="202"/>
      <c r="AS5" s="202"/>
      <c r="AT5" s="202"/>
      <c r="AU5" s="202"/>
      <c r="AV5" s="202"/>
      <c r="AW5" s="202"/>
      <c r="AX5" s="202"/>
      <c r="AY5" s="202"/>
      <c r="AZ5" s="202"/>
      <c r="BA5" s="202"/>
      <c r="BB5" s="202"/>
      <c r="BC5" s="202"/>
    </row>
    <row r="6" spans="1:61">
      <c r="A6" s="202" t="str">
        <f t="shared" si="3"/>
        <v>30801.1.000.000.000.000.000</v>
      </c>
      <c r="B6" s="202">
        <v>30800</v>
      </c>
      <c r="C6" s="202">
        <v>30801</v>
      </c>
      <c r="D6" s="202" t="str">
        <f t="shared" si="4"/>
        <v xml:space="preserve">Turkey Meatballs with Penne, Broccoli and Basil Pomodoro Sauce </v>
      </c>
      <c r="E6" s="202" t="str">
        <f t="shared" si="5"/>
        <v xml:space="preserve">ENTRÉE_Turkey Meatballs with Penne, Broccoli and Basil Pomodoro Sauce </v>
      </c>
      <c r="F6" s="202"/>
      <c r="G6" s="202" t="s">
        <v>697</v>
      </c>
      <c r="H6" s="202" t="s">
        <v>699</v>
      </c>
      <c r="I6" s="213" t="s">
        <v>916</v>
      </c>
      <c r="J6" s="213" t="s">
        <v>916</v>
      </c>
      <c r="K6" s="202">
        <v>3</v>
      </c>
      <c r="L6" s="202">
        <v>1</v>
      </c>
      <c r="M6" s="202" t="s">
        <v>1139</v>
      </c>
      <c r="N6" s="202"/>
      <c r="O6" s="202"/>
      <c r="P6" s="202"/>
      <c r="Q6" s="202"/>
      <c r="R6" s="202"/>
      <c r="S6" s="202"/>
      <c r="T6" s="202"/>
      <c r="U6" s="202"/>
      <c r="V6" s="202"/>
      <c r="W6" s="202"/>
      <c r="X6" s="202"/>
      <c r="Y6" s="202"/>
      <c r="Z6" s="202"/>
      <c r="AA6" s="202"/>
      <c r="AB6" s="202"/>
      <c r="AC6" s="202"/>
      <c r="AD6" s="202"/>
      <c r="AE6" s="202"/>
      <c r="AF6" s="202"/>
      <c r="AG6" s="202"/>
      <c r="AH6" s="202"/>
      <c r="AI6" s="202"/>
      <c r="AJ6" s="202"/>
      <c r="AK6" s="202"/>
      <c r="AL6" s="202"/>
      <c r="AM6" s="202"/>
      <c r="AN6" s="202"/>
      <c r="AO6" s="202"/>
      <c r="AP6" s="202"/>
      <c r="AQ6" s="202"/>
      <c r="AR6" s="202"/>
      <c r="AS6" s="202"/>
      <c r="AT6" s="202"/>
      <c r="AU6" s="202"/>
      <c r="AV6" s="202"/>
      <c r="AW6" s="202"/>
      <c r="AX6" s="202"/>
      <c r="AY6" s="202"/>
      <c r="AZ6" s="202"/>
      <c r="BA6" s="202"/>
      <c r="BB6" s="202"/>
      <c r="BC6" s="202"/>
    </row>
    <row r="7" spans="1:61" hidden="1">
      <c r="A7" s="202" t="str">
        <f t="shared" si="3"/>
        <v>5101.1.000.000.000.000.000</v>
      </c>
      <c r="B7" s="202">
        <v>5100</v>
      </c>
      <c r="C7" s="202">
        <v>5101</v>
      </c>
      <c r="D7" s="202" t="str">
        <f t="shared" si="4"/>
        <v xml:space="preserve">Vitality Shot: Turmeric </v>
      </c>
      <c r="E7" s="202" t="str">
        <f t="shared" si="5"/>
        <v xml:space="preserve">BEVERAGE_Vitality Shot: Turmeric </v>
      </c>
      <c r="F7" s="202"/>
      <c r="G7" s="202" t="s">
        <v>900</v>
      </c>
      <c r="H7" s="202" t="s">
        <v>161</v>
      </c>
      <c r="I7" s="207" t="s">
        <v>920</v>
      </c>
      <c r="J7" s="207" t="s">
        <v>920</v>
      </c>
      <c r="K7" s="202">
        <v>1</v>
      </c>
      <c r="L7" s="202">
        <v>1</v>
      </c>
      <c r="M7" s="202" t="s">
        <v>1139</v>
      </c>
      <c r="N7" s="202"/>
      <c r="O7" s="202"/>
      <c r="P7" s="202"/>
      <c r="Q7" s="202"/>
      <c r="R7" s="202"/>
      <c r="S7" s="202"/>
      <c r="T7" s="202"/>
      <c r="U7" s="202"/>
      <c r="V7" s="202"/>
      <c r="W7" s="202"/>
      <c r="X7" s="202"/>
      <c r="Y7" s="202"/>
      <c r="Z7" s="202"/>
      <c r="AA7" s="202"/>
      <c r="AB7" s="202"/>
      <c r="AC7" s="202"/>
      <c r="AD7" s="202"/>
      <c r="AE7" s="202"/>
      <c r="AF7" s="202"/>
      <c r="AG7" s="202"/>
      <c r="AH7" s="202"/>
      <c r="AI7" s="202"/>
      <c r="AJ7" s="202"/>
      <c r="AK7" s="202"/>
      <c r="AL7" s="202"/>
      <c r="AM7" s="202"/>
      <c r="AN7" s="202"/>
      <c r="AO7" s="202"/>
      <c r="AP7" s="202"/>
      <c r="AQ7" s="202"/>
      <c r="AR7" s="202"/>
      <c r="AS7" s="202"/>
      <c r="AT7" s="202"/>
      <c r="AU7" s="202"/>
      <c r="AV7" s="202"/>
      <c r="AW7" s="202"/>
      <c r="AX7" s="202"/>
      <c r="AY7" s="202"/>
      <c r="AZ7" s="202"/>
      <c r="BA7" s="202"/>
      <c r="BB7" s="202"/>
      <c r="BC7" s="202"/>
    </row>
    <row r="8" spans="1:61" hidden="1">
      <c r="A8" s="202" t="str">
        <f t="shared" si="3"/>
        <v>5102.1.000.000.000.000.000</v>
      </c>
      <c r="B8" s="202">
        <v>5100</v>
      </c>
      <c r="C8" s="202">
        <v>5102</v>
      </c>
      <c r="D8" s="202" t="str">
        <f t="shared" si="4"/>
        <v xml:space="preserve">Vitality Shot: Turmeric (Pair) </v>
      </c>
      <c r="E8" s="202" t="str">
        <f t="shared" si="5"/>
        <v xml:space="preserve">BEVERAGE_Vitality Shot: Turmeric (Pair) </v>
      </c>
      <c r="F8" s="202"/>
      <c r="G8" s="202" t="s">
        <v>901</v>
      </c>
      <c r="H8" s="202" t="s">
        <v>161</v>
      </c>
      <c r="I8" s="207" t="s">
        <v>920</v>
      </c>
      <c r="J8" s="207" t="s">
        <v>920</v>
      </c>
      <c r="K8" s="202">
        <v>1</v>
      </c>
      <c r="L8" s="202">
        <v>1</v>
      </c>
      <c r="M8" s="202" t="s">
        <v>1139</v>
      </c>
      <c r="N8" s="202"/>
      <c r="O8" s="202"/>
      <c r="P8" s="202"/>
      <c r="Q8" s="202"/>
      <c r="R8" s="202"/>
      <c r="S8" s="202"/>
      <c r="T8" s="202"/>
      <c r="U8" s="202"/>
      <c r="V8" s="202"/>
      <c r="W8" s="202"/>
      <c r="X8" s="202"/>
      <c r="Y8" s="202"/>
      <c r="Z8" s="202"/>
      <c r="AA8" s="202"/>
      <c r="AB8" s="202"/>
      <c r="AC8" s="202"/>
      <c r="AD8" s="202"/>
      <c r="AE8" s="202"/>
      <c r="AF8" s="202"/>
      <c r="AG8" s="202"/>
      <c r="AH8" s="202"/>
      <c r="AI8" s="202"/>
      <c r="AJ8" s="202"/>
      <c r="AK8" s="202"/>
      <c r="AL8" s="202"/>
      <c r="AM8" s="202"/>
      <c r="AN8" s="202"/>
      <c r="AO8" s="202"/>
      <c r="AP8" s="202"/>
      <c r="AQ8" s="202"/>
      <c r="AR8" s="202"/>
      <c r="AS8" s="202"/>
      <c r="AT8" s="202"/>
      <c r="AU8" s="202"/>
      <c r="AV8" s="202"/>
      <c r="AW8" s="202"/>
      <c r="AX8" s="202"/>
      <c r="AY8" s="202"/>
      <c r="AZ8" s="202"/>
      <c r="BA8" s="202"/>
      <c r="BB8" s="202"/>
      <c r="BC8" s="202"/>
    </row>
    <row r="9" spans="1:61" hidden="1">
      <c r="A9" s="202" t="str">
        <f t="shared" si="3"/>
        <v>1300.0.000.000.000.000.000</v>
      </c>
      <c r="B9" s="202">
        <v>1300</v>
      </c>
      <c r="C9" s="202">
        <v>1300</v>
      </c>
      <c r="D9" s="202" t="str">
        <f t="shared" si="4"/>
        <v xml:space="preserve">Caprese Sandwich (OLD NOT ACTIVE) </v>
      </c>
      <c r="E9" s="202" t="str">
        <f t="shared" si="5"/>
        <v xml:space="preserve">N/A_Caprese Sandwich (OLD NOT ACTIVE) </v>
      </c>
      <c r="F9" s="202"/>
      <c r="G9" s="202" t="s">
        <v>949</v>
      </c>
      <c r="H9" s="202" t="s">
        <v>44</v>
      </c>
      <c r="I9" s="213" t="s">
        <v>305</v>
      </c>
      <c r="J9" s="213" t="s">
        <v>305</v>
      </c>
      <c r="K9" s="202">
        <v>0</v>
      </c>
      <c r="L9" s="202">
        <v>0</v>
      </c>
      <c r="M9" s="202" t="s">
        <v>1138</v>
      </c>
      <c r="N9" s="202"/>
      <c r="O9" s="202"/>
      <c r="P9" s="202"/>
      <c r="Q9" s="202"/>
      <c r="R9" s="202"/>
      <c r="S9" s="202"/>
      <c r="T9" s="202"/>
      <c r="U9" s="202"/>
      <c r="V9" s="202"/>
      <c r="W9" s="202"/>
      <c r="X9" s="202"/>
      <c r="Y9" s="202"/>
      <c r="Z9" s="202"/>
      <c r="AA9" s="202"/>
      <c r="AB9" s="202"/>
      <c r="AC9" s="202"/>
      <c r="AD9" s="202"/>
      <c r="AE9" s="202"/>
      <c r="AF9" s="202"/>
      <c r="AG9" s="202"/>
      <c r="AH9" s="202"/>
      <c r="AI9" s="202"/>
      <c r="AJ9" s="202"/>
      <c r="AK9" s="202"/>
      <c r="AL9" s="202"/>
      <c r="AM9" s="202"/>
      <c r="AN9" s="202"/>
      <c r="AO9" s="202"/>
      <c r="AP9" s="202"/>
      <c r="AQ9" s="202"/>
      <c r="AR9" s="202"/>
      <c r="AS9" s="202"/>
      <c r="AT9" s="202"/>
      <c r="AU9" s="202"/>
      <c r="AV9" s="202"/>
      <c r="AW9" s="202"/>
      <c r="AX9" s="202"/>
      <c r="AY9" s="202"/>
      <c r="AZ9" s="202"/>
      <c r="BA9" s="202"/>
      <c r="BB9" s="202"/>
      <c r="BC9" s="202"/>
    </row>
    <row r="10" spans="1:61" hidden="1">
      <c r="A10" s="202" t="str">
        <f t="shared" si="3"/>
        <v>1400.0.000.000.000.000.000</v>
      </c>
      <c r="B10" s="202">
        <v>1400</v>
      </c>
      <c r="C10" s="202">
        <v>1400</v>
      </c>
      <c r="D10" s="202" t="str">
        <f t="shared" si="4"/>
        <v xml:space="preserve">Buddha bowl (OLD NOT ACTIVE) </v>
      </c>
      <c r="E10" s="202" t="str">
        <f t="shared" si="5"/>
        <v xml:space="preserve">BOWL_Buddha bowl (OLD NOT ACTIVE) </v>
      </c>
      <c r="F10" s="202"/>
      <c r="G10" s="202" t="s">
        <v>950</v>
      </c>
      <c r="H10" s="202" t="s">
        <v>46</v>
      </c>
      <c r="I10" s="207" t="s">
        <v>917</v>
      </c>
      <c r="J10" s="207" t="s">
        <v>1106</v>
      </c>
      <c r="K10" s="202">
        <v>0</v>
      </c>
      <c r="L10" s="202">
        <v>0</v>
      </c>
      <c r="M10" s="202" t="s">
        <v>1138</v>
      </c>
      <c r="N10" s="202"/>
      <c r="O10" s="202"/>
      <c r="P10" s="202"/>
      <c r="Q10" s="202"/>
      <c r="R10" s="202"/>
      <c r="S10" s="202"/>
      <c r="T10" s="202"/>
      <c r="U10" s="202"/>
      <c r="V10" s="202"/>
      <c r="W10" s="202"/>
      <c r="X10" s="202"/>
      <c r="Y10" s="202"/>
      <c r="Z10" s="202"/>
      <c r="AA10" s="202"/>
      <c r="AB10" s="202"/>
      <c r="AC10" s="202"/>
      <c r="AD10" s="202"/>
      <c r="AE10" s="202"/>
      <c r="AF10" s="202"/>
      <c r="AG10" s="202"/>
      <c r="AH10" s="202"/>
      <c r="AI10" s="202"/>
      <c r="AJ10" s="202"/>
      <c r="AK10" s="202"/>
      <c r="AL10" s="202"/>
      <c r="AM10" s="202"/>
      <c r="AN10" s="202"/>
      <c r="AO10" s="202"/>
      <c r="AP10" s="202"/>
      <c r="AQ10" s="202"/>
      <c r="AR10" s="202"/>
      <c r="AS10" s="202"/>
      <c r="AT10" s="202"/>
      <c r="AU10" s="202"/>
      <c r="AV10" s="202"/>
      <c r="AW10" s="202"/>
      <c r="AX10" s="202"/>
      <c r="AY10" s="202"/>
      <c r="AZ10" s="202"/>
      <c r="BA10" s="202"/>
      <c r="BB10" s="202"/>
      <c r="BC10" s="202"/>
    </row>
    <row r="11" spans="1:61" hidden="1">
      <c r="A11" s="202" t="str">
        <f t="shared" si="3"/>
        <v>1500.0.000.000.000.000.000</v>
      </c>
      <c r="B11" s="202">
        <v>1500</v>
      </c>
      <c r="C11" s="202">
        <v>1500</v>
      </c>
      <c r="D11" s="202" t="str">
        <f t="shared" si="4"/>
        <v xml:space="preserve">Tuna Nicoise Sandwich </v>
      </c>
      <c r="E11" s="202" t="str">
        <f t="shared" si="5"/>
        <v xml:space="preserve">ENTRÉE_Tuna Nicoise Sandwich </v>
      </c>
      <c r="F11" s="202"/>
      <c r="G11" s="202" t="s">
        <v>48</v>
      </c>
      <c r="H11" s="202" t="s">
        <v>49</v>
      </c>
      <c r="I11" s="207" t="s">
        <v>916</v>
      </c>
      <c r="J11" s="207" t="s">
        <v>916</v>
      </c>
      <c r="K11" s="202">
        <v>0</v>
      </c>
      <c r="L11" s="202">
        <v>0</v>
      </c>
      <c r="M11" s="202" t="s">
        <v>1138</v>
      </c>
      <c r="N11" s="202"/>
      <c r="O11" s="202"/>
      <c r="P11" s="202"/>
      <c r="Q11" s="202"/>
      <c r="R11" s="202"/>
      <c r="S11" s="202"/>
      <c r="T11" s="202"/>
      <c r="U11" s="202"/>
      <c r="V11" s="202"/>
      <c r="W11" s="202"/>
      <c r="X11" s="202"/>
      <c r="Y11" s="202"/>
      <c r="Z11" s="202"/>
      <c r="AA11" s="202"/>
      <c r="AB11" s="202"/>
      <c r="AC11" s="202"/>
      <c r="AD11" s="202"/>
      <c r="AE11" s="202"/>
      <c r="AF11" s="202"/>
      <c r="AG11" s="202"/>
      <c r="AH11" s="202"/>
      <c r="AI11" s="202"/>
      <c r="AJ11" s="202"/>
      <c r="AK11" s="202"/>
      <c r="AL11" s="202"/>
      <c r="AM11" s="202"/>
      <c r="AN11" s="202"/>
      <c r="AO11" s="202"/>
      <c r="AP11" s="202"/>
      <c r="AQ11" s="202"/>
      <c r="AR11" s="202"/>
      <c r="AS11" s="202"/>
      <c r="AT11" s="202"/>
      <c r="AU11" s="202"/>
      <c r="AV11" s="202"/>
      <c r="AW11" s="202"/>
      <c r="AX11" s="202"/>
      <c r="AY11" s="202"/>
      <c r="AZ11" s="202"/>
      <c r="BA11" s="202"/>
      <c r="BB11" s="202"/>
      <c r="BC11" s="202"/>
    </row>
    <row r="12" spans="1:61">
      <c r="A12" s="202" t="str">
        <f t="shared" si="3"/>
        <v>40101.1.000.000.000.000.000</v>
      </c>
      <c r="B12" s="202">
        <v>40100</v>
      </c>
      <c r="C12" s="202">
        <v>40101</v>
      </c>
      <c r="D12" s="202" t="str">
        <f t="shared" si="4"/>
        <v xml:space="preserve">Atlantic Cod with Teriyaki Sauce, Baby Bok Choy &amp; Rice </v>
      </c>
      <c r="E12" s="202" t="str">
        <f t="shared" si="5"/>
        <v xml:space="preserve">ENTRÉE_Atlantic Cod with Teriyaki Sauce, Baby Bok Choy &amp; Rice </v>
      </c>
      <c r="F12" s="202"/>
      <c r="G12" s="202" t="s">
        <v>932</v>
      </c>
      <c r="H12" s="202" t="s">
        <v>703</v>
      </c>
      <c r="I12" s="213" t="s">
        <v>916</v>
      </c>
      <c r="J12" s="213" t="s">
        <v>916</v>
      </c>
      <c r="K12" s="202">
        <v>2</v>
      </c>
      <c r="L12" s="202">
        <v>1</v>
      </c>
      <c r="M12" s="202" t="s">
        <v>1139</v>
      </c>
      <c r="N12" s="202"/>
      <c r="O12" s="202"/>
      <c r="P12" s="202"/>
      <c r="Q12" s="202"/>
      <c r="R12" s="202"/>
      <c r="S12" s="202"/>
      <c r="T12" s="202"/>
      <c r="U12" s="202"/>
      <c r="V12" s="202"/>
      <c r="W12" s="202"/>
      <c r="X12" s="202"/>
      <c r="Y12" s="202"/>
      <c r="Z12" s="202"/>
      <c r="AA12" s="202"/>
      <c r="AB12" s="202"/>
      <c r="AC12" s="202"/>
      <c r="AD12" s="202"/>
      <c r="AE12" s="202"/>
      <c r="AF12" s="202"/>
      <c r="AG12" s="202"/>
      <c r="AH12" s="202"/>
      <c r="AI12" s="202"/>
      <c r="AJ12" s="202"/>
      <c r="AK12" s="202"/>
      <c r="AL12" s="202"/>
      <c r="AM12" s="202"/>
      <c r="AN12" s="202"/>
      <c r="AO12" s="202"/>
      <c r="AP12" s="202"/>
      <c r="AQ12" s="202"/>
      <c r="AR12" s="202"/>
      <c r="AS12" s="202"/>
      <c r="AT12" s="202"/>
      <c r="AU12" s="202"/>
      <c r="AV12" s="202"/>
      <c r="AW12" s="202"/>
      <c r="AX12" s="202"/>
      <c r="AY12" s="202"/>
      <c r="AZ12" s="202"/>
      <c r="BA12" s="202"/>
      <c r="BB12" s="202"/>
      <c r="BC12" s="202"/>
    </row>
    <row r="13" spans="1:61">
      <c r="A13" s="202" t="str">
        <f t="shared" si="3"/>
        <v>1101.2.000.000.000.000.000</v>
      </c>
      <c r="B13" s="202">
        <v>1100</v>
      </c>
      <c r="C13" s="202">
        <v>1101</v>
      </c>
      <c r="D13" s="202" t="str">
        <f t="shared" si="4"/>
        <v>Teriyaki Donburi  (Tofu)</v>
      </c>
      <c r="E13" s="202" t="str">
        <f t="shared" si="5"/>
        <v>ENTRÉE_Teriyaki Donburi  (Tofu)</v>
      </c>
      <c r="F13" s="202" t="s">
        <v>934</v>
      </c>
      <c r="G13" s="202" t="s">
        <v>30</v>
      </c>
      <c r="H13" s="202" t="s">
        <v>31</v>
      </c>
      <c r="I13" s="207" t="s">
        <v>916</v>
      </c>
      <c r="J13" s="207" t="s">
        <v>916</v>
      </c>
      <c r="K13" s="202">
        <v>3</v>
      </c>
      <c r="L13" s="202">
        <v>2</v>
      </c>
      <c r="M13" s="202" t="s">
        <v>1139</v>
      </c>
      <c r="N13" s="202"/>
      <c r="O13" s="202"/>
      <c r="P13" s="202"/>
      <c r="Q13" s="202"/>
      <c r="R13" s="202"/>
      <c r="S13" s="202"/>
      <c r="T13" s="202"/>
      <c r="U13" s="202"/>
      <c r="V13" s="202"/>
      <c r="W13" s="202"/>
      <c r="X13" s="202"/>
      <c r="Y13" s="202"/>
      <c r="Z13" s="202"/>
      <c r="AA13" s="202"/>
      <c r="AB13" s="202"/>
      <c r="AC13" s="202"/>
      <c r="AD13" s="202"/>
      <c r="AE13" s="202"/>
      <c r="AF13" s="202"/>
      <c r="AG13" s="202"/>
      <c r="AH13" s="202"/>
      <c r="AI13" s="202"/>
      <c r="AJ13" s="202"/>
      <c r="AK13" s="202"/>
      <c r="AL13" s="202"/>
      <c r="AM13" s="202"/>
      <c r="AN13" s="202"/>
      <c r="AO13" s="202"/>
      <c r="AP13" s="202"/>
      <c r="AQ13" s="202"/>
      <c r="AR13" s="202"/>
      <c r="AS13" s="202"/>
      <c r="AT13" s="202"/>
      <c r="AU13" s="202"/>
      <c r="AV13" s="202"/>
      <c r="AW13" s="202"/>
      <c r="AX13" s="202"/>
      <c r="AY13" s="202"/>
      <c r="AZ13" s="202"/>
      <c r="BA13" s="202"/>
      <c r="BB13" s="202"/>
      <c r="BC13" s="202"/>
    </row>
    <row r="14" spans="1:61" hidden="1">
      <c r="A14" s="202" t="str">
        <f t="shared" si="3"/>
        <v>1700.0.000.000.000.000.000</v>
      </c>
      <c r="B14" s="202">
        <v>1700</v>
      </c>
      <c r="C14" s="202">
        <v>1700</v>
      </c>
      <c r="D14" s="202" t="str">
        <f t="shared" si="4"/>
        <v xml:space="preserve">Mediterranean Beef Salad  </v>
      </c>
      <c r="E14" s="202" t="str">
        <f t="shared" si="5"/>
        <v xml:space="preserve">SALAD_Mediterranean Beef Salad  </v>
      </c>
      <c r="F14" s="202"/>
      <c r="G14" s="202" t="s">
        <v>56</v>
      </c>
      <c r="H14" s="202" t="s">
        <v>57</v>
      </c>
      <c r="I14" s="207" t="s">
        <v>923</v>
      </c>
      <c r="J14" s="207" t="s">
        <v>1106</v>
      </c>
      <c r="K14" s="202">
        <v>0</v>
      </c>
      <c r="L14" s="202">
        <v>0</v>
      </c>
      <c r="M14" s="202" t="s">
        <v>1138</v>
      </c>
      <c r="N14" s="202"/>
      <c r="O14" s="202"/>
      <c r="P14" s="202"/>
      <c r="Q14" s="202"/>
      <c r="R14" s="202"/>
      <c r="S14" s="202"/>
      <c r="T14" s="202"/>
      <c r="U14" s="202"/>
      <c r="V14" s="202"/>
      <c r="W14" s="202"/>
      <c r="X14" s="202"/>
      <c r="Y14" s="202"/>
      <c r="Z14" s="202"/>
      <c r="AA14" s="202"/>
      <c r="AB14" s="202"/>
      <c r="AC14" s="202"/>
      <c r="AD14" s="202"/>
      <c r="AE14" s="202"/>
      <c r="AF14" s="202"/>
      <c r="AG14" s="202"/>
      <c r="AH14" s="202"/>
      <c r="AI14" s="202"/>
      <c r="AJ14" s="202"/>
      <c r="AK14" s="202"/>
      <c r="AL14" s="202"/>
      <c r="AM14" s="202"/>
      <c r="AN14" s="202"/>
      <c r="AO14" s="202"/>
      <c r="AP14" s="202"/>
      <c r="AQ14" s="202"/>
      <c r="AR14" s="202"/>
      <c r="AS14" s="202"/>
      <c r="AT14" s="202"/>
      <c r="AU14" s="202"/>
      <c r="AV14" s="202"/>
      <c r="AW14" s="202"/>
      <c r="AX14" s="202"/>
      <c r="AY14" s="202"/>
      <c r="AZ14" s="202"/>
      <c r="BA14" s="202"/>
      <c r="BB14" s="202"/>
      <c r="BC14" s="202"/>
    </row>
    <row r="15" spans="1:61" hidden="1">
      <c r="A15" s="202" t="str">
        <f t="shared" si="3"/>
        <v>5103.1.000.000.000.000.000</v>
      </c>
      <c r="B15" s="202">
        <v>5100</v>
      </c>
      <c r="C15" s="202">
        <v>5103</v>
      </c>
      <c r="D15" s="202" t="str">
        <f t="shared" si="4"/>
        <v xml:space="preserve">Vitality Shot: Turmeric (5-Pack) </v>
      </c>
      <c r="E15" s="202" t="str">
        <f t="shared" si="5"/>
        <v xml:space="preserve">BEVERAGE_Vitality Shot: Turmeric (5-Pack) </v>
      </c>
      <c r="F15" s="202"/>
      <c r="G15" s="202" t="s">
        <v>902</v>
      </c>
      <c r="H15" s="202" t="s">
        <v>161</v>
      </c>
      <c r="I15" s="207" t="s">
        <v>920</v>
      </c>
      <c r="J15" s="207" t="s">
        <v>920</v>
      </c>
      <c r="K15" s="202">
        <v>1</v>
      </c>
      <c r="L15" s="202">
        <v>1</v>
      </c>
      <c r="M15" s="202" t="s">
        <v>1139</v>
      </c>
      <c r="N15" s="202"/>
      <c r="O15" s="202"/>
      <c r="P15" s="202"/>
      <c r="Q15" s="202"/>
      <c r="R15" s="202"/>
      <c r="S15" s="202"/>
      <c r="T15" s="202"/>
      <c r="U15" s="202"/>
      <c r="V15" s="202"/>
      <c r="W15" s="202"/>
      <c r="X15" s="202"/>
      <c r="Y15" s="202"/>
      <c r="Z15" s="202"/>
      <c r="AA15" s="202"/>
      <c r="AB15" s="202"/>
      <c r="AC15" s="202"/>
      <c r="AD15" s="202"/>
      <c r="AE15" s="202"/>
      <c r="AF15" s="202"/>
      <c r="AG15" s="202"/>
      <c r="AH15" s="202"/>
      <c r="AI15" s="202"/>
      <c r="AJ15" s="202"/>
      <c r="AK15" s="202"/>
      <c r="AL15" s="202"/>
      <c r="AM15" s="202"/>
      <c r="AN15" s="202"/>
      <c r="AO15" s="202"/>
      <c r="AP15" s="202"/>
      <c r="AQ15" s="202"/>
      <c r="AR15" s="202"/>
      <c r="AS15" s="202"/>
      <c r="AT15" s="202"/>
      <c r="AU15" s="202"/>
      <c r="AV15" s="202"/>
      <c r="AW15" s="202"/>
      <c r="AX15" s="202"/>
      <c r="AY15" s="202"/>
      <c r="AZ15" s="202"/>
      <c r="BA15" s="202"/>
      <c r="BB15" s="202"/>
      <c r="BC15" s="202"/>
    </row>
    <row r="16" spans="1:61">
      <c r="A16" s="202" t="str">
        <f t="shared" si="3"/>
        <v>1102.2.000.000.000.000.000</v>
      </c>
      <c r="B16" s="202">
        <v>1100</v>
      </c>
      <c r="C16" s="202">
        <v>1102</v>
      </c>
      <c r="D16" s="202" t="str">
        <f t="shared" si="4"/>
        <v>Teriyaki Donburi  (Chicken)</v>
      </c>
      <c r="E16" s="202" t="str">
        <f t="shared" si="5"/>
        <v>ENTRÉE_Teriyaki Donburi  (Chicken)</v>
      </c>
      <c r="F16" s="202" t="s">
        <v>936</v>
      </c>
      <c r="G16" s="202" t="s">
        <v>30</v>
      </c>
      <c r="H16" s="202" t="s">
        <v>31</v>
      </c>
      <c r="I16" s="207" t="s">
        <v>916</v>
      </c>
      <c r="J16" s="207" t="s">
        <v>916</v>
      </c>
      <c r="K16" s="202">
        <v>3</v>
      </c>
      <c r="L16" s="202">
        <v>2</v>
      </c>
      <c r="M16" s="202" t="s">
        <v>1139</v>
      </c>
      <c r="N16" s="202"/>
      <c r="O16" s="202"/>
      <c r="P16" s="202"/>
      <c r="Q16" s="202"/>
      <c r="R16" s="202"/>
      <c r="S16" s="202"/>
      <c r="T16" s="202"/>
      <c r="U16" s="202"/>
      <c r="V16" s="202"/>
      <c r="W16" s="202"/>
      <c r="X16" s="202"/>
      <c r="Y16" s="202"/>
      <c r="Z16" s="202"/>
      <c r="AA16" s="202"/>
      <c r="AB16" s="202"/>
      <c r="AC16" s="202"/>
      <c r="AD16" s="202"/>
      <c r="AE16" s="202"/>
      <c r="AF16" s="202"/>
      <c r="AG16" s="202"/>
      <c r="AH16" s="202"/>
      <c r="AI16" s="202"/>
      <c r="AJ16" s="202"/>
      <c r="AK16" s="202"/>
      <c r="AL16" s="202"/>
      <c r="AM16" s="202"/>
      <c r="AN16" s="202"/>
      <c r="AO16" s="202"/>
      <c r="AP16" s="202"/>
      <c r="AQ16" s="202"/>
      <c r="AR16" s="202"/>
      <c r="AS16" s="202"/>
      <c r="AT16" s="202"/>
      <c r="AU16" s="202"/>
      <c r="AV16" s="202"/>
      <c r="AW16" s="202"/>
      <c r="AX16" s="202"/>
      <c r="AY16" s="202"/>
      <c r="AZ16" s="202"/>
      <c r="BA16" s="202"/>
      <c r="BB16" s="202"/>
      <c r="BC16" s="202"/>
    </row>
    <row r="17" spans="1:61" hidden="1">
      <c r="A17" s="202" t="str">
        <f t="shared" si="3"/>
        <v>11001.1.000.000.000.000.000</v>
      </c>
      <c r="B17" s="202">
        <v>11000</v>
      </c>
      <c r="C17" s="202">
        <v>11001</v>
      </c>
      <c r="D17" s="202" t="str">
        <f t="shared" si="4"/>
        <v xml:space="preserve">​Grab &amp; Go Gazpacho </v>
      </c>
      <c r="E17" s="202" t="str">
        <f t="shared" si="5"/>
        <v xml:space="preserve">SOUP_​Grab &amp; Go Gazpacho </v>
      </c>
      <c r="F17" s="202"/>
      <c r="G17" s="202" t="s">
        <v>228</v>
      </c>
      <c r="H17" s="202"/>
      <c r="I17" s="213" t="s">
        <v>918</v>
      </c>
      <c r="J17" s="207" t="s">
        <v>918</v>
      </c>
      <c r="K17" s="202">
        <v>1</v>
      </c>
      <c r="L17" s="202">
        <v>1</v>
      </c>
      <c r="M17" s="202" t="s">
        <v>1139</v>
      </c>
      <c r="N17" s="202"/>
      <c r="O17" s="202"/>
      <c r="P17" s="202"/>
      <c r="Q17" s="202"/>
      <c r="R17" s="202"/>
      <c r="S17" s="202"/>
      <c r="T17" s="202"/>
      <c r="U17" s="202"/>
      <c r="V17" s="202"/>
      <c r="W17" s="202"/>
      <c r="X17" s="202"/>
      <c r="Y17" s="202"/>
      <c r="Z17" s="202"/>
      <c r="AA17" s="202"/>
      <c r="AB17" s="202"/>
      <c r="AC17" s="202"/>
      <c r="AD17" s="202"/>
      <c r="AE17" s="202"/>
      <c r="AF17" s="202"/>
      <c r="AG17" s="202"/>
      <c r="AH17" s="202"/>
      <c r="AI17" s="202"/>
      <c r="AJ17" s="202"/>
      <c r="AK17" s="202"/>
      <c r="AL17" s="202"/>
      <c r="AM17" s="202"/>
      <c r="AN17" s="202"/>
      <c r="AO17" s="202"/>
      <c r="AP17" s="202"/>
      <c r="AQ17" s="202"/>
      <c r="AR17" s="202"/>
      <c r="AS17" s="202"/>
      <c r="AT17" s="202"/>
      <c r="AU17" s="202"/>
      <c r="AV17" s="202"/>
      <c r="AW17" s="202"/>
      <c r="AX17" s="202"/>
      <c r="AY17" s="202"/>
      <c r="AZ17" s="202"/>
      <c r="BA17" s="202"/>
      <c r="BB17" s="202"/>
      <c r="BC17" s="202"/>
    </row>
    <row r="18" spans="1:61" hidden="1">
      <c r="A18" s="202" t="str">
        <f t="shared" si="3"/>
        <v>20101.1.000.000.000.000.000</v>
      </c>
      <c r="B18" s="202">
        <v>20100</v>
      </c>
      <c r="C18" s="202">
        <v>20101</v>
      </c>
      <c r="D18" s="202" t="str">
        <f t="shared" si="4"/>
        <v xml:space="preserve">Assorted Cheese Plate </v>
      </c>
      <c r="E18" s="202" t="str">
        <f t="shared" si="5"/>
        <v xml:space="preserve">SNACK_Assorted Cheese Plate </v>
      </c>
      <c r="F18" s="202"/>
      <c r="G18" s="202" t="s">
        <v>268</v>
      </c>
      <c r="H18" s="202"/>
      <c r="I18" s="213" t="s">
        <v>922</v>
      </c>
      <c r="J18" s="213" t="s">
        <v>922</v>
      </c>
      <c r="K18" s="202">
        <v>1</v>
      </c>
      <c r="L18" s="202">
        <v>1</v>
      </c>
      <c r="M18" s="202" t="s">
        <v>1139</v>
      </c>
      <c r="N18" s="202"/>
      <c r="O18" s="202"/>
      <c r="P18" s="202"/>
      <c r="Q18" s="202"/>
      <c r="R18" s="202"/>
      <c r="S18" s="202"/>
      <c r="T18" s="202"/>
      <c r="U18" s="202"/>
      <c r="V18" s="202"/>
      <c r="W18" s="202"/>
      <c r="X18" s="202"/>
      <c r="Y18" s="202"/>
      <c r="Z18" s="202"/>
      <c r="AA18" s="202"/>
      <c r="AB18" s="202"/>
      <c r="AC18" s="202"/>
      <c r="AD18" s="202"/>
      <c r="AE18" s="202"/>
      <c r="AF18" s="202"/>
      <c r="AG18" s="202"/>
      <c r="AH18" s="202"/>
      <c r="AI18" s="202"/>
      <c r="AJ18" s="202"/>
      <c r="AK18" s="202"/>
      <c r="AL18" s="202"/>
      <c r="AM18" s="202"/>
      <c r="AN18" s="202"/>
      <c r="AO18" s="202"/>
      <c r="AP18" s="202"/>
      <c r="AQ18" s="202"/>
      <c r="AR18" s="202"/>
      <c r="AS18" s="202"/>
      <c r="AT18" s="202"/>
      <c r="AU18" s="202"/>
      <c r="AV18" s="202"/>
      <c r="AW18" s="202"/>
      <c r="AX18" s="202"/>
      <c r="AY18" s="202"/>
      <c r="AZ18" s="202"/>
      <c r="BA18" s="202"/>
      <c r="BB18" s="202"/>
      <c r="BC18" s="202"/>
      <c r="BD18" s="6"/>
      <c r="BE18" s="6"/>
      <c r="BF18" s="6"/>
      <c r="BG18" s="6"/>
      <c r="BH18" s="6"/>
      <c r="BI18" s="6"/>
    </row>
    <row r="19" spans="1:61" hidden="1">
      <c r="A19" s="202" t="str">
        <f t="shared" si="3"/>
        <v>1901.0.000.000.000.000.000</v>
      </c>
      <c r="B19" s="202">
        <v>1900</v>
      </c>
      <c r="C19" s="202">
        <v>1901</v>
      </c>
      <c r="D19" s="202" t="str">
        <f t="shared" si="4"/>
        <v>Grilled Kebabs  (Veggie)</v>
      </c>
      <c r="E19" s="202" t="str">
        <f t="shared" si="5"/>
        <v>ENTRÉE_Grilled Kebabs  (Veggie)</v>
      </c>
      <c r="F19" s="202" t="s">
        <v>940</v>
      </c>
      <c r="G19" s="202" t="s">
        <v>71</v>
      </c>
      <c r="H19" s="202" t="s">
        <v>72</v>
      </c>
      <c r="I19" s="207" t="s">
        <v>916</v>
      </c>
      <c r="J19" s="207" t="s">
        <v>916</v>
      </c>
      <c r="K19" s="202">
        <v>0</v>
      </c>
      <c r="L19" s="202">
        <v>0</v>
      </c>
      <c r="M19" s="202" t="s">
        <v>1138</v>
      </c>
      <c r="N19" s="202"/>
      <c r="O19" s="202"/>
      <c r="P19" s="202"/>
      <c r="Q19" s="202"/>
      <c r="R19" s="202"/>
      <c r="S19" s="202"/>
      <c r="T19" s="202"/>
      <c r="U19" s="202"/>
      <c r="V19" s="202"/>
      <c r="W19" s="202"/>
      <c r="X19" s="202"/>
      <c r="Y19" s="202"/>
      <c r="Z19" s="202"/>
      <c r="AA19" s="202"/>
      <c r="AB19" s="202"/>
      <c r="AC19" s="202"/>
      <c r="AD19" s="202"/>
      <c r="AE19" s="202"/>
      <c r="AF19" s="202"/>
      <c r="AG19" s="202"/>
      <c r="AH19" s="202"/>
      <c r="AI19" s="202"/>
      <c r="AJ19" s="202"/>
      <c r="AK19" s="202"/>
      <c r="AL19" s="202"/>
      <c r="AM19" s="202"/>
      <c r="AN19" s="202"/>
      <c r="AO19" s="202"/>
      <c r="AP19" s="202"/>
      <c r="AQ19" s="202"/>
      <c r="AR19" s="202"/>
      <c r="AS19" s="202"/>
      <c r="AT19" s="202"/>
      <c r="AU19" s="202"/>
      <c r="AV19" s="202"/>
      <c r="AW19" s="202"/>
      <c r="AX19" s="202"/>
      <c r="AY19" s="202"/>
      <c r="AZ19" s="202"/>
      <c r="BA19" s="202"/>
      <c r="BB19" s="202"/>
      <c r="BC19" s="202"/>
    </row>
    <row r="20" spans="1:61" hidden="1">
      <c r="A20" s="202" t="str">
        <f t="shared" si="3"/>
        <v>1902.0.000.000.000.000.000</v>
      </c>
      <c r="B20" s="202">
        <v>1900</v>
      </c>
      <c r="C20" s="202">
        <v>1902</v>
      </c>
      <c r="D20" s="202" t="str">
        <f t="shared" si="4"/>
        <v>Grilled Kebabs  (Shrimp)</v>
      </c>
      <c r="E20" s="202" t="str">
        <f t="shared" si="5"/>
        <v>ENTRÉE_Grilled Kebabs  (Shrimp)</v>
      </c>
      <c r="F20" s="202" t="s">
        <v>935</v>
      </c>
      <c r="G20" s="202" t="s">
        <v>71</v>
      </c>
      <c r="H20" s="202" t="s">
        <v>72</v>
      </c>
      <c r="I20" s="207" t="s">
        <v>916</v>
      </c>
      <c r="J20" s="207" t="s">
        <v>916</v>
      </c>
      <c r="K20" s="202">
        <v>0</v>
      </c>
      <c r="L20" s="202">
        <v>0</v>
      </c>
      <c r="M20" s="202" t="s">
        <v>1138</v>
      </c>
      <c r="N20" s="202"/>
      <c r="O20" s="202"/>
      <c r="P20" s="202"/>
      <c r="Q20" s="202"/>
      <c r="R20" s="202"/>
      <c r="S20" s="202"/>
      <c r="T20" s="202"/>
      <c r="U20" s="202"/>
      <c r="V20" s="202"/>
      <c r="W20" s="202"/>
      <c r="X20" s="202"/>
      <c r="Y20" s="202"/>
      <c r="Z20" s="202"/>
      <c r="AA20" s="202"/>
      <c r="AB20" s="202"/>
      <c r="AC20" s="202"/>
      <c r="AD20" s="202"/>
      <c r="AE20" s="202"/>
      <c r="AF20" s="202"/>
      <c r="AG20" s="202"/>
      <c r="AH20" s="202"/>
      <c r="AI20" s="202"/>
      <c r="AJ20" s="202"/>
      <c r="AK20" s="202"/>
      <c r="AL20" s="202"/>
      <c r="AM20" s="202"/>
      <c r="AN20" s="202"/>
      <c r="AO20" s="202"/>
      <c r="AP20" s="202"/>
      <c r="AQ20" s="202"/>
      <c r="AR20" s="202"/>
      <c r="AS20" s="202"/>
      <c r="AT20" s="202"/>
      <c r="AU20" s="202"/>
      <c r="AV20" s="202"/>
      <c r="AW20" s="202"/>
      <c r="AX20" s="202"/>
      <c r="AY20" s="202"/>
      <c r="AZ20" s="202"/>
      <c r="BA20" s="202"/>
      <c r="BB20" s="202"/>
      <c r="BC20" s="202"/>
    </row>
    <row r="21" spans="1:61" hidden="1">
      <c r="A21" s="202" t="str">
        <f t="shared" si="3"/>
        <v>1903.0.000.000.000.000.000</v>
      </c>
      <c r="B21" s="202">
        <v>1900</v>
      </c>
      <c r="C21" s="202">
        <v>1903</v>
      </c>
      <c r="D21" s="202" t="str">
        <f t="shared" si="4"/>
        <v>Grilled Kebabs  (Chicken)</v>
      </c>
      <c r="E21" s="202" t="str">
        <f t="shared" si="5"/>
        <v>ENTRÉE_Grilled Kebabs  (Chicken)</v>
      </c>
      <c r="F21" s="202" t="s">
        <v>936</v>
      </c>
      <c r="G21" s="202" t="s">
        <v>71</v>
      </c>
      <c r="H21" s="202" t="s">
        <v>72</v>
      </c>
      <c r="I21" s="207" t="s">
        <v>916</v>
      </c>
      <c r="J21" s="207" t="s">
        <v>916</v>
      </c>
      <c r="K21" s="202">
        <v>0</v>
      </c>
      <c r="L21" s="202">
        <v>0</v>
      </c>
      <c r="M21" s="202" t="s">
        <v>1138</v>
      </c>
      <c r="N21" s="202"/>
      <c r="O21" s="202"/>
      <c r="P21" s="202"/>
      <c r="Q21" s="202"/>
      <c r="R21" s="202"/>
      <c r="S21" s="202"/>
      <c r="T21" s="202"/>
      <c r="U21" s="202"/>
      <c r="V21" s="202"/>
      <c r="W21" s="202"/>
      <c r="X21" s="202"/>
      <c r="Y21" s="202"/>
      <c r="Z21" s="202"/>
      <c r="AA21" s="202"/>
      <c r="AB21" s="202"/>
      <c r="AC21" s="202"/>
      <c r="AD21" s="202"/>
      <c r="AE21" s="202"/>
      <c r="AF21" s="202"/>
      <c r="AG21" s="202"/>
      <c r="AH21" s="202"/>
      <c r="AI21" s="202"/>
      <c r="AJ21" s="202"/>
      <c r="AK21" s="202"/>
      <c r="AL21" s="202"/>
      <c r="AM21" s="202"/>
      <c r="AN21" s="202"/>
      <c r="AO21" s="202"/>
      <c r="AP21" s="202"/>
      <c r="AQ21" s="202"/>
      <c r="AR21" s="202"/>
      <c r="AS21" s="202"/>
      <c r="AT21" s="202"/>
      <c r="AU21" s="202"/>
      <c r="AV21" s="202"/>
      <c r="AW21" s="202"/>
      <c r="AX21" s="202"/>
      <c r="AY21" s="202"/>
      <c r="AZ21" s="202"/>
      <c r="BA21" s="202"/>
      <c r="BB21" s="202"/>
      <c r="BC21" s="202"/>
    </row>
    <row r="22" spans="1:61" hidden="1">
      <c r="A22" s="202" t="str">
        <f t="shared" si="3"/>
        <v>1904.0.000.000.000.000.000</v>
      </c>
      <c r="B22" s="202">
        <v>1900</v>
      </c>
      <c r="C22" s="202">
        <v>1904</v>
      </c>
      <c r="D22" s="202" t="str">
        <f t="shared" si="4"/>
        <v>Grilled Kebabs  (Beef)</v>
      </c>
      <c r="E22" s="202" t="str">
        <f t="shared" si="5"/>
        <v>ENTRÉE_Grilled Kebabs  (Beef)</v>
      </c>
      <c r="F22" s="202" t="s">
        <v>937</v>
      </c>
      <c r="G22" s="202" t="s">
        <v>71</v>
      </c>
      <c r="H22" s="202" t="s">
        <v>72</v>
      </c>
      <c r="I22" s="207" t="s">
        <v>916</v>
      </c>
      <c r="J22" s="207" t="s">
        <v>916</v>
      </c>
      <c r="K22" s="202">
        <v>0</v>
      </c>
      <c r="L22" s="202">
        <v>0</v>
      </c>
      <c r="M22" s="202" t="s">
        <v>1138</v>
      </c>
      <c r="N22" s="202"/>
      <c r="O22" s="202"/>
      <c r="P22" s="202"/>
      <c r="Q22" s="202"/>
      <c r="R22" s="202"/>
      <c r="S22" s="202"/>
      <c r="T22" s="202"/>
      <c r="U22" s="202"/>
      <c r="V22" s="202"/>
      <c r="W22" s="202"/>
      <c r="X22" s="202"/>
      <c r="Y22" s="202"/>
      <c r="Z22" s="202"/>
      <c r="AA22" s="202"/>
      <c r="AB22" s="202"/>
      <c r="AC22" s="202"/>
      <c r="AD22" s="202"/>
      <c r="AE22" s="202"/>
      <c r="AF22" s="202"/>
      <c r="AG22" s="202"/>
      <c r="AH22" s="202"/>
      <c r="AI22" s="202"/>
      <c r="AJ22" s="202"/>
      <c r="AK22" s="202"/>
      <c r="AL22" s="202"/>
      <c r="AM22" s="202"/>
      <c r="AN22" s="202"/>
      <c r="AO22" s="202"/>
      <c r="AP22" s="202"/>
      <c r="AQ22" s="202"/>
      <c r="AR22" s="202"/>
      <c r="AS22" s="202"/>
      <c r="AT22" s="202"/>
      <c r="AU22" s="202"/>
      <c r="AV22" s="202"/>
      <c r="AW22" s="202"/>
      <c r="AX22" s="202"/>
      <c r="AY22" s="202"/>
      <c r="AZ22" s="202"/>
      <c r="BA22" s="202"/>
      <c r="BB22" s="202"/>
      <c r="BC22" s="202"/>
    </row>
    <row r="23" spans="1:61">
      <c r="A23" s="202" t="str">
        <f t="shared" si="3"/>
        <v>1103.2.000.000.000.000.000</v>
      </c>
      <c r="B23" s="202">
        <v>1100</v>
      </c>
      <c r="C23" s="202">
        <v>1103</v>
      </c>
      <c r="D23" s="202" t="str">
        <f t="shared" si="4"/>
        <v>Teriyaki Donburi  (Beef)</v>
      </c>
      <c r="E23" s="202" t="str">
        <f t="shared" si="5"/>
        <v>ENTRÉE_Teriyaki Donburi  (Beef)</v>
      </c>
      <c r="F23" s="202" t="s">
        <v>937</v>
      </c>
      <c r="G23" s="202" t="s">
        <v>30</v>
      </c>
      <c r="H23" s="202" t="s">
        <v>31</v>
      </c>
      <c r="I23" s="207" t="s">
        <v>916</v>
      </c>
      <c r="J23" s="207" t="s">
        <v>916</v>
      </c>
      <c r="K23" s="202">
        <v>3</v>
      </c>
      <c r="L23" s="202">
        <v>2</v>
      </c>
      <c r="M23" s="202" t="s">
        <v>1139</v>
      </c>
      <c r="N23" s="202"/>
      <c r="O23" s="202"/>
      <c r="P23" s="202"/>
      <c r="Q23" s="202"/>
      <c r="R23" s="202"/>
      <c r="S23" s="202"/>
      <c r="T23" s="202"/>
      <c r="U23" s="202"/>
      <c r="V23" s="202"/>
      <c r="W23" s="202"/>
      <c r="X23" s="202"/>
      <c r="Y23" s="202"/>
      <c r="Z23" s="202"/>
      <c r="AA23" s="202"/>
      <c r="AB23" s="202"/>
      <c r="AC23" s="202"/>
      <c r="AD23" s="202"/>
      <c r="AE23" s="202"/>
      <c r="AF23" s="202"/>
      <c r="AG23" s="202"/>
      <c r="AH23" s="202"/>
      <c r="AI23" s="202"/>
      <c r="AJ23" s="202"/>
      <c r="AK23" s="202"/>
      <c r="AL23" s="202"/>
      <c r="AM23" s="202"/>
      <c r="AN23" s="202"/>
      <c r="AO23" s="202"/>
      <c r="AP23" s="202"/>
      <c r="AQ23" s="202"/>
      <c r="AR23" s="202"/>
      <c r="AS23" s="202"/>
      <c r="AT23" s="202"/>
      <c r="AU23" s="202"/>
      <c r="AV23" s="202"/>
      <c r="AW23" s="202"/>
      <c r="AX23" s="202"/>
      <c r="AY23" s="202"/>
      <c r="AZ23" s="202"/>
      <c r="BA23" s="202"/>
      <c r="BB23" s="202"/>
      <c r="BC23" s="202"/>
    </row>
    <row r="24" spans="1:61" hidden="1">
      <c r="A24" s="202" t="str">
        <f t="shared" si="3"/>
        <v>2100.0.000.000.000.000.000</v>
      </c>
      <c r="B24" s="202">
        <v>2100</v>
      </c>
      <c r="C24" s="202">
        <v>2100</v>
      </c>
      <c r="D24" s="202" t="str">
        <f t="shared" si="4"/>
        <v xml:space="preserve">Truffled Mac &amp; Cheese (OLD NOT ACTIVE) </v>
      </c>
      <c r="E24" s="202" t="str">
        <f t="shared" si="5"/>
        <v xml:space="preserve">N/A_Truffled Mac &amp; Cheese (OLD NOT ACTIVE) </v>
      </c>
      <c r="F24" s="202"/>
      <c r="G24" s="202" t="s">
        <v>951</v>
      </c>
      <c r="H24" s="202" t="s">
        <v>83</v>
      </c>
      <c r="I24" s="213" t="s">
        <v>305</v>
      </c>
      <c r="J24" s="213" t="s">
        <v>305</v>
      </c>
      <c r="K24" s="202">
        <v>0</v>
      </c>
      <c r="L24" s="202">
        <v>0</v>
      </c>
      <c r="M24" s="202" t="s">
        <v>1138</v>
      </c>
      <c r="N24" s="202"/>
      <c r="O24" s="202"/>
      <c r="P24" s="202"/>
      <c r="Q24" s="202"/>
      <c r="R24" s="202"/>
      <c r="S24" s="202"/>
      <c r="T24" s="202"/>
      <c r="U24" s="202"/>
      <c r="V24" s="202"/>
      <c r="W24" s="202"/>
      <c r="X24" s="202"/>
      <c r="Y24" s="202"/>
      <c r="Z24" s="202"/>
      <c r="AA24" s="202"/>
      <c r="AB24" s="202"/>
      <c r="AC24" s="202"/>
      <c r="AD24" s="202"/>
      <c r="AE24" s="202"/>
      <c r="AF24" s="202"/>
      <c r="AG24" s="202"/>
      <c r="AH24" s="202"/>
      <c r="AI24" s="202"/>
      <c r="AJ24" s="202"/>
      <c r="AK24" s="202"/>
      <c r="AL24" s="202"/>
      <c r="AM24" s="202"/>
      <c r="AN24" s="202"/>
      <c r="AO24" s="202"/>
      <c r="AP24" s="202"/>
      <c r="AQ24" s="202"/>
      <c r="AR24" s="202"/>
      <c r="AS24" s="202"/>
      <c r="AT24" s="202"/>
      <c r="AU24" s="202"/>
      <c r="AV24" s="202"/>
      <c r="AW24" s="202"/>
      <c r="AX24" s="202"/>
      <c r="AY24" s="202"/>
      <c r="AZ24" s="202"/>
      <c r="BA24" s="202"/>
      <c r="BB24" s="202"/>
      <c r="BC24" s="202"/>
    </row>
    <row r="25" spans="1:61" hidden="1">
      <c r="A25" s="202" t="str">
        <f t="shared" si="3"/>
        <v>2200.0.000.000.000.000.000</v>
      </c>
      <c r="B25" s="202">
        <v>2200</v>
      </c>
      <c r="C25" s="202">
        <v>2200</v>
      </c>
      <c r="D25" s="202" t="str">
        <f t="shared" si="4"/>
        <v xml:space="preserve">Ginger Pork  </v>
      </c>
      <c r="E25" s="202" t="str">
        <f t="shared" si="5"/>
        <v xml:space="preserve">ENTRÉE_Ginger Pork  </v>
      </c>
      <c r="F25" s="202"/>
      <c r="G25" s="202" t="s">
        <v>86</v>
      </c>
      <c r="H25" s="202" t="s">
        <v>87</v>
      </c>
      <c r="I25" s="207" t="s">
        <v>916</v>
      </c>
      <c r="J25" s="207" t="s">
        <v>916</v>
      </c>
      <c r="K25" s="202">
        <v>0</v>
      </c>
      <c r="L25" s="202">
        <v>0</v>
      </c>
      <c r="M25" s="202" t="s">
        <v>1138</v>
      </c>
      <c r="N25" s="202"/>
      <c r="O25" s="202"/>
      <c r="P25" s="202"/>
      <c r="Q25" s="202"/>
      <c r="R25" s="202"/>
      <c r="S25" s="202"/>
      <c r="T25" s="202"/>
      <c r="U25" s="202"/>
      <c r="V25" s="202"/>
      <c r="W25" s="202"/>
      <c r="X25" s="202"/>
      <c r="Y25" s="202"/>
      <c r="Z25" s="202"/>
      <c r="AA25" s="202"/>
      <c r="AB25" s="202"/>
      <c r="AC25" s="202"/>
      <c r="AD25" s="202"/>
      <c r="AE25" s="202"/>
      <c r="AF25" s="202"/>
      <c r="AG25" s="202"/>
      <c r="AH25" s="202"/>
      <c r="AI25" s="202"/>
      <c r="AJ25" s="202"/>
      <c r="AK25" s="202"/>
      <c r="AL25" s="202"/>
      <c r="AM25" s="202"/>
      <c r="AN25" s="202"/>
      <c r="AO25" s="202"/>
      <c r="AP25" s="202"/>
      <c r="AQ25" s="202"/>
      <c r="AR25" s="202"/>
      <c r="AS25" s="202"/>
      <c r="AT25" s="202"/>
      <c r="AU25" s="202"/>
      <c r="AV25" s="202"/>
      <c r="AW25" s="202"/>
      <c r="AX25" s="202"/>
      <c r="AY25" s="202"/>
      <c r="AZ25" s="202"/>
      <c r="BA25" s="202"/>
      <c r="BB25" s="202"/>
      <c r="BC25" s="202"/>
    </row>
    <row r="26" spans="1:61">
      <c r="A26" s="202" t="str">
        <f t="shared" si="3"/>
        <v>2000.2.000.000.000.000.000</v>
      </c>
      <c r="B26" s="202">
        <v>2000</v>
      </c>
      <c r="C26" s="202">
        <v>2000</v>
      </c>
      <c r="D26" s="202" t="str">
        <f t="shared" si="4"/>
        <v xml:space="preserve">Sesame Crusted Salmon </v>
      </c>
      <c r="E26" s="202" t="str">
        <f t="shared" si="5"/>
        <v xml:space="preserve">ENTRÉE_Sesame Crusted Salmon </v>
      </c>
      <c r="F26" s="202"/>
      <c r="G26" s="202" t="s">
        <v>78</v>
      </c>
      <c r="H26" s="202" t="s">
        <v>79</v>
      </c>
      <c r="I26" s="207" t="s">
        <v>916</v>
      </c>
      <c r="J26" s="207" t="s">
        <v>916</v>
      </c>
      <c r="K26" s="202">
        <v>2</v>
      </c>
      <c r="L26" s="202">
        <v>2</v>
      </c>
      <c r="M26" s="202" t="s">
        <v>1139</v>
      </c>
      <c r="N26" s="202"/>
      <c r="O26" s="202"/>
      <c r="P26" s="202"/>
      <c r="Q26" s="202"/>
      <c r="R26" s="202"/>
      <c r="S26" s="202"/>
      <c r="T26" s="202"/>
      <c r="U26" s="202"/>
      <c r="V26" s="202"/>
      <c r="W26" s="202"/>
      <c r="X26" s="202"/>
      <c r="Y26" s="202"/>
      <c r="Z26" s="202"/>
      <c r="AA26" s="202"/>
      <c r="AB26" s="202"/>
      <c r="AC26" s="202"/>
      <c r="AD26" s="202"/>
      <c r="AE26" s="202"/>
      <c r="AF26" s="202"/>
      <c r="AG26" s="202"/>
      <c r="AH26" s="202"/>
      <c r="AI26" s="202"/>
      <c r="AJ26" s="202"/>
      <c r="AK26" s="202"/>
      <c r="AL26" s="202"/>
      <c r="AM26" s="202"/>
      <c r="AN26" s="202"/>
      <c r="AO26" s="202"/>
      <c r="AP26" s="202"/>
      <c r="AQ26" s="202"/>
      <c r="AR26" s="202"/>
      <c r="AS26" s="202"/>
      <c r="AT26" s="202"/>
      <c r="AU26" s="202"/>
      <c r="AV26" s="202"/>
      <c r="AW26" s="202"/>
      <c r="AX26" s="202"/>
      <c r="AY26" s="202"/>
      <c r="AZ26" s="202"/>
      <c r="BA26" s="202"/>
      <c r="BB26" s="202"/>
      <c r="BC26" s="202"/>
    </row>
    <row r="27" spans="1:61" hidden="1">
      <c r="A27" s="202" t="str">
        <f t="shared" si="3"/>
        <v>2400.0.000.000.000.000.000</v>
      </c>
      <c r="B27" s="202">
        <v>2400</v>
      </c>
      <c r="C27" s="202">
        <v>2400</v>
      </c>
      <c r="D27" s="202" t="str">
        <f t="shared" si="4"/>
        <v xml:space="preserve">Beef Tataki  </v>
      </c>
      <c r="E27" s="202" t="str">
        <f t="shared" si="5"/>
        <v xml:space="preserve">ENTRÉE_Beef Tataki  </v>
      </c>
      <c r="F27" s="202"/>
      <c r="G27" s="202" t="s">
        <v>95</v>
      </c>
      <c r="H27" s="202" t="s">
        <v>96</v>
      </c>
      <c r="I27" s="207" t="s">
        <v>916</v>
      </c>
      <c r="J27" s="207" t="s">
        <v>916</v>
      </c>
      <c r="K27" s="202">
        <v>0</v>
      </c>
      <c r="L27" s="202">
        <v>0</v>
      </c>
      <c r="M27" s="202" t="s">
        <v>1138</v>
      </c>
      <c r="N27" s="202"/>
      <c r="O27" s="202"/>
      <c r="P27" s="202"/>
      <c r="Q27" s="202"/>
      <c r="R27" s="202"/>
      <c r="S27" s="202"/>
      <c r="T27" s="202"/>
      <c r="U27" s="202"/>
      <c r="V27" s="202"/>
      <c r="W27" s="202"/>
      <c r="X27" s="202"/>
      <c r="Y27" s="202"/>
      <c r="Z27" s="202"/>
      <c r="AA27" s="202"/>
      <c r="AB27" s="202"/>
      <c r="AC27" s="202"/>
      <c r="AD27" s="202"/>
      <c r="AE27" s="202"/>
      <c r="AF27" s="202"/>
      <c r="AG27" s="202"/>
      <c r="AH27" s="202"/>
      <c r="AI27" s="202"/>
      <c r="AJ27" s="202"/>
      <c r="AK27" s="202"/>
      <c r="AL27" s="202"/>
      <c r="AM27" s="202"/>
      <c r="AN27" s="202"/>
      <c r="AO27" s="202"/>
      <c r="AP27" s="202"/>
      <c r="AQ27" s="202"/>
      <c r="AR27" s="202"/>
      <c r="AS27" s="202"/>
      <c r="AT27" s="202"/>
      <c r="AU27" s="202"/>
      <c r="AV27" s="202"/>
      <c r="AW27" s="202"/>
      <c r="AX27" s="202"/>
      <c r="AY27" s="202"/>
      <c r="AZ27" s="202"/>
      <c r="BA27" s="202"/>
      <c r="BB27" s="202"/>
      <c r="BC27" s="202"/>
    </row>
    <row r="28" spans="1:61" s="6" customFormat="1">
      <c r="A28" s="202" t="str">
        <f t="shared" si="3"/>
        <v>1801.2.000.000.000.000.000</v>
      </c>
      <c r="B28" s="202">
        <v>1800</v>
      </c>
      <c r="C28" s="202">
        <v>1801</v>
      </c>
      <c r="D28" s="202" t="str">
        <f t="shared" si="4"/>
        <v>Tacos Especiales (Veggie)</v>
      </c>
      <c r="E28" s="202" t="str">
        <f t="shared" si="5"/>
        <v>ENTRÉE_Tacos Especiales (Veggie)</v>
      </c>
      <c r="F28" s="202" t="s">
        <v>940</v>
      </c>
      <c r="G28" s="202" t="s">
        <v>61</v>
      </c>
      <c r="H28" s="202" t="s">
        <v>62</v>
      </c>
      <c r="I28" s="207" t="s">
        <v>916</v>
      </c>
      <c r="J28" s="207" t="s">
        <v>916</v>
      </c>
      <c r="K28" s="202">
        <v>1</v>
      </c>
      <c r="L28" s="202">
        <v>2</v>
      </c>
      <c r="M28" s="202" t="s">
        <v>1139</v>
      </c>
      <c r="N28" s="202"/>
      <c r="O28" s="202"/>
      <c r="P28" s="202"/>
      <c r="Q28" s="202"/>
      <c r="R28" s="202"/>
      <c r="S28" s="202"/>
      <c r="T28" s="202"/>
      <c r="U28" s="202"/>
      <c r="V28" s="202"/>
      <c r="W28" s="202"/>
      <c r="X28" s="202"/>
      <c r="Y28" s="202"/>
      <c r="Z28" s="202"/>
      <c r="AA28" s="202"/>
      <c r="AB28" s="202"/>
      <c r="AC28" s="202"/>
      <c r="AD28" s="202"/>
      <c r="AE28" s="202"/>
      <c r="AF28" s="202"/>
      <c r="AG28" s="202"/>
      <c r="AH28" s="202"/>
      <c r="AI28" s="202"/>
      <c r="AJ28" s="202"/>
      <c r="AK28" s="202"/>
      <c r="AL28" s="202"/>
      <c r="AM28" s="202"/>
      <c r="AN28" s="202"/>
      <c r="AO28" s="202"/>
      <c r="AP28" s="202"/>
      <c r="AQ28" s="202"/>
      <c r="AR28" s="202"/>
      <c r="AS28" s="202"/>
      <c r="AT28" s="202"/>
      <c r="AU28" s="202"/>
      <c r="AV28" s="202"/>
      <c r="AW28" s="202"/>
      <c r="AX28" s="202"/>
      <c r="AY28" s="202"/>
      <c r="AZ28" s="202"/>
      <c r="BA28" s="202"/>
      <c r="BB28" s="202"/>
      <c r="BC28" s="202"/>
      <c r="BD28" s="1"/>
      <c r="BE28" s="1"/>
      <c r="BF28" s="1"/>
      <c r="BG28" s="1"/>
      <c r="BH28" s="1"/>
      <c r="BI28" s="1"/>
    </row>
    <row r="29" spans="1:61" s="6" customFormat="1" hidden="1">
      <c r="A29" s="202" t="str">
        <f t="shared" si="3"/>
        <v>2601.0.000.000.000.000.000</v>
      </c>
      <c r="B29" s="202">
        <v>2600</v>
      </c>
      <c r="C29" s="202">
        <v>2601</v>
      </c>
      <c r="D29" s="202" t="str">
        <f t="shared" si="4"/>
        <v>Paella Valenciana (OLD NOT ACTIVE) (Veggie)</v>
      </c>
      <c r="E29" s="202" t="str">
        <f t="shared" si="5"/>
        <v>N/A_Paella Valenciana (OLD NOT ACTIVE) (Veggie)</v>
      </c>
      <c r="F29" s="202" t="s">
        <v>940</v>
      </c>
      <c r="G29" s="202" t="s">
        <v>952</v>
      </c>
      <c r="H29" s="202" t="s">
        <v>83</v>
      </c>
      <c r="I29" s="213" t="s">
        <v>305</v>
      </c>
      <c r="J29" s="213" t="s">
        <v>305</v>
      </c>
      <c r="K29" s="202">
        <v>0</v>
      </c>
      <c r="L29" s="202">
        <v>0</v>
      </c>
      <c r="M29" s="202" t="s">
        <v>1138</v>
      </c>
      <c r="N29" s="202"/>
      <c r="O29" s="202"/>
      <c r="P29" s="202"/>
      <c r="Q29" s="202"/>
      <c r="R29" s="202"/>
      <c r="S29" s="202"/>
      <c r="T29" s="202"/>
      <c r="U29" s="202"/>
      <c r="V29" s="202"/>
      <c r="W29" s="202"/>
      <c r="X29" s="202"/>
      <c r="Y29" s="202"/>
      <c r="Z29" s="202"/>
      <c r="AA29" s="202"/>
      <c r="AB29" s="202"/>
      <c r="AC29" s="202"/>
      <c r="AD29" s="202"/>
      <c r="AE29" s="202"/>
      <c r="AF29" s="202"/>
      <c r="AG29" s="202"/>
      <c r="AH29" s="202"/>
      <c r="AI29" s="202"/>
      <c r="AJ29" s="202"/>
      <c r="AK29" s="202"/>
      <c r="AL29" s="202"/>
      <c r="AM29" s="202"/>
      <c r="AN29" s="202"/>
      <c r="AO29" s="202"/>
      <c r="AP29" s="202"/>
      <c r="AQ29" s="202"/>
      <c r="AR29" s="202"/>
      <c r="AS29" s="202"/>
      <c r="AT29" s="202"/>
      <c r="AU29" s="202"/>
      <c r="AV29" s="202"/>
      <c r="AW29" s="202"/>
      <c r="AX29" s="202"/>
      <c r="AY29" s="202"/>
      <c r="AZ29" s="202"/>
      <c r="BA29" s="202"/>
      <c r="BB29" s="202"/>
      <c r="BC29" s="202"/>
    </row>
    <row r="30" spans="1:61" s="6" customFormat="1" hidden="1">
      <c r="A30" s="202" t="str">
        <f t="shared" si="3"/>
        <v>2602.0.000.000.000.000.000</v>
      </c>
      <c r="B30" s="202">
        <v>2600</v>
      </c>
      <c r="C30" s="202">
        <v>2602</v>
      </c>
      <c r="D30" s="202" t="str">
        <f t="shared" si="4"/>
        <v>Paella Valenciana (OLD NOT ACTIVE) (Chicken)</v>
      </c>
      <c r="E30" s="202" t="str">
        <f t="shared" si="5"/>
        <v>N/A_Paella Valenciana (OLD NOT ACTIVE) (Chicken)</v>
      </c>
      <c r="F30" s="202" t="s">
        <v>936</v>
      </c>
      <c r="G30" s="202" t="s">
        <v>952</v>
      </c>
      <c r="H30" s="202" t="s">
        <v>83</v>
      </c>
      <c r="I30" s="213" t="s">
        <v>305</v>
      </c>
      <c r="J30" s="213" t="s">
        <v>305</v>
      </c>
      <c r="K30" s="202">
        <v>0</v>
      </c>
      <c r="L30" s="202">
        <v>0</v>
      </c>
      <c r="M30" s="202" t="s">
        <v>1138</v>
      </c>
      <c r="N30" s="202"/>
      <c r="O30" s="202"/>
      <c r="P30" s="202"/>
      <c r="Q30" s="202"/>
      <c r="R30" s="202"/>
      <c r="S30" s="202"/>
      <c r="T30" s="202"/>
      <c r="U30" s="202"/>
      <c r="V30" s="202"/>
      <c r="W30" s="202"/>
      <c r="X30" s="202"/>
      <c r="Y30" s="202"/>
      <c r="Z30" s="202"/>
      <c r="AA30" s="202"/>
      <c r="AB30" s="202"/>
      <c r="AC30" s="202"/>
      <c r="AD30" s="202"/>
      <c r="AE30" s="202"/>
      <c r="AF30" s="202"/>
      <c r="AG30" s="202"/>
      <c r="AH30" s="202"/>
      <c r="AI30" s="202"/>
      <c r="AJ30" s="202"/>
      <c r="AK30" s="202"/>
      <c r="AL30" s="202"/>
      <c r="AM30" s="202"/>
      <c r="AN30" s="202"/>
      <c r="AO30" s="202"/>
      <c r="AP30" s="202"/>
      <c r="AQ30" s="202"/>
      <c r="AR30" s="202"/>
      <c r="AS30" s="202"/>
      <c r="AT30" s="202"/>
      <c r="AU30" s="202"/>
      <c r="AV30" s="202"/>
      <c r="AW30" s="202"/>
      <c r="AX30" s="202"/>
      <c r="AY30" s="202"/>
      <c r="AZ30" s="202"/>
      <c r="BA30" s="202"/>
      <c r="BB30" s="202"/>
      <c r="BC30" s="202"/>
    </row>
    <row r="31" spans="1:61" s="6" customFormat="1" hidden="1">
      <c r="A31" s="202" t="str">
        <f t="shared" si="3"/>
        <v>2603.0.000.000.000.000.000</v>
      </c>
      <c r="B31" s="202">
        <v>2600</v>
      </c>
      <c r="C31" s="202">
        <v>2603</v>
      </c>
      <c r="D31" s="202" t="str">
        <f t="shared" si="4"/>
        <v>Paella Valenciana (OLD NOT ACTIVE) (Beef)</v>
      </c>
      <c r="E31" s="202" t="str">
        <f t="shared" si="5"/>
        <v>N/A_Paella Valenciana (OLD NOT ACTIVE) (Beef)</v>
      </c>
      <c r="F31" s="202" t="s">
        <v>937</v>
      </c>
      <c r="G31" s="202" t="s">
        <v>952</v>
      </c>
      <c r="H31" s="202" t="s">
        <v>83</v>
      </c>
      <c r="I31" s="213" t="s">
        <v>305</v>
      </c>
      <c r="J31" s="213" t="s">
        <v>305</v>
      </c>
      <c r="K31" s="202">
        <v>0</v>
      </c>
      <c r="L31" s="202">
        <v>0</v>
      </c>
      <c r="M31" s="202" t="s">
        <v>1138</v>
      </c>
      <c r="N31" s="202"/>
      <c r="O31" s="202"/>
      <c r="P31" s="202"/>
      <c r="Q31" s="202"/>
      <c r="R31" s="202"/>
      <c r="S31" s="202"/>
      <c r="T31" s="202"/>
      <c r="U31" s="202"/>
      <c r="V31" s="202"/>
      <c r="W31" s="202"/>
      <c r="X31" s="202"/>
      <c r="Y31" s="202"/>
      <c r="Z31" s="202"/>
      <c r="AA31" s="202"/>
      <c r="AB31" s="202"/>
      <c r="AC31" s="202"/>
      <c r="AD31" s="202"/>
      <c r="AE31" s="202"/>
      <c r="AF31" s="202"/>
      <c r="AG31" s="202"/>
      <c r="AH31" s="202"/>
      <c r="AI31" s="202"/>
      <c r="AJ31" s="202"/>
      <c r="AK31" s="202"/>
      <c r="AL31" s="202"/>
      <c r="AM31" s="202"/>
      <c r="AN31" s="202"/>
      <c r="AO31" s="202"/>
      <c r="AP31" s="202"/>
      <c r="AQ31" s="202"/>
      <c r="AR31" s="202"/>
      <c r="AS31" s="202"/>
      <c r="AT31" s="202"/>
      <c r="AU31" s="202"/>
      <c r="AV31" s="202"/>
      <c r="AW31" s="202"/>
      <c r="AX31" s="202"/>
      <c r="AY31" s="202"/>
      <c r="AZ31" s="202"/>
      <c r="BA31" s="202"/>
      <c r="BB31" s="202"/>
      <c r="BC31" s="202"/>
    </row>
    <row r="32" spans="1:61">
      <c r="A32" s="202" t="str">
        <f t="shared" si="3"/>
        <v>1802.2.000.000.000.000.000</v>
      </c>
      <c r="B32" s="202">
        <v>1800</v>
      </c>
      <c r="C32" s="202">
        <v>1802</v>
      </c>
      <c r="D32" s="202" t="str">
        <f t="shared" si="4"/>
        <v>Tacos Especiales (Shrimp)</v>
      </c>
      <c r="E32" s="202" t="str">
        <f t="shared" si="5"/>
        <v>ENTRÉE_Tacos Especiales (Shrimp)</v>
      </c>
      <c r="F32" s="202" t="s">
        <v>935</v>
      </c>
      <c r="G32" s="202" t="s">
        <v>61</v>
      </c>
      <c r="H32" s="202" t="s">
        <v>62</v>
      </c>
      <c r="I32" s="207" t="s">
        <v>916</v>
      </c>
      <c r="J32" s="207" t="s">
        <v>916</v>
      </c>
      <c r="K32" s="202">
        <v>1</v>
      </c>
      <c r="L32" s="202">
        <v>2</v>
      </c>
      <c r="M32" s="202" t="s">
        <v>1139</v>
      </c>
      <c r="N32" s="202"/>
      <c r="O32" s="202"/>
      <c r="P32" s="202"/>
      <c r="Q32" s="202"/>
      <c r="R32" s="202"/>
      <c r="S32" s="202"/>
      <c r="T32" s="202"/>
      <c r="U32" s="202"/>
      <c r="V32" s="202"/>
      <c r="W32" s="202"/>
      <c r="X32" s="202"/>
      <c r="Y32" s="202"/>
      <c r="Z32" s="202"/>
      <c r="AA32" s="202"/>
      <c r="AB32" s="202"/>
      <c r="AC32" s="202"/>
      <c r="AD32" s="202"/>
      <c r="AE32" s="202"/>
      <c r="AF32" s="202"/>
      <c r="AG32" s="202"/>
      <c r="AH32" s="202"/>
      <c r="AI32" s="202"/>
      <c r="AJ32" s="202"/>
      <c r="AK32" s="202"/>
      <c r="AL32" s="202"/>
      <c r="AM32" s="202"/>
      <c r="AN32" s="202"/>
      <c r="AO32" s="202"/>
      <c r="AP32" s="202"/>
      <c r="AQ32" s="202"/>
      <c r="AR32" s="202"/>
      <c r="AS32" s="202"/>
      <c r="AT32" s="202"/>
      <c r="AU32" s="202"/>
      <c r="AV32" s="202"/>
      <c r="AW32" s="202"/>
      <c r="AX32" s="202"/>
      <c r="AY32" s="202"/>
      <c r="AZ32" s="202"/>
      <c r="BA32" s="202"/>
      <c r="BB32" s="202"/>
      <c r="BC32" s="202"/>
    </row>
    <row r="33" spans="1:55">
      <c r="A33" s="202" t="str">
        <f t="shared" si="3"/>
        <v>1803.2.000.000.000.000.000</v>
      </c>
      <c r="B33" s="202">
        <v>1800</v>
      </c>
      <c r="C33" s="202">
        <v>1803</v>
      </c>
      <c r="D33" s="202" t="str">
        <f t="shared" si="4"/>
        <v>Tacos Especiales (Chicken)</v>
      </c>
      <c r="E33" s="202" t="str">
        <f t="shared" si="5"/>
        <v>ENTRÉE_Tacos Especiales (Chicken)</v>
      </c>
      <c r="F33" s="202" t="s">
        <v>936</v>
      </c>
      <c r="G33" s="202" t="s">
        <v>61</v>
      </c>
      <c r="H33" s="202" t="s">
        <v>62</v>
      </c>
      <c r="I33" s="207" t="s">
        <v>916</v>
      </c>
      <c r="J33" s="207" t="s">
        <v>916</v>
      </c>
      <c r="K33" s="202">
        <v>1</v>
      </c>
      <c r="L33" s="202">
        <v>2</v>
      </c>
      <c r="M33" s="202" t="s">
        <v>1139</v>
      </c>
      <c r="N33" s="202"/>
      <c r="O33" s="202"/>
      <c r="P33" s="202"/>
      <c r="Q33" s="202"/>
      <c r="R33" s="202"/>
      <c r="S33" s="202"/>
      <c r="T33" s="202"/>
      <c r="U33" s="202"/>
      <c r="V33" s="202"/>
      <c r="W33" s="202"/>
      <c r="X33" s="202"/>
      <c r="Y33" s="202"/>
      <c r="Z33" s="202"/>
      <c r="AA33" s="202"/>
      <c r="AB33" s="202"/>
      <c r="AC33" s="202"/>
      <c r="AD33" s="202"/>
      <c r="AE33" s="202"/>
      <c r="AF33" s="202"/>
      <c r="AG33" s="202"/>
      <c r="AH33" s="202"/>
      <c r="AI33" s="202"/>
      <c r="AJ33" s="202"/>
      <c r="AK33" s="202"/>
      <c r="AL33" s="202"/>
      <c r="AM33" s="202"/>
      <c r="AN33" s="202"/>
      <c r="AO33" s="202"/>
      <c r="AP33" s="202"/>
      <c r="AQ33" s="202"/>
      <c r="AR33" s="202"/>
      <c r="AS33" s="202"/>
      <c r="AT33" s="202"/>
      <c r="AU33" s="202"/>
      <c r="AV33" s="202"/>
      <c r="AW33" s="202"/>
      <c r="AX33" s="202"/>
      <c r="AY33" s="202"/>
      <c r="AZ33" s="202"/>
      <c r="BA33" s="202"/>
      <c r="BB33" s="202"/>
      <c r="BC33" s="202"/>
    </row>
    <row r="34" spans="1:55">
      <c r="A34" s="202" t="str">
        <f t="shared" si="3"/>
        <v>1804.2.000.000.000.000.000</v>
      </c>
      <c r="B34" s="202">
        <v>1800</v>
      </c>
      <c r="C34" s="202">
        <v>1804</v>
      </c>
      <c r="D34" s="202" t="str">
        <f t="shared" si="4"/>
        <v>Tacos Especiales (Beef)</v>
      </c>
      <c r="E34" s="202" t="str">
        <f t="shared" si="5"/>
        <v>ENTRÉE_Tacos Especiales (Beef)</v>
      </c>
      <c r="F34" s="202" t="s">
        <v>937</v>
      </c>
      <c r="G34" s="202" t="s">
        <v>61</v>
      </c>
      <c r="H34" s="202" t="s">
        <v>62</v>
      </c>
      <c r="I34" s="207" t="s">
        <v>916</v>
      </c>
      <c r="J34" s="207" t="s">
        <v>916</v>
      </c>
      <c r="K34" s="202">
        <v>1</v>
      </c>
      <c r="L34" s="202">
        <v>2</v>
      </c>
      <c r="M34" s="202" t="s">
        <v>1139</v>
      </c>
      <c r="N34" s="202"/>
      <c r="O34" s="202"/>
      <c r="P34" s="202"/>
      <c r="Q34" s="202"/>
      <c r="R34" s="202"/>
      <c r="S34" s="202"/>
      <c r="T34" s="202"/>
      <c r="U34" s="202"/>
      <c r="V34" s="202"/>
      <c r="W34" s="202"/>
      <c r="X34" s="202"/>
      <c r="Y34" s="202"/>
      <c r="Z34" s="202"/>
      <c r="AA34" s="202"/>
      <c r="AB34" s="202"/>
      <c r="AC34" s="202"/>
      <c r="AD34" s="202"/>
      <c r="AE34" s="202"/>
      <c r="AF34" s="202"/>
      <c r="AG34" s="202"/>
      <c r="AH34" s="202"/>
      <c r="AI34" s="202"/>
      <c r="AJ34" s="202"/>
      <c r="AK34" s="202"/>
      <c r="AL34" s="202"/>
      <c r="AM34" s="202"/>
      <c r="AN34" s="202"/>
      <c r="AO34" s="202"/>
      <c r="AP34" s="202"/>
      <c r="AQ34" s="202"/>
      <c r="AR34" s="202"/>
      <c r="AS34" s="202"/>
      <c r="AT34" s="202"/>
      <c r="AU34" s="202"/>
      <c r="AV34" s="202"/>
      <c r="AW34" s="202"/>
      <c r="AX34" s="202"/>
      <c r="AY34" s="202"/>
      <c r="AZ34" s="202"/>
      <c r="BA34" s="202"/>
      <c r="BB34" s="202"/>
      <c r="BC34" s="202"/>
    </row>
    <row r="35" spans="1:55" hidden="1">
      <c r="A35" s="202" t="str">
        <f t="shared" si="3"/>
        <v>2800.0.000.000.000.000.000</v>
      </c>
      <c r="B35" s="202">
        <v>2800</v>
      </c>
      <c r="C35" s="202">
        <v>2800</v>
      </c>
      <c r="D35" s="202" t="str">
        <f t="shared" si="4"/>
        <v xml:space="preserve">Summer Vegetable Lasagna (OLD NOT ACTIVE) </v>
      </c>
      <c r="E35" s="202" t="str">
        <f t="shared" si="5"/>
        <v xml:space="preserve">N/A_Summer Vegetable Lasagna (OLD NOT ACTIVE) </v>
      </c>
      <c r="F35" s="202"/>
      <c r="G35" s="202" t="s">
        <v>953</v>
      </c>
      <c r="H35" s="202" t="s">
        <v>83</v>
      </c>
      <c r="I35" s="213" t="s">
        <v>305</v>
      </c>
      <c r="J35" s="213" t="s">
        <v>305</v>
      </c>
      <c r="K35" s="202">
        <v>0</v>
      </c>
      <c r="L35" s="202">
        <v>0</v>
      </c>
      <c r="M35" s="202" t="s">
        <v>1138</v>
      </c>
      <c r="N35" s="202"/>
      <c r="O35" s="202"/>
      <c r="P35" s="202"/>
      <c r="Q35" s="202"/>
      <c r="R35" s="202"/>
      <c r="S35" s="202"/>
      <c r="T35" s="202"/>
      <c r="U35" s="202"/>
      <c r="V35" s="202"/>
      <c r="W35" s="202"/>
      <c r="X35" s="202"/>
      <c r="Y35" s="202"/>
      <c r="Z35" s="202"/>
      <c r="AA35" s="202"/>
      <c r="AB35" s="202"/>
      <c r="AC35" s="202"/>
      <c r="AD35" s="202"/>
      <c r="AE35" s="202"/>
      <c r="AF35" s="202"/>
      <c r="AG35" s="202"/>
      <c r="AH35" s="202"/>
      <c r="AI35" s="202"/>
      <c r="AJ35" s="202"/>
      <c r="AK35" s="202"/>
      <c r="AL35" s="202"/>
      <c r="AM35" s="202"/>
      <c r="AN35" s="202"/>
      <c r="AO35" s="202"/>
      <c r="AP35" s="202"/>
      <c r="AQ35" s="202"/>
      <c r="AR35" s="202"/>
      <c r="AS35" s="202"/>
      <c r="AT35" s="202"/>
      <c r="AU35" s="202"/>
      <c r="AV35" s="202"/>
      <c r="AW35" s="202"/>
      <c r="AX35" s="202"/>
      <c r="AY35" s="202"/>
      <c r="AZ35" s="202"/>
      <c r="BA35" s="202"/>
      <c r="BB35" s="202"/>
      <c r="BC35" s="202"/>
    </row>
    <row r="36" spans="1:55" hidden="1">
      <c r="A36" s="202" t="str">
        <f t="shared" ref="A36:A64" si="6">CONCATENATE(C36,".",IF(L36="","000",L36),".",IF(N36="","000",N36),".",IF(P36="","000",P36),".",IF(R36="","000",R36),".",IF(T36="","000",T36),".",IF(V36="","000",V36))</f>
        <v>4503.1.000.000.000.000.000</v>
      </c>
      <c r="B36" s="202">
        <v>4500</v>
      </c>
      <c r="C36" s="202">
        <v>4503</v>
      </c>
      <c r="D36" s="202" t="str">
        <f t="shared" ref="D36:D67" si="7">CONCATENATE(G36," ",F36)</f>
        <v>Casablanca Salad (Veggie)</v>
      </c>
      <c r="E36" s="202" t="str">
        <f t="shared" ref="E36:E67" si="8">CONCATENATE(I36,"_",G36," ",F36)</f>
        <v>SALAD_Casablanca Salad (Veggie)</v>
      </c>
      <c r="F36" s="202" t="s">
        <v>940</v>
      </c>
      <c r="G36" s="202" t="s">
        <v>929</v>
      </c>
      <c r="H36" s="202"/>
      <c r="I36" s="207" t="s">
        <v>923</v>
      </c>
      <c r="J36" s="207" t="s">
        <v>1106</v>
      </c>
      <c r="K36" s="202">
        <v>1</v>
      </c>
      <c r="L36" s="202">
        <v>1</v>
      </c>
      <c r="M36" s="202" t="s">
        <v>1139</v>
      </c>
      <c r="N36" s="202"/>
      <c r="O36" s="202"/>
      <c r="P36" s="202"/>
      <c r="Q36" s="202"/>
      <c r="R36" s="202"/>
      <c r="S36" s="202"/>
      <c r="T36" s="202"/>
      <c r="U36" s="202"/>
      <c r="V36" s="202"/>
      <c r="W36" s="202"/>
      <c r="X36" s="202"/>
      <c r="Y36" s="202"/>
      <c r="Z36" s="202"/>
      <c r="AA36" s="202"/>
      <c r="AB36" s="202"/>
      <c r="AC36" s="202"/>
      <c r="AD36" s="202"/>
      <c r="AE36" s="202"/>
      <c r="AF36" s="202"/>
      <c r="AG36" s="202"/>
      <c r="AH36" s="202"/>
      <c r="AI36" s="202"/>
      <c r="AJ36" s="202"/>
      <c r="AK36" s="202"/>
      <c r="AL36" s="202"/>
      <c r="AM36" s="202"/>
      <c r="AN36" s="202"/>
      <c r="AO36" s="202"/>
      <c r="AP36" s="202"/>
      <c r="AQ36" s="202"/>
      <c r="AR36" s="202"/>
      <c r="AS36" s="202"/>
      <c r="AT36" s="202"/>
      <c r="AU36" s="202"/>
      <c r="AV36" s="202"/>
      <c r="AW36" s="202"/>
      <c r="AX36" s="202"/>
      <c r="AY36" s="202"/>
      <c r="AZ36" s="202"/>
      <c r="BA36" s="202"/>
      <c r="BB36" s="202"/>
      <c r="BC36" s="202"/>
    </row>
    <row r="37" spans="1:55" hidden="1">
      <c r="A37" s="202" t="str">
        <f t="shared" si="6"/>
        <v>3000.0.000.000.000.000.000</v>
      </c>
      <c r="B37" s="202">
        <v>3000</v>
      </c>
      <c r="C37" s="202">
        <v>3000</v>
      </c>
      <c r="D37" s="202" t="str">
        <f t="shared" si="7"/>
        <v xml:space="preserve">Beef Goulash </v>
      </c>
      <c r="E37" s="202" t="str">
        <f t="shared" si="8"/>
        <v xml:space="preserve">ENTRÉE_Beef Goulash </v>
      </c>
      <c r="F37" s="202"/>
      <c r="G37" s="202" t="s">
        <v>111</v>
      </c>
      <c r="H37" s="202" t="s">
        <v>112</v>
      </c>
      <c r="I37" s="207" t="s">
        <v>916</v>
      </c>
      <c r="J37" s="207" t="s">
        <v>916</v>
      </c>
      <c r="K37" s="202">
        <v>0</v>
      </c>
      <c r="L37" s="202">
        <v>0</v>
      </c>
      <c r="M37" s="202" t="s">
        <v>1138</v>
      </c>
      <c r="N37" s="202"/>
      <c r="O37" s="202"/>
      <c r="P37" s="202"/>
      <c r="Q37" s="202"/>
      <c r="R37" s="202"/>
      <c r="S37" s="202"/>
      <c r="T37" s="202"/>
      <c r="U37" s="202"/>
      <c r="V37" s="202"/>
      <c r="W37" s="202"/>
      <c r="X37" s="202"/>
      <c r="Y37" s="202"/>
      <c r="Z37" s="202"/>
      <c r="AA37" s="202"/>
      <c r="AB37" s="202"/>
      <c r="AC37" s="202"/>
      <c r="AD37" s="202"/>
      <c r="AE37" s="202"/>
      <c r="AF37" s="202"/>
      <c r="AG37" s="202"/>
      <c r="AH37" s="202"/>
      <c r="AI37" s="202"/>
      <c r="AJ37" s="202"/>
      <c r="AK37" s="202"/>
      <c r="AL37" s="202"/>
      <c r="AM37" s="202"/>
      <c r="AN37" s="202"/>
      <c r="AO37" s="202"/>
      <c r="AP37" s="202"/>
      <c r="AQ37" s="202"/>
      <c r="AR37" s="202"/>
      <c r="AS37" s="202"/>
      <c r="AT37" s="202"/>
      <c r="AU37" s="202"/>
      <c r="AV37" s="202"/>
      <c r="AW37" s="202"/>
      <c r="AX37" s="202"/>
      <c r="AY37" s="202"/>
      <c r="AZ37" s="202"/>
      <c r="BA37" s="202"/>
      <c r="BB37" s="202"/>
      <c r="BC37" s="202"/>
    </row>
    <row r="38" spans="1:55" hidden="1">
      <c r="A38" s="202" t="str">
        <f t="shared" si="6"/>
        <v>4504.1.000.000.000.000.000</v>
      </c>
      <c r="B38" s="202">
        <v>4500</v>
      </c>
      <c r="C38" s="202">
        <v>4504</v>
      </c>
      <c r="D38" s="202" t="str">
        <f t="shared" si="7"/>
        <v>Casablanca Salad (Chicken)</v>
      </c>
      <c r="E38" s="202" t="str">
        <f t="shared" si="8"/>
        <v>SALAD_Casablanca Salad (Chicken)</v>
      </c>
      <c r="F38" s="202" t="s">
        <v>936</v>
      </c>
      <c r="G38" s="202" t="s">
        <v>929</v>
      </c>
      <c r="H38" s="202"/>
      <c r="I38" s="207" t="s">
        <v>923</v>
      </c>
      <c r="J38" s="207" t="s">
        <v>1106</v>
      </c>
      <c r="K38" s="202">
        <v>1</v>
      </c>
      <c r="L38" s="202">
        <v>1</v>
      </c>
      <c r="M38" s="202" t="s">
        <v>1139</v>
      </c>
      <c r="N38" s="202"/>
      <c r="O38" s="202"/>
      <c r="P38" s="202"/>
      <c r="Q38" s="202"/>
      <c r="R38" s="202"/>
      <c r="S38" s="202"/>
      <c r="T38" s="202"/>
      <c r="U38" s="202"/>
      <c r="V38" s="202"/>
      <c r="W38" s="202"/>
      <c r="X38" s="202"/>
      <c r="Y38" s="202"/>
      <c r="Z38" s="202"/>
      <c r="AA38" s="202"/>
      <c r="AB38" s="202"/>
      <c r="AC38" s="202"/>
      <c r="AD38" s="202"/>
      <c r="AE38" s="202"/>
      <c r="AF38" s="202"/>
      <c r="AG38" s="202"/>
      <c r="AH38" s="202"/>
      <c r="AI38" s="202"/>
      <c r="AJ38" s="202"/>
      <c r="AK38" s="202"/>
      <c r="AL38" s="202"/>
      <c r="AM38" s="202"/>
      <c r="AN38" s="202"/>
      <c r="AO38" s="202"/>
      <c r="AP38" s="202"/>
      <c r="AQ38" s="202"/>
      <c r="AR38" s="202"/>
      <c r="AS38" s="202"/>
      <c r="AT38" s="202"/>
      <c r="AU38" s="202"/>
      <c r="AV38" s="202"/>
      <c r="AW38" s="202"/>
      <c r="AX38" s="202"/>
      <c r="AY38" s="202"/>
      <c r="AZ38" s="202"/>
      <c r="BA38" s="202"/>
      <c r="BB38" s="202"/>
      <c r="BC38" s="202"/>
    </row>
    <row r="39" spans="1:55" hidden="1">
      <c r="A39" s="202" t="str">
        <f t="shared" si="6"/>
        <v>3200.0.000.000.000.000.000</v>
      </c>
      <c r="B39" s="202">
        <v>3200</v>
      </c>
      <c r="C39" s="202">
        <v>3200</v>
      </c>
      <c r="D39" s="202" t="str">
        <f t="shared" si="7"/>
        <v xml:space="preserve">Green Quinoa Bowl </v>
      </c>
      <c r="E39" s="202" t="str">
        <f t="shared" si="8"/>
        <v xml:space="preserve">BOWL_Green Quinoa Bowl </v>
      </c>
      <c r="F39" s="202"/>
      <c r="G39" s="202" t="s">
        <v>118</v>
      </c>
      <c r="H39" s="202" t="s">
        <v>119</v>
      </c>
      <c r="I39" s="207" t="s">
        <v>917</v>
      </c>
      <c r="J39" s="207" t="s">
        <v>1106</v>
      </c>
      <c r="K39" s="202">
        <v>0</v>
      </c>
      <c r="L39" s="202">
        <v>0</v>
      </c>
      <c r="M39" s="202" t="s">
        <v>1138</v>
      </c>
      <c r="N39" s="202"/>
      <c r="O39" s="202"/>
      <c r="P39" s="202"/>
      <c r="Q39" s="202"/>
      <c r="R39" s="202"/>
      <c r="S39" s="202"/>
      <c r="T39" s="202"/>
      <c r="U39" s="202"/>
      <c r="V39" s="202"/>
      <c r="W39" s="202"/>
      <c r="X39" s="202"/>
      <c r="Y39" s="202"/>
      <c r="Z39" s="202"/>
      <c r="AA39" s="202"/>
      <c r="AB39" s="202"/>
      <c r="AC39" s="202"/>
      <c r="AD39" s="202"/>
      <c r="AE39" s="202"/>
      <c r="AF39" s="202"/>
      <c r="AG39" s="202"/>
      <c r="AH39" s="202"/>
      <c r="AI39" s="202"/>
      <c r="AJ39" s="202"/>
      <c r="AK39" s="202"/>
      <c r="AL39" s="202"/>
      <c r="AM39" s="202"/>
      <c r="AN39" s="202"/>
      <c r="AO39" s="202"/>
      <c r="AP39" s="202"/>
      <c r="AQ39" s="202"/>
      <c r="AR39" s="202"/>
      <c r="AS39" s="202"/>
      <c r="AT39" s="202"/>
      <c r="AU39" s="202"/>
      <c r="AV39" s="202"/>
      <c r="AW39" s="202"/>
      <c r="AX39" s="202"/>
      <c r="AY39" s="202"/>
      <c r="AZ39" s="202"/>
      <c r="BA39" s="202"/>
      <c r="BB39" s="202"/>
      <c r="BC39" s="202"/>
    </row>
    <row r="40" spans="1:55" hidden="1">
      <c r="A40" s="202" t="str">
        <f t="shared" si="6"/>
        <v>3301.0.000.000.000.000.000</v>
      </c>
      <c r="B40" s="202">
        <v>3300</v>
      </c>
      <c r="C40" s="202">
        <v>3301</v>
      </c>
      <c r="D40" s="202" t="str">
        <f t="shared" si="7"/>
        <v>Thai Green Curry (OLD NOT ACTIVE) (Chicken)</v>
      </c>
      <c r="E40" s="202" t="str">
        <f t="shared" si="8"/>
        <v>N/A_Thai Green Curry (OLD NOT ACTIVE) (Chicken)</v>
      </c>
      <c r="F40" s="202" t="s">
        <v>936</v>
      </c>
      <c r="G40" s="202" t="s">
        <v>954</v>
      </c>
      <c r="H40" s="202" t="s">
        <v>123</v>
      </c>
      <c r="I40" s="213" t="s">
        <v>305</v>
      </c>
      <c r="J40" s="213" t="s">
        <v>305</v>
      </c>
      <c r="K40" s="202">
        <v>0</v>
      </c>
      <c r="L40" s="202">
        <v>0</v>
      </c>
      <c r="M40" s="202" t="s">
        <v>1138</v>
      </c>
      <c r="N40" s="202"/>
      <c r="O40" s="202"/>
      <c r="P40" s="202"/>
      <c r="Q40" s="202"/>
      <c r="R40" s="202"/>
      <c r="S40" s="202"/>
      <c r="T40" s="202"/>
      <c r="U40" s="202"/>
      <c r="V40" s="202"/>
      <c r="W40" s="202"/>
      <c r="X40" s="202"/>
      <c r="Y40" s="202"/>
      <c r="Z40" s="202"/>
      <c r="AA40" s="202"/>
      <c r="AB40" s="202"/>
      <c r="AC40" s="202"/>
      <c r="AD40" s="202"/>
      <c r="AE40" s="202"/>
      <c r="AF40" s="202"/>
      <c r="AG40" s="202"/>
      <c r="AH40" s="202"/>
      <c r="AI40" s="202"/>
      <c r="AJ40" s="202"/>
      <c r="AK40" s="202"/>
      <c r="AL40" s="202"/>
      <c r="AM40" s="202"/>
      <c r="AN40" s="202"/>
      <c r="AO40" s="202"/>
      <c r="AP40" s="202"/>
      <c r="AQ40" s="202"/>
      <c r="AR40" s="202"/>
      <c r="AS40" s="202"/>
      <c r="AT40" s="202"/>
      <c r="AU40" s="202"/>
      <c r="AV40" s="202"/>
      <c r="AW40" s="202"/>
      <c r="AX40" s="202"/>
      <c r="AY40" s="202"/>
      <c r="AZ40" s="202"/>
      <c r="BA40" s="202"/>
      <c r="BB40" s="202"/>
      <c r="BC40" s="202"/>
    </row>
    <row r="41" spans="1:55" hidden="1">
      <c r="A41" s="202" t="str">
        <f t="shared" si="6"/>
        <v>3302.0.000.000.000.000.000</v>
      </c>
      <c r="B41" s="202">
        <v>3300</v>
      </c>
      <c r="C41" s="202">
        <v>3302</v>
      </c>
      <c r="D41" s="202" t="str">
        <f t="shared" si="7"/>
        <v>Thai Green Curry (OLD NOT ACTIVE) (Veggie)</v>
      </c>
      <c r="E41" s="202" t="str">
        <f t="shared" si="8"/>
        <v>N/A_Thai Green Curry (OLD NOT ACTIVE) (Veggie)</v>
      </c>
      <c r="F41" s="202" t="s">
        <v>940</v>
      </c>
      <c r="G41" s="202" t="s">
        <v>954</v>
      </c>
      <c r="H41" s="202" t="s">
        <v>123</v>
      </c>
      <c r="I41" s="213" t="s">
        <v>305</v>
      </c>
      <c r="J41" s="213" t="s">
        <v>305</v>
      </c>
      <c r="K41" s="202">
        <v>0</v>
      </c>
      <c r="L41" s="202">
        <v>0</v>
      </c>
      <c r="M41" s="202" t="s">
        <v>1138</v>
      </c>
      <c r="N41" s="202"/>
      <c r="O41" s="202"/>
      <c r="P41" s="202"/>
      <c r="Q41" s="202"/>
      <c r="R41" s="202"/>
      <c r="S41" s="202"/>
      <c r="T41" s="202"/>
      <c r="U41" s="202"/>
      <c r="V41" s="202"/>
      <c r="W41" s="202"/>
      <c r="X41" s="202"/>
      <c r="Y41" s="202"/>
      <c r="Z41" s="202"/>
      <c r="AA41" s="202"/>
      <c r="AB41" s="202"/>
      <c r="AC41" s="202"/>
      <c r="AD41" s="202"/>
      <c r="AE41" s="202"/>
      <c r="AF41" s="202"/>
      <c r="AG41" s="202"/>
      <c r="AH41" s="202"/>
      <c r="AI41" s="202"/>
      <c r="AJ41" s="202"/>
      <c r="AK41" s="202"/>
      <c r="AL41" s="202"/>
      <c r="AM41" s="202"/>
      <c r="AN41" s="202"/>
      <c r="AO41" s="202"/>
      <c r="AP41" s="202"/>
      <c r="AQ41" s="202"/>
      <c r="AR41" s="202"/>
      <c r="AS41" s="202"/>
      <c r="AT41" s="202"/>
      <c r="AU41" s="202"/>
      <c r="AV41" s="202"/>
      <c r="AW41" s="202"/>
      <c r="AX41" s="202"/>
      <c r="AY41" s="202"/>
      <c r="AZ41" s="202"/>
      <c r="BA41" s="202"/>
      <c r="BB41" s="202"/>
      <c r="BC41" s="202"/>
    </row>
    <row r="42" spans="1:55" hidden="1">
      <c r="A42" s="202" t="str">
        <f t="shared" si="6"/>
        <v>3303.0.000.000.000.000.000</v>
      </c>
      <c r="B42" s="202">
        <v>3300</v>
      </c>
      <c r="C42" s="202">
        <v>3303</v>
      </c>
      <c r="D42" s="202" t="str">
        <f t="shared" si="7"/>
        <v>Thai Green Curry (OLD NOT ACTIVE) (Tofu)</v>
      </c>
      <c r="E42" s="202" t="str">
        <f t="shared" si="8"/>
        <v>N/A_Thai Green Curry (OLD NOT ACTIVE) (Tofu)</v>
      </c>
      <c r="F42" s="202" t="s">
        <v>934</v>
      </c>
      <c r="G42" s="202" t="s">
        <v>954</v>
      </c>
      <c r="H42" s="202" t="s">
        <v>123</v>
      </c>
      <c r="I42" s="213" t="s">
        <v>305</v>
      </c>
      <c r="J42" s="213" t="s">
        <v>305</v>
      </c>
      <c r="K42" s="202">
        <v>0</v>
      </c>
      <c r="L42" s="202">
        <v>0</v>
      </c>
      <c r="M42" s="202" t="s">
        <v>1138</v>
      </c>
      <c r="N42" s="202"/>
      <c r="O42" s="202"/>
      <c r="P42" s="202"/>
      <c r="Q42" s="202"/>
      <c r="R42" s="202"/>
      <c r="S42" s="202"/>
      <c r="T42" s="202"/>
      <c r="U42" s="202"/>
      <c r="V42" s="202"/>
      <c r="W42" s="202"/>
      <c r="X42" s="202"/>
      <c r="Y42" s="202"/>
      <c r="Z42" s="202"/>
      <c r="AA42" s="202"/>
      <c r="AB42" s="202"/>
      <c r="AC42" s="202"/>
      <c r="AD42" s="202"/>
      <c r="AE42" s="202"/>
      <c r="AF42" s="202"/>
      <c r="AG42" s="202"/>
      <c r="AH42" s="202"/>
      <c r="AI42" s="202"/>
      <c r="AJ42" s="202"/>
      <c r="AK42" s="202"/>
      <c r="AL42" s="202"/>
      <c r="AM42" s="202"/>
      <c r="AN42" s="202"/>
      <c r="AO42" s="202"/>
      <c r="AP42" s="202"/>
      <c r="AQ42" s="202"/>
      <c r="AR42" s="202"/>
      <c r="AS42" s="202"/>
      <c r="AT42" s="202"/>
      <c r="AU42" s="202"/>
      <c r="AV42" s="202"/>
      <c r="AW42" s="202"/>
      <c r="AX42" s="202"/>
      <c r="AY42" s="202"/>
      <c r="AZ42" s="202"/>
      <c r="BA42" s="202"/>
      <c r="BB42" s="202"/>
      <c r="BC42" s="202"/>
    </row>
    <row r="43" spans="1:55" hidden="1">
      <c r="A43" s="202" t="str">
        <f t="shared" si="6"/>
        <v>3304.0.000.000.000.000.000</v>
      </c>
      <c r="B43" s="202">
        <v>3300</v>
      </c>
      <c r="C43" s="202">
        <v>3304</v>
      </c>
      <c r="D43" s="202" t="str">
        <f t="shared" si="7"/>
        <v>Thai Green Curry (OLD NOT ACTIVE) (Shrimp)</v>
      </c>
      <c r="E43" s="202" t="str">
        <f t="shared" si="8"/>
        <v>N/A_Thai Green Curry (OLD NOT ACTIVE) (Shrimp)</v>
      </c>
      <c r="F43" s="202" t="s">
        <v>935</v>
      </c>
      <c r="G43" s="202" t="s">
        <v>954</v>
      </c>
      <c r="H43" s="202" t="s">
        <v>123</v>
      </c>
      <c r="I43" s="213" t="s">
        <v>305</v>
      </c>
      <c r="J43" s="213" t="s">
        <v>305</v>
      </c>
      <c r="K43" s="202">
        <v>0</v>
      </c>
      <c r="L43" s="202">
        <v>0</v>
      </c>
      <c r="M43" s="202" t="s">
        <v>1138</v>
      </c>
      <c r="N43" s="202"/>
      <c r="O43" s="202"/>
      <c r="P43" s="202"/>
      <c r="Q43" s="202"/>
      <c r="R43" s="202"/>
      <c r="S43" s="202"/>
      <c r="T43" s="202"/>
      <c r="U43" s="202"/>
      <c r="V43" s="202"/>
      <c r="W43" s="202"/>
      <c r="X43" s="202"/>
      <c r="Y43" s="202"/>
      <c r="Z43" s="202"/>
      <c r="AA43" s="202"/>
      <c r="AB43" s="202"/>
      <c r="AC43" s="202"/>
      <c r="AD43" s="202"/>
      <c r="AE43" s="202"/>
      <c r="AF43" s="202"/>
      <c r="AG43" s="202"/>
      <c r="AH43" s="202"/>
      <c r="AI43" s="202"/>
      <c r="AJ43" s="202"/>
      <c r="AK43" s="202"/>
      <c r="AL43" s="202"/>
      <c r="AM43" s="202"/>
      <c r="AN43" s="202"/>
      <c r="AO43" s="202"/>
      <c r="AP43" s="202"/>
      <c r="AQ43" s="202"/>
      <c r="AR43" s="202"/>
      <c r="AS43" s="202"/>
      <c r="AT43" s="202"/>
      <c r="AU43" s="202"/>
      <c r="AV43" s="202"/>
      <c r="AW43" s="202"/>
      <c r="AX43" s="202"/>
      <c r="AY43" s="202"/>
      <c r="AZ43" s="202"/>
      <c r="BA43" s="202"/>
      <c r="BB43" s="202"/>
      <c r="BC43" s="202"/>
    </row>
    <row r="44" spans="1:55" hidden="1">
      <c r="A44" s="202" t="str">
        <f t="shared" si="6"/>
        <v>3400.0.000.000.000.000.000</v>
      </c>
      <c r="B44" s="202">
        <v>3400</v>
      </c>
      <c r="C44" s="202">
        <v>3400</v>
      </c>
      <c r="D44" s="202" t="str">
        <f t="shared" si="7"/>
        <v xml:space="preserve">Pulled BBQ Chicken Sandwich (OLD NOT ACTIVE) </v>
      </c>
      <c r="E44" s="202" t="str">
        <f t="shared" si="8"/>
        <v xml:space="preserve">N/A_Pulled BBQ Chicken Sandwich (OLD NOT ACTIVE) </v>
      </c>
      <c r="F44" s="202"/>
      <c r="G44" s="202" t="s">
        <v>955</v>
      </c>
      <c r="H44" s="202" t="s">
        <v>128</v>
      </c>
      <c r="I44" s="213" t="s">
        <v>305</v>
      </c>
      <c r="J44" s="213" t="s">
        <v>305</v>
      </c>
      <c r="K44" s="202">
        <v>0</v>
      </c>
      <c r="L44" s="202">
        <v>0</v>
      </c>
      <c r="M44" s="202" t="s">
        <v>1138</v>
      </c>
      <c r="N44" s="202"/>
      <c r="O44" s="202"/>
      <c r="P44" s="202"/>
      <c r="Q44" s="202"/>
      <c r="R44" s="202"/>
      <c r="S44" s="202"/>
      <c r="T44" s="202"/>
      <c r="U44" s="202"/>
      <c r="V44" s="202"/>
      <c r="W44" s="202"/>
      <c r="X44" s="202"/>
      <c r="Y44" s="202"/>
      <c r="Z44" s="202"/>
      <c r="AA44" s="202"/>
      <c r="AB44" s="202"/>
      <c r="AC44" s="202"/>
      <c r="AD44" s="202"/>
      <c r="AE44" s="202"/>
      <c r="AF44" s="202"/>
      <c r="AG44" s="202"/>
      <c r="AH44" s="202"/>
      <c r="AI44" s="202"/>
      <c r="AJ44" s="202"/>
      <c r="AK44" s="202"/>
      <c r="AL44" s="202"/>
      <c r="AM44" s="202"/>
      <c r="AN44" s="202"/>
      <c r="AO44" s="202"/>
      <c r="AP44" s="202"/>
      <c r="AQ44" s="202"/>
      <c r="AR44" s="202"/>
      <c r="AS44" s="202"/>
      <c r="AT44" s="202"/>
      <c r="AU44" s="202"/>
      <c r="AV44" s="202"/>
      <c r="AW44" s="202"/>
      <c r="AX44" s="202"/>
      <c r="AY44" s="202"/>
      <c r="AZ44" s="202"/>
      <c r="BA44" s="202"/>
      <c r="BB44" s="202"/>
      <c r="BC44" s="202"/>
    </row>
    <row r="45" spans="1:55" hidden="1">
      <c r="A45" s="202" t="str">
        <f t="shared" si="6"/>
        <v>3500.0.000.000.000.000.000</v>
      </c>
      <c r="B45" s="202">
        <v>3500</v>
      </c>
      <c r="C45" s="202">
        <v>3500</v>
      </c>
      <c r="D45" s="202" t="str">
        <f t="shared" si="7"/>
        <v xml:space="preserve">Baked Lasagna Bolognese (OLD NOT ACTIVE) </v>
      </c>
      <c r="E45" s="202" t="str">
        <f t="shared" si="8"/>
        <v xml:space="preserve">N/A_Baked Lasagna Bolognese (OLD NOT ACTIVE) </v>
      </c>
      <c r="F45" s="202"/>
      <c r="G45" s="202" t="s">
        <v>956</v>
      </c>
      <c r="H45" s="202" t="s">
        <v>132</v>
      </c>
      <c r="I45" s="213" t="s">
        <v>305</v>
      </c>
      <c r="J45" s="213" t="s">
        <v>305</v>
      </c>
      <c r="K45" s="202">
        <v>0</v>
      </c>
      <c r="L45" s="202">
        <v>0</v>
      </c>
      <c r="M45" s="202" t="s">
        <v>1138</v>
      </c>
      <c r="N45" s="202"/>
      <c r="O45" s="202"/>
      <c r="P45" s="202"/>
      <c r="Q45" s="202"/>
      <c r="R45" s="202"/>
      <c r="S45" s="202"/>
      <c r="T45" s="202"/>
      <c r="U45" s="202"/>
      <c r="V45" s="202"/>
      <c r="W45" s="202"/>
      <c r="X45" s="202"/>
      <c r="Y45" s="202"/>
      <c r="Z45" s="202"/>
      <c r="AA45" s="202"/>
      <c r="AB45" s="202"/>
      <c r="AC45" s="202"/>
      <c r="AD45" s="202"/>
      <c r="AE45" s="202"/>
      <c r="AF45" s="202"/>
      <c r="AG45" s="202"/>
      <c r="AH45" s="202"/>
      <c r="AI45" s="202"/>
      <c r="AJ45" s="202"/>
      <c r="AK45" s="202"/>
      <c r="AL45" s="202"/>
      <c r="AM45" s="202"/>
      <c r="AN45" s="202"/>
      <c r="AO45" s="202"/>
      <c r="AP45" s="202"/>
      <c r="AQ45" s="202"/>
      <c r="AR45" s="202"/>
      <c r="AS45" s="202"/>
      <c r="AT45" s="202"/>
      <c r="AU45" s="202"/>
      <c r="AV45" s="202"/>
      <c r="AW45" s="202"/>
      <c r="AX45" s="202"/>
      <c r="AY45" s="202"/>
      <c r="AZ45" s="202"/>
      <c r="BA45" s="202"/>
      <c r="BB45" s="202"/>
      <c r="BC45" s="202"/>
    </row>
    <row r="46" spans="1:55" hidden="1">
      <c r="A46" s="202" t="str">
        <f t="shared" si="6"/>
        <v>3600.0.000.000.000.000.000</v>
      </c>
      <c r="B46" s="202">
        <v>3600</v>
      </c>
      <c r="C46" s="202">
        <v>3600</v>
      </c>
      <c r="D46" s="202" t="str">
        <f t="shared" si="7"/>
        <v xml:space="preserve">Creamy Pesto Rigatoni (OLD NOT ACTIVE) </v>
      </c>
      <c r="E46" s="202" t="str">
        <f t="shared" si="8"/>
        <v xml:space="preserve">N/A_Creamy Pesto Rigatoni (OLD NOT ACTIVE) </v>
      </c>
      <c r="F46" s="202"/>
      <c r="G46" s="202" t="s">
        <v>957</v>
      </c>
      <c r="H46" s="202" t="s">
        <v>134</v>
      </c>
      <c r="I46" s="213" t="s">
        <v>305</v>
      </c>
      <c r="J46" s="213" t="s">
        <v>305</v>
      </c>
      <c r="K46" s="202">
        <v>0</v>
      </c>
      <c r="L46" s="202">
        <v>0</v>
      </c>
      <c r="M46" s="202" t="s">
        <v>1138</v>
      </c>
      <c r="N46" s="202"/>
      <c r="O46" s="202"/>
      <c r="P46" s="202"/>
      <c r="Q46" s="202"/>
      <c r="R46" s="202"/>
      <c r="S46" s="202"/>
      <c r="T46" s="202"/>
      <c r="U46" s="202"/>
      <c r="V46" s="202"/>
      <c r="W46" s="202"/>
      <c r="X46" s="202"/>
      <c r="Y46" s="202"/>
      <c r="Z46" s="202"/>
      <c r="AA46" s="202"/>
      <c r="AB46" s="202"/>
      <c r="AC46" s="202"/>
      <c r="AD46" s="202"/>
      <c r="AE46" s="202"/>
      <c r="AF46" s="202"/>
      <c r="AG46" s="202"/>
      <c r="AH46" s="202"/>
      <c r="AI46" s="202"/>
      <c r="AJ46" s="202"/>
      <c r="AK46" s="202"/>
      <c r="AL46" s="202"/>
      <c r="AM46" s="202"/>
      <c r="AN46" s="202"/>
      <c r="AO46" s="202"/>
      <c r="AP46" s="202"/>
      <c r="AQ46" s="202"/>
      <c r="AR46" s="202"/>
      <c r="AS46" s="202"/>
      <c r="AT46" s="202"/>
      <c r="AU46" s="202"/>
      <c r="AV46" s="202"/>
      <c r="AW46" s="202"/>
      <c r="AX46" s="202"/>
      <c r="AY46" s="202"/>
      <c r="AZ46" s="202"/>
      <c r="BA46" s="202"/>
      <c r="BB46" s="202"/>
      <c r="BC46" s="202"/>
    </row>
    <row r="47" spans="1:55" hidden="1">
      <c r="A47" s="202" t="str">
        <f t="shared" si="6"/>
        <v>3700.0.000.000.000.000.000</v>
      </c>
      <c r="B47" s="202">
        <v>3700</v>
      </c>
      <c r="C47" s="202">
        <v>3700</v>
      </c>
      <c r="D47" s="202" t="str">
        <f t="shared" si="7"/>
        <v xml:space="preserve">Three-Spice Turkey Chili (OLD NOT ACTIVE) </v>
      </c>
      <c r="E47" s="202" t="str">
        <f t="shared" si="8"/>
        <v xml:space="preserve">SOUP_Three-Spice Turkey Chili (OLD NOT ACTIVE) </v>
      </c>
      <c r="F47" s="202"/>
      <c r="G47" s="202" t="s">
        <v>958</v>
      </c>
      <c r="H47" s="202" t="s">
        <v>135</v>
      </c>
      <c r="I47" s="207" t="s">
        <v>918</v>
      </c>
      <c r="J47" s="207" t="s">
        <v>918</v>
      </c>
      <c r="K47" s="202">
        <v>0</v>
      </c>
      <c r="L47" s="202">
        <v>0</v>
      </c>
      <c r="M47" s="202" t="s">
        <v>1138</v>
      </c>
      <c r="N47" s="202"/>
      <c r="O47" s="202"/>
      <c r="P47" s="202"/>
      <c r="Q47" s="202"/>
      <c r="R47" s="202"/>
      <c r="S47" s="202"/>
      <c r="T47" s="202"/>
      <c r="U47" s="202"/>
      <c r="V47" s="202"/>
      <c r="W47" s="202"/>
      <c r="X47" s="202"/>
      <c r="Y47" s="202"/>
      <c r="Z47" s="202"/>
      <c r="AA47" s="202"/>
      <c r="AB47" s="202"/>
      <c r="AC47" s="202"/>
      <c r="AD47" s="202"/>
      <c r="AE47" s="202"/>
      <c r="AF47" s="202"/>
      <c r="AG47" s="202"/>
      <c r="AH47" s="202"/>
      <c r="AI47" s="202"/>
      <c r="AJ47" s="202"/>
      <c r="AK47" s="202"/>
      <c r="AL47" s="202"/>
      <c r="AM47" s="202"/>
      <c r="AN47" s="202"/>
      <c r="AO47" s="202"/>
      <c r="AP47" s="202"/>
      <c r="AQ47" s="202"/>
      <c r="AR47" s="202"/>
      <c r="AS47" s="202"/>
      <c r="AT47" s="202"/>
      <c r="AU47" s="202"/>
      <c r="AV47" s="202"/>
      <c r="AW47" s="202"/>
      <c r="AX47" s="202"/>
      <c r="AY47" s="202"/>
      <c r="AZ47" s="202"/>
      <c r="BA47" s="202"/>
      <c r="BB47" s="202"/>
      <c r="BC47" s="202"/>
    </row>
    <row r="48" spans="1:55" hidden="1">
      <c r="A48" s="202" t="str">
        <f t="shared" si="6"/>
        <v>3800.0.000.000.000.000.000</v>
      </c>
      <c r="B48" s="202">
        <v>3800</v>
      </c>
      <c r="C48" s="202">
        <v>3800</v>
      </c>
      <c r="D48" s="202" t="str">
        <f t="shared" si="7"/>
        <v xml:space="preserve">Chicken &amp; Rice Soup (OLD NOT ACTIVE) </v>
      </c>
      <c r="E48" s="202" t="str">
        <f t="shared" si="8"/>
        <v xml:space="preserve">SOUP_Chicken &amp; Rice Soup (OLD NOT ACTIVE) </v>
      </c>
      <c r="F48" s="202"/>
      <c r="G48" s="202" t="s">
        <v>959</v>
      </c>
      <c r="H48" s="202" t="s">
        <v>135</v>
      </c>
      <c r="I48" s="207" t="s">
        <v>918</v>
      </c>
      <c r="J48" s="207" t="s">
        <v>918</v>
      </c>
      <c r="K48" s="202">
        <v>0</v>
      </c>
      <c r="L48" s="202">
        <v>0</v>
      </c>
      <c r="M48" s="202" t="s">
        <v>1138</v>
      </c>
      <c r="N48" s="202"/>
      <c r="O48" s="202"/>
      <c r="P48" s="202"/>
      <c r="Q48" s="202"/>
      <c r="R48" s="202"/>
      <c r="S48" s="202"/>
      <c r="T48" s="202"/>
      <c r="U48" s="202"/>
      <c r="V48" s="202"/>
      <c r="W48" s="202"/>
      <c r="X48" s="202"/>
      <c r="Y48" s="202"/>
      <c r="Z48" s="202"/>
      <c r="AA48" s="202"/>
      <c r="AB48" s="202"/>
      <c r="AC48" s="202"/>
      <c r="AD48" s="202"/>
      <c r="AE48" s="202"/>
      <c r="AF48" s="202"/>
      <c r="AG48" s="202"/>
      <c r="AH48" s="202"/>
      <c r="AI48" s="202"/>
      <c r="AJ48" s="202"/>
      <c r="AK48" s="202"/>
      <c r="AL48" s="202"/>
      <c r="AM48" s="202"/>
      <c r="AN48" s="202"/>
      <c r="AO48" s="202"/>
      <c r="AP48" s="202"/>
      <c r="AQ48" s="202"/>
      <c r="AR48" s="202"/>
      <c r="AS48" s="202"/>
      <c r="AT48" s="202"/>
      <c r="AU48" s="202"/>
      <c r="AV48" s="202"/>
      <c r="AW48" s="202"/>
      <c r="AX48" s="202"/>
      <c r="AY48" s="202"/>
      <c r="AZ48" s="202"/>
      <c r="BA48" s="202"/>
      <c r="BB48" s="202"/>
      <c r="BC48" s="202"/>
    </row>
    <row r="49" spans="1:55" hidden="1">
      <c r="A49" s="202" t="str">
        <f t="shared" si="6"/>
        <v>3900.0.000.000.000.000.000</v>
      </c>
      <c r="B49" s="202">
        <v>3900</v>
      </c>
      <c r="C49" s="202">
        <v>3900</v>
      </c>
      <c r="D49" s="202" t="str">
        <f t="shared" si="7"/>
        <v xml:space="preserve">New England Cod Chowder (OLD NOT ACTIVE) </v>
      </c>
      <c r="E49" s="202" t="str">
        <f t="shared" si="8"/>
        <v xml:space="preserve">SOUP_New England Cod Chowder (OLD NOT ACTIVE) </v>
      </c>
      <c r="F49" s="202"/>
      <c r="G49" s="202" t="s">
        <v>960</v>
      </c>
      <c r="H49" s="202" t="s">
        <v>135</v>
      </c>
      <c r="I49" s="207" t="s">
        <v>918</v>
      </c>
      <c r="J49" s="207" t="s">
        <v>918</v>
      </c>
      <c r="K49" s="202">
        <v>0</v>
      </c>
      <c r="L49" s="202">
        <v>0</v>
      </c>
      <c r="M49" s="202" t="s">
        <v>1138</v>
      </c>
      <c r="N49" s="202"/>
      <c r="O49" s="202"/>
      <c r="P49" s="202"/>
      <c r="Q49" s="202"/>
      <c r="R49" s="202"/>
      <c r="S49" s="202"/>
      <c r="T49" s="202"/>
      <c r="U49" s="202"/>
      <c r="V49" s="202"/>
      <c r="W49" s="202"/>
      <c r="X49" s="202"/>
      <c r="Y49" s="202"/>
      <c r="Z49" s="202"/>
      <c r="AA49" s="202"/>
      <c r="AB49" s="202"/>
      <c r="AC49" s="202"/>
      <c r="AD49" s="202"/>
      <c r="AE49" s="202"/>
      <c r="AF49" s="202"/>
      <c r="AG49" s="202"/>
      <c r="AH49" s="202"/>
      <c r="AI49" s="202"/>
      <c r="AJ49" s="202"/>
      <c r="AK49" s="202"/>
      <c r="AL49" s="202"/>
      <c r="AM49" s="202"/>
      <c r="AN49" s="202"/>
      <c r="AO49" s="202"/>
      <c r="AP49" s="202"/>
      <c r="AQ49" s="202"/>
      <c r="AR49" s="202"/>
      <c r="AS49" s="202"/>
      <c r="AT49" s="202"/>
      <c r="AU49" s="202"/>
      <c r="AV49" s="202"/>
      <c r="AW49" s="202"/>
      <c r="AX49" s="202"/>
      <c r="AY49" s="202"/>
      <c r="AZ49" s="202"/>
      <c r="BA49" s="202"/>
      <c r="BB49" s="202"/>
      <c r="BC49" s="202"/>
    </row>
    <row r="50" spans="1:55" hidden="1">
      <c r="A50" s="202" t="str">
        <f t="shared" si="6"/>
        <v>4000.0.000.000.000.000.000</v>
      </c>
      <c r="B50" s="202">
        <v>4000</v>
      </c>
      <c r="C50" s="202">
        <v>4000</v>
      </c>
      <c r="D50" s="202" t="str">
        <f t="shared" si="7"/>
        <v xml:space="preserve">Carrot Ginger Soup (OLD NOT ACTIVE) </v>
      </c>
      <c r="E50" s="202" t="str">
        <f t="shared" si="8"/>
        <v xml:space="preserve">SOUP_Carrot Ginger Soup (OLD NOT ACTIVE) </v>
      </c>
      <c r="F50" s="202"/>
      <c r="G50" s="202" t="s">
        <v>961</v>
      </c>
      <c r="H50" s="202" t="s">
        <v>135</v>
      </c>
      <c r="I50" s="207" t="s">
        <v>918</v>
      </c>
      <c r="J50" s="207" t="s">
        <v>918</v>
      </c>
      <c r="K50" s="202">
        <v>0</v>
      </c>
      <c r="L50" s="202">
        <v>0</v>
      </c>
      <c r="M50" s="202" t="s">
        <v>1138</v>
      </c>
      <c r="N50" s="202"/>
      <c r="O50" s="202"/>
      <c r="P50" s="202"/>
      <c r="Q50" s="202"/>
      <c r="R50" s="202"/>
      <c r="S50" s="202"/>
      <c r="T50" s="202"/>
      <c r="U50" s="202"/>
      <c r="V50" s="202"/>
      <c r="W50" s="202"/>
      <c r="X50" s="202"/>
      <c r="Y50" s="202"/>
      <c r="Z50" s="202"/>
      <c r="AA50" s="202"/>
      <c r="AB50" s="202"/>
      <c r="AC50" s="202"/>
      <c r="AD50" s="202"/>
      <c r="AE50" s="202"/>
      <c r="AF50" s="202"/>
      <c r="AG50" s="202"/>
      <c r="AH50" s="202"/>
      <c r="AI50" s="202"/>
      <c r="AJ50" s="202"/>
      <c r="AK50" s="202"/>
      <c r="AL50" s="202"/>
      <c r="AM50" s="202"/>
      <c r="AN50" s="202"/>
      <c r="AO50" s="202"/>
      <c r="AP50" s="202"/>
      <c r="AQ50" s="202"/>
      <c r="AR50" s="202"/>
      <c r="AS50" s="202"/>
      <c r="AT50" s="202"/>
      <c r="AU50" s="202"/>
      <c r="AV50" s="202"/>
      <c r="AW50" s="202"/>
      <c r="AX50" s="202"/>
      <c r="AY50" s="202"/>
      <c r="AZ50" s="202"/>
      <c r="BA50" s="202"/>
      <c r="BB50" s="202"/>
      <c r="BC50" s="202"/>
    </row>
    <row r="51" spans="1:55" hidden="1">
      <c r="A51" s="202" t="str">
        <f t="shared" si="6"/>
        <v>4101.0.000.000.000.000.000</v>
      </c>
      <c r="B51" s="202">
        <v>4100</v>
      </c>
      <c r="C51" s="202">
        <v>4101</v>
      </c>
      <c r="D51" s="202" t="str">
        <f t="shared" si="7"/>
        <v>Sesame Ponzu Soba Noodles (Veggie)</v>
      </c>
      <c r="E51" s="202" t="str">
        <f t="shared" si="8"/>
        <v>ENTRÉE_Sesame Ponzu Soba Noodles (Veggie)</v>
      </c>
      <c r="F51" s="202" t="s">
        <v>940</v>
      </c>
      <c r="G51" s="202" t="s">
        <v>139</v>
      </c>
      <c r="H51" s="202"/>
      <c r="I51" s="207" t="s">
        <v>916</v>
      </c>
      <c r="J51" s="207" t="s">
        <v>916</v>
      </c>
      <c r="K51" s="202">
        <v>0</v>
      </c>
      <c r="L51" s="202">
        <v>0</v>
      </c>
      <c r="M51" s="202" t="s">
        <v>1138</v>
      </c>
      <c r="N51" s="202"/>
      <c r="O51" s="202"/>
      <c r="P51" s="202"/>
      <c r="Q51" s="202"/>
      <c r="R51" s="202"/>
      <c r="S51" s="202"/>
      <c r="T51" s="202"/>
      <c r="U51" s="202"/>
      <c r="V51" s="202"/>
      <c r="W51" s="202"/>
      <c r="X51" s="202"/>
      <c r="Y51" s="202"/>
      <c r="Z51" s="202"/>
      <c r="AA51" s="202"/>
      <c r="AB51" s="202"/>
      <c r="AC51" s="202"/>
      <c r="AD51" s="202"/>
      <c r="AE51" s="202"/>
      <c r="AF51" s="202"/>
      <c r="AG51" s="202"/>
      <c r="AH51" s="202"/>
      <c r="AI51" s="202"/>
      <c r="AJ51" s="202"/>
      <c r="AK51" s="202"/>
      <c r="AL51" s="202"/>
      <c r="AM51" s="202"/>
      <c r="AN51" s="202"/>
      <c r="AO51" s="202"/>
      <c r="AP51" s="202"/>
      <c r="AQ51" s="202"/>
      <c r="AR51" s="202"/>
      <c r="AS51" s="202"/>
      <c r="AT51" s="202"/>
      <c r="AU51" s="202"/>
      <c r="AV51" s="202"/>
      <c r="AW51" s="202"/>
      <c r="AX51" s="202"/>
      <c r="AY51" s="202"/>
      <c r="AZ51" s="202"/>
      <c r="BA51" s="202"/>
      <c r="BB51" s="202"/>
      <c r="BC51" s="202"/>
    </row>
    <row r="52" spans="1:55" hidden="1">
      <c r="A52" s="202" t="str">
        <f t="shared" si="6"/>
        <v>4102.0.000.000.000.000.000</v>
      </c>
      <c r="B52" s="202">
        <v>4100</v>
      </c>
      <c r="C52" s="202">
        <v>4102</v>
      </c>
      <c r="D52" s="202" t="str">
        <f t="shared" si="7"/>
        <v>Sesame Ponzu Soba Noodles (Tofu)</v>
      </c>
      <c r="E52" s="202" t="str">
        <f t="shared" si="8"/>
        <v>ENTRÉE_Sesame Ponzu Soba Noodles (Tofu)</v>
      </c>
      <c r="F52" s="202" t="s">
        <v>934</v>
      </c>
      <c r="G52" s="202" t="s">
        <v>139</v>
      </c>
      <c r="H52" s="202"/>
      <c r="I52" s="207" t="s">
        <v>916</v>
      </c>
      <c r="J52" s="207" t="s">
        <v>916</v>
      </c>
      <c r="K52" s="202">
        <v>0</v>
      </c>
      <c r="L52" s="202">
        <v>0</v>
      </c>
      <c r="M52" s="202" t="s">
        <v>1138</v>
      </c>
      <c r="N52" s="202"/>
      <c r="O52" s="202"/>
      <c r="P52" s="202"/>
      <c r="Q52" s="202"/>
      <c r="R52" s="202"/>
      <c r="S52" s="202"/>
      <c r="T52" s="202"/>
      <c r="U52" s="202"/>
      <c r="V52" s="202"/>
      <c r="W52" s="202"/>
      <c r="X52" s="202"/>
      <c r="Y52" s="202"/>
      <c r="Z52" s="202"/>
      <c r="AA52" s="202"/>
      <c r="AB52" s="202"/>
      <c r="AC52" s="202"/>
      <c r="AD52" s="202"/>
      <c r="AE52" s="202"/>
      <c r="AF52" s="202"/>
      <c r="AG52" s="202"/>
      <c r="AH52" s="202"/>
      <c r="AI52" s="202"/>
      <c r="AJ52" s="202"/>
      <c r="AK52" s="202"/>
      <c r="AL52" s="202"/>
      <c r="AM52" s="202"/>
      <c r="AN52" s="202"/>
      <c r="AO52" s="202"/>
      <c r="AP52" s="202"/>
      <c r="AQ52" s="202"/>
      <c r="AR52" s="202"/>
      <c r="AS52" s="202"/>
      <c r="AT52" s="202"/>
      <c r="AU52" s="202"/>
      <c r="AV52" s="202"/>
      <c r="AW52" s="202"/>
      <c r="AX52" s="202"/>
      <c r="AY52" s="202"/>
      <c r="AZ52" s="202"/>
      <c r="BA52" s="202"/>
      <c r="BB52" s="202"/>
      <c r="BC52" s="202"/>
    </row>
    <row r="53" spans="1:55" hidden="1">
      <c r="A53" s="202" t="str">
        <f t="shared" si="6"/>
        <v>4103.0.000.000.000.000.000</v>
      </c>
      <c r="B53" s="202">
        <v>4100</v>
      </c>
      <c r="C53" s="202">
        <v>4103</v>
      </c>
      <c r="D53" s="202" t="str">
        <f t="shared" si="7"/>
        <v>Sesame Ponzu Soba Noodles (Shrimp)</v>
      </c>
      <c r="E53" s="202" t="str">
        <f t="shared" si="8"/>
        <v>ENTRÉE_Sesame Ponzu Soba Noodles (Shrimp)</v>
      </c>
      <c r="F53" s="202" t="s">
        <v>935</v>
      </c>
      <c r="G53" s="202" t="s">
        <v>139</v>
      </c>
      <c r="H53" s="202"/>
      <c r="I53" s="207" t="s">
        <v>916</v>
      </c>
      <c r="J53" s="207" t="s">
        <v>916</v>
      </c>
      <c r="K53" s="202">
        <v>0</v>
      </c>
      <c r="L53" s="202">
        <v>0</v>
      </c>
      <c r="M53" s="202" t="s">
        <v>1138</v>
      </c>
      <c r="N53" s="202"/>
      <c r="O53" s="202"/>
      <c r="P53" s="202"/>
      <c r="Q53" s="202"/>
      <c r="R53" s="202"/>
      <c r="S53" s="202"/>
      <c r="T53" s="202"/>
      <c r="U53" s="202"/>
      <c r="V53" s="202"/>
      <c r="W53" s="202"/>
      <c r="X53" s="202"/>
      <c r="Y53" s="202"/>
      <c r="Z53" s="202"/>
      <c r="AA53" s="202"/>
      <c r="AB53" s="202"/>
      <c r="AC53" s="202"/>
      <c r="AD53" s="202"/>
      <c r="AE53" s="202"/>
      <c r="AF53" s="202"/>
      <c r="AG53" s="202"/>
      <c r="AH53" s="202"/>
      <c r="AI53" s="202"/>
      <c r="AJ53" s="202"/>
      <c r="AK53" s="202"/>
      <c r="AL53" s="202"/>
      <c r="AM53" s="202"/>
      <c r="AN53" s="202"/>
      <c r="AO53" s="202"/>
      <c r="AP53" s="202"/>
      <c r="AQ53" s="202"/>
      <c r="AR53" s="202"/>
      <c r="AS53" s="202"/>
      <c r="AT53" s="202"/>
      <c r="AU53" s="202"/>
      <c r="AV53" s="202"/>
      <c r="AW53" s="202"/>
      <c r="AX53" s="202"/>
      <c r="AY53" s="202"/>
      <c r="AZ53" s="202"/>
      <c r="BA53" s="202"/>
      <c r="BB53" s="202"/>
      <c r="BC53" s="202"/>
    </row>
    <row r="54" spans="1:55" hidden="1">
      <c r="A54" s="202" t="str">
        <f t="shared" si="6"/>
        <v>4104.0.000.000.000.000.000</v>
      </c>
      <c r="B54" s="202">
        <v>4100</v>
      </c>
      <c r="C54" s="202">
        <v>4104</v>
      </c>
      <c r="D54" s="202" t="str">
        <f t="shared" si="7"/>
        <v>Sesame Ponzu Soba Noodles (Beef)</v>
      </c>
      <c r="E54" s="202" t="str">
        <f t="shared" si="8"/>
        <v>ENTRÉE_Sesame Ponzu Soba Noodles (Beef)</v>
      </c>
      <c r="F54" s="202" t="s">
        <v>937</v>
      </c>
      <c r="G54" s="202" t="s">
        <v>139</v>
      </c>
      <c r="H54" s="202"/>
      <c r="I54" s="207" t="s">
        <v>916</v>
      </c>
      <c r="J54" s="207" t="s">
        <v>916</v>
      </c>
      <c r="K54" s="202">
        <v>0</v>
      </c>
      <c r="L54" s="202">
        <v>0</v>
      </c>
      <c r="M54" s="202" t="s">
        <v>1138</v>
      </c>
      <c r="N54" s="202"/>
      <c r="O54" s="202"/>
      <c r="P54" s="202"/>
      <c r="Q54" s="202"/>
      <c r="R54" s="202"/>
      <c r="S54" s="202"/>
      <c r="T54" s="202"/>
      <c r="U54" s="202"/>
      <c r="V54" s="202"/>
      <c r="W54" s="202"/>
      <c r="X54" s="202"/>
      <c r="Y54" s="202"/>
      <c r="Z54" s="202"/>
      <c r="AA54" s="202"/>
      <c r="AB54" s="202"/>
      <c r="AC54" s="202"/>
      <c r="AD54" s="202"/>
      <c r="AE54" s="202"/>
      <c r="AF54" s="202"/>
      <c r="AG54" s="202"/>
      <c r="AH54" s="202"/>
      <c r="AI54" s="202"/>
      <c r="AJ54" s="202"/>
      <c r="AK54" s="202"/>
      <c r="AL54" s="202"/>
      <c r="AM54" s="202"/>
      <c r="AN54" s="202"/>
      <c r="AO54" s="202"/>
      <c r="AP54" s="202"/>
      <c r="AQ54" s="202"/>
      <c r="AR54" s="202"/>
      <c r="AS54" s="202"/>
      <c r="AT54" s="202"/>
      <c r="AU54" s="202"/>
      <c r="AV54" s="202"/>
      <c r="AW54" s="202"/>
      <c r="AX54" s="202"/>
      <c r="AY54" s="202"/>
      <c r="AZ54" s="202"/>
      <c r="BA54" s="202"/>
      <c r="BB54" s="202"/>
      <c r="BC54" s="202"/>
    </row>
    <row r="55" spans="1:55" s="6" customFormat="1" hidden="1">
      <c r="A55" s="202" t="str">
        <f t="shared" si="6"/>
        <v>4200.0.000.000.000.000.000</v>
      </c>
      <c r="B55" s="202">
        <v>4200</v>
      </c>
      <c r="C55" s="202">
        <v>4200</v>
      </c>
      <c r="D55" s="202" t="str">
        <f t="shared" si="7"/>
        <v>Roasted Lamb (Lamb)</v>
      </c>
      <c r="E55" s="202" t="str">
        <f t="shared" si="8"/>
        <v>ENTRÉE_Roasted Lamb (Lamb)</v>
      </c>
      <c r="F55" s="202" t="s">
        <v>941</v>
      </c>
      <c r="G55" s="202" t="s">
        <v>141</v>
      </c>
      <c r="H55" s="202" t="s">
        <v>142</v>
      </c>
      <c r="I55" s="207" t="s">
        <v>916</v>
      </c>
      <c r="J55" s="207" t="s">
        <v>916</v>
      </c>
      <c r="K55" s="202">
        <v>0</v>
      </c>
      <c r="L55" s="202">
        <v>0</v>
      </c>
      <c r="M55" s="202" t="s">
        <v>1138</v>
      </c>
      <c r="N55" s="202"/>
      <c r="O55" s="202"/>
      <c r="P55" s="202"/>
      <c r="Q55" s="202"/>
      <c r="R55" s="202"/>
      <c r="S55" s="202"/>
      <c r="T55" s="202"/>
      <c r="U55" s="202"/>
      <c r="V55" s="202"/>
      <c r="W55" s="202"/>
      <c r="X55" s="202"/>
      <c r="Y55" s="202"/>
      <c r="Z55" s="202"/>
      <c r="AA55" s="202"/>
      <c r="AB55" s="202"/>
      <c r="AC55" s="202"/>
      <c r="AD55" s="202"/>
      <c r="AE55" s="202"/>
      <c r="AF55" s="202"/>
      <c r="AG55" s="202"/>
      <c r="AH55" s="202"/>
      <c r="AI55" s="202"/>
      <c r="AJ55" s="202"/>
      <c r="AK55" s="202"/>
      <c r="AL55" s="202"/>
      <c r="AM55" s="202"/>
      <c r="AN55" s="202"/>
      <c r="AO55" s="202"/>
      <c r="AP55" s="202"/>
      <c r="AQ55" s="202"/>
      <c r="AR55" s="202"/>
      <c r="AS55" s="202"/>
      <c r="AT55" s="202"/>
      <c r="AU55" s="202"/>
      <c r="AV55" s="202"/>
      <c r="AW55" s="202"/>
      <c r="AX55" s="202"/>
      <c r="AY55" s="202"/>
      <c r="AZ55" s="202"/>
      <c r="BA55" s="202"/>
      <c r="BB55" s="202"/>
      <c r="BC55" s="202"/>
    </row>
    <row r="56" spans="1:55" hidden="1">
      <c r="A56" s="202" t="str">
        <f t="shared" si="6"/>
        <v>4300.0.000.000.000.000.000</v>
      </c>
      <c r="B56" s="202">
        <v>4300</v>
      </c>
      <c r="C56" s="202">
        <v>4300</v>
      </c>
      <c r="D56" s="202" t="str">
        <f t="shared" si="7"/>
        <v xml:space="preserve">Tierra Salad </v>
      </c>
      <c r="E56" s="202" t="str">
        <f t="shared" si="8"/>
        <v xml:space="preserve">SALAD_Tierra Salad </v>
      </c>
      <c r="F56" s="202"/>
      <c r="G56" s="202" t="s">
        <v>144</v>
      </c>
      <c r="H56" s="202"/>
      <c r="I56" s="207" t="s">
        <v>923</v>
      </c>
      <c r="J56" s="207" t="s">
        <v>1106</v>
      </c>
      <c r="K56" s="202">
        <v>0</v>
      </c>
      <c r="L56" s="202">
        <v>0</v>
      </c>
      <c r="M56" s="202" t="s">
        <v>1138</v>
      </c>
      <c r="N56" s="202"/>
      <c r="O56" s="202"/>
      <c r="P56" s="202"/>
      <c r="Q56" s="202"/>
      <c r="R56" s="202"/>
      <c r="S56" s="202"/>
      <c r="T56" s="202"/>
      <c r="U56" s="202"/>
      <c r="V56" s="202"/>
      <c r="W56" s="202"/>
      <c r="X56" s="202"/>
      <c r="Y56" s="202"/>
      <c r="Z56" s="202"/>
      <c r="AA56" s="202"/>
      <c r="AB56" s="202"/>
      <c r="AC56" s="202"/>
      <c r="AD56" s="202"/>
      <c r="AE56" s="202"/>
      <c r="AF56" s="202"/>
      <c r="AG56" s="202"/>
      <c r="AH56" s="202"/>
      <c r="AI56" s="202"/>
      <c r="AJ56" s="202"/>
      <c r="AK56" s="202"/>
      <c r="AL56" s="202"/>
      <c r="AM56" s="202"/>
      <c r="AN56" s="202"/>
      <c r="AO56" s="202"/>
      <c r="AP56" s="202"/>
      <c r="AQ56" s="202"/>
      <c r="AR56" s="202"/>
      <c r="AS56" s="202"/>
      <c r="AT56" s="202"/>
      <c r="AU56" s="202"/>
      <c r="AV56" s="202"/>
      <c r="AW56" s="202"/>
      <c r="AX56" s="202"/>
      <c r="AY56" s="202"/>
      <c r="AZ56" s="202"/>
      <c r="BA56" s="202"/>
      <c r="BB56" s="202"/>
      <c r="BC56" s="202"/>
    </row>
    <row r="57" spans="1:55" hidden="1">
      <c r="A57" s="202" t="str">
        <f t="shared" si="6"/>
        <v>4401.0.000.000.000.000.000</v>
      </c>
      <c r="B57" s="202">
        <v>4400</v>
      </c>
      <c r="C57" s="202">
        <v>4401</v>
      </c>
      <c r="D57" s="202" t="str">
        <f t="shared" si="7"/>
        <v>Alambre (Tofu)</v>
      </c>
      <c r="E57" s="202" t="str">
        <f t="shared" si="8"/>
        <v>ENTRÉE_Alambre (Tofu)</v>
      </c>
      <c r="F57" s="202" t="s">
        <v>934</v>
      </c>
      <c r="G57" s="202" t="s">
        <v>145</v>
      </c>
      <c r="H57" s="202" t="s">
        <v>146</v>
      </c>
      <c r="I57" s="207" t="s">
        <v>916</v>
      </c>
      <c r="J57" s="207" t="s">
        <v>916</v>
      </c>
      <c r="K57" s="202">
        <v>0</v>
      </c>
      <c r="L57" s="202">
        <v>0</v>
      </c>
      <c r="M57" s="202" t="s">
        <v>1138</v>
      </c>
      <c r="N57" s="202"/>
      <c r="O57" s="202"/>
      <c r="P57" s="202"/>
      <c r="Q57" s="202"/>
      <c r="R57" s="202"/>
      <c r="S57" s="202"/>
      <c r="T57" s="202"/>
      <c r="U57" s="202"/>
      <c r="V57" s="202"/>
      <c r="W57" s="202"/>
      <c r="X57" s="202"/>
      <c r="Y57" s="202"/>
      <c r="Z57" s="202"/>
      <c r="AA57" s="202"/>
      <c r="AB57" s="202"/>
      <c r="AC57" s="202"/>
      <c r="AD57" s="202"/>
      <c r="AE57" s="202"/>
      <c r="AF57" s="202"/>
      <c r="AG57" s="202"/>
      <c r="AH57" s="202"/>
      <c r="AI57" s="202"/>
      <c r="AJ57" s="202"/>
      <c r="AK57" s="202"/>
      <c r="AL57" s="202"/>
      <c r="AM57" s="202"/>
      <c r="AN57" s="202"/>
      <c r="AO57" s="202"/>
      <c r="AP57" s="202"/>
      <c r="AQ57" s="202"/>
      <c r="AR57" s="202"/>
      <c r="AS57" s="202"/>
      <c r="AT57" s="202"/>
      <c r="AU57" s="202"/>
      <c r="AV57" s="202"/>
      <c r="AW57" s="202"/>
      <c r="AX57" s="202"/>
      <c r="AY57" s="202"/>
      <c r="AZ57" s="202"/>
      <c r="BA57" s="202"/>
      <c r="BB57" s="202"/>
      <c r="BC57" s="202"/>
    </row>
    <row r="58" spans="1:55" hidden="1">
      <c r="A58" s="202" t="str">
        <f t="shared" si="6"/>
        <v>4402.0.000.000.000.000.000</v>
      </c>
      <c r="B58" s="202">
        <v>4400</v>
      </c>
      <c r="C58" s="202">
        <v>4402</v>
      </c>
      <c r="D58" s="202" t="str">
        <f t="shared" si="7"/>
        <v>Alambre (Chicken)</v>
      </c>
      <c r="E58" s="202" t="str">
        <f t="shared" si="8"/>
        <v>ENTRÉE_Alambre (Chicken)</v>
      </c>
      <c r="F58" s="202" t="s">
        <v>936</v>
      </c>
      <c r="G58" s="202" t="s">
        <v>145</v>
      </c>
      <c r="H58" s="202" t="s">
        <v>146</v>
      </c>
      <c r="I58" s="207" t="s">
        <v>916</v>
      </c>
      <c r="J58" s="207" t="s">
        <v>916</v>
      </c>
      <c r="K58" s="202">
        <v>0</v>
      </c>
      <c r="L58" s="202">
        <v>0</v>
      </c>
      <c r="M58" s="202" t="s">
        <v>1138</v>
      </c>
      <c r="N58" s="202"/>
      <c r="O58" s="202"/>
      <c r="P58" s="202"/>
      <c r="Q58" s="202"/>
      <c r="R58" s="202"/>
      <c r="S58" s="202"/>
      <c r="T58" s="202"/>
      <c r="U58" s="202"/>
      <c r="V58" s="202"/>
      <c r="W58" s="202"/>
      <c r="X58" s="202"/>
      <c r="Y58" s="202"/>
      <c r="Z58" s="202"/>
      <c r="AA58" s="202"/>
      <c r="AB58" s="202"/>
      <c r="AC58" s="202"/>
      <c r="AD58" s="202"/>
      <c r="AE58" s="202"/>
      <c r="AF58" s="202"/>
      <c r="AG58" s="202"/>
      <c r="AH58" s="202"/>
      <c r="AI58" s="202"/>
      <c r="AJ58" s="202"/>
      <c r="AK58" s="202"/>
      <c r="AL58" s="202"/>
      <c r="AM58" s="202"/>
      <c r="AN58" s="202"/>
      <c r="AO58" s="202"/>
      <c r="AP58" s="202"/>
      <c r="AQ58" s="202"/>
      <c r="AR58" s="202"/>
      <c r="AS58" s="202"/>
      <c r="AT58" s="202"/>
      <c r="AU58" s="202"/>
      <c r="AV58" s="202"/>
      <c r="AW58" s="202"/>
      <c r="AX58" s="202"/>
      <c r="AY58" s="202"/>
      <c r="AZ58" s="202"/>
      <c r="BA58" s="202"/>
      <c r="BB58" s="202"/>
      <c r="BC58" s="202"/>
    </row>
    <row r="59" spans="1:55" hidden="1">
      <c r="A59" s="202" t="str">
        <f t="shared" si="6"/>
        <v>4403.0.000.000.000.000.000</v>
      </c>
      <c r="B59" s="202">
        <v>4400</v>
      </c>
      <c r="C59" s="202">
        <v>4403</v>
      </c>
      <c r="D59" s="202" t="str">
        <f t="shared" si="7"/>
        <v>Alambre (Beef)</v>
      </c>
      <c r="E59" s="202" t="str">
        <f t="shared" si="8"/>
        <v>ENTRÉE_Alambre (Beef)</v>
      </c>
      <c r="F59" s="202" t="s">
        <v>937</v>
      </c>
      <c r="G59" s="202" t="s">
        <v>145</v>
      </c>
      <c r="H59" s="202" t="s">
        <v>146</v>
      </c>
      <c r="I59" s="207" t="s">
        <v>916</v>
      </c>
      <c r="J59" s="207" t="s">
        <v>916</v>
      </c>
      <c r="K59" s="202">
        <v>0</v>
      </c>
      <c r="L59" s="202">
        <v>0</v>
      </c>
      <c r="M59" s="202" t="s">
        <v>1138</v>
      </c>
      <c r="N59" s="202"/>
      <c r="O59" s="202"/>
      <c r="P59" s="202"/>
      <c r="Q59" s="202"/>
      <c r="R59" s="202"/>
      <c r="S59" s="202"/>
      <c r="T59" s="202"/>
      <c r="U59" s="202"/>
      <c r="V59" s="202"/>
      <c r="W59" s="202"/>
      <c r="X59" s="202"/>
      <c r="Y59" s="202"/>
      <c r="Z59" s="202"/>
      <c r="AA59" s="202"/>
      <c r="AB59" s="202"/>
      <c r="AC59" s="202"/>
      <c r="AD59" s="202"/>
      <c r="AE59" s="202"/>
      <c r="AF59" s="202"/>
      <c r="AG59" s="202"/>
      <c r="AH59" s="202"/>
      <c r="AI59" s="202"/>
      <c r="AJ59" s="202"/>
      <c r="AK59" s="202"/>
      <c r="AL59" s="202"/>
      <c r="AM59" s="202"/>
      <c r="AN59" s="202"/>
      <c r="AO59" s="202"/>
      <c r="AP59" s="202"/>
      <c r="AQ59" s="202"/>
      <c r="AR59" s="202"/>
      <c r="AS59" s="202"/>
      <c r="AT59" s="202"/>
      <c r="AU59" s="202"/>
      <c r="AV59" s="202"/>
      <c r="AW59" s="202"/>
      <c r="AX59" s="202"/>
      <c r="AY59" s="202"/>
      <c r="AZ59" s="202"/>
      <c r="BA59" s="202"/>
      <c r="BB59" s="202"/>
      <c r="BC59" s="202"/>
    </row>
    <row r="60" spans="1:55" hidden="1">
      <c r="A60" s="202" t="str">
        <f t="shared" si="6"/>
        <v>4501.0.000.000.000.000.000</v>
      </c>
      <c r="B60" s="202">
        <v>4500</v>
      </c>
      <c r="C60" s="202">
        <v>4501</v>
      </c>
      <c r="D60" s="202" t="str">
        <f t="shared" si="7"/>
        <v>Casablanca Bowl (OLD NOT ACTIVE) (Veggie)</v>
      </c>
      <c r="E60" s="202" t="str">
        <f t="shared" si="8"/>
        <v>SALAD_Casablanca Bowl (OLD NOT ACTIVE) (Veggie)</v>
      </c>
      <c r="F60" s="202" t="s">
        <v>940</v>
      </c>
      <c r="G60" s="202" t="s">
        <v>962</v>
      </c>
      <c r="H60" s="202" t="s">
        <v>147</v>
      </c>
      <c r="I60" s="207" t="s">
        <v>923</v>
      </c>
      <c r="J60" s="207" t="s">
        <v>1106</v>
      </c>
      <c r="K60" s="202">
        <v>0</v>
      </c>
      <c r="L60" s="202">
        <v>0</v>
      </c>
      <c r="M60" s="202" t="s">
        <v>1138</v>
      </c>
      <c r="N60" s="202"/>
      <c r="O60" s="202"/>
      <c r="P60" s="202"/>
      <c r="Q60" s="202"/>
      <c r="R60" s="202"/>
      <c r="S60" s="202"/>
      <c r="T60" s="202"/>
      <c r="U60" s="202"/>
      <c r="V60" s="202"/>
      <c r="W60" s="202"/>
      <c r="X60" s="202"/>
      <c r="Y60" s="202"/>
      <c r="Z60" s="202"/>
      <c r="AA60" s="202"/>
      <c r="AB60" s="202"/>
      <c r="AC60" s="202"/>
      <c r="AD60" s="202"/>
      <c r="AE60" s="202"/>
      <c r="AF60" s="202"/>
      <c r="AG60" s="202"/>
      <c r="AH60" s="202"/>
      <c r="AI60" s="202"/>
      <c r="AJ60" s="202"/>
      <c r="AK60" s="202"/>
      <c r="AL60" s="202"/>
      <c r="AM60" s="202"/>
      <c r="AN60" s="202"/>
      <c r="AO60" s="202"/>
      <c r="AP60" s="202"/>
      <c r="AQ60" s="202"/>
      <c r="AR60" s="202"/>
      <c r="AS60" s="202"/>
      <c r="AT60" s="202"/>
      <c r="AU60" s="202"/>
      <c r="AV60" s="202"/>
      <c r="AW60" s="202"/>
      <c r="AX60" s="202"/>
      <c r="AY60" s="202"/>
      <c r="AZ60" s="202"/>
      <c r="BA60" s="202"/>
      <c r="BB60" s="202"/>
      <c r="BC60" s="202"/>
    </row>
    <row r="61" spans="1:55" hidden="1">
      <c r="A61" s="202" t="str">
        <f t="shared" si="6"/>
        <v>4502.0.000.000.000.000.000</v>
      </c>
      <c r="B61" s="202">
        <v>4500</v>
      </c>
      <c r="C61" s="202">
        <v>4502</v>
      </c>
      <c r="D61" s="202" t="str">
        <f t="shared" si="7"/>
        <v>Casablanca Bowl (OLD NOT ACTIVE) (Chicken)</v>
      </c>
      <c r="E61" s="202" t="str">
        <f t="shared" si="8"/>
        <v>SALAD_Casablanca Bowl (OLD NOT ACTIVE) (Chicken)</v>
      </c>
      <c r="F61" s="202" t="s">
        <v>936</v>
      </c>
      <c r="G61" s="202" t="s">
        <v>962</v>
      </c>
      <c r="H61" s="202" t="s">
        <v>147</v>
      </c>
      <c r="I61" s="207" t="s">
        <v>923</v>
      </c>
      <c r="J61" s="207" t="s">
        <v>1106</v>
      </c>
      <c r="K61" s="202">
        <v>0</v>
      </c>
      <c r="L61" s="202">
        <v>0</v>
      </c>
      <c r="M61" s="202" t="s">
        <v>1138</v>
      </c>
      <c r="N61" s="202"/>
      <c r="O61" s="202"/>
      <c r="P61" s="202"/>
      <c r="Q61" s="202"/>
      <c r="R61" s="202"/>
      <c r="S61" s="202"/>
      <c r="T61" s="202"/>
      <c r="U61" s="202"/>
      <c r="V61" s="202"/>
      <c r="W61" s="202"/>
      <c r="X61" s="202"/>
      <c r="Y61" s="202"/>
      <c r="Z61" s="202"/>
      <c r="AA61" s="202"/>
      <c r="AB61" s="202"/>
      <c r="AC61" s="202"/>
      <c r="AD61" s="202"/>
      <c r="AE61" s="202"/>
      <c r="AF61" s="202"/>
      <c r="AG61" s="202"/>
      <c r="AH61" s="202"/>
      <c r="AI61" s="202"/>
      <c r="AJ61" s="202"/>
      <c r="AK61" s="202"/>
      <c r="AL61" s="202"/>
      <c r="AM61" s="202"/>
      <c r="AN61" s="202"/>
      <c r="AO61" s="202"/>
      <c r="AP61" s="202"/>
      <c r="AQ61" s="202"/>
      <c r="AR61" s="202"/>
      <c r="AS61" s="202"/>
      <c r="AT61" s="202"/>
      <c r="AU61" s="202"/>
      <c r="AV61" s="202"/>
      <c r="AW61" s="202"/>
      <c r="AX61" s="202"/>
      <c r="AY61" s="202"/>
      <c r="AZ61" s="202"/>
      <c r="BA61" s="202"/>
      <c r="BB61" s="202"/>
      <c r="BC61" s="202"/>
    </row>
    <row r="62" spans="1:55" hidden="1">
      <c r="A62" s="202" t="str">
        <f t="shared" si="6"/>
        <v>4601.0.000.000.000.000.000</v>
      </c>
      <c r="B62" s="202">
        <v>4600</v>
      </c>
      <c r="C62" s="202">
        <v>4601</v>
      </c>
      <c r="D62" s="202" t="str">
        <f t="shared" si="7"/>
        <v>Mediterranean Salad (Veggie)</v>
      </c>
      <c r="E62" s="202" t="str">
        <f t="shared" si="8"/>
        <v>SALAD_Mediterranean Salad (Veggie)</v>
      </c>
      <c r="F62" s="202" t="s">
        <v>940</v>
      </c>
      <c r="G62" s="202" t="s">
        <v>148</v>
      </c>
      <c r="H62" s="202" t="s">
        <v>149</v>
      </c>
      <c r="I62" s="207" t="s">
        <v>923</v>
      </c>
      <c r="J62" s="207" t="s">
        <v>1106</v>
      </c>
      <c r="K62" s="202">
        <v>0</v>
      </c>
      <c r="L62" s="202">
        <v>0</v>
      </c>
      <c r="M62" s="202" t="s">
        <v>1138</v>
      </c>
      <c r="N62" s="202"/>
      <c r="O62" s="202"/>
      <c r="P62" s="202"/>
      <c r="Q62" s="202"/>
      <c r="R62" s="202"/>
      <c r="S62" s="202"/>
      <c r="T62" s="202"/>
      <c r="U62" s="202"/>
      <c r="V62" s="202"/>
      <c r="W62" s="202"/>
      <c r="X62" s="202"/>
      <c r="Y62" s="202"/>
      <c r="Z62" s="202"/>
      <c r="AA62" s="202"/>
      <c r="AB62" s="202"/>
      <c r="AC62" s="202"/>
      <c r="AD62" s="202"/>
      <c r="AE62" s="202"/>
      <c r="AF62" s="202"/>
      <c r="AG62" s="202"/>
      <c r="AH62" s="202"/>
      <c r="AI62" s="202"/>
      <c r="AJ62" s="202"/>
      <c r="AK62" s="202"/>
      <c r="AL62" s="202"/>
      <c r="AM62" s="202"/>
      <c r="AN62" s="202"/>
      <c r="AO62" s="202"/>
      <c r="AP62" s="202"/>
      <c r="AQ62" s="202"/>
      <c r="AR62" s="202"/>
      <c r="AS62" s="202"/>
      <c r="AT62" s="202"/>
      <c r="AU62" s="202"/>
      <c r="AV62" s="202"/>
      <c r="AW62" s="202"/>
      <c r="AX62" s="202"/>
      <c r="AY62" s="202"/>
      <c r="AZ62" s="202"/>
      <c r="BA62" s="202"/>
      <c r="BB62" s="202"/>
      <c r="BC62" s="202"/>
    </row>
    <row r="63" spans="1:55" hidden="1">
      <c r="A63" s="202" t="str">
        <f t="shared" si="6"/>
        <v>4602.0.000.000.000.000.000</v>
      </c>
      <c r="B63" s="202">
        <v>4600</v>
      </c>
      <c r="C63" s="202">
        <v>4602</v>
      </c>
      <c r="D63" s="202" t="str">
        <f t="shared" si="7"/>
        <v>Mediterranean Salad (Chicken)</v>
      </c>
      <c r="E63" s="202" t="str">
        <f t="shared" si="8"/>
        <v>SALAD_Mediterranean Salad (Chicken)</v>
      </c>
      <c r="F63" s="202" t="s">
        <v>936</v>
      </c>
      <c r="G63" s="202" t="s">
        <v>148</v>
      </c>
      <c r="H63" s="202" t="s">
        <v>149</v>
      </c>
      <c r="I63" s="207" t="s">
        <v>923</v>
      </c>
      <c r="J63" s="207" t="s">
        <v>1106</v>
      </c>
      <c r="K63" s="202">
        <v>0</v>
      </c>
      <c r="L63" s="202">
        <v>0</v>
      </c>
      <c r="M63" s="202" t="s">
        <v>1138</v>
      </c>
      <c r="N63" s="202"/>
      <c r="O63" s="202"/>
      <c r="P63" s="202"/>
      <c r="Q63" s="202"/>
      <c r="R63" s="202"/>
      <c r="S63" s="202"/>
      <c r="T63" s="202"/>
      <c r="U63" s="202"/>
      <c r="V63" s="202"/>
      <c r="W63" s="202"/>
      <c r="X63" s="202"/>
      <c r="Y63" s="202"/>
      <c r="Z63" s="202"/>
      <c r="AA63" s="202"/>
      <c r="AB63" s="202"/>
      <c r="AC63" s="202"/>
      <c r="AD63" s="202"/>
      <c r="AE63" s="202"/>
      <c r="AF63" s="202"/>
      <c r="AG63" s="202"/>
      <c r="AH63" s="202"/>
      <c r="AI63" s="202"/>
      <c r="AJ63" s="202"/>
      <c r="AK63" s="202"/>
      <c r="AL63" s="202"/>
      <c r="AM63" s="202"/>
      <c r="AN63" s="202"/>
      <c r="AO63" s="202"/>
      <c r="AP63" s="202"/>
      <c r="AQ63" s="202"/>
      <c r="AR63" s="202"/>
      <c r="AS63" s="202"/>
      <c r="AT63" s="202"/>
      <c r="AU63" s="202"/>
      <c r="AV63" s="202"/>
      <c r="AW63" s="202"/>
      <c r="AX63" s="202"/>
      <c r="AY63" s="202"/>
      <c r="AZ63" s="202"/>
      <c r="BA63" s="202"/>
      <c r="BB63" s="202"/>
      <c r="BC63" s="202"/>
    </row>
    <row r="64" spans="1:55" hidden="1">
      <c r="A64" s="202" t="str">
        <f t="shared" si="6"/>
        <v>4603.0.000.000.000.000.000</v>
      </c>
      <c r="B64" s="202">
        <v>4600</v>
      </c>
      <c r="C64" s="202">
        <v>4603</v>
      </c>
      <c r="D64" s="202" t="str">
        <f t="shared" si="7"/>
        <v>Mediterranean Salad (Beef)</v>
      </c>
      <c r="E64" s="202" t="str">
        <f t="shared" si="8"/>
        <v>SALAD_Mediterranean Salad (Beef)</v>
      </c>
      <c r="F64" s="202" t="s">
        <v>937</v>
      </c>
      <c r="G64" s="202" t="s">
        <v>148</v>
      </c>
      <c r="H64" s="202" t="s">
        <v>149</v>
      </c>
      <c r="I64" s="207" t="s">
        <v>923</v>
      </c>
      <c r="J64" s="207" t="s">
        <v>1106</v>
      </c>
      <c r="K64" s="202">
        <v>0</v>
      </c>
      <c r="L64" s="202">
        <v>0</v>
      </c>
      <c r="M64" s="202" t="s">
        <v>1138</v>
      </c>
      <c r="N64" s="202"/>
      <c r="O64" s="202"/>
      <c r="P64" s="202"/>
      <c r="Q64" s="202"/>
      <c r="R64" s="202"/>
      <c r="S64" s="202"/>
      <c r="T64" s="202"/>
      <c r="U64" s="202"/>
      <c r="V64" s="202"/>
      <c r="W64" s="202"/>
      <c r="X64" s="202"/>
      <c r="Y64" s="202"/>
      <c r="Z64" s="202"/>
      <c r="AA64" s="202"/>
      <c r="AB64" s="202"/>
      <c r="AC64" s="202"/>
      <c r="AD64" s="202"/>
      <c r="AE64" s="202"/>
      <c r="AF64" s="202"/>
      <c r="AG64" s="202"/>
      <c r="AH64" s="202"/>
      <c r="AI64" s="202"/>
      <c r="AJ64" s="202"/>
      <c r="AK64" s="202"/>
      <c r="AL64" s="202"/>
      <c r="AM64" s="202"/>
      <c r="AN64" s="202"/>
      <c r="AO64" s="202"/>
      <c r="AP64" s="202"/>
      <c r="AQ64" s="202"/>
      <c r="AR64" s="202"/>
      <c r="AS64" s="202"/>
      <c r="AT64" s="202"/>
      <c r="AU64" s="202"/>
      <c r="AV64" s="202"/>
      <c r="AW64" s="202"/>
      <c r="AX64" s="202"/>
      <c r="AY64" s="202"/>
      <c r="AZ64" s="202"/>
      <c r="BA64" s="202"/>
      <c r="BB64" s="202"/>
      <c r="BC64" s="202"/>
    </row>
    <row r="65" spans="1:61" hidden="1">
      <c r="A65" s="274" t="str">
        <f>CONCATENATE(C65,".",IF(L65="","000",L65),".",IF(N65="","000",N65),".",IF(P65="","000",P65),".",IF(R65="","000",R65),".",IF(T65="","000",T65),".",IF(X65="","000",X65))</f>
        <v>50401.1.000.000.000.000.000</v>
      </c>
      <c r="B65" s="214">
        <v>50400</v>
      </c>
      <c r="C65" s="214">
        <v>50401</v>
      </c>
      <c r="D65" s="274" t="str">
        <f t="shared" si="7"/>
        <v xml:space="preserve">Cole Slaw (family style)  </v>
      </c>
      <c r="E65" s="202" t="str">
        <f t="shared" si="8"/>
        <v xml:space="preserve">LARGE SIDE 24oz_Cole Slaw (family style)  </v>
      </c>
      <c r="G65" s="6" t="s">
        <v>1013</v>
      </c>
      <c r="I65" s="105" t="s">
        <v>1014</v>
      </c>
      <c r="J65" s="105" t="s">
        <v>921</v>
      </c>
      <c r="K65" s="202">
        <v>1</v>
      </c>
      <c r="L65" s="1">
        <v>1</v>
      </c>
      <c r="M65" s="202" t="s">
        <v>1139</v>
      </c>
    </row>
    <row r="66" spans="1:61" hidden="1">
      <c r="A66" s="202" t="str">
        <f t="shared" ref="A66:A79" si="9">CONCATENATE(C66,".",IF(L66="","000",L66),".",IF(N66="","000",N66),".",IF(P66="","000",P66),".",IF(R66="","000",R66),".",IF(T66="","000",T66),".",IF(V66="","000",V66))</f>
        <v>2900.2.000.000.000.000.000</v>
      </c>
      <c r="B66" s="202">
        <v>2900</v>
      </c>
      <c r="C66" s="202">
        <v>2900</v>
      </c>
      <c r="D66" s="202" t="str">
        <f t="shared" si="7"/>
        <v xml:space="preserve">Basil Pesto Spaghetti Squash  </v>
      </c>
      <c r="E66" s="202" t="str">
        <f t="shared" si="8"/>
        <v xml:space="preserve">ENTRÉE_Basil Pesto Spaghetti Squash  </v>
      </c>
      <c r="F66" s="202"/>
      <c r="G66" s="202" t="s">
        <v>109</v>
      </c>
      <c r="H66" s="202" t="s">
        <v>110</v>
      </c>
      <c r="I66" s="207" t="s">
        <v>916</v>
      </c>
      <c r="J66" s="207" t="s">
        <v>1106</v>
      </c>
      <c r="K66" s="202">
        <v>1</v>
      </c>
      <c r="L66" s="202">
        <v>2</v>
      </c>
      <c r="M66" s="202" t="s">
        <v>1139</v>
      </c>
      <c r="N66" s="202"/>
      <c r="O66" s="202"/>
      <c r="P66" s="202"/>
      <c r="Q66" s="202"/>
      <c r="R66" s="202"/>
      <c r="S66" s="202"/>
      <c r="T66" s="202"/>
      <c r="U66" s="202"/>
      <c r="V66" s="202"/>
      <c r="W66" s="202"/>
      <c r="X66" s="202"/>
      <c r="Y66" s="202"/>
      <c r="Z66" s="202"/>
      <c r="AA66" s="202"/>
      <c r="AB66" s="202"/>
      <c r="AC66" s="202"/>
      <c r="AD66" s="202"/>
      <c r="AE66" s="202"/>
      <c r="AF66" s="202"/>
      <c r="AG66" s="202"/>
      <c r="AH66" s="202"/>
      <c r="AI66" s="202"/>
      <c r="AJ66" s="202"/>
      <c r="AK66" s="202"/>
      <c r="AL66" s="202"/>
      <c r="AM66" s="202"/>
      <c r="AN66" s="202"/>
      <c r="AO66" s="202"/>
      <c r="AP66" s="202"/>
      <c r="AQ66" s="202"/>
      <c r="AR66" s="202"/>
      <c r="AS66" s="202"/>
      <c r="AT66" s="202"/>
      <c r="AU66" s="202"/>
      <c r="AV66" s="202"/>
      <c r="AW66" s="202"/>
      <c r="AX66" s="202"/>
      <c r="AY66" s="202"/>
      <c r="AZ66" s="202"/>
      <c r="BA66" s="202"/>
      <c r="BB66" s="202"/>
      <c r="BC66" s="202"/>
    </row>
    <row r="67" spans="1:61" hidden="1">
      <c r="A67" s="202" t="str">
        <f t="shared" si="9"/>
        <v>5401.2.000.000.000.000.000</v>
      </c>
      <c r="B67" s="202">
        <v>5400</v>
      </c>
      <c r="C67" s="202">
        <v>5401</v>
      </c>
      <c r="D67" s="202" t="str">
        <f t="shared" si="7"/>
        <v xml:space="preserve">Vitality Shot: Cayenne </v>
      </c>
      <c r="E67" s="202" t="str">
        <f t="shared" si="8"/>
        <v xml:space="preserve">BEVERAGE_Vitality Shot: Cayenne </v>
      </c>
      <c r="F67" s="202"/>
      <c r="G67" s="202" t="s">
        <v>897</v>
      </c>
      <c r="H67" s="202" t="s">
        <v>170</v>
      </c>
      <c r="I67" s="207" t="s">
        <v>920</v>
      </c>
      <c r="J67" s="207" t="s">
        <v>920</v>
      </c>
      <c r="K67" s="202">
        <v>1</v>
      </c>
      <c r="L67" s="202">
        <v>2</v>
      </c>
      <c r="M67" s="202" t="s">
        <v>1139</v>
      </c>
      <c r="N67" s="202"/>
      <c r="O67" s="202"/>
      <c r="P67" s="202"/>
      <c r="Q67" s="202"/>
      <c r="R67" s="202"/>
      <c r="S67" s="202"/>
      <c r="T67" s="202"/>
      <c r="U67" s="202"/>
      <c r="V67" s="202"/>
      <c r="W67" s="202"/>
      <c r="X67" s="202"/>
      <c r="Y67" s="202"/>
      <c r="Z67" s="202"/>
      <c r="AA67" s="202"/>
      <c r="AB67" s="202"/>
      <c r="AC67" s="202"/>
      <c r="AD67" s="202"/>
      <c r="AE67" s="202"/>
      <c r="AF67" s="202"/>
      <c r="AG67" s="202"/>
      <c r="AH67" s="202"/>
      <c r="AI67" s="202"/>
      <c r="AJ67" s="202"/>
      <c r="AK67" s="202"/>
      <c r="AL67" s="202"/>
      <c r="AM67" s="202"/>
      <c r="AN67" s="202"/>
      <c r="AO67" s="202"/>
      <c r="AP67" s="202"/>
      <c r="AQ67" s="202"/>
      <c r="AR67" s="202"/>
      <c r="AS67" s="202"/>
      <c r="AT67" s="202"/>
      <c r="AU67" s="202"/>
      <c r="AV67" s="202"/>
      <c r="AW67" s="202"/>
      <c r="AX67" s="202"/>
      <c r="AY67" s="202"/>
      <c r="AZ67" s="202"/>
      <c r="BA67" s="202"/>
      <c r="BB67" s="202"/>
      <c r="BC67" s="202"/>
    </row>
    <row r="68" spans="1:61" hidden="1">
      <c r="A68" s="202" t="str">
        <f t="shared" si="9"/>
        <v>4900.0.000.000.000.000.000</v>
      </c>
      <c r="B68" s="202">
        <v>4900</v>
      </c>
      <c r="C68" s="202">
        <v>4900</v>
      </c>
      <c r="D68" s="202" t="str">
        <f t="shared" ref="D68:D79" si="10">CONCATENATE(G68," ",F68)</f>
        <v xml:space="preserve">Sunrise Fruit Bowl </v>
      </c>
      <c r="E68" s="202" t="str">
        <f t="shared" ref="E68:E79" si="11">CONCATENATE(I68,"_",G68," ",F68)</f>
        <v xml:space="preserve">BREAKFAST_Sunrise Fruit Bowl </v>
      </c>
      <c r="F68" s="202"/>
      <c r="G68" s="202" t="s">
        <v>156</v>
      </c>
      <c r="H68" s="202" t="s">
        <v>157</v>
      </c>
      <c r="I68" s="207" t="s">
        <v>919</v>
      </c>
      <c r="J68" s="207" t="s">
        <v>919</v>
      </c>
      <c r="K68" s="202">
        <v>0</v>
      </c>
      <c r="L68" s="202">
        <v>0</v>
      </c>
      <c r="M68" s="202" t="s">
        <v>1138</v>
      </c>
      <c r="N68" s="202"/>
      <c r="O68" s="202"/>
      <c r="P68" s="202"/>
      <c r="Q68" s="202"/>
      <c r="R68" s="202"/>
      <c r="S68" s="202"/>
      <c r="T68" s="202"/>
      <c r="U68" s="202"/>
      <c r="V68" s="202"/>
      <c r="W68" s="202"/>
      <c r="X68" s="202"/>
      <c r="Y68" s="202"/>
      <c r="Z68" s="202"/>
      <c r="AA68" s="202"/>
      <c r="AB68" s="202"/>
      <c r="AC68" s="202"/>
      <c r="AD68" s="202"/>
      <c r="AE68" s="202"/>
      <c r="AF68" s="202"/>
      <c r="AG68" s="202"/>
      <c r="AH68" s="202"/>
      <c r="AI68" s="202"/>
      <c r="AJ68" s="202"/>
      <c r="AK68" s="202"/>
      <c r="AL68" s="202"/>
      <c r="AM68" s="202"/>
      <c r="AN68" s="202"/>
      <c r="AO68" s="202"/>
      <c r="AP68" s="202"/>
      <c r="AQ68" s="202"/>
      <c r="AR68" s="202"/>
      <c r="AS68" s="202"/>
      <c r="AT68" s="202"/>
      <c r="AU68" s="202"/>
      <c r="AV68" s="202"/>
      <c r="AW68" s="202"/>
      <c r="AX68" s="202"/>
      <c r="AY68" s="202"/>
      <c r="AZ68" s="202"/>
      <c r="BA68" s="202"/>
      <c r="BB68" s="202"/>
      <c r="BC68" s="202"/>
    </row>
    <row r="69" spans="1:61" hidden="1">
      <c r="A69" s="202" t="str">
        <f t="shared" si="9"/>
        <v>5402.2.000.000.000.000.000</v>
      </c>
      <c r="B69" s="202">
        <v>5400</v>
      </c>
      <c r="C69" s="202">
        <v>5402</v>
      </c>
      <c r="D69" s="202" t="str">
        <f t="shared" si="10"/>
        <v xml:space="preserve">Vitality Shot: Cayenne (Pair) </v>
      </c>
      <c r="E69" s="202" t="str">
        <f t="shared" si="11"/>
        <v xml:space="preserve">BEVERAGE_Vitality Shot: Cayenne (Pair) </v>
      </c>
      <c r="F69" s="202"/>
      <c r="G69" s="202" t="s">
        <v>898</v>
      </c>
      <c r="H69" s="202" t="s">
        <v>170</v>
      </c>
      <c r="I69" s="207" t="s">
        <v>920</v>
      </c>
      <c r="J69" s="207" t="s">
        <v>920</v>
      </c>
      <c r="K69" s="202">
        <v>1</v>
      </c>
      <c r="L69" s="202">
        <v>2</v>
      </c>
      <c r="M69" s="202" t="s">
        <v>1139</v>
      </c>
      <c r="N69" s="202"/>
      <c r="O69" s="202"/>
      <c r="P69" s="202"/>
      <c r="Q69" s="202"/>
      <c r="R69" s="202"/>
      <c r="S69" s="202"/>
      <c r="T69" s="202"/>
      <c r="U69" s="202"/>
      <c r="V69" s="202"/>
      <c r="W69" s="202"/>
      <c r="X69" s="202"/>
      <c r="Y69" s="202"/>
      <c r="Z69" s="202"/>
      <c r="AA69" s="202"/>
      <c r="AB69" s="202"/>
      <c r="AC69" s="202"/>
      <c r="AD69" s="202"/>
      <c r="AE69" s="202"/>
      <c r="AF69" s="202"/>
      <c r="AG69" s="202"/>
      <c r="AH69" s="202"/>
      <c r="AI69" s="202"/>
      <c r="AJ69" s="202"/>
      <c r="AK69" s="202"/>
      <c r="AL69" s="202"/>
      <c r="AM69" s="202"/>
      <c r="AN69" s="202"/>
      <c r="AO69" s="202"/>
      <c r="AP69" s="202"/>
      <c r="AQ69" s="202"/>
      <c r="AR69" s="202"/>
      <c r="AS69" s="202"/>
      <c r="AT69" s="202"/>
      <c r="AU69" s="202"/>
      <c r="AV69" s="202"/>
      <c r="AW69" s="202"/>
      <c r="AX69" s="202"/>
      <c r="AY69" s="202"/>
      <c r="AZ69" s="202"/>
      <c r="BA69" s="202"/>
      <c r="BB69" s="202"/>
      <c r="BC69" s="202"/>
    </row>
    <row r="70" spans="1:61" s="6" customFormat="1" hidden="1">
      <c r="A70" s="202" t="str">
        <f t="shared" si="9"/>
        <v>5403.2.000.000.000.000.000</v>
      </c>
      <c r="B70" s="202">
        <v>5400</v>
      </c>
      <c r="C70" s="202">
        <v>5403</v>
      </c>
      <c r="D70" s="202" t="str">
        <f t="shared" si="10"/>
        <v xml:space="preserve">Vitality Shot: Cayenne (5-Pack) </v>
      </c>
      <c r="E70" s="202" t="str">
        <f t="shared" si="11"/>
        <v xml:space="preserve">BEVERAGE_Vitality Shot: Cayenne (5-Pack) </v>
      </c>
      <c r="F70" s="202"/>
      <c r="G70" s="202" t="s">
        <v>899</v>
      </c>
      <c r="H70" s="202" t="s">
        <v>170</v>
      </c>
      <c r="I70" s="207" t="s">
        <v>920</v>
      </c>
      <c r="J70" s="207" t="s">
        <v>920</v>
      </c>
      <c r="K70" s="202">
        <v>1</v>
      </c>
      <c r="L70" s="202">
        <v>2</v>
      </c>
      <c r="M70" s="202" t="s">
        <v>1139</v>
      </c>
      <c r="N70" s="202"/>
      <c r="O70" s="202"/>
      <c r="P70" s="202"/>
      <c r="Q70" s="202"/>
      <c r="R70" s="202"/>
      <c r="S70" s="202"/>
      <c r="T70" s="202"/>
      <c r="U70" s="202"/>
      <c r="V70" s="202"/>
      <c r="W70" s="202"/>
      <c r="X70" s="202"/>
      <c r="Y70" s="202"/>
      <c r="Z70" s="202"/>
      <c r="AA70" s="202"/>
      <c r="AB70" s="202"/>
      <c r="AC70" s="202"/>
      <c r="AD70" s="202"/>
      <c r="AE70" s="202"/>
      <c r="AF70" s="202"/>
      <c r="AG70" s="202"/>
      <c r="AH70" s="202"/>
      <c r="AI70" s="202"/>
      <c r="AJ70" s="202"/>
      <c r="AK70" s="202"/>
      <c r="AL70" s="202"/>
      <c r="AM70" s="202"/>
      <c r="AN70" s="202"/>
      <c r="AO70" s="202"/>
      <c r="AP70" s="202"/>
      <c r="AQ70" s="202"/>
      <c r="AR70" s="202"/>
      <c r="AS70" s="202"/>
      <c r="AT70" s="202"/>
      <c r="AU70" s="202"/>
      <c r="AV70" s="202"/>
      <c r="AW70" s="202"/>
      <c r="AX70" s="202"/>
      <c r="AY70" s="202"/>
      <c r="AZ70" s="202"/>
      <c r="BA70" s="202"/>
      <c r="BB70" s="202"/>
      <c r="BC70" s="202"/>
      <c r="BD70" s="1"/>
      <c r="BE70" s="1"/>
      <c r="BF70" s="1"/>
      <c r="BG70" s="1"/>
      <c r="BH70" s="1"/>
      <c r="BI70" s="1"/>
    </row>
    <row r="71" spans="1:61" hidden="1">
      <c r="A71" s="202" t="str">
        <f t="shared" si="9"/>
        <v>5601.2.000.000.000.000.000</v>
      </c>
      <c r="B71" s="202">
        <v>5600</v>
      </c>
      <c r="C71" s="202">
        <v>5601</v>
      </c>
      <c r="D71" s="202" t="str">
        <f t="shared" si="10"/>
        <v xml:space="preserve">Coco Berry Smoothie </v>
      </c>
      <c r="E71" s="202" t="str">
        <f t="shared" si="11"/>
        <v xml:space="preserve">BEVERAGE_Coco Berry Smoothie </v>
      </c>
      <c r="F71" s="202"/>
      <c r="G71" s="202" t="s">
        <v>174</v>
      </c>
      <c r="H71" s="202"/>
      <c r="I71" s="207" t="s">
        <v>920</v>
      </c>
      <c r="J71" s="207" t="s">
        <v>919</v>
      </c>
      <c r="K71" s="202">
        <v>1</v>
      </c>
      <c r="L71" s="202">
        <v>2</v>
      </c>
      <c r="M71" s="202" t="s">
        <v>1139</v>
      </c>
      <c r="N71" s="202"/>
      <c r="O71" s="202"/>
      <c r="P71" s="202"/>
      <c r="Q71" s="202"/>
      <c r="R71" s="202"/>
      <c r="S71" s="202"/>
      <c r="T71" s="202"/>
      <c r="U71" s="202"/>
      <c r="V71" s="202"/>
      <c r="W71" s="202"/>
      <c r="X71" s="202"/>
      <c r="Y71" s="202"/>
      <c r="Z71" s="202"/>
      <c r="AA71" s="202"/>
      <c r="AB71" s="202"/>
      <c r="AC71" s="202"/>
      <c r="AD71" s="202"/>
      <c r="AE71" s="202"/>
      <c r="AF71" s="202"/>
      <c r="AG71" s="202"/>
      <c r="AH71" s="202"/>
      <c r="AI71" s="202"/>
      <c r="AJ71" s="202"/>
      <c r="AK71" s="202"/>
      <c r="AL71" s="202"/>
      <c r="AM71" s="202"/>
      <c r="AN71" s="202"/>
      <c r="AO71" s="202"/>
      <c r="AP71" s="202"/>
      <c r="AQ71" s="202"/>
      <c r="AR71" s="202"/>
      <c r="AS71" s="202"/>
      <c r="AT71" s="202"/>
      <c r="AU71" s="202"/>
      <c r="AV71" s="202"/>
      <c r="AW71" s="202"/>
      <c r="AX71" s="202"/>
      <c r="AY71" s="202"/>
      <c r="AZ71" s="202"/>
      <c r="BA71" s="202"/>
      <c r="BB71" s="202"/>
      <c r="BC71" s="202"/>
    </row>
    <row r="72" spans="1:61" hidden="1">
      <c r="A72" s="202" t="str">
        <f t="shared" si="9"/>
        <v>5602.2.000.000.000.000.000</v>
      </c>
      <c r="B72" s="202">
        <v>5600</v>
      </c>
      <c r="C72" s="202">
        <v>5602</v>
      </c>
      <c r="D72" s="202" t="str">
        <f t="shared" si="10"/>
        <v xml:space="preserve">Coco Berry Smoothie </v>
      </c>
      <c r="E72" s="202" t="str">
        <f t="shared" si="11"/>
        <v xml:space="preserve">BEVERAGE_Coco Berry Smoothie </v>
      </c>
      <c r="F72" s="202"/>
      <c r="G72" s="202" t="s">
        <v>174</v>
      </c>
      <c r="H72" s="202"/>
      <c r="I72" s="207" t="s">
        <v>920</v>
      </c>
      <c r="J72" s="207" t="s">
        <v>919</v>
      </c>
      <c r="K72" s="202">
        <v>1</v>
      </c>
      <c r="L72" s="202">
        <v>2</v>
      </c>
      <c r="M72" s="202" t="s">
        <v>1139</v>
      </c>
      <c r="N72" s="202"/>
      <c r="O72" s="202"/>
      <c r="P72" s="202"/>
      <c r="Q72" s="202"/>
      <c r="R72" s="202"/>
      <c r="S72" s="202"/>
      <c r="T72" s="202"/>
      <c r="U72" s="202"/>
      <c r="V72" s="202"/>
      <c r="W72" s="202"/>
      <c r="X72" s="202"/>
      <c r="Y72" s="202"/>
      <c r="Z72" s="202"/>
      <c r="AA72" s="202"/>
      <c r="AB72" s="202"/>
      <c r="AC72" s="202"/>
      <c r="AD72" s="202"/>
      <c r="AE72" s="202"/>
      <c r="AF72" s="202"/>
      <c r="AG72" s="202"/>
      <c r="AH72" s="202"/>
      <c r="AI72" s="202"/>
      <c r="AJ72" s="202"/>
      <c r="AK72" s="202"/>
      <c r="AL72" s="202"/>
      <c r="AM72" s="202"/>
      <c r="AN72" s="202"/>
      <c r="AO72" s="202"/>
      <c r="AP72" s="202"/>
      <c r="AQ72" s="202"/>
      <c r="AR72" s="202"/>
      <c r="AS72" s="202"/>
      <c r="AT72" s="202"/>
      <c r="AU72" s="202"/>
      <c r="AV72" s="202"/>
      <c r="AW72" s="202"/>
      <c r="AX72" s="202"/>
      <c r="AY72" s="202"/>
      <c r="AZ72" s="202"/>
      <c r="BA72" s="202"/>
      <c r="BB72" s="202"/>
      <c r="BC72" s="202"/>
      <c r="BD72" s="6"/>
      <c r="BE72" s="6"/>
      <c r="BF72" s="6"/>
      <c r="BG72" s="6"/>
      <c r="BH72" s="6"/>
      <c r="BI72" s="6"/>
    </row>
    <row r="73" spans="1:61" hidden="1">
      <c r="A73" s="202" t="str">
        <f t="shared" si="9"/>
        <v>6703.2.000.000.000.000.000</v>
      </c>
      <c r="B73" s="202">
        <v>6700</v>
      </c>
      <c r="C73" s="202">
        <v>6703</v>
      </c>
      <c r="D73" s="202" t="str">
        <f t="shared" si="10"/>
        <v xml:space="preserve">Original 'Super' Trail Mix </v>
      </c>
      <c r="E73" s="202" t="str">
        <f t="shared" si="11"/>
        <v xml:space="preserve">SNACK_Original 'Super' Trail Mix </v>
      </c>
      <c r="F73" s="202"/>
      <c r="G73" s="202" t="s">
        <v>193</v>
      </c>
      <c r="H73" s="202"/>
      <c r="I73" s="207" t="s">
        <v>922</v>
      </c>
      <c r="J73" s="213" t="s">
        <v>922</v>
      </c>
      <c r="K73" s="202">
        <v>1</v>
      </c>
      <c r="L73" s="202">
        <v>2</v>
      </c>
      <c r="M73" s="202" t="s">
        <v>1139</v>
      </c>
      <c r="N73" s="202"/>
      <c r="O73" s="202"/>
      <c r="P73" s="202"/>
      <c r="Q73" s="202"/>
      <c r="R73" s="202"/>
      <c r="S73" s="202"/>
      <c r="T73" s="202"/>
      <c r="U73" s="202"/>
      <c r="V73" s="202"/>
      <c r="W73" s="202"/>
      <c r="X73" s="202"/>
      <c r="Y73" s="202"/>
      <c r="Z73" s="202"/>
      <c r="AA73" s="202"/>
      <c r="AB73" s="202"/>
      <c r="AC73" s="202"/>
      <c r="AD73" s="202"/>
      <c r="AE73" s="202"/>
      <c r="AF73" s="202"/>
      <c r="AG73" s="202"/>
      <c r="AH73" s="202"/>
      <c r="AI73" s="202"/>
      <c r="AJ73" s="202"/>
      <c r="AK73" s="202"/>
      <c r="AL73" s="202"/>
      <c r="AM73" s="202"/>
      <c r="AN73" s="202"/>
      <c r="AO73" s="202"/>
      <c r="AP73" s="202"/>
      <c r="AQ73" s="202"/>
      <c r="AR73" s="202"/>
      <c r="AS73" s="202"/>
      <c r="AT73" s="202"/>
      <c r="AU73" s="202"/>
      <c r="AV73" s="202"/>
      <c r="AW73" s="202"/>
      <c r="AX73" s="202"/>
      <c r="AY73" s="202"/>
      <c r="AZ73" s="202"/>
      <c r="BA73" s="202"/>
      <c r="BB73" s="202"/>
      <c r="BC73" s="202"/>
      <c r="BD73" s="128"/>
      <c r="BE73" s="128"/>
      <c r="BF73" s="128"/>
      <c r="BG73" s="128"/>
      <c r="BH73" s="128"/>
      <c r="BI73" s="128"/>
    </row>
    <row r="74" spans="1:61">
      <c r="A74" s="202" t="str">
        <f t="shared" si="9"/>
        <v>12801.2.000.000.000.000.000</v>
      </c>
      <c r="B74" s="202">
        <v>12800</v>
      </c>
      <c r="C74" s="202">
        <v>12801</v>
      </c>
      <c r="D74" s="202" t="str">
        <f t="shared" si="10"/>
        <v xml:space="preserve">Classic Mac &amp; Cheese </v>
      </c>
      <c r="E74" s="202" t="str">
        <f t="shared" si="11"/>
        <v xml:space="preserve">ENTRÉE_Classic Mac &amp; Cheese </v>
      </c>
      <c r="F74" s="202"/>
      <c r="G74" s="202" t="s">
        <v>245</v>
      </c>
      <c r="H74" s="202"/>
      <c r="I74" s="213" t="s">
        <v>916</v>
      </c>
      <c r="J74" s="213" t="s">
        <v>916</v>
      </c>
      <c r="K74" s="202">
        <v>4</v>
      </c>
      <c r="L74" s="202">
        <v>2</v>
      </c>
      <c r="M74" s="202" t="s">
        <v>1139</v>
      </c>
      <c r="N74" s="202"/>
      <c r="O74" s="202"/>
      <c r="P74" s="202"/>
      <c r="Q74" s="202"/>
      <c r="R74" s="202"/>
      <c r="S74" s="202"/>
      <c r="T74" s="202"/>
      <c r="U74" s="202"/>
      <c r="V74" s="202"/>
      <c r="W74" s="202"/>
      <c r="X74" s="202"/>
      <c r="Y74" s="202"/>
      <c r="Z74" s="202"/>
      <c r="AA74" s="202"/>
      <c r="AB74" s="202"/>
      <c r="AC74" s="202"/>
      <c r="AD74" s="202"/>
      <c r="AE74" s="202"/>
      <c r="AF74" s="202"/>
      <c r="AG74" s="202"/>
      <c r="AH74" s="202"/>
      <c r="AI74" s="202"/>
      <c r="AJ74" s="202"/>
      <c r="AK74" s="202"/>
      <c r="AL74" s="202"/>
      <c r="AM74" s="202"/>
      <c r="AN74" s="202"/>
      <c r="AO74" s="202"/>
      <c r="AP74" s="202"/>
      <c r="AQ74" s="202"/>
      <c r="AR74" s="202"/>
      <c r="AS74" s="202"/>
      <c r="AT74" s="202"/>
      <c r="AU74" s="202"/>
      <c r="AV74" s="202"/>
      <c r="AW74" s="202"/>
      <c r="AX74" s="202"/>
      <c r="AY74" s="202"/>
      <c r="AZ74" s="202"/>
      <c r="BA74" s="202"/>
      <c r="BB74" s="202"/>
      <c r="BC74" s="202"/>
    </row>
    <row r="75" spans="1:61" hidden="1">
      <c r="A75" s="202" t="str">
        <f t="shared" si="9"/>
        <v>8001.2.000.000.000.000.000</v>
      </c>
      <c r="B75" s="202">
        <v>8000</v>
      </c>
      <c r="C75" s="202">
        <v>8001</v>
      </c>
      <c r="D75" s="202" t="str">
        <f t="shared" si="10"/>
        <v xml:space="preserve">Carrot Ginger Soup </v>
      </c>
      <c r="E75" s="202" t="str">
        <f t="shared" si="11"/>
        <v xml:space="preserve">SOUP_Carrot Ginger Soup </v>
      </c>
      <c r="F75" s="202"/>
      <c r="G75" s="202" t="s">
        <v>120</v>
      </c>
      <c r="H75" s="202" t="s">
        <v>120</v>
      </c>
      <c r="I75" s="213" t="s">
        <v>918</v>
      </c>
      <c r="J75" s="207" t="s">
        <v>918</v>
      </c>
      <c r="K75" s="202">
        <v>1</v>
      </c>
      <c r="L75" s="202">
        <v>2</v>
      </c>
      <c r="M75" s="202" t="s">
        <v>1139</v>
      </c>
      <c r="N75" s="202"/>
      <c r="O75" s="202"/>
      <c r="P75" s="202"/>
      <c r="Q75" s="202"/>
      <c r="R75" s="202"/>
      <c r="S75" s="202"/>
      <c r="T75" s="202"/>
      <c r="U75" s="202"/>
      <c r="V75" s="202"/>
      <c r="W75" s="202"/>
      <c r="X75" s="202"/>
      <c r="Y75" s="202"/>
      <c r="Z75" s="202"/>
      <c r="AA75" s="202"/>
      <c r="AB75" s="202"/>
      <c r="AC75" s="202"/>
      <c r="AD75" s="202"/>
      <c r="AE75" s="202"/>
      <c r="AF75" s="202"/>
      <c r="AG75" s="202"/>
      <c r="AH75" s="202"/>
      <c r="AI75" s="202"/>
      <c r="AJ75" s="202"/>
      <c r="AK75" s="202"/>
      <c r="AL75" s="202"/>
      <c r="AM75" s="202"/>
      <c r="AN75" s="202"/>
      <c r="AO75" s="202"/>
      <c r="AP75" s="202"/>
      <c r="AQ75" s="202"/>
      <c r="AR75" s="202"/>
      <c r="AS75" s="202"/>
      <c r="AT75" s="202"/>
      <c r="AU75" s="202"/>
      <c r="AV75" s="202"/>
      <c r="AW75" s="202"/>
      <c r="AX75" s="202"/>
      <c r="AY75" s="202"/>
      <c r="AZ75" s="202"/>
      <c r="BA75" s="202"/>
      <c r="BB75" s="202"/>
      <c r="BC75" s="202"/>
    </row>
    <row r="76" spans="1:61" hidden="1">
      <c r="A76" s="202" t="str">
        <f t="shared" si="9"/>
        <v>5302.0.000.000.000.000.000</v>
      </c>
      <c r="B76" s="202">
        <v>5300</v>
      </c>
      <c r="C76" s="202">
        <v>5302</v>
      </c>
      <c r="D76" s="202" t="str">
        <f t="shared" si="10"/>
        <v>Hawker Lettuce Wraps (Pork)</v>
      </c>
      <c r="E76" s="202" t="str">
        <f t="shared" si="11"/>
        <v>ENTRÉE_Hawker Lettuce Wraps (Pork)</v>
      </c>
      <c r="F76" s="202" t="s">
        <v>944</v>
      </c>
      <c r="G76" s="202" t="s">
        <v>167</v>
      </c>
      <c r="H76" s="202" t="s">
        <v>168</v>
      </c>
      <c r="I76" s="207" t="s">
        <v>916</v>
      </c>
      <c r="J76" s="207" t="s">
        <v>916</v>
      </c>
      <c r="K76" s="202">
        <v>0</v>
      </c>
      <c r="L76" s="202">
        <v>0</v>
      </c>
      <c r="M76" s="202" t="s">
        <v>1138</v>
      </c>
      <c r="N76" s="202"/>
      <c r="O76" s="202"/>
      <c r="P76" s="202"/>
      <c r="Q76" s="202"/>
      <c r="R76" s="202"/>
      <c r="S76" s="202"/>
      <c r="T76" s="202"/>
      <c r="U76" s="202"/>
      <c r="V76" s="202"/>
      <c r="W76" s="202"/>
      <c r="X76" s="202"/>
      <c r="Y76" s="202"/>
      <c r="Z76" s="202"/>
      <c r="AA76" s="202"/>
      <c r="AB76" s="202"/>
      <c r="AC76" s="202"/>
      <c r="AD76" s="202"/>
      <c r="AE76" s="202"/>
      <c r="AF76" s="202"/>
      <c r="AG76" s="202"/>
      <c r="AH76" s="202"/>
      <c r="AI76" s="202"/>
      <c r="AJ76" s="202"/>
      <c r="AK76" s="202"/>
      <c r="AL76" s="202"/>
      <c r="AM76" s="202"/>
      <c r="AN76" s="202"/>
      <c r="AO76" s="202"/>
      <c r="AP76" s="202"/>
      <c r="AQ76" s="202"/>
      <c r="AR76" s="202"/>
      <c r="AS76" s="202"/>
      <c r="AT76" s="202"/>
      <c r="AU76" s="202"/>
      <c r="AV76" s="202"/>
      <c r="AW76" s="202"/>
      <c r="AX76" s="202"/>
      <c r="AY76" s="202"/>
      <c r="AZ76" s="202"/>
      <c r="BA76" s="202"/>
      <c r="BB76" s="202"/>
      <c r="BC76" s="202"/>
    </row>
    <row r="77" spans="1:61" hidden="1">
      <c r="A77" s="202" t="str">
        <f t="shared" si="9"/>
        <v>13501.2.000.000.000.000.000</v>
      </c>
      <c r="B77" s="202">
        <v>13500</v>
      </c>
      <c r="C77" s="202">
        <v>13501</v>
      </c>
      <c r="D77" s="202" t="str">
        <f t="shared" si="10"/>
        <v xml:space="preserve">Sautéed Spinach </v>
      </c>
      <c r="E77" s="202" t="str">
        <f t="shared" si="11"/>
        <v xml:space="preserve">SIDE_Sautéed Spinach </v>
      </c>
      <c r="F77" s="202"/>
      <c r="G77" s="273" t="s">
        <v>250</v>
      </c>
      <c r="H77" s="202"/>
      <c r="I77" s="213" t="s">
        <v>921</v>
      </c>
      <c r="J77" s="207" t="s">
        <v>921</v>
      </c>
      <c r="K77" s="202">
        <v>1</v>
      </c>
      <c r="L77" s="202">
        <v>2</v>
      </c>
      <c r="M77" s="202" t="s">
        <v>1139</v>
      </c>
      <c r="N77" s="202"/>
      <c r="O77" s="202"/>
      <c r="P77" s="202"/>
      <c r="Q77" s="202"/>
      <c r="R77" s="202"/>
      <c r="S77" s="202"/>
      <c r="T77" s="202"/>
      <c r="U77" s="202"/>
      <c r="V77" s="202"/>
      <c r="W77" s="202"/>
      <c r="X77" s="202"/>
      <c r="Y77" s="202"/>
      <c r="Z77" s="202"/>
      <c r="AA77" s="202"/>
      <c r="AB77" s="202"/>
      <c r="AC77" s="202"/>
      <c r="AD77" s="202"/>
      <c r="AE77" s="202"/>
      <c r="AF77" s="202"/>
      <c r="AG77" s="202"/>
      <c r="AH77" s="202"/>
      <c r="AI77" s="202"/>
      <c r="AJ77" s="202"/>
      <c r="AK77" s="202"/>
      <c r="AL77" s="202"/>
      <c r="AM77" s="202"/>
      <c r="AN77" s="202"/>
      <c r="AO77" s="202"/>
      <c r="AP77" s="202"/>
      <c r="AQ77" s="202"/>
      <c r="AR77" s="202"/>
      <c r="AS77" s="202"/>
      <c r="AT77" s="202"/>
      <c r="AU77" s="202"/>
      <c r="AV77" s="202"/>
      <c r="AW77" s="202"/>
      <c r="AX77" s="202"/>
      <c r="AY77" s="202"/>
      <c r="AZ77" s="202"/>
      <c r="BA77" s="202"/>
      <c r="BB77" s="202"/>
      <c r="BC77" s="202"/>
      <c r="BD77" s="6"/>
      <c r="BE77" s="6"/>
      <c r="BF77" s="6"/>
      <c r="BG77" s="6"/>
      <c r="BH77" s="6"/>
      <c r="BI77" s="6"/>
    </row>
    <row r="78" spans="1:61" hidden="1">
      <c r="A78" s="202" t="str">
        <f t="shared" si="9"/>
        <v>40701.2.000.000.000.000.000</v>
      </c>
      <c r="B78" s="202">
        <v>40700</v>
      </c>
      <c r="C78" s="202">
        <v>40701</v>
      </c>
      <c r="D78" s="202" t="str">
        <f t="shared" si="10"/>
        <v>Stir fry (Chicken)</v>
      </c>
      <c r="E78" s="202" t="str">
        <f t="shared" si="11"/>
        <v>ENTRÉE_Stir fry (Chicken)</v>
      </c>
      <c r="F78" s="202" t="s">
        <v>936</v>
      </c>
      <c r="G78" s="202" t="s">
        <v>1005</v>
      </c>
      <c r="H78" s="202" t="s">
        <v>753</v>
      </c>
      <c r="I78" s="213" t="s">
        <v>916</v>
      </c>
      <c r="J78" s="213" t="s">
        <v>916</v>
      </c>
      <c r="K78" s="202">
        <v>1</v>
      </c>
      <c r="L78" s="202">
        <v>2</v>
      </c>
      <c r="M78" s="202" t="s">
        <v>1138</v>
      </c>
      <c r="N78" s="202"/>
      <c r="O78" s="202"/>
      <c r="P78" s="202"/>
      <c r="Q78" s="202"/>
      <c r="R78" s="202"/>
      <c r="S78" s="202"/>
      <c r="T78" s="202"/>
      <c r="U78" s="202"/>
      <c r="V78" s="202"/>
      <c r="W78" s="202"/>
      <c r="X78" s="202"/>
      <c r="Y78" s="202"/>
      <c r="Z78" s="202"/>
      <c r="AA78" s="202"/>
      <c r="AB78" s="202"/>
      <c r="AC78" s="202"/>
      <c r="AD78" s="202"/>
      <c r="AE78" s="202"/>
      <c r="AF78" s="202"/>
      <c r="AG78" s="202"/>
      <c r="AH78" s="202"/>
      <c r="AI78" s="202"/>
      <c r="AJ78" s="202"/>
      <c r="AK78" s="202"/>
      <c r="AL78" s="202"/>
      <c r="AM78" s="202"/>
      <c r="AN78" s="202"/>
      <c r="AO78" s="202"/>
      <c r="AP78" s="202"/>
      <c r="AQ78" s="202"/>
      <c r="AR78" s="202"/>
      <c r="AS78" s="202"/>
      <c r="AT78" s="202"/>
      <c r="AU78" s="202"/>
      <c r="AV78" s="202"/>
      <c r="AW78" s="202"/>
      <c r="AX78" s="202"/>
      <c r="AY78" s="202"/>
      <c r="AZ78" s="202"/>
      <c r="BA78" s="202"/>
      <c r="BB78" s="202"/>
      <c r="BC78" s="202"/>
    </row>
    <row r="79" spans="1:61" hidden="1">
      <c r="A79" s="202" t="str">
        <f t="shared" si="9"/>
        <v>40702.2.000.000.000.000.000</v>
      </c>
      <c r="B79" s="202">
        <v>40700</v>
      </c>
      <c r="C79" s="202">
        <v>40702</v>
      </c>
      <c r="D79" s="202" t="str">
        <f t="shared" si="10"/>
        <v>Stir fry (Shrimp)</v>
      </c>
      <c r="E79" s="202" t="str">
        <f t="shared" si="11"/>
        <v>ENTRÉE_Stir fry (Shrimp)</v>
      </c>
      <c r="F79" s="202" t="s">
        <v>935</v>
      </c>
      <c r="G79" s="202" t="s">
        <v>1005</v>
      </c>
      <c r="H79" s="202" t="s">
        <v>753</v>
      </c>
      <c r="I79" s="213" t="s">
        <v>916</v>
      </c>
      <c r="J79" s="213" t="s">
        <v>916</v>
      </c>
      <c r="K79" s="202">
        <v>1</v>
      </c>
      <c r="L79" s="202">
        <v>2</v>
      </c>
      <c r="M79" s="202" t="s">
        <v>1138</v>
      </c>
      <c r="N79" s="202"/>
      <c r="O79" s="202"/>
      <c r="P79" s="202"/>
      <c r="Q79" s="202"/>
      <c r="R79" s="202"/>
      <c r="S79" s="202"/>
      <c r="T79" s="202"/>
      <c r="U79" s="202"/>
      <c r="V79" s="202"/>
      <c r="W79" s="202"/>
      <c r="X79" s="202"/>
      <c r="Y79" s="202"/>
      <c r="Z79" s="202"/>
      <c r="AA79" s="202"/>
      <c r="AB79" s="202"/>
      <c r="AC79" s="202"/>
      <c r="AD79" s="202"/>
      <c r="AE79" s="202"/>
      <c r="AF79" s="202"/>
      <c r="AG79" s="202"/>
      <c r="AH79" s="202"/>
      <c r="AI79" s="202"/>
      <c r="AJ79" s="202"/>
      <c r="AK79" s="202"/>
      <c r="AL79" s="202"/>
      <c r="AM79" s="202"/>
      <c r="AN79" s="202"/>
      <c r="AO79" s="202"/>
      <c r="AP79" s="202"/>
      <c r="AQ79" s="202"/>
      <c r="AR79" s="202"/>
      <c r="AS79" s="202"/>
      <c r="AT79" s="202"/>
      <c r="AU79" s="202"/>
      <c r="AV79" s="202"/>
      <c r="AW79" s="202"/>
      <c r="AX79" s="202"/>
      <c r="AY79" s="202"/>
      <c r="AZ79" s="202"/>
      <c r="BA79" s="202"/>
      <c r="BB79" s="202"/>
      <c r="BC79" s="202"/>
    </row>
    <row r="80" spans="1:61">
      <c r="A80" s="84" t="s">
        <v>1192</v>
      </c>
      <c r="B80" s="84">
        <v>1100</v>
      </c>
      <c r="C80" s="84">
        <v>1104</v>
      </c>
      <c r="D80" s="84" t="s">
        <v>1193</v>
      </c>
      <c r="E80" s="6" t="s">
        <v>1194</v>
      </c>
      <c r="F80" s="6" t="s">
        <v>1177</v>
      </c>
      <c r="G80" s="6" t="s">
        <v>1178</v>
      </c>
      <c r="H80" s="6" t="s">
        <v>916</v>
      </c>
      <c r="I80" s="6" t="s">
        <v>916</v>
      </c>
      <c r="J80" s="84" t="s">
        <v>916</v>
      </c>
      <c r="K80" s="84">
        <v>3</v>
      </c>
      <c r="L80" s="84">
        <v>2</v>
      </c>
      <c r="M80" s="84" t="s">
        <v>1139</v>
      </c>
      <c r="N80" s="84"/>
      <c r="O80" s="84"/>
      <c r="P80" s="84"/>
      <c r="Q80" s="84"/>
      <c r="R80" s="84"/>
      <c r="S80" s="84"/>
      <c r="T80" s="84"/>
      <c r="U80" s="84"/>
      <c r="V80" s="84"/>
      <c r="W80" s="84"/>
      <c r="X80" s="84"/>
      <c r="Y80" s="84"/>
      <c r="Z80" s="84"/>
      <c r="AA80" s="84"/>
      <c r="AB80" s="84"/>
      <c r="AC80" s="84"/>
      <c r="AD80" s="84"/>
      <c r="AE80" s="84"/>
      <c r="AF80" s="84"/>
      <c r="AG80" s="84"/>
      <c r="AH80" s="84"/>
      <c r="AI80" s="84"/>
      <c r="AJ80" s="84"/>
      <c r="AK80" s="84"/>
      <c r="AL80" s="84"/>
      <c r="AM80" s="84"/>
      <c r="AN80" s="84"/>
      <c r="AO80" s="84"/>
      <c r="AP80" s="84"/>
      <c r="AQ80" s="84"/>
      <c r="AR80" s="84"/>
      <c r="AS80" s="84"/>
      <c r="AT80" s="84"/>
      <c r="AU80" s="84"/>
      <c r="AV80" s="84"/>
      <c r="AW80" s="84"/>
      <c r="AX80" s="84"/>
      <c r="AY80" s="84"/>
      <c r="AZ80" s="84"/>
      <c r="BA80" s="84"/>
      <c r="BB80" s="84"/>
      <c r="BC80" s="84"/>
      <c r="BD80" s="84"/>
      <c r="BE80" s="84"/>
      <c r="BF80" s="84"/>
      <c r="BG80" s="84"/>
      <c r="BH80" s="84"/>
      <c r="BI80" s="84"/>
    </row>
    <row r="81" spans="1:61" hidden="1">
      <c r="A81" s="202" t="str">
        <f t="shared" ref="A81:A110" si="12">CONCATENATE(C81,".",IF(L81="","000",L81),".",IF(N81="","000",N81),".",IF(P81="","000",P81),".",IF(R81="","000",R81),".",IF(T81="","000",T81),".",IF(V81="","000",V81))</f>
        <v>40703.2.000.000.000.000.000</v>
      </c>
      <c r="B81" s="202">
        <v>40700</v>
      </c>
      <c r="C81" s="202">
        <v>40703</v>
      </c>
      <c r="D81" s="202" t="str">
        <f t="shared" ref="D81:D110" si="13">CONCATENATE(G81," ",F81)</f>
        <v>Stir fry (veggie)</v>
      </c>
      <c r="E81" s="202" t="str">
        <f t="shared" ref="E81:E112" si="14">CONCATENATE(I81,"_",G81," ",F81)</f>
        <v>ENTRÉE_Stir fry (veggie)</v>
      </c>
      <c r="F81" s="202" t="s">
        <v>1004</v>
      </c>
      <c r="G81" s="202" t="s">
        <v>1005</v>
      </c>
      <c r="H81" s="202" t="s">
        <v>753</v>
      </c>
      <c r="I81" s="213" t="s">
        <v>916</v>
      </c>
      <c r="J81" s="213" t="s">
        <v>916</v>
      </c>
      <c r="K81" s="202">
        <v>1</v>
      </c>
      <c r="L81" s="202">
        <v>2</v>
      </c>
      <c r="M81" s="202" t="s">
        <v>1138</v>
      </c>
      <c r="N81" s="202"/>
      <c r="O81" s="202"/>
      <c r="P81" s="202"/>
      <c r="Q81" s="202"/>
      <c r="R81" s="202"/>
      <c r="S81" s="202"/>
      <c r="T81" s="202"/>
      <c r="U81" s="202"/>
      <c r="V81" s="202"/>
      <c r="W81" s="202"/>
      <c r="X81" s="202"/>
      <c r="Y81" s="202"/>
      <c r="Z81" s="202"/>
      <c r="AA81" s="202"/>
      <c r="AB81" s="202"/>
      <c r="AC81" s="202"/>
      <c r="AD81" s="202"/>
      <c r="AE81" s="202"/>
      <c r="AF81" s="202"/>
      <c r="AG81" s="202"/>
      <c r="AH81" s="202"/>
      <c r="AI81" s="202"/>
      <c r="AJ81" s="202"/>
      <c r="AK81" s="202"/>
      <c r="AL81" s="202"/>
      <c r="AM81" s="202"/>
      <c r="AN81" s="202"/>
      <c r="AO81" s="202"/>
      <c r="AP81" s="202"/>
      <c r="AQ81" s="202"/>
      <c r="AR81" s="202"/>
      <c r="AS81" s="202"/>
      <c r="AT81" s="202"/>
      <c r="AU81" s="202"/>
      <c r="AV81" s="202"/>
      <c r="AW81" s="202"/>
      <c r="AX81" s="202"/>
      <c r="AY81" s="202"/>
      <c r="AZ81" s="202"/>
      <c r="BA81" s="202"/>
      <c r="BB81" s="202"/>
      <c r="BC81" s="202"/>
    </row>
    <row r="82" spans="1:61" s="6" customFormat="1">
      <c r="A82" s="202" t="str">
        <f t="shared" si="12"/>
        <v>5200.3.000.000.000.000.000</v>
      </c>
      <c r="B82" s="202">
        <v>5200</v>
      </c>
      <c r="C82" s="202">
        <v>5200</v>
      </c>
      <c r="D82" s="202" t="str">
        <f t="shared" si="13"/>
        <v xml:space="preserve">Jumbo Lump Crab Cakes </v>
      </c>
      <c r="E82" s="202" t="str">
        <f t="shared" si="14"/>
        <v xml:space="preserve">ENTRÉE_Jumbo Lump Crab Cakes </v>
      </c>
      <c r="F82" s="202"/>
      <c r="G82" s="202" t="s">
        <v>162</v>
      </c>
      <c r="H82" s="202" t="s">
        <v>163</v>
      </c>
      <c r="I82" s="207" t="s">
        <v>916</v>
      </c>
      <c r="J82" s="207" t="s">
        <v>916</v>
      </c>
      <c r="K82" s="202">
        <v>2</v>
      </c>
      <c r="L82" s="202">
        <v>3</v>
      </c>
      <c r="M82" s="202" t="s">
        <v>1139</v>
      </c>
      <c r="N82" s="202"/>
      <c r="O82" s="202"/>
      <c r="P82" s="202"/>
      <c r="Q82" s="202"/>
      <c r="R82" s="202"/>
      <c r="S82" s="202"/>
      <c r="T82" s="202"/>
      <c r="U82" s="202"/>
      <c r="V82" s="202"/>
      <c r="W82" s="202"/>
      <c r="X82" s="202"/>
      <c r="Y82" s="202"/>
      <c r="Z82" s="202"/>
      <c r="AA82" s="202"/>
      <c r="AB82" s="202"/>
      <c r="AC82" s="202"/>
      <c r="AD82" s="202"/>
      <c r="AE82" s="202"/>
      <c r="AF82" s="202"/>
      <c r="AG82" s="202"/>
      <c r="AH82" s="202"/>
      <c r="AI82" s="202"/>
      <c r="AJ82" s="202"/>
      <c r="AK82" s="202"/>
      <c r="AL82" s="202"/>
      <c r="AM82" s="202"/>
      <c r="AN82" s="202"/>
      <c r="AO82" s="202"/>
      <c r="AP82" s="202"/>
      <c r="AQ82" s="202"/>
      <c r="AR82" s="202"/>
      <c r="AS82" s="202"/>
      <c r="AT82" s="202"/>
      <c r="AU82" s="202"/>
      <c r="AV82" s="202"/>
      <c r="AW82" s="202"/>
      <c r="AX82" s="202"/>
      <c r="AY82" s="202"/>
      <c r="AZ82" s="202"/>
      <c r="BA82" s="202"/>
      <c r="BB82" s="202"/>
      <c r="BC82" s="202"/>
      <c r="BD82" s="1"/>
      <c r="BE82" s="1"/>
      <c r="BF82" s="1"/>
      <c r="BG82" s="1"/>
      <c r="BH82" s="1"/>
      <c r="BI82" s="1"/>
    </row>
    <row r="83" spans="1:61" hidden="1">
      <c r="A83" s="202" t="str">
        <f t="shared" si="12"/>
        <v>5700.0.000.000.000.000.000</v>
      </c>
      <c r="B83" s="202">
        <v>5700</v>
      </c>
      <c r="C83" s="202">
        <v>5700</v>
      </c>
      <c r="D83" s="202" t="str">
        <f t="shared" si="13"/>
        <v xml:space="preserve">Roasted Turkey </v>
      </c>
      <c r="E83" s="202" t="str">
        <f t="shared" si="14"/>
        <v xml:space="preserve">ENTRÉE_Roasted Turkey </v>
      </c>
      <c r="F83" s="202"/>
      <c r="G83" s="202" t="s">
        <v>176</v>
      </c>
      <c r="H83" s="202" t="s">
        <v>177</v>
      </c>
      <c r="I83" s="207" t="s">
        <v>916</v>
      </c>
      <c r="J83" s="207" t="s">
        <v>916</v>
      </c>
      <c r="K83" s="202">
        <v>0</v>
      </c>
      <c r="L83" s="202">
        <v>0</v>
      </c>
      <c r="M83" s="202" t="s">
        <v>1138</v>
      </c>
      <c r="N83" s="202"/>
      <c r="O83" s="202"/>
      <c r="P83" s="202"/>
      <c r="Q83" s="202"/>
      <c r="R83" s="202"/>
      <c r="S83" s="202"/>
      <c r="T83" s="202"/>
      <c r="U83" s="202"/>
      <c r="V83" s="202"/>
      <c r="W83" s="202"/>
      <c r="X83" s="202"/>
      <c r="Y83" s="202"/>
      <c r="Z83" s="202"/>
      <c r="AA83" s="202"/>
      <c r="AB83" s="202"/>
      <c r="AC83" s="202"/>
      <c r="AD83" s="202"/>
      <c r="AE83" s="202"/>
      <c r="AF83" s="202"/>
      <c r="AG83" s="202"/>
      <c r="AH83" s="202"/>
      <c r="AI83" s="202"/>
      <c r="AJ83" s="202"/>
      <c r="AK83" s="202"/>
      <c r="AL83" s="202"/>
      <c r="AM83" s="202"/>
      <c r="AN83" s="202"/>
      <c r="AO83" s="202"/>
      <c r="AP83" s="202"/>
      <c r="AQ83" s="202"/>
      <c r="AR83" s="202"/>
      <c r="AS83" s="202"/>
      <c r="AT83" s="202"/>
      <c r="AU83" s="202"/>
      <c r="AV83" s="202"/>
      <c r="AW83" s="202"/>
      <c r="AX83" s="202"/>
      <c r="AY83" s="202"/>
      <c r="AZ83" s="202"/>
      <c r="BA83" s="202"/>
      <c r="BB83" s="202"/>
      <c r="BC83" s="202"/>
    </row>
    <row r="84" spans="1:61">
      <c r="A84" s="202" t="str">
        <f t="shared" si="12"/>
        <v>5500.3.000.000.000.000.000</v>
      </c>
      <c r="B84" s="202">
        <v>5500</v>
      </c>
      <c r="C84" s="202">
        <v>5500</v>
      </c>
      <c r="D84" s="202" t="str">
        <f t="shared" si="13"/>
        <v xml:space="preserve">Pulled BBQ Chicken    </v>
      </c>
      <c r="E84" s="202" t="str">
        <f t="shared" si="14"/>
        <v xml:space="preserve">ENTRÉE_Pulled BBQ Chicken    </v>
      </c>
      <c r="F84" s="202"/>
      <c r="G84" s="202" t="s">
        <v>171</v>
      </c>
      <c r="H84" s="202" t="s">
        <v>172</v>
      </c>
      <c r="I84" s="207" t="s">
        <v>916</v>
      </c>
      <c r="J84" s="207" t="s">
        <v>916</v>
      </c>
      <c r="K84" s="202">
        <v>3</v>
      </c>
      <c r="L84" s="202">
        <v>3</v>
      </c>
      <c r="M84" s="202" t="s">
        <v>1139</v>
      </c>
      <c r="N84" s="202"/>
      <c r="O84" s="202"/>
      <c r="P84" s="202"/>
      <c r="Q84" s="202"/>
      <c r="R84" s="202"/>
      <c r="S84" s="202"/>
      <c r="T84" s="202"/>
      <c r="U84" s="202"/>
      <c r="V84" s="202"/>
      <c r="W84" s="202"/>
      <c r="X84" s="202"/>
      <c r="Y84" s="202"/>
      <c r="Z84" s="202"/>
      <c r="AA84" s="202"/>
      <c r="AB84" s="202"/>
      <c r="AC84" s="202"/>
      <c r="AD84" s="202"/>
      <c r="AE84" s="202"/>
      <c r="AF84" s="202"/>
      <c r="AG84" s="202"/>
      <c r="AH84" s="202"/>
      <c r="AI84" s="202"/>
      <c r="AJ84" s="202"/>
      <c r="AK84" s="202"/>
      <c r="AL84" s="202"/>
      <c r="AM84" s="202"/>
      <c r="AN84" s="202"/>
      <c r="AO84" s="202"/>
      <c r="AP84" s="202"/>
      <c r="AQ84" s="202"/>
      <c r="AR84" s="202"/>
      <c r="AS84" s="202"/>
      <c r="AT84" s="202"/>
      <c r="AU84" s="202"/>
      <c r="AV84" s="202"/>
      <c r="AW84" s="202"/>
      <c r="AX84" s="202"/>
      <c r="AY84" s="202"/>
      <c r="AZ84" s="202"/>
      <c r="BA84" s="202"/>
      <c r="BB84" s="202"/>
      <c r="BC84" s="202"/>
    </row>
    <row r="85" spans="1:61" hidden="1">
      <c r="A85" s="202" t="str">
        <f t="shared" si="12"/>
        <v>5900.0.000.000.000.000.000</v>
      </c>
      <c r="B85" s="202">
        <v>5900</v>
      </c>
      <c r="C85" s="202">
        <v>5900</v>
      </c>
      <c r="D85" s="202" t="str">
        <f t="shared" si="13"/>
        <v xml:space="preserve">Gravy </v>
      </c>
      <c r="E85" s="202" t="str">
        <f t="shared" si="14"/>
        <v xml:space="preserve">SIDE_Gravy </v>
      </c>
      <c r="F85" s="202"/>
      <c r="G85" s="202" t="s">
        <v>180</v>
      </c>
      <c r="H85" s="202"/>
      <c r="I85" s="207" t="s">
        <v>921</v>
      </c>
      <c r="J85" s="207" t="s">
        <v>921</v>
      </c>
      <c r="K85" s="202">
        <v>0</v>
      </c>
      <c r="L85" s="202">
        <v>0</v>
      </c>
      <c r="M85" s="202" t="s">
        <v>1138</v>
      </c>
      <c r="N85" s="202"/>
      <c r="O85" s="202"/>
      <c r="P85" s="202"/>
      <c r="Q85" s="202"/>
      <c r="R85" s="202"/>
      <c r="S85" s="202"/>
      <c r="T85" s="202"/>
      <c r="U85" s="202"/>
      <c r="V85" s="202"/>
      <c r="W85" s="202"/>
      <c r="X85" s="202"/>
      <c r="Y85" s="202"/>
      <c r="Z85" s="202"/>
      <c r="AA85" s="202"/>
      <c r="AB85" s="202"/>
      <c r="AC85" s="202"/>
      <c r="AD85" s="202"/>
      <c r="AE85" s="202"/>
      <c r="AF85" s="202"/>
      <c r="AG85" s="202"/>
      <c r="AH85" s="202"/>
      <c r="AI85" s="202"/>
      <c r="AJ85" s="202"/>
      <c r="AK85" s="202"/>
      <c r="AL85" s="202"/>
      <c r="AM85" s="202"/>
      <c r="AN85" s="202"/>
      <c r="AO85" s="202"/>
      <c r="AP85" s="202"/>
      <c r="AQ85" s="202"/>
      <c r="AR85" s="202"/>
      <c r="AS85" s="202"/>
      <c r="AT85" s="202"/>
      <c r="AU85" s="202"/>
      <c r="AV85" s="202"/>
      <c r="AW85" s="202"/>
      <c r="AX85" s="202"/>
      <c r="AY85" s="202"/>
      <c r="AZ85" s="202"/>
      <c r="BA85" s="202"/>
      <c r="BB85" s="202"/>
      <c r="BC85" s="202"/>
    </row>
    <row r="86" spans="1:61" hidden="1">
      <c r="A86" s="202" t="str">
        <f t="shared" si="12"/>
        <v>6000.0.000.000.000.000.000</v>
      </c>
      <c r="B86" s="202">
        <v>6000</v>
      </c>
      <c r="C86" s="202">
        <v>6000</v>
      </c>
      <c r="D86" s="202" t="str">
        <f t="shared" si="13"/>
        <v xml:space="preserve">Cranberry-Orange Sauce </v>
      </c>
      <c r="E86" s="202" t="str">
        <f t="shared" si="14"/>
        <v xml:space="preserve">SIDE_Cranberry-Orange Sauce </v>
      </c>
      <c r="F86" s="202"/>
      <c r="G86" s="202" t="s">
        <v>178</v>
      </c>
      <c r="H86" s="202"/>
      <c r="I86" s="207" t="s">
        <v>921</v>
      </c>
      <c r="J86" s="207" t="s">
        <v>921</v>
      </c>
      <c r="K86" s="202">
        <v>0</v>
      </c>
      <c r="L86" s="202">
        <v>0</v>
      </c>
      <c r="M86" s="202" t="s">
        <v>1138</v>
      </c>
      <c r="N86" s="202"/>
      <c r="O86" s="202"/>
      <c r="P86" s="202"/>
      <c r="Q86" s="202"/>
      <c r="R86" s="202"/>
      <c r="S86" s="202"/>
      <c r="T86" s="202"/>
      <c r="U86" s="202"/>
      <c r="V86" s="202"/>
      <c r="W86" s="202"/>
      <c r="X86" s="202"/>
      <c r="Y86" s="202"/>
      <c r="Z86" s="202"/>
      <c r="AA86" s="202"/>
      <c r="AB86" s="202"/>
      <c r="AC86" s="202"/>
      <c r="AD86" s="202"/>
      <c r="AE86" s="202"/>
      <c r="AF86" s="202"/>
      <c r="AG86" s="202"/>
      <c r="AH86" s="202"/>
      <c r="AI86" s="202"/>
      <c r="AJ86" s="202"/>
      <c r="AK86" s="202"/>
      <c r="AL86" s="202"/>
      <c r="AM86" s="202"/>
      <c r="AN86" s="202"/>
      <c r="AO86" s="202"/>
      <c r="AP86" s="202"/>
      <c r="AQ86" s="202"/>
      <c r="AR86" s="202"/>
      <c r="AS86" s="202"/>
      <c r="AT86" s="202"/>
      <c r="AU86" s="202"/>
      <c r="AV86" s="202"/>
      <c r="AW86" s="202"/>
      <c r="AX86" s="202"/>
      <c r="AY86" s="202"/>
      <c r="AZ86" s="202"/>
      <c r="BA86" s="202"/>
      <c r="BB86" s="202"/>
      <c r="BC86" s="202"/>
    </row>
    <row r="87" spans="1:61">
      <c r="A87" s="202" t="str">
        <f t="shared" si="12"/>
        <v>7701.3.000.000.000.000.000</v>
      </c>
      <c r="B87" s="202">
        <v>7700</v>
      </c>
      <c r="C87" s="202">
        <v>7701</v>
      </c>
      <c r="D87" s="202" t="str">
        <f t="shared" si="13"/>
        <v xml:space="preserve">Truffled Mac &amp; Cheese </v>
      </c>
      <c r="E87" s="202" t="str">
        <f t="shared" si="14"/>
        <v xml:space="preserve">ENTRÉE_Truffled Mac &amp; Cheese </v>
      </c>
      <c r="F87" s="202"/>
      <c r="G87" s="202" t="s">
        <v>210</v>
      </c>
      <c r="H87" s="202"/>
      <c r="I87" s="213" t="s">
        <v>916</v>
      </c>
      <c r="J87" s="207" t="s">
        <v>916</v>
      </c>
      <c r="K87" s="202">
        <v>4</v>
      </c>
      <c r="L87" s="202">
        <v>3</v>
      </c>
      <c r="M87" s="202" t="s">
        <v>1139</v>
      </c>
      <c r="N87" s="202"/>
      <c r="O87" s="202"/>
      <c r="P87" s="202"/>
      <c r="Q87" s="202"/>
      <c r="R87" s="202"/>
      <c r="S87" s="202"/>
      <c r="T87" s="202"/>
      <c r="U87" s="202"/>
      <c r="V87" s="202"/>
      <c r="W87" s="202"/>
      <c r="X87" s="202"/>
      <c r="Y87" s="202"/>
      <c r="Z87" s="202"/>
      <c r="AA87" s="202"/>
      <c r="AB87" s="202"/>
      <c r="AC87" s="202"/>
      <c r="AD87" s="202"/>
      <c r="AE87" s="202"/>
      <c r="AF87" s="202"/>
      <c r="AG87" s="202"/>
      <c r="AH87" s="202"/>
      <c r="AI87" s="202"/>
      <c r="AJ87" s="202"/>
      <c r="AK87" s="202"/>
      <c r="AL87" s="202"/>
      <c r="AM87" s="202"/>
      <c r="AN87" s="202"/>
      <c r="AO87" s="202"/>
      <c r="AP87" s="202"/>
      <c r="AQ87" s="202"/>
      <c r="AR87" s="202"/>
      <c r="AS87" s="202"/>
      <c r="AT87" s="202"/>
      <c r="AU87" s="202"/>
      <c r="AV87" s="202"/>
      <c r="AW87" s="202"/>
      <c r="AX87" s="202"/>
      <c r="AY87" s="202"/>
      <c r="AZ87" s="202"/>
      <c r="BA87" s="202"/>
      <c r="BB87" s="202"/>
      <c r="BC87" s="202"/>
    </row>
    <row r="88" spans="1:61">
      <c r="A88" s="202" t="str">
        <f t="shared" si="12"/>
        <v>1201.3.000.000.000.000.000</v>
      </c>
      <c r="B88" s="202">
        <v>1200</v>
      </c>
      <c r="C88" s="202">
        <v>1201</v>
      </c>
      <c r="D88" s="202" t="str">
        <f t="shared" si="13"/>
        <v>Zucchini 'Spaghetti' Bolognese  (Bolognese)</v>
      </c>
      <c r="E88" s="202" t="str">
        <f t="shared" si="14"/>
        <v>ENTRÉE_Zucchini 'Spaghetti' Bolognese  (Bolognese)</v>
      </c>
      <c r="F88" s="202" t="s">
        <v>938</v>
      </c>
      <c r="G88" s="202" t="s">
        <v>38</v>
      </c>
      <c r="H88" s="202"/>
      <c r="I88" s="207" t="s">
        <v>916</v>
      </c>
      <c r="J88" s="207" t="s">
        <v>916</v>
      </c>
      <c r="K88" s="202">
        <v>1</v>
      </c>
      <c r="L88" s="202">
        <v>3</v>
      </c>
      <c r="M88" s="202" t="s">
        <v>1139</v>
      </c>
      <c r="N88" s="202"/>
      <c r="O88" s="202"/>
      <c r="P88" s="202"/>
      <c r="Q88" s="202"/>
      <c r="R88" s="202"/>
      <c r="S88" s="202"/>
      <c r="T88" s="202"/>
      <c r="U88" s="202"/>
      <c r="V88" s="202"/>
      <c r="W88" s="202"/>
      <c r="X88" s="202"/>
      <c r="Y88" s="202"/>
      <c r="Z88" s="202"/>
      <c r="AA88" s="202"/>
      <c r="AB88" s="202"/>
      <c r="AC88" s="202"/>
      <c r="AD88" s="202"/>
      <c r="AE88" s="202"/>
      <c r="AF88" s="202"/>
      <c r="AG88" s="202"/>
      <c r="AH88" s="202"/>
      <c r="AI88" s="202"/>
      <c r="AJ88" s="202"/>
      <c r="AK88" s="202"/>
      <c r="AL88" s="202"/>
      <c r="AM88" s="202"/>
      <c r="AN88" s="202"/>
      <c r="AO88" s="202"/>
      <c r="AP88" s="202"/>
      <c r="AQ88" s="202"/>
      <c r="AR88" s="202"/>
      <c r="AS88" s="202"/>
      <c r="AT88" s="202"/>
      <c r="AU88" s="202"/>
      <c r="AV88" s="202"/>
      <c r="AW88" s="202"/>
      <c r="AX88" s="202"/>
      <c r="AY88" s="202"/>
      <c r="AZ88" s="202"/>
      <c r="BA88" s="202"/>
      <c r="BB88" s="202"/>
      <c r="BC88" s="202"/>
    </row>
    <row r="89" spans="1:61" hidden="1">
      <c r="A89" s="202" t="str">
        <f t="shared" si="12"/>
        <v>6300.0.000.000.000.000.000</v>
      </c>
      <c r="B89" s="202">
        <v>6300</v>
      </c>
      <c r="C89" s="202">
        <v>6300</v>
      </c>
      <c r="D89" s="202" t="str">
        <f t="shared" si="13"/>
        <v xml:space="preserve">Wine Braised Brisket </v>
      </c>
      <c r="E89" s="202" t="str">
        <f t="shared" si="14"/>
        <v xml:space="preserve">ENTRÉE_Wine Braised Brisket </v>
      </c>
      <c r="F89" s="202"/>
      <c r="G89" s="202" t="s">
        <v>183</v>
      </c>
      <c r="H89" s="202" t="s">
        <v>184</v>
      </c>
      <c r="I89" s="207" t="s">
        <v>916</v>
      </c>
      <c r="J89" s="207" t="s">
        <v>916</v>
      </c>
      <c r="K89" s="202">
        <v>0</v>
      </c>
      <c r="L89" s="202">
        <v>0</v>
      </c>
      <c r="M89" s="202" t="s">
        <v>1138</v>
      </c>
      <c r="N89" s="202"/>
      <c r="O89" s="202"/>
      <c r="P89" s="202"/>
      <c r="Q89" s="202"/>
      <c r="R89" s="202"/>
      <c r="S89" s="202"/>
      <c r="T89" s="202"/>
      <c r="U89" s="202"/>
      <c r="V89" s="202"/>
      <c r="W89" s="202"/>
      <c r="X89" s="202"/>
      <c r="Y89" s="202"/>
      <c r="Z89" s="202"/>
      <c r="AA89" s="202"/>
      <c r="AB89" s="202"/>
      <c r="AC89" s="202"/>
      <c r="AD89" s="202"/>
      <c r="AE89" s="202"/>
      <c r="AF89" s="202"/>
      <c r="AG89" s="202"/>
      <c r="AH89" s="202"/>
      <c r="AI89" s="202"/>
      <c r="AJ89" s="202"/>
      <c r="AK89" s="202"/>
      <c r="AL89" s="202"/>
      <c r="AM89" s="202"/>
      <c r="AN89" s="202"/>
      <c r="AO89" s="202"/>
      <c r="AP89" s="202"/>
      <c r="AQ89" s="202"/>
      <c r="AR89" s="202"/>
      <c r="AS89" s="202"/>
      <c r="AT89" s="202"/>
      <c r="AU89" s="202"/>
      <c r="AV89" s="202"/>
      <c r="AW89" s="202"/>
      <c r="AX89" s="202"/>
      <c r="AY89" s="202"/>
      <c r="AZ89" s="202"/>
      <c r="BA89" s="202"/>
      <c r="BB89" s="202"/>
      <c r="BC89" s="202"/>
    </row>
    <row r="90" spans="1:61" hidden="1">
      <c r="A90" s="202" t="str">
        <f t="shared" si="12"/>
        <v>6400.0.000.000.000.000.000</v>
      </c>
      <c r="B90" s="202">
        <v>6400</v>
      </c>
      <c r="C90" s="202">
        <v>6400</v>
      </c>
      <c r="D90" s="202" t="str">
        <f t="shared" si="13"/>
        <v xml:space="preserve">Maple-Glazed Ham </v>
      </c>
      <c r="E90" s="202" t="str">
        <f t="shared" si="14"/>
        <v xml:space="preserve">ENTRÉE_Maple-Glazed Ham </v>
      </c>
      <c r="F90" s="202"/>
      <c r="G90" s="202" t="s">
        <v>185</v>
      </c>
      <c r="H90" s="202" t="s">
        <v>186</v>
      </c>
      <c r="I90" s="207" t="s">
        <v>916</v>
      </c>
      <c r="J90" s="207" t="s">
        <v>916</v>
      </c>
      <c r="K90" s="202">
        <v>0</v>
      </c>
      <c r="L90" s="202">
        <v>0</v>
      </c>
      <c r="M90" s="202" t="s">
        <v>1138</v>
      </c>
      <c r="N90" s="202"/>
      <c r="O90" s="202"/>
      <c r="P90" s="202"/>
      <c r="Q90" s="202"/>
      <c r="R90" s="202"/>
      <c r="S90" s="202"/>
      <c r="T90" s="202"/>
      <c r="U90" s="202"/>
      <c r="V90" s="202"/>
      <c r="W90" s="202"/>
      <c r="X90" s="202"/>
      <c r="Y90" s="202"/>
      <c r="Z90" s="202"/>
      <c r="AA90" s="202"/>
      <c r="AB90" s="202"/>
      <c r="AC90" s="202"/>
      <c r="AD90" s="202"/>
      <c r="AE90" s="202"/>
      <c r="AF90" s="202"/>
      <c r="AG90" s="202"/>
      <c r="AH90" s="202"/>
      <c r="AI90" s="202"/>
      <c r="AJ90" s="202"/>
      <c r="AK90" s="202"/>
      <c r="AL90" s="202"/>
      <c r="AM90" s="202"/>
      <c r="AN90" s="202"/>
      <c r="AO90" s="202"/>
      <c r="AP90" s="202"/>
      <c r="AQ90" s="202"/>
      <c r="AR90" s="202"/>
      <c r="AS90" s="202"/>
      <c r="AT90" s="202"/>
      <c r="AU90" s="202"/>
      <c r="AV90" s="202"/>
      <c r="AW90" s="202"/>
      <c r="AX90" s="202"/>
      <c r="AY90" s="202"/>
      <c r="AZ90" s="202"/>
      <c r="BA90" s="202"/>
      <c r="BB90" s="202"/>
      <c r="BC90" s="202"/>
    </row>
    <row r="91" spans="1:61" hidden="1">
      <c r="A91" s="202" t="str">
        <f t="shared" si="12"/>
        <v>6500.0.000.000.000.000.000</v>
      </c>
      <c r="B91" s="202">
        <v>6500</v>
      </c>
      <c r="C91" s="202">
        <v>6500</v>
      </c>
      <c r="D91" s="202" t="str">
        <f t="shared" si="13"/>
        <v xml:space="preserve">Bloody Mary Mix </v>
      </c>
      <c r="E91" s="202" t="str">
        <f t="shared" si="14"/>
        <v xml:space="preserve">BEVERAGE_Bloody Mary Mix </v>
      </c>
      <c r="F91" s="202"/>
      <c r="G91" s="202" t="s">
        <v>189</v>
      </c>
      <c r="H91" s="202"/>
      <c r="I91" s="207" t="s">
        <v>920</v>
      </c>
      <c r="J91" s="207" t="s">
        <v>920</v>
      </c>
      <c r="K91" s="202">
        <v>0</v>
      </c>
      <c r="L91" s="202">
        <v>0</v>
      </c>
      <c r="M91" s="202" t="s">
        <v>1138</v>
      </c>
      <c r="N91" s="202"/>
      <c r="O91" s="202"/>
      <c r="P91" s="202"/>
      <c r="Q91" s="202"/>
      <c r="R91" s="202"/>
      <c r="S91" s="202"/>
      <c r="T91" s="202"/>
      <c r="U91" s="202"/>
      <c r="V91" s="202"/>
      <c r="W91" s="202"/>
      <c r="X91" s="202"/>
      <c r="Y91" s="202"/>
      <c r="Z91" s="202"/>
      <c r="AA91" s="202"/>
      <c r="AB91" s="202"/>
      <c r="AC91" s="202"/>
      <c r="AD91" s="202"/>
      <c r="AE91" s="202"/>
      <c r="AF91" s="202"/>
      <c r="AG91" s="202"/>
      <c r="AH91" s="202"/>
      <c r="AI91" s="202"/>
      <c r="AJ91" s="202"/>
      <c r="AK91" s="202"/>
      <c r="AL91" s="202"/>
      <c r="AM91" s="202"/>
      <c r="AN91" s="202"/>
      <c r="AO91" s="202"/>
      <c r="AP91" s="202"/>
      <c r="AQ91" s="202"/>
      <c r="AR91" s="202"/>
      <c r="AS91" s="202"/>
      <c r="AT91" s="202"/>
      <c r="AU91" s="202"/>
      <c r="AV91" s="202"/>
      <c r="AW91" s="202"/>
      <c r="AX91" s="202"/>
      <c r="AY91" s="202"/>
      <c r="AZ91" s="202"/>
      <c r="BA91" s="202"/>
      <c r="BB91" s="202"/>
      <c r="BC91" s="202"/>
    </row>
    <row r="92" spans="1:61" hidden="1">
      <c r="A92" s="202" t="str">
        <f t="shared" si="12"/>
        <v>6200.3.000.000.000.000.000</v>
      </c>
      <c r="B92" s="202">
        <v>6200</v>
      </c>
      <c r="C92" s="202">
        <v>6200</v>
      </c>
      <c r="D92" s="202" t="str">
        <f t="shared" si="13"/>
        <v xml:space="preserve">Carrot Puree </v>
      </c>
      <c r="E92" s="202" t="str">
        <f t="shared" si="14"/>
        <v xml:space="preserve">SIDE_Carrot Puree </v>
      </c>
      <c r="F92" s="202"/>
      <c r="G92" s="202" t="s">
        <v>82</v>
      </c>
      <c r="H92" s="202"/>
      <c r="I92" s="207" t="s">
        <v>921</v>
      </c>
      <c r="J92" s="207" t="s">
        <v>921</v>
      </c>
      <c r="K92" s="202">
        <v>1</v>
      </c>
      <c r="L92" s="202">
        <v>3</v>
      </c>
      <c r="M92" s="202" t="s">
        <v>1139</v>
      </c>
      <c r="N92" s="202"/>
      <c r="O92" s="202"/>
      <c r="P92" s="202"/>
      <c r="Q92" s="202"/>
      <c r="R92" s="202"/>
      <c r="S92" s="202"/>
      <c r="T92" s="202"/>
      <c r="U92" s="202"/>
      <c r="V92" s="202"/>
      <c r="W92" s="202"/>
      <c r="X92" s="202"/>
      <c r="Y92" s="202"/>
      <c r="Z92" s="202"/>
      <c r="AA92" s="202"/>
      <c r="AB92" s="202"/>
      <c r="AC92" s="202"/>
      <c r="AD92" s="202"/>
      <c r="AE92" s="202"/>
      <c r="AF92" s="202"/>
      <c r="AG92" s="202"/>
      <c r="AH92" s="202"/>
      <c r="AI92" s="202"/>
      <c r="AJ92" s="202"/>
      <c r="AK92" s="202"/>
      <c r="AL92" s="202"/>
      <c r="AM92" s="202"/>
      <c r="AN92" s="202"/>
      <c r="AO92" s="202"/>
      <c r="AP92" s="202"/>
      <c r="AQ92" s="202"/>
      <c r="AR92" s="202"/>
      <c r="AS92" s="202"/>
      <c r="AT92" s="202"/>
      <c r="AU92" s="202"/>
      <c r="AV92" s="202"/>
      <c r="AW92" s="202"/>
      <c r="AX92" s="202"/>
      <c r="AY92" s="202"/>
      <c r="AZ92" s="202"/>
      <c r="BA92" s="202"/>
      <c r="BB92" s="202"/>
      <c r="BC92" s="202"/>
    </row>
    <row r="93" spans="1:61" hidden="1">
      <c r="A93" s="202" t="str">
        <f t="shared" si="12"/>
        <v>6701.0.000.000.000.000.000</v>
      </c>
      <c r="B93" s="202">
        <v>6700</v>
      </c>
      <c r="C93" s="202">
        <v>6701</v>
      </c>
      <c r="D93" s="202" t="str">
        <f t="shared" si="13"/>
        <v xml:space="preserve">Original 'Super' Trail Mix (OLD NOT ACTIVE) </v>
      </c>
      <c r="E93" s="202" t="str">
        <f t="shared" si="14"/>
        <v xml:space="preserve">SNACK_Original 'Super' Trail Mix (OLD NOT ACTIVE) </v>
      </c>
      <c r="F93" s="202"/>
      <c r="G93" s="202" t="s">
        <v>963</v>
      </c>
      <c r="H93" s="202"/>
      <c r="I93" s="207" t="s">
        <v>922</v>
      </c>
      <c r="J93" s="213" t="s">
        <v>922</v>
      </c>
      <c r="K93" s="202">
        <v>0</v>
      </c>
      <c r="L93" s="202">
        <v>0</v>
      </c>
      <c r="M93" s="202" t="s">
        <v>1138</v>
      </c>
      <c r="N93" s="202"/>
      <c r="O93" s="202"/>
      <c r="P93" s="202"/>
      <c r="Q93" s="202"/>
      <c r="R93" s="202"/>
      <c r="S93" s="202"/>
      <c r="T93" s="202"/>
      <c r="U93" s="202"/>
      <c r="V93" s="202"/>
      <c r="W93" s="202"/>
      <c r="X93" s="202"/>
      <c r="Y93" s="202"/>
      <c r="Z93" s="202"/>
      <c r="AA93" s="202"/>
      <c r="AB93" s="202"/>
      <c r="AC93" s="202"/>
      <c r="AD93" s="202"/>
      <c r="AE93" s="202"/>
      <c r="AF93" s="202"/>
      <c r="AG93" s="202"/>
      <c r="AH93" s="202"/>
      <c r="AI93" s="202"/>
      <c r="AJ93" s="202"/>
      <c r="AK93" s="202"/>
      <c r="AL93" s="202"/>
      <c r="AM93" s="202"/>
      <c r="AN93" s="202"/>
      <c r="AO93" s="202"/>
      <c r="AP93" s="202"/>
      <c r="AQ93" s="202"/>
      <c r="AR93" s="202"/>
      <c r="AS93" s="202"/>
      <c r="AT93" s="202"/>
      <c r="AU93" s="202"/>
      <c r="AV93" s="202"/>
      <c r="AW93" s="202"/>
      <c r="AX93" s="202"/>
      <c r="AY93" s="202"/>
      <c r="AZ93" s="202"/>
      <c r="BA93" s="202"/>
      <c r="BB93" s="202"/>
      <c r="BC93" s="202"/>
    </row>
    <row r="94" spans="1:61" s="128" customFormat="1" hidden="1">
      <c r="A94" s="202" t="str">
        <f t="shared" si="12"/>
        <v>6702.0.000.000.000.000.000</v>
      </c>
      <c r="B94" s="202">
        <v>6700</v>
      </c>
      <c r="C94" s="202">
        <v>6702</v>
      </c>
      <c r="D94" s="202" t="str">
        <f t="shared" si="13"/>
        <v xml:space="preserve">Original 'Super' Trail Mix (OLD NOT ACTIVE) </v>
      </c>
      <c r="E94" s="202" t="str">
        <f t="shared" si="14"/>
        <v xml:space="preserve">SNACK_Original 'Super' Trail Mix (OLD NOT ACTIVE) </v>
      </c>
      <c r="F94" s="202"/>
      <c r="G94" s="202" t="s">
        <v>963</v>
      </c>
      <c r="H94" s="202"/>
      <c r="I94" s="207" t="s">
        <v>922</v>
      </c>
      <c r="J94" s="213" t="s">
        <v>922</v>
      </c>
      <c r="K94" s="202">
        <v>0</v>
      </c>
      <c r="L94" s="202">
        <v>0</v>
      </c>
      <c r="M94" s="202" t="s">
        <v>1138</v>
      </c>
      <c r="N94" s="202"/>
      <c r="O94" s="202"/>
      <c r="P94" s="202"/>
      <c r="Q94" s="202"/>
      <c r="R94" s="202"/>
      <c r="S94" s="202"/>
      <c r="T94" s="202"/>
      <c r="U94" s="202"/>
      <c r="V94" s="202"/>
      <c r="W94" s="202"/>
      <c r="X94" s="202"/>
      <c r="Y94" s="202"/>
      <c r="Z94" s="202"/>
      <c r="AA94" s="202"/>
      <c r="AB94" s="202"/>
      <c r="AC94" s="202"/>
      <c r="AD94" s="202"/>
      <c r="AE94" s="202"/>
      <c r="AF94" s="202"/>
      <c r="AG94" s="202"/>
      <c r="AH94" s="202"/>
      <c r="AI94" s="202"/>
      <c r="AJ94" s="202"/>
      <c r="AK94" s="202"/>
      <c r="AL94" s="202"/>
      <c r="AM94" s="202"/>
      <c r="AN94" s="202"/>
      <c r="AO94" s="202"/>
      <c r="AP94" s="202"/>
      <c r="AQ94" s="202"/>
      <c r="AR94" s="202"/>
      <c r="AS94" s="202"/>
      <c r="AT94" s="202"/>
      <c r="AU94" s="202"/>
      <c r="AV94" s="202"/>
      <c r="AW94" s="202"/>
      <c r="AX94" s="202"/>
      <c r="AY94" s="202"/>
      <c r="AZ94" s="202"/>
      <c r="BA94" s="202"/>
      <c r="BB94" s="202"/>
      <c r="BC94" s="202"/>
    </row>
    <row r="95" spans="1:61" s="128" customFormat="1" hidden="1">
      <c r="A95" s="202" t="str">
        <f t="shared" si="12"/>
        <v>10902.3.000.000.000.000.000</v>
      </c>
      <c r="B95" s="202">
        <v>10900</v>
      </c>
      <c r="C95" s="202">
        <v>10902</v>
      </c>
      <c r="D95" s="202" t="str">
        <f t="shared" si="13"/>
        <v xml:space="preserve">Cold Brew with Almond Milk </v>
      </c>
      <c r="E95" s="202" t="str">
        <f t="shared" si="14"/>
        <v xml:space="preserve">BEVERAGE_Cold Brew with Almond Milk </v>
      </c>
      <c r="F95" s="202"/>
      <c r="G95" s="202" t="s">
        <v>227</v>
      </c>
      <c r="H95" s="202"/>
      <c r="I95" s="213" t="s">
        <v>920</v>
      </c>
      <c r="J95" s="207" t="s">
        <v>919</v>
      </c>
      <c r="K95" s="202">
        <v>1</v>
      </c>
      <c r="L95" s="202">
        <v>3</v>
      </c>
      <c r="M95" s="202" t="s">
        <v>1139</v>
      </c>
      <c r="N95" s="202"/>
      <c r="O95" s="202"/>
      <c r="P95" s="202"/>
      <c r="Q95" s="202"/>
      <c r="R95" s="202"/>
      <c r="S95" s="202"/>
      <c r="T95" s="202"/>
      <c r="U95" s="202"/>
      <c r="V95" s="202"/>
      <c r="W95" s="202"/>
      <c r="X95" s="202"/>
      <c r="Y95" s="202"/>
      <c r="Z95" s="202"/>
      <c r="AA95" s="202"/>
      <c r="AB95" s="202"/>
      <c r="AC95" s="202"/>
      <c r="AD95" s="202"/>
      <c r="AE95" s="202"/>
      <c r="AF95" s="202"/>
      <c r="AG95" s="202"/>
      <c r="AH95" s="202"/>
      <c r="AI95" s="202"/>
      <c r="AJ95" s="202"/>
      <c r="AK95" s="202"/>
      <c r="AL95" s="202"/>
      <c r="AM95" s="202"/>
      <c r="AN95" s="202"/>
      <c r="AO95" s="202"/>
      <c r="AP95" s="202"/>
      <c r="AQ95" s="202"/>
      <c r="AR95" s="202"/>
      <c r="AS95" s="202"/>
      <c r="AT95" s="202"/>
      <c r="AU95" s="202"/>
      <c r="AV95" s="202"/>
      <c r="AW95" s="202"/>
      <c r="AX95" s="202"/>
      <c r="AY95" s="202"/>
      <c r="AZ95" s="202"/>
      <c r="BA95" s="202"/>
      <c r="BB95" s="202"/>
      <c r="BC95" s="202"/>
      <c r="BD95" s="1"/>
      <c r="BE95" s="1"/>
      <c r="BF95" s="1"/>
      <c r="BG95" s="1"/>
      <c r="BH95" s="1"/>
      <c r="BI95" s="1"/>
    </row>
    <row r="96" spans="1:61" hidden="1">
      <c r="A96" s="202" t="str">
        <f t="shared" si="12"/>
        <v>6801.0.000.000.000.000.000</v>
      </c>
      <c r="B96" s="202">
        <v>6800</v>
      </c>
      <c r="C96" s="202">
        <v>6801</v>
      </c>
      <c r="D96" s="202" t="str">
        <f t="shared" si="13"/>
        <v xml:space="preserve">Original Granola  (OLD NOT ACTIVE) </v>
      </c>
      <c r="E96" s="202" t="str">
        <f t="shared" si="14"/>
        <v xml:space="preserve">SNACK_Original Granola  (OLD NOT ACTIVE) </v>
      </c>
      <c r="F96" s="202"/>
      <c r="G96" s="202" t="s">
        <v>1006</v>
      </c>
      <c r="H96" s="202"/>
      <c r="I96" s="207" t="s">
        <v>922</v>
      </c>
      <c r="J96" s="213" t="s">
        <v>922</v>
      </c>
      <c r="K96" s="202">
        <v>0</v>
      </c>
      <c r="L96" s="202">
        <v>0</v>
      </c>
      <c r="M96" s="202" t="s">
        <v>1138</v>
      </c>
      <c r="N96" s="202"/>
      <c r="O96" s="202"/>
      <c r="P96" s="202"/>
      <c r="Q96" s="202"/>
      <c r="R96" s="202"/>
      <c r="S96" s="202"/>
      <c r="T96" s="202"/>
      <c r="U96" s="202"/>
      <c r="V96" s="202"/>
      <c r="W96" s="202"/>
      <c r="X96" s="202"/>
      <c r="Y96" s="202"/>
      <c r="Z96" s="202"/>
      <c r="AA96" s="202"/>
      <c r="AB96" s="202"/>
      <c r="AC96" s="202"/>
      <c r="AD96" s="202"/>
      <c r="AE96" s="202"/>
      <c r="AF96" s="202"/>
      <c r="AG96" s="202"/>
      <c r="AH96" s="202"/>
      <c r="AI96" s="202"/>
      <c r="AJ96" s="202"/>
      <c r="AK96" s="202"/>
      <c r="AL96" s="202"/>
      <c r="AM96" s="202"/>
      <c r="AN96" s="202"/>
      <c r="AO96" s="202"/>
      <c r="AP96" s="202"/>
      <c r="AQ96" s="202"/>
      <c r="AR96" s="202"/>
      <c r="AS96" s="202"/>
      <c r="AT96" s="202"/>
      <c r="AU96" s="202"/>
      <c r="AV96" s="202"/>
      <c r="AW96" s="202"/>
      <c r="AX96" s="202"/>
      <c r="AY96" s="202"/>
      <c r="AZ96" s="202"/>
      <c r="BA96" s="202"/>
      <c r="BB96" s="202"/>
      <c r="BC96" s="202"/>
    </row>
    <row r="97" spans="1:61" hidden="1">
      <c r="A97" s="202" t="str">
        <f t="shared" si="12"/>
        <v>6802.0.000.000.000.000.000</v>
      </c>
      <c r="B97" s="202">
        <v>6800</v>
      </c>
      <c r="C97" s="202">
        <v>6802</v>
      </c>
      <c r="D97" s="202" t="str">
        <f t="shared" si="13"/>
        <v xml:space="preserve">Original Granola (OLD NOT ACTIVE) </v>
      </c>
      <c r="E97" s="202" t="str">
        <f t="shared" si="14"/>
        <v xml:space="preserve">SNACK_Original Granola (OLD NOT ACTIVE) </v>
      </c>
      <c r="F97" s="202"/>
      <c r="G97" s="202" t="s">
        <v>964</v>
      </c>
      <c r="H97" s="202"/>
      <c r="I97" s="207" t="s">
        <v>922</v>
      </c>
      <c r="J97" s="213" t="s">
        <v>922</v>
      </c>
      <c r="K97" s="202">
        <v>0</v>
      </c>
      <c r="L97" s="202">
        <v>0</v>
      </c>
      <c r="M97" s="202" t="s">
        <v>1138</v>
      </c>
      <c r="N97" s="202"/>
      <c r="O97" s="202"/>
      <c r="P97" s="202"/>
      <c r="Q97" s="202"/>
      <c r="R97" s="202"/>
      <c r="S97" s="202"/>
      <c r="T97" s="202"/>
      <c r="U97" s="202"/>
      <c r="V97" s="202"/>
      <c r="W97" s="202"/>
      <c r="X97" s="202"/>
      <c r="Y97" s="202"/>
      <c r="Z97" s="202"/>
      <c r="AA97" s="202"/>
      <c r="AB97" s="202"/>
      <c r="AC97" s="202"/>
      <c r="AD97" s="202"/>
      <c r="AE97" s="202"/>
      <c r="AF97" s="202"/>
      <c r="AG97" s="202"/>
      <c r="AH97" s="202"/>
      <c r="AI97" s="202"/>
      <c r="AJ97" s="202"/>
      <c r="AK97" s="202"/>
      <c r="AL97" s="202"/>
      <c r="AM97" s="202"/>
      <c r="AN97" s="202"/>
      <c r="AO97" s="202"/>
      <c r="AP97" s="202"/>
      <c r="AQ97" s="202"/>
      <c r="AR97" s="202"/>
      <c r="AS97" s="202"/>
      <c r="AT97" s="202"/>
      <c r="AU97" s="202"/>
      <c r="AV97" s="202"/>
      <c r="AW97" s="202"/>
      <c r="AX97" s="202"/>
      <c r="AY97" s="202"/>
      <c r="AZ97" s="202"/>
      <c r="BA97" s="202"/>
      <c r="BB97" s="202"/>
      <c r="BC97" s="202"/>
    </row>
    <row r="98" spans="1:61" hidden="1">
      <c r="A98" s="202" t="str">
        <f t="shared" si="12"/>
        <v>6803.3.000.000.000.000.000</v>
      </c>
      <c r="B98" s="202">
        <v>6800</v>
      </c>
      <c r="C98" s="202">
        <v>6803</v>
      </c>
      <c r="D98" s="202" t="str">
        <f t="shared" si="13"/>
        <v xml:space="preserve">Original Granola </v>
      </c>
      <c r="E98" s="202" t="str">
        <f t="shared" si="14"/>
        <v xml:space="preserve">SNACK_Original Granola </v>
      </c>
      <c r="F98" s="202"/>
      <c r="G98" s="202" t="s">
        <v>194</v>
      </c>
      <c r="H98" s="202"/>
      <c r="I98" s="213" t="s">
        <v>922</v>
      </c>
      <c r="J98" s="213" t="s">
        <v>922</v>
      </c>
      <c r="K98" s="202"/>
      <c r="L98" s="202">
        <v>3</v>
      </c>
      <c r="M98" s="202" t="s">
        <v>1139</v>
      </c>
      <c r="N98" s="202"/>
      <c r="O98" s="202"/>
      <c r="P98" s="202"/>
      <c r="Q98" s="202"/>
      <c r="R98" s="202"/>
      <c r="S98" s="202"/>
      <c r="T98" s="202"/>
      <c r="U98" s="202"/>
      <c r="V98" s="202"/>
      <c r="W98" s="202"/>
      <c r="X98" s="202"/>
      <c r="Y98" s="202"/>
      <c r="Z98" s="202"/>
      <c r="AA98" s="202"/>
      <c r="AB98" s="202"/>
      <c r="AC98" s="202"/>
      <c r="AD98" s="202"/>
      <c r="AE98" s="202"/>
      <c r="AF98" s="202"/>
      <c r="AG98" s="202"/>
      <c r="AH98" s="202"/>
      <c r="AI98" s="202"/>
      <c r="AJ98" s="202"/>
      <c r="AK98" s="202"/>
      <c r="AL98" s="202"/>
      <c r="AM98" s="202"/>
      <c r="AN98" s="202"/>
      <c r="AO98" s="202"/>
      <c r="AP98" s="202"/>
      <c r="AQ98" s="202"/>
      <c r="AR98" s="202"/>
      <c r="AS98" s="202"/>
      <c r="AT98" s="202"/>
      <c r="AU98" s="202"/>
      <c r="AV98" s="202"/>
      <c r="AW98" s="202"/>
      <c r="AX98" s="202"/>
      <c r="AY98" s="202"/>
      <c r="AZ98" s="202"/>
      <c r="BA98" s="202"/>
      <c r="BB98" s="202"/>
      <c r="BC98" s="202"/>
    </row>
    <row r="99" spans="1:61" hidden="1">
      <c r="A99" s="202" t="str">
        <f t="shared" si="12"/>
        <v>6901.0.000.000.000.000.000</v>
      </c>
      <c r="B99" s="202">
        <v>6900</v>
      </c>
      <c r="C99" s="202">
        <v>6901</v>
      </c>
      <c r="D99" s="202" t="str">
        <f t="shared" si="13"/>
        <v xml:space="preserve">Brownie Bites </v>
      </c>
      <c r="E99" s="202" t="str">
        <f t="shared" si="14"/>
        <v xml:space="preserve">SNACK_Brownie Bites </v>
      </c>
      <c r="F99" s="202"/>
      <c r="G99" s="202" t="s">
        <v>195</v>
      </c>
      <c r="H99" s="202"/>
      <c r="I99" s="213" t="s">
        <v>922</v>
      </c>
      <c r="J99" s="213" t="s">
        <v>922</v>
      </c>
      <c r="K99" s="202">
        <v>0</v>
      </c>
      <c r="L99" s="202">
        <v>0</v>
      </c>
      <c r="M99" s="202" t="s">
        <v>1138</v>
      </c>
      <c r="N99" s="202"/>
      <c r="O99" s="202"/>
      <c r="P99" s="202"/>
      <c r="Q99" s="202"/>
      <c r="R99" s="202"/>
      <c r="S99" s="202"/>
      <c r="T99" s="202"/>
      <c r="U99" s="202"/>
      <c r="V99" s="202"/>
      <c r="W99" s="202"/>
      <c r="X99" s="202"/>
      <c r="Y99" s="202"/>
      <c r="Z99" s="202"/>
      <c r="AA99" s="202"/>
      <c r="AB99" s="202"/>
      <c r="AC99" s="202"/>
      <c r="AD99" s="202"/>
      <c r="AE99" s="202"/>
      <c r="AF99" s="202"/>
      <c r="AG99" s="202"/>
      <c r="AH99" s="202"/>
      <c r="AI99" s="202"/>
      <c r="AJ99" s="202"/>
      <c r="AK99" s="202"/>
      <c r="AL99" s="202"/>
      <c r="AM99" s="202"/>
      <c r="AN99" s="202"/>
      <c r="AO99" s="202"/>
      <c r="AP99" s="202"/>
      <c r="AQ99" s="202"/>
      <c r="AR99" s="202"/>
      <c r="AS99" s="202"/>
      <c r="AT99" s="202"/>
      <c r="AU99" s="202"/>
      <c r="AV99" s="202"/>
      <c r="AW99" s="202"/>
      <c r="AX99" s="202"/>
      <c r="AY99" s="202"/>
      <c r="AZ99" s="202"/>
      <c r="BA99" s="202"/>
      <c r="BB99" s="202"/>
      <c r="BC99" s="202"/>
    </row>
    <row r="100" spans="1:61" hidden="1">
      <c r="A100" s="202" t="str">
        <f t="shared" si="12"/>
        <v>7001.0.000.000.000.000.000</v>
      </c>
      <c r="B100" s="202">
        <v>7000</v>
      </c>
      <c r="C100" s="202">
        <v>7001</v>
      </c>
      <c r="D100" s="202" t="str">
        <f t="shared" si="13"/>
        <v xml:space="preserve">Cinnamon-Sugar Coffee Cakes </v>
      </c>
      <c r="E100" s="202" t="str">
        <f t="shared" si="14"/>
        <v xml:space="preserve">SNACK_Cinnamon-Sugar Coffee Cakes </v>
      </c>
      <c r="F100" s="202"/>
      <c r="G100" s="202" t="s">
        <v>196</v>
      </c>
      <c r="H100" s="202"/>
      <c r="I100" s="213" t="s">
        <v>922</v>
      </c>
      <c r="J100" s="213" t="s">
        <v>922</v>
      </c>
      <c r="K100" s="202">
        <v>0</v>
      </c>
      <c r="L100" s="202">
        <v>0</v>
      </c>
      <c r="M100" s="202" t="s">
        <v>1138</v>
      </c>
      <c r="N100" s="202"/>
      <c r="O100" s="202"/>
      <c r="P100" s="202"/>
      <c r="Q100" s="202"/>
      <c r="R100" s="202"/>
      <c r="S100" s="202"/>
      <c r="T100" s="202"/>
      <c r="U100" s="202"/>
      <c r="V100" s="202"/>
      <c r="W100" s="202"/>
      <c r="X100" s="202"/>
      <c r="Y100" s="202"/>
      <c r="Z100" s="202"/>
      <c r="AA100" s="202"/>
      <c r="AB100" s="202"/>
      <c r="AC100" s="202"/>
      <c r="AD100" s="202"/>
      <c r="AE100" s="202"/>
      <c r="AF100" s="202"/>
      <c r="AG100" s="202"/>
      <c r="AH100" s="202"/>
      <c r="AI100" s="202"/>
      <c r="AJ100" s="202"/>
      <c r="AK100" s="202"/>
      <c r="AL100" s="202"/>
      <c r="AM100" s="202"/>
      <c r="AN100" s="202"/>
      <c r="AO100" s="202"/>
      <c r="AP100" s="202"/>
      <c r="AQ100" s="202"/>
      <c r="AR100" s="202"/>
      <c r="AS100" s="202"/>
      <c r="AT100" s="202"/>
      <c r="AU100" s="202"/>
      <c r="AV100" s="202"/>
      <c r="AW100" s="202"/>
      <c r="AX100" s="202"/>
      <c r="AY100" s="202"/>
      <c r="AZ100" s="202"/>
      <c r="BA100" s="202"/>
      <c r="BB100" s="202"/>
      <c r="BC100" s="202"/>
    </row>
    <row r="101" spans="1:61" hidden="1">
      <c r="A101" s="202" t="str">
        <f t="shared" si="12"/>
        <v>7002.0.000.000.000.000.000</v>
      </c>
      <c r="B101" s="202">
        <v>7000</v>
      </c>
      <c r="C101" s="202">
        <v>7002</v>
      </c>
      <c r="D101" s="202" t="str">
        <f t="shared" si="13"/>
        <v xml:space="preserve">Cinnamon-Sugar Coffee Cakes </v>
      </c>
      <c r="E101" s="202" t="str">
        <f t="shared" si="14"/>
        <v xml:space="preserve">SNACK_Cinnamon-Sugar Coffee Cakes </v>
      </c>
      <c r="F101" s="202"/>
      <c r="G101" s="202" t="s">
        <v>196</v>
      </c>
      <c r="H101" s="202"/>
      <c r="I101" s="213" t="s">
        <v>922</v>
      </c>
      <c r="J101" s="213" t="s">
        <v>922</v>
      </c>
      <c r="K101" s="202">
        <v>0</v>
      </c>
      <c r="L101" s="202">
        <v>0</v>
      </c>
      <c r="M101" s="202" t="s">
        <v>1138</v>
      </c>
      <c r="N101" s="202"/>
      <c r="O101" s="202"/>
      <c r="P101" s="202"/>
      <c r="Q101" s="202"/>
      <c r="R101" s="202"/>
      <c r="S101" s="202"/>
      <c r="T101" s="202"/>
      <c r="U101" s="202"/>
      <c r="V101" s="202"/>
      <c r="W101" s="202"/>
      <c r="X101" s="202"/>
      <c r="Y101" s="202"/>
      <c r="Z101" s="202"/>
      <c r="AA101" s="202"/>
      <c r="AB101" s="202"/>
      <c r="AC101" s="202"/>
      <c r="AD101" s="202"/>
      <c r="AE101" s="202"/>
      <c r="AF101" s="202"/>
      <c r="AG101" s="202"/>
      <c r="AH101" s="202"/>
      <c r="AI101" s="202"/>
      <c r="AJ101" s="202"/>
      <c r="AK101" s="202"/>
      <c r="AL101" s="202"/>
      <c r="AM101" s="202"/>
      <c r="AN101" s="202"/>
      <c r="AO101" s="202"/>
      <c r="AP101" s="202"/>
      <c r="AQ101" s="202"/>
      <c r="AR101" s="202"/>
      <c r="AS101" s="202"/>
      <c r="AT101" s="202"/>
      <c r="AU101" s="202"/>
      <c r="AV101" s="202"/>
      <c r="AW101" s="202"/>
      <c r="AX101" s="202"/>
      <c r="AY101" s="202"/>
      <c r="AZ101" s="202"/>
      <c r="BA101" s="202"/>
      <c r="BB101" s="202"/>
      <c r="BC101" s="202"/>
    </row>
    <row r="102" spans="1:61" hidden="1">
      <c r="A102" s="202" t="str">
        <f t="shared" si="12"/>
        <v>7101.0.000.000.000.000.000</v>
      </c>
      <c r="B102" s="202">
        <v>7100</v>
      </c>
      <c r="C102" s="202">
        <v>7101</v>
      </c>
      <c r="D102" s="202" t="str">
        <f t="shared" si="13"/>
        <v xml:space="preserve">Turkey Meatballs (OLD NOT ACTIVE) </v>
      </c>
      <c r="E102" s="202" t="str">
        <f t="shared" si="14"/>
        <v xml:space="preserve">N/A_Turkey Meatballs (OLD NOT ACTIVE) </v>
      </c>
      <c r="F102" s="202"/>
      <c r="G102" s="202" t="s">
        <v>965</v>
      </c>
      <c r="H102" s="202" t="s">
        <v>199</v>
      </c>
      <c r="I102" s="213" t="s">
        <v>305</v>
      </c>
      <c r="J102" s="213" t="s">
        <v>305</v>
      </c>
      <c r="K102" s="202">
        <v>0</v>
      </c>
      <c r="L102" s="202">
        <v>0</v>
      </c>
      <c r="M102" s="202" t="s">
        <v>1138</v>
      </c>
      <c r="N102" s="202"/>
      <c r="O102" s="202"/>
      <c r="P102" s="202"/>
      <c r="Q102" s="202"/>
      <c r="R102" s="202"/>
      <c r="S102" s="202"/>
      <c r="T102" s="202"/>
      <c r="U102" s="202"/>
      <c r="V102" s="202"/>
      <c r="W102" s="202"/>
      <c r="X102" s="202"/>
      <c r="Y102" s="202"/>
      <c r="Z102" s="202"/>
      <c r="AA102" s="202"/>
      <c r="AB102" s="202"/>
      <c r="AC102" s="202"/>
      <c r="AD102" s="202"/>
      <c r="AE102" s="202"/>
      <c r="AF102" s="202"/>
      <c r="AG102" s="202"/>
      <c r="AH102" s="202"/>
      <c r="AI102" s="202"/>
      <c r="AJ102" s="202"/>
      <c r="AK102" s="202"/>
      <c r="AL102" s="202"/>
      <c r="AM102" s="202"/>
      <c r="AN102" s="202"/>
      <c r="AO102" s="202"/>
      <c r="AP102" s="202"/>
      <c r="AQ102" s="202"/>
      <c r="AR102" s="202"/>
      <c r="AS102" s="202"/>
      <c r="AT102" s="202"/>
      <c r="AU102" s="202"/>
      <c r="AV102" s="202"/>
      <c r="AW102" s="202"/>
      <c r="AX102" s="202"/>
      <c r="AY102" s="202"/>
      <c r="AZ102" s="202"/>
      <c r="BA102" s="202"/>
      <c r="BB102" s="202"/>
      <c r="BC102" s="202"/>
    </row>
    <row r="103" spans="1:61" hidden="1">
      <c r="A103" s="202" t="str">
        <f t="shared" si="12"/>
        <v>11301.3.000.000.000.000.000</v>
      </c>
      <c r="B103" s="202">
        <v>11300</v>
      </c>
      <c r="C103" s="202">
        <v>11301</v>
      </c>
      <c r="D103" s="202" t="str">
        <f t="shared" si="13"/>
        <v xml:space="preserve">Caprese Pesto Salad Bowl </v>
      </c>
      <c r="E103" s="202" t="str">
        <f t="shared" si="14"/>
        <v xml:space="preserve">BOWL_Caprese Pesto Salad Bowl </v>
      </c>
      <c r="F103" s="202"/>
      <c r="G103" s="202" t="s">
        <v>231</v>
      </c>
      <c r="H103" s="202"/>
      <c r="I103" s="207" t="s">
        <v>917</v>
      </c>
      <c r="J103" s="207" t="s">
        <v>1106</v>
      </c>
      <c r="K103" s="202">
        <v>1</v>
      </c>
      <c r="L103" s="202">
        <v>3</v>
      </c>
      <c r="M103" s="202" t="s">
        <v>1139</v>
      </c>
      <c r="N103" s="202"/>
      <c r="O103" s="202"/>
      <c r="P103" s="202"/>
      <c r="Q103" s="202"/>
      <c r="R103" s="202"/>
      <c r="S103" s="202"/>
      <c r="T103" s="202"/>
      <c r="U103" s="202"/>
      <c r="V103" s="202"/>
      <c r="W103" s="202"/>
      <c r="X103" s="202"/>
      <c r="Y103" s="202"/>
      <c r="Z103" s="202"/>
      <c r="AA103" s="202"/>
      <c r="AB103" s="202"/>
      <c r="AC103" s="202"/>
      <c r="AD103" s="202"/>
      <c r="AE103" s="202"/>
      <c r="AF103" s="202"/>
      <c r="AG103" s="202"/>
      <c r="AH103" s="202"/>
      <c r="AI103" s="202"/>
      <c r="AJ103" s="202"/>
      <c r="AK103" s="202"/>
      <c r="AL103" s="202"/>
      <c r="AM103" s="202"/>
      <c r="AN103" s="202"/>
      <c r="AO103" s="202"/>
      <c r="AP103" s="202"/>
      <c r="AQ103" s="202"/>
      <c r="AR103" s="202"/>
      <c r="AS103" s="202"/>
      <c r="AT103" s="202"/>
      <c r="AU103" s="202"/>
      <c r="AV103" s="202"/>
      <c r="AW103" s="202"/>
      <c r="AX103" s="202"/>
      <c r="AY103" s="202"/>
      <c r="AZ103" s="202"/>
      <c r="BA103" s="202"/>
      <c r="BB103" s="202"/>
      <c r="BC103" s="202"/>
    </row>
    <row r="104" spans="1:61" hidden="1">
      <c r="A104" s="202" t="str">
        <f t="shared" si="12"/>
        <v>7202.0.000.000.000.000.000</v>
      </c>
      <c r="B104" s="202">
        <v>7200</v>
      </c>
      <c r="C104" s="202">
        <v>7202</v>
      </c>
      <c r="D104" s="202" t="str">
        <f t="shared" si="13"/>
        <v>Tortilla Soup (OLD NOT ACTIVE) (Chicken)</v>
      </c>
      <c r="E104" s="202" t="str">
        <f t="shared" si="14"/>
        <v>N/A_Tortilla Soup (OLD NOT ACTIVE) (Chicken)</v>
      </c>
      <c r="F104" s="202" t="s">
        <v>936</v>
      </c>
      <c r="G104" s="202" t="s">
        <v>966</v>
      </c>
      <c r="H104" s="202" t="s">
        <v>201</v>
      </c>
      <c r="I104" s="213" t="s">
        <v>305</v>
      </c>
      <c r="J104" s="213" t="s">
        <v>305</v>
      </c>
      <c r="K104" s="202">
        <v>0</v>
      </c>
      <c r="L104" s="202">
        <v>0</v>
      </c>
      <c r="M104" s="202" t="s">
        <v>1138</v>
      </c>
      <c r="N104" s="202"/>
      <c r="O104" s="202"/>
      <c r="P104" s="202"/>
      <c r="Q104" s="202"/>
      <c r="R104" s="202"/>
      <c r="S104" s="202"/>
      <c r="T104" s="202"/>
      <c r="U104" s="202"/>
      <c r="V104" s="202"/>
      <c r="W104" s="202"/>
      <c r="X104" s="202"/>
      <c r="Y104" s="202"/>
      <c r="Z104" s="202"/>
      <c r="AA104" s="202"/>
      <c r="AB104" s="202"/>
      <c r="AC104" s="202"/>
      <c r="AD104" s="202"/>
      <c r="AE104" s="202"/>
      <c r="AF104" s="202"/>
      <c r="AG104" s="202"/>
      <c r="AH104" s="202"/>
      <c r="AI104" s="202"/>
      <c r="AJ104" s="202"/>
      <c r="AK104" s="202"/>
      <c r="AL104" s="202"/>
      <c r="AM104" s="202"/>
      <c r="AN104" s="202"/>
      <c r="AO104" s="202"/>
      <c r="AP104" s="202"/>
      <c r="AQ104" s="202"/>
      <c r="AR104" s="202"/>
      <c r="AS104" s="202"/>
      <c r="AT104" s="202"/>
      <c r="AU104" s="202"/>
      <c r="AV104" s="202"/>
      <c r="AW104" s="202"/>
      <c r="AX104" s="202"/>
      <c r="AY104" s="202"/>
      <c r="AZ104" s="202"/>
      <c r="BA104" s="202"/>
      <c r="BB104" s="202"/>
      <c r="BC104" s="202"/>
    </row>
    <row r="105" spans="1:61" hidden="1">
      <c r="A105" s="202" t="str">
        <f t="shared" si="12"/>
        <v>7201.0.000.000.000.000.000</v>
      </c>
      <c r="B105" s="202">
        <v>7200</v>
      </c>
      <c r="C105" s="202">
        <v>7201</v>
      </c>
      <c r="D105" s="202" t="str">
        <f t="shared" si="13"/>
        <v>Tortilla Soup (OLD NOT ACTIVE) (Vegetable)</v>
      </c>
      <c r="E105" s="202" t="str">
        <f t="shared" si="14"/>
        <v>N/A_Tortilla Soup (OLD NOT ACTIVE) (Vegetable)</v>
      </c>
      <c r="F105" s="202" t="s">
        <v>945</v>
      </c>
      <c r="G105" s="202" t="s">
        <v>966</v>
      </c>
      <c r="H105" s="202" t="s">
        <v>201</v>
      </c>
      <c r="I105" s="213" t="s">
        <v>305</v>
      </c>
      <c r="J105" s="213" t="s">
        <v>305</v>
      </c>
      <c r="K105" s="202">
        <v>0</v>
      </c>
      <c r="L105" s="202">
        <v>0</v>
      </c>
      <c r="M105" s="202" t="s">
        <v>1138</v>
      </c>
      <c r="N105" s="202"/>
      <c r="O105" s="202"/>
      <c r="P105" s="202"/>
      <c r="Q105" s="202"/>
      <c r="R105" s="202"/>
      <c r="S105" s="202"/>
      <c r="T105" s="202"/>
      <c r="U105" s="202"/>
      <c r="V105" s="202"/>
      <c r="W105" s="202"/>
      <c r="X105" s="202"/>
      <c r="Y105" s="202"/>
      <c r="Z105" s="202"/>
      <c r="AA105" s="202"/>
      <c r="AB105" s="202"/>
      <c r="AC105" s="202"/>
      <c r="AD105" s="202"/>
      <c r="AE105" s="202"/>
      <c r="AF105" s="202"/>
      <c r="AG105" s="202"/>
      <c r="AH105" s="202"/>
      <c r="AI105" s="202"/>
      <c r="AJ105" s="202"/>
      <c r="AK105" s="202"/>
      <c r="AL105" s="202"/>
      <c r="AM105" s="202"/>
      <c r="AN105" s="202"/>
      <c r="AO105" s="202"/>
      <c r="AP105" s="202"/>
      <c r="AQ105" s="202"/>
      <c r="AR105" s="202"/>
      <c r="AS105" s="202"/>
      <c r="AT105" s="202"/>
      <c r="AU105" s="202"/>
      <c r="AV105" s="202"/>
      <c r="AW105" s="202"/>
      <c r="AX105" s="202"/>
      <c r="AY105" s="202"/>
      <c r="AZ105" s="202"/>
      <c r="BA105" s="202"/>
      <c r="BB105" s="202"/>
      <c r="BC105" s="202"/>
    </row>
    <row r="106" spans="1:61" hidden="1">
      <c r="A106" s="202" t="str">
        <f t="shared" si="12"/>
        <v>40301.3.000.000.000.000.000</v>
      </c>
      <c r="B106" s="202">
        <v>40300</v>
      </c>
      <c r="C106" s="202">
        <v>40301</v>
      </c>
      <c r="D106" s="202" t="str">
        <f t="shared" si="13"/>
        <v xml:space="preserve">Minestrone Soup </v>
      </c>
      <c r="E106" s="202" t="str">
        <f t="shared" si="14"/>
        <v xml:space="preserve">SOUP_Minestrone Soup </v>
      </c>
      <c r="F106" s="202"/>
      <c r="G106" s="202" t="s">
        <v>708</v>
      </c>
      <c r="H106" s="202" t="s">
        <v>708</v>
      </c>
      <c r="I106" s="213" t="s">
        <v>918</v>
      </c>
      <c r="J106" s="207" t="s">
        <v>918</v>
      </c>
      <c r="K106" s="202">
        <v>1</v>
      </c>
      <c r="L106" s="202">
        <v>3</v>
      </c>
      <c r="M106" s="202" t="s">
        <v>1139</v>
      </c>
      <c r="N106" s="202"/>
      <c r="O106" s="202"/>
      <c r="P106" s="202"/>
      <c r="Q106" s="202"/>
      <c r="R106" s="202"/>
      <c r="S106" s="202"/>
      <c r="T106" s="202"/>
      <c r="U106" s="202"/>
      <c r="V106" s="202"/>
      <c r="W106" s="202"/>
      <c r="X106" s="202"/>
      <c r="Y106" s="202"/>
      <c r="Z106" s="202"/>
      <c r="AA106" s="202"/>
      <c r="AB106" s="202"/>
      <c r="AC106" s="202"/>
      <c r="AD106" s="202"/>
      <c r="AE106" s="202"/>
      <c r="AF106" s="202"/>
      <c r="AG106" s="202"/>
      <c r="AH106" s="202"/>
      <c r="AI106" s="202"/>
      <c r="AJ106" s="202"/>
      <c r="AK106" s="202"/>
      <c r="AL106" s="202"/>
      <c r="AM106" s="202"/>
      <c r="AN106" s="202"/>
      <c r="AO106" s="202"/>
      <c r="AP106" s="202"/>
      <c r="AQ106" s="202"/>
      <c r="AR106" s="202"/>
      <c r="AS106" s="202"/>
      <c r="AT106" s="202"/>
      <c r="AU106" s="202"/>
      <c r="AV106" s="202"/>
      <c r="AW106" s="202"/>
      <c r="AX106" s="202"/>
      <c r="AY106" s="202"/>
      <c r="AZ106" s="202"/>
      <c r="BA106" s="202"/>
      <c r="BB106" s="202"/>
      <c r="BC106" s="202"/>
    </row>
    <row r="107" spans="1:61" hidden="1">
      <c r="A107" s="202" t="str">
        <f t="shared" si="12"/>
        <v>50201.3.000.000.000.000.000</v>
      </c>
      <c r="B107" s="202">
        <v>50200</v>
      </c>
      <c r="C107" s="202">
        <v>50201</v>
      </c>
      <c r="D107" s="202" t="str">
        <f t="shared" si="13"/>
        <v xml:space="preserve">Vitality Shot: Blood Orange </v>
      </c>
      <c r="E107" s="202" t="str">
        <f t="shared" si="14"/>
        <v xml:space="preserve">BEVERAGE_Vitality Shot: Blood Orange </v>
      </c>
      <c r="F107" s="202"/>
      <c r="G107" s="202" t="s">
        <v>914</v>
      </c>
      <c r="H107" s="202" t="s">
        <v>912</v>
      </c>
      <c r="I107" s="213" t="s">
        <v>920</v>
      </c>
      <c r="J107" s="243" t="s">
        <v>920</v>
      </c>
      <c r="K107" s="202">
        <v>1</v>
      </c>
      <c r="L107" s="202">
        <v>3</v>
      </c>
      <c r="M107" s="202" t="s">
        <v>1139</v>
      </c>
      <c r="N107" s="202"/>
      <c r="O107" s="202"/>
      <c r="P107" s="202"/>
      <c r="Q107" s="202"/>
      <c r="R107" s="202"/>
      <c r="S107" s="202"/>
      <c r="T107" s="202"/>
      <c r="U107" s="202"/>
      <c r="V107" s="202"/>
      <c r="W107" s="202"/>
      <c r="X107" s="202"/>
      <c r="Y107" s="202"/>
      <c r="Z107" s="202"/>
      <c r="AA107" s="202"/>
      <c r="AB107" s="202"/>
      <c r="AC107" s="202"/>
      <c r="AD107" s="202"/>
      <c r="AE107" s="202"/>
      <c r="AF107" s="202"/>
      <c r="AG107" s="202"/>
      <c r="AH107" s="202"/>
      <c r="AI107" s="202"/>
      <c r="AJ107" s="202"/>
      <c r="AK107" s="202"/>
      <c r="AL107" s="202"/>
      <c r="AM107" s="202"/>
      <c r="AN107" s="202"/>
      <c r="AO107" s="202"/>
      <c r="AP107" s="202"/>
      <c r="AQ107" s="202"/>
      <c r="AR107" s="202"/>
      <c r="AS107" s="202"/>
      <c r="AT107" s="202"/>
      <c r="AU107" s="202"/>
      <c r="AV107" s="202"/>
      <c r="AW107" s="202"/>
      <c r="AX107" s="202"/>
      <c r="AY107" s="202"/>
      <c r="AZ107" s="202"/>
      <c r="BA107" s="202"/>
      <c r="BB107" s="202"/>
      <c r="BC107" s="202"/>
    </row>
    <row r="108" spans="1:61" hidden="1">
      <c r="A108" s="202" t="str">
        <f t="shared" si="12"/>
        <v>50202.3.000.000.000.000.000</v>
      </c>
      <c r="B108" s="202">
        <v>50200</v>
      </c>
      <c r="C108" s="202">
        <v>50202</v>
      </c>
      <c r="D108" s="202" t="str">
        <f t="shared" si="13"/>
        <v xml:space="preserve">Vitality Shot: Blood Orange (Pair) </v>
      </c>
      <c r="E108" s="202" t="str">
        <f t="shared" si="14"/>
        <v xml:space="preserve">BEVERAGE_Vitality Shot: Blood Orange (Pair) </v>
      </c>
      <c r="F108" s="202"/>
      <c r="G108" s="202" t="s">
        <v>915</v>
      </c>
      <c r="H108" s="202" t="s">
        <v>912</v>
      </c>
      <c r="I108" s="213" t="s">
        <v>920</v>
      </c>
      <c r="J108" s="243" t="s">
        <v>920</v>
      </c>
      <c r="K108" s="202">
        <v>1</v>
      </c>
      <c r="L108" s="202">
        <v>3</v>
      </c>
      <c r="M108" s="202" t="s">
        <v>1139</v>
      </c>
      <c r="N108" s="202"/>
      <c r="O108" s="202"/>
      <c r="P108" s="202"/>
      <c r="Q108" s="202"/>
      <c r="R108" s="202"/>
      <c r="S108" s="202"/>
      <c r="T108" s="202"/>
      <c r="U108" s="202"/>
      <c r="V108" s="202"/>
      <c r="W108" s="202"/>
      <c r="X108" s="202"/>
      <c r="Y108" s="202"/>
      <c r="Z108" s="202"/>
      <c r="AA108" s="202"/>
      <c r="AB108" s="202"/>
      <c r="AC108" s="202"/>
      <c r="AD108" s="202"/>
      <c r="AE108" s="202"/>
      <c r="AF108" s="202"/>
      <c r="AG108" s="202"/>
      <c r="AH108" s="202"/>
      <c r="AI108" s="202"/>
      <c r="AJ108" s="202"/>
      <c r="AK108" s="202"/>
      <c r="AL108" s="202"/>
      <c r="AM108" s="202"/>
      <c r="AN108" s="202"/>
      <c r="AO108" s="202"/>
      <c r="AP108" s="202"/>
      <c r="AQ108" s="202"/>
      <c r="AR108" s="202"/>
      <c r="AS108" s="202"/>
      <c r="AT108" s="202"/>
      <c r="AU108" s="202"/>
      <c r="AV108" s="202"/>
      <c r="AW108" s="202"/>
      <c r="AX108" s="202"/>
      <c r="AY108" s="202"/>
      <c r="AZ108" s="202"/>
      <c r="BA108" s="202"/>
      <c r="BB108" s="202"/>
      <c r="BC108" s="202"/>
    </row>
    <row r="109" spans="1:61" ht="1.05" customHeight="1">
      <c r="A109" s="202" t="str">
        <f t="shared" si="12"/>
        <v>1202.3.000.000.000.000.000</v>
      </c>
      <c r="B109" s="202">
        <v>1200</v>
      </c>
      <c r="C109" s="202">
        <v>1202</v>
      </c>
      <c r="D109" s="202" t="str">
        <f t="shared" si="13"/>
        <v>Zucchini 'Spaghetti' Pomodoro  (Pomodoro)</v>
      </c>
      <c r="E109" s="202" t="str">
        <f t="shared" si="14"/>
        <v>ENTRÉE_Zucchini 'Spaghetti' Pomodoro  (Pomodoro)</v>
      </c>
      <c r="F109" s="202" t="s">
        <v>939</v>
      </c>
      <c r="G109" s="202" t="s">
        <v>656</v>
      </c>
      <c r="H109" s="202"/>
      <c r="I109" s="207" t="s">
        <v>916</v>
      </c>
      <c r="J109" s="207" t="s">
        <v>916</v>
      </c>
      <c r="K109" s="202">
        <v>1</v>
      </c>
      <c r="L109" s="202">
        <v>3</v>
      </c>
      <c r="M109" s="202" t="s">
        <v>1139</v>
      </c>
      <c r="N109" s="202"/>
      <c r="O109" s="202"/>
      <c r="P109" s="202"/>
      <c r="Q109" s="202"/>
      <c r="R109" s="202"/>
      <c r="S109" s="202"/>
      <c r="T109" s="202"/>
      <c r="U109" s="202"/>
      <c r="V109" s="202"/>
      <c r="W109" s="202"/>
      <c r="X109" s="202"/>
      <c r="Y109" s="202"/>
      <c r="Z109" s="202"/>
      <c r="AA109" s="202"/>
      <c r="AB109" s="202"/>
      <c r="AC109" s="202"/>
      <c r="AD109" s="202"/>
      <c r="AE109" s="202"/>
      <c r="AF109" s="202"/>
      <c r="AG109" s="202"/>
      <c r="AH109" s="202"/>
      <c r="AI109" s="202"/>
      <c r="AJ109" s="202"/>
      <c r="AK109" s="202"/>
      <c r="AL109" s="202"/>
      <c r="AM109" s="202"/>
      <c r="AN109" s="202"/>
      <c r="AO109" s="202"/>
      <c r="AP109" s="202"/>
      <c r="AQ109" s="202"/>
      <c r="AR109" s="202"/>
      <c r="AS109" s="202"/>
      <c r="AT109" s="202"/>
      <c r="AU109" s="202"/>
      <c r="AV109" s="202"/>
      <c r="AW109" s="202"/>
      <c r="AX109" s="202"/>
      <c r="AY109" s="202"/>
      <c r="AZ109" s="202"/>
      <c r="BA109" s="202"/>
      <c r="BB109" s="202"/>
      <c r="BC109" s="202"/>
    </row>
    <row r="110" spans="1:61">
      <c r="A110" s="202" t="str">
        <f t="shared" si="12"/>
        <v>30101.3.000.000.000.000.000</v>
      </c>
      <c r="B110" s="202">
        <v>30100</v>
      </c>
      <c r="C110" s="202">
        <v>30101</v>
      </c>
      <c r="D110" s="202" t="str">
        <f t="shared" si="13"/>
        <v xml:space="preserve">Chicken Paillard  </v>
      </c>
      <c r="E110" s="202" t="str">
        <f t="shared" si="14"/>
        <v xml:space="preserve">ENTRÉE_Chicken Paillard  </v>
      </c>
      <c r="F110" s="202"/>
      <c r="G110" s="202" t="s">
        <v>629</v>
      </c>
      <c r="H110" s="202" t="s">
        <v>630</v>
      </c>
      <c r="I110" s="213" t="s">
        <v>916</v>
      </c>
      <c r="J110" s="213" t="s">
        <v>916</v>
      </c>
      <c r="K110" s="202">
        <v>2</v>
      </c>
      <c r="L110" s="202">
        <v>3</v>
      </c>
      <c r="M110" s="202" t="s">
        <v>1139</v>
      </c>
      <c r="N110" s="202"/>
      <c r="O110" s="202"/>
      <c r="P110" s="202"/>
      <c r="Q110" s="202"/>
      <c r="R110" s="202"/>
      <c r="S110" s="202"/>
      <c r="T110" s="202"/>
      <c r="U110" s="202"/>
      <c r="V110" s="202"/>
      <c r="W110" s="202"/>
      <c r="X110" s="202"/>
      <c r="Y110" s="202"/>
      <c r="Z110" s="202"/>
      <c r="AA110" s="202"/>
      <c r="AB110" s="202"/>
      <c r="AC110" s="202"/>
      <c r="AD110" s="202"/>
      <c r="AE110" s="202"/>
      <c r="AF110" s="202"/>
      <c r="AG110" s="202"/>
      <c r="AH110" s="202"/>
      <c r="AI110" s="202"/>
      <c r="AJ110" s="202"/>
      <c r="AK110" s="202"/>
      <c r="AL110" s="202"/>
      <c r="AM110" s="202"/>
      <c r="AN110" s="202"/>
      <c r="AO110" s="202"/>
      <c r="AP110" s="202"/>
      <c r="AQ110" s="202"/>
      <c r="AR110" s="202"/>
      <c r="AS110" s="202"/>
      <c r="AT110" s="202"/>
      <c r="AU110" s="202"/>
      <c r="AV110" s="202"/>
      <c r="AW110" s="202"/>
      <c r="AX110" s="202"/>
      <c r="AY110" s="202"/>
      <c r="AZ110" s="202"/>
      <c r="BA110" s="202"/>
      <c r="BB110" s="202"/>
      <c r="BC110" s="202"/>
    </row>
    <row r="111" spans="1:61" hidden="1">
      <c r="A111" s="6" t="str">
        <f>CONCATENATE(C111,".",IF(L111="","000",L111),".",IF(N111="","000",N111),".",IF(P111="","000",P111),".",IF(R111="","000",R111),".",IF(T111="","000",T111),".",IF(X111="","000",X111))</f>
        <v>10903.3.000.000.000.000.000</v>
      </c>
      <c r="B111" s="6">
        <v>10900</v>
      </c>
      <c r="C111" s="6">
        <v>10903</v>
      </c>
      <c r="D111" s="6" t="s">
        <v>526</v>
      </c>
      <c r="E111" s="6" t="str">
        <f t="shared" si="14"/>
        <v xml:space="preserve">BEVERAGE_Cold Brew   </v>
      </c>
      <c r="F111" s="6"/>
      <c r="G111" s="6" t="s">
        <v>526</v>
      </c>
      <c r="H111" s="6"/>
      <c r="I111" s="6" t="s">
        <v>920</v>
      </c>
      <c r="J111" s="207" t="s">
        <v>919</v>
      </c>
      <c r="K111" s="202">
        <v>1</v>
      </c>
      <c r="L111" s="6">
        <v>3</v>
      </c>
      <c r="M111" s="202" t="s">
        <v>1139</v>
      </c>
      <c r="N111" s="6"/>
      <c r="O111" s="6"/>
      <c r="P111" s="6"/>
      <c r="Q111" s="6"/>
      <c r="R111" s="6"/>
      <c r="S111" s="6"/>
      <c r="T111" s="6"/>
      <c r="U111" s="6"/>
      <c r="V111" s="6"/>
      <c r="W111" s="6"/>
      <c r="X111" s="6"/>
      <c r="Y111" s="6"/>
      <c r="Z111" s="6"/>
      <c r="AA111" s="6"/>
      <c r="AB111" s="6"/>
      <c r="AC111" s="6"/>
      <c r="AD111" s="6"/>
      <c r="AE111" s="6"/>
      <c r="AF111" s="6"/>
      <c r="AG111" s="6"/>
      <c r="AH111" s="6"/>
      <c r="AI111" s="6"/>
      <c r="AJ111" s="6"/>
      <c r="AK111" s="6"/>
      <c r="AL111" s="6"/>
      <c r="AM111" s="6"/>
      <c r="AN111" s="6"/>
      <c r="AO111" s="6"/>
      <c r="AP111" s="6"/>
      <c r="AQ111" s="6"/>
      <c r="AR111" s="6"/>
      <c r="AS111" s="6"/>
      <c r="AT111" s="6"/>
      <c r="AU111" s="6"/>
      <c r="AV111" s="6"/>
      <c r="AW111" s="6"/>
      <c r="AX111" s="6"/>
      <c r="AY111" s="6"/>
      <c r="AZ111" s="6"/>
      <c r="BA111" s="6"/>
      <c r="BB111" s="6"/>
      <c r="BC111" s="6"/>
      <c r="BD111" s="6"/>
      <c r="BE111" s="6"/>
      <c r="BF111" s="6"/>
      <c r="BG111" s="6"/>
      <c r="BH111" s="6"/>
      <c r="BI111" s="6"/>
    </row>
    <row r="112" spans="1:61" hidden="1">
      <c r="A112" s="202" t="str">
        <f>CONCATENATE(C112,".",IF(L112="","000",L112),".",IF(N112="","000",N112),".",IF(P112="","000",P112),".",IF(R112="","000",R112),".",IF(T112="","000",T112),".",IF(V112="","000",V112))</f>
        <v>7901.0.000.000.000.000.000</v>
      </c>
      <c r="B112" s="202">
        <v>7900</v>
      </c>
      <c r="C112" s="202">
        <v>7901</v>
      </c>
      <c r="D112" s="202" t="str">
        <f t="shared" ref="D112:D126" si="15">CONCATENATE(G112," ",F112)</f>
        <v xml:space="preserve">Chicken &amp; Rice Soup </v>
      </c>
      <c r="E112" s="202" t="str">
        <f t="shared" si="14"/>
        <v xml:space="preserve">SOUP_Chicken &amp; Rice Soup </v>
      </c>
      <c r="F112" s="202"/>
      <c r="G112" s="202" t="s">
        <v>212</v>
      </c>
      <c r="H112" s="202" t="s">
        <v>212</v>
      </c>
      <c r="I112" s="213" t="s">
        <v>918</v>
      </c>
      <c r="J112" s="207" t="s">
        <v>918</v>
      </c>
      <c r="K112" s="202">
        <v>0</v>
      </c>
      <c r="L112" s="202">
        <v>0</v>
      </c>
      <c r="M112" s="202" t="s">
        <v>1138</v>
      </c>
      <c r="N112" s="202"/>
      <c r="O112" s="202"/>
      <c r="P112" s="202"/>
      <c r="Q112" s="202"/>
      <c r="R112" s="202"/>
      <c r="S112" s="202"/>
      <c r="T112" s="202"/>
      <c r="U112" s="202"/>
      <c r="V112" s="202"/>
      <c r="W112" s="202"/>
      <c r="X112" s="202"/>
      <c r="Y112" s="202"/>
      <c r="Z112" s="202"/>
      <c r="AA112" s="202"/>
      <c r="AB112" s="202"/>
      <c r="AC112" s="202"/>
      <c r="AD112" s="202"/>
      <c r="AE112" s="202"/>
      <c r="AF112" s="202"/>
      <c r="AG112" s="202"/>
      <c r="AH112" s="202"/>
      <c r="AI112" s="202"/>
      <c r="AJ112" s="202"/>
      <c r="AK112" s="202"/>
      <c r="AL112" s="202"/>
      <c r="AM112" s="202"/>
      <c r="AN112" s="202"/>
      <c r="AO112" s="202"/>
      <c r="AP112" s="202"/>
      <c r="AQ112" s="202"/>
      <c r="AR112" s="202"/>
      <c r="AS112" s="202"/>
      <c r="AT112" s="202"/>
      <c r="AU112" s="202"/>
      <c r="AV112" s="202"/>
      <c r="AW112" s="202"/>
      <c r="AX112" s="202"/>
      <c r="AY112" s="202"/>
      <c r="AZ112" s="202"/>
      <c r="BA112" s="202"/>
      <c r="BB112" s="202"/>
      <c r="BC112" s="202"/>
    </row>
    <row r="113" spans="1:61" hidden="1">
      <c r="A113" s="6" t="str">
        <f>CONCATENATE(C113,".",IF(L113="","000",L113),".",IF(N113="","000",N113),".",IF(P113="","000",P113),".",IF(R113="","000",R113),".",IF(T113="","000",T113),".",IF(X113="","000",X113))</f>
        <v>11302.3.000.000.000.000.000</v>
      </c>
      <c r="B113" s="6">
        <v>11300</v>
      </c>
      <c r="C113" s="6">
        <v>11302</v>
      </c>
      <c r="D113" s="6" t="str">
        <f t="shared" si="15"/>
        <v xml:space="preserve">Caprese Pesto Salad Bowl with Chicken </v>
      </c>
      <c r="E113" s="6" t="str">
        <f t="shared" ref="E113:E144" si="16">CONCATENATE(I113,"_",G113," ",F113)</f>
        <v xml:space="preserve">BOWL_Caprese Pesto Salad Bowl with Chicken </v>
      </c>
      <c r="F113" s="6"/>
      <c r="G113" s="6" t="s">
        <v>1080</v>
      </c>
      <c r="H113" s="6"/>
      <c r="I113" s="207" t="s">
        <v>917</v>
      </c>
      <c r="J113" s="207" t="s">
        <v>1106</v>
      </c>
      <c r="K113" s="6">
        <v>1</v>
      </c>
      <c r="L113" s="6">
        <v>3</v>
      </c>
      <c r="M113" s="202" t="s">
        <v>1139</v>
      </c>
      <c r="N113" s="6"/>
      <c r="O113" s="6"/>
      <c r="P113" s="6"/>
      <c r="Q113" s="6"/>
      <c r="R113" s="6"/>
      <c r="S113" s="6"/>
      <c r="T113" s="6"/>
      <c r="U113" s="6"/>
      <c r="V113" s="6"/>
      <c r="W113" s="6"/>
      <c r="X113" s="6"/>
      <c r="Y113" s="6"/>
      <c r="Z113" s="6"/>
      <c r="AA113" s="6"/>
      <c r="AB113" s="6"/>
      <c r="AC113" s="6"/>
      <c r="AD113" s="6"/>
      <c r="AE113" s="6"/>
      <c r="AF113" s="6"/>
      <c r="AG113" s="6"/>
      <c r="AH113" s="6"/>
      <c r="AI113" s="6"/>
      <c r="AJ113" s="6"/>
      <c r="AK113" s="6"/>
      <c r="AL113" s="6"/>
      <c r="AM113" s="6"/>
      <c r="AN113" s="6"/>
      <c r="AO113" s="6"/>
      <c r="AP113" s="6"/>
      <c r="AQ113" s="6"/>
      <c r="AR113" s="6"/>
      <c r="AS113" s="6"/>
      <c r="AT113" s="6"/>
      <c r="AU113" s="6"/>
      <c r="AV113" s="6"/>
      <c r="AW113" s="6"/>
      <c r="AX113" s="6"/>
      <c r="AY113" s="6"/>
      <c r="AZ113" s="6"/>
      <c r="BA113" s="6"/>
      <c r="BB113" s="6"/>
      <c r="BC113" s="6"/>
      <c r="BD113" s="6"/>
      <c r="BE113" s="6"/>
      <c r="BF113" s="6"/>
      <c r="BG113" s="6"/>
      <c r="BH113" s="6"/>
      <c r="BI113" s="6"/>
    </row>
    <row r="114" spans="1:61" hidden="1">
      <c r="A114" s="202" t="str">
        <f>CONCATENATE(C114,".",IF(L114="","000",L114),".",IF(N114="","000",N114),".",IF(P114="","000",P114),".",IF(R114="","000",R114),".",IF(T114="","000",T114),".",IF(V114="","000",V114))</f>
        <v>8101.0.000.000.000.000.000</v>
      </c>
      <c r="B114" s="202">
        <v>8100</v>
      </c>
      <c r="C114" s="202">
        <v>8101</v>
      </c>
      <c r="D114" s="202" t="str">
        <f t="shared" si="15"/>
        <v xml:space="preserve">Chive Mashed Potatoes </v>
      </c>
      <c r="E114" s="202" t="str">
        <f t="shared" si="16"/>
        <v xml:space="preserve">SIDE_Chive Mashed Potatoes </v>
      </c>
      <c r="F114" s="202"/>
      <c r="G114" s="202" t="s">
        <v>113</v>
      </c>
      <c r="H114" s="202" t="s">
        <v>113</v>
      </c>
      <c r="I114" s="213" t="s">
        <v>921</v>
      </c>
      <c r="J114" s="207" t="s">
        <v>921</v>
      </c>
      <c r="K114" s="202">
        <v>0</v>
      </c>
      <c r="L114" s="202">
        <v>0</v>
      </c>
      <c r="M114" s="202" t="s">
        <v>1138</v>
      </c>
      <c r="N114" s="202"/>
      <c r="O114" s="202"/>
      <c r="P114" s="202"/>
      <c r="Q114" s="202"/>
      <c r="R114" s="202"/>
      <c r="S114" s="202"/>
      <c r="T114" s="202"/>
      <c r="U114" s="202"/>
      <c r="V114" s="202"/>
      <c r="W114" s="202"/>
      <c r="X114" s="202"/>
      <c r="Y114" s="202"/>
      <c r="Z114" s="202"/>
      <c r="AA114" s="202"/>
      <c r="AB114" s="202"/>
      <c r="AC114" s="202"/>
      <c r="AD114" s="202"/>
      <c r="AE114" s="202"/>
      <c r="AF114" s="202"/>
      <c r="AG114" s="202"/>
      <c r="AH114" s="202"/>
      <c r="AI114" s="202"/>
      <c r="AJ114" s="202"/>
      <c r="AK114" s="202"/>
      <c r="AL114" s="202"/>
      <c r="AM114" s="202"/>
      <c r="AN114" s="202"/>
      <c r="AO114" s="202"/>
      <c r="AP114" s="202"/>
      <c r="AQ114" s="202"/>
      <c r="AR114" s="202"/>
      <c r="AS114" s="202"/>
      <c r="AT114" s="202"/>
      <c r="AU114" s="202"/>
      <c r="AV114" s="202"/>
      <c r="AW114" s="202"/>
      <c r="AX114" s="202"/>
      <c r="AY114" s="202"/>
      <c r="AZ114" s="202"/>
      <c r="BA114" s="202"/>
      <c r="BB114" s="202"/>
      <c r="BC114" s="202"/>
    </row>
    <row r="115" spans="1:61" hidden="1">
      <c r="A115" s="202" t="str">
        <f>CONCATENATE(C115,".",IF(L115="","000",L115),".",IF(N115="","000",N115),".",IF(P115="","000",P115),".",IF(R115="","000",R115),".",IF(T115="","000",T115),".",IF(V115="","000",V115))</f>
        <v>8202.0.000.000.000.000.000</v>
      </c>
      <c r="B115" s="202">
        <v>8200</v>
      </c>
      <c r="C115" s="202">
        <v>8202</v>
      </c>
      <c r="D115" s="202" t="str">
        <f t="shared" si="15"/>
        <v xml:space="preserve">Grilled Chicken Breast </v>
      </c>
      <c r="E115" s="202" t="str">
        <f t="shared" si="16"/>
        <v xml:space="preserve">SIDE_Grilled Chicken Breast </v>
      </c>
      <c r="F115" s="202"/>
      <c r="G115" s="202" t="s">
        <v>213</v>
      </c>
      <c r="H115" s="202"/>
      <c r="I115" s="213" t="s">
        <v>921</v>
      </c>
      <c r="J115" s="207" t="s">
        <v>921</v>
      </c>
      <c r="K115" s="202">
        <v>0</v>
      </c>
      <c r="L115" s="202">
        <v>0</v>
      </c>
      <c r="M115" s="202" t="s">
        <v>1138</v>
      </c>
      <c r="N115" s="202"/>
      <c r="O115" s="202"/>
      <c r="P115" s="202"/>
      <c r="Q115" s="202"/>
      <c r="R115" s="202"/>
      <c r="S115" s="202"/>
      <c r="T115" s="202"/>
      <c r="U115" s="202"/>
      <c r="V115" s="202"/>
      <c r="W115" s="202"/>
      <c r="X115" s="202"/>
      <c r="Y115" s="202"/>
      <c r="Z115" s="202"/>
      <c r="AA115" s="202"/>
      <c r="AB115" s="202"/>
      <c r="AC115" s="202"/>
      <c r="AD115" s="202"/>
      <c r="AE115" s="202"/>
      <c r="AF115" s="202"/>
      <c r="AG115" s="202"/>
      <c r="AH115" s="202"/>
      <c r="AI115" s="202"/>
      <c r="AJ115" s="202"/>
      <c r="AK115" s="202"/>
      <c r="AL115" s="202"/>
      <c r="AM115" s="202"/>
      <c r="AN115" s="202"/>
      <c r="AO115" s="202"/>
      <c r="AP115" s="202"/>
      <c r="AQ115" s="202"/>
      <c r="AR115" s="202"/>
      <c r="AS115" s="202"/>
      <c r="AT115" s="202"/>
      <c r="AU115" s="202"/>
      <c r="AV115" s="202"/>
      <c r="AW115" s="202"/>
      <c r="AX115" s="202"/>
      <c r="AY115" s="202"/>
      <c r="AZ115" s="202"/>
      <c r="BA115" s="202"/>
      <c r="BB115" s="202"/>
      <c r="BC115" s="202"/>
    </row>
    <row r="116" spans="1:61" hidden="1">
      <c r="A116" s="202" t="str">
        <f>CONCATENATE(C116,".",IF(L116="","000",L116),".",IF(N116="","000",N116),".",IF(P116="","000",P116),".",IF(R116="","000",R116),".",IF(T116="","000",T116),".",IF(V116="","000",V116))</f>
        <v>8301.0.000.000.000.000.000</v>
      </c>
      <c r="B116" s="202">
        <v>8300</v>
      </c>
      <c r="C116" s="202">
        <v>8301</v>
      </c>
      <c r="D116" s="202" t="str">
        <f t="shared" si="15"/>
        <v xml:space="preserve">Grilled Hanger Steak (OLD NOT ACTIVE) </v>
      </c>
      <c r="E116" s="202" t="str">
        <f t="shared" si="16"/>
        <v xml:space="preserve">SIDE_Grilled Hanger Steak (OLD NOT ACTIVE) </v>
      </c>
      <c r="F116" s="202"/>
      <c r="G116" s="202" t="s">
        <v>967</v>
      </c>
      <c r="H116" s="202"/>
      <c r="I116" s="213" t="s">
        <v>921</v>
      </c>
      <c r="J116" s="207" t="s">
        <v>921</v>
      </c>
      <c r="K116" s="202">
        <v>0</v>
      </c>
      <c r="L116" s="202">
        <v>0</v>
      </c>
      <c r="M116" s="202" t="s">
        <v>1138</v>
      </c>
      <c r="N116" s="202"/>
      <c r="O116" s="202"/>
      <c r="P116" s="202"/>
      <c r="Q116" s="202"/>
      <c r="R116" s="202"/>
      <c r="S116" s="202"/>
      <c r="T116" s="202"/>
      <c r="U116" s="202"/>
      <c r="V116" s="202"/>
      <c r="W116" s="202"/>
      <c r="X116" s="202"/>
      <c r="Y116" s="202"/>
      <c r="Z116" s="202"/>
      <c r="AA116" s="202"/>
      <c r="AB116" s="202"/>
      <c r="AC116" s="202"/>
      <c r="AD116" s="202"/>
      <c r="AE116" s="202"/>
      <c r="AF116" s="202"/>
      <c r="AG116" s="202"/>
      <c r="AH116" s="202"/>
      <c r="AI116" s="202"/>
      <c r="AJ116" s="202"/>
      <c r="AK116" s="202"/>
      <c r="AL116" s="202"/>
      <c r="AM116" s="202"/>
      <c r="AN116" s="202"/>
      <c r="AO116" s="202"/>
      <c r="AP116" s="202"/>
      <c r="AQ116" s="202"/>
      <c r="AR116" s="202"/>
      <c r="AS116" s="202"/>
      <c r="AT116" s="202"/>
      <c r="AU116" s="202"/>
      <c r="AV116" s="202"/>
      <c r="AW116" s="202"/>
      <c r="AX116" s="202"/>
      <c r="AY116" s="202"/>
      <c r="AZ116" s="202"/>
      <c r="BA116" s="202"/>
      <c r="BB116" s="202"/>
      <c r="BC116" s="202"/>
    </row>
    <row r="117" spans="1:61" hidden="1">
      <c r="A117" s="202" t="str">
        <f>CONCATENATE(C117,".",IF(L117="","000",L117),".",IF(N117="","000",N117),".",IF(P117="","000",P117),".",IF(R117="","000",R117),".",IF(T117="","000",T117),".",IF(V117="","000",V117))</f>
        <v>8401.0.000.000.000.000.000</v>
      </c>
      <c r="B117" s="202">
        <v>8400</v>
      </c>
      <c r="C117" s="202">
        <v>8401</v>
      </c>
      <c r="D117" s="202" t="str">
        <f t="shared" si="15"/>
        <v xml:space="preserve">Grilled Jumbo Shrimp (OLD NOT ACTIVE) </v>
      </c>
      <c r="E117" s="202" t="str">
        <f t="shared" si="16"/>
        <v xml:space="preserve">SIDE_Grilled Jumbo Shrimp (OLD NOT ACTIVE) </v>
      </c>
      <c r="F117" s="202"/>
      <c r="G117" s="202" t="s">
        <v>968</v>
      </c>
      <c r="H117" s="202"/>
      <c r="I117" s="213" t="s">
        <v>921</v>
      </c>
      <c r="J117" s="207" t="s">
        <v>921</v>
      </c>
      <c r="K117" s="202">
        <v>0</v>
      </c>
      <c r="L117" s="202">
        <v>0</v>
      </c>
      <c r="M117" s="202" t="s">
        <v>1138</v>
      </c>
      <c r="N117" s="202"/>
      <c r="O117" s="202"/>
      <c r="P117" s="202"/>
      <c r="Q117" s="202"/>
      <c r="R117" s="202"/>
      <c r="S117" s="202"/>
      <c r="T117" s="202"/>
      <c r="U117" s="202"/>
      <c r="V117" s="202"/>
      <c r="W117" s="202"/>
      <c r="X117" s="202"/>
      <c r="Y117" s="202"/>
      <c r="Z117" s="202"/>
      <c r="AA117" s="202"/>
      <c r="AB117" s="202"/>
      <c r="AC117" s="202"/>
      <c r="AD117" s="202"/>
      <c r="AE117" s="202"/>
      <c r="AF117" s="202"/>
      <c r="AG117" s="202"/>
      <c r="AH117" s="202"/>
      <c r="AI117" s="202"/>
      <c r="AJ117" s="202"/>
      <c r="AK117" s="202"/>
      <c r="AL117" s="202"/>
      <c r="AM117" s="202"/>
      <c r="AN117" s="202"/>
      <c r="AO117" s="202"/>
      <c r="AP117" s="202"/>
      <c r="AQ117" s="202"/>
      <c r="AR117" s="202"/>
      <c r="AS117" s="202"/>
      <c r="AT117" s="202"/>
      <c r="AU117" s="202"/>
      <c r="AV117" s="202"/>
      <c r="AW117" s="202"/>
      <c r="AX117" s="202"/>
      <c r="AY117" s="202"/>
      <c r="AZ117" s="202"/>
      <c r="BA117" s="202"/>
      <c r="BB117" s="202"/>
      <c r="BC117" s="202"/>
    </row>
    <row r="118" spans="1:61" hidden="1">
      <c r="A118" s="202" t="str">
        <f>CONCATENATE(C118,".",IF(L118="","000",L118),".",IF(N118="","000",N118),".",IF(P118="","000",P118),".",IF(R118="","000",R118),".",IF(T118="","000",T118),".",IF(V118="","000",V118))</f>
        <v>8501.0.000.000.000.000.000</v>
      </c>
      <c r="B118" s="202">
        <v>8500</v>
      </c>
      <c r="C118" s="202">
        <v>8501</v>
      </c>
      <c r="D118" s="202" t="str">
        <f t="shared" si="15"/>
        <v xml:space="preserve">Jasmine Rice </v>
      </c>
      <c r="E118" s="202" t="str">
        <f t="shared" si="16"/>
        <v xml:space="preserve">SIDE_Jasmine Rice </v>
      </c>
      <c r="F118" s="202"/>
      <c r="G118" s="202" t="s">
        <v>124</v>
      </c>
      <c r="H118" s="202"/>
      <c r="I118" s="213" t="s">
        <v>921</v>
      </c>
      <c r="J118" s="207" t="s">
        <v>921</v>
      </c>
      <c r="K118" s="202">
        <v>0</v>
      </c>
      <c r="L118" s="202">
        <v>0</v>
      </c>
      <c r="M118" s="202" t="s">
        <v>1138</v>
      </c>
      <c r="N118" s="202"/>
      <c r="O118" s="202"/>
      <c r="P118" s="202"/>
      <c r="Q118" s="202"/>
      <c r="R118" s="202"/>
      <c r="S118" s="202"/>
      <c r="T118" s="202"/>
      <c r="U118" s="202"/>
      <c r="V118" s="202"/>
      <c r="W118" s="202"/>
      <c r="X118" s="202"/>
      <c r="Y118" s="202"/>
      <c r="Z118" s="202"/>
      <c r="AA118" s="202"/>
      <c r="AB118" s="202"/>
      <c r="AC118" s="202"/>
      <c r="AD118" s="202"/>
      <c r="AE118" s="202"/>
      <c r="AF118" s="202"/>
      <c r="AG118" s="202"/>
      <c r="AH118" s="202"/>
      <c r="AI118" s="202"/>
      <c r="AJ118" s="202"/>
      <c r="AK118" s="202"/>
      <c r="AL118" s="202"/>
      <c r="AM118" s="202"/>
      <c r="AN118" s="202"/>
      <c r="AO118" s="202"/>
      <c r="AP118" s="202"/>
      <c r="AQ118" s="202"/>
      <c r="AR118" s="202"/>
      <c r="AS118" s="202"/>
      <c r="AT118" s="202"/>
      <c r="AU118" s="202"/>
      <c r="AV118" s="202"/>
      <c r="AW118" s="202"/>
      <c r="AX118" s="202"/>
      <c r="AY118" s="202"/>
      <c r="AZ118" s="202"/>
      <c r="BA118" s="202"/>
      <c r="BB118" s="202"/>
      <c r="BC118" s="202"/>
    </row>
    <row r="119" spans="1:61" hidden="1">
      <c r="A119" s="6" t="str">
        <f>CONCATENATE(C119,".",IF(L119="","000",L119),".",IF(N119="","000",N119),".",IF(P119="","000",P119),".",IF(R119="","000",R119),".",IF(T119="","000",T119),".",IF(X119="","000",X119))</f>
        <v>11303.3.000.000.000.000.000</v>
      </c>
      <c r="B119" s="6">
        <v>11300</v>
      </c>
      <c r="C119" s="6">
        <v>11303</v>
      </c>
      <c r="D119" s="6" t="str">
        <f t="shared" si="15"/>
        <v xml:space="preserve">Caprese Pesto Salad Bowl (family style) </v>
      </c>
      <c r="E119" s="6" t="str">
        <f t="shared" si="16"/>
        <v xml:space="preserve">BOWL_Caprese Pesto Salad Bowl (family style) </v>
      </c>
      <c r="F119" s="6"/>
      <c r="G119" s="6" t="s">
        <v>1081</v>
      </c>
      <c r="H119" s="6"/>
      <c r="I119" s="207" t="s">
        <v>917</v>
      </c>
      <c r="J119" s="207" t="s">
        <v>1106</v>
      </c>
      <c r="K119" s="6">
        <v>1</v>
      </c>
      <c r="L119" s="6">
        <v>3</v>
      </c>
      <c r="M119" s="202" t="s">
        <v>1139</v>
      </c>
      <c r="N119" s="6"/>
      <c r="O119" s="6"/>
      <c r="P119" s="6"/>
      <c r="Q119" s="6"/>
      <c r="R119" s="6"/>
      <c r="S119" s="6"/>
      <c r="T119" s="6"/>
      <c r="U119" s="6"/>
      <c r="V119" s="6"/>
      <c r="W119" s="6"/>
      <c r="X119" s="6"/>
      <c r="Y119" s="6"/>
      <c r="Z119" s="6"/>
      <c r="AA119" s="6"/>
      <c r="AB119" s="6"/>
      <c r="AC119" s="6"/>
      <c r="AD119" s="6"/>
      <c r="AE119" s="6"/>
      <c r="AF119" s="6"/>
      <c r="AG119" s="6"/>
      <c r="AH119" s="6"/>
      <c r="AI119" s="6"/>
      <c r="AJ119" s="6"/>
      <c r="AK119" s="6"/>
      <c r="AL119" s="6"/>
      <c r="AM119" s="6"/>
      <c r="AN119" s="6"/>
      <c r="AO119" s="6"/>
      <c r="AP119" s="6"/>
      <c r="AQ119" s="6"/>
      <c r="AR119" s="6"/>
      <c r="AS119" s="6"/>
      <c r="AT119" s="6"/>
      <c r="AU119" s="6"/>
      <c r="AV119" s="6"/>
      <c r="AW119" s="6"/>
      <c r="AX119" s="6"/>
      <c r="AY119" s="6"/>
      <c r="AZ119" s="6"/>
      <c r="BA119" s="6"/>
      <c r="BB119" s="6"/>
      <c r="BC119" s="6"/>
      <c r="BD119" s="6"/>
      <c r="BE119" s="6"/>
      <c r="BF119" s="6"/>
      <c r="BG119" s="6"/>
      <c r="BH119" s="6"/>
      <c r="BI119" s="6"/>
    </row>
    <row r="120" spans="1:61" hidden="1">
      <c r="A120" s="202" t="str">
        <f t="shared" ref="A120:A160" si="17">CONCATENATE(C120,".",IF(L120="","000",L120),".",IF(N120="","000",N120),".",IF(P120="","000",P120),".",IF(R120="","000",R120),".",IF(T120="","000",T120),".",IF(V120="","000",V120))</f>
        <v>8701.0.000.000.000.000.000</v>
      </c>
      <c r="B120" s="202">
        <v>8700</v>
      </c>
      <c r="C120" s="202">
        <v>8701</v>
      </c>
      <c r="D120" s="202" t="str">
        <f t="shared" si="15"/>
        <v xml:space="preserve">Herbed Roasted Potatoes </v>
      </c>
      <c r="E120" s="202" t="str">
        <f t="shared" si="16"/>
        <v xml:space="preserve">SIDE_Herbed Roasted Potatoes </v>
      </c>
      <c r="F120" s="202"/>
      <c r="G120" s="202" t="s">
        <v>215</v>
      </c>
      <c r="H120" s="202"/>
      <c r="I120" s="213" t="s">
        <v>921</v>
      </c>
      <c r="J120" s="207" t="s">
        <v>921</v>
      </c>
      <c r="K120" s="202">
        <v>0</v>
      </c>
      <c r="L120" s="202">
        <v>0</v>
      </c>
      <c r="M120" s="202" t="s">
        <v>1138</v>
      </c>
      <c r="N120" s="202"/>
      <c r="O120" s="202"/>
      <c r="P120" s="202"/>
      <c r="Q120" s="202"/>
      <c r="R120" s="202"/>
      <c r="S120" s="202"/>
      <c r="T120" s="202"/>
      <c r="U120" s="202"/>
      <c r="V120" s="202"/>
      <c r="W120" s="202"/>
      <c r="X120" s="202"/>
      <c r="Y120" s="202"/>
      <c r="Z120" s="202"/>
      <c r="AA120" s="202"/>
      <c r="AB120" s="202"/>
      <c r="AC120" s="202"/>
      <c r="AD120" s="202"/>
      <c r="AE120" s="202"/>
      <c r="AF120" s="202"/>
      <c r="AG120" s="202"/>
      <c r="AH120" s="202"/>
      <c r="AI120" s="202"/>
      <c r="AJ120" s="202"/>
      <c r="AK120" s="202"/>
      <c r="AL120" s="202"/>
      <c r="AM120" s="202"/>
      <c r="AN120" s="202"/>
      <c r="AO120" s="202"/>
      <c r="AP120" s="202"/>
      <c r="AQ120" s="202"/>
      <c r="AR120" s="202"/>
      <c r="AS120" s="202"/>
      <c r="AT120" s="202"/>
      <c r="AU120" s="202"/>
      <c r="AV120" s="202"/>
      <c r="AW120" s="202"/>
      <c r="AX120" s="202"/>
      <c r="AY120" s="202"/>
      <c r="AZ120" s="202"/>
      <c r="BA120" s="202"/>
      <c r="BB120" s="202"/>
      <c r="BC120" s="202"/>
    </row>
    <row r="121" spans="1:61" hidden="1">
      <c r="A121" s="202" t="str">
        <f t="shared" si="17"/>
        <v>8801.0.000.000.000.000.000</v>
      </c>
      <c r="B121" s="202">
        <v>8800</v>
      </c>
      <c r="C121" s="202">
        <v>8801</v>
      </c>
      <c r="D121" s="202" t="str">
        <f t="shared" si="15"/>
        <v xml:space="preserve">Chive Mashed Potatoes (OLD NOT ACTIVE) </v>
      </c>
      <c r="E121" s="202" t="str">
        <f t="shared" si="16"/>
        <v xml:space="preserve">SIDE_Chive Mashed Potatoes (OLD NOT ACTIVE) </v>
      </c>
      <c r="F121" s="202"/>
      <c r="G121" s="202" t="s">
        <v>969</v>
      </c>
      <c r="H121" s="202"/>
      <c r="I121" s="213" t="s">
        <v>921</v>
      </c>
      <c r="J121" s="207" t="s">
        <v>921</v>
      </c>
      <c r="K121" s="202">
        <v>0</v>
      </c>
      <c r="L121" s="202">
        <v>0</v>
      </c>
      <c r="M121" s="202" t="s">
        <v>1138</v>
      </c>
      <c r="N121" s="202"/>
      <c r="O121" s="202"/>
      <c r="P121" s="202"/>
      <c r="Q121" s="202"/>
      <c r="R121" s="202"/>
      <c r="S121" s="202"/>
      <c r="T121" s="202"/>
      <c r="U121" s="202"/>
      <c r="V121" s="202"/>
      <c r="W121" s="202"/>
      <c r="X121" s="202"/>
      <c r="Y121" s="202"/>
      <c r="Z121" s="202"/>
      <c r="AA121" s="202"/>
      <c r="AB121" s="202"/>
      <c r="AC121" s="202"/>
      <c r="AD121" s="202"/>
      <c r="AE121" s="202"/>
      <c r="AF121" s="202"/>
      <c r="AG121" s="202"/>
      <c r="AH121" s="202"/>
      <c r="AI121" s="202"/>
      <c r="AJ121" s="202"/>
      <c r="AK121" s="202"/>
      <c r="AL121" s="202"/>
      <c r="AM121" s="202"/>
      <c r="AN121" s="202"/>
      <c r="AO121" s="202"/>
      <c r="AP121" s="202"/>
      <c r="AQ121" s="202"/>
      <c r="AR121" s="202"/>
      <c r="AS121" s="202"/>
      <c r="AT121" s="202"/>
      <c r="AU121" s="202"/>
      <c r="AV121" s="202"/>
      <c r="AW121" s="202"/>
      <c r="AX121" s="202"/>
      <c r="AY121" s="202"/>
      <c r="AZ121" s="202"/>
      <c r="BA121" s="202"/>
      <c r="BB121" s="202"/>
      <c r="BC121" s="202"/>
    </row>
    <row r="122" spans="1:61" hidden="1">
      <c r="A122" s="202" t="str">
        <f t="shared" si="17"/>
        <v>9901.0.000.000.000.000.000</v>
      </c>
      <c r="B122" s="202">
        <v>9900</v>
      </c>
      <c r="C122" s="202">
        <v>9901</v>
      </c>
      <c r="D122" s="202" t="str">
        <f t="shared" si="15"/>
        <v xml:space="preserve">Green Beans with Toasted Almonds (OLD NOT ACTIVE) </v>
      </c>
      <c r="E122" s="202" t="str">
        <f t="shared" si="16"/>
        <v xml:space="preserve">SIDE_Green Beans with Toasted Almonds (OLD NOT ACTIVE) </v>
      </c>
      <c r="F122" s="202"/>
      <c r="G122" s="202" t="s">
        <v>970</v>
      </c>
      <c r="H122" s="202"/>
      <c r="I122" s="213" t="s">
        <v>921</v>
      </c>
      <c r="J122" s="207" t="s">
        <v>921</v>
      </c>
      <c r="K122" s="202">
        <v>0</v>
      </c>
      <c r="L122" s="202">
        <v>0</v>
      </c>
      <c r="M122" s="202" t="s">
        <v>1138</v>
      </c>
      <c r="N122" s="202"/>
      <c r="O122" s="202"/>
      <c r="P122" s="202"/>
      <c r="Q122" s="202"/>
      <c r="R122" s="202"/>
      <c r="S122" s="202"/>
      <c r="T122" s="202"/>
      <c r="U122" s="202"/>
      <c r="V122" s="202"/>
      <c r="W122" s="202"/>
      <c r="X122" s="202"/>
      <c r="Y122" s="202"/>
      <c r="Z122" s="202"/>
      <c r="AA122" s="202"/>
      <c r="AB122" s="202"/>
      <c r="AC122" s="202"/>
      <c r="AD122" s="202"/>
      <c r="AE122" s="202"/>
      <c r="AF122" s="202"/>
      <c r="AG122" s="202"/>
      <c r="AH122" s="202"/>
      <c r="AI122" s="202"/>
      <c r="AJ122" s="202"/>
      <c r="AK122" s="202"/>
      <c r="AL122" s="202"/>
      <c r="AM122" s="202"/>
      <c r="AN122" s="202"/>
      <c r="AO122" s="202"/>
      <c r="AP122" s="202"/>
      <c r="AQ122" s="202"/>
      <c r="AR122" s="202"/>
      <c r="AS122" s="202"/>
      <c r="AT122" s="202"/>
      <c r="AU122" s="202"/>
      <c r="AV122" s="202"/>
      <c r="AW122" s="202"/>
      <c r="AX122" s="202"/>
      <c r="AY122" s="202"/>
      <c r="AZ122" s="202"/>
      <c r="BA122" s="202"/>
      <c r="BB122" s="202"/>
      <c r="BC122" s="202"/>
    </row>
    <row r="123" spans="1:61" hidden="1">
      <c r="A123" s="202" t="str">
        <f t="shared" si="17"/>
        <v>10001.0.000.000.000.000.000</v>
      </c>
      <c r="B123" s="202">
        <v>10000</v>
      </c>
      <c r="C123" s="202">
        <v>10001</v>
      </c>
      <c r="D123" s="202" t="str">
        <f t="shared" si="15"/>
        <v xml:space="preserve">Roasted Peppers, Eggplant and Zucchini </v>
      </c>
      <c r="E123" s="202" t="str">
        <f t="shared" si="16"/>
        <v xml:space="preserve">SIDE_Roasted Peppers, Eggplant and Zucchini </v>
      </c>
      <c r="F123" s="202"/>
      <c r="G123" s="202" t="s">
        <v>216</v>
      </c>
      <c r="H123" s="202"/>
      <c r="I123" s="213" t="s">
        <v>921</v>
      </c>
      <c r="J123" s="207" t="s">
        <v>921</v>
      </c>
      <c r="K123" s="202">
        <v>0</v>
      </c>
      <c r="L123" s="202">
        <v>0</v>
      </c>
      <c r="M123" s="202" t="s">
        <v>1138</v>
      </c>
      <c r="N123" s="202"/>
      <c r="O123" s="202"/>
      <c r="P123" s="202"/>
      <c r="Q123" s="202"/>
      <c r="R123" s="202"/>
      <c r="S123" s="202"/>
      <c r="T123" s="202"/>
      <c r="U123" s="202"/>
      <c r="V123" s="202"/>
      <c r="W123" s="202"/>
      <c r="X123" s="202"/>
      <c r="Y123" s="202"/>
      <c r="Z123" s="202"/>
      <c r="AA123" s="202"/>
      <c r="AB123" s="202"/>
      <c r="AC123" s="202"/>
      <c r="AD123" s="202"/>
      <c r="AE123" s="202"/>
      <c r="AF123" s="202"/>
      <c r="AG123" s="202"/>
      <c r="AH123" s="202"/>
      <c r="AI123" s="202"/>
      <c r="AJ123" s="202"/>
      <c r="AK123" s="202"/>
      <c r="AL123" s="202"/>
      <c r="AM123" s="202"/>
      <c r="AN123" s="202"/>
      <c r="AO123" s="202"/>
      <c r="AP123" s="202"/>
      <c r="AQ123" s="202"/>
      <c r="AR123" s="202"/>
      <c r="AS123" s="202"/>
      <c r="AT123" s="202"/>
      <c r="AU123" s="202"/>
      <c r="AV123" s="202"/>
      <c r="AW123" s="202"/>
      <c r="AX123" s="202"/>
      <c r="AY123" s="202"/>
      <c r="AZ123" s="202"/>
      <c r="BA123" s="202"/>
      <c r="BB123" s="202"/>
      <c r="BC123" s="202"/>
    </row>
    <row r="124" spans="1:61" hidden="1">
      <c r="A124" s="202" t="str">
        <f t="shared" si="17"/>
        <v>10101.0.000.000.000.000.000</v>
      </c>
      <c r="B124" s="202">
        <v>10100</v>
      </c>
      <c r="C124" s="202">
        <v>10101</v>
      </c>
      <c r="D124" s="202" t="str">
        <f t="shared" si="15"/>
        <v xml:space="preserve">Roasted Carrots and Parsnips (OLD NOT ACTIVE) </v>
      </c>
      <c r="E124" s="202" t="str">
        <f t="shared" si="16"/>
        <v xml:space="preserve">SIDE_Roasted Carrots and Parsnips (OLD NOT ACTIVE) </v>
      </c>
      <c r="F124" s="202"/>
      <c r="G124" s="202" t="s">
        <v>971</v>
      </c>
      <c r="H124" s="202"/>
      <c r="I124" s="213" t="s">
        <v>921</v>
      </c>
      <c r="J124" s="207" t="s">
        <v>921</v>
      </c>
      <c r="K124" s="202">
        <v>0</v>
      </c>
      <c r="L124" s="202">
        <v>0</v>
      </c>
      <c r="M124" s="202" t="s">
        <v>1138</v>
      </c>
      <c r="N124" s="202"/>
      <c r="O124" s="202"/>
      <c r="P124" s="202"/>
      <c r="Q124" s="202"/>
      <c r="R124" s="202"/>
      <c r="S124" s="202"/>
      <c r="T124" s="202"/>
      <c r="U124" s="202"/>
      <c r="V124" s="202"/>
      <c r="W124" s="202"/>
      <c r="X124" s="202"/>
      <c r="Y124" s="202"/>
      <c r="Z124" s="202"/>
      <c r="AA124" s="202"/>
      <c r="AB124" s="202"/>
      <c r="AC124" s="202"/>
      <c r="AD124" s="202"/>
      <c r="AE124" s="202"/>
      <c r="AF124" s="202"/>
      <c r="AG124" s="202"/>
      <c r="AH124" s="202"/>
      <c r="AI124" s="202"/>
      <c r="AJ124" s="202"/>
      <c r="AK124" s="202"/>
      <c r="AL124" s="202"/>
      <c r="AM124" s="202"/>
      <c r="AN124" s="202"/>
      <c r="AO124" s="202"/>
      <c r="AP124" s="202"/>
      <c r="AQ124" s="202"/>
      <c r="AR124" s="202"/>
      <c r="AS124" s="202"/>
      <c r="AT124" s="202"/>
      <c r="AU124" s="202"/>
      <c r="AV124" s="202"/>
      <c r="AW124" s="202"/>
      <c r="AX124" s="202"/>
      <c r="AY124" s="202"/>
      <c r="AZ124" s="202"/>
      <c r="BA124" s="202"/>
      <c r="BB124" s="202"/>
      <c r="BC124" s="202"/>
    </row>
    <row r="125" spans="1:61">
      <c r="A125" s="202" t="str">
        <f t="shared" si="17"/>
        <v>2300.4.000.000.000.000.000</v>
      </c>
      <c r="B125" s="202">
        <v>2300</v>
      </c>
      <c r="C125" s="202">
        <v>2300</v>
      </c>
      <c r="D125" s="202" t="str">
        <f t="shared" si="15"/>
        <v xml:space="preserve">Lemon Rosemary Chicken  </v>
      </c>
      <c r="E125" s="202" t="str">
        <f t="shared" si="16"/>
        <v xml:space="preserve">ENTRÉE_Lemon Rosemary Chicken  </v>
      </c>
      <c r="F125" s="202"/>
      <c r="G125" s="202" t="s">
        <v>90</v>
      </c>
      <c r="H125" s="202" t="s">
        <v>91</v>
      </c>
      <c r="I125" s="207" t="s">
        <v>916</v>
      </c>
      <c r="J125" s="207" t="s">
        <v>916</v>
      </c>
      <c r="K125" s="202">
        <v>3</v>
      </c>
      <c r="L125" s="202">
        <v>4</v>
      </c>
      <c r="M125" s="202" t="s">
        <v>1139</v>
      </c>
      <c r="N125" s="202"/>
      <c r="O125" s="202"/>
      <c r="P125" s="202"/>
      <c r="Q125" s="202"/>
      <c r="R125" s="202"/>
      <c r="S125" s="202"/>
      <c r="T125" s="202"/>
      <c r="U125" s="202"/>
      <c r="V125" s="202"/>
      <c r="W125" s="202"/>
      <c r="X125" s="202"/>
      <c r="Y125" s="202"/>
      <c r="Z125" s="202"/>
      <c r="AA125" s="202"/>
      <c r="AB125" s="202"/>
      <c r="AC125" s="202"/>
      <c r="AD125" s="202"/>
      <c r="AE125" s="202"/>
      <c r="AF125" s="202"/>
      <c r="AG125" s="202"/>
      <c r="AH125" s="202"/>
      <c r="AI125" s="202"/>
      <c r="AJ125" s="202"/>
      <c r="AK125" s="202"/>
      <c r="AL125" s="202"/>
      <c r="AM125" s="202"/>
      <c r="AN125" s="202"/>
      <c r="AO125" s="202"/>
      <c r="AP125" s="202"/>
      <c r="AQ125" s="202"/>
      <c r="AR125" s="202"/>
      <c r="AS125" s="202"/>
      <c r="AT125" s="202"/>
      <c r="AU125" s="202"/>
      <c r="AV125" s="202"/>
      <c r="AW125" s="202"/>
      <c r="AX125" s="202"/>
      <c r="AY125" s="202"/>
      <c r="AZ125" s="202"/>
      <c r="BA125" s="202"/>
      <c r="BB125" s="202"/>
      <c r="BC125" s="202"/>
    </row>
    <row r="126" spans="1:61" hidden="1">
      <c r="A126" s="202" t="str">
        <f t="shared" si="17"/>
        <v>10301.0.000.000.000.000.000</v>
      </c>
      <c r="B126" s="202">
        <v>10300</v>
      </c>
      <c r="C126" s="202">
        <v>10301</v>
      </c>
      <c r="D126" s="202" t="str">
        <f t="shared" si="15"/>
        <v xml:space="preserve">Lamb With Mint Pesto </v>
      </c>
      <c r="E126" s="202" t="str">
        <f t="shared" si="16"/>
        <v xml:space="preserve">SIDE_Lamb With Mint Pesto </v>
      </c>
      <c r="F126" s="202"/>
      <c r="G126" s="202" t="s">
        <v>218</v>
      </c>
      <c r="H126" s="202"/>
      <c r="I126" s="213" t="s">
        <v>921</v>
      </c>
      <c r="J126" s="207" t="s">
        <v>921</v>
      </c>
      <c r="K126" s="202">
        <v>0</v>
      </c>
      <c r="L126" s="202">
        <v>0</v>
      </c>
      <c r="M126" s="202" t="s">
        <v>1138</v>
      </c>
      <c r="N126" s="202"/>
      <c r="O126" s="202"/>
      <c r="P126" s="202"/>
      <c r="Q126" s="202"/>
      <c r="R126" s="202"/>
      <c r="S126" s="202"/>
      <c r="T126" s="202"/>
      <c r="U126" s="202"/>
      <c r="V126" s="202"/>
      <c r="W126" s="202"/>
      <c r="X126" s="202"/>
      <c r="Y126" s="202"/>
      <c r="Z126" s="202"/>
      <c r="AA126" s="202"/>
      <c r="AB126" s="202"/>
      <c r="AC126" s="202"/>
      <c r="AD126" s="202"/>
      <c r="AE126" s="202"/>
      <c r="AF126" s="202"/>
      <c r="AG126" s="202"/>
      <c r="AH126" s="202"/>
      <c r="AI126" s="202"/>
      <c r="AJ126" s="202"/>
      <c r="AK126" s="202"/>
      <c r="AL126" s="202"/>
      <c r="AM126" s="202"/>
      <c r="AN126" s="202"/>
      <c r="AO126" s="202"/>
      <c r="AP126" s="202"/>
      <c r="AQ126" s="202"/>
      <c r="AR126" s="202"/>
      <c r="AS126" s="202"/>
      <c r="AT126" s="202"/>
      <c r="AU126" s="202"/>
      <c r="AV126" s="202"/>
      <c r="AW126" s="202"/>
      <c r="AX126" s="202"/>
      <c r="AY126" s="202"/>
      <c r="AZ126" s="202"/>
      <c r="BA126" s="202"/>
      <c r="BB126" s="202"/>
      <c r="BC126" s="202"/>
    </row>
    <row r="127" spans="1:61">
      <c r="A127" s="202" t="str">
        <f t="shared" si="17"/>
        <v>11801.4.000.000.000.000.000</v>
      </c>
      <c r="B127" s="202">
        <v>11800</v>
      </c>
      <c r="C127" s="202">
        <v>11801</v>
      </c>
      <c r="D127" s="202" t="s">
        <v>1063</v>
      </c>
      <c r="E127" s="202" t="str">
        <f t="shared" si="16"/>
        <v xml:space="preserve">ENTRÉE_Garden Vegetable Lasagna </v>
      </c>
      <c r="F127" s="202"/>
      <c r="G127" s="202" t="s">
        <v>1064</v>
      </c>
      <c r="H127" s="202"/>
      <c r="I127" s="213" t="s">
        <v>916</v>
      </c>
      <c r="J127" s="213" t="s">
        <v>916</v>
      </c>
      <c r="K127" s="202">
        <v>4</v>
      </c>
      <c r="L127" s="202">
        <v>4</v>
      </c>
      <c r="M127" s="202" t="s">
        <v>1139</v>
      </c>
      <c r="N127" s="202"/>
      <c r="O127" s="202"/>
      <c r="P127" s="202"/>
      <c r="Q127" s="202"/>
      <c r="R127" s="202"/>
      <c r="S127" s="202"/>
      <c r="T127" s="202"/>
      <c r="U127" s="202"/>
      <c r="V127" s="202"/>
      <c r="W127" s="202"/>
      <c r="X127" s="202"/>
      <c r="Y127" s="202"/>
      <c r="Z127" s="202"/>
      <c r="AA127" s="202"/>
      <c r="AB127" s="202"/>
      <c r="AC127" s="202"/>
      <c r="AD127" s="202"/>
      <c r="AE127" s="202"/>
      <c r="AF127" s="202"/>
      <c r="AG127" s="202"/>
      <c r="AH127" s="202"/>
      <c r="AI127" s="202"/>
      <c r="AJ127" s="202"/>
      <c r="AK127" s="202"/>
      <c r="AL127" s="202"/>
      <c r="AM127" s="202"/>
      <c r="AN127" s="202"/>
      <c r="AO127" s="202"/>
      <c r="AP127" s="202"/>
      <c r="AQ127" s="202"/>
      <c r="AR127" s="202"/>
      <c r="AS127" s="202"/>
      <c r="AT127" s="202"/>
      <c r="AU127" s="202"/>
      <c r="AV127" s="202"/>
      <c r="AW127" s="202"/>
      <c r="AX127" s="202"/>
      <c r="AY127" s="202"/>
      <c r="AZ127" s="202"/>
      <c r="BA127" s="202"/>
      <c r="BB127" s="202"/>
      <c r="BC127" s="202"/>
    </row>
    <row r="128" spans="1:61" hidden="1">
      <c r="A128" s="202" t="str">
        <f t="shared" si="17"/>
        <v>10501.0.000.000.000.000.000</v>
      </c>
      <c r="B128" s="202">
        <v>10500</v>
      </c>
      <c r="C128" s="202">
        <v>10501</v>
      </c>
      <c r="D128" s="202" t="str">
        <f t="shared" ref="D128:D159" si="18">CONCATENATE(G128," ",F128)</f>
        <v xml:space="preserve">Quinoa Tabbouleh </v>
      </c>
      <c r="E128" s="202" t="str">
        <f t="shared" si="16"/>
        <v xml:space="preserve">SIDE_Quinoa Tabbouleh </v>
      </c>
      <c r="F128" s="202"/>
      <c r="G128" s="202" t="s">
        <v>220</v>
      </c>
      <c r="H128" s="202"/>
      <c r="I128" s="213" t="s">
        <v>921</v>
      </c>
      <c r="J128" s="207" t="s">
        <v>921</v>
      </c>
      <c r="K128" s="202">
        <v>0</v>
      </c>
      <c r="L128" s="202">
        <v>0</v>
      </c>
      <c r="M128" s="202" t="s">
        <v>1138</v>
      </c>
      <c r="N128" s="202"/>
      <c r="O128" s="202"/>
      <c r="P128" s="202"/>
      <c r="Q128" s="202"/>
      <c r="R128" s="202"/>
      <c r="S128" s="202"/>
      <c r="T128" s="202"/>
      <c r="U128" s="202"/>
      <c r="V128" s="202"/>
      <c r="W128" s="202"/>
      <c r="X128" s="202"/>
      <c r="Y128" s="202"/>
      <c r="Z128" s="202"/>
      <c r="AA128" s="202"/>
      <c r="AB128" s="202"/>
      <c r="AC128" s="202"/>
      <c r="AD128" s="202"/>
      <c r="AE128" s="202"/>
      <c r="AF128" s="202"/>
      <c r="AG128" s="202"/>
      <c r="AH128" s="202"/>
      <c r="AI128" s="202"/>
      <c r="AJ128" s="202"/>
      <c r="AK128" s="202"/>
      <c r="AL128" s="202"/>
      <c r="AM128" s="202"/>
      <c r="AN128" s="202"/>
      <c r="AO128" s="202"/>
      <c r="AP128" s="202"/>
      <c r="AQ128" s="202"/>
      <c r="AR128" s="202"/>
      <c r="AS128" s="202"/>
      <c r="AT128" s="202"/>
      <c r="AU128" s="202"/>
      <c r="AV128" s="202"/>
      <c r="AW128" s="202"/>
      <c r="AX128" s="202"/>
      <c r="AY128" s="202"/>
      <c r="AZ128" s="202"/>
      <c r="BA128" s="202"/>
      <c r="BB128" s="202"/>
      <c r="BC128" s="202"/>
    </row>
    <row r="129" spans="1:55" hidden="1">
      <c r="A129" s="202" t="str">
        <f t="shared" si="17"/>
        <v>10601.0.000.000.000.000.000</v>
      </c>
      <c r="B129" s="202">
        <v>10600</v>
      </c>
      <c r="C129" s="202">
        <v>10601</v>
      </c>
      <c r="D129" s="202" t="str">
        <f t="shared" si="18"/>
        <v xml:space="preserve">Zaatar Chicken </v>
      </c>
      <c r="E129" s="202" t="str">
        <f t="shared" si="16"/>
        <v xml:space="preserve">SIDE_Zaatar Chicken </v>
      </c>
      <c r="F129" s="202"/>
      <c r="G129" s="202" t="s">
        <v>221</v>
      </c>
      <c r="H129" s="202"/>
      <c r="I129" s="213" t="s">
        <v>921</v>
      </c>
      <c r="J129" s="207" t="s">
        <v>921</v>
      </c>
      <c r="K129" s="202">
        <v>0</v>
      </c>
      <c r="L129" s="202">
        <v>0</v>
      </c>
      <c r="M129" s="202" t="s">
        <v>1138</v>
      </c>
      <c r="N129" s="202"/>
      <c r="O129" s="202"/>
      <c r="P129" s="202"/>
      <c r="Q129" s="202"/>
      <c r="R129" s="202"/>
      <c r="S129" s="202"/>
      <c r="T129" s="202"/>
      <c r="U129" s="202"/>
      <c r="V129" s="202"/>
      <c r="W129" s="202"/>
      <c r="X129" s="202"/>
      <c r="Y129" s="202"/>
      <c r="Z129" s="202"/>
      <c r="AA129" s="202"/>
      <c r="AB129" s="202"/>
      <c r="AC129" s="202"/>
      <c r="AD129" s="202"/>
      <c r="AE129" s="202"/>
      <c r="AF129" s="202"/>
      <c r="AG129" s="202"/>
      <c r="AH129" s="202"/>
      <c r="AI129" s="202"/>
      <c r="AJ129" s="202"/>
      <c r="AK129" s="202"/>
      <c r="AL129" s="202"/>
      <c r="AM129" s="202"/>
      <c r="AN129" s="202"/>
      <c r="AO129" s="202"/>
      <c r="AP129" s="202"/>
      <c r="AQ129" s="202"/>
      <c r="AR129" s="202"/>
      <c r="AS129" s="202"/>
      <c r="AT129" s="202"/>
      <c r="AU129" s="202"/>
      <c r="AV129" s="202"/>
      <c r="AW129" s="202"/>
      <c r="AX129" s="202"/>
      <c r="AY129" s="202"/>
      <c r="AZ129" s="202"/>
      <c r="BA129" s="202"/>
      <c r="BB129" s="202"/>
      <c r="BC129" s="202"/>
    </row>
    <row r="130" spans="1:55" hidden="1">
      <c r="A130" s="202" t="str">
        <f t="shared" si="17"/>
        <v>10701.0.000.000.000.000.000</v>
      </c>
      <c r="B130" s="202">
        <v>10700</v>
      </c>
      <c r="C130" s="202">
        <v>10701</v>
      </c>
      <c r="D130" s="202" t="str">
        <f t="shared" si="18"/>
        <v xml:space="preserve">Buckwheat Bowl </v>
      </c>
      <c r="E130" s="202" t="str">
        <f t="shared" si="16"/>
        <v xml:space="preserve">BOWL_Buckwheat Bowl </v>
      </c>
      <c r="F130" s="202"/>
      <c r="G130" s="202" t="s">
        <v>223</v>
      </c>
      <c r="H130" s="202" t="s">
        <v>224</v>
      </c>
      <c r="I130" s="213" t="s">
        <v>917</v>
      </c>
      <c r="J130" s="213" t="s">
        <v>1106</v>
      </c>
      <c r="K130" s="202">
        <v>0</v>
      </c>
      <c r="L130" s="202">
        <v>0</v>
      </c>
      <c r="M130" s="202" t="s">
        <v>1138</v>
      </c>
      <c r="N130" s="202"/>
      <c r="O130" s="202"/>
      <c r="P130" s="202"/>
      <c r="Q130" s="202"/>
      <c r="R130" s="202"/>
      <c r="S130" s="202"/>
      <c r="T130" s="202"/>
      <c r="U130" s="202"/>
      <c r="V130" s="202"/>
      <c r="W130" s="202"/>
      <c r="X130" s="202"/>
      <c r="Y130" s="202"/>
      <c r="Z130" s="202"/>
      <c r="AA130" s="202"/>
      <c r="AB130" s="202"/>
      <c r="AC130" s="202"/>
      <c r="AD130" s="202"/>
      <c r="AE130" s="202"/>
      <c r="AF130" s="202"/>
      <c r="AG130" s="202"/>
      <c r="AH130" s="202"/>
      <c r="AI130" s="202"/>
      <c r="AJ130" s="202"/>
      <c r="AK130" s="202"/>
      <c r="AL130" s="202"/>
      <c r="AM130" s="202"/>
      <c r="AN130" s="202"/>
      <c r="AO130" s="202"/>
      <c r="AP130" s="202"/>
      <c r="AQ130" s="202"/>
      <c r="AR130" s="202"/>
      <c r="AS130" s="202"/>
      <c r="AT130" s="202"/>
      <c r="AU130" s="202"/>
      <c r="AV130" s="202"/>
      <c r="AW130" s="202"/>
      <c r="AX130" s="202"/>
      <c r="AY130" s="202"/>
      <c r="AZ130" s="202"/>
      <c r="BA130" s="202"/>
      <c r="BB130" s="202"/>
      <c r="BC130" s="202"/>
    </row>
    <row r="131" spans="1:55" hidden="1">
      <c r="A131" s="202" t="str">
        <f t="shared" si="17"/>
        <v>10801.0.000.000.000.000.000</v>
      </c>
      <c r="B131" s="202">
        <v>10800</v>
      </c>
      <c r="C131" s="202">
        <v>10801</v>
      </c>
      <c r="D131" s="202" t="str">
        <f t="shared" si="18"/>
        <v xml:space="preserve">Zaatar Chicken </v>
      </c>
      <c r="E131" s="202" t="str">
        <f t="shared" si="16"/>
        <v xml:space="preserve">ENTRÉE_Zaatar Chicken </v>
      </c>
      <c r="F131" s="202"/>
      <c r="G131" s="202" t="s">
        <v>221</v>
      </c>
      <c r="H131" s="202" t="s">
        <v>226</v>
      </c>
      <c r="I131" s="213" t="s">
        <v>916</v>
      </c>
      <c r="J131" s="213" t="s">
        <v>916</v>
      </c>
      <c r="K131" s="202">
        <v>0</v>
      </c>
      <c r="L131" s="202">
        <v>0</v>
      </c>
      <c r="M131" s="202" t="s">
        <v>1138</v>
      </c>
      <c r="N131" s="202"/>
      <c r="O131" s="202"/>
      <c r="P131" s="202"/>
      <c r="Q131" s="202"/>
      <c r="R131" s="202"/>
      <c r="S131" s="202"/>
      <c r="T131" s="202"/>
      <c r="U131" s="202"/>
      <c r="V131" s="202"/>
      <c r="W131" s="202"/>
      <c r="X131" s="202"/>
      <c r="Y131" s="202"/>
      <c r="Z131" s="202"/>
      <c r="AA131" s="202"/>
      <c r="AB131" s="202"/>
      <c r="AC131" s="202"/>
      <c r="AD131" s="202"/>
      <c r="AE131" s="202"/>
      <c r="AF131" s="202"/>
      <c r="AG131" s="202"/>
      <c r="AH131" s="202"/>
      <c r="AI131" s="202"/>
      <c r="AJ131" s="202"/>
      <c r="AK131" s="202"/>
      <c r="AL131" s="202"/>
      <c r="AM131" s="202"/>
      <c r="AN131" s="202"/>
      <c r="AO131" s="202"/>
      <c r="AP131" s="202"/>
      <c r="AQ131" s="202"/>
      <c r="AR131" s="202"/>
      <c r="AS131" s="202"/>
      <c r="AT131" s="202"/>
      <c r="AU131" s="202"/>
      <c r="AV131" s="202"/>
      <c r="AW131" s="202"/>
      <c r="AX131" s="202"/>
      <c r="AY131" s="202"/>
      <c r="AZ131" s="202"/>
      <c r="BA131" s="202"/>
      <c r="BB131" s="202"/>
      <c r="BC131" s="202"/>
    </row>
    <row r="132" spans="1:55" hidden="1">
      <c r="A132" s="202" t="str">
        <f t="shared" si="17"/>
        <v>10901.3.000.000.000.000.000</v>
      </c>
      <c r="B132" s="202">
        <v>10900</v>
      </c>
      <c r="C132" s="202">
        <v>10901</v>
      </c>
      <c r="D132" s="202" t="str">
        <f t="shared" si="18"/>
        <v xml:space="preserve">Cold Brew with Almond Milk </v>
      </c>
      <c r="E132" s="202" t="str">
        <f t="shared" si="16"/>
        <v xml:space="preserve">BEVERAGE_Cold Brew with Almond Milk </v>
      </c>
      <c r="F132" s="202"/>
      <c r="G132" s="202" t="s">
        <v>227</v>
      </c>
      <c r="H132" s="202"/>
      <c r="I132" s="213" t="s">
        <v>920</v>
      </c>
      <c r="J132" s="207" t="s">
        <v>919</v>
      </c>
      <c r="K132" s="202">
        <v>0</v>
      </c>
      <c r="L132" s="202">
        <v>3</v>
      </c>
      <c r="M132" s="202" t="s">
        <v>1138</v>
      </c>
      <c r="N132" s="202"/>
      <c r="O132" s="202"/>
      <c r="P132" s="202"/>
      <c r="Q132" s="202"/>
      <c r="R132" s="202"/>
      <c r="S132" s="202"/>
      <c r="T132" s="202"/>
      <c r="U132" s="202"/>
      <c r="V132" s="202"/>
      <c r="W132" s="202"/>
      <c r="X132" s="202"/>
      <c r="Y132" s="202"/>
      <c r="Z132" s="202"/>
      <c r="AA132" s="202"/>
      <c r="AB132" s="202"/>
      <c r="AC132" s="202"/>
      <c r="AD132" s="202"/>
      <c r="AE132" s="202"/>
      <c r="AF132" s="202"/>
      <c r="AG132" s="202"/>
      <c r="AH132" s="202"/>
      <c r="AI132" s="202"/>
      <c r="AJ132" s="202"/>
      <c r="AK132" s="202"/>
      <c r="AL132" s="202"/>
      <c r="AM132" s="202"/>
      <c r="AN132" s="202"/>
      <c r="AO132" s="202"/>
      <c r="AP132" s="202"/>
      <c r="AQ132" s="202"/>
      <c r="AR132" s="202"/>
      <c r="AS132" s="202"/>
      <c r="AT132" s="202"/>
      <c r="AU132" s="202"/>
      <c r="AV132" s="202"/>
      <c r="AW132" s="202"/>
      <c r="AX132" s="202"/>
      <c r="AY132" s="202"/>
      <c r="AZ132" s="202"/>
      <c r="BA132" s="202"/>
      <c r="BB132" s="202"/>
      <c r="BC132" s="202"/>
    </row>
    <row r="133" spans="1:55" hidden="1">
      <c r="A133" s="202" t="str">
        <f t="shared" si="17"/>
        <v>3100.4.000.000.000.000.000</v>
      </c>
      <c r="B133" s="202">
        <v>3100</v>
      </c>
      <c r="C133" s="202">
        <v>3100</v>
      </c>
      <c r="D133" s="202" t="str">
        <f t="shared" si="18"/>
        <v xml:space="preserve">Warm Autumn Salad </v>
      </c>
      <c r="E133" s="202" t="str">
        <f t="shared" si="16"/>
        <v xml:space="preserve">SALAD_Warm Autumn Salad </v>
      </c>
      <c r="F133" s="202"/>
      <c r="G133" s="202" t="s">
        <v>115</v>
      </c>
      <c r="H133" s="202" t="s">
        <v>116</v>
      </c>
      <c r="I133" s="207" t="s">
        <v>923</v>
      </c>
      <c r="J133" s="207" t="s">
        <v>1106</v>
      </c>
      <c r="K133" s="202">
        <v>1</v>
      </c>
      <c r="L133" s="202">
        <v>4</v>
      </c>
      <c r="M133" s="202" t="s">
        <v>1139</v>
      </c>
      <c r="N133" s="202"/>
      <c r="O133" s="202"/>
      <c r="P133" s="202"/>
      <c r="Q133" s="202"/>
      <c r="R133" s="202"/>
      <c r="S133" s="202"/>
      <c r="T133" s="202"/>
      <c r="U133" s="202"/>
      <c r="V133" s="202"/>
      <c r="W133" s="202"/>
      <c r="X133" s="202"/>
      <c r="Y133" s="202"/>
      <c r="Z133" s="202"/>
      <c r="AA133" s="202"/>
      <c r="AB133" s="202"/>
      <c r="AC133" s="202"/>
      <c r="AD133" s="202"/>
      <c r="AE133" s="202"/>
      <c r="AF133" s="202"/>
      <c r="AG133" s="202"/>
      <c r="AH133" s="202"/>
      <c r="AI133" s="202"/>
      <c r="AJ133" s="202"/>
      <c r="AK133" s="202"/>
      <c r="AL133" s="202"/>
      <c r="AM133" s="202"/>
      <c r="AN133" s="202"/>
      <c r="AO133" s="202"/>
      <c r="AP133" s="202"/>
      <c r="AQ133" s="202"/>
      <c r="AR133" s="202"/>
      <c r="AS133" s="202"/>
      <c r="AT133" s="202"/>
      <c r="AU133" s="202"/>
      <c r="AV133" s="202"/>
      <c r="AW133" s="202"/>
      <c r="AX133" s="202"/>
      <c r="AY133" s="202"/>
      <c r="AZ133" s="202"/>
      <c r="BA133" s="202"/>
      <c r="BB133" s="202"/>
      <c r="BC133" s="202"/>
    </row>
    <row r="134" spans="1:55" hidden="1">
      <c r="A134" s="202" t="str">
        <f t="shared" si="17"/>
        <v>5800.4.000.000.000.000.000</v>
      </c>
      <c r="B134" s="202">
        <v>5800</v>
      </c>
      <c r="C134" s="202">
        <v>5800</v>
      </c>
      <c r="D134" s="202" t="str">
        <f t="shared" si="18"/>
        <v xml:space="preserve">Rosemary Whipped Potatoes </v>
      </c>
      <c r="E134" s="202" t="str">
        <f t="shared" si="16"/>
        <v xml:space="preserve">SIDE_Rosemary Whipped Potatoes </v>
      </c>
      <c r="F134" s="202"/>
      <c r="G134" s="202" t="s">
        <v>179</v>
      </c>
      <c r="H134" s="202"/>
      <c r="I134" s="207" t="s">
        <v>921</v>
      </c>
      <c r="J134" s="207" t="s">
        <v>921</v>
      </c>
      <c r="K134" s="202">
        <v>1</v>
      </c>
      <c r="L134" s="202">
        <v>4</v>
      </c>
      <c r="M134" s="202" t="s">
        <v>1139</v>
      </c>
      <c r="N134" s="202"/>
      <c r="O134" s="202"/>
      <c r="P134" s="202"/>
      <c r="Q134" s="202"/>
      <c r="R134" s="202"/>
      <c r="S134" s="202"/>
      <c r="T134" s="202"/>
      <c r="U134" s="202"/>
      <c r="V134" s="202"/>
      <c r="W134" s="202"/>
      <c r="X134" s="202"/>
      <c r="Y134" s="202"/>
      <c r="Z134" s="202"/>
      <c r="AA134" s="202"/>
      <c r="AB134" s="202"/>
      <c r="AC134" s="202"/>
      <c r="AD134" s="202"/>
      <c r="AE134" s="202"/>
      <c r="AF134" s="202"/>
      <c r="AG134" s="202"/>
      <c r="AH134" s="202"/>
      <c r="AI134" s="202"/>
      <c r="AJ134" s="202"/>
      <c r="AK134" s="202"/>
      <c r="AL134" s="202"/>
      <c r="AM134" s="202"/>
      <c r="AN134" s="202"/>
      <c r="AO134" s="202"/>
      <c r="AP134" s="202"/>
      <c r="AQ134" s="202"/>
      <c r="AR134" s="202"/>
      <c r="AS134" s="202"/>
      <c r="AT134" s="202"/>
      <c r="AU134" s="202"/>
      <c r="AV134" s="202"/>
      <c r="AW134" s="202"/>
      <c r="AX134" s="202"/>
      <c r="AY134" s="202"/>
      <c r="AZ134" s="202"/>
      <c r="BA134" s="202"/>
      <c r="BB134" s="202"/>
      <c r="BC134" s="202"/>
    </row>
    <row r="135" spans="1:55" hidden="1">
      <c r="A135" s="202" t="str">
        <f t="shared" si="17"/>
        <v>7401.4.000.000.000.000.000</v>
      </c>
      <c r="B135" s="202">
        <v>7400</v>
      </c>
      <c r="C135" s="202">
        <v>7401</v>
      </c>
      <c r="D135" s="202" t="str">
        <f t="shared" si="18"/>
        <v xml:space="preserve">Peanut Butter &amp; Chocolate Energy Bites </v>
      </c>
      <c r="E135" s="202" t="str">
        <f t="shared" si="16"/>
        <v xml:space="preserve">SNACK_Peanut Butter &amp; Chocolate Energy Bites </v>
      </c>
      <c r="F135" s="202"/>
      <c r="G135" s="202" t="s">
        <v>206</v>
      </c>
      <c r="H135" s="202"/>
      <c r="I135" s="213" t="s">
        <v>922</v>
      </c>
      <c r="J135" s="213" t="s">
        <v>922</v>
      </c>
      <c r="K135" s="202">
        <v>1</v>
      </c>
      <c r="L135" s="202">
        <v>4</v>
      </c>
      <c r="M135" s="202" t="s">
        <v>1139</v>
      </c>
      <c r="N135" s="202"/>
      <c r="O135" s="202"/>
      <c r="P135" s="202"/>
      <c r="Q135" s="202"/>
      <c r="R135" s="202"/>
      <c r="S135" s="202"/>
      <c r="T135" s="202"/>
      <c r="U135" s="202"/>
      <c r="V135" s="202"/>
      <c r="W135" s="202"/>
      <c r="X135" s="202"/>
      <c r="Y135" s="202"/>
      <c r="Z135" s="202"/>
      <c r="AA135" s="202"/>
      <c r="AB135" s="202"/>
      <c r="AC135" s="202"/>
      <c r="AD135" s="202"/>
      <c r="AE135" s="202"/>
      <c r="AF135" s="202"/>
      <c r="AG135" s="202"/>
      <c r="AH135" s="202"/>
      <c r="AI135" s="202"/>
      <c r="AJ135" s="202"/>
      <c r="AK135" s="202"/>
      <c r="AL135" s="202"/>
      <c r="AM135" s="202"/>
      <c r="AN135" s="202"/>
      <c r="AO135" s="202"/>
      <c r="AP135" s="202"/>
      <c r="AQ135" s="202"/>
      <c r="AR135" s="202"/>
      <c r="AS135" s="202"/>
      <c r="AT135" s="202"/>
      <c r="AU135" s="202"/>
      <c r="AV135" s="202"/>
      <c r="AW135" s="202"/>
      <c r="AX135" s="202"/>
      <c r="AY135" s="202"/>
      <c r="AZ135" s="202"/>
      <c r="BA135" s="202"/>
      <c r="BB135" s="202"/>
      <c r="BC135" s="202"/>
    </row>
    <row r="136" spans="1:55" hidden="1">
      <c r="A136" s="202" t="str">
        <f t="shared" si="17"/>
        <v>11201.0.000.000.000.000.000</v>
      </c>
      <c r="B136" s="202">
        <v>11200</v>
      </c>
      <c r="C136" s="202">
        <v>11201</v>
      </c>
      <c r="D136" s="202" t="str">
        <f t="shared" si="18"/>
        <v xml:space="preserve">Cacao Almond Smoothie </v>
      </c>
      <c r="E136" s="202" t="str">
        <f t="shared" si="16"/>
        <v xml:space="preserve">BEVERAGE_Cacao Almond Smoothie </v>
      </c>
      <c r="F136" s="202"/>
      <c r="G136" s="202" t="s">
        <v>230</v>
      </c>
      <c r="H136" s="202"/>
      <c r="I136" s="213" t="s">
        <v>920</v>
      </c>
      <c r="J136" s="213" t="s">
        <v>919</v>
      </c>
      <c r="K136" s="202">
        <v>0</v>
      </c>
      <c r="L136" s="202">
        <v>0</v>
      </c>
      <c r="M136" s="202" t="s">
        <v>1138</v>
      </c>
      <c r="N136" s="202"/>
      <c r="O136" s="202"/>
      <c r="P136" s="202"/>
      <c r="Q136" s="202"/>
      <c r="R136" s="202"/>
      <c r="S136" s="202"/>
      <c r="T136" s="202"/>
      <c r="U136" s="202"/>
      <c r="V136" s="202"/>
      <c r="W136" s="202"/>
      <c r="X136" s="202"/>
      <c r="Y136" s="202"/>
      <c r="Z136" s="202"/>
      <c r="AA136" s="202"/>
      <c r="AB136" s="202"/>
      <c r="AC136" s="202"/>
      <c r="AD136" s="202"/>
      <c r="AE136" s="202"/>
      <c r="AF136" s="202"/>
      <c r="AG136" s="202"/>
      <c r="AH136" s="202"/>
      <c r="AI136" s="202"/>
      <c r="AJ136" s="202"/>
      <c r="AK136" s="202"/>
      <c r="AL136" s="202"/>
      <c r="AM136" s="202"/>
      <c r="AN136" s="202"/>
      <c r="AO136" s="202"/>
      <c r="AP136" s="202"/>
      <c r="AQ136" s="202"/>
      <c r="AR136" s="202"/>
      <c r="AS136" s="202"/>
      <c r="AT136" s="202"/>
      <c r="AU136" s="202"/>
      <c r="AV136" s="202"/>
      <c r="AW136" s="202"/>
      <c r="AX136" s="202"/>
      <c r="AY136" s="202"/>
      <c r="AZ136" s="202"/>
      <c r="BA136" s="202"/>
      <c r="BB136" s="202"/>
      <c r="BC136" s="202"/>
    </row>
    <row r="137" spans="1:55" hidden="1">
      <c r="A137" s="202" t="str">
        <f t="shared" si="17"/>
        <v>11202.0.000.000.000.000.000</v>
      </c>
      <c r="B137" s="202">
        <v>11200</v>
      </c>
      <c r="C137" s="202">
        <v>11202</v>
      </c>
      <c r="D137" s="202" t="str">
        <f t="shared" si="18"/>
        <v xml:space="preserve">Cacao Almond Smoothie </v>
      </c>
      <c r="E137" s="202" t="str">
        <f t="shared" si="16"/>
        <v xml:space="preserve">BEVERAGE_Cacao Almond Smoothie </v>
      </c>
      <c r="F137" s="202"/>
      <c r="G137" s="202" t="s">
        <v>230</v>
      </c>
      <c r="H137" s="202"/>
      <c r="I137" s="213" t="s">
        <v>920</v>
      </c>
      <c r="J137" s="213" t="s">
        <v>919</v>
      </c>
      <c r="K137" s="202">
        <v>0</v>
      </c>
      <c r="L137" s="202">
        <v>0</v>
      </c>
      <c r="M137" s="202" t="s">
        <v>1138</v>
      </c>
      <c r="N137" s="202"/>
      <c r="O137" s="202"/>
      <c r="P137" s="202"/>
      <c r="Q137" s="202"/>
      <c r="R137" s="202"/>
      <c r="S137" s="202"/>
      <c r="T137" s="202"/>
      <c r="U137" s="202"/>
      <c r="V137" s="202"/>
      <c r="W137" s="202"/>
      <c r="X137" s="202"/>
      <c r="Y137" s="202"/>
      <c r="Z137" s="202"/>
      <c r="AA137" s="202"/>
      <c r="AB137" s="202"/>
      <c r="AC137" s="202"/>
      <c r="AD137" s="202"/>
      <c r="AE137" s="202"/>
      <c r="AF137" s="202"/>
      <c r="AG137" s="202"/>
      <c r="AH137" s="202"/>
      <c r="AI137" s="202"/>
      <c r="AJ137" s="202"/>
      <c r="AK137" s="202"/>
      <c r="AL137" s="202"/>
      <c r="AM137" s="202"/>
      <c r="AN137" s="202"/>
      <c r="AO137" s="202"/>
      <c r="AP137" s="202"/>
      <c r="AQ137" s="202"/>
      <c r="AR137" s="202"/>
      <c r="AS137" s="202"/>
      <c r="AT137" s="202"/>
      <c r="AU137" s="202"/>
      <c r="AV137" s="202"/>
      <c r="AW137" s="202"/>
      <c r="AX137" s="202"/>
      <c r="AY137" s="202"/>
      <c r="AZ137" s="202"/>
      <c r="BA137" s="202"/>
      <c r="BB137" s="202"/>
      <c r="BC137" s="202"/>
    </row>
    <row r="138" spans="1:55" hidden="1">
      <c r="A138" s="202" t="str">
        <f t="shared" si="17"/>
        <v>11101.4.000.000.000.000.000</v>
      </c>
      <c r="B138" s="202">
        <v>11100</v>
      </c>
      <c r="C138" s="202">
        <v>11101</v>
      </c>
      <c r="D138" s="202" t="str">
        <f t="shared" si="18"/>
        <v xml:space="preserve">Strawberry-Rose Chia Seed Pudding </v>
      </c>
      <c r="E138" s="202" t="str">
        <f t="shared" si="16"/>
        <v xml:space="preserve">BREAKFAST_Strawberry-Rose Chia Seed Pudding </v>
      </c>
      <c r="F138" s="202"/>
      <c r="G138" s="202" t="s">
        <v>229</v>
      </c>
      <c r="H138" s="202"/>
      <c r="I138" s="213" t="s">
        <v>919</v>
      </c>
      <c r="J138" s="207" t="s">
        <v>919</v>
      </c>
      <c r="K138" s="202">
        <v>1</v>
      </c>
      <c r="L138" s="202">
        <v>4</v>
      </c>
      <c r="M138" s="202" t="s">
        <v>1139</v>
      </c>
      <c r="N138" s="202"/>
      <c r="O138" s="202"/>
      <c r="P138" s="202"/>
      <c r="Q138" s="202"/>
      <c r="R138" s="202"/>
      <c r="S138" s="202"/>
      <c r="T138" s="202"/>
      <c r="U138" s="202"/>
      <c r="V138" s="202"/>
      <c r="W138" s="202"/>
      <c r="X138" s="202"/>
      <c r="Y138" s="202"/>
      <c r="Z138" s="202"/>
      <c r="AA138" s="202"/>
      <c r="AB138" s="202"/>
      <c r="AC138" s="202"/>
      <c r="AD138" s="202"/>
      <c r="AE138" s="202"/>
      <c r="AF138" s="202"/>
      <c r="AG138" s="202"/>
      <c r="AH138" s="202"/>
      <c r="AI138" s="202"/>
      <c r="AJ138" s="202"/>
      <c r="AK138" s="202"/>
      <c r="AL138" s="202"/>
      <c r="AM138" s="202"/>
      <c r="AN138" s="202"/>
      <c r="AO138" s="202"/>
      <c r="AP138" s="202"/>
      <c r="AQ138" s="202"/>
      <c r="AR138" s="202"/>
      <c r="AS138" s="202"/>
      <c r="AT138" s="202"/>
      <c r="AU138" s="202"/>
      <c r="AV138" s="202"/>
      <c r="AW138" s="202"/>
      <c r="AX138" s="202"/>
      <c r="AY138" s="202"/>
      <c r="AZ138" s="202"/>
      <c r="BA138" s="202"/>
      <c r="BB138" s="202"/>
      <c r="BC138" s="202"/>
    </row>
    <row r="139" spans="1:55" hidden="1">
      <c r="A139" s="202" t="str">
        <f t="shared" si="17"/>
        <v>11401.4.000.000.000.000.000</v>
      </c>
      <c r="B139" s="202">
        <v>11400</v>
      </c>
      <c r="C139" s="202">
        <v>11401</v>
      </c>
      <c r="D139" s="202" t="str">
        <f t="shared" si="18"/>
        <v xml:space="preserve">Grilled Chicken Bruschetta </v>
      </c>
      <c r="E139" s="202" t="str">
        <f t="shared" si="16"/>
        <v xml:space="preserve">ENTRÉE_Grilled Chicken Bruschetta </v>
      </c>
      <c r="F139" s="202"/>
      <c r="G139" s="202" t="s">
        <v>232</v>
      </c>
      <c r="H139" s="202" t="s">
        <v>233</v>
      </c>
      <c r="I139" s="213" t="s">
        <v>916</v>
      </c>
      <c r="J139" s="213" t="s">
        <v>916</v>
      </c>
      <c r="K139" s="202">
        <v>2</v>
      </c>
      <c r="L139" s="202">
        <v>4</v>
      </c>
      <c r="M139" s="202" t="s">
        <v>1138</v>
      </c>
      <c r="N139" s="202"/>
      <c r="O139" s="202"/>
      <c r="P139" s="202"/>
      <c r="Q139" s="202"/>
      <c r="R139" s="202"/>
      <c r="S139" s="202"/>
      <c r="T139" s="202"/>
      <c r="U139" s="202"/>
      <c r="V139" s="202"/>
      <c r="W139" s="202"/>
      <c r="X139" s="202"/>
      <c r="Y139" s="202"/>
      <c r="Z139" s="202"/>
      <c r="AA139" s="202"/>
      <c r="AB139" s="202"/>
      <c r="AC139" s="202"/>
      <c r="AD139" s="202"/>
      <c r="AE139" s="202"/>
      <c r="AF139" s="202"/>
      <c r="AG139" s="202"/>
      <c r="AH139" s="202"/>
      <c r="AI139" s="202"/>
      <c r="AJ139" s="202"/>
      <c r="AK139" s="202"/>
      <c r="AL139" s="202"/>
      <c r="AM139" s="202"/>
      <c r="AN139" s="202"/>
      <c r="AO139" s="202"/>
      <c r="AP139" s="202"/>
      <c r="AQ139" s="202"/>
      <c r="AR139" s="202"/>
      <c r="AS139" s="202"/>
      <c r="AT139" s="202"/>
      <c r="AU139" s="202"/>
      <c r="AV139" s="202"/>
      <c r="AW139" s="202"/>
      <c r="AX139" s="202"/>
      <c r="AY139" s="202"/>
      <c r="AZ139" s="202"/>
      <c r="BA139" s="202"/>
      <c r="BB139" s="202"/>
      <c r="BC139" s="202"/>
    </row>
    <row r="140" spans="1:55" hidden="1">
      <c r="A140" s="202" t="str">
        <f t="shared" si="17"/>
        <v>11501.0.000.000.000.000.000</v>
      </c>
      <c r="B140" s="202">
        <v>11500</v>
      </c>
      <c r="C140" s="202">
        <v>11501</v>
      </c>
      <c r="D140" s="202" t="str">
        <f t="shared" si="18"/>
        <v xml:space="preserve">Orzo Salad </v>
      </c>
      <c r="E140" s="202" t="str">
        <f t="shared" si="16"/>
        <v xml:space="preserve">SIDE_Orzo Salad </v>
      </c>
      <c r="F140" s="202"/>
      <c r="G140" s="202" t="s">
        <v>234</v>
      </c>
      <c r="H140" s="202"/>
      <c r="I140" s="213" t="s">
        <v>921</v>
      </c>
      <c r="J140" s="207" t="s">
        <v>921</v>
      </c>
      <c r="K140" s="202">
        <v>0</v>
      </c>
      <c r="L140" s="202">
        <v>0</v>
      </c>
      <c r="M140" s="202" t="s">
        <v>1138</v>
      </c>
      <c r="N140" s="202"/>
      <c r="O140" s="202"/>
      <c r="P140" s="202"/>
      <c r="Q140" s="202"/>
      <c r="R140" s="202"/>
      <c r="S140" s="202"/>
      <c r="T140" s="202"/>
      <c r="U140" s="202"/>
      <c r="V140" s="202"/>
      <c r="W140" s="202"/>
      <c r="X140" s="202"/>
      <c r="Y140" s="202"/>
      <c r="Z140" s="202"/>
      <c r="AA140" s="202"/>
      <c r="AB140" s="202"/>
      <c r="AC140" s="202"/>
      <c r="AD140" s="202"/>
      <c r="AE140" s="202"/>
      <c r="AF140" s="202"/>
      <c r="AG140" s="202"/>
      <c r="AH140" s="202"/>
      <c r="AI140" s="202"/>
      <c r="AJ140" s="202"/>
      <c r="AK140" s="202"/>
      <c r="AL140" s="202"/>
      <c r="AM140" s="202"/>
      <c r="AN140" s="202"/>
      <c r="AO140" s="202"/>
      <c r="AP140" s="202"/>
      <c r="AQ140" s="202"/>
      <c r="AR140" s="202"/>
      <c r="AS140" s="202"/>
      <c r="AT140" s="202"/>
      <c r="AU140" s="202"/>
      <c r="AV140" s="202"/>
      <c r="AW140" s="202"/>
      <c r="AX140" s="202"/>
      <c r="AY140" s="202"/>
      <c r="AZ140" s="202"/>
      <c r="BA140" s="202"/>
      <c r="BB140" s="202"/>
      <c r="BC140" s="202"/>
    </row>
    <row r="141" spans="1:55" hidden="1">
      <c r="A141" s="202" t="str">
        <f t="shared" si="17"/>
        <v>11601.0.000.000.000.000.000</v>
      </c>
      <c r="B141" s="202">
        <v>11600</v>
      </c>
      <c r="C141" s="202">
        <v>11601</v>
      </c>
      <c r="D141" s="202" t="str">
        <f t="shared" si="18"/>
        <v xml:space="preserve">Creamy Pesto Rigatoni </v>
      </c>
      <c r="E141" s="202" t="str">
        <f t="shared" si="16"/>
        <v xml:space="preserve">ENTRÉE_Creamy Pesto Rigatoni </v>
      </c>
      <c r="F141" s="202"/>
      <c r="G141" s="202" t="s">
        <v>133</v>
      </c>
      <c r="H141" s="202"/>
      <c r="I141" s="213" t="s">
        <v>916</v>
      </c>
      <c r="J141" s="213" t="s">
        <v>916</v>
      </c>
      <c r="K141" s="202">
        <v>0</v>
      </c>
      <c r="L141" s="202">
        <v>0</v>
      </c>
      <c r="M141" s="202" t="s">
        <v>1138</v>
      </c>
      <c r="N141" s="202"/>
      <c r="O141" s="202"/>
      <c r="P141" s="202"/>
      <c r="Q141" s="202"/>
      <c r="R141" s="202"/>
      <c r="S141" s="202"/>
      <c r="T141" s="202"/>
      <c r="U141" s="202"/>
      <c r="V141" s="202"/>
      <c r="W141" s="202"/>
      <c r="X141" s="202"/>
      <c r="Y141" s="202"/>
      <c r="Z141" s="202"/>
      <c r="AA141" s="202"/>
      <c r="AB141" s="202"/>
      <c r="AC141" s="202"/>
      <c r="AD141" s="202"/>
      <c r="AE141" s="202"/>
      <c r="AF141" s="202"/>
      <c r="AG141" s="202"/>
      <c r="AH141" s="202"/>
      <c r="AI141" s="202"/>
      <c r="AJ141" s="202"/>
      <c r="AK141" s="202"/>
      <c r="AL141" s="202"/>
      <c r="AM141" s="202"/>
      <c r="AN141" s="202"/>
      <c r="AO141" s="202"/>
      <c r="AP141" s="202"/>
      <c r="AQ141" s="202"/>
      <c r="AR141" s="202"/>
      <c r="AS141" s="202"/>
      <c r="AT141" s="202"/>
      <c r="AU141" s="202"/>
      <c r="AV141" s="202"/>
      <c r="AW141" s="202"/>
      <c r="AX141" s="202"/>
      <c r="AY141" s="202"/>
      <c r="AZ141" s="202"/>
      <c r="BA141" s="202"/>
      <c r="BB141" s="202"/>
      <c r="BC141" s="202"/>
    </row>
    <row r="142" spans="1:55" hidden="1">
      <c r="A142" s="202" t="str">
        <f t="shared" si="17"/>
        <v>11701.0.000.000.000.000.000</v>
      </c>
      <c r="B142" s="202">
        <v>11700</v>
      </c>
      <c r="C142" s="202">
        <v>11701</v>
      </c>
      <c r="D142" s="202" t="str">
        <f t="shared" si="18"/>
        <v>Paella Valenciana (Veggie)</v>
      </c>
      <c r="E142" s="202" t="str">
        <f t="shared" si="16"/>
        <v>ENTRÉE_Paella Valenciana (Veggie)</v>
      </c>
      <c r="F142" s="202" t="s">
        <v>940</v>
      </c>
      <c r="G142" s="202" t="s">
        <v>100</v>
      </c>
      <c r="H142" s="202"/>
      <c r="I142" s="213" t="s">
        <v>916</v>
      </c>
      <c r="J142" s="213" t="s">
        <v>916</v>
      </c>
      <c r="K142" s="202">
        <v>0</v>
      </c>
      <c r="L142" s="202">
        <v>0</v>
      </c>
      <c r="M142" s="202" t="s">
        <v>1138</v>
      </c>
      <c r="N142" s="202"/>
      <c r="O142" s="202"/>
      <c r="P142" s="202"/>
      <c r="Q142" s="202"/>
      <c r="R142" s="202"/>
      <c r="S142" s="202"/>
      <c r="T142" s="202"/>
      <c r="U142" s="202"/>
      <c r="V142" s="202"/>
      <c r="W142" s="202"/>
      <c r="X142" s="202"/>
      <c r="Y142" s="202"/>
      <c r="Z142" s="202"/>
      <c r="AA142" s="202"/>
      <c r="AB142" s="202"/>
      <c r="AC142" s="202"/>
      <c r="AD142" s="202"/>
      <c r="AE142" s="202"/>
      <c r="AF142" s="202"/>
      <c r="AG142" s="202"/>
      <c r="AH142" s="202"/>
      <c r="AI142" s="202"/>
      <c r="AJ142" s="202"/>
      <c r="AK142" s="202"/>
      <c r="AL142" s="202"/>
      <c r="AM142" s="202"/>
      <c r="AN142" s="202"/>
      <c r="AO142" s="202"/>
      <c r="AP142" s="202"/>
      <c r="AQ142" s="202"/>
      <c r="AR142" s="202"/>
      <c r="AS142" s="202"/>
      <c r="AT142" s="202"/>
      <c r="AU142" s="202"/>
      <c r="AV142" s="202"/>
      <c r="AW142" s="202"/>
      <c r="AX142" s="202"/>
      <c r="AY142" s="202"/>
      <c r="AZ142" s="202"/>
      <c r="BA142" s="202"/>
      <c r="BB142" s="202"/>
      <c r="BC142" s="202"/>
    </row>
    <row r="143" spans="1:55">
      <c r="A143" s="202" t="str">
        <f t="shared" si="17"/>
        <v>1001.4.000.000.000.000.000</v>
      </c>
      <c r="B143" s="202">
        <v>1000</v>
      </c>
      <c r="C143" s="202">
        <v>1001</v>
      </c>
      <c r="D143" s="202" t="str">
        <f t="shared" si="18"/>
        <v>Pad Thai (Tofu)</v>
      </c>
      <c r="E143" s="202" t="str">
        <f t="shared" si="16"/>
        <v>ENTRÉE_Pad Thai (Tofu)</v>
      </c>
      <c r="F143" s="202" t="s">
        <v>934</v>
      </c>
      <c r="G143" s="202" t="s">
        <v>21</v>
      </c>
      <c r="H143" s="202" t="s">
        <v>22</v>
      </c>
      <c r="I143" s="207" t="s">
        <v>916</v>
      </c>
      <c r="J143" s="207" t="s">
        <v>916</v>
      </c>
      <c r="K143" s="202">
        <v>1</v>
      </c>
      <c r="L143" s="202">
        <v>4</v>
      </c>
      <c r="M143" s="202" t="s">
        <v>1139</v>
      </c>
      <c r="N143" s="202"/>
      <c r="O143" s="202"/>
      <c r="P143" s="202"/>
      <c r="Q143" s="202"/>
      <c r="R143" s="202"/>
      <c r="S143" s="202"/>
      <c r="T143" s="202"/>
      <c r="U143" s="202"/>
      <c r="V143" s="202"/>
      <c r="W143" s="202"/>
      <c r="X143" s="202"/>
      <c r="Y143" s="202"/>
      <c r="Z143" s="202"/>
      <c r="AA143" s="202"/>
      <c r="AB143" s="202"/>
      <c r="AC143" s="202"/>
      <c r="AD143" s="202"/>
      <c r="AE143" s="202"/>
      <c r="AF143" s="202"/>
      <c r="AG143" s="202"/>
      <c r="AH143" s="202"/>
      <c r="AI143" s="202"/>
      <c r="AJ143" s="202"/>
      <c r="AK143" s="202"/>
      <c r="AL143" s="202"/>
      <c r="AM143" s="202"/>
      <c r="AN143" s="202"/>
      <c r="AO143" s="202"/>
      <c r="AP143" s="202"/>
      <c r="AQ143" s="202"/>
      <c r="AR143" s="202"/>
      <c r="AS143" s="202"/>
      <c r="AT143" s="202"/>
      <c r="AU143" s="202"/>
      <c r="AV143" s="202"/>
      <c r="AW143" s="202"/>
      <c r="AX143" s="202"/>
      <c r="AY143" s="202"/>
      <c r="AZ143" s="202"/>
      <c r="BA143" s="202"/>
      <c r="BB143" s="202"/>
      <c r="BC143" s="202"/>
    </row>
    <row r="144" spans="1:55">
      <c r="A144" s="202" t="str">
        <f t="shared" si="17"/>
        <v>1002.4.000.000.000.000.000</v>
      </c>
      <c r="B144" s="202">
        <v>1000</v>
      </c>
      <c r="C144" s="202">
        <v>1002</v>
      </c>
      <c r="D144" s="202" t="str">
        <f t="shared" si="18"/>
        <v>Pad Thai (Shrimp)</v>
      </c>
      <c r="E144" s="202" t="str">
        <f t="shared" si="16"/>
        <v>ENTRÉE_Pad Thai (Shrimp)</v>
      </c>
      <c r="F144" s="202" t="s">
        <v>935</v>
      </c>
      <c r="G144" s="202" t="s">
        <v>21</v>
      </c>
      <c r="H144" s="202" t="s">
        <v>22</v>
      </c>
      <c r="I144" s="207" t="s">
        <v>916</v>
      </c>
      <c r="J144" s="207" t="s">
        <v>916</v>
      </c>
      <c r="K144" s="202">
        <v>1</v>
      </c>
      <c r="L144" s="202">
        <v>4</v>
      </c>
      <c r="M144" s="202" t="s">
        <v>1139</v>
      </c>
      <c r="N144" s="202"/>
      <c r="O144" s="202"/>
      <c r="P144" s="202"/>
      <c r="Q144" s="202"/>
      <c r="R144" s="202"/>
      <c r="S144" s="202"/>
      <c r="T144" s="202"/>
      <c r="U144" s="202"/>
      <c r="V144" s="202"/>
      <c r="W144" s="202"/>
      <c r="X144" s="202"/>
      <c r="Y144" s="202"/>
      <c r="Z144" s="202"/>
      <c r="AA144" s="202"/>
      <c r="AB144" s="202"/>
      <c r="AC144" s="202"/>
      <c r="AD144" s="202"/>
      <c r="AE144" s="202"/>
      <c r="AF144" s="202"/>
      <c r="AG144" s="202"/>
      <c r="AH144" s="202"/>
      <c r="AI144" s="202"/>
      <c r="AJ144" s="202"/>
      <c r="AK144" s="202"/>
      <c r="AL144" s="202"/>
      <c r="AM144" s="202"/>
      <c r="AN144" s="202"/>
      <c r="AO144" s="202"/>
      <c r="AP144" s="202"/>
      <c r="AQ144" s="202"/>
      <c r="AR144" s="202"/>
      <c r="AS144" s="202"/>
      <c r="AT144" s="202"/>
      <c r="AU144" s="202"/>
      <c r="AV144" s="202"/>
      <c r="AW144" s="202"/>
      <c r="AX144" s="202"/>
      <c r="AY144" s="202"/>
      <c r="AZ144" s="202"/>
      <c r="BA144" s="202"/>
      <c r="BB144" s="202"/>
      <c r="BC144" s="202"/>
    </row>
    <row r="145" spans="1:61" hidden="1">
      <c r="A145" s="202" t="str">
        <f t="shared" si="17"/>
        <v>11901.0.000.000.000.000.000</v>
      </c>
      <c r="B145" s="202">
        <v>11900</v>
      </c>
      <c r="C145" s="202">
        <v>11901</v>
      </c>
      <c r="D145" s="202" t="str">
        <f t="shared" si="18"/>
        <v xml:space="preserve">New England Cod Chowder </v>
      </c>
      <c r="E145" s="202" t="str">
        <f t="shared" ref="E145:E176" si="19">CONCATENATE(I145,"_",G145," ",F145)</f>
        <v xml:space="preserve">SOUP_New England Cod Chowder </v>
      </c>
      <c r="F145" s="202"/>
      <c r="G145" s="202" t="s">
        <v>138</v>
      </c>
      <c r="H145" s="202"/>
      <c r="I145" s="213" t="s">
        <v>918</v>
      </c>
      <c r="J145" s="207" t="s">
        <v>918</v>
      </c>
      <c r="K145" s="202">
        <v>0</v>
      </c>
      <c r="L145" s="202">
        <v>0</v>
      </c>
      <c r="M145" s="202" t="s">
        <v>1138</v>
      </c>
      <c r="N145" s="202"/>
      <c r="O145" s="202"/>
      <c r="P145" s="202"/>
      <c r="Q145" s="202"/>
      <c r="R145" s="202"/>
      <c r="S145" s="202"/>
      <c r="T145" s="202"/>
      <c r="U145" s="202"/>
      <c r="V145" s="202"/>
      <c r="W145" s="202"/>
      <c r="X145" s="202"/>
      <c r="Y145" s="202"/>
      <c r="Z145" s="202"/>
      <c r="AA145" s="202"/>
      <c r="AB145" s="202"/>
      <c r="AC145" s="202"/>
      <c r="AD145" s="202"/>
      <c r="AE145" s="202"/>
      <c r="AF145" s="202"/>
      <c r="AG145" s="202"/>
      <c r="AH145" s="202"/>
      <c r="AI145" s="202"/>
      <c r="AJ145" s="202"/>
      <c r="AK145" s="202"/>
      <c r="AL145" s="202"/>
      <c r="AM145" s="202"/>
      <c r="AN145" s="202"/>
      <c r="AO145" s="202"/>
      <c r="AP145" s="202"/>
      <c r="AQ145" s="202"/>
      <c r="AR145" s="202"/>
      <c r="AS145" s="202"/>
      <c r="AT145" s="202"/>
      <c r="AU145" s="202"/>
      <c r="AV145" s="202"/>
      <c r="AW145" s="202"/>
      <c r="AX145" s="202"/>
      <c r="AY145" s="202"/>
      <c r="AZ145" s="202"/>
      <c r="BA145" s="202"/>
      <c r="BB145" s="202"/>
      <c r="BC145" s="202"/>
    </row>
    <row r="146" spans="1:61" hidden="1">
      <c r="A146" s="202" t="str">
        <f t="shared" si="17"/>
        <v>12001.0.000.000.000.000.000</v>
      </c>
      <c r="B146" s="202">
        <v>12000</v>
      </c>
      <c r="C146" s="202">
        <v>12001</v>
      </c>
      <c r="D146" s="202" t="str">
        <f t="shared" si="18"/>
        <v xml:space="preserve">Thyme Lemonade </v>
      </c>
      <c r="E146" s="202" t="str">
        <f t="shared" si="19"/>
        <v xml:space="preserve">BEVERAGE_Thyme Lemonade </v>
      </c>
      <c r="F146" s="202"/>
      <c r="G146" s="202" t="s">
        <v>237</v>
      </c>
      <c r="H146" s="202"/>
      <c r="I146" s="213" t="s">
        <v>920</v>
      </c>
      <c r="J146" s="207" t="s">
        <v>920</v>
      </c>
      <c r="K146" s="202">
        <v>0</v>
      </c>
      <c r="L146" s="202">
        <v>0</v>
      </c>
      <c r="M146" s="202" t="s">
        <v>1138</v>
      </c>
      <c r="N146" s="202"/>
      <c r="O146" s="202"/>
      <c r="P146" s="202"/>
      <c r="Q146" s="202"/>
      <c r="R146" s="202"/>
      <c r="S146" s="202"/>
      <c r="T146" s="202"/>
      <c r="U146" s="202"/>
      <c r="V146" s="202"/>
      <c r="W146" s="202"/>
      <c r="X146" s="202"/>
      <c r="Y146" s="202"/>
      <c r="Z146" s="202"/>
      <c r="AA146" s="202"/>
      <c r="AB146" s="202"/>
      <c r="AC146" s="202"/>
      <c r="AD146" s="202"/>
      <c r="AE146" s="202"/>
      <c r="AF146" s="202"/>
      <c r="AG146" s="202"/>
      <c r="AH146" s="202"/>
      <c r="AI146" s="202"/>
      <c r="AJ146" s="202"/>
      <c r="AK146" s="202"/>
      <c r="AL146" s="202"/>
      <c r="AM146" s="202"/>
      <c r="AN146" s="202"/>
      <c r="AO146" s="202"/>
      <c r="AP146" s="202"/>
      <c r="AQ146" s="202"/>
      <c r="AR146" s="202"/>
      <c r="AS146" s="202"/>
      <c r="AT146" s="202"/>
      <c r="AU146" s="202"/>
      <c r="AV146" s="202"/>
      <c r="AW146" s="202"/>
      <c r="AX146" s="202"/>
      <c r="AY146" s="202"/>
      <c r="AZ146" s="202"/>
      <c r="BA146" s="202"/>
      <c r="BB146" s="202"/>
      <c r="BC146" s="202"/>
    </row>
    <row r="147" spans="1:61" hidden="1">
      <c r="A147" s="202" t="str">
        <f t="shared" si="17"/>
        <v>12101.4.000.000.000.000.000</v>
      </c>
      <c r="B147" s="202">
        <v>12100</v>
      </c>
      <c r="C147" s="202">
        <v>12101</v>
      </c>
      <c r="D147" s="202" t="str">
        <f t="shared" si="18"/>
        <v xml:space="preserve">Homestyle Lemonade </v>
      </c>
      <c r="E147" s="202" t="str">
        <f t="shared" si="19"/>
        <v xml:space="preserve">BEVERAGE_Homestyle Lemonade </v>
      </c>
      <c r="F147" s="202"/>
      <c r="G147" s="202" t="s">
        <v>238</v>
      </c>
      <c r="H147" s="202"/>
      <c r="I147" s="213" t="s">
        <v>920</v>
      </c>
      <c r="J147" s="207" t="s">
        <v>920</v>
      </c>
      <c r="K147" s="202">
        <v>1</v>
      </c>
      <c r="L147" s="202">
        <v>4</v>
      </c>
      <c r="M147" s="202" t="s">
        <v>1139</v>
      </c>
      <c r="N147" s="202"/>
      <c r="O147" s="202"/>
      <c r="P147" s="202"/>
      <c r="Q147" s="202"/>
      <c r="R147" s="202"/>
      <c r="S147" s="202"/>
      <c r="T147" s="202"/>
      <c r="U147" s="202"/>
      <c r="V147" s="202"/>
      <c r="W147" s="202"/>
      <c r="X147" s="202"/>
      <c r="Y147" s="202"/>
      <c r="Z147" s="202"/>
      <c r="AA147" s="202"/>
      <c r="AB147" s="202"/>
      <c r="AC147" s="202"/>
      <c r="AD147" s="202"/>
      <c r="AE147" s="202"/>
      <c r="AF147" s="202"/>
      <c r="AG147" s="202"/>
      <c r="AH147" s="202"/>
      <c r="AI147" s="202"/>
      <c r="AJ147" s="202"/>
      <c r="AK147" s="202"/>
      <c r="AL147" s="202"/>
      <c r="AM147" s="202"/>
      <c r="AN147" s="202"/>
      <c r="AO147" s="202"/>
      <c r="AP147" s="202"/>
      <c r="AQ147" s="202"/>
      <c r="AR147" s="202"/>
      <c r="AS147" s="202"/>
      <c r="AT147" s="202"/>
      <c r="AU147" s="202"/>
      <c r="AV147" s="202"/>
      <c r="AW147" s="202"/>
      <c r="AX147" s="202"/>
      <c r="AY147" s="202"/>
      <c r="AZ147" s="202"/>
      <c r="BA147" s="202"/>
      <c r="BB147" s="202"/>
      <c r="BC147" s="202"/>
    </row>
    <row r="148" spans="1:61" hidden="1">
      <c r="A148" s="202" t="str">
        <f t="shared" si="17"/>
        <v>12201.0.000.000.000.000.000</v>
      </c>
      <c r="B148" s="202">
        <v>12200</v>
      </c>
      <c r="C148" s="202">
        <v>12201</v>
      </c>
      <c r="D148" s="202" t="str">
        <f t="shared" si="18"/>
        <v xml:space="preserve">Mint Green Iced Tea </v>
      </c>
      <c r="E148" s="202" t="str">
        <f t="shared" si="19"/>
        <v xml:space="preserve">BEVERAGE_Mint Green Iced Tea </v>
      </c>
      <c r="F148" s="202"/>
      <c r="G148" s="202" t="s">
        <v>239</v>
      </c>
      <c r="H148" s="202"/>
      <c r="I148" s="213" t="s">
        <v>920</v>
      </c>
      <c r="J148" s="207" t="s">
        <v>920</v>
      </c>
      <c r="K148" s="202">
        <v>0</v>
      </c>
      <c r="L148" s="202">
        <v>0</v>
      </c>
      <c r="M148" s="202" t="s">
        <v>1138</v>
      </c>
      <c r="N148" s="202"/>
      <c r="O148" s="202"/>
      <c r="P148" s="202"/>
      <c r="Q148" s="202"/>
      <c r="R148" s="202"/>
      <c r="S148" s="202"/>
      <c r="T148" s="202"/>
      <c r="U148" s="202"/>
      <c r="V148" s="202"/>
      <c r="W148" s="202"/>
      <c r="X148" s="202"/>
      <c r="Y148" s="202"/>
      <c r="Z148" s="202"/>
      <c r="AA148" s="202"/>
      <c r="AB148" s="202"/>
      <c r="AC148" s="202"/>
      <c r="AD148" s="202"/>
      <c r="AE148" s="202"/>
      <c r="AF148" s="202"/>
      <c r="AG148" s="202"/>
      <c r="AH148" s="202"/>
      <c r="AI148" s="202"/>
      <c r="AJ148" s="202"/>
      <c r="AK148" s="202"/>
      <c r="AL148" s="202"/>
      <c r="AM148" s="202"/>
      <c r="AN148" s="202"/>
      <c r="AO148" s="202"/>
      <c r="AP148" s="202"/>
      <c r="AQ148" s="202"/>
      <c r="AR148" s="202"/>
      <c r="AS148" s="202"/>
      <c r="AT148" s="202"/>
      <c r="AU148" s="202"/>
      <c r="AV148" s="202"/>
      <c r="AW148" s="202"/>
      <c r="AX148" s="202"/>
      <c r="AY148" s="202"/>
      <c r="AZ148" s="202"/>
      <c r="BA148" s="202"/>
      <c r="BB148" s="202"/>
      <c r="BC148" s="202"/>
    </row>
    <row r="149" spans="1:61" hidden="1">
      <c r="A149" s="202" t="str">
        <f t="shared" si="17"/>
        <v>12301.0.000.000.000.000.000</v>
      </c>
      <c r="B149" s="202">
        <v>12300</v>
      </c>
      <c r="C149" s="202">
        <v>12301</v>
      </c>
      <c r="D149" s="202" t="str">
        <f t="shared" si="18"/>
        <v xml:space="preserve">Half &amp; Half  </v>
      </c>
      <c r="E149" s="202" t="str">
        <f t="shared" si="19"/>
        <v xml:space="preserve">BEVERAGE_Half &amp; Half  </v>
      </c>
      <c r="F149" s="202"/>
      <c r="G149" s="202" t="s">
        <v>240</v>
      </c>
      <c r="H149" s="202"/>
      <c r="I149" s="213" t="s">
        <v>920</v>
      </c>
      <c r="J149" s="207" t="s">
        <v>920</v>
      </c>
      <c r="K149" s="202">
        <v>0</v>
      </c>
      <c r="L149" s="202">
        <v>0</v>
      </c>
      <c r="M149" s="202" t="s">
        <v>1138</v>
      </c>
      <c r="N149" s="202"/>
      <c r="O149" s="202"/>
      <c r="P149" s="202"/>
      <c r="Q149" s="202"/>
      <c r="R149" s="202"/>
      <c r="S149" s="202"/>
      <c r="T149" s="202"/>
      <c r="U149" s="202"/>
      <c r="V149" s="202"/>
      <c r="W149" s="202"/>
      <c r="X149" s="202"/>
      <c r="Y149" s="202"/>
      <c r="Z149" s="202"/>
      <c r="AA149" s="202"/>
      <c r="AB149" s="202"/>
      <c r="AC149" s="202"/>
      <c r="AD149" s="202"/>
      <c r="AE149" s="202"/>
      <c r="AF149" s="202"/>
      <c r="AG149" s="202"/>
      <c r="AH149" s="202"/>
      <c r="AI149" s="202"/>
      <c r="AJ149" s="202"/>
      <c r="AK149" s="202"/>
      <c r="AL149" s="202"/>
      <c r="AM149" s="202"/>
      <c r="AN149" s="202"/>
      <c r="AO149" s="202"/>
      <c r="AP149" s="202"/>
      <c r="AQ149" s="202"/>
      <c r="AR149" s="202"/>
      <c r="AS149" s="202"/>
      <c r="AT149" s="202"/>
      <c r="AU149" s="202"/>
      <c r="AV149" s="202"/>
      <c r="AW149" s="202"/>
      <c r="AX149" s="202"/>
      <c r="AY149" s="202"/>
      <c r="AZ149" s="202"/>
      <c r="BA149" s="202"/>
      <c r="BB149" s="202"/>
      <c r="BC149" s="202"/>
    </row>
    <row r="150" spans="1:61" hidden="1">
      <c r="A150" s="202" t="str">
        <f t="shared" si="17"/>
        <v>7402.4.000.000.000.000.000</v>
      </c>
      <c r="B150" s="202">
        <v>7400</v>
      </c>
      <c r="C150" s="202">
        <v>7402</v>
      </c>
      <c r="D150" s="202" t="str">
        <f t="shared" si="18"/>
        <v xml:space="preserve">Peanut Butter &amp; Chocolate Energy Bites_2 pack </v>
      </c>
      <c r="E150" s="202" t="str">
        <f t="shared" si="19"/>
        <v xml:space="preserve">SNACK_Peanut Butter &amp; Chocolate Energy Bites_2 pack </v>
      </c>
      <c r="F150" s="202"/>
      <c r="G150" s="202" t="s">
        <v>258</v>
      </c>
      <c r="H150" s="202"/>
      <c r="I150" s="213" t="s">
        <v>922</v>
      </c>
      <c r="J150" s="213" t="s">
        <v>922</v>
      </c>
      <c r="K150" s="202">
        <v>1</v>
      </c>
      <c r="L150" s="202">
        <v>4</v>
      </c>
      <c r="M150" s="202" t="s">
        <v>1139</v>
      </c>
      <c r="N150" s="202"/>
      <c r="O150" s="202"/>
      <c r="P150" s="202"/>
      <c r="Q150" s="202"/>
      <c r="R150" s="202"/>
      <c r="S150" s="202"/>
      <c r="T150" s="202"/>
      <c r="U150" s="202"/>
      <c r="V150" s="202"/>
      <c r="W150" s="202"/>
      <c r="X150" s="202"/>
      <c r="Y150" s="202"/>
      <c r="Z150" s="202"/>
      <c r="AA150" s="202"/>
      <c r="AB150" s="202"/>
      <c r="AC150" s="202"/>
      <c r="AD150" s="202"/>
      <c r="AE150" s="202"/>
      <c r="AF150" s="202"/>
      <c r="AG150" s="202"/>
      <c r="AH150" s="202"/>
      <c r="AI150" s="202"/>
      <c r="AJ150" s="202"/>
      <c r="AK150" s="202"/>
      <c r="AL150" s="202"/>
      <c r="AM150" s="202"/>
      <c r="AN150" s="202"/>
      <c r="AO150" s="202"/>
      <c r="AP150" s="202"/>
      <c r="AQ150" s="202"/>
      <c r="AR150" s="202"/>
      <c r="AS150" s="202"/>
      <c r="AT150" s="202"/>
      <c r="AU150" s="202"/>
      <c r="AV150" s="202"/>
      <c r="AW150" s="202"/>
      <c r="AX150" s="202"/>
      <c r="AY150" s="202"/>
      <c r="AZ150" s="202"/>
      <c r="BA150" s="202"/>
      <c r="BB150" s="202"/>
      <c r="BC150" s="202"/>
      <c r="BD150" s="6"/>
      <c r="BE150" s="6"/>
      <c r="BF150" s="6"/>
      <c r="BG150" s="6"/>
      <c r="BH150" s="6"/>
      <c r="BI150" s="6"/>
    </row>
    <row r="151" spans="1:61" hidden="1">
      <c r="A151" s="202" t="str">
        <f t="shared" si="17"/>
        <v>12402.4.000.000.000.000.000</v>
      </c>
      <c r="B151" s="202">
        <v>12400</v>
      </c>
      <c r="C151" s="202">
        <v>12402</v>
      </c>
      <c r="D151" s="202" t="str">
        <f t="shared" si="18"/>
        <v xml:space="preserve">Peanut Butter &amp; Chocolate Energy Bites_2 pack </v>
      </c>
      <c r="E151" s="202" t="str">
        <f t="shared" si="19"/>
        <v xml:space="preserve">SNACK_Peanut Butter &amp; Chocolate Energy Bites_2 pack </v>
      </c>
      <c r="F151" s="202"/>
      <c r="G151" s="202" t="s">
        <v>258</v>
      </c>
      <c r="H151" s="202"/>
      <c r="I151" s="213" t="s">
        <v>922</v>
      </c>
      <c r="J151" s="213" t="s">
        <v>922</v>
      </c>
      <c r="K151" s="202">
        <v>1</v>
      </c>
      <c r="L151" s="202">
        <v>4</v>
      </c>
      <c r="M151" s="202" t="s">
        <v>1139</v>
      </c>
      <c r="N151" s="202"/>
      <c r="O151" s="202"/>
      <c r="P151" s="202"/>
      <c r="Q151" s="202"/>
      <c r="R151" s="202"/>
      <c r="S151" s="202"/>
      <c r="T151" s="202"/>
      <c r="U151" s="202"/>
      <c r="V151" s="202"/>
      <c r="W151" s="202"/>
      <c r="X151" s="202"/>
      <c r="Y151" s="202"/>
      <c r="Z151" s="202"/>
      <c r="AA151" s="202"/>
      <c r="AB151" s="202"/>
      <c r="AC151" s="202"/>
      <c r="AD151" s="202"/>
      <c r="AE151" s="202"/>
      <c r="AF151" s="202"/>
      <c r="AG151" s="202"/>
      <c r="AH151" s="202"/>
      <c r="AI151" s="202"/>
      <c r="AJ151" s="202"/>
      <c r="AK151" s="202"/>
      <c r="AL151" s="202"/>
      <c r="AM151" s="202"/>
      <c r="AN151" s="202"/>
      <c r="AO151" s="202"/>
      <c r="AP151" s="202"/>
      <c r="AQ151" s="202"/>
      <c r="AR151" s="202"/>
      <c r="AS151" s="202"/>
      <c r="AT151" s="202"/>
      <c r="AU151" s="202"/>
      <c r="AV151" s="202"/>
      <c r="AW151" s="202"/>
      <c r="AX151" s="202"/>
      <c r="AY151" s="202"/>
      <c r="AZ151" s="202"/>
      <c r="BA151" s="202"/>
      <c r="BB151" s="202"/>
      <c r="BC151" s="202"/>
    </row>
    <row r="152" spans="1:61" hidden="1">
      <c r="A152" s="202" t="str">
        <f t="shared" si="17"/>
        <v>12601.0.000.000.000.000.000</v>
      </c>
      <c r="B152" s="202">
        <v>12600</v>
      </c>
      <c r="C152" s="202">
        <v>12601</v>
      </c>
      <c r="D152" s="202" t="str">
        <f t="shared" si="18"/>
        <v xml:space="preserve">Grilled Steak </v>
      </c>
      <c r="E152" s="202" t="str">
        <f t="shared" si="19"/>
        <v xml:space="preserve">SIDE_Grilled Steak </v>
      </c>
      <c r="F152" s="202"/>
      <c r="G152" s="202" t="s">
        <v>243</v>
      </c>
      <c r="H152" s="202"/>
      <c r="I152" s="213" t="s">
        <v>921</v>
      </c>
      <c r="J152" s="207" t="s">
        <v>921</v>
      </c>
      <c r="K152" s="202">
        <v>0</v>
      </c>
      <c r="L152" s="202">
        <v>0</v>
      </c>
      <c r="M152" s="202" t="s">
        <v>1138</v>
      </c>
      <c r="N152" s="202"/>
      <c r="O152" s="202"/>
      <c r="P152" s="202"/>
      <c r="Q152" s="202"/>
      <c r="R152" s="202"/>
      <c r="S152" s="202"/>
      <c r="T152" s="202"/>
      <c r="U152" s="202"/>
      <c r="V152" s="202"/>
      <c r="W152" s="202"/>
      <c r="X152" s="202"/>
      <c r="Y152" s="202"/>
      <c r="Z152" s="202"/>
      <c r="AA152" s="202"/>
      <c r="AB152" s="202"/>
      <c r="AC152" s="202"/>
      <c r="AD152" s="202"/>
      <c r="AE152" s="202"/>
      <c r="AF152" s="202"/>
      <c r="AG152" s="202"/>
      <c r="AH152" s="202"/>
      <c r="AI152" s="202"/>
      <c r="AJ152" s="202"/>
      <c r="AK152" s="202"/>
      <c r="AL152" s="202"/>
      <c r="AM152" s="202"/>
      <c r="AN152" s="202"/>
      <c r="AO152" s="202"/>
      <c r="AP152" s="202"/>
      <c r="AQ152" s="202"/>
      <c r="AR152" s="202"/>
      <c r="AS152" s="202"/>
      <c r="AT152" s="202"/>
      <c r="AU152" s="202"/>
      <c r="AV152" s="202"/>
      <c r="AW152" s="202"/>
      <c r="AX152" s="202"/>
      <c r="AY152" s="202"/>
      <c r="AZ152" s="202"/>
      <c r="BA152" s="202"/>
      <c r="BB152" s="202"/>
      <c r="BC152" s="202"/>
    </row>
    <row r="153" spans="1:61" hidden="1">
      <c r="A153" s="202" t="str">
        <f t="shared" si="17"/>
        <v>12701.0.000.000.000.000.000</v>
      </c>
      <c r="B153" s="202">
        <v>12700</v>
      </c>
      <c r="C153" s="202">
        <v>12701</v>
      </c>
      <c r="D153" s="202" t="str">
        <f t="shared" si="18"/>
        <v xml:space="preserve">Case of water bottles </v>
      </c>
      <c r="E153" s="202" t="str">
        <f t="shared" si="19"/>
        <v xml:space="preserve">CATERING_Case of water bottles </v>
      </c>
      <c r="F153" s="202"/>
      <c r="G153" s="202" t="s">
        <v>244</v>
      </c>
      <c r="H153" s="202"/>
      <c r="I153" s="213" t="s">
        <v>927</v>
      </c>
      <c r="J153" s="213" t="s">
        <v>927</v>
      </c>
      <c r="K153" s="202">
        <v>0</v>
      </c>
      <c r="L153" s="202">
        <v>0</v>
      </c>
      <c r="M153" s="202" t="s">
        <v>1138</v>
      </c>
      <c r="N153" s="202"/>
      <c r="O153" s="202"/>
      <c r="P153" s="202"/>
      <c r="Q153" s="202"/>
      <c r="R153" s="202"/>
      <c r="S153" s="202"/>
      <c r="T153" s="202"/>
      <c r="U153" s="202"/>
      <c r="V153" s="202"/>
      <c r="W153" s="202"/>
      <c r="X153" s="202"/>
      <c r="Y153" s="202"/>
      <c r="Z153" s="202"/>
      <c r="AA153" s="202"/>
      <c r="AB153" s="202"/>
      <c r="AC153" s="202"/>
      <c r="AD153" s="202"/>
      <c r="AE153" s="202"/>
      <c r="AF153" s="202"/>
      <c r="AG153" s="202"/>
      <c r="AH153" s="202"/>
      <c r="AI153" s="202"/>
      <c r="AJ153" s="202"/>
      <c r="AK153" s="202"/>
      <c r="AL153" s="202"/>
      <c r="AM153" s="202"/>
      <c r="AN153" s="202"/>
      <c r="AO153" s="202"/>
      <c r="AP153" s="202"/>
      <c r="AQ153" s="202"/>
      <c r="AR153" s="202"/>
      <c r="AS153" s="202"/>
      <c r="AT153" s="202"/>
      <c r="AU153" s="202"/>
      <c r="AV153" s="202"/>
      <c r="AW153" s="202"/>
      <c r="AX153" s="202"/>
      <c r="AY153" s="202"/>
      <c r="AZ153" s="202"/>
      <c r="BA153" s="202"/>
      <c r="BB153" s="202"/>
      <c r="BC153" s="202"/>
    </row>
    <row r="154" spans="1:61">
      <c r="A154" s="202" t="str">
        <f t="shared" si="17"/>
        <v>15101.4.000.000.000.000.000</v>
      </c>
      <c r="B154" s="202">
        <v>15100</v>
      </c>
      <c r="C154" s="202">
        <v>15101</v>
      </c>
      <c r="D154" s="202" t="str">
        <f t="shared" si="18"/>
        <v xml:space="preserve">Bare Turkey Burger </v>
      </c>
      <c r="E154" s="202" t="str">
        <f t="shared" si="19"/>
        <v xml:space="preserve">ENTRÉE_Bare Turkey Burger </v>
      </c>
      <c r="F154" s="202"/>
      <c r="G154" s="202" t="s">
        <v>260</v>
      </c>
      <c r="H154" s="202" t="s">
        <v>261</v>
      </c>
      <c r="I154" s="213" t="s">
        <v>916</v>
      </c>
      <c r="J154" s="213" t="s">
        <v>916</v>
      </c>
      <c r="K154" s="202">
        <v>2</v>
      </c>
      <c r="L154" s="202">
        <v>4</v>
      </c>
      <c r="M154" s="202" t="s">
        <v>1139</v>
      </c>
      <c r="N154" s="202"/>
      <c r="O154" s="202"/>
      <c r="P154" s="202"/>
      <c r="Q154" s="202"/>
      <c r="R154" s="202"/>
      <c r="S154" s="202"/>
      <c r="T154" s="202"/>
      <c r="U154" s="202"/>
      <c r="V154" s="202"/>
      <c r="W154" s="202"/>
      <c r="X154" s="202"/>
      <c r="Y154" s="202"/>
      <c r="Z154" s="202"/>
      <c r="AA154" s="202"/>
      <c r="AB154" s="202"/>
      <c r="AC154" s="202"/>
      <c r="AD154" s="202"/>
      <c r="AE154" s="202"/>
      <c r="AF154" s="202"/>
      <c r="AG154" s="202"/>
      <c r="AH154" s="202"/>
      <c r="AI154" s="202"/>
      <c r="AJ154" s="202"/>
      <c r="AK154" s="202"/>
      <c r="AL154" s="202"/>
      <c r="AM154" s="202"/>
      <c r="AN154" s="202"/>
      <c r="AO154" s="202"/>
      <c r="AP154" s="202"/>
      <c r="AQ154" s="202"/>
      <c r="AR154" s="202"/>
      <c r="AS154" s="202"/>
      <c r="AT154" s="202"/>
      <c r="AU154" s="202"/>
      <c r="AV154" s="202"/>
      <c r="AW154" s="202"/>
      <c r="AX154" s="202"/>
      <c r="AY154" s="202"/>
      <c r="AZ154" s="202"/>
      <c r="BA154" s="202"/>
      <c r="BB154" s="202"/>
      <c r="BC154" s="202"/>
      <c r="BD154" s="6"/>
      <c r="BE154" s="6"/>
      <c r="BF154" s="6"/>
      <c r="BG154" s="6"/>
      <c r="BH154" s="6"/>
      <c r="BI154" s="6"/>
    </row>
    <row r="155" spans="1:61" hidden="1">
      <c r="A155" s="202" t="str">
        <f t="shared" si="17"/>
        <v>30201.4.000.000.000.000.000</v>
      </c>
      <c r="B155" s="202">
        <v>30200</v>
      </c>
      <c r="C155" s="202">
        <v>30201</v>
      </c>
      <c r="D155" s="202" t="str">
        <f t="shared" si="18"/>
        <v xml:space="preserve">Chicken &amp; Rice Soup </v>
      </c>
      <c r="E155" s="202" t="str">
        <f t="shared" si="19"/>
        <v xml:space="preserve">SOUP_Chicken &amp; Rice Soup </v>
      </c>
      <c r="F155" s="202"/>
      <c r="G155" s="202" t="s">
        <v>212</v>
      </c>
      <c r="H155" s="202"/>
      <c r="I155" s="213" t="s">
        <v>918</v>
      </c>
      <c r="J155" s="207" t="s">
        <v>918</v>
      </c>
      <c r="K155" s="202">
        <v>1</v>
      </c>
      <c r="L155" s="202">
        <v>4</v>
      </c>
      <c r="M155" s="202" t="s">
        <v>1139</v>
      </c>
      <c r="N155" s="202"/>
      <c r="O155" s="202"/>
      <c r="P155" s="202"/>
      <c r="Q155" s="202"/>
      <c r="R155" s="202"/>
      <c r="S155" s="202"/>
      <c r="T155" s="202"/>
      <c r="U155" s="202"/>
      <c r="V155" s="202"/>
      <c r="W155" s="202"/>
      <c r="X155" s="202"/>
      <c r="Y155" s="202"/>
      <c r="Z155" s="202"/>
      <c r="AA155" s="202"/>
      <c r="AB155" s="202"/>
      <c r="AC155" s="202"/>
      <c r="AD155" s="202"/>
      <c r="AE155" s="202"/>
      <c r="AF155" s="202"/>
      <c r="AG155" s="202"/>
      <c r="AH155" s="202"/>
      <c r="AI155" s="202"/>
      <c r="AJ155" s="202"/>
      <c r="AK155" s="202"/>
      <c r="AL155" s="202"/>
      <c r="AM155" s="202"/>
      <c r="AN155" s="202"/>
      <c r="AO155" s="202"/>
      <c r="AP155" s="202"/>
      <c r="AQ155" s="202"/>
      <c r="AR155" s="202"/>
      <c r="AS155" s="202"/>
      <c r="AT155" s="202"/>
      <c r="AU155" s="202"/>
      <c r="AV155" s="202"/>
      <c r="AW155" s="202"/>
      <c r="AX155" s="202"/>
      <c r="AY155" s="202"/>
      <c r="AZ155" s="202"/>
      <c r="BA155" s="202"/>
      <c r="BB155" s="202"/>
      <c r="BC155" s="202"/>
    </row>
    <row r="156" spans="1:61" hidden="1">
      <c r="A156" s="202" t="str">
        <f t="shared" si="17"/>
        <v>30301.4.000.000.000.000.000</v>
      </c>
      <c r="B156" s="202">
        <v>30300</v>
      </c>
      <c r="C156" s="202">
        <v>30301</v>
      </c>
      <c r="D156" s="202" t="str">
        <f t="shared" si="18"/>
        <v xml:space="preserve">Vitality Shot: Energize </v>
      </c>
      <c r="E156" s="202" t="str">
        <f t="shared" si="19"/>
        <v xml:space="preserve">BEVERAGE_Vitality Shot: Energize </v>
      </c>
      <c r="F156" s="202"/>
      <c r="G156" s="202" t="s">
        <v>631</v>
      </c>
      <c r="H156" s="202" t="s">
        <v>913</v>
      </c>
      <c r="I156" s="213" t="s">
        <v>920</v>
      </c>
      <c r="J156" s="243" t="s">
        <v>920</v>
      </c>
      <c r="K156" s="202">
        <v>1</v>
      </c>
      <c r="L156" s="202">
        <v>4</v>
      </c>
      <c r="M156" s="202" t="s">
        <v>1139</v>
      </c>
      <c r="N156" s="202"/>
      <c r="O156" s="202"/>
      <c r="P156" s="202"/>
      <c r="Q156" s="202"/>
      <c r="R156" s="202"/>
      <c r="S156" s="202"/>
      <c r="T156" s="202"/>
      <c r="U156" s="202"/>
      <c r="V156" s="202"/>
      <c r="W156" s="202"/>
      <c r="X156" s="202"/>
      <c r="Y156" s="202"/>
      <c r="Z156" s="202"/>
      <c r="AA156" s="202"/>
      <c r="AB156" s="202"/>
      <c r="AC156" s="202"/>
      <c r="AD156" s="202"/>
      <c r="AE156" s="202"/>
      <c r="AF156" s="202"/>
      <c r="AG156" s="202"/>
      <c r="AH156" s="202"/>
      <c r="AI156" s="202"/>
      <c r="AJ156" s="202"/>
      <c r="AK156" s="202"/>
      <c r="AL156" s="202"/>
      <c r="AM156" s="202"/>
      <c r="AN156" s="202"/>
      <c r="AO156" s="202"/>
      <c r="AP156" s="202"/>
      <c r="AQ156" s="202"/>
      <c r="AR156" s="202"/>
      <c r="AS156" s="202"/>
      <c r="AT156" s="202"/>
      <c r="AU156" s="202"/>
      <c r="AV156" s="202"/>
      <c r="AW156" s="202"/>
      <c r="AX156" s="202"/>
      <c r="AY156" s="202"/>
      <c r="AZ156" s="202"/>
      <c r="BA156" s="202"/>
      <c r="BB156" s="202"/>
      <c r="BC156" s="202"/>
    </row>
    <row r="157" spans="1:61" hidden="1">
      <c r="A157" s="202" t="str">
        <f t="shared" si="17"/>
        <v>13101.0.000.000.000.000.000</v>
      </c>
      <c r="B157" s="202">
        <v>13100</v>
      </c>
      <c r="C157" s="202">
        <v>13101</v>
      </c>
      <c r="D157" s="202" t="str">
        <f t="shared" si="18"/>
        <v xml:space="preserve">Parsnip Puree </v>
      </c>
      <c r="E157" s="202" t="str">
        <f t="shared" si="19"/>
        <v xml:space="preserve">SIDE_Parsnip Puree </v>
      </c>
      <c r="F157" s="202"/>
      <c r="G157" s="202" t="s">
        <v>93</v>
      </c>
      <c r="H157" s="202"/>
      <c r="I157" s="213" t="s">
        <v>921</v>
      </c>
      <c r="J157" s="207" t="s">
        <v>921</v>
      </c>
      <c r="K157" s="202">
        <v>0</v>
      </c>
      <c r="L157" s="202">
        <v>0</v>
      </c>
      <c r="M157" s="202" t="s">
        <v>1138</v>
      </c>
      <c r="N157" s="202"/>
      <c r="O157" s="202"/>
      <c r="P157" s="202"/>
      <c r="Q157" s="202"/>
      <c r="R157" s="202"/>
      <c r="S157" s="202"/>
      <c r="T157" s="202"/>
      <c r="U157" s="202"/>
      <c r="V157" s="202"/>
      <c r="W157" s="202"/>
      <c r="X157" s="202"/>
      <c r="Y157" s="202"/>
      <c r="Z157" s="202"/>
      <c r="AA157" s="202"/>
      <c r="AB157" s="202"/>
      <c r="AC157" s="202"/>
      <c r="AD157" s="202"/>
      <c r="AE157" s="202"/>
      <c r="AF157" s="202"/>
      <c r="AG157" s="202"/>
      <c r="AH157" s="202"/>
      <c r="AI157" s="202"/>
      <c r="AJ157" s="202"/>
      <c r="AK157" s="202"/>
      <c r="AL157" s="202"/>
      <c r="AM157" s="202"/>
      <c r="AN157" s="202"/>
      <c r="AO157" s="202"/>
      <c r="AP157" s="202"/>
      <c r="AQ157" s="202"/>
      <c r="AR157" s="202"/>
      <c r="AS157" s="202"/>
      <c r="AT157" s="202"/>
      <c r="AU157" s="202"/>
      <c r="AV157" s="202"/>
      <c r="AW157" s="202"/>
      <c r="AX157" s="202"/>
      <c r="AY157" s="202"/>
      <c r="AZ157" s="202"/>
      <c r="BA157" s="202"/>
      <c r="BB157" s="202"/>
      <c r="BC157" s="202"/>
    </row>
    <row r="158" spans="1:61" hidden="1">
      <c r="A158" s="202" t="str">
        <f t="shared" si="17"/>
        <v>13201.0.000.000.000.000.000</v>
      </c>
      <c r="B158" s="202">
        <v>13200</v>
      </c>
      <c r="C158" s="202">
        <v>13201</v>
      </c>
      <c r="D158" s="202" t="str">
        <f t="shared" si="18"/>
        <v xml:space="preserve">Wild Rice </v>
      </c>
      <c r="E158" s="202" t="str">
        <f t="shared" si="19"/>
        <v xml:space="preserve">SIDE_Wild Rice </v>
      </c>
      <c r="F158" s="202"/>
      <c r="G158" s="202" t="s">
        <v>81</v>
      </c>
      <c r="H158" s="202"/>
      <c r="I158" s="213" t="s">
        <v>921</v>
      </c>
      <c r="J158" s="207" t="s">
        <v>921</v>
      </c>
      <c r="K158" s="202">
        <v>0</v>
      </c>
      <c r="L158" s="202">
        <v>0</v>
      </c>
      <c r="M158" s="202" t="s">
        <v>1138</v>
      </c>
      <c r="N158" s="202"/>
      <c r="O158" s="202"/>
      <c r="P158" s="202"/>
      <c r="Q158" s="202"/>
      <c r="R158" s="202"/>
      <c r="S158" s="202"/>
      <c r="T158" s="202"/>
      <c r="U158" s="202"/>
      <c r="V158" s="202"/>
      <c r="W158" s="202"/>
      <c r="X158" s="202"/>
      <c r="Y158" s="202"/>
      <c r="Z158" s="202"/>
      <c r="AA158" s="202"/>
      <c r="AB158" s="202"/>
      <c r="AC158" s="202"/>
      <c r="AD158" s="202"/>
      <c r="AE158" s="202"/>
      <c r="AF158" s="202"/>
      <c r="AG158" s="202"/>
      <c r="AH158" s="202"/>
      <c r="AI158" s="202"/>
      <c r="AJ158" s="202"/>
      <c r="AK158" s="202"/>
      <c r="AL158" s="202"/>
      <c r="AM158" s="202"/>
      <c r="AN158" s="202"/>
      <c r="AO158" s="202"/>
      <c r="AP158" s="202"/>
      <c r="AQ158" s="202"/>
      <c r="AR158" s="202"/>
      <c r="AS158" s="202"/>
      <c r="AT158" s="202"/>
      <c r="AU158" s="202"/>
      <c r="AV158" s="202"/>
      <c r="AW158" s="202"/>
      <c r="AX158" s="202"/>
      <c r="AY158" s="202"/>
      <c r="AZ158" s="202"/>
      <c r="BA158" s="202"/>
      <c r="BB158" s="202"/>
      <c r="BC158" s="202"/>
    </row>
    <row r="159" spans="1:61" hidden="1">
      <c r="A159" s="202" t="str">
        <f t="shared" si="17"/>
        <v>30302.4.000.000.000.000.000</v>
      </c>
      <c r="B159" s="202">
        <v>30300</v>
      </c>
      <c r="C159" s="202">
        <v>30302</v>
      </c>
      <c r="D159" s="202" t="str">
        <f t="shared" si="18"/>
        <v xml:space="preserve">Vitality Shot: Energize (Pair) </v>
      </c>
      <c r="E159" s="202" t="str">
        <f t="shared" si="19"/>
        <v xml:space="preserve">BEVERAGE_Vitality Shot: Energize (Pair) </v>
      </c>
      <c r="F159" s="202"/>
      <c r="G159" s="202" t="s">
        <v>632</v>
      </c>
      <c r="H159" s="202"/>
      <c r="I159" s="213" t="s">
        <v>920</v>
      </c>
      <c r="J159" s="243" t="s">
        <v>920</v>
      </c>
      <c r="K159" s="202">
        <v>1</v>
      </c>
      <c r="L159" s="202">
        <v>4</v>
      </c>
      <c r="M159" s="202" t="s">
        <v>1139</v>
      </c>
      <c r="N159" s="202"/>
      <c r="O159" s="202"/>
      <c r="P159" s="202"/>
      <c r="Q159" s="202"/>
      <c r="R159" s="202"/>
      <c r="S159" s="202"/>
      <c r="T159" s="202"/>
      <c r="U159" s="202"/>
      <c r="V159" s="202"/>
      <c r="W159" s="202"/>
      <c r="X159" s="202"/>
      <c r="Y159" s="202"/>
      <c r="Z159" s="202"/>
      <c r="AA159" s="202"/>
      <c r="AB159" s="202"/>
      <c r="AC159" s="202"/>
      <c r="AD159" s="202"/>
      <c r="AE159" s="202"/>
      <c r="AF159" s="202"/>
      <c r="AG159" s="202"/>
      <c r="AH159" s="202"/>
      <c r="AI159" s="202"/>
      <c r="AJ159" s="202"/>
      <c r="AK159" s="202"/>
      <c r="AL159" s="202"/>
      <c r="AM159" s="202"/>
      <c r="AN159" s="202"/>
      <c r="AO159" s="202"/>
      <c r="AP159" s="202"/>
      <c r="AQ159" s="202"/>
      <c r="AR159" s="202"/>
      <c r="AS159" s="202"/>
      <c r="AT159" s="202"/>
      <c r="AU159" s="202"/>
      <c r="AV159" s="202"/>
      <c r="AW159" s="202"/>
      <c r="AX159" s="202"/>
      <c r="AY159" s="202"/>
      <c r="AZ159" s="202"/>
      <c r="BA159" s="202"/>
      <c r="BB159" s="202"/>
      <c r="BC159" s="202"/>
      <c r="BD159" s="6"/>
      <c r="BE159" s="6"/>
      <c r="BF159" s="6"/>
      <c r="BG159" s="6"/>
      <c r="BH159" s="6"/>
      <c r="BI159" s="6"/>
    </row>
    <row r="160" spans="1:61" s="6" customFormat="1" hidden="1">
      <c r="A160" s="202" t="str">
        <f t="shared" si="17"/>
        <v>13401.0.000.000.000.000.000</v>
      </c>
      <c r="B160" s="202">
        <v>13400</v>
      </c>
      <c r="C160" s="202">
        <v>13401</v>
      </c>
      <c r="D160" s="202" t="str">
        <f t="shared" ref="D160:D191" si="20">CONCATENATE(G160," ",F160)</f>
        <v xml:space="preserve">Grilled Steak </v>
      </c>
      <c r="E160" s="202" t="str">
        <f t="shared" si="19"/>
        <v xml:space="preserve">ENTRÉE_Grilled Steak </v>
      </c>
      <c r="F160" s="202"/>
      <c r="G160" s="272" t="s">
        <v>243</v>
      </c>
      <c r="H160" s="202" t="s">
        <v>248</v>
      </c>
      <c r="I160" s="213" t="s">
        <v>916</v>
      </c>
      <c r="J160" s="213" t="s">
        <v>916</v>
      </c>
      <c r="K160" s="202">
        <v>0</v>
      </c>
      <c r="L160" s="202">
        <v>0</v>
      </c>
      <c r="M160" s="202" t="s">
        <v>1138</v>
      </c>
      <c r="N160" s="202"/>
      <c r="O160" s="202"/>
      <c r="P160" s="202"/>
      <c r="Q160" s="202"/>
      <c r="R160" s="202"/>
      <c r="S160" s="202"/>
      <c r="T160" s="202"/>
      <c r="U160" s="202"/>
      <c r="V160" s="202"/>
      <c r="W160" s="202"/>
      <c r="X160" s="202"/>
      <c r="Y160" s="202"/>
      <c r="Z160" s="202"/>
      <c r="AA160" s="202"/>
      <c r="AB160" s="202"/>
      <c r="AC160" s="202"/>
      <c r="AD160" s="202"/>
      <c r="AE160" s="202"/>
      <c r="AF160" s="202"/>
      <c r="AG160" s="202"/>
      <c r="AH160" s="202"/>
      <c r="AI160" s="202"/>
      <c r="AJ160" s="202"/>
      <c r="AK160" s="202"/>
      <c r="AL160" s="202"/>
      <c r="AM160" s="202"/>
      <c r="AN160" s="202"/>
      <c r="AO160" s="202"/>
      <c r="AP160" s="202"/>
      <c r="AQ160" s="202"/>
      <c r="AR160" s="202"/>
      <c r="AS160" s="202"/>
      <c r="AT160" s="202"/>
      <c r="AU160" s="202"/>
      <c r="AV160" s="202"/>
      <c r="AW160" s="202"/>
      <c r="AX160" s="202"/>
      <c r="AY160" s="202"/>
      <c r="AZ160" s="202"/>
      <c r="BA160" s="202"/>
      <c r="BB160" s="202"/>
      <c r="BC160" s="202"/>
    </row>
    <row r="161" spans="1:61" s="6" customFormat="1">
      <c r="A161" s="6" t="str">
        <f>CONCATENATE(C161,".",IF(L161="","000",L161),".",IF(N161="","000",N161),".",IF(P161="","000",P161),".",IF(R161="","000",R161),".",IF(T161="","000",T161),".",IF(X161="","000",X161))</f>
        <v>60101.5.000.000.000.000.000</v>
      </c>
      <c r="B161" s="6">
        <v>60100</v>
      </c>
      <c r="C161" s="6">
        <v>60101</v>
      </c>
      <c r="D161" s="6" t="str">
        <f t="shared" si="20"/>
        <v>Yam Wunsen  (Beef)</v>
      </c>
      <c r="E161" s="6" t="str">
        <f t="shared" si="19"/>
        <v>ENTRÉE_Yam Wunsen  (Beef)</v>
      </c>
      <c r="F161" s="6" t="s">
        <v>937</v>
      </c>
      <c r="G161" s="6" t="s">
        <v>1132</v>
      </c>
      <c r="I161" s="6" t="s">
        <v>916</v>
      </c>
      <c r="J161" s="6" t="s">
        <v>916</v>
      </c>
      <c r="K161" s="6">
        <v>1</v>
      </c>
      <c r="L161" s="6">
        <v>5</v>
      </c>
      <c r="M161" s="202" t="s">
        <v>1139</v>
      </c>
    </row>
    <row r="162" spans="1:61" s="6" customFormat="1" hidden="1">
      <c r="A162" s="202" t="str">
        <f>CONCATENATE(C162,".",IF(L162="","000",L162),".",IF(N162="","000",N162),".",IF(P162="","000",P162),".",IF(R162="","000",R162),".",IF(T162="","000",T162),".",IF(V162="","000",V162))</f>
        <v>13601.0.000.000.000.000.000</v>
      </c>
      <c r="B162" s="202">
        <v>13600</v>
      </c>
      <c r="C162" s="202">
        <v>13601</v>
      </c>
      <c r="D162" s="202" t="str">
        <f t="shared" si="20"/>
        <v xml:space="preserve">Roasted Lamb </v>
      </c>
      <c r="E162" s="202" t="str">
        <f t="shared" si="19"/>
        <v xml:space="preserve">SIDE_Roasted Lamb </v>
      </c>
      <c r="F162" s="202"/>
      <c r="G162" s="273" t="s">
        <v>141</v>
      </c>
      <c r="H162" s="202"/>
      <c r="I162" s="213" t="s">
        <v>921</v>
      </c>
      <c r="J162" s="207" t="s">
        <v>921</v>
      </c>
      <c r="K162" s="202">
        <v>0</v>
      </c>
      <c r="L162" s="202">
        <v>0</v>
      </c>
      <c r="M162" s="202" t="s">
        <v>1138</v>
      </c>
      <c r="N162" s="202"/>
      <c r="O162" s="202"/>
      <c r="P162" s="202"/>
      <c r="Q162" s="202"/>
      <c r="R162" s="202"/>
      <c r="S162" s="202"/>
      <c r="T162" s="202"/>
      <c r="U162" s="202"/>
      <c r="V162" s="202"/>
      <c r="W162" s="202"/>
      <c r="X162" s="202"/>
      <c r="Y162" s="202"/>
      <c r="Z162" s="202"/>
      <c r="AA162" s="202"/>
      <c r="AB162" s="202"/>
      <c r="AC162" s="202"/>
      <c r="AD162" s="202"/>
      <c r="AE162" s="202"/>
      <c r="AF162" s="202"/>
      <c r="AG162" s="202"/>
      <c r="AH162" s="202"/>
      <c r="AI162" s="202"/>
      <c r="AJ162" s="202"/>
      <c r="AK162" s="202"/>
      <c r="AL162" s="202"/>
      <c r="AM162" s="202"/>
      <c r="AN162" s="202"/>
      <c r="AO162" s="202"/>
      <c r="AP162" s="202"/>
      <c r="AQ162" s="202"/>
      <c r="AR162" s="202"/>
      <c r="AS162" s="202"/>
      <c r="AT162" s="202"/>
      <c r="AU162" s="202"/>
      <c r="AV162" s="202"/>
      <c r="AW162" s="202"/>
      <c r="AX162" s="202"/>
      <c r="AY162" s="202"/>
      <c r="AZ162" s="202"/>
      <c r="BA162" s="202"/>
      <c r="BB162" s="202"/>
      <c r="BC162" s="202"/>
    </row>
    <row r="163" spans="1:61" s="6" customFormat="1" hidden="1">
      <c r="A163" s="202" t="str">
        <f>CONCATENATE(C163,".",IF(L163="","000",L163),".",IF(N163="","000",N163),".",IF(P163="","000",P163),".",IF(R163="","000",R163),".",IF(T163="","000",T163),".",IF(V163="","000",V163))</f>
        <v>13701.0.000.000.000.000.000</v>
      </c>
      <c r="B163" s="202">
        <v>13700</v>
      </c>
      <c r="C163" s="202">
        <v>13701</v>
      </c>
      <c r="D163" s="202" t="str">
        <f t="shared" si="20"/>
        <v xml:space="preserve">Ratatouille </v>
      </c>
      <c r="E163" s="202" t="str">
        <f t="shared" si="19"/>
        <v xml:space="preserve">SIDE_Ratatouille </v>
      </c>
      <c r="F163" s="202"/>
      <c r="G163" s="273" t="s">
        <v>251</v>
      </c>
      <c r="H163" s="202"/>
      <c r="I163" s="213" t="s">
        <v>921</v>
      </c>
      <c r="J163" s="207" t="s">
        <v>921</v>
      </c>
      <c r="K163" s="202">
        <v>0</v>
      </c>
      <c r="L163" s="202">
        <v>0</v>
      </c>
      <c r="M163" s="202" t="s">
        <v>1138</v>
      </c>
      <c r="N163" s="202"/>
      <c r="O163" s="202"/>
      <c r="P163" s="202"/>
      <c r="Q163" s="202"/>
      <c r="R163" s="202"/>
      <c r="S163" s="202"/>
      <c r="T163" s="202"/>
      <c r="U163" s="202"/>
      <c r="V163" s="202"/>
      <c r="W163" s="202"/>
      <c r="X163" s="202"/>
      <c r="Y163" s="202"/>
      <c r="Z163" s="202"/>
      <c r="AA163" s="202"/>
      <c r="AB163" s="202"/>
      <c r="AC163" s="202"/>
      <c r="AD163" s="202"/>
      <c r="AE163" s="202"/>
      <c r="AF163" s="202"/>
      <c r="AG163" s="202"/>
      <c r="AH163" s="202"/>
      <c r="AI163" s="202"/>
      <c r="AJ163" s="202"/>
      <c r="AK163" s="202"/>
      <c r="AL163" s="202"/>
      <c r="AM163" s="202"/>
      <c r="AN163" s="202"/>
      <c r="AO163" s="202"/>
      <c r="AP163" s="202"/>
      <c r="AQ163" s="202"/>
      <c r="AR163" s="202"/>
      <c r="AS163" s="202"/>
      <c r="AT163" s="202"/>
      <c r="AU163" s="202"/>
      <c r="AV163" s="202"/>
      <c r="AW163" s="202"/>
      <c r="AX163" s="202"/>
      <c r="AY163" s="202"/>
      <c r="AZ163" s="202"/>
      <c r="BA163" s="202"/>
      <c r="BB163" s="202"/>
      <c r="BC163" s="202"/>
    </row>
    <row r="164" spans="1:61" s="6" customFormat="1" hidden="1">
      <c r="A164" s="202" t="str">
        <f>CONCATENATE(C164,".",IF(L164="","000",L164),".",IF(N164="","000",N164),".",IF(P164="","000",P164),".",IF(R164="","000",R164),".",IF(T164="","000",T164),".",IF(V164="","000",V164))</f>
        <v>13801.0.000.000.000.000.000</v>
      </c>
      <c r="B164" s="202">
        <v>13800</v>
      </c>
      <c r="C164" s="202">
        <v>13801</v>
      </c>
      <c r="D164" s="202" t="str">
        <f t="shared" si="20"/>
        <v xml:space="preserve">Matcha Latte </v>
      </c>
      <c r="E164" s="202" t="str">
        <f t="shared" si="19"/>
        <v xml:space="preserve">BEVERAGE_Matcha Latte </v>
      </c>
      <c r="F164" s="202"/>
      <c r="G164" s="273" t="s">
        <v>253</v>
      </c>
      <c r="H164" s="202"/>
      <c r="I164" s="213" t="s">
        <v>920</v>
      </c>
      <c r="J164" s="207" t="s">
        <v>920</v>
      </c>
      <c r="K164" s="202">
        <v>0</v>
      </c>
      <c r="L164" s="202">
        <v>0</v>
      </c>
      <c r="M164" s="202" t="s">
        <v>1138</v>
      </c>
      <c r="N164" s="202"/>
      <c r="O164" s="202"/>
      <c r="P164" s="202"/>
      <c r="Q164" s="202"/>
      <c r="R164" s="202"/>
      <c r="S164" s="202"/>
      <c r="T164" s="202"/>
      <c r="U164" s="202"/>
      <c r="V164" s="202"/>
      <c r="W164" s="202"/>
      <c r="X164" s="202"/>
      <c r="Y164" s="202"/>
      <c r="Z164" s="202"/>
      <c r="AA164" s="202"/>
      <c r="AB164" s="202"/>
      <c r="AC164" s="202"/>
      <c r="AD164" s="202"/>
      <c r="AE164" s="202"/>
      <c r="AF164" s="202"/>
      <c r="AG164" s="202"/>
      <c r="AH164" s="202"/>
      <c r="AI164" s="202"/>
      <c r="AJ164" s="202"/>
      <c r="AK164" s="202"/>
      <c r="AL164" s="202"/>
      <c r="AM164" s="202"/>
      <c r="AN164" s="202"/>
      <c r="AO164" s="202"/>
      <c r="AP164" s="202"/>
      <c r="AQ164" s="202"/>
      <c r="AR164" s="202"/>
      <c r="AS164" s="202"/>
      <c r="AT164" s="202"/>
      <c r="AU164" s="202"/>
      <c r="AV164" s="202"/>
      <c r="AW164" s="202"/>
      <c r="AX164" s="202"/>
      <c r="AY164" s="202"/>
      <c r="AZ164" s="202"/>
      <c r="BA164" s="202"/>
      <c r="BB164" s="202"/>
      <c r="BC164" s="202"/>
    </row>
    <row r="165" spans="1:61" s="6" customFormat="1">
      <c r="A165" s="6" t="str">
        <f>CONCATENATE(C165,".",IF(L165="","000",L165),".",IF(N165="","000",N165),".",IF(P165="","000",P165),".",IF(R165="","000",R165),".",IF(T165="","000",T165),".",IF(X165="","000",X165))</f>
        <v>60102.5.000.000.000.000.000</v>
      </c>
      <c r="B165" s="6">
        <v>60100</v>
      </c>
      <c r="C165" s="6">
        <v>60102</v>
      </c>
      <c r="D165" s="6" t="str">
        <f t="shared" si="20"/>
        <v>Yam Wunsen  (Shrimp)</v>
      </c>
      <c r="E165" s="6" t="str">
        <f t="shared" si="19"/>
        <v>ENTRÉE_Yam Wunsen  (Shrimp)</v>
      </c>
      <c r="F165" s="6" t="s">
        <v>935</v>
      </c>
      <c r="G165" s="6" t="s">
        <v>1132</v>
      </c>
      <c r="I165" s="6" t="s">
        <v>916</v>
      </c>
      <c r="J165" s="6" t="s">
        <v>916</v>
      </c>
      <c r="K165" s="6">
        <v>1</v>
      </c>
      <c r="L165" s="6">
        <v>5</v>
      </c>
      <c r="M165" s="202" t="s">
        <v>1139</v>
      </c>
    </row>
    <row r="166" spans="1:61" s="6" customFormat="1" hidden="1">
      <c r="A166" s="202" t="str">
        <f>CONCATENATE(C166,".",IF(L166="","000",L166),".",IF(N166="","000",N166),".",IF(P166="","000",P166),".",IF(R166="","000",R166),".",IF(T166="","000",T166),".",IF(V166="","000",V166))</f>
        <v>4800.5.000.000.000.000.000</v>
      </c>
      <c r="B166" s="202">
        <v>4800</v>
      </c>
      <c r="C166" s="202">
        <v>4800</v>
      </c>
      <c r="D166" s="202" t="str">
        <f t="shared" si="20"/>
        <v xml:space="preserve">Vanilla Coconut Chia Seed Pudding </v>
      </c>
      <c r="E166" s="202" t="str">
        <f t="shared" si="19"/>
        <v xml:space="preserve">BREAKFAST_Vanilla Coconut Chia Seed Pudding </v>
      </c>
      <c r="F166" s="202"/>
      <c r="G166" s="202" t="s">
        <v>154</v>
      </c>
      <c r="H166" s="202" t="s">
        <v>155</v>
      </c>
      <c r="I166" s="207" t="s">
        <v>919</v>
      </c>
      <c r="J166" s="207" t="s">
        <v>919</v>
      </c>
      <c r="K166" s="202">
        <v>1</v>
      </c>
      <c r="L166" s="202">
        <v>5</v>
      </c>
      <c r="M166" s="202" t="s">
        <v>1139</v>
      </c>
      <c r="N166" s="202"/>
      <c r="O166" s="202"/>
      <c r="P166" s="202"/>
      <c r="Q166" s="202"/>
      <c r="R166" s="202"/>
      <c r="S166" s="202"/>
      <c r="T166" s="202"/>
      <c r="U166" s="202"/>
      <c r="V166" s="202"/>
      <c r="W166" s="202"/>
      <c r="X166" s="202"/>
      <c r="Y166" s="202"/>
      <c r="Z166" s="202"/>
      <c r="AA166" s="202"/>
      <c r="AB166" s="202"/>
      <c r="AC166" s="202"/>
      <c r="AD166" s="202"/>
      <c r="AE166" s="202"/>
      <c r="AF166" s="202"/>
      <c r="AG166" s="202"/>
      <c r="AH166" s="202"/>
      <c r="AI166" s="202"/>
      <c r="AJ166" s="202"/>
      <c r="AK166" s="202"/>
      <c r="AL166" s="202"/>
      <c r="AM166" s="202"/>
      <c r="AN166" s="202"/>
      <c r="AO166" s="202"/>
      <c r="AP166" s="202"/>
      <c r="AQ166" s="202"/>
      <c r="AR166" s="202"/>
      <c r="AS166" s="202"/>
      <c r="AT166" s="202"/>
      <c r="AU166" s="202"/>
      <c r="AV166" s="202"/>
      <c r="AW166" s="202"/>
      <c r="AX166" s="202"/>
      <c r="AY166" s="202"/>
      <c r="AZ166" s="202"/>
      <c r="BA166" s="202"/>
      <c r="BB166" s="202"/>
      <c r="BC166" s="202"/>
      <c r="BD166" s="1"/>
      <c r="BE166" s="1"/>
      <c r="BF166" s="1"/>
      <c r="BG166" s="1"/>
      <c r="BH166" s="1"/>
      <c r="BI166" s="1"/>
    </row>
    <row r="167" spans="1:61" s="6" customFormat="1" hidden="1">
      <c r="A167" s="202" t="str">
        <f>CONCATENATE(C167,".",IF(L167="","000",L167),".",IF(N167="","000",N167),".",IF(P167="","000",P167),".",IF(R167="","000",R167),".",IF(T167="","000",T167),".",IF(V167="","000",V167))</f>
        <v>7301.5.000.000.000.000.000</v>
      </c>
      <c r="B167" s="202">
        <v>7300</v>
      </c>
      <c r="C167" s="202">
        <v>7301</v>
      </c>
      <c r="D167" s="202" t="str">
        <f t="shared" si="20"/>
        <v xml:space="preserve">Almond &amp; Cranberry Energy Bites </v>
      </c>
      <c r="E167" s="202" t="str">
        <f t="shared" si="19"/>
        <v xml:space="preserve">SNACK_Almond &amp; Cranberry Energy Bites </v>
      </c>
      <c r="F167" s="202"/>
      <c r="G167" s="202" t="s">
        <v>205</v>
      </c>
      <c r="H167" s="202"/>
      <c r="I167" s="213" t="s">
        <v>922</v>
      </c>
      <c r="J167" s="213" t="s">
        <v>922</v>
      </c>
      <c r="K167" s="202">
        <v>1</v>
      </c>
      <c r="L167" s="202">
        <v>5</v>
      </c>
      <c r="M167" s="202" t="s">
        <v>1139</v>
      </c>
      <c r="N167" s="202"/>
      <c r="O167" s="202"/>
      <c r="P167" s="202"/>
      <c r="Q167" s="202"/>
      <c r="R167" s="202"/>
      <c r="S167" s="202"/>
      <c r="T167" s="202"/>
      <c r="U167" s="202"/>
      <c r="V167" s="202"/>
      <c r="W167" s="202"/>
      <c r="X167" s="202"/>
      <c r="Y167" s="202"/>
      <c r="Z167" s="202"/>
      <c r="AA167" s="202"/>
      <c r="AB167" s="202"/>
      <c r="AC167" s="202"/>
      <c r="AD167" s="202"/>
      <c r="AE167" s="202"/>
      <c r="AF167" s="202"/>
      <c r="AG167" s="202"/>
      <c r="AH167" s="202"/>
      <c r="AI167" s="202"/>
      <c r="AJ167" s="202"/>
      <c r="AK167" s="202"/>
      <c r="AL167" s="202"/>
      <c r="AM167" s="202"/>
      <c r="AN167" s="202"/>
      <c r="AO167" s="202"/>
      <c r="AP167" s="202"/>
      <c r="AQ167" s="202"/>
      <c r="AR167" s="202"/>
      <c r="AS167" s="202"/>
      <c r="AT167" s="202"/>
      <c r="AU167" s="202"/>
      <c r="AV167" s="202"/>
      <c r="AW167" s="202"/>
      <c r="AX167" s="202"/>
      <c r="AY167" s="202"/>
      <c r="AZ167" s="202"/>
      <c r="BA167" s="202"/>
      <c r="BB167" s="202"/>
      <c r="BC167" s="202"/>
      <c r="BD167" s="1"/>
      <c r="BE167" s="1"/>
      <c r="BF167" s="1"/>
      <c r="BG167" s="1"/>
      <c r="BH167" s="1"/>
      <c r="BI167" s="1"/>
    </row>
    <row r="168" spans="1:61" s="6" customFormat="1" hidden="1">
      <c r="A168" s="202" t="str">
        <f>CONCATENATE(C168,".",IF(L168="","000",L168),".",IF(N168="","000",N168),".",IF(P168="","000",P168),".",IF(R168="","000",R168),".",IF(T168="","000",T168),".",IF(V168="","000",V168))</f>
        <v>14001.5.000.000.000.000.000</v>
      </c>
      <c r="B168" s="202">
        <v>14000</v>
      </c>
      <c r="C168" s="202">
        <v>14001</v>
      </c>
      <c r="D168" s="202" t="str">
        <f t="shared" si="20"/>
        <v xml:space="preserve">Mashed Sweet Potato  </v>
      </c>
      <c r="E168" s="202" t="str">
        <f t="shared" si="19"/>
        <v xml:space="preserve">SIDE_Mashed Sweet Potato  </v>
      </c>
      <c r="F168" s="202"/>
      <c r="G168" s="273" t="s">
        <v>256</v>
      </c>
      <c r="H168" s="202"/>
      <c r="I168" s="213" t="s">
        <v>921</v>
      </c>
      <c r="J168" s="207" t="s">
        <v>921</v>
      </c>
      <c r="K168" s="202">
        <v>1</v>
      </c>
      <c r="L168" s="202">
        <v>5</v>
      </c>
      <c r="M168" s="202" t="s">
        <v>1139</v>
      </c>
      <c r="N168" s="202"/>
      <c r="O168" s="202"/>
      <c r="P168" s="202"/>
      <c r="Q168" s="202"/>
      <c r="R168" s="202"/>
      <c r="S168" s="202"/>
      <c r="T168" s="202"/>
      <c r="U168" s="202"/>
      <c r="V168" s="202"/>
      <c r="W168" s="202"/>
      <c r="X168" s="202"/>
      <c r="Y168" s="202"/>
      <c r="Z168" s="202"/>
      <c r="AA168" s="202"/>
      <c r="AB168" s="202"/>
      <c r="AC168" s="202"/>
      <c r="AD168" s="202"/>
      <c r="AE168" s="202"/>
      <c r="AF168" s="202"/>
      <c r="AG168" s="202"/>
      <c r="AH168" s="202"/>
      <c r="AI168" s="202"/>
      <c r="AJ168" s="202"/>
      <c r="AK168" s="202"/>
      <c r="AL168" s="202"/>
      <c r="AM168" s="202"/>
      <c r="AN168" s="202"/>
      <c r="AO168" s="202"/>
      <c r="AP168" s="202"/>
      <c r="AQ168" s="202"/>
      <c r="AR168" s="202"/>
      <c r="AS168" s="202"/>
      <c r="AT168" s="202"/>
      <c r="AU168" s="202"/>
      <c r="AV168" s="202"/>
      <c r="AW168" s="202"/>
      <c r="AX168" s="202"/>
      <c r="AY168" s="202"/>
      <c r="AZ168" s="202"/>
      <c r="BA168" s="202"/>
      <c r="BB168" s="202"/>
      <c r="BC168" s="202"/>
    </row>
    <row r="169" spans="1:61" hidden="1">
      <c r="A169" s="202" t="str">
        <f>CONCATENATE(C169,".",IF(L169="","000",L169),".",IF(N169="","000",N169),".",IF(P169="","000",P169),".",IF(R169="","000",R169),".",IF(T169="","000",T169),".",IF(V169="","000",V169))</f>
        <v>7302.5.000.000.000.000.000</v>
      </c>
      <c r="B169" s="202">
        <v>7300</v>
      </c>
      <c r="C169" s="202">
        <v>7302</v>
      </c>
      <c r="D169" s="202" t="str">
        <f t="shared" si="20"/>
        <v xml:space="preserve">Almond &amp; Cranberry Energy Bites_2 pack </v>
      </c>
      <c r="E169" s="202" t="str">
        <f t="shared" si="19"/>
        <v xml:space="preserve">SNACK_Almond &amp; Cranberry Energy Bites_2 pack </v>
      </c>
      <c r="F169" s="202"/>
      <c r="G169" s="202" t="s">
        <v>257</v>
      </c>
      <c r="H169" s="202"/>
      <c r="I169" s="213" t="s">
        <v>922</v>
      </c>
      <c r="J169" s="213" t="s">
        <v>922</v>
      </c>
      <c r="K169" s="202">
        <v>1</v>
      </c>
      <c r="L169" s="202">
        <v>5</v>
      </c>
      <c r="M169" s="202" t="s">
        <v>1139</v>
      </c>
      <c r="N169" s="202"/>
      <c r="O169" s="202"/>
      <c r="P169" s="202"/>
      <c r="Q169" s="202"/>
      <c r="R169" s="202"/>
      <c r="S169" s="202"/>
      <c r="T169" s="202"/>
      <c r="U169" s="202"/>
      <c r="V169" s="202"/>
      <c r="W169" s="202"/>
      <c r="X169" s="202"/>
      <c r="Y169" s="202"/>
      <c r="Z169" s="202"/>
      <c r="AA169" s="202"/>
      <c r="AB169" s="202"/>
      <c r="AC169" s="202"/>
      <c r="AD169" s="202"/>
      <c r="AE169" s="202"/>
      <c r="AF169" s="202"/>
      <c r="AG169" s="202"/>
      <c r="AH169" s="202"/>
      <c r="AI169" s="202"/>
      <c r="AJ169" s="202"/>
      <c r="AK169" s="202"/>
      <c r="AL169" s="202"/>
      <c r="AM169" s="202"/>
      <c r="AN169" s="202"/>
      <c r="AO169" s="202"/>
      <c r="AP169" s="202"/>
      <c r="AQ169" s="202"/>
      <c r="AR169" s="202"/>
      <c r="AS169" s="202"/>
      <c r="AT169" s="202"/>
      <c r="AU169" s="202"/>
      <c r="AV169" s="202"/>
      <c r="AW169" s="202"/>
      <c r="AX169" s="202"/>
      <c r="AY169" s="202"/>
      <c r="AZ169" s="202"/>
      <c r="BA169" s="202"/>
      <c r="BB169" s="202"/>
      <c r="BC169" s="202"/>
      <c r="BD169" s="6"/>
      <c r="BE169" s="6"/>
      <c r="BF169" s="6"/>
      <c r="BG169" s="6"/>
      <c r="BH169" s="6"/>
      <c r="BI169" s="6"/>
    </row>
    <row r="170" spans="1:61" s="6" customFormat="1" hidden="1">
      <c r="A170" s="202" t="str">
        <f>CONCATENATE(C170,".",IF(L170="","000",L170),".",IF(N170="","000",N170),".",IF(P170="","000",P170),".",IF(R170="","000",R170),".",IF(T170="","000",T170),".",IF(V170="","000",V170))</f>
        <v>14101.0.000.000.000.000.000</v>
      </c>
      <c r="B170" s="202">
        <v>14100</v>
      </c>
      <c r="C170" s="202">
        <v>14101</v>
      </c>
      <c r="D170" s="202" t="str">
        <f t="shared" si="20"/>
        <v xml:space="preserve">Rotisserie Chicken </v>
      </c>
      <c r="E170" s="202" t="str">
        <f t="shared" si="19"/>
        <v xml:space="preserve">ENTRÉE_Rotisserie Chicken </v>
      </c>
      <c r="F170" s="202"/>
      <c r="G170" s="202" t="s">
        <v>259</v>
      </c>
      <c r="H170" s="202"/>
      <c r="I170" s="213" t="s">
        <v>916</v>
      </c>
      <c r="J170" s="213" t="s">
        <v>916</v>
      </c>
      <c r="K170" s="202">
        <v>0</v>
      </c>
      <c r="L170" s="202">
        <v>0</v>
      </c>
      <c r="M170" s="202" t="s">
        <v>1138</v>
      </c>
      <c r="N170" s="202"/>
      <c r="O170" s="202"/>
      <c r="P170" s="202"/>
      <c r="Q170" s="202"/>
      <c r="R170" s="202"/>
      <c r="S170" s="202"/>
      <c r="T170" s="202"/>
      <c r="U170" s="202"/>
      <c r="V170" s="202"/>
      <c r="W170" s="202"/>
      <c r="X170" s="202"/>
      <c r="Y170" s="202"/>
      <c r="Z170" s="202"/>
      <c r="AA170" s="202"/>
      <c r="AB170" s="202"/>
      <c r="AC170" s="202"/>
      <c r="AD170" s="202"/>
      <c r="AE170" s="202"/>
      <c r="AF170" s="202"/>
      <c r="AG170" s="202"/>
      <c r="AH170" s="202"/>
      <c r="AI170" s="202"/>
      <c r="AJ170" s="202"/>
      <c r="AK170" s="202"/>
      <c r="AL170" s="202"/>
      <c r="AM170" s="202"/>
      <c r="AN170" s="202"/>
      <c r="AO170" s="202"/>
      <c r="AP170" s="202"/>
      <c r="AQ170" s="202"/>
      <c r="AR170" s="202"/>
      <c r="AS170" s="202"/>
      <c r="AT170" s="202"/>
      <c r="AU170" s="202"/>
      <c r="AV170" s="202"/>
      <c r="AW170" s="202"/>
      <c r="AX170" s="202"/>
      <c r="AY170" s="202"/>
      <c r="AZ170" s="202"/>
      <c r="BA170" s="202"/>
      <c r="BB170" s="202"/>
      <c r="BC170" s="202"/>
    </row>
    <row r="171" spans="1:61" s="6" customFormat="1">
      <c r="A171" s="6" t="str">
        <f>CONCATENATE(C171,".",IF(L171="","000",L171),".",IF(N171="","000",N171),".",IF(P171="","000",P171),".",IF(R171="","000",R171),".",IF(T171="","000",T171),".",IF(X171="","000",X171))</f>
        <v>60103.5.000.000.000.000.000</v>
      </c>
      <c r="B171" s="6">
        <v>60100</v>
      </c>
      <c r="C171" s="6">
        <v>60103</v>
      </c>
      <c r="D171" s="6" t="str">
        <f t="shared" si="20"/>
        <v>Yam Wunsen  (Veggie)</v>
      </c>
      <c r="E171" s="6" t="str">
        <f t="shared" si="19"/>
        <v>ENTRÉE_Yam Wunsen  (Veggie)</v>
      </c>
      <c r="F171" s="6" t="s">
        <v>940</v>
      </c>
      <c r="G171" s="6" t="s">
        <v>1132</v>
      </c>
      <c r="I171" s="6" t="s">
        <v>916</v>
      </c>
      <c r="J171" s="6" t="s">
        <v>916</v>
      </c>
      <c r="K171" s="6">
        <v>1</v>
      </c>
      <c r="L171" s="6">
        <v>5</v>
      </c>
      <c r="M171" s="202" t="s">
        <v>1139</v>
      </c>
    </row>
    <row r="172" spans="1:61" s="6" customFormat="1" hidden="1">
      <c r="A172" s="202" t="str">
        <f>CONCATENATE(C172,".",IF(L172="","000",L172),".",IF(N172="","000",N172),".",IF(P172="","000",P172),".",IF(R172="","000",R172),".",IF(T172="","000",T172),".",IF(V172="","000",V172))</f>
        <v>1401.5.000.000.000.000.000</v>
      </c>
      <c r="B172" s="202">
        <v>1400</v>
      </c>
      <c r="C172" s="202">
        <v>1401</v>
      </c>
      <c r="D172" s="202" t="str">
        <f t="shared" si="20"/>
        <v xml:space="preserve">Buddha Bowl with Mint Vinaigrete </v>
      </c>
      <c r="E172" s="202" t="str">
        <f t="shared" si="19"/>
        <v xml:space="preserve">BOWL_Buddha Bowl with Mint Vinaigrete </v>
      </c>
      <c r="F172" s="202"/>
      <c r="G172" s="202" t="s">
        <v>928</v>
      </c>
      <c r="H172" s="202" t="s">
        <v>46</v>
      </c>
      <c r="I172" s="213" t="s">
        <v>917</v>
      </c>
      <c r="J172" s="207" t="s">
        <v>1106</v>
      </c>
      <c r="K172" s="202">
        <v>1</v>
      </c>
      <c r="L172" s="202">
        <v>5</v>
      </c>
      <c r="M172" s="202" t="s">
        <v>1139</v>
      </c>
      <c r="N172" s="202"/>
      <c r="O172" s="202"/>
      <c r="P172" s="202"/>
      <c r="Q172" s="202"/>
      <c r="R172" s="202"/>
      <c r="S172" s="202"/>
      <c r="T172" s="202"/>
      <c r="U172" s="202"/>
      <c r="V172" s="202"/>
      <c r="W172" s="202"/>
      <c r="X172" s="202"/>
      <c r="Y172" s="202"/>
      <c r="Z172" s="202"/>
      <c r="AA172" s="202"/>
      <c r="AB172" s="202"/>
      <c r="AC172" s="202"/>
      <c r="AD172" s="202"/>
      <c r="AE172" s="202"/>
      <c r="AF172" s="202"/>
      <c r="AG172" s="202"/>
      <c r="AH172" s="202"/>
      <c r="AI172" s="202"/>
      <c r="AJ172" s="202"/>
      <c r="AK172" s="202"/>
      <c r="AL172" s="202"/>
      <c r="AM172" s="202"/>
      <c r="AN172" s="202"/>
      <c r="AO172" s="202"/>
      <c r="AP172" s="202"/>
      <c r="AQ172" s="202"/>
      <c r="AR172" s="202"/>
      <c r="AS172" s="202"/>
      <c r="AT172" s="202"/>
      <c r="AU172" s="202"/>
      <c r="AV172" s="202"/>
      <c r="AW172" s="202"/>
      <c r="AX172" s="202"/>
      <c r="AY172" s="202"/>
      <c r="AZ172" s="202"/>
      <c r="BA172" s="202"/>
      <c r="BB172" s="202"/>
      <c r="BC172" s="202"/>
      <c r="BD172" s="1"/>
      <c r="BE172" s="1"/>
      <c r="BF172" s="1"/>
      <c r="BG172" s="1"/>
      <c r="BH172" s="1"/>
      <c r="BI172" s="1"/>
    </row>
    <row r="173" spans="1:61" s="6" customFormat="1" hidden="1">
      <c r="A173" s="202" t="str">
        <f>CONCATENATE(C173,".",IF(L173="","000",L173),".",IF(N173="","000",N173),".",IF(P173="","000",P173),".",IF(R173="","000",R173),".",IF(T173="","000",T173),".",IF(V173="","000",V173))</f>
        <v>17101.0.000.000.000.000.000</v>
      </c>
      <c r="B173" s="202">
        <v>17100</v>
      </c>
      <c r="C173" s="202">
        <v>17101</v>
      </c>
      <c r="D173" s="202" t="str">
        <f t="shared" si="20"/>
        <v xml:space="preserve">Orange Cocoa Chia Seed Pudding  </v>
      </c>
      <c r="E173" s="202" t="str">
        <f t="shared" si="19"/>
        <v xml:space="preserve">SNACK_Orange Cocoa Chia Seed Pudding  </v>
      </c>
      <c r="F173" s="202"/>
      <c r="G173" s="202" t="s">
        <v>265</v>
      </c>
      <c r="H173" s="202"/>
      <c r="I173" s="213" t="s">
        <v>922</v>
      </c>
      <c r="J173" s="213" t="s">
        <v>922</v>
      </c>
      <c r="K173" s="202">
        <v>0</v>
      </c>
      <c r="L173" s="202">
        <v>0</v>
      </c>
      <c r="M173" s="202" t="s">
        <v>1138</v>
      </c>
      <c r="N173" s="202"/>
      <c r="O173" s="202"/>
      <c r="P173" s="202"/>
      <c r="Q173" s="202"/>
      <c r="R173" s="202"/>
      <c r="S173" s="202"/>
      <c r="T173" s="202"/>
      <c r="U173" s="202"/>
      <c r="V173" s="202"/>
      <c r="W173" s="202"/>
      <c r="X173" s="202"/>
      <c r="Y173" s="202"/>
      <c r="Z173" s="202"/>
      <c r="AA173" s="202"/>
      <c r="AB173" s="202"/>
      <c r="AC173" s="202"/>
      <c r="AD173" s="202"/>
      <c r="AE173" s="202"/>
      <c r="AF173" s="202"/>
      <c r="AG173" s="202"/>
      <c r="AH173" s="202"/>
      <c r="AI173" s="202"/>
      <c r="AJ173" s="202"/>
      <c r="AK173" s="202"/>
      <c r="AL173" s="202"/>
      <c r="AM173" s="202"/>
      <c r="AN173" s="202"/>
      <c r="AO173" s="202"/>
      <c r="AP173" s="202"/>
      <c r="AQ173" s="202"/>
      <c r="AR173" s="202"/>
      <c r="AS173" s="202"/>
      <c r="AT173" s="202"/>
      <c r="AU173" s="202"/>
      <c r="AV173" s="202"/>
      <c r="AW173" s="202"/>
      <c r="AX173" s="202"/>
      <c r="AY173" s="202"/>
      <c r="AZ173" s="202"/>
      <c r="BA173" s="202"/>
      <c r="BB173" s="202"/>
      <c r="BC173" s="202"/>
    </row>
    <row r="174" spans="1:61" s="6" customFormat="1" hidden="1">
      <c r="A174" s="202" t="str">
        <f>CONCATENATE(C174,".",IF(L174="","000",L174),".",IF(N174="","000",N174),".",IF(P174="","000",P174),".",IF(R174="","000",R174),".",IF(T174="","000",T174),".",IF(V174="","000",V174))</f>
        <v>30601.5.000.000.000.000.000</v>
      </c>
      <c r="B174" s="202">
        <v>30600</v>
      </c>
      <c r="C174" s="202">
        <v>30601</v>
      </c>
      <c r="D174" s="202" t="str">
        <f t="shared" si="20"/>
        <v>Tortilla Soup (Chicken)</v>
      </c>
      <c r="E174" s="202" t="str">
        <f t="shared" si="19"/>
        <v>SOUP_Tortilla Soup (Chicken)</v>
      </c>
      <c r="F174" s="202" t="s">
        <v>936</v>
      </c>
      <c r="G174" s="202" t="s">
        <v>200</v>
      </c>
      <c r="H174" s="202" t="s">
        <v>690</v>
      </c>
      <c r="I174" s="213" t="s">
        <v>918</v>
      </c>
      <c r="J174" s="207" t="s">
        <v>918</v>
      </c>
      <c r="K174" s="202">
        <v>1</v>
      </c>
      <c r="L174" s="202">
        <v>5</v>
      </c>
      <c r="M174" s="202" t="s">
        <v>1138</v>
      </c>
      <c r="N174" s="202"/>
      <c r="O174" s="202"/>
      <c r="P174" s="202"/>
      <c r="Q174" s="202"/>
      <c r="R174" s="202"/>
      <c r="S174" s="202"/>
      <c r="T174" s="202"/>
      <c r="U174" s="202"/>
      <c r="V174" s="202"/>
      <c r="W174" s="202"/>
      <c r="X174" s="202"/>
      <c r="Y174" s="202"/>
      <c r="Z174" s="202"/>
      <c r="AA174" s="202"/>
      <c r="AB174" s="202"/>
      <c r="AC174" s="202"/>
      <c r="AD174" s="202"/>
      <c r="AE174" s="202"/>
      <c r="AF174" s="202"/>
      <c r="AG174" s="202"/>
      <c r="AH174" s="202"/>
      <c r="AI174" s="202"/>
      <c r="AJ174" s="202"/>
      <c r="AK174" s="202"/>
      <c r="AL174" s="202"/>
      <c r="AM174" s="202"/>
      <c r="AN174" s="202"/>
      <c r="AO174" s="202"/>
      <c r="AP174" s="202"/>
      <c r="AQ174" s="202"/>
      <c r="AR174" s="202"/>
      <c r="AS174" s="202"/>
      <c r="AT174" s="202"/>
      <c r="AU174" s="202"/>
      <c r="AV174" s="202"/>
      <c r="AW174" s="202"/>
      <c r="AX174" s="202"/>
      <c r="AY174" s="202"/>
      <c r="AZ174" s="202"/>
      <c r="BA174" s="202"/>
      <c r="BB174" s="202"/>
      <c r="BC174" s="202"/>
    </row>
    <row r="175" spans="1:61" s="6" customFormat="1" hidden="1">
      <c r="A175" s="202" t="str">
        <f>CONCATENATE(C175,".",IF(L175="","000",L175),".",IF(N175="","000",N175),".",IF(P175="","000",P175),".",IF(R175="","000",R175),".",IF(T175="","000",T175),".",IF(V175="","000",V175))</f>
        <v>30602.5.000.000.000.000.000</v>
      </c>
      <c r="B175" s="202">
        <v>30600</v>
      </c>
      <c r="C175" s="202">
        <v>30602</v>
      </c>
      <c r="D175" s="202" t="str">
        <f t="shared" si="20"/>
        <v>Tortilla Soup (Vegetable)</v>
      </c>
      <c r="E175" s="202" t="str">
        <f t="shared" si="19"/>
        <v>SOUP_Tortilla Soup (Vegetable)</v>
      </c>
      <c r="F175" s="202" t="s">
        <v>945</v>
      </c>
      <c r="G175" s="202" t="s">
        <v>200</v>
      </c>
      <c r="H175" s="202" t="s">
        <v>690</v>
      </c>
      <c r="I175" s="213" t="s">
        <v>918</v>
      </c>
      <c r="J175" s="207" t="s">
        <v>918</v>
      </c>
      <c r="K175" s="202">
        <v>1</v>
      </c>
      <c r="L175" s="202">
        <v>5</v>
      </c>
      <c r="M175" s="202" t="s">
        <v>1138</v>
      </c>
      <c r="N175" s="202"/>
      <c r="O175" s="202"/>
      <c r="P175" s="202"/>
      <c r="Q175" s="202"/>
      <c r="R175" s="202"/>
      <c r="S175" s="202"/>
      <c r="T175" s="202"/>
      <c r="U175" s="202"/>
      <c r="V175" s="202"/>
      <c r="W175" s="202"/>
      <c r="X175" s="202"/>
      <c r="Y175" s="202"/>
      <c r="Z175" s="202"/>
      <c r="AA175" s="202"/>
      <c r="AB175" s="202"/>
      <c r="AC175" s="202"/>
      <c r="AD175" s="202"/>
      <c r="AE175" s="202"/>
      <c r="AF175" s="202"/>
      <c r="AG175" s="202"/>
      <c r="AH175" s="202"/>
      <c r="AI175" s="202"/>
      <c r="AJ175" s="202"/>
      <c r="AK175" s="202"/>
      <c r="AL175" s="202"/>
      <c r="AM175" s="202"/>
      <c r="AN175" s="202"/>
      <c r="AO175" s="202"/>
      <c r="AP175" s="202"/>
      <c r="AQ175" s="202"/>
      <c r="AR175" s="202"/>
      <c r="AS175" s="202"/>
      <c r="AT175" s="202"/>
      <c r="AU175" s="202"/>
      <c r="AV175" s="202"/>
      <c r="AW175" s="202"/>
      <c r="AX175" s="202"/>
      <c r="AY175" s="202"/>
      <c r="AZ175" s="202"/>
      <c r="BA175" s="202"/>
      <c r="BB175" s="202"/>
      <c r="BC175" s="202"/>
    </row>
    <row r="176" spans="1:61" s="6" customFormat="1" hidden="1">
      <c r="A176" s="6" t="str">
        <f>CONCATENATE(C176,".",IF(L176="","000",L176),".",IF(N176="","000",N176),".",IF(P176="","000",P176),".",IF(R176="","000",R176),".",IF(T176="","000",T176),".",IF(X176="","000",X176))</f>
        <v>50801.5.000.000.000.000.000</v>
      </c>
      <c r="B176" s="6">
        <v>50800</v>
      </c>
      <c r="C176" s="6">
        <v>50801</v>
      </c>
      <c r="D176" s="274" t="str">
        <f t="shared" si="20"/>
        <v xml:space="preserve">Limeade </v>
      </c>
      <c r="E176" s="6" t="str">
        <f t="shared" si="19"/>
        <v xml:space="preserve">BEVERAGE_Limeade </v>
      </c>
      <c r="G176" s="6" t="s">
        <v>1076</v>
      </c>
      <c r="I176" s="6" t="s">
        <v>920</v>
      </c>
      <c r="J176" s="207" t="s">
        <v>920</v>
      </c>
      <c r="K176" s="202">
        <v>1</v>
      </c>
      <c r="L176" s="6">
        <v>5</v>
      </c>
      <c r="M176" s="202" t="s">
        <v>1139</v>
      </c>
    </row>
    <row r="177" spans="1:61" hidden="1">
      <c r="A177" s="202" t="str">
        <f t="shared" ref="A177:A190" si="21">CONCATENATE(C177,".",IF(L177="","000",L177),".",IF(N177="","000",N177),".",IF(P177="","000",P177),".",IF(R177="","000",R177),".",IF(T177="","000",T177),".",IF(V177="","000",V177))</f>
        <v>6600.6.000.000.000.000.000</v>
      </c>
      <c r="B177" s="202">
        <v>6600</v>
      </c>
      <c r="C177" s="202">
        <v>6600</v>
      </c>
      <c r="D177" s="202" t="str">
        <f t="shared" si="20"/>
        <v xml:space="preserve">Coconut Yogurt Parfait </v>
      </c>
      <c r="E177" s="202" t="str">
        <f t="shared" ref="E177:E208" si="22">CONCATENATE(I177,"_",G177," ",F177)</f>
        <v xml:space="preserve">BREAKFAST_Coconut Yogurt Parfait </v>
      </c>
      <c r="F177" s="202"/>
      <c r="G177" s="202" t="s">
        <v>190</v>
      </c>
      <c r="H177" s="202" t="s">
        <v>191</v>
      </c>
      <c r="I177" s="207" t="s">
        <v>919</v>
      </c>
      <c r="J177" s="207" t="s">
        <v>919</v>
      </c>
      <c r="K177" s="202">
        <v>1</v>
      </c>
      <c r="L177" s="202">
        <v>6</v>
      </c>
      <c r="M177" s="202" t="s">
        <v>1139</v>
      </c>
      <c r="N177" s="202"/>
      <c r="O177" s="202"/>
      <c r="P177" s="202"/>
      <c r="Q177" s="202"/>
      <c r="R177" s="202"/>
      <c r="S177" s="202"/>
      <c r="T177" s="202"/>
      <c r="U177" s="202"/>
      <c r="V177" s="202"/>
      <c r="W177" s="202"/>
      <c r="X177" s="202"/>
      <c r="Y177" s="202"/>
      <c r="Z177" s="202"/>
      <c r="AA177" s="202"/>
      <c r="AB177" s="202"/>
      <c r="AC177" s="202"/>
      <c r="AD177" s="202"/>
      <c r="AE177" s="202"/>
      <c r="AF177" s="202"/>
      <c r="AG177" s="202"/>
      <c r="AH177" s="202"/>
      <c r="AI177" s="202"/>
      <c r="AJ177" s="202"/>
      <c r="AK177" s="202"/>
      <c r="AL177" s="202"/>
      <c r="AM177" s="202"/>
      <c r="AN177" s="202"/>
      <c r="AO177" s="202"/>
      <c r="AP177" s="202"/>
      <c r="AQ177" s="202"/>
      <c r="AR177" s="202"/>
      <c r="AS177" s="202"/>
      <c r="AT177" s="202"/>
      <c r="AU177" s="202"/>
      <c r="AV177" s="202"/>
      <c r="AW177" s="202"/>
      <c r="AX177" s="202"/>
      <c r="AY177" s="202"/>
      <c r="AZ177" s="202"/>
      <c r="BA177" s="202"/>
      <c r="BB177" s="202"/>
      <c r="BC177" s="202"/>
    </row>
    <row r="178" spans="1:61" hidden="1">
      <c r="A178" s="202" t="str">
        <f t="shared" si="21"/>
        <v>7801.5.000.000.000.000.000</v>
      </c>
      <c r="B178" s="202">
        <v>7800</v>
      </c>
      <c r="C178" s="202">
        <v>7801</v>
      </c>
      <c r="D178" s="202" t="str">
        <f t="shared" si="20"/>
        <v xml:space="preserve">Three-Spice Turkey Chili </v>
      </c>
      <c r="E178" s="202" t="str">
        <f t="shared" si="22"/>
        <v xml:space="preserve">SOUP_Three-Spice Turkey Chili </v>
      </c>
      <c r="F178" s="202"/>
      <c r="G178" s="202" t="s">
        <v>211</v>
      </c>
      <c r="H178" s="202" t="s">
        <v>211</v>
      </c>
      <c r="I178" s="213" t="s">
        <v>918</v>
      </c>
      <c r="J178" s="207" t="s">
        <v>918</v>
      </c>
      <c r="K178" s="202">
        <v>1</v>
      </c>
      <c r="L178" s="202">
        <v>5</v>
      </c>
      <c r="M178" s="202" t="s">
        <v>1139</v>
      </c>
      <c r="N178" s="202"/>
      <c r="O178" s="202"/>
      <c r="P178" s="202"/>
      <c r="Q178" s="202"/>
      <c r="R178" s="202"/>
      <c r="S178" s="202"/>
      <c r="T178" s="202"/>
      <c r="U178" s="202"/>
      <c r="V178" s="202"/>
      <c r="W178" s="202"/>
      <c r="X178" s="202"/>
      <c r="Y178" s="202"/>
      <c r="Z178" s="202"/>
      <c r="AA178" s="202"/>
      <c r="AB178" s="202"/>
      <c r="AC178" s="202"/>
      <c r="AD178" s="202"/>
      <c r="AE178" s="202"/>
      <c r="AF178" s="202"/>
      <c r="AG178" s="202"/>
      <c r="AH178" s="202"/>
      <c r="AI178" s="202"/>
      <c r="AJ178" s="202"/>
      <c r="AK178" s="202"/>
      <c r="AL178" s="202"/>
      <c r="AM178" s="202"/>
      <c r="AN178" s="202"/>
      <c r="AO178" s="202"/>
      <c r="AP178" s="202"/>
      <c r="AQ178" s="202"/>
      <c r="AR178" s="202"/>
      <c r="AS178" s="202"/>
      <c r="AT178" s="202"/>
      <c r="AU178" s="202"/>
      <c r="AV178" s="202"/>
      <c r="AW178" s="202"/>
      <c r="AX178" s="202"/>
      <c r="AY178" s="202"/>
      <c r="AZ178" s="202"/>
      <c r="BA178" s="202"/>
      <c r="BB178" s="202"/>
      <c r="BC178" s="202"/>
    </row>
    <row r="179" spans="1:61" hidden="1">
      <c r="A179" s="202" t="str">
        <f t="shared" si="21"/>
        <v>12401.6.000.000.000.000.000</v>
      </c>
      <c r="B179" s="202">
        <v>12400</v>
      </c>
      <c r="C179" s="202">
        <v>12401</v>
      </c>
      <c r="D179" s="202" t="str">
        <f t="shared" si="20"/>
        <v xml:space="preserve">Mocha Espresso Energy Bites </v>
      </c>
      <c r="E179" s="202" t="str">
        <f t="shared" si="22"/>
        <v xml:space="preserve">SNACK_Mocha Espresso Energy Bites </v>
      </c>
      <c r="F179" s="202"/>
      <c r="G179" s="202" t="s">
        <v>241</v>
      </c>
      <c r="H179" s="202"/>
      <c r="I179" s="213" t="s">
        <v>922</v>
      </c>
      <c r="J179" s="213" t="s">
        <v>922</v>
      </c>
      <c r="K179" s="202">
        <v>1</v>
      </c>
      <c r="L179" s="202">
        <v>6</v>
      </c>
      <c r="M179" s="202" t="s">
        <v>1139</v>
      </c>
      <c r="N179" s="202"/>
      <c r="O179" s="202"/>
      <c r="P179" s="202"/>
      <c r="Q179" s="202"/>
      <c r="R179" s="202"/>
      <c r="S179" s="202"/>
      <c r="T179" s="202"/>
      <c r="U179" s="202"/>
      <c r="V179" s="202"/>
      <c r="W179" s="202"/>
      <c r="X179" s="202"/>
      <c r="Y179" s="202"/>
      <c r="Z179" s="202"/>
      <c r="AA179" s="202"/>
      <c r="AB179" s="202"/>
      <c r="AC179" s="202"/>
      <c r="AD179" s="202"/>
      <c r="AE179" s="202"/>
      <c r="AF179" s="202"/>
      <c r="AG179" s="202"/>
      <c r="AH179" s="202"/>
      <c r="AI179" s="202"/>
      <c r="AJ179" s="202"/>
      <c r="AK179" s="202"/>
      <c r="AL179" s="202"/>
      <c r="AM179" s="202"/>
      <c r="AN179" s="202"/>
      <c r="AO179" s="202"/>
      <c r="AP179" s="202"/>
      <c r="AQ179" s="202"/>
      <c r="AR179" s="202"/>
      <c r="AS179" s="202"/>
      <c r="AT179" s="202"/>
      <c r="AU179" s="202"/>
      <c r="AV179" s="202"/>
      <c r="AW179" s="202"/>
      <c r="AX179" s="202"/>
      <c r="AY179" s="202"/>
      <c r="AZ179" s="202"/>
      <c r="BA179" s="202"/>
      <c r="BB179" s="202"/>
      <c r="BC179" s="202"/>
    </row>
    <row r="180" spans="1:61" hidden="1">
      <c r="A180" s="202" t="str">
        <f t="shared" si="21"/>
        <v>13301.6.000.000.000.000.000</v>
      </c>
      <c r="B180" s="202">
        <v>13300</v>
      </c>
      <c r="C180" s="202">
        <v>13301</v>
      </c>
      <c r="D180" s="202" t="str">
        <f t="shared" si="20"/>
        <v xml:space="preserve">Hummus   </v>
      </c>
      <c r="E180" s="202" t="str">
        <f t="shared" si="22"/>
        <v xml:space="preserve">SIDE_Hummus   </v>
      </c>
      <c r="F180" s="202"/>
      <c r="G180" s="202" t="s">
        <v>247</v>
      </c>
      <c r="H180" s="202"/>
      <c r="I180" s="213" t="s">
        <v>921</v>
      </c>
      <c r="J180" s="207" t="s">
        <v>921</v>
      </c>
      <c r="K180" s="202">
        <v>1</v>
      </c>
      <c r="L180" s="202">
        <v>6</v>
      </c>
      <c r="M180" s="202" t="s">
        <v>1139</v>
      </c>
      <c r="N180" s="202"/>
      <c r="O180" s="202"/>
      <c r="P180" s="202"/>
      <c r="Q180" s="202"/>
      <c r="R180" s="202"/>
      <c r="S180" s="202"/>
      <c r="T180" s="202"/>
      <c r="U180" s="202"/>
      <c r="V180" s="202"/>
      <c r="W180" s="202"/>
      <c r="X180" s="202"/>
      <c r="Y180" s="202"/>
      <c r="Z180" s="202"/>
      <c r="AA180" s="202"/>
      <c r="AB180" s="202"/>
      <c r="AC180" s="202"/>
      <c r="AD180" s="202"/>
      <c r="AE180" s="202"/>
      <c r="AF180" s="202"/>
      <c r="AG180" s="202"/>
      <c r="AH180" s="202"/>
      <c r="AI180" s="202"/>
      <c r="AJ180" s="202"/>
      <c r="AK180" s="202"/>
      <c r="AL180" s="202"/>
      <c r="AM180" s="202"/>
      <c r="AN180" s="202"/>
      <c r="AO180" s="202"/>
      <c r="AP180" s="202"/>
      <c r="AQ180" s="202"/>
      <c r="AR180" s="202"/>
      <c r="AS180" s="202"/>
      <c r="AT180" s="202"/>
      <c r="AU180" s="202"/>
      <c r="AV180" s="202"/>
      <c r="AW180" s="202"/>
      <c r="AX180" s="202"/>
      <c r="AY180" s="202"/>
      <c r="AZ180" s="202"/>
      <c r="BA180" s="202"/>
      <c r="BB180" s="202"/>
      <c r="BC180" s="202"/>
    </row>
    <row r="181" spans="1:61" hidden="1">
      <c r="A181" s="202" t="str">
        <f t="shared" si="21"/>
        <v>13901.6.000.000.000.000.000</v>
      </c>
      <c r="B181" s="202">
        <v>13900</v>
      </c>
      <c r="C181" s="202">
        <v>13901</v>
      </c>
      <c r="D181" s="202" t="str">
        <f t="shared" si="20"/>
        <v xml:space="preserve">Turmeric Latte </v>
      </c>
      <c r="E181" s="202" t="str">
        <f t="shared" si="22"/>
        <v xml:space="preserve">BEVERAGE_Turmeric Latte </v>
      </c>
      <c r="F181" s="202"/>
      <c r="G181" s="273" t="s">
        <v>255</v>
      </c>
      <c r="H181" s="202"/>
      <c r="I181" s="213" t="s">
        <v>920</v>
      </c>
      <c r="J181" s="207" t="s">
        <v>920</v>
      </c>
      <c r="K181" s="202">
        <v>1</v>
      </c>
      <c r="L181" s="202">
        <v>6</v>
      </c>
      <c r="M181" s="202" t="s">
        <v>1139</v>
      </c>
      <c r="N181" s="202"/>
      <c r="O181" s="202"/>
      <c r="P181" s="202"/>
      <c r="Q181" s="202"/>
      <c r="R181" s="202"/>
      <c r="S181" s="202"/>
      <c r="T181" s="202"/>
      <c r="U181" s="202"/>
      <c r="V181" s="202"/>
      <c r="W181" s="202"/>
      <c r="X181" s="202"/>
      <c r="Y181" s="202"/>
      <c r="Z181" s="202"/>
      <c r="AA181" s="202"/>
      <c r="AB181" s="202"/>
      <c r="AC181" s="202"/>
      <c r="AD181" s="202"/>
      <c r="AE181" s="202"/>
      <c r="AF181" s="202"/>
      <c r="AG181" s="202"/>
      <c r="AH181" s="202"/>
      <c r="AI181" s="202"/>
      <c r="AJ181" s="202"/>
      <c r="AK181" s="202"/>
      <c r="AL181" s="202"/>
      <c r="AM181" s="202"/>
      <c r="AN181" s="202"/>
      <c r="AO181" s="202"/>
      <c r="AP181" s="202"/>
      <c r="AQ181" s="202"/>
      <c r="AR181" s="202"/>
      <c r="AS181" s="202"/>
      <c r="AT181" s="202"/>
      <c r="AU181" s="202"/>
      <c r="AV181" s="202"/>
      <c r="AW181" s="202"/>
      <c r="AX181" s="202"/>
      <c r="AY181" s="202"/>
      <c r="AZ181" s="202"/>
      <c r="BA181" s="202"/>
      <c r="BB181" s="202"/>
      <c r="BC181" s="202"/>
      <c r="BD181" s="6"/>
      <c r="BE181" s="6"/>
      <c r="BF181" s="6"/>
      <c r="BG181" s="6"/>
      <c r="BH181" s="6"/>
      <c r="BI181" s="6"/>
    </row>
    <row r="182" spans="1:61" s="6" customFormat="1" hidden="1">
      <c r="A182" s="202" t="str">
        <f t="shared" si="21"/>
        <v>20301.0.000.000.000.000.000</v>
      </c>
      <c r="B182" s="202">
        <v>20300</v>
      </c>
      <c r="C182" s="202">
        <v>20301</v>
      </c>
      <c r="D182" s="202" t="str">
        <f t="shared" si="20"/>
        <v xml:space="preserve">Chocolate Fudge Brownie </v>
      </c>
      <c r="E182" s="202" t="str">
        <f t="shared" si="22"/>
        <v xml:space="preserve">SNACK_Chocolate Fudge Brownie </v>
      </c>
      <c r="F182" s="202"/>
      <c r="G182" s="202" t="s">
        <v>622</v>
      </c>
      <c r="H182" s="202"/>
      <c r="I182" s="213" t="s">
        <v>922</v>
      </c>
      <c r="J182" s="213" t="s">
        <v>922</v>
      </c>
      <c r="K182" s="202">
        <v>0</v>
      </c>
      <c r="L182" s="202">
        <v>0</v>
      </c>
      <c r="M182" s="202" t="s">
        <v>1138</v>
      </c>
      <c r="N182" s="202"/>
      <c r="O182" s="202"/>
      <c r="P182" s="202"/>
      <c r="Q182" s="202"/>
      <c r="R182" s="202"/>
      <c r="S182" s="202"/>
      <c r="T182" s="202"/>
      <c r="U182" s="202"/>
      <c r="V182" s="202"/>
      <c r="W182" s="202"/>
      <c r="X182" s="202"/>
      <c r="Y182" s="202"/>
      <c r="Z182" s="202"/>
      <c r="AA182" s="202"/>
      <c r="AB182" s="202"/>
      <c r="AC182" s="202"/>
      <c r="AD182" s="202"/>
      <c r="AE182" s="202"/>
      <c r="AF182" s="202"/>
      <c r="AG182" s="202"/>
      <c r="AH182" s="202"/>
      <c r="AI182" s="202"/>
      <c r="AJ182" s="202"/>
      <c r="AK182" s="202"/>
      <c r="AL182" s="202"/>
      <c r="AM182" s="202"/>
      <c r="AN182" s="202"/>
      <c r="AO182" s="202"/>
      <c r="AP182" s="202"/>
      <c r="AQ182" s="202"/>
      <c r="AR182" s="202"/>
      <c r="AS182" s="202"/>
      <c r="AT182" s="202"/>
      <c r="AU182" s="202"/>
      <c r="AV182" s="202"/>
      <c r="AW182" s="202"/>
      <c r="AX182" s="202"/>
      <c r="AY182" s="202"/>
      <c r="AZ182" s="202"/>
      <c r="BA182" s="202"/>
      <c r="BB182" s="202"/>
      <c r="BC182" s="202"/>
    </row>
    <row r="183" spans="1:61" s="6" customFormat="1" hidden="1">
      <c r="A183" s="202" t="str">
        <f t="shared" si="21"/>
        <v>20401.0.000.000.000.000.000</v>
      </c>
      <c r="B183" s="202">
        <v>20400</v>
      </c>
      <c r="C183" s="202">
        <v>20401</v>
      </c>
      <c r="D183" s="202" t="str">
        <f t="shared" si="20"/>
        <v xml:space="preserve">Ginger Snaps (Large) </v>
      </c>
      <c r="E183" s="202" t="str">
        <f t="shared" si="22"/>
        <v xml:space="preserve">SNACK_Ginger Snaps (Large) </v>
      </c>
      <c r="F183" s="202"/>
      <c r="G183" s="202" t="s">
        <v>655</v>
      </c>
      <c r="H183" s="202"/>
      <c r="I183" s="213" t="s">
        <v>922</v>
      </c>
      <c r="J183" s="213" t="s">
        <v>922</v>
      </c>
      <c r="K183" s="202">
        <v>0</v>
      </c>
      <c r="L183" s="202">
        <v>0</v>
      </c>
      <c r="M183" s="202" t="s">
        <v>1138</v>
      </c>
      <c r="N183" s="202"/>
      <c r="O183" s="202"/>
      <c r="P183" s="202"/>
      <c r="Q183" s="202"/>
      <c r="R183" s="202"/>
      <c r="S183" s="202"/>
      <c r="T183" s="202"/>
      <c r="U183" s="202"/>
      <c r="V183" s="202"/>
      <c r="W183" s="202"/>
      <c r="X183" s="202"/>
      <c r="Y183" s="202"/>
      <c r="Z183" s="202"/>
      <c r="AA183" s="202"/>
      <c r="AB183" s="202"/>
      <c r="AC183" s="202"/>
      <c r="AD183" s="202"/>
      <c r="AE183" s="202"/>
      <c r="AF183" s="202"/>
      <c r="AG183" s="202"/>
      <c r="AH183" s="202"/>
      <c r="AI183" s="202"/>
      <c r="AJ183" s="202"/>
      <c r="AK183" s="202"/>
      <c r="AL183" s="202"/>
      <c r="AM183" s="202"/>
      <c r="AN183" s="202"/>
      <c r="AO183" s="202"/>
      <c r="AP183" s="202"/>
      <c r="AQ183" s="202"/>
      <c r="AR183" s="202"/>
      <c r="AS183" s="202"/>
      <c r="AT183" s="202"/>
      <c r="AU183" s="202"/>
      <c r="AV183" s="202"/>
      <c r="AW183" s="202"/>
      <c r="AX183" s="202"/>
      <c r="AY183" s="202"/>
      <c r="AZ183" s="202"/>
      <c r="BA183" s="202"/>
      <c r="BB183" s="202"/>
      <c r="BC183" s="202"/>
    </row>
    <row r="184" spans="1:61" s="6" customFormat="1" hidden="1">
      <c r="A184" s="202" t="str">
        <f t="shared" si="21"/>
        <v>20402.0.000.000.000.000.000</v>
      </c>
      <c r="B184" s="202">
        <v>20400</v>
      </c>
      <c r="C184" s="202">
        <v>20402</v>
      </c>
      <c r="D184" s="202" t="str">
        <f t="shared" si="20"/>
        <v xml:space="preserve">Ginger Snaps (Small) </v>
      </c>
      <c r="E184" s="202" t="str">
        <f t="shared" si="22"/>
        <v xml:space="preserve">SNACK_Ginger Snaps (Small) </v>
      </c>
      <c r="F184" s="202"/>
      <c r="G184" s="202" t="s">
        <v>654</v>
      </c>
      <c r="H184" s="202"/>
      <c r="I184" s="213" t="s">
        <v>922</v>
      </c>
      <c r="J184" s="213" t="s">
        <v>922</v>
      </c>
      <c r="K184" s="202">
        <v>0</v>
      </c>
      <c r="L184" s="202">
        <v>0</v>
      </c>
      <c r="M184" s="202" t="s">
        <v>1138</v>
      </c>
      <c r="N184" s="202"/>
      <c r="O184" s="202"/>
      <c r="P184" s="202"/>
      <c r="Q184" s="202"/>
      <c r="R184" s="202"/>
      <c r="S184" s="202"/>
      <c r="T184" s="202"/>
      <c r="U184" s="202"/>
      <c r="V184" s="202"/>
      <c r="W184" s="202"/>
      <c r="X184" s="202"/>
      <c r="Y184" s="202"/>
      <c r="Z184" s="202"/>
      <c r="AA184" s="202"/>
      <c r="AB184" s="202"/>
      <c r="AC184" s="202"/>
      <c r="AD184" s="202"/>
      <c r="AE184" s="202"/>
      <c r="AF184" s="202"/>
      <c r="AG184" s="202"/>
      <c r="AH184" s="202"/>
      <c r="AI184" s="202"/>
      <c r="AJ184" s="202"/>
      <c r="AK184" s="202"/>
      <c r="AL184" s="202"/>
      <c r="AM184" s="202"/>
      <c r="AN184" s="202"/>
      <c r="AO184" s="202"/>
      <c r="AP184" s="202"/>
      <c r="AQ184" s="202"/>
      <c r="AR184" s="202"/>
      <c r="AS184" s="202"/>
      <c r="AT184" s="202"/>
      <c r="AU184" s="202"/>
      <c r="AV184" s="202"/>
      <c r="AW184" s="202"/>
      <c r="AX184" s="202"/>
      <c r="AY184" s="202"/>
      <c r="AZ184" s="202"/>
      <c r="BA184" s="202"/>
      <c r="BB184" s="202"/>
      <c r="BC184" s="202"/>
    </row>
    <row r="185" spans="1:61" s="6" customFormat="1" hidden="1">
      <c r="A185" s="202" t="str">
        <f t="shared" si="21"/>
        <v>20501.0.000.000.000.000.000</v>
      </c>
      <c r="B185" s="202">
        <v>20500</v>
      </c>
      <c r="C185" s="202">
        <v>20501</v>
      </c>
      <c r="D185" s="202" t="str">
        <f t="shared" si="20"/>
        <v xml:space="preserve">Banana Bread </v>
      </c>
      <c r="E185" s="202" t="str">
        <f t="shared" si="22"/>
        <v xml:space="preserve">SNACK_Banana Bread </v>
      </c>
      <c r="F185" s="202"/>
      <c r="G185" s="202" t="s">
        <v>623</v>
      </c>
      <c r="H185" s="202"/>
      <c r="I185" s="213" t="s">
        <v>922</v>
      </c>
      <c r="J185" s="213" t="s">
        <v>922</v>
      </c>
      <c r="K185" s="202">
        <v>0</v>
      </c>
      <c r="L185" s="202">
        <v>0</v>
      </c>
      <c r="M185" s="202" t="s">
        <v>1138</v>
      </c>
      <c r="N185" s="202"/>
      <c r="O185" s="202"/>
      <c r="P185" s="202"/>
      <c r="Q185" s="202"/>
      <c r="R185" s="202"/>
      <c r="S185" s="202"/>
      <c r="T185" s="202"/>
      <c r="U185" s="202"/>
      <c r="V185" s="202"/>
      <c r="W185" s="202"/>
      <c r="X185" s="202"/>
      <c r="Y185" s="202"/>
      <c r="Z185" s="202"/>
      <c r="AA185" s="202"/>
      <c r="AB185" s="202"/>
      <c r="AC185" s="202"/>
      <c r="AD185" s="202"/>
      <c r="AE185" s="202"/>
      <c r="AF185" s="202"/>
      <c r="AG185" s="202"/>
      <c r="AH185" s="202"/>
      <c r="AI185" s="202"/>
      <c r="AJ185" s="202"/>
      <c r="AK185" s="202"/>
      <c r="AL185" s="202"/>
      <c r="AM185" s="202"/>
      <c r="AN185" s="202"/>
      <c r="AO185" s="202"/>
      <c r="AP185" s="202"/>
      <c r="AQ185" s="202"/>
      <c r="AR185" s="202"/>
      <c r="AS185" s="202"/>
      <c r="AT185" s="202"/>
      <c r="AU185" s="202"/>
      <c r="AV185" s="202"/>
      <c r="AW185" s="202"/>
      <c r="AX185" s="202"/>
      <c r="AY185" s="202"/>
      <c r="AZ185" s="202"/>
      <c r="BA185" s="202"/>
      <c r="BB185" s="202"/>
      <c r="BC185" s="202"/>
    </row>
    <row r="186" spans="1:61" s="6" customFormat="1" hidden="1">
      <c r="A186" s="202" t="str">
        <f t="shared" si="21"/>
        <v>20502.0.000.000.000.000.000</v>
      </c>
      <c r="B186" s="202">
        <v>20500</v>
      </c>
      <c r="C186" s="202">
        <v>20502</v>
      </c>
      <c r="D186" s="202" t="str">
        <f t="shared" si="20"/>
        <v xml:space="preserve">Banana Bread </v>
      </c>
      <c r="E186" s="202" t="str">
        <f t="shared" si="22"/>
        <v xml:space="preserve">SNACK_Banana Bread </v>
      </c>
      <c r="F186" s="202"/>
      <c r="G186" s="202" t="s">
        <v>623</v>
      </c>
      <c r="H186" s="202"/>
      <c r="I186" s="213" t="s">
        <v>922</v>
      </c>
      <c r="J186" s="213" t="s">
        <v>922</v>
      </c>
      <c r="K186" s="202">
        <v>0</v>
      </c>
      <c r="L186" s="202">
        <v>0</v>
      </c>
      <c r="M186" s="202" t="s">
        <v>1138</v>
      </c>
      <c r="N186" s="202"/>
      <c r="O186" s="202"/>
      <c r="P186" s="202"/>
      <c r="Q186" s="202"/>
      <c r="R186" s="202"/>
      <c r="S186" s="202"/>
      <c r="T186" s="202"/>
      <c r="U186" s="202"/>
      <c r="V186" s="202"/>
      <c r="W186" s="202"/>
      <c r="X186" s="202"/>
      <c r="Y186" s="202"/>
      <c r="Z186" s="202"/>
      <c r="AA186" s="202"/>
      <c r="AB186" s="202"/>
      <c r="AC186" s="202"/>
      <c r="AD186" s="202"/>
      <c r="AE186" s="202"/>
      <c r="AF186" s="202"/>
      <c r="AG186" s="202"/>
      <c r="AH186" s="202"/>
      <c r="AI186" s="202"/>
      <c r="AJ186" s="202"/>
      <c r="AK186" s="202"/>
      <c r="AL186" s="202"/>
      <c r="AM186" s="202"/>
      <c r="AN186" s="202"/>
      <c r="AO186" s="202"/>
      <c r="AP186" s="202"/>
      <c r="AQ186" s="202"/>
      <c r="AR186" s="202"/>
      <c r="AS186" s="202"/>
      <c r="AT186" s="202"/>
      <c r="AU186" s="202"/>
      <c r="AV186" s="202"/>
      <c r="AW186" s="202"/>
      <c r="AX186" s="202"/>
      <c r="AY186" s="202"/>
      <c r="AZ186" s="202"/>
      <c r="BA186" s="202"/>
      <c r="BB186" s="202"/>
      <c r="BC186" s="202"/>
    </row>
    <row r="187" spans="1:61" hidden="1">
      <c r="A187" s="202" t="str">
        <f t="shared" si="21"/>
        <v>20601.0.000.000.000.000.000</v>
      </c>
      <c r="B187" s="202">
        <v>20600</v>
      </c>
      <c r="C187" s="202">
        <v>20601</v>
      </c>
      <c r="D187" s="202" t="str">
        <f t="shared" si="20"/>
        <v xml:space="preserve">Cinnamon-Sugar Coffee Cakes (Snack Size) </v>
      </c>
      <c r="E187" s="202" t="str">
        <f t="shared" si="22"/>
        <v xml:space="preserve">SNACK_Cinnamon-Sugar Coffee Cakes (Snack Size) </v>
      </c>
      <c r="F187" s="202"/>
      <c r="G187" s="202" t="s">
        <v>624</v>
      </c>
      <c r="H187" s="202"/>
      <c r="I187" s="213" t="s">
        <v>922</v>
      </c>
      <c r="J187" s="213" t="s">
        <v>922</v>
      </c>
      <c r="K187" s="202">
        <v>0</v>
      </c>
      <c r="L187" s="202">
        <v>0</v>
      </c>
      <c r="M187" s="202" t="s">
        <v>1138</v>
      </c>
      <c r="N187" s="202"/>
      <c r="O187" s="202"/>
      <c r="P187" s="202"/>
      <c r="Q187" s="202"/>
      <c r="R187" s="202"/>
      <c r="S187" s="202"/>
      <c r="T187" s="202"/>
      <c r="U187" s="202"/>
      <c r="V187" s="202"/>
      <c r="W187" s="202"/>
      <c r="X187" s="202"/>
      <c r="Y187" s="202"/>
      <c r="Z187" s="202"/>
      <c r="AA187" s="202"/>
      <c r="AB187" s="202"/>
      <c r="AC187" s="202"/>
      <c r="AD187" s="202"/>
      <c r="AE187" s="202"/>
      <c r="AF187" s="202"/>
      <c r="AG187" s="202"/>
      <c r="AH187" s="202"/>
      <c r="AI187" s="202"/>
      <c r="AJ187" s="202"/>
      <c r="AK187" s="202"/>
      <c r="AL187" s="202"/>
      <c r="AM187" s="202"/>
      <c r="AN187" s="202"/>
      <c r="AO187" s="202"/>
      <c r="AP187" s="202"/>
      <c r="AQ187" s="202"/>
      <c r="AR187" s="202"/>
      <c r="AS187" s="202"/>
      <c r="AT187" s="202"/>
      <c r="AU187" s="202"/>
      <c r="AV187" s="202"/>
      <c r="AW187" s="202"/>
      <c r="AX187" s="202"/>
      <c r="AY187" s="202"/>
      <c r="AZ187" s="202"/>
      <c r="BA187" s="202"/>
      <c r="BB187" s="202"/>
      <c r="BC187" s="202"/>
    </row>
    <row r="188" spans="1:61" hidden="1">
      <c r="A188" s="202" t="str">
        <f t="shared" si="21"/>
        <v>20602.0.000.000.000.000.000</v>
      </c>
      <c r="B188" s="202">
        <v>20600</v>
      </c>
      <c r="C188" s="202">
        <v>20602</v>
      </c>
      <c r="D188" s="202" t="str">
        <f t="shared" si="20"/>
        <v xml:space="preserve">Cinnamon-Sugar Coffee Cakes (Bite Size) </v>
      </c>
      <c r="E188" s="202" t="str">
        <f t="shared" si="22"/>
        <v xml:space="preserve">SNACK_Cinnamon-Sugar Coffee Cakes (Bite Size) </v>
      </c>
      <c r="F188" s="202"/>
      <c r="G188" s="202" t="s">
        <v>625</v>
      </c>
      <c r="H188" s="202"/>
      <c r="I188" s="213" t="s">
        <v>922</v>
      </c>
      <c r="J188" s="213" t="s">
        <v>922</v>
      </c>
      <c r="K188" s="202">
        <v>0</v>
      </c>
      <c r="L188" s="202">
        <v>0</v>
      </c>
      <c r="M188" s="202" t="s">
        <v>1138</v>
      </c>
      <c r="N188" s="202"/>
      <c r="O188" s="202"/>
      <c r="P188" s="202"/>
      <c r="Q188" s="202"/>
      <c r="R188" s="202"/>
      <c r="S188" s="202"/>
      <c r="T188" s="202"/>
      <c r="U188" s="202"/>
      <c r="V188" s="202"/>
      <c r="W188" s="202"/>
      <c r="X188" s="202"/>
      <c r="Y188" s="202"/>
      <c r="Z188" s="202"/>
      <c r="AA188" s="202"/>
      <c r="AB188" s="202"/>
      <c r="AC188" s="202"/>
      <c r="AD188" s="202"/>
      <c r="AE188" s="202"/>
      <c r="AF188" s="202"/>
      <c r="AG188" s="202"/>
      <c r="AH188" s="202"/>
      <c r="AI188" s="202"/>
      <c r="AJ188" s="202"/>
      <c r="AK188" s="202"/>
      <c r="AL188" s="202"/>
      <c r="AM188" s="202"/>
      <c r="AN188" s="202"/>
      <c r="AO188" s="202"/>
      <c r="AP188" s="202"/>
      <c r="AQ188" s="202"/>
      <c r="AR188" s="202"/>
      <c r="AS188" s="202"/>
      <c r="AT188" s="202"/>
      <c r="AU188" s="202"/>
      <c r="AV188" s="202"/>
      <c r="AW188" s="202"/>
      <c r="AX188" s="202"/>
      <c r="AY188" s="202"/>
      <c r="AZ188" s="202"/>
      <c r="BA188" s="202"/>
      <c r="BB188" s="202"/>
      <c r="BC188" s="202"/>
    </row>
    <row r="189" spans="1:61" hidden="1">
      <c r="A189" s="202" t="str">
        <f t="shared" si="21"/>
        <v>20603.0.000.000.000.000.000</v>
      </c>
      <c r="B189" s="202">
        <v>20600</v>
      </c>
      <c r="C189" s="202">
        <v>20603</v>
      </c>
      <c r="D189" s="202" t="str">
        <f t="shared" si="20"/>
        <v xml:space="preserve">Cinnamon-Sugar Coffee Cakes (4 pack) </v>
      </c>
      <c r="E189" s="202" t="str">
        <f t="shared" si="22"/>
        <v xml:space="preserve">SNACK_Cinnamon-Sugar Coffee Cakes (4 pack) </v>
      </c>
      <c r="F189" s="202"/>
      <c r="G189" s="202" t="s">
        <v>653</v>
      </c>
      <c r="H189" s="202"/>
      <c r="I189" s="213" t="s">
        <v>922</v>
      </c>
      <c r="J189" s="213" t="s">
        <v>922</v>
      </c>
      <c r="K189" s="202">
        <v>0</v>
      </c>
      <c r="L189" s="202">
        <v>0</v>
      </c>
      <c r="M189" s="202" t="s">
        <v>1138</v>
      </c>
      <c r="N189" s="202"/>
      <c r="O189" s="202"/>
      <c r="P189" s="202"/>
      <c r="Q189" s="202"/>
      <c r="R189" s="202"/>
      <c r="S189" s="202"/>
      <c r="T189" s="202"/>
      <c r="U189" s="202"/>
      <c r="V189" s="202"/>
      <c r="W189" s="202"/>
      <c r="X189" s="202"/>
      <c r="Y189" s="202"/>
      <c r="Z189" s="202"/>
      <c r="AA189" s="202"/>
      <c r="AB189" s="202"/>
      <c r="AC189" s="202"/>
      <c r="AD189" s="202"/>
      <c r="AE189" s="202"/>
      <c r="AF189" s="202"/>
      <c r="AG189" s="202"/>
      <c r="AH189" s="202"/>
      <c r="AI189" s="202"/>
      <c r="AJ189" s="202"/>
      <c r="AK189" s="202"/>
      <c r="AL189" s="202"/>
      <c r="AM189" s="202"/>
      <c r="AN189" s="202"/>
      <c r="AO189" s="202"/>
      <c r="AP189" s="202"/>
      <c r="AQ189" s="202"/>
      <c r="AR189" s="202"/>
      <c r="AS189" s="202"/>
      <c r="AT189" s="202"/>
      <c r="AU189" s="202"/>
      <c r="AV189" s="202"/>
      <c r="AW189" s="202"/>
      <c r="AX189" s="202"/>
      <c r="AY189" s="202"/>
      <c r="AZ189" s="202"/>
      <c r="BA189" s="202"/>
      <c r="BB189" s="202"/>
      <c r="BC189" s="202"/>
    </row>
    <row r="190" spans="1:61">
      <c r="A190" s="202" t="str">
        <f t="shared" si="21"/>
        <v>40501.5.000.000.000.000.000</v>
      </c>
      <c r="B190" s="202">
        <v>40500</v>
      </c>
      <c r="C190" s="202">
        <v>40501</v>
      </c>
      <c r="D190" s="202" t="str">
        <f t="shared" si="20"/>
        <v>Roasted Turkey Dinner (Turkey)</v>
      </c>
      <c r="E190" s="202" t="str">
        <f t="shared" si="22"/>
        <v>ENTRÉE_Roasted Turkey Dinner (Turkey)</v>
      </c>
      <c r="F190" s="202" t="s">
        <v>946</v>
      </c>
      <c r="G190" s="202" t="s">
        <v>732</v>
      </c>
      <c r="H190" s="202"/>
      <c r="I190" s="213" t="s">
        <v>916</v>
      </c>
      <c r="J190" s="213" t="s">
        <v>916</v>
      </c>
      <c r="K190" s="202">
        <v>3</v>
      </c>
      <c r="L190" s="202">
        <v>5</v>
      </c>
      <c r="M190" s="202" t="s">
        <v>1139</v>
      </c>
      <c r="N190" s="202"/>
      <c r="O190" s="202"/>
      <c r="P190" s="202"/>
      <c r="Q190" s="202"/>
      <c r="R190" s="202"/>
      <c r="S190" s="202"/>
      <c r="T190" s="202"/>
      <c r="U190" s="202"/>
      <c r="V190" s="202"/>
      <c r="W190" s="202"/>
      <c r="X190" s="202"/>
      <c r="Y190" s="202"/>
      <c r="Z190" s="202"/>
      <c r="AA190" s="202"/>
      <c r="AB190" s="202"/>
      <c r="AC190" s="202"/>
      <c r="AD190" s="202"/>
      <c r="AE190" s="202"/>
      <c r="AF190" s="202"/>
      <c r="AG190" s="202"/>
      <c r="AH190" s="202"/>
      <c r="AI190" s="202"/>
      <c r="AJ190" s="202"/>
      <c r="AK190" s="202"/>
      <c r="AL190" s="202"/>
      <c r="AM190" s="202"/>
      <c r="AN190" s="202"/>
      <c r="AO190" s="202"/>
      <c r="AP190" s="202"/>
      <c r="AQ190" s="202"/>
      <c r="AR190" s="202"/>
      <c r="AS190" s="202"/>
      <c r="AT190" s="202"/>
      <c r="AU190" s="202"/>
      <c r="AV190" s="202"/>
      <c r="AW190" s="202"/>
      <c r="AX190" s="202"/>
      <c r="AY190" s="202"/>
      <c r="AZ190" s="202"/>
      <c r="BA190" s="202"/>
      <c r="BB190" s="202"/>
      <c r="BC190" s="202"/>
    </row>
    <row r="191" spans="1:61">
      <c r="A191" s="6" t="str">
        <f>CONCATENATE(C191,".",IF(L191="","000",L191),".",IF(N191="","000",N191),".",IF(P191="","000",P191),".",IF(R191="","000",R191),".",IF(T191="","000",T191),".",IF(X191="","000",X191))</f>
        <v>50602.5.000.000.000.000.000</v>
      </c>
      <c r="B191" s="6">
        <v>50600</v>
      </c>
      <c r="C191" s="6">
        <v>50602</v>
      </c>
      <c r="D191" s="274" t="str">
        <f t="shared" si="20"/>
        <v xml:space="preserve">Chicken-Pomodoro Lasagna  </v>
      </c>
      <c r="E191" s="6" t="str">
        <f t="shared" si="22"/>
        <v xml:space="preserve">ENTRÉE_Chicken-Pomodoro Lasagna  </v>
      </c>
      <c r="F191" s="6"/>
      <c r="G191" s="6" t="s">
        <v>1072</v>
      </c>
      <c r="H191" s="6"/>
      <c r="I191" s="6" t="s">
        <v>916</v>
      </c>
      <c r="J191" s="213" t="s">
        <v>916</v>
      </c>
      <c r="K191" s="6">
        <v>4</v>
      </c>
      <c r="L191" s="6">
        <v>5</v>
      </c>
      <c r="M191" s="202" t="s">
        <v>1139</v>
      </c>
      <c r="N191" s="6"/>
      <c r="O191" s="6"/>
      <c r="P191" s="6"/>
      <c r="Q191" s="6"/>
      <c r="R191" s="6"/>
      <c r="S191" s="6"/>
      <c r="T191" s="6"/>
      <c r="U191" s="6"/>
      <c r="V191" s="6"/>
      <c r="W191" s="6"/>
      <c r="X191" s="6"/>
      <c r="Y191" s="6"/>
      <c r="Z191" s="6"/>
      <c r="AA191" s="6"/>
      <c r="AB191" s="6"/>
      <c r="AC191" s="6"/>
      <c r="AD191" s="6"/>
      <c r="AE191" s="6"/>
      <c r="AF191" s="6"/>
      <c r="AG191" s="6"/>
      <c r="AH191" s="6"/>
      <c r="AI191" s="6"/>
      <c r="AJ191" s="6"/>
      <c r="AK191" s="6"/>
      <c r="AL191" s="6"/>
      <c r="AM191" s="6"/>
      <c r="AN191" s="6"/>
      <c r="AO191" s="6"/>
      <c r="AP191" s="6"/>
      <c r="AQ191" s="6"/>
      <c r="AR191" s="6"/>
      <c r="AS191" s="6"/>
      <c r="AT191" s="6"/>
      <c r="AU191" s="6"/>
      <c r="AV191" s="6"/>
      <c r="AW191" s="6"/>
      <c r="AX191" s="6"/>
      <c r="AY191" s="6"/>
      <c r="AZ191" s="6"/>
      <c r="BA191" s="6"/>
      <c r="BB191" s="6"/>
      <c r="BC191" s="6"/>
      <c r="BD191" s="6"/>
      <c r="BE191" s="6"/>
      <c r="BF191" s="6"/>
      <c r="BG191" s="6"/>
      <c r="BH191" s="6"/>
      <c r="BI191" s="6"/>
    </row>
    <row r="192" spans="1:61" hidden="1">
      <c r="A192" s="202" t="str">
        <f t="shared" ref="A192:A215" si="23">CONCATENATE(C192,".",IF(L192="","000",L192),".",IF(N192="","000",N192),".",IF(P192="","000",P192),".",IF(R192="","000",R192),".",IF(T192="","000",T192),".",IF(V192="","000",V192))</f>
        <v>20901.0.000.000.000.000.000</v>
      </c>
      <c r="B192" s="202">
        <v>20900</v>
      </c>
      <c r="C192" s="202">
        <v>20901</v>
      </c>
      <c r="D192" s="202" t="str">
        <f t="shared" ref="D192:D215" si="24">CONCATENATE(G192," ",F192)</f>
        <v xml:space="preserve">Signature Bone Broth </v>
      </c>
      <c r="E192" s="202" t="str">
        <f t="shared" si="22"/>
        <v xml:space="preserve">SOUP_Signature Bone Broth </v>
      </c>
      <c r="F192" s="202"/>
      <c r="G192" s="202" t="s">
        <v>628</v>
      </c>
      <c r="H192" s="202"/>
      <c r="I192" s="213" t="s">
        <v>918</v>
      </c>
      <c r="J192" s="207" t="s">
        <v>918</v>
      </c>
      <c r="K192" s="202">
        <v>0</v>
      </c>
      <c r="L192" s="202">
        <v>0</v>
      </c>
      <c r="M192" s="202" t="s">
        <v>1138</v>
      </c>
      <c r="N192" s="202"/>
      <c r="O192" s="202"/>
      <c r="P192" s="202"/>
      <c r="Q192" s="202"/>
      <c r="R192" s="202"/>
      <c r="S192" s="202"/>
      <c r="T192" s="202"/>
      <c r="U192" s="202"/>
      <c r="V192" s="202"/>
      <c r="W192" s="202"/>
      <c r="X192" s="202"/>
      <c r="Y192" s="202"/>
      <c r="Z192" s="202"/>
      <c r="AA192" s="202"/>
      <c r="AB192" s="202"/>
      <c r="AC192" s="202"/>
      <c r="AD192" s="202"/>
      <c r="AE192" s="202"/>
      <c r="AF192" s="202"/>
      <c r="AG192" s="202"/>
      <c r="AH192" s="202"/>
      <c r="AI192" s="202"/>
      <c r="AJ192" s="202"/>
      <c r="AK192" s="202"/>
      <c r="AL192" s="202"/>
      <c r="AM192" s="202"/>
      <c r="AN192" s="202"/>
      <c r="AO192" s="202"/>
      <c r="AP192" s="202"/>
      <c r="AQ192" s="202"/>
      <c r="AR192" s="202"/>
      <c r="AS192" s="202"/>
      <c r="AT192" s="202"/>
      <c r="AU192" s="202"/>
      <c r="AV192" s="202"/>
      <c r="AW192" s="202"/>
      <c r="AX192" s="202"/>
      <c r="AY192" s="202"/>
      <c r="AZ192" s="202"/>
      <c r="BA192" s="202"/>
      <c r="BB192" s="202"/>
      <c r="BC192" s="202"/>
    </row>
    <row r="193" spans="1:61" hidden="1">
      <c r="A193" s="202" t="str">
        <f t="shared" si="23"/>
        <v>20902.0.000.000.000.000.000</v>
      </c>
      <c r="B193" s="202">
        <v>20900</v>
      </c>
      <c r="C193" s="202">
        <v>20902</v>
      </c>
      <c r="D193" s="202" t="str">
        <f t="shared" si="24"/>
        <v xml:space="preserve">Signature Bone Broth </v>
      </c>
      <c r="E193" s="202" t="str">
        <f t="shared" si="22"/>
        <v xml:space="preserve">SOUP_Signature Bone Broth </v>
      </c>
      <c r="F193" s="202"/>
      <c r="G193" s="202" t="s">
        <v>628</v>
      </c>
      <c r="H193" s="202"/>
      <c r="I193" s="213" t="s">
        <v>918</v>
      </c>
      <c r="J193" s="207" t="s">
        <v>918</v>
      </c>
      <c r="K193" s="202">
        <v>0</v>
      </c>
      <c r="L193" s="202">
        <v>0</v>
      </c>
      <c r="M193" s="202" t="s">
        <v>1138</v>
      </c>
      <c r="N193" s="202"/>
      <c r="O193" s="202"/>
      <c r="P193" s="202"/>
      <c r="Q193" s="202"/>
      <c r="R193" s="202"/>
      <c r="S193" s="202"/>
      <c r="T193" s="202"/>
      <c r="U193" s="202"/>
      <c r="V193" s="202"/>
      <c r="W193" s="202"/>
      <c r="X193" s="202"/>
      <c r="Y193" s="202"/>
      <c r="Z193" s="202"/>
      <c r="AA193" s="202"/>
      <c r="AB193" s="202"/>
      <c r="AC193" s="202"/>
      <c r="AD193" s="202"/>
      <c r="AE193" s="202"/>
      <c r="AF193" s="202"/>
      <c r="AG193" s="202"/>
      <c r="AH193" s="202"/>
      <c r="AI193" s="202"/>
      <c r="AJ193" s="202"/>
      <c r="AK193" s="202"/>
      <c r="AL193" s="202"/>
      <c r="AM193" s="202"/>
      <c r="AN193" s="202"/>
      <c r="AO193" s="202"/>
      <c r="AP193" s="202"/>
      <c r="AQ193" s="202"/>
      <c r="AR193" s="202"/>
      <c r="AS193" s="202"/>
      <c r="AT193" s="202"/>
      <c r="AU193" s="202"/>
      <c r="AV193" s="202"/>
      <c r="AW193" s="202"/>
      <c r="AX193" s="202"/>
      <c r="AY193" s="202"/>
      <c r="AZ193" s="202"/>
      <c r="BA193" s="202"/>
      <c r="BB193" s="202"/>
      <c r="BC193" s="202"/>
    </row>
    <row r="194" spans="1:61">
      <c r="A194" s="202" t="str">
        <f t="shared" si="23"/>
        <v>2701.6.000.000.000.000.000</v>
      </c>
      <c r="B194" s="202">
        <v>2700</v>
      </c>
      <c r="C194" s="202">
        <v>2701</v>
      </c>
      <c r="D194" s="202" t="str">
        <f t="shared" si="24"/>
        <v>Moroccan Tajine (Veggie)</v>
      </c>
      <c r="E194" s="202" t="str">
        <f t="shared" si="22"/>
        <v>ENTRÉE_Moroccan Tajine (Veggie)</v>
      </c>
      <c r="F194" s="202" t="s">
        <v>940</v>
      </c>
      <c r="G194" s="202" t="s">
        <v>102</v>
      </c>
      <c r="H194" s="202" t="s">
        <v>103</v>
      </c>
      <c r="I194" s="207" t="s">
        <v>916</v>
      </c>
      <c r="J194" s="207" t="s">
        <v>916</v>
      </c>
      <c r="K194" s="202">
        <v>4</v>
      </c>
      <c r="L194" s="202">
        <v>6</v>
      </c>
      <c r="M194" s="202" t="s">
        <v>1139</v>
      </c>
      <c r="N194" s="202"/>
      <c r="O194" s="202"/>
      <c r="P194" s="202"/>
      <c r="Q194" s="202"/>
      <c r="R194" s="202"/>
      <c r="S194" s="202"/>
      <c r="T194" s="202"/>
      <c r="U194" s="202"/>
      <c r="V194" s="202"/>
      <c r="W194" s="202"/>
      <c r="X194" s="202"/>
      <c r="Y194" s="202"/>
      <c r="Z194" s="202"/>
      <c r="AA194" s="202"/>
      <c r="AB194" s="202"/>
      <c r="AC194" s="202"/>
      <c r="AD194" s="202"/>
      <c r="AE194" s="202"/>
      <c r="AF194" s="202"/>
      <c r="AG194" s="202"/>
      <c r="AH194" s="202"/>
      <c r="AI194" s="202"/>
      <c r="AJ194" s="202"/>
      <c r="AK194" s="202"/>
      <c r="AL194" s="202"/>
      <c r="AM194" s="202"/>
      <c r="AN194" s="202"/>
      <c r="AO194" s="202"/>
      <c r="AP194" s="202"/>
      <c r="AQ194" s="202"/>
      <c r="AR194" s="202"/>
      <c r="AS194" s="202"/>
      <c r="AT194" s="202"/>
      <c r="AU194" s="202"/>
      <c r="AV194" s="202"/>
      <c r="AW194" s="202"/>
      <c r="AX194" s="202"/>
      <c r="AY194" s="202"/>
      <c r="AZ194" s="202"/>
      <c r="BA194" s="202"/>
      <c r="BB194" s="202"/>
      <c r="BC194" s="202"/>
    </row>
    <row r="195" spans="1:61">
      <c r="A195" s="202" t="str">
        <f t="shared" si="23"/>
        <v>2702.6.000.000.000.000.000</v>
      </c>
      <c r="B195" s="202">
        <v>2700</v>
      </c>
      <c r="C195" s="202">
        <v>2702</v>
      </c>
      <c r="D195" s="202" t="str">
        <f t="shared" si="24"/>
        <v>Moroccan Tajine (Chicken)</v>
      </c>
      <c r="E195" s="202" t="str">
        <f t="shared" si="22"/>
        <v>ENTRÉE_Moroccan Tajine (Chicken)</v>
      </c>
      <c r="F195" s="202" t="s">
        <v>936</v>
      </c>
      <c r="G195" s="202" t="s">
        <v>102</v>
      </c>
      <c r="H195" s="202" t="s">
        <v>103</v>
      </c>
      <c r="I195" s="207" t="s">
        <v>916</v>
      </c>
      <c r="J195" s="207" t="s">
        <v>916</v>
      </c>
      <c r="K195" s="202">
        <v>4</v>
      </c>
      <c r="L195" s="202">
        <v>6</v>
      </c>
      <c r="M195" s="202" t="s">
        <v>1139</v>
      </c>
      <c r="N195" s="202"/>
      <c r="O195" s="202"/>
      <c r="P195" s="202"/>
      <c r="Q195" s="202"/>
      <c r="R195" s="202"/>
      <c r="S195" s="202"/>
      <c r="T195" s="202"/>
      <c r="U195" s="202"/>
      <c r="V195" s="202"/>
      <c r="W195" s="202"/>
      <c r="X195" s="202"/>
      <c r="Y195" s="202"/>
      <c r="Z195" s="202"/>
      <c r="AA195" s="202"/>
      <c r="AB195" s="202"/>
      <c r="AC195" s="202"/>
      <c r="AD195" s="202"/>
      <c r="AE195" s="202"/>
      <c r="AF195" s="202"/>
      <c r="AG195" s="202"/>
      <c r="AH195" s="202"/>
      <c r="AI195" s="202"/>
      <c r="AJ195" s="202"/>
      <c r="AK195" s="202"/>
      <c r="AL195" s="202"/>
      <c r="AM195" s="202"/>
      <c r="AN195" s="202"/>
      <c r="AO195" s="202"/>
      <c r="AP195" s="202"/>
      <c r="AQ195" s="202"/>
      <c r="AR195" s="202"/>
      <c r="AS195" s="202"/>
      <c r="AT195" s="202"/>
      <c r="AU195" s="202"/>
      <c r="AV195" s="202"/>
      <c r="AW195" s="202"/>
      <c r="AX195" s="202"/>
      <c r="AY195" s="202"/>
      <c r="AZ195" s="202"/>
      <c r="BA195" s="202"/>
      <c r="BB195" s="202"/>
      <c r="BC195" s="202"/>
    </row>
    <row r="196" spans="1:61" hidden="1">
      <c r="A196" s="202" t="str">
        <f t="shared" si="23"/>
        <v>7501.8.000.000.000.000.000</v>
      </c>
      <c r="B196" s="202">
        <v>7500</v>
      </c>
      <c r="C196" s="202">
        <v>7501</v>
      </c>
      <c r="D196" s="202" t="str">
        <f t="shared" si="24"/>
        <v xml:space="preserve">Country Cinnamon Oatmeal  </v>
      </c>
      <c r="E196" s="202" t="str">
        <f t="shared" si="22"/>
        <v xml:space="preserve">BREAKFAST_Country Cinnamon Oatmeal  </v>
      </c>
      <c r="F196" s="202"/>
      <c r="G196" s="202" t="s">
        <v>207</v>
      </c>
      <c r="H196" s="202" t="s">
        <v>208</v>
      </c>
      <c r="I196" s="213" t="s">
        <v>919</v>
      </c>
      <c r="J196" s="207" t="s">
        <v>919</v>
      </c>
      <c r="K196" s="202">
        <v>1</v>
      </c>
      <c r="L196" s="202">
        <v>8</v>
      </c>
      <c r="M196" s="202" t="s">
        <v>1139</v>
      </c>
      <c r="N196" s="202"/>
      <c r="O196" s="202"/>
      <c r="P196" s="202"/>
      <c r="Q196" s="202"/>
      <c r="R196" s="202"/>
      <c r="S196" s="202"/>
      <c r="T196" s="202"/>
      <c r="U196" s="202"/>
      <c r="V196" s="202"/>
      <c r="W196" s="202"/>
      <c r="X196" s="202"/>
      <c r="Y196" s="202"/>
      <c r="Z196" s="202"/>
      <c r="AA196" s="202"/>
      <c r="AB196" s="202"/>
      <c r="AC196" s="202"/>
      <c r="AD196" s="202"/>
      <c r="AE196" s="202"/>
      <c r="AF196" s="202"/>
      <c r="AG196" s="202"/>
      <c r="AH196" s="202"/>
      <c r="AI196" s="202"/>
      <c r="AJ196" s="202"/>
      <c r="AK196" s="202"/>
      <c r="AL196" s="202"/>
      <c r="AM196" s="202"/>
      <c r="AN196" s="202"/>
      <c r="AO196" s="202"/>
      <c r="AP196" s="202"/>
      <c r="AQ196" s="202"/>
      <c r="AR196" s="202"/>
      <c r="AS196" s="202"/>
      <c r="AT196" s="202"/>
      <c r="AU196" s="202"/>
      <c r="AV196" s="202"/>
      <c r="AW196" s="202"/>
      <c r="AX196" s="202"/>
      <c r="AY196" s="202"/>
      <c r="AZ196" s="202"/>
      <c r="BA196" s="202"/>
      <c r="BB196" s="202"/>
      <c r="BC196" s="202"/>
    </row>
    <row r="197" spans="1:61" s="6" customFormat="1" hidden="1">
      <c r="A197" s="202" t="str">
        <f t="shared" si="23"/>
        <v>16101.7.000.000.000.000.000</v>
      </c>
      <c r="B197" s="202">
        <v>16100</v>
      </c>
      <c r="C197" s="202">
        <v>16101</v>
      </c>
      <c r="D197" s="202" t="str">
        <f t="shared" si="24"/>
        <v xml:space="preserve">Cucumber Potato Salad </v>
      </c>
      <c r="E197" s="202" t="str">
        <f t="shared" si="22"/>
        <v xml:space="preserve">SIDE_Cucumber Potato Salad </v>
      </c>
      <c r="F197" s="202"/>
      <c r="G197" s="202" t="s">
        <v>264</v>
      </c>
      <c r="H197" s="202"/>
      <c r="I197" s="213" t="s">
        <v>921</v>
      </c>
      <c r="J197" s="207" t="s">
        <v>921</v>
      </c>
      <c r="K197" s="202">
        <v>1</v>
      </c>
      <c r="L197" s="202">
        <v>7</v>
      </c>
      <c r="M197" s="202" t="s">
        <v>1139</v>
      </c>
      <c r="N197" s="202"/>
      <c r="O197" s="202"/>
      <c r="P197" s="202"/>
      <c r="Q197" s="202"/>
      <c r="R197" s="202"/>
      <c r="S197" s="202"/>
      <c r="T197" s="202"/>
      <c r="U197" s="202"/>
      <c r="V197" s="202"/>
      <c r="W197" s="202"/>
      <c r="X197" s="202"/>
      <c r="Y197" s="202"/>
      <c r="Z197" s="202"/>
      <c r="AA197" s="202"/>
      <c r="AB197" s="202"/>
      <c r="AC197" s="202"/>
      <c r="AD197" s="202"/>
      <c r="AE197" s="202"/>
      <c r="AF197" s="202"/>
      <c r="AG197" s="202"/>
      <c r="AH197" s="202"/>
      <c r="AI197" s="202"/>
      <c r="AJ197" s="202"/>
      <c r="AK197" s="202"/>
      <c r="AL197" s="202"/>
      <c r="AM197" s="202"/>
      <c r="AN197" s="202"/>
      <c r="AO197" s="202"/>
      <c r="AP197" s="202"/>
      <c r="AQ197" s="202"/>
      <c r="AR197" s="202"/>
      <c r="AS197" s="202"/>
      <c r="AT197" s="202"/>
      <c r="AU197" s="202"/>
      <c r="AV197" s="202"/>
      <c r="AW197" s="202"/>
      <c r="AX197" s="202"/>
      <c r="AY197" s="202"/>
      <c r="AZ197" s="202"/>
      <c r="BA197" s="202"/>
      <c r="BB197" s="202"/>
      <c r="BC197" s="202"/>
    </row>
    <row r="198" spans="1:61" s="6" customFormat="1" hidden="1">
      <c r="A198" s="202" t="str">
        <f t="shared" si="23"/>
        <v>30401.0.000.000.000.000.000</v>
      </c>
      <c r="B198" s="202">
        <v>30400</v>
      </c>
      <c r="C198" s="202">
        <v>30401</v>
      </c>
      <c r="D198" s="202" t="str">
        <f t="shared" si="24"/>
        <v xml:space="preserve">Pumpkin Soup </v>
      </c>
      <c r="E198" s="202" t="str">
        <f t="shared" si="22"/>
        <v xml:space="preserve">SOUP_Pumpkin Soup </v>
      </c>
      <c r="F198" s="202"/>
      <c r="G198" s="202" t="s">
        <v>676</v>
      </c>
      <c r="H198" s="202"/>
      <c r="I198" s="213" t="s">
        <v>918</v>
      </c>
      <c r="J198" s="207" t="s">
        <v>918</v>
      </c>
      <c r="K198" s="202">
        <v>0</v>
      </c>
      <c r="L198" s="202">
        <v>0</v>
      </c>
      <c r="M198" s="202" t="s">
        <v>1138</v>
      </c>
      <c r="N198" s="202"/>
      <c r="O198" s="202"/>
      <c r="P198" s="202"/>
      <c r="Q198" s="202"/>
      <c r="R198" s="202"/>
      <c r="S198" s="202"/>
      <c r="T198" s="202"/>
      <c r="U198" s="202"/>
      <c r="V198" s="202"/>
      <c r="W198" s="202"/>
      <c r="X198" s="202"/>
      <c r="Y198" s="202"/>
      <c r="Z198" s="202"/>
      <c r="AA198" s="202"/>
      <c r="AB198" s="202"/>
      <c r="AC198" s="202"/>
      <c r="AD198" s="202"/>
      <c r="AE198" s="202"/>
      <c r="AF198" s="202"/>
      <c r="AG198" s="202"/>
      <c r="AH198" s="202"/>
      <c r="AI198" s="202"/>
      <c r="AJ198" s="202"/>
      <c r="AK198" s="202"/>
      <c r="AL198" s="202"/>
      <c r="AM198" s="202"/>
      <c r="AN198" s="202"/>
      <c r="AO198" s="202"/>
      <c r="AP198" s="202"/>
      <c r="AQ198" s="202"/>
      <c r="AR198" s="202"/>
      <c r="AS198" s="202"/>
      <c r="AT198" s="202"/>
      <c r="AU198" s="202"/>
      <c r="AV198" s="202"/>
      <c r="AW198" s="202"/>
      <c r="AX198" s="202"/>
      <c r="AY198" s="202"/>
      <c r="AZ198" s="202"/>
      <c r="BA198" s="202"/>
      <c r="BB198" s="202"/>
      <c r="BC198" s="202"/>
    </row>
    <row r="199" spans="1:61" s="6" customFormat="1" hidden="1">
      <c r="A199" s="202" t="str">
        <f t="shared" si="23"/>
        <v>30501.0.000.000.000.000.000</v>
      </c>
      <c r="B199" s="202">
        <v>30500</v>
      </c>
      <c r="C199" s="202">
        <v>30501</v>
      </c>
      <c r="D199" s="202" t="str">
        <f t="shared" si="24"/>
        <v xml:space="preserve">Thanksgiving Special </v>
      </c>
      <c r="E199" s="202" t="str">
        <f t="shared" si="22"/>
        <v xml:space="preserve">ENTRÉE_Thanksgiving Special </v>
      </c>
      <c r="F199" s="202"/>
      <c r="G199" s="202" t="s">
        <v>677</v>
      </c>
      <c r="H199" s="202"/>
      <c r="I199" s="213" t="s">
        <v>916</v>
      </c>
      <c r="J199" s="213" t="s">
        <v>916</v>
      </c>
      <c r="K199" s="202">
        <v>0</v>
      </c>
      <c r="L199" s="202">
        <v>0</v>
      </c>
      <c r="M199" s="202" t="s">
        <v>1138</v>
      </c>
      <c r="N199" s="202"/>
      <c r="O199" s="202"/>
      <c r="P199" s="202"/>
      <c r="Q199" s="202"/>
      <c r="R199" s="202"/>
      <c r="S199" s="202"/>
      <c r="T199" s="202"/>
      <c r="U199" s="202"/>
      <c r="V199" s="202"/>
      <c r="W199" s="202"/>
      <c r="X199" s="202"/>
      <c r="Y199" s="202"/>
      <c r="Z199" s="202"/>
      <c r="AA199" s="202"/>
      <c r="AB199" s="202"/>
      <c r="AC199" s="202"/>
      <c r="AD199" s="202"/>
      <c r="AE199" s="202"/>
      <c r="AF199" s="202"/>
      <c r="AG199" s="202"/>
      <c r="AH199" s="202"/>
      <c r="AI199" s="202"/>
      <c r="AJ199" s="202"/>
      <c r="AK199" s="202"/>
      <c r="AL199" s="202"/>
      <c r="AM199" s="202"/>
      <c r="AN199" s="202"/>
      <c r="AO199" s="202"/>
      <c r="AP199" s="202"/>
      <c r="AQ199" s="202"/>
      <c r="AR199" s="202"/>
      <c r="AS199" s="202"/>
      <c r="AT199" s="202"/>
      <c r="AU199" s="202"/>
      <c r="AV199" s="202"/>
      <c r="AW199" s="202"/>
      <c r="AX199" s="202"/>
      <c r="AY199" s="202"/>
      <c r="AZ199" s="202"/>
      <c r="BA199" s="202"/>
      <c r="BB199" s="202"/>
      <c r="BC199" s="202"/>
    </row>
    <row r="200" spans="1:61" s="6" customFormat="1" hidden="1">
      <c r="A200" s="202" t="str">
        <f t="shared" si="23"/>
        <v>18101.7.000.000.000.000.000</v>
      </c>
      <c r="B200" s="202">
        <v>18100</v>
      </c>
      <c r="C200" s="202">
        <v>18101</v>
      </c>
      <c r="D200" s="202" t="str">
        <f t="shared" si="24"/>
        <v xml:space="preserve">Lemon Coconut Energy Bites </v>
      </c>
      <c r="E200" s="202" t="str">
        <f t="shared" si="22"/>
        <v xml:space="preserve">SNACK_Lemon Coconut Energy Bites </v>
      </c>
      <c r="F200" s="202"/>
      <c r="G200" s="202" t="s">
        <v>266</v>
      </c>
      <c r="H200" s="202"/>
      <c r="I200" s="213" t="s">
        <v>922</v>
      </c>
      <c r="J200" s="213" t="s">
        <v>922</v>
      </c>
      <c r="K200" s="202">
        <v>1</v>
      </c>
      <c r="L200" s="202">
        <v>7</v>
      </c>
      <c r="M200" s="202" t="s">
        <v>1139</v>
      </c>
      <c r="N200" s="202"/>
      <c r="O200" s="202"/>
      <c r="P200" s="202"/>
      <c r="Q200" s="202"/>
      <c r="R200" s="202"/>
      <c r="S200" s="202"/>
      <c r="T200" s="202"/>
      <c r="U200" s="202"/>
      <c r="V200" s="202"/>
      <c r="W200" s="202"/>
      <c r="X200" s="202"/>
      <c r="Y200" s="202"/>
      <c r="Z200" s="202"/>
      <c r="AA200" s="202"/>
      <c r="AB200" s="202"/>
      <c r="AC200" s="202"/>
      <c r="AD200" s="202"/>
      <c r="AE200" s="202"/>
      <c r="AF200" s="202"/>
      <c r="AG200" s="202"/>
      <c r="AH200" s="202"/>
      <c r="AI200" s="202"/>
      <c r="AJ200" s="202"/>
      <c r="AK200" s="202"/>
      <c r="AL200" s="202"/>
      <c r="AM200" s="202"/>
      <c r="AN200" s="202"/>
      <c r="AO200" s="202"/>
      <c r="AP200" s="202"/>
      <c r="AQ200" s="202"/>
      <c r="AR200" s="202"/>
      <c r="AS200" s="202"/>
      <c r="AT200" s="202"/>
      <c r="AU200" s="202"/>
      <c r="AV200" s="202"/>
      <c r="AW200" s="202"/>
      <c r="AX200" s="202"/>
      <c r="AY200" s="202"/>
      <c r="AZ200" s="202"/>
      <c r="BA200" s="202"/>
      <c r="BB200" s="202"/>
      <c r="BC200" s="202"/>
    </row>
    <row r="201" spans="1:61" s="6" customFormat="1">
      <c r="A201" s="202" t="str">
        <f t="shared" si="23"/>
        <v>2703.6.000.000.000.000.000</v>
      </c>
      <c r="B201" s="202">
        <v>2700</v>
      </c>
      <c r="C201" s="202">
        <v>2703</v>
      </c>
      <c r="D201" s="202" t="str">
        <f t="shared" si="24"/>
        <v>Moroccan Tajine (Lamb)</v>
      </c>
      <c r="E201" s="202" t="str">
        <f t="shared" si="22"/>
        <v>ENTRÉE_Moroccan Tajine (Lamb)</v>
      </c>
      <c r="F201" s="202" t="s">
        <v>941</v>
      </c>
      <c r="G201" s="202" t="s">
        <v>102</v>
      </c>
      <c r="H201" s="202" t="s">
        <v>103</v>
      </c>
      <c r="I201" s="207" t="s">
        <v>916</v>
      </c>
      <c r="J201" s="207" t="s">
        <v>916</v>
      </c>
      <c r="K201" s="202">
        <v>4</v>
      </c>
      <c r="L201" s="202">
        <v>6</v>
      </c>
      <c r="M201" s="202" t="s">
        <v>1139</v>
      </c>
      <c r="N201" s="202"/>
      <c r="O201" s="202"/>
      <c r="P201" s="202"/>
      <c r="Q201" s="202"/>
      <c r="R201" s="202"/>
      <c r="S201" s="202"/>
      <c r="T201" s="202"/>
      <c r="U201" s="202"/>
      <c r="V201" s="202"/>
      <c r="W201" s="202"/>
      <c r="X201" s="202"/>
      <c r="Y201" s="202"/>
      <c r="Z201" s="202"/>
      <c r="AA201" s="202"/>
      <c r="AB201" s="202"/>
      <c r="AC201" s="202"/>
      <c r="AD201" s="202"/>
      <c r="AE201" s="202"/>
      <c r="AF201" s="202"/>
      <c r="AG201" s="202"/>
      <c r="AH201" s="202"/>
      <c r="AI201" s="202"/>
      <c r="AJ201" s="202"/>
      <c r="AK201" s="202"/>
      <c r="AL201" s="202"/>
      <c r="AM201" s="202"/>
      <c r="AN201" s="202"/>
      <c r="AO201" s="202"/>
      <c r="AP201" s="202"/>
      <c r="AQ201" s="202"/>
      <c r="AR201" s="202"/>
      <c r="AS201" s="202"/>
      <c r="AT201" s="202"/>
      <c r="AU201" s="202"/>
      <c r="AV201" s="202"/>
      <c r="AW201" s="202"/>
      <c r="AX201" s="202"/>
      <c r="AY201" s="202"/>
      <c r="AZ201" s="202"/>
      <c r="BA201" s="202"/>
      <c r="BB201" s="202"/>
      <c r="BC201" s="202"/>
      <c r="BD201" s="1"/>
      <c r="BE201" s="1"/>
      <c r="BF201" s="1"/>
      <c r="BG201" s="1"/>
      <c r="BH201" s="1"/>
      <c r="BI201" s="1"/>
    </row>
    <row r="202" spans="1:61" s="6" customFormat="1" hidden="1">
      <c r="A202" s="202" t="str">
        <f t="shared" si="23"/>
        <v>30701.0.000.000.000.000.000</v>
      </c>
      <c r="B202" s="202">
        <v>30700</v>
      </c>
      <c r="C202" s="202">
        <v>30701</v>
      </c>
      <c r="D202" s="202" t="str">
        <f t="shared" si="24"/>
        <v>Grilled Chicken Penne (Chicken)</v>
      </c>
      <c r="E202" s="202" t="str">
        <f t="shared" si="22"/>
        <v>ENTRÉE_Grilled Chicken Penne (Chicken)</v>
      </c>
      <c r="F202" s="202" t="s">
        <v>936</v>
      </c>
      <c r="G202" s="202" t="s">
        <v>698</v>
      </c>
      <c r="H202" s="202" t="s">
        <v>693</v>
      </c>
      <c r="I202" s="213" t="s">
        <v>916</v>
      </c>
      <c r="J202" s="213" t="s">
        <v>916</v>
      </c>
      <c r="K202" s="202">
        <v>0</v>
      </c>
      <c r="L202" s="202">
        <v>0</v>
      </c>
      <c r="M202" s="202" t="s">
        <v>1138</v>
      </c>
      <c r="N202" s="202"/>
      <c r="O202" s="202"/>
      <c r="P202" s="202"/>
      <c r="Q202" s="202"/>
      <c r="R202" s="202"/>
      <c r="S202" s="202"/>
      <c r="T202" s="202"/>
      <c r="U202" s="202"/>
      <c r="V202" s="202"/>
      <c r="W202" s="202"/>
      <c r="X202" s="202"/>
      <c r="Y202" s="202"/>
      <c r="Z202" s="202"/>
      <c r="AA202" s="202"/>
      <c r="AB202" s="202"/>
      <c r="AC202" s="202"/>
      <c r="AD202" s="202"/>
      <c r="AE202" s="202"/>
      <c r="AF202" s="202"/>
      <c r="AG202" s="202"/>
      <c r="AH202" s="202"/>
      <c r="AI202" s="202"/>
      <c r="AJ202" s="202"/>
      <c r="AK202" s="202"/>
      <c r="AL202" s="202"/>
      <c r="AM202" s="202"/>
      <c r="AN202" s="202"/>
      <c r="AO202" s="202"/>
      <c r="AP202" s="202"/>
      <c r="AQ202" s="202"/>
      <c r="AR202" s="202"/>
      <c r="AS202" s="202"/>
      <c r="AT202" s="202"/>
      <c r="AU202" s="202"/>
      <c r="AV202" s="202"/>
      <c r="AW202" s="202"/>
      <c r="AX202" s="202"/>
      <c r="AY202" s="202"/>
      <c r="AZ202" s="202"/>
      <c r="BA202" s="202"/>
      <c r="BB202" s="202"/>
      <c r="BC202" s="202"/>
    </row>
    <row r="203" spans="1:61">
      <c r="A203" s="202" t="str">
        <f t="shared" si="23"/>
        <v>19101.6.000.000.000.000.000</v>
      </c>
      <c r="B203" s="202">
        <v>19100</v>
      </c>
      <c r="C203" s="202">
        <v>19101</v>
      </c>
      <c r="D203" s="202" t="str">
        <f t="shared" si="24"/>
        <v xml:space="preserve">Provençal Roast Beef  </v>
      </c>
      <c r="E203" s="202" t="str">
        <f t="shared" si="22"/>
        <v xml:space="preserve">ENTRÉE_Provençal Roast Beef  </v>
      </c>
      <c r="F203" s="202"/>
      <c r="G203" s="202" t="s">
        <v>267</v>
      </c>
      <c r="H203" s="202"/>
      <c r="I203" s="213" t="s">
        <v>916</v>
      </c>
      <c r="J203" s="6" t="s">
        <v>916</v>
      </c>
      <c r="K203" s="202">
        <v>1</v>
      </c>
      <c r="L203" s="202">
        <v>6</v>
      </c>
      <c r="M203" s="202" t="s">
        <v>1139</v>
      </c>
      <c r="N203" s="202"/>
      <c r="O203" s="202"/>
      <c r="P203" s="202"/>
      <c r="Q203" s="202"/>
      <c r="R203" s="202"/>
      <c r="S203" s="202"/>
      <c r="T203" s="202"/>
      <c r="U203" s="202"/>
      <c r="V203" s="202"/>
      <c r="W203" s="202"/>
      <c r="X203" s="202"/>
      <c r="Y203" s="202"/>
      <c r="Z203" s="202"/>
      <c r="AA203" s="202"/>
      <c r="AB203" s="202"/>
      <c r="AC203" s="202"/>
      <c r="AD203" s="202"/>
      <c r="AE203" s="202"/>
      <c r="AF203" s="202"/>
      <c r="AG203" s="202"/>
      <c r="AH203" s="202"/>
      <c r="AI203" s="202"/>
      <c r="AJ203" s="202"/>
      <c r="AK203" s="202"/>
      <c r="AL203" s="202"/>
      <c r="AM203" s="202"/>
      <c r="AN203" s="202"/>
      <c r="AO203" s="202"/>
      <c r="AP203" s="202"/>
      <c r="AQ203" s="202"/>
      <c r="AR203" s="202"/>
      <c r="AS203" s="202"/>
      <c r="AT203" s="202"/>
      <c r="AU203" s="202"/>
      <c r="AV203" s="202"/>
      <c r="AW203" s="202"/>
      <c r="AX203" s="202"/>
      <c r="AY203" s="202"/>
      <c r="AZ203" s="202"/>
      <c r="BA203" s="202"/>
      <c r="BB203" s="202"/>
      <c r="BC203" s="202"/>
      <c r="BD203" s="6"/>
      <c r="BE203" s="6"/>
      <c r="BF203" s="6"/>
      <c r="BG203" s="6"/>
      <c r="BH203" s="6"/>
      <c r="BI203" s="6"/>
    </row>
    <row r="204" spans="1:61" hidden="1">
      <c r="A204" s="202" t="str">
        <f t="shared" si="23"/>
        <v>18102.7.000.000.000.000.000</v>
      </c>
      <c r="B204" s="202">
        <v>18100</v>
      </c>
      <c r="C204" s="202">
        <v>18102</v>
      </c>
      <c r="D204" s="202" t="str">
        <f t="shared" si="24"/>
        <v xml:space="preserve">Lemon Coconut Energy Bites </v>
      </c>
      <c r="E204" s="202" t="str">
        <f t="shared" si="22"/>
        <v xml:space="preserve">SNACK_Lemon Coconut Energy Bites </v>
      </c>
      <c r="F204" s="202"/>
      <c r="G204" s="202" t="s">
        <v>266</v>
      </c>
      <c r="H204" s="202">
        <v>2</v>
      </c>
      <c r="I204" s="213" t="s">
        <v>922</v>
      </c>
      <c r="J204" s="213" t="s">
        <v>922</v>
      </c>
      <c r="K204" s="202">
        <v>1</v>
      </c>
      <c r="L204" s="202">
        <v>7</v>
      </c>
      <c r="M204" s="202" t="s">
        <v>1139</v>
      </c>
      <c r="N204" s="202"/>
      <c r="O204" s="202"/>
      <c r="P204" s="202"/>
      <c r="Q204" s="202"/>
      <c r="R204" s="202"/>
      <c r="S204" s="202"/>
      <c r="T204" s="202"/>
      <c r="U204" s="202"/>
      <c r="V204" s="202"/>
      <c r="W204" s="202"/>
      <c r="X204" s="202"/>
      <c r="Y204" s="202"/>
      <c r="Z204" s="202"/>
      <c r="AA204" s="202"/>
      <c r="AB204" s="202"/>
      <c r="AC204" s="202"/>
      <c r="AD204" s="202"/>
      <c r="AE204" s="202"/>
      <c r="AF204" s="202"/>
      <c r="AG204" s="202"/>
      <c r="AH204" s="202"/>
      <c r="AI204" s="202"/>
      <c r="AJ204" s="202"/>
      <c r="AK204" s="202"/>
      <c r="AL204" s="202"/>
      <c r="AM204" s="202"/>
      <c r="AN204" s="202"/>
      <c r="AO204" s="202"/>
      <c r="AP204" s="202"/>
      <c r="AQ204" s="202"/>
      <c r="AR204" s="202"/>
      <c r="AS204" s="202"/>
      <c r="AT204" s="202"/>
      <c r="AU204" s="202"/>
      <c r="AV204" s="202"/>
      <c r="AW204" s="202"/>
      <c r="AX204" s="202"/>
      <c r="AY204" s="202"/>
      <c r="AZ204" s="202"/>
      <c r="BA204" s="202"/>
      <c r="BB204" s="202"/>
      <c r="BC204" s="202"/>
    </row>
    <row r="205" spans="1:61" hidden="1">
      <c r="A205" s="202" t="str">
        <f t="shared" si="23"/>
        <v>40001.0.000.000.000.000.000</v>
      </c>
      <c r="B205" s="202">
        <v>40000</v>
      </c>
      <c r="C205" s="202">
        <v>40001</v>
      </c>
      <c r="D205" s="202" t="str">
        <f t="shared" si="24"/>
        <v xml:space="preserve">Soba Noodle Salad </v>
      </c>
      <c r="E205" s="202" t="str">
        <f t="shared" si="22"/>
        <v xml:space="preserve">SALAD_Soba Noodle Salad </v>
      </c>
      <c r="F205" s="202"/>
      <c r="G205" s="202" t="s">
        <v>931</v>
      </c>
      <c r="H205" s="202"/>
      <c r="I205" s="213" t="s">
        <v>923</v>
      </c>
      <c r="J205" s="213" t="s">
        <v>1106</v>
      </c>
      <c r="K205" s="202">
        <v>0</v>
      </c>
      <c r="L205" s="202">
        <v>0</v>
      </c>
      <c r="M205" s="202" t="s">
        <v>1138</v>
      </c>
      <c r="N205" s="202"/>
      <c r="O205" s="202"/>
      <c r="P205" s="202"/>
      <c r="Q205" s="202"/>
      <c r="R205" s="202"/>
      <c r="S205" s="202"/>
      <c r="T205" s="202"/>
      <c r="U205" s="202"/>
      <c r="V205" s="202"/>
      <c r="W205" s="202"/>
      <c r="X205" s="202"/>
      <c r="Y205" s="202"/>
      <c r="Z205" s="202"/>
      <c r="AA205" s="202"/>
      <c r="AB205" s="202"/>
      <c r="AC205" s="202"/>
      <c r="AD205" s="202"/>
      <c r="AE205" s="202"/>
      <c r="AF205" s="202"/>
      <c r="AG205" s="202"/>
      <c r="AH205" s="202"/>
      <c r="AI205" s="202"/>
      <c r="AJ205" s="202"/>
      <c r="AK205" s="202"/>
      <c r="AL205" s="202"/>
      <c r="AM205" s="202"/>
      <c r="AN205" s="202"/>
      <c r="AO205" s="202"/>
      <c r="AP205" s="202"/>
      <c r="AQ205" s="202"/>
      <c r="AR205" s="202"/>
      <c r="AS205" s="202"/>
      <c r="AT205" s="202"/>
      <c r="AU205" s="202"/>
      <c r="AV205" s="202"/>
      <c r="AW205" s="202"/>
      <c r="AX205" s="202"/>
      <c r="AY205" s="202"/>
      <c r="AZ205" s="202"/>
      <c r="BA205" s="202"/>
      <c r="BB205" s="202"/>
      <c r="BC205" s="202"/>
    </row>
    <row r="206" spans="1:61">
      <c r="A206" s="202" t="str">
        <f t="shared" si="23"/>
        <v>3305.6.000.000.000.000.000</v>
      </c>
      <c r="B206" s="202">
        <v>3300</v>
      </c>
      <c r="C206" s="202">
        <v>3305</v>
      </c>
      <c r="D206" s="202" t="str">
        <f t="shared" si="24"/>
        <v>Thai Green Curry  (Chicken)</v>
      </c>
      <c r="E206" s="202" t="str">
        <f t="shared" si="22"/>
        <v>ENTRÉE_Thai Green Curry  (Chicken)</v>
      </c>
      <c r="F206" s="202" t="s">
        <v>936</v>
      </c>
      <c r="G206" s="202" t="s">
        <v>122</v>
      </c>
      <c r="H206" s="202" t="s">
        <v>53</v>
      </c>
      <c r="I206" s="213" t="s">
        <v>916</v>
      </c>
      <c r="J206" s="213" t="s">
        <v>916</v>
      </c>
      <c r="K206" s="202">
        <v>3</v>
      </c>
      <c r="L206" s="202">
        <v>6</v>
      </c>
      <c r="M206" s="202" t="s">
        <v>1139</v>
      </c>
      <c r="N206" s="202"/>
      <c r="O206" s="202"/>
      <c r="P206" s="202"/>
      <c r="Q206" s="202"/>
      <c r="R206" s="202"/>
      <c r="S206" s="202"/>
      <c r="T206" s="202"/>
      <c r="U206" s="202"/>
      <c r="V206" s="202"/>
      <c r="W206" s="202"/>
      <c r="X206" s="202"/>
      <c r="Y206" s="202"/>
      <c r="Z206" s="202"/>
      <c r="AA206" s="202"/>
      <c r="AB206" s="202"/>
      <c r="AC206" s="202"/>
      <c r="AD206" s="202"/>
      <c r="AE206" s="202"/>
      <c r="AF206" s="202"/>
      <c r="AG206" s="202"/>
      <c r="AH206" s="202"/>
      <c r="AI206" s="202"/>
      <c r="AJ206" s="202"/>
      <c r="AK206" s="202"/>
      <c r="AL206" s="202"/>
      <c r="AM206" s="202"/>
      <c r="AN206" s="202"/>
      <c r="AO206" s="202"/>
      <c r="AP206" s="202"/>
      <c r="AQ206" s="202"/>
      <c r="AR206" s="202"/>
      <c r="AS206" s="202"/>
      <c r="AT206" s="202"/>
      <c r="AU206" s="202"/>
      <c r="AV206" s="202"/>
      <c r="AW206" s="202"/>
      <c r="AX206" s="202"/>
      <c r="AY206" s="202"/>
      <c r="AZ206" s="202"/>
      <c r="BA206" s="202"/>
      <c r="BB206" s="202"/>
      <c r="BC206" s="202"/>
    </row>
    <row r="207" spans="1:61" hidden="1">
      <c r="A207" s="202" t="str">
        <f t="shared" si="23"/>
        <v>10201.8.000.000.000.000.000</v>
      </c>
      <c r="B207" s="202">
        <v>10200</v>
      </c>
      <c r="C207" s="202">
        <v>10201</v>
      </c>
      <c r="D207" s="202" t="str">
        <f t="shared" si="24"/>
        <v xml:space="preserve">Roasted Broccoli, Carrots and Brussel Sprouts </v>
      </c>
      <c r="E207" s="202" t="str">
        <f t="shared" si="22"/>
        <v xml:space="preserve">SIDE_Roasted Broccoli, Carrots and Brussel Sprouts </v>
      </c>
      <c r="F207" s="202"/>
      <c r="G207" s="202" t="s">
        <v>217</v>
      </c>
      <c r="H207" s="202"/>
      <c r="I207" s="213" t="s">
        <v>921</v>
      </c>
      <c r="J207" s="207" t="s">
        <v>921</v>
      </c>
      <c r="K207" s="202">
        <v>1</v>
      </c>
      <c r="L207" s="202">
        <v>8</v>
      </c>
      <c r="M207" s="202" t="s">
        <v>1139</v>
      </c>
      <c r="N207" s="202"/>
      <c r="O207" s="202"/>
      <c r="P207" s="202"/>
      <c r="Q207" s="202"/>
      <c r="R207" s="202"/>
      <c r="S207" s="202"/>
      <c r="T207" s="202"/>
      <c r="U207" s="202"/>
      <c r="V207" s="202"/>
      <c r="W207" s="202"/>
      <c r="X207" s="202"/>
      <c r="Y207" s="202"/>
      <c r="Z207" s="202"/>
      <c r="AA207" s="202"/>
      <c r="AB207" s="202"/>
      <c r="AC207" s="202"/>
      <c r="AD207" s="202"/>
      <c r="AE207" s="202"/>
      <c r="AF207" s="202"/>
      <c r="AG207" s="202"/>
      <c r="AH207" s="202"/>
      <c r="AI207" s="202"/>
      <c r="AJ207" s="202"/>
      <c r="AK207" s="202"/>
      <c r="AL207" s="202"/>
      <c r="AM207" s="202"/>
      <c r="AN207" s="202"/>
      <c r="AO207" s="202"/>
      <c r="AP207" s="202"/>
      <c r="AQ207" s="202"/>
      <c r="AR207" s="202"/>
      <c r="AS207" s="202"/>
      <c r="AT207" s="202"/>
      <c r="AU207" s="202"/>
      <c r="AV207" s="202"/>
      <c r="AW207" s="202"/>
      <c r="AX207" s="202"/>
      <c r="AY207" s="202"/>
      <c r="AZ207" s="202"/>
      <c r="BA207" s="202"/>
      <c r="BB207" s="202"/>
      <c r="BC207" s="202"/>
    </row>
    <row r="208" spans="1:61" hidden="1">
      <c r="A208" s="202" t="str">
        <f t="shared" si="23"/>
        <v>50101.9.000.000.000.000.000</v>
      </c>
      <c r="B208" s="202">
        <v>50100</v>
      </c>
      <c r="C208" s="202">
        <v>50101</v>
      </c>
      <c r="D208" s="202" t="str">
        <f t="shared" si="24"/>
        <v xml:space="preserve">Oatmeal Raisin Breakfast Bar </v>
      </c>
      <c r="E208" s="202" t="str">
        <f t="shared" si="22"/>
        <v xml:space="preserve">BREAKFAST_Oatmeal Raisin Breakfast Bar </v>
      </c>
      <c r="F208" s="202"/>
      <c r="G208" s="202" t="s">
        <v>883</v>
      </c>
      <c r="H208" s="202"/>
      <c r="I208" s="207" t="s">
        <v>919</v>
      </c>
      <c r="J208" s="207" t="s">
        <v>919</v>
      </c>
      <c r="K208" s="202">
        <v>1</v>
      </c>
      <c r="L208" s="202">
        <v>9</v>
      </c>
      <c r="M208" s="202" t="s">
        <v>1139</v>
      </c>
      <c r="N208" s="202"/>
      <c r="O208" s="202"/>
      <c r="P208" s="202"/>
      <c r="Q208" s="202"/>
      <c r="R208" s="202"/>
      <c r="S208" s="202"/>
      <c r="T208" s="202"/>
      <c r="U208" s="202"/>
      <c r="V208" s="202"/>
      <c r="W208" s="202"/>
      <c r="X208" s="202"/>
      <c r="Y208" s="202"/>
      <c r="Z208" s="202"/>
      <c r="AA208" s="202"/>
      <c r="AB208" s="202"/>
      <c r="AC208" s="202"/>
      <c r="AD208" s="202"/>
      <c r="AE208" s="202"/>
      <c r="AF208" s="202"/>
      <c r="AG208" s="202"/>
      <c r="AH208" s="202"/>
      <c r="AI208" s="202"/>
      <c r="AJ208" s="202"/>
      <c r="AK208" s="202"/>
      <c r="AL208" s="202"/>
      <c r="AM208" s="202"/>
      <c r="AN208" s="202"/>
      <c r="AO208" s="202"/>
      <c r="AP208" s="202"/>
      <c r="AQ208" s="202"/>
      <c r="AR208" s="202"/>
      <c r="AS208" s="202"/>
      <c r="AT208" s="202"/>
      <c r="AU208" s="202"/>
      <c r="AV208" s="202"/>
      <c r="AW208" s="202"/>
      <c r="AX208" s="202"/>
      <c r="AY208" s="202"/>
      <c r="AZ208" s="202"/>
      <c r="BA208" s="202"/>
      <c r="BB208" s="202"/>
      <c r="BC208" s="202"/>
    </row>
    <row r="209" spans="1:61">
      <c r="A209" s="202" t="str">
        <f t="shared" si="23"/>
        <v>3306.6.000.000.000.000.000</v>
      </c>
      <c r="B209" s="202">
        <v>3300</v>
      </c>
      <c r="C209" s="202">
        <v>3306</v>
      </c>
      <c r="D209" s="202" t="str">
        <f t="shared" si="24"/>
        <v>Thai Green Curry  (Shrimp)</v>
      </c>
      <c r="E209" s="202" t="str">
        <f t="shared" ref="E209:E215" si="25">CONCATENATE(I209,"_",G209," ",F209)</f>
        <v>ENTRÉE_Thai Green Curry  (Shrimp)</v>
      </c>
      <c r="F209" s="202" t="s">
        <v>935</v>
      </c>
      <c r="G209" s="202" t="s">
        <v>122</v>
      </c>
      <c r="H209" s="202" t="s">
        <v>53</v>
      </c>
      <c r="I209" s="213" t="s">
        <v>916</v>
      </c>
      <c r="J209" s="213" t="s">
        <v>916</v>
      </c>
      <c r="K209" s="202">
        <v>3</v>
      </c>
      <c r="L209" s="202">
        <v>6</v>
      </c>
      <c r="M209" s="202" t="s">
        <v>1139</v>
      </c>
      <c r="N209" s="202"/>
      <c r="O209" s="202"/>
      <c r="P209" s="202"/>
      <c r="Q209" s="202"/>
      <c r="R209" s="202"/>
      <c r="S209" s="202"/>
      <c r="T209" s="202"/>
      <c r="U209" s="202"/>
      <c r="V209" s="202"/>
      <c r="W209" s="202"/>
      <c r="X209" s="202"/>
      <c r="Y209" s="202"/>
      <c r="Z209" s="202"/>
      <c r="AA209" s="202"/>
      <c r="AB209" s="202"/>
      <c r="AC209" s="202"/>
      <c r="AD209" s="202"/>
      <c r="AE209" s="202"/>
      <c r="AF209" s="202"/>
      <c r="AG209" s="202"/>
      <c r="AH209" s="202"/>
      <c r="AI209" s="202"/>
      <c r="AJ209" s="202"/>
      <c r="AK209" s="202"/>
      <c r="AL209" s="202"/>
      <c r="AM209" s="202"/>
      <c r="AN209" s="202"/>
      <c r="AO209" s="202"/>
      <c r="AP209" s="202"/>
      <c r="AQ209" s="202"/>
      <c r="AR209" s="202"/>
      <c r="AS209" s="202"/>
      <c r="AT209" s="202"/>
      <c r="AU209" s="202"/>
      <c r="AV209" s="202"/>
      <c r="AW209" s="202"/>
      <c r="AX209" s="202"/>
      <c r="AY209" s="202"/>
      <c r="AZ209" s="202"/>
      <c r="BA209" s="202"/>
      <c r="BB209" s="202"/>
      <c r="BC209" s="202"/>
    </row>
    <row r="210" spans="1:61">
      <c r="A210" s="202" t="str">
        <f t="shared" si="23"/>
        <v>3307.6.000.000.000.000.000</v>
      </c>
      <c r="B210" s="202">
        <v>3300</v>
      </c>
      <c r="C210" s="202">
        <v>3307</v>
      </c>
      <c r="D210" s="202" t="str">
        <f t="shared" si="24"/>
        <v>Thai Green Curry  (Tofu)</v>
      </c>
      <c r="E210" s="202" t="str">
        <f t="shared" si="25"/>
        <v>ENTRÉE_Thai Green Curry  (Tofu)</v>
      </c>
      <c r="F210" s="202" t="s">
        <v>934</v>
      </c>
      <c r="G210" s="202" t="s">
        <v>122</v>
      </c>
      <c r="H210" s="202" t="s">
        <v>53</v>
      </c>
      <c r="I210" s="213" t="s">
        <v>916</v>
      </c>
      <c r="J210" s="213" t="s">
        <v>916</v>
      </c>
      <c r="K210" s="202">
        <v>3</v>
      </c>
      <c r="L210" s="202">
        <v>6</v>
      </c>
      <c r="M210" s="202" t="s">
        <v>1139</v>
      </c>
      <c r="N210" s="202"/>
      <c r="O210" s="202"/>
      <c r="P210" s="202"/>
      <c r="Q210" s="202"/>
      <c r="R210" s="202"/>
      <c r="S210" s="202"/>
      <c r="T210" s="202"/>
      <c r="U210" s="202"/>
      <c r="V210" s="202"/>
      <c r="W210" s="202"/>
      <c r="X210" s="202"/>
      <c r="Y210" s="202"/>
      <c r="Z210" s="202"/>
      <c r="AA210" s="202"/>
      <c r="AB210" s="202"/>
      <c r="AC210" s="202"/>
      <c r="AD210" s="202"/>
      <c r="AE210" s="202"/>
      <c r="AF210" s="202"/>
      <c r="AG210" s="202"/>
      <c r="AH210" s="202"/>
      <c r="AI210" s="202"/>
      <c r="AJ210" s="202"/>
      <c r="AK210" s="202"/>
      <c r="AL210" s="202"/>
      <c r="AM210" s="202"/>
      <c r="AN210" s="202"/>
      <c r="AO210" s="202"/>
      <c r="AP210" s="202"/>
      <c r="AQ210" s="202"/>
      <c r="AR210" s="202"/>
      <c r="AS210" s="202"/>
      <c r="AT210" s="202"/>
      <c r="AU210" s="202"/>
      <c r="AV210" s="202"/>
      <c r="AW210" s="202"/>
      <c r="AX210" s="202"/>
      <c r="AY210" s="202"/>
      <c r="AZ210" s="202"/>
      <c r="BA210" s="202"/>
      <c r="BB210" s="202"/>
      <c r="BC210" s="202"/>
    </row>
    <row r="211" spans="1:61">
      <c r="A211" s="202" t="str">
        <f t="shared" si="23"/>
        <v>2500.7.000.000.000.000.000</v>
      </c>
      <c r="B211" s="202">
        <v>2500</v>
      </c>
      <c r="C211" s="202">
        <v>2500</v>
      </c>
      <c r="D211" s="202" t="str">
        <f t="shared" si="24"/>
        <v xml:space="preserve">Coconut Shrimp Laksa </v>
      </c>
      <c r="E211" s="202" t="str">
        <f t="shared" si="25"/>
        <v xml:space="preserve">ENTRÉE_Coconut Shrimp Laksa </v>
      </c>
      <c r="F211" s="202"/>
      <c r="G211" s="202" t="s">
        <v>99</v>
      </c>
      <c r="H211" s="202" t="s">
        <v>53</v>
      </c>
      <c r="I211" s="207" t="s">
        <v>916</v>
      </c>
      <c r="J211" s="207" t="s">
        <v>916</v>
      </c>
      <c r="K211" s="202">
        <v>3</v>
      </c>
      <c r="L211" s="202">
        <v>7</v>
      </c>
      <c r="M211" s="202" t="s">
        <v>1139</v>
      </c>
      <c r="N211" s="202"/>
      <c r="O211" s="202"/>
      <c r="P211" s="202"/>
      <c r="Q211" s="202"/>
      <c r="R211" s="202"/>
      <c r="S211" s="202"/>
      <c r="T211" s="202"/>
      <c r="U211" s="202"/>
      <c r="V211" s="202"/>
      <c r="W211" s="202"/>
      <c r="X211" s="202"/>
      <c r="Y211" s="202"/>
      <c r="Z211" s="202"/>
      <c r="AA211" s="202"/>
      <c r="AB211" s="202"/>
      <c r="AC211" s="202"/>
      <c r="AD211" s="202"/>
      <c r="AE211" s="202"/>
      <c r="AF211" s="202"/>
      <c r="AG211" s="202"/>
      <c r="AH211" s="202"/>
      <c r="AI211" s="202"/>
      <c r="AJ211" s="202"/>
      <c r="AK211" s="202"/>
      <c r="AL211" s="202"/>
      <c r="AM211" s="202"/>
      <c r="AN211" s="202"/>
      <c r="AO211" s="202"/>
      <c r="AP211" s="202"/>
      <c r="AQ211" s="202"/>
      <c r="AR211" s="202"/>
      <c r="AS211" s="202"/>
      <c r="AT211" s="202"/>
      <c r="AU211" s="202"/>
      <c r="AV211" s="202"/>
      <c r="AW211" s="202"/>
      <c r="AX211" s="202"/>
      <c r="AY211" s="202"/>
      <c r="AZ211" s="202"/>
      <c r="BA211" s="202"/>
      <c r="BB211" s="202"/>
      <c r="BC211" s="202"/>
      <c r="BD211" s="6"/>
      <c r="BE211" s="6"/>
      <c r="BF211" s="6"/>
      <c r="BG211" s="6"/>
      <c r="BH211" s="6"/>
      <c r="BI211" s="6"/>
    </row>
    <row r="212" spans="1:61">
      <c r="A212" s="202" t="str">
        <f t="shared" si="23"/>
        <v>2704.7.000.000.000.000.000</v>
      </c>
      <c r="B212" s="202">
        <v>2700</v>
      </c>
      <c r="C212" s="202">
        <v>2704</v>
      </c>
      <c r="D212" s="202" t="str">
        <f t="shared" si="24"/>
        <v>Moroccan Tajine (Chicken)</v>
      </c>
      <c r="E212" s="202" t="str">
        <f t="shared" si="25"/>
        <v>ENTRÉE_Moroccan Tajine (Chicken)</v>
      </c>
      <c r="F212" s="202" t="s">
        <v>936</v>
      </c>
      <c r="G212" s="202" t="s">
        <v>102</v>
      </c>
      <c r="H212" s="202" t="s">
        <v>103</v>
      </c>
      <c r="I212" s="213" t="s">
        <v>916</v>
      </c>
      <c r="J212" s="213" t="s">
        <v>916</v>
      </c>
      <c r="K212" s="202">
        <v>4</v>
      </c>
      <c r="L212" s="202">
        <v>7</v>
      </c>
      <c r="M212" s="202" t="s">
        <v>1139</v>
      </c>
      <c r="N212" s="202"/>
      <c r="O212" s="202"/>
      <c r="P212" s="202"/>
      <c r="Q212" s="202"/>
      <c r="R212" s="202"/>
      <c r="S212" s="202"/>
      <c r="T212" s="202"/>
      <c r="U212" s="202"/>
      <c r="V212" s="202"/>
      <c r="W212" s="202"/>
      <c r="X212" s="202"/>
      <c r="Y212" s="202"/>
      <c r="Z212" s="202"/>
      <c r="AA212" s="202"/>
      <c r="AB212" s="202"/>
      <c r="AC212" s="202"/>
      <c r="AD212" s="202"/>
      <c r="AE212" s="202"/>
      <c r="AF212" s="202"/>
      <c r="AG212" s="202"/>
      <c r="AH212" s="202"/>
      <c r="AI212" s="202"/>
      <c r="AJ212" s="202"/>
      <c r="AK212" s="202"/>
      <c r="AL212" s="202"/>
      <c r="AM212" s="202"/>
      <c r="AN212" s="202"/>
      <c r="AO212" s="202"/>
      <c r="AP212" s="202"/>
      <c r="AQ212" s="202"/>
      <c r="AR212" s="202"/>
      <c r="AS212" s="202"/>
      <c r="AT212" s="202"/>
      <c r="AU212" s="202"/>
      <c r="AV212" s="202"/>
      <c r="AW212" s="202"/>
      <c r="AX212" s="202"/>
      <c r="AY212" s="202"/>
      <c r="AZ212" s="202"/>
      <c r="BA212" s="202"/>
      <c r="BB212" s="202"/>
      <c r="BC212" s="202"/>
    </row>
    <row r="213" spans="1:61">
      <c r="A213" s="202" t="str">
        <f t="shared" si="23"/>
        <v>2705.7.000.000.000.000.000</v>
      </c>
      <c r="B213" s="202">
        <v>2700</v>
      </c>
      <c r="C213" s="202">
        <v>2705</v>
      </c>
      <c r="D213" s="202" t="str">
        <f t="shared" si="24"/>
        <v>Moroccan Tajine (Lamb)</v>
      </c>
      <c r="E213" s="202" t="str">
        <f t="shared" si="25"/>
        <v>ENTRÉE_Moroccan Tajine (Lamb)</v>
      </c>
      <c r="F213" s="202" t="s">
        <v>941</v>
      </c>
      <c r="G213" s="202" t="s">
        <v>102</v>
      </c>
      <c r="H213" s="202" t="s">
        <v>103</v>
      </c>
      <c r="I213" s="213" t="s">
        <v>916</v>
      </c>
      <c r="J213" s="213" t="s">
        <v>916</v>
      </c>
      <c r="K213" s="202">
        <v>4</v>
      </c>
      <c r="L213" s="202">
        <v>7</v>
      </c>
      <c r="M213" s="202" t="s">
        <v>1139</v>
      </c>
      <c r="N213" s="202"/>
      <c r="O213" s="202"/>
      <c r="P213" s="202"/>
      <c r="Q213" s="202"/>
      <c r="R213" s="202"/>
      <c r="S213" s="202"/>
      <c r="T213" s="202"/>
      <c r="U213" s="202"/>
      <c r="V213" s="202"/>
      <c r="W213" s="202"/>
      <c r="X213" s="202"/>
      <c r="Y213" s="202"/>
      <c r="Z213" s="202"/>
      <c r="AA213" s="202"/>
      <c r="AB213" s="202"/>
      <c r="AC213" s="202"/>
      <c r="AD213" s="202"/>
      <c r="AE213" s="202"/>
      <c r="AF213" s="202"/>
      <c r="AG213" s="202"/>
      <c r="AH213" s="202"/>
      <c r="AI213" s="202"/>
      <c r="AJ213" s="202"/>
      <c r="AK213" s="202"/>
      <c r="AL213" s="202"/>
      <c r="AM213" s="202"/>
      <c r="AN213" s="202"/>
      <c r="AO213" s="202"/>
      <c r="AP213" s="202"/>
      <c r="AQ213" s="202"/>
      <c r="AR213" s="202"/>
      <c r="AS213" s="202"/>
      <c r="AT213" s="202"/>
      <c r="AU213" s="202"/>
      <c r="AV213" s="202"/>
      <c r="AW213" s="202"/>
      <c r="AX213" s="202"/>
      <c r="AY213" s="202"/>
      <c r="AZ213" s="202"/>
      <c r="BA213" s="202"/>
      <c r="BB213" s="202"/>
      <c r="BC213" s="202"/>
    </row>
    <row r="214" spans="1:61">
      <c r="A214" s="202" t="str">
        <f t="shared" si="23"/>
        <v>2706.7.000.000.000.000.000</v>
      </c>
      <c r="B214" s="202">
        <v>2700</v>
      </c>
      <c r="C214" s="202">
        <v>2706</v>
      </c>
      <c r="D214" s="202" t="str">
        <f t="shared" si="24"/>
        <v>Moroccan Tajine (Tofu)</v>
      </c>
      <c r="E214" s="202" t="str">
        <f t="shared" si="25"/>
        <v>ENTRÉE_Moroccan Tajine (Tofu)</v>
      </c>
      <c r="F214" s="202" t="s">
        <v>934</v>
      </c>
      <c r="G214" s="202" t="s">
        <v>102</v>
      </c>
      <c r="H214" s="202" t="s">
        <v>103</v>
      </c>
      <c r="I214" s="213" t="s">
        <v>916</v>
      </c>
      <c r="J214" s="213" t="s">
        <v>916</v>
      </c>
      <c r="K214" s="202">
        <v>4</v>
      </c>
      <c r="L214" s="202">
        <v>7</v>
      </c>
      <c r="M214" s="202" t="s">
        <v>1139</v>
      </c>
      <c r="N214" s="202"/>
      <c r="O214" s="202"/>
      <c r="P214" s="202"/>
      <c r="Q214" s="202"/>
      <c r="R214" s="202"/>
      <c r="S214" s="202"/>
      <c r="T214" s="202"/>
      <c r="U214" s="202"/>
      <c r="V214" s="202"/>
      <c r="W214" s="202"/>
      <c r="X214" s="202"/>
      <c r="Y214" s="202"/>
      <c r="Z214" s="202"/>
      <c r="AA214" s="202"/>
      <c r="AB214" s="202"/>
      <c r="AC214" s="202"/>
      <c r="AD214" s="202"/>
      <c r="AE214" s="202"/>
      <c r="AF214" s="202"/>
      <c r="AG214" s="202"/>
      <c r="AH214" s="202"/>
      <c r="AI214" s="202"/>
      <c r="AJ214" s="202"/>
      <c r="AK214" s="202"/>
      <c r="AL214" s="202"/>
      <c r="AM214" s="202"/>
      <c r="AN214" s="202"/>
      <c r="AO214" s="202"/>
      <c r="AP214" s="202"/>
      <c r="AQ214" s="202"/>
      <c r="AR214" s="202"/>
      <c r="AS214" s="202"/>
      <c r="AT214" s="202"/>
      <c r="AU214" s="202"/>
      <c r="AV214" s="202"/>
      <c r="AW214" s="202"/>
      <c r="AX214" s="202"/>
      <c r="AY214" s="202"/>
      <c r="AZ214" s="202"/>
      <c r="BA214" s="202"/>
      <c r="BB214" s="202"/>
      <c r="BC214" s="202"/>
    </row>
    <row r="215" spans="1:61" hidden="1">
      <c r="A215" s="202" t="str">
        <f t="shared" si="23"/>
        <v>40401.0.000.000.000.000.000</v>
      </c>
      <c r="B215" s="202">
        <v>40400</v>
      </c>
      <c r="C215" s="202">
        <v>40401</v>
      </c>
      <c r="D215" s="202" t="str">
        <f t="shared" si="24"/>
        <v xml:space="preserve">Spinach &amp; Kale Soup </v>
      </c>
      <c r="E215" s="202" t="str">
        <f t="shared" si="25"/>
        <v xml:space="preserve">SOUP_Spinach &amp; Kale Soup </v>
      </c>
      <c r="F215" s="202"/>
      <c r="G215" s="202" t="s">
        <v>731</v>
      </c>
      <c r="H215" s="202"/>
      <c r="I215" s="213" t="s">
        <v>918</v>
      </c>
      <c r="J215" s="207" t="s">
        <v>918</v>
      </c>
      <c r="K215" s="202">
        <v>0</v>
      </c>
      <c r="L215" s="202">
        <v>0</v>
      </c>
      <c r="M215" s="202" t="s">
        <v>1138</v>
      </c>
      <c r="N215" s="202"/>
      <c r="O215" s="202"/>
      <c r="P215" s="202"/>
      <c r="Q215" s="202"/>
      <c r="R215" s="202"/>
      <c r="S215" s="202"/>
      <c r="T215" s="202"/>
      <c r="U215" s="202"/>
      <c r="V215" s="202"/>
      <c r="W215" s="202"/>
      <c r="X215" s="202"/>
      <c r="Y215" s="202"/>
      <c r="Z215" s="202"/>
      <c r="AA215" s="202"/>
      <c r="AB215" s="202"/>
      <c r="AC215" s="202"/>
      <c r="AD215" s="202"/>
      <c r="AE215" s="202"/>
      <c r="AF215" s="202"/>
      <c r="AG215" s="202"/>
      <c r="AH215" s="202"/>
      <c r="AI215" s="202"/>
      <c r="AJ215" s="202"/>
      <c r="AK215" s="202"/>
      <c r="AL215" s="202"/>
      <c r="AM215" s="202"/>
      <c r="AN215" s="202"/>
      <c r="AO215" s="202"/>
      <c r="AP215" s="202"/>
      <c r="AQ215" s="202"/>
      <c r="AR215" s="202"/>
      <c r="AS215" s="202"/>
      <c r="AT215" s="202"/>
      <c r="AU215" s="202"/>
      <c r="AV215" s="202"/>
      <c r="AW215" s="202"/>
      <c r="AX215" s="202"/>
      <c r="AY215" s="202"/>
      <c r="AZ215" s="202"/>
      <c r="BA215" s="202"/>
      <c r="BB215" s="202"/>
      <c r="BC215" s="202"/>
    </row>
    <row r="216" spans="1:61">
      <c r="A216" s="84" t="s">
        <v>1189</v>
      </c>
      <c r="B216" s="84">
        <v>2500</v>
      </c>
      <c r="C216" s="84">
        <v>2501</v>
      </c>
      <c r="D216" s="84" t="s">
        <v>1190</v>
      </c>
      <c r="E216" s="6" t="s">
        <v>1191</v>
      </c>
      <c r="F216" s="6" t="s">
        <v>1182</v>
      </c>
      <c r="G216" s="6" t="s">
        <v>1179</v>
      </c>
      <c r="H216" s="6" t="s">
        <v>916</v>
      </c>
      <c r="I216" s="6" t="s">
        <v>916</v>
      </c>
      <c r="J216" s="84" t="s">
        <v>916</v>
      </c>
      <c r="K216" s="84">
        <v>3</v>
      </c>
      <c r="L216" s="84">
        <v>7</v>
      </c>
      <c r="M216" s="84" t="s">
        <v>1139</v>
      </c>
      <c r="N216" s="84"/>
      <c r="O216" s="84"/>
      <c r="P216" s="84"/>
      <c r="Q216" s="84"/>
      <c r="R216" s="84"/>
      <c r="S216" s="84"/>
      <c r="T216" s="84"/>
      <c r="U216" s="84"/>
      <c r="V216" s="84"/>
      <c r="W216" s="84"/>
      <c r="X216" s="84"/>
      <c r="Y216" s="84"/>
      <c r="Z216" s="84"/>
      <c r="AA216" s="84"/>
      <c r="AB216" s="84"/>
      <c r="AC216" s="84"/>
      <c r="AD216" s="84"/>
      <c r="AE216" s="84"/>
      <c r="AF216" s="84"/>
      <c r="AG216" s="84"/>
      <c r="AH216" s="84"/>
      <c r="AI216" s="84"/>
      <c r="AJ216" s="84"/>
      <c r="AK216" s="84"/>
      <c r="AL216" s="84"/>
      <c r="AM216" s="84"/>
      <c r="AN216" s="84"/>
      <c r="AO216" s="84"/>
      <c r="AP216" s="84"/>
      <c r="AQ216" s="84"/>
      <c r="AR216" s="84"/>
      <c r="AS216" s="84"/>
      <c r="AT216" s="84"/>
      <c r="AU216" s="84"/>
      <c r="AV216" s="84"/>
      <c r="AW216" s="84"/>
      <c r="AX216" s="84"/>
      <c r="AY216" s="84"/>
      <c r="AZ216" s="84"/>
      <c r="BA216" s="84"/>
      <c r="BB216" s="84"/>
      <c r="BC216" s="84"/>
      <c r="BD216" s="84"/>
      <c r="BE216" s="84"/>
      <c r="BF216" s="84"/>
      <c r="BG216" s="84"/>
      <c r="BH216" s="84"/>
      <c r="BI216" s="84"/>
    </row>
    <row r="217" spans="1:61" hidden="1">
      <c r="A217" s="202" t="str">
        <f>CONCATENATE(C217,".",IF(L217="","000",L217),".",IF(N217="","000",N217),".",IF(P217="","000",P217),".",IF(R217="","000",R217),".",IF(T217="","000",T217),".",IF(V217="","000",V217))</f>
        <v>40601.1.000.000.000.000.000</v>
      </c>
      <c r="B217" s="202">
        <v>40600</v>
      </c>
      <c r="C217" s="202">
        <v>40601</v>
      </c>
      <c r="D217" s="202" t="str">
        <f t="shared" ref="D217:D233" si="26">CONCATENATE(G217," ",F217)</f>
        <v>Burrito Bowl (Chicken)</v>
      </c>
      <c r="E217" s="202" t="str">
        <f t="shared" ref="E217:E260" si="27">CONCATENATE(I217,"_",G217," ",F217)</f>
        <v>BOWL_Burrito Bowl (Chicken)</v>
      </c>
      <c r="F217" s="202" t="s">
        <v>936</v>
      </c>
      <c r="G217" s="202" t="s">
        <v>746</v>
      </c>
      <c r="H217" s="202"/>
      <c r="I217" s="213" t="s">
        <v>917</v>
      </c>
      <c r="J217" s="207" t="s">
        <v>1106</v>
      </c>
      <c r="K217" s="202">
        <v>2</v>
      </c>
      <c r="L217" s="202">
        <v>1</v>
      </c>
      <c r="M217" s="202" t="s">
        <v>1139</v>
      </c>
      <c r="N217" s="202"/>
      <c r="O217" s="202"/>
      <c r="P217" s="202"/>
      <c r="Q217" s="202"/>
      <c r="R217" s="202"/>
      <c r="S217" s="202"/>
      <c r="T217" s="202"/>
      <c r="U217" s="202"/>
      <c r="V217" s="202"/>
      <c r="W217" s="202"/>
      <c r="X217" s="202"/>
      <c r="Y217" s="202"/>
      <c r="Z217" s="202"/>
      <c r="AA217" s="202"/>
      <c r="AB217" s="202"/>
      <c r="AC217" s="202"/>
      <c r="AD217" s="202"/>
      <c r="AE217" s="202"/>
      <c r="AF217" s="202"/>
      <c r="AG217" s="202"/>
      <c r="AH217" s="202"/>
      <c r="AI217" s="202"/>
      <c r="AJ217" s="202"/>
      <c r="AK217" s="202"/>
      <c r="AL217" s="202"/>
      <c r="AM217" s="202"/>
      <c r="AN217" s="202"/>
      <c r="AO217" s="202"/>
      <c r="AP217" s="202"/>
      <c r="AQ217" s="202"/>
      <c r="AR217" s="202"/>
      <c r="AS217" s="202"/>
      <c r="AT217" s="202"/>
      <c r="AU217" s="202"/>
      <c r="AV217" s="202"/>
      <c r="AW217" s="202"/>
      <c r="AX217" s="202"/>
      <c r="AY217" s="202"/>
      <c r="AZ217" s="202"/>
      <c r="BA217" s="202"/>
      <c r="BB217" s="202"/>
      <c r="BC217" s="202"/>
    </row>
    <row r="218" spans="1:61" hidden="1">
      <c r="A218" s="202" t="str">
        <f>CONCATENATE(C218,".",IF(L218="","000",L218),".",IF(N218="","000",N218),".",IF(P218="","000",P218),".",IF(R218="","000",R218),".",IF(T218="","000",T218),".",IF(V218="","000",V218))</f>
        <v>40602.1.000.000.000.000.000</v>
      </c>
      <c r="B218" s="202">
        <v>40600</v>
      </c>
      <c r="C218" s="202">
        <v>40602</v>
      </c>
      <c r="D218" s="202" t="str">
        <f t="shared" si="26"/>
        <v>Burrito Bowl (Steak)</v>
      </c>
      <c r="E218" s="202" t="str">
        <f t="shared" si="27"/>
        <v>BOWL_Burrito Bowl (Steak)</v>
      </c>
      <c r="F218" s="202" t="s">
        <v>947</v>
      </c>
      <c r="G218" s="202" t="s">
        <v>746</v>
      </c>
      <c r="H218" s="202"/>
      <c r="I218" s="213" t="s">
        <v>917</v>
      </c>
      <c r="J218" s="207" t="s">
        <v>1106</v>
      </c>
      <c r="K218" s="202">
        <v>2</v>
      </c>
      <c r="L218" s="202">
        <v>1</v>
      </c>
      <c r="M218" s="202" t="s">
        <v>1139</v>
      </c>
      <c r="N218" s="202"/>
      <c r="O218" s="202"/>
      <c r="P218" s="202"/>
      <c r="Q218" s="202"/>
      <c r="R218" s="202"/>
      <c r="S218" s="202"/>
      <c r="T218" s="202"/>
      <c r="U218" s="202"/>
      <c r="V218" s="202"/>
      <c r="W218" s="202"/>
      <c r="X218" s="202"/>
      <c r="Y218" s="202"/>
      <c r="Z218" s="202"/>
      <c r="AA218" s="202"/>
      <c r="AB218" s="202"/>
      <c r="AC218" s="202"/>
      <c r="AD218" s="202"/>
      <c r="AE218" s="202"/>
      <c r="AF218" s="202"/>
      <c r="AG218" s="202"/>
      <c r="AH218" s="202"/>
      <c r="AI218" s="202"/>
      <c r="AJ218" s="202"/>
      <c r="AK218" s="202"/>
      <c r="AL218" s="202"/>
      <c r="AM218" s="202"/>
      <c r="AN218" s="202"/>
      <c r="AO218" s="202"/>
      <c r="AP218" s="202"/>
      <c r="AQ218" s="202"/>
      <c r="AR218" s="202"/>
      <c r="AS218" s="202"/>
      <c r="AT218" s="202"/>
      <c r="AU218" s="202"/>
      <c r="AV218" s="202"/>
      <c r="AW218" s="202"/>
      <c r="AX218" s="202"/>
      <c r="AY218" s="202"/>
      <c r="AZ218" s="202"/>
      <c r="BA218" s="202"/>
      <c r="BB218" s="202"/>
      <c r="BC218" s="202"/>
    </row>
    <row r="219" spans="1:61" hidden="1">
      <c r="A219" s="202" t="str">
        <f>CONCATENATE(C219,".",IF(L219="","000",L219),".",IF(N219="","000",N219),".",IF(P219="","000",P219),".",IF(R219="","000",R219),".",IF(T219="","000",T219),".",IF(V219="","000",V219))</f>
        <v>40603.1.000.000.000.000.000</v>
      </c>
      <c r="B219" s="202">
        <v>40600</v>
      </c>
      <c r="C219" s="202">
        <v>40603</v>
      </c>
      <c r="D219" s="202" t="str">
        <f t="shared" si="26"/>
        <v>Burrito Bowl (Vegetarian)</v>
      </c>
      <c r="E219" s="202" t="str">
        <f t="shared" si="27"/>
        <v>BOWL_Burrito Bowl (Vegetarian)</v>
      </c>
      <c r="F219" s="202" t="s">
        <v>948</v>
      </c>
      <c r="G219" s="202" t="s">
        <v>746</v>
      </c>
      <c r="H219" s="202"/>
      <c r="I219" s="213" t="s">
        <v>917</v>
      </c>
      <c r="J219" s="207" t="s">
        <v>1106</v>
      </c>
      <c r="K219" s="202">
        <v>2</v>
      </c>
      <c r="L219" s="202">
        <v>1</v>
      </c>
      <c r="M219" s="202" t="s">
        <v>1139</v>
      </c>
      <c r="N219" s="202"/>
      <c r="O219" s="202"/>
      <c r="P219" s="202"/>
      <c r="Q219" s="202"/>
      <c r="R219" s="202"/>
      <c r="S219" s="202"/>
      <c r="T219" s="202"/>
      <c r="U219" s="202"/>
      <c r="V219" s="202"/>
      <c r="W219" s="202"/>
      <c r="X219" s="202"/>
      <c r="Y219" s="202"/>
      <c r="Z219" s="202"/>
      <c r="AA219" s="202"/>
      <c r="AB219" s="202"/>
      <c r="AC219" s="202"/>
      <c r="AD219" s="202"/>
      <c r="AE219" s="202"/>
      <c r="AF219" s="202"/>
      <c r="AG219" s="202"/>
      <c r="AH219" s="202"/>
      <c r="AI219" s="202"/>
      <c r="AJ219" s="202"/>
      <c r="AK219" s="202"/>
      <c r="AL219" s="202"/>
      <c r="AM219" s="202"/>
      <c r="AN219" s="202"/>
      <c r="AO219" s="202"/>
      <c r="AP219" s="202"/>
      <c r="AQ219" s="202"/>
      <c r="AR219" s="202"/>
      <c r="AS219" s="202"/>
      <c r="AT219" s="202"/>
      <c r="AU219" s="202"/>
      <c r="AV219" s="202"/>
      <c r="AW219" s="202"/>
      <c r="AX219" s="202"/>
      <c r="AY219" s="202"/>
      <c r="AZ219" s="202"/>
      <c r="BA219" s="202"/>
      <c r="BB219" s="202"/>
      <c r="BC219" s="202"/>
    </row>
    <row r="220" spans="1:61" hidden="1">
      <c r="A220" s="6" t="str">
        <f>CONCATENATE(C220,".",IF(L220="","000",L220),".",IF(N220="","000",N220),".",IF(P220="","000",P220),".",IF(R220="","000",R220),".",IF(T220="","000",T220),".",IF(X220="","000",X220))</f>
        <v>60001.8.000.000.000.000.000</v>
      </c>
      <c r="B220" s="6">
        <v>60000</v>
      </c>
      <c r="C220" s="6">
        <v>60001</v>
      </c>
      <c r="D220" s="274" t="str">
        <f t="shared" si="26"/>
        <v xml:space="preserve">Chocolate Chip Cookies </v>
      </c>
      <c r="E220" s="6" t="str">
        <f t="shared" si="27"/>
        <v xml:space="preserve">LARGE SIDE 24oz_Chocolate Chip Cookies </v>
      </c>
      <c r="F220" s="6"/>
      <c r="G220" s="6" t="s">
        <v>1079</v>
      </c>
      <c r="H220" s="6"/>
      <c r="I220" s="6" t="s">
        <v>1014</v>
      </c>
      <c r="J220" s="105" t="s">
        <v>922</v>
      </c>
      <c r="K220" s="6">
        <v>1</v>
      </c>
      <c r="L220" s="6">
        <v>8</v>
      </c>
      <c r="M220" s="202" t="s">
        <v>1139</v>
      </c>
      <c r="N220" s="6"/>
      <c r="O220" s="6"/>
      <c r="P220" s="6"/>
      <c r="Q220" s="6"/>
      <c r="R220" s="6"/>
      <c r="S220" s="6"/>
      <c r="T220" s="6"/>
      <c r="U220" s="6"/>
      <c r="V220" s="6"/>
      <c r="W220" s="6"/>
      <c r="X220" s="6"/>
      <c r="Y220" s="6"/>
      <c r="Z220" s="6"/>
      <c r="AA220" s="6"/>
      <c r="AB220" s="6"/>
      <c r="AC220" s="6"/>
      <c r="AD220" s="6"/>
      <c r="AE220" s="6"/>
      <c r="AF220" s="6"/>
      <c r="AG220" s="6"/>
      <c r="AH220" s="6"/>
      <c r="AI220" s="6"/>
      <c r="AJ220" s="6"/>
      <c r="AK220" s="6"/>
      <c r="AL220" s="6"/>
      <c r="AM220" s="6"/>
      <c r="AN220" s="6"/>
      <c r="AO220" s="6"/>
      <c r="AP220" s="6"/>
      <c r="AQ220" s="6"/>
      <c r="AR220" s="6"/>
      <c r="AS220" s="6"/>
      <c r="AT220" s="6"/>
      <c r="AU220" s="6"/>
      <c r="AV220" s="6"/>
      <c r="AW220" s="6"/>
      <c r="AX220" s="6"/>
      <c r="AY220" s="6"/>
      <c r="AZ220" s="6"/>
      <c r="BA220" s="6"/>
      <c r="BB220" s="6"/>
      <c r="BC220" s="6"/>
      <c r="BD220" s="6"/>
      <c r="BE220" s="6"/>
      <c r="BF220" s="6"/>
      <c r="BG220" s="6"/>
      <c r="BH220" s="6"/>
      <c r="BI220" s="6"/>
    </row>
    <row r="221" spans="1:61" hidden="1">
      <c r="A221" s="202" t="str">
        <f t="shared" ref="A221:A231" si="28">CONCATENATE(C221,".",IF(L221="","000",L221),".",IF(N221="","000",N221),".",IF(P221="","000",P221),".",IF(R221="","000",R221),".",IF(T221="","000",T221),".",IF(V221="","000",V221))</f>
        <v>4701.10.000.000.000.000.000</v>
      </c>
      <c r="B221" s="202">
        <v>4700</v>
      </c>
      <c r="C221" s="202">
        <v>4701</v>
      </c>
      <c r="D221" s="202" t="str">
        <f t="shared" si="26"/>
        <v>Frittata Muffins (Tomato &amp; Herbs)</v>
      </c>
      <c r="E221" s="202" t="str">
        <f t="shared" si="27"/>
        <v>BREAKFAST_Frittata Muffins (Tomato &amp; Herbs)</v>
      </c>
      <c r="F221" s="202" t="s">
        <v>942</v>
      </c>
      <c r="G221" s="202" t="s">
        <v>150</v>
      </c>
      <c r="H221" s="202" t="s">
        <v>151</v>
      </c>
      <c r="I221" s="207" t="s">
        <v>919</v>
      </c>
      <c r="J221" s="207" t="s">
        <v>919</v>
      </c>
      <c r="K221" s="202">
        <v>1</v>
      </c>
      <c r="L221" s="202">
        <v>10</v>
      </c>
      <c r="M221" s="202" t="s">
        <v>1139</v>
      </c>
      <c r="N221" s="202"/>
      <c r="O221" s="202"/>
      <c r="P221" s="202"/>
      <c r="Q221" s="202"/>
      <c r="R221" s="202"/>
      <c r="S221" s="202"/>
      <c r="T221" s="202"/>
      <c r="U221" s="202"/>
      <c r="V221" s="202"/>
      <c r="W221" s="202"/>
      <c r="X221" s="202"/>
      <c r="Y221" s="202"/>
      <c r="Z221" s="202"/>
      <c r="AA221" s="202"/>
      <c r="AB221" s="202"/>
      <c r="AC221" s="202"/>
      <c r="AD221" s="202"/>
      <c r="AE221" s="202"/>
      <c r="AF221" s="202"/>
      <c r="AG221" s="202"/>
      <c r="AH221" s="202"/>
      <c r="AI221" s="202"/>
      <c r="AJ221" s="202"/>
      <c r="AK221" s="202"/>
      <c r="AL221" s="202"/>
      <c r="AM221" s="202"/>
      <c r="AN221" s="202"/>
      <c r="AO221" s="202"/>
      <c r="AP221" s="202"/>
      <c r="AQ221" s="202"/>
      <c r="AR221" s="202"/>
      <c r="AS221" s="202"/>
      <c r="AT221" s="202"/>
      <c r="AU221" s="202"/>
      <c r="AV221" s="202"/>
      <c r="AW221" s="202"/>
      <c r="AX221" s="202"/>
      <c r="AY221" s="202"/>
      <c r="AZ221" s="202"/>
      <c r="BA221" s="202"/>
      <c r="BB221" s="202"/>
      <c r="BC221" s="202"/>
    </row>
    <row r="222" spans="1:61" hidden="1">
      <c r="A222" s="202" t="str">
        <f t="shared" si="28"/>
        <v>6100.9.000.000.000.000.000</v>
      </c>
      <c r="B222" s="202">
        <v>6100</v>
      </c>
      <c r="C222" s="202">
        <v>6100</v>
      </c>
      <c r="D222" s="202" t="str">
        <f t="shared" si="26"/>
        <v xml:space="preserve">Green Beans with Toasted Almonds </v>
      </c>
      <c r="E222" s="202" t="str">
        <f t="shared" si="27"/>
        <v xml:space="preserve">SIDE_Green Beans with Toasted Almonds </v>
      </c>
      <c r="F222" s="202"/>
      <c r="G222" s="202" t="s">
        <v>182</v>
      </c>
      <c r="H222" s="202"/>
      <c r="I222" s="207" t="s">
        <v>921</v>
      </c>
      <c r="J222" s="207" t="s">
        <v>921</v>
      </c>
      <c r="K222" s="202">
        <v>1</v>
      </c>
      <c r="L222" s="202">
        <v>9</v>
      </c>
      <c r="M222" s="202" t="s">
        <v>1139</v>
      </c>
      <c r="N222" s="202"/>
      <c r="O222" s="202"/>
      <c r="P222" s="202"/>
      <c r="Q222" s="202"/>
      <c r="R222" s="202"/>
      <c r="S222" s="202"/>
      <c r="T222" s="202"/>
      <c r="U222" s="202"/>
      <c r="V222" s="202"/>
      <c r="W222" s="202"/>
      <c r="X222" s="202"/>
      <c r="Y222" s="202"/>
      <c r="Z222" s="202"/>
      <c r="AA222" s="202"/>
      <c r="AB222" s="202"/>
      <c r="AC222" s="202"/>
      <c r="AD222" s="202"/>
      <c r="AE222" s="202"/>
      <c r="AF222" s="202"/>
      <c r="AG222" s="202"/>
      <c r="AH222" s="202"/>
      <c r="AI222" s="202"/>
      <c r="AJ222" s="202"/>
      <c r="AK222" s="202"/>
      <c r="AL222" s="202"/>
      <c r="AM222" s="202"/>
      <c r="AN222" s="202"/>
      <c r="AO222" s="202"/>
      <c r="AP222" s="202"/>
      <c r="AQ222" s="202"/>
      <c r="AR222" s="202"/>
      <c r="AS222" s="202"/>
      <c r="AT222" s="202"/>
      <c r="AU222" s="202"/>
      <c r="AV222" s="202"/>
      <c r="AW222" s="202"/>
      <c r="AX222" s="202"/>
      <c r="AY222" s="202"/>
      <c r="AZ222" s="202"/>
      <c r="BA222" s="202"/>
      <c r="BB222" s="202"/>
      <c r="BC222" s="202"/>
    </row>
    <row r="223" spans="1:61" hidden="1">
      <c r="A223" s="202" t="str">
        <f t="shared" si="28"/>
        <v>40801.N/A.000.000.000.000.000</v>
      </c>
      <c r="B223" s="202">
        <v>40800</v>
      </c>
      <c r="C223" s="202">
        <v>40801</v>
      </c>
      <c r="D223" s="202" t="str">
        <f t="shared" si="26"/>
        <v xml:space="preserve">Freezer-Friendly Favorites Bundle </v>
      </c>
      <c r="E223" s="202" t="str">
        <f t="shared" si="27"/>
        <v xml:space="preserve">BUNDLE_Freezer-Friendly Favorites Bundle </v>
      </c>
      <c r="F223" s="202"/>
      <c r="G223" s="202" t="s">
        <v>1125</v>
      </c>
      <c r="H223" s="202"/>
      <c r="I223" s="207" t="s">
        <v>978</v>
      </c>
      <c r="J223" s="1" t="s">
        <v>978</v>
      </c>
      <c r="K223" s="202" t="s">
        <v>305</v>
      </c>
      <c r="L223" s="202" t="s">
        <v>305</v>
      </c>
      <c r="M223" s="202" t="s">
        <v>1139</v>
      </c>
      <c r="N223" s="273"/>
      <c r="O223" s="202"/>
      <c r="P223" s="202"/>
      <c r="Q223" s="202"/>
      <c r="R223" s="202"/>
      <c r="S223" s="202"/>
      <c r="T223" s="202"/>
      <c r="U223" s="202"/>
      <c r="V223" s="202"/>
      <c r="W223" s="202"/>
      <c r="X223" s="202"/>
      <c r="Y223" s="202"/>
      <c r="Z223" s="202"/>
      <c r="AA223" s="202"/>
      <c r="AB223" s="202"/>
      <c r="AC223" s="202"/>
      <c r="AD223" s="202"/>
      <c r="AE223" s="202"/>
      <c r="AF223" s="202"/>
      <c r="AG223" s="202"/>
      <c r="AH223" s="202"/>
      <c r="AI223" s="202"/>
      <c r="AJ223" s="202"/>
      <c r="AK223" s="202"/>
      <c r="AL223" s="202"/>
      <c r="AM223" s="202"/>
      <c r="AN223" s="202"/>
      <c r="AO223" s="202"/>
      <c r="AP223" s="202"/>
      <c r="AQ223" s="202"/>
      <c r="AR223" s="202"/>
      <c r="AS223" s="202"/>
      <c r="AT223" s="202"/>
      <c r="AU223" s="202"/>
      <c r="AV223" s="202"/>
      <c r="AW223" s="202"/>
      <c r="AX223" s="202"/>
      <c r="AY223" s="202"/>
      <c r="AZ223" s="202"/>
      <c r="BA223" s="202"/>
      <c r="BB223" s="202"/>
      <c r="BC223" s="202"/>
    </row>
    <row r="224" spans="1:61" hidden="1">
      <c r="A224" s="202" t="str">
        <f t="shared" si="28"/>
        <v>40802.N/A.000.000.000.000.000</v>
      </c>
      <c r="B224" s="202">
        <v>40800</v>
      </c>
      <c r="C224" s="202">
        <v>40802</v>
      </c>
      <c r="D224" s="202" t="str">
        <f t="shared" si="26"/>
        <v xml:space="preserve">Freezer-Friendly Vegetarian Bundle </v>
      </c>
      <c r="E224" s="202" t="str">
        <f t="shared" si="27"/>
        <v xml:space="preserve">BUNDLE_Freezer-Friendly Vegetarian Bundle </v>
      </c>
      <c r="F224" s="202"/>
      <c r="G224" s="202" t="s">
        <v>875</v>
      </c>
      <c r="H224" s="202"/>
      <c r="I224" s="207" t="s">
        <v>978</v>
      </c>
      <c r="J224" s="1" t="s">
        <v>978</v>
      </c>
      <c r="K224" s="202" t="s">
        <v>305</v>
      </c>
      <c r="L224" s="202" t="s">
        <v>305</v>
      </c>
      <c r="M224" s="202" t="s">
        <v>1139</v>
      </c>
      <c r="N224" s="202"/>
      <c r="O224" s="202"/>
      <c r="P224" s="202"/>
      <c r="Q224" s="202"/>
      <c r="R224" s="202"/>
      <c r="S224" s="202"/>
      <c r="T224" s="202"/>
      <c r="U224" s="202"/>
      <c r="V224" s="202"/>
      <c r="W224" s="202"/>
      <c r="X224" s="202"/>
      <c r="Y224" s="202"/>
      <c r="Z224" s="202"/>
      <c r="AA224" s="202"/>
      <c r="AB224" s="202"/>
      <c r="AC224" s="202"/>
      <c r="AD224" s="202"/>
      <c r="AE224" s="202"/>
      <c r="AF224" s="202"/>
      <c r="AG224" s="202"/>
      <c r="AH224" s="202"/>
      <c r="AI224" s="202"/>
      <c r="AJ224" s="202"/>
      <c r="AK224" s="202"/>
      <c r="AL224" s="202"/>
      <c r="AM224" s="202"/>
      <c r="AN224" s="202"/>
      <c r="AO224" s="202"/>
      <c r="AP224" s="202"/>
      <c r="AQ224" s="202"/>
      <c r="AR224" s="202"/>
      <c r="AS224" s="202"/>
      <c r="AT224" s="202"/>
      <c r="AU224" s="202"/>
      <c r="AV224" s="202"/>
      <c r="AW224" s="202"/>
      <c r="AX224" s="202"/>
      <c r="AY224" s="202"/>
      <c r="AZ224" s="202"/>
      <c r="BA224" s="202"/>
      <c r="BB224" s="202"/>
      <c r="BC224" s="202"/>
    </row>
    <row r="225" spans="1:61" hidden="1">
      <c r="A225" s="202" t="str">
        <f t="shared" si="28"/>
        <v>40803.N/A.000.000.000.000.000</v>
      </c>
      <c r="B225" s="202">
        <v>40800</v>
      </c>
      <c r="C225" s="202">
        <v>40803</v>
      </c>
      <c r="D225" s="202" t="str">
        <f t="shared" si="26"/>
        <v xml:space="preserve">Freezer-Friendly Plant-Based Vegan Bundle </v>
      </c>
      <c r="E225" s="202" t="str">
        <f t="shared" si="27"/>
        <v xml:space="preserve">BUNDLE_Freezer-Friendly Plant-Based Vegan Bundle </v>
      </c>
      <c r="F225" s="202"/>
      <c r="G225" s="202" t="s">
        <v>876</v>
      </c>
      <c r="H225" s="202"/>
      <c r="I225" s="207" t="s">
        <v>978</v>
      </c>
      <c r="J225" s="1" t="s">
        <v>978</v>
      </c>
      <c r="K225" s="202" t="s">
        <v>305</v>
      </c>
      <c r="L225" s="202" t="s">
        <v>305</v>
      </c>
      <c r="M225" s="202" t="s">
        <v>1139</v>
      </c>
      <c r="N225" s="273"/>
      <c r="O225" s="202"/>
      <c r="P225" s="202"/>
      <c r="Q225" s="202"/>
      <c r="R225" s="202"/>
      <c r="S225" s="202"/>
      <c r="T225" s="202"/>
      <c r="U225" s="202"/>
      <c r="V225" s="202"/>
      <c r="W225" s="202"/>
      <c r="X225" s="202"/>
      <c r="Y225" s="202"/>
      <c r="Z225" s="202"/>
      <c r="AA225" s="202"/>
      <c r="AB225" s="202"/>
      <c r="AC225" s="202"/>
      <c r="AD225" s="202"/>
      <c r="AE225" s="202"/>
      <c r="AF225" s="202"/>
      <c r="AG225" s="202"/>
      <c r="AH225" s="202"/>
      <c r="AI225" s="202"/>
      <c r="AJ225" s="202"/>
      <c r="AK225" s="202"/>
      <c r="AL225" s="202"/>
      <c r="AM225" s="202"/>
      <c r="AN225" s="202"/>
      <c r="AO225" s="202"/>
      <c r="AP225" s="202"/>
      <c r="AQ225" s="202"/>
      <c r="AR225" s="202"/>
      <c r="AS225" s="202"/>
      <c r="AT225" s="202"/>
      <c r="AU225" s="202"/>
      <c r="AV225" s="202"/>
      <c r="AW225" s="202"/>
      <c r="AX225" s="202"/>
      <c r="AY225" s="202"/>
      <c r="AZ225" s="202"/>
      <c r="BA225" s="202"/>
      <c r="BB225" s="202"/>
      <c r="BC225" s="202"/>
    </row>
    <row r="226" spans="1:61" hidden="1">
      <c r="A226" s="202" t="str">
        <f t="shared" si="28"/>
        <v>40804.N/A.000.000.000.000.000</v>
      </c>
      <c r="B226" s="202">
        <v>40800</v>
      </c>
      <c r="C226" s="202">
        <v>40804</v>
      </c>
      <c r="D226" s="202" t="str">
        <f t="shared" si="26"/>
        <v xml:space="preserve">Freezer-Friendly "Better Belly” Bundle </v>
      </c>
      <c r="E226" s="202" t="str">
        <f t="shared" si="27"/>
        <v xml:space="preserve">BUNDLE_Freezer-Friendly "Better Belly” Bundle </v>
      </c>
      <c r="F226" s="202"/>
      <c r="G226" s="202" t="s">
        <v>877</v>
      </c>
      <c r="H226" s="202"/>
      <c r="I226" s="207" t="s">
        <v>978</v>
      </c>
      <c r="J226" s="1" t="s">
        <v>978</v>
      </c>
      <c r="K226" s="202" t="s">
        <v>305</v>
      </c>
      <c r="L226" s="202" t="s">
        <v>305</v>
      </c>
      <c r="M226" s="202" t="s">
        <v>1139</v>
      </c>
      <c r="N226" s="202"/>
      <c r="O226" s="202"/>
      <c r="P226" s="202"/>
      <c r="Q226" s="202"/>
      <c r="R226" s="202"/>
      <c r="S226" s="202"/>
      <c r="T226" s="202"/>
      <c r="U226" s="202"/>
      <c r="V226" s="202"/>
      <c r="W226" s="202"/>
      <c r="X226" s="202"/>
      <c r="Y226" s="202"/>
      <c r="Z226" s="202"/>
      <c r="AA226" s="202"/>
      <c r="AB226" s="202"/>
      <c r="AC226" s="202"/>
      <c r="AD226" s="202"/>
      <c r="AE226" s="202"/>
      <c r="AF226" s="202"/>
      <c r="AG226" s="202"/>
      <c r="AH226" s="202"/>
      <c r="AI226" s="202"/>
      <c r="AJ226" s="202"/>
      <c r="AK226" s="202"/>
      <c r="AL226" s="202"/>
      <c r="AM226" s="202"/>
      <c r="AN226" s="202"/>
      <c r="AO226" s="202"/>
      <c r="AP226" s="202"/>
      <c r="AQ226" s="202"/>
      <c r="AR226" s="202"/>
      <c r="AS226" s="202"/>
      <c r="AT226" s="202"/>
      <c r="AU226" s="202"/>
      <c r="AV226" s="202"/>
      <c r="AW226" s="202"/>
      <c r="AX226" s="202"/>
      <c r="AY226" s="202"/>
      <c r="AZ226" s="202"/>
      <c r="BA226" s="202"/>
      <c r="BB226" s="202"/>
      <c r="BC226" s="202"/>
    </row>
    <row r="227" spans="1:61" hidden="1">
      <c r="A227" s="202" t="str">
        <f t="shared" si="28"/>
        <v>7602.N/A.000.000.000.000.000</v>
      </c>
      <c r="B227" s="202">
        <v>7600</v>
      </c>
      <c r="C227" s="202">
        <v>7602</v>
      </c>
      <c r="D227" s="202" t="str">
        <f t="shared" si="26"/>
        <v xml:space="preserve">Freezer-Friendly Baked Lasagna Bolognese (family style) </v>
      </c>
      <c r="E227" s="202" t="str">
        <f t="shared" si="27"/>
        <v xml:space="preserve">ENTRÉE_Freezer-Friendly Baked Lasagna Bolognese (family style) </v>
      </c>
      <c r="F227" s="202"/>
      <c r="G227" s="202" t="s">
        <v>1023</v>
      </c>
      <c r="H227" s="202"/>
      <c r="I227" s="207" t="s">
        <v>916</v>
      </c>
      <c r="J227" s="207" t="s">
        <v>1011</v>
      </c>
      <c r="K227" s="202" t="s">
        <v>305</v>
      </c>
      <c r="L227" s="202" t="s">
        <v>305</v>
      </c>
      <c r="M227" s="202" t="s">
        <v>1139</v>
      </c>
      <c r="N227" s="202"/>
      <c r="O227" s="202"/>
      <c r="P227" s="202"/>
      <c r="Q227" s="202"/>
      <c r="R227" s="202"/>
      <c r="S227" s="202"/>
      <c r="T227" s="202"/>
      <c r="U227" s="202"/>
      <c r="V227" s="202"/>
      <c r="W227" s="202"/>
      <c r="X227" s="202"/>
      <c r="Y227" s="202"/>
      <c r="Z227" s="202"/>
      <c r="AA227" s="202"/>
      <c r="AB227" s="202"/>
      <c r="AC227" s="202"/>
      <c r="AD227" s="202"/>
      <c r="AE227" s="202"/>
      <c r="AF227" s="202"/>
      <c r="AG227" s="202"/>
      <c r="AH227" s="202"/>
      <c r="AI227" s="202"/>
      <c r="AJ227" s="202"/>
      <c r="AK227" s="202"/>
      <c r="AL227" s="202"/>
      <c r="AM227" s="202"/>
      <c r="AN227" s="202"/>
      <c r="AO227" s="202"/>
      <c r="AP227" s="202"/>
      <c r="AQ227" s="202"/>
      <c r="AR227" s="202"/>
      <c r="AS227" s="202"/>
      <c r="AT227" s="202"/>
      <c r="AU227" s="202"/>
      <c r="AV227" s="202"/>
      <c r="AW227" s="202"/>
      <c r="AX227" s="202"/>
      <c r="AY227" s="202"/>
      <c r="AZ227" s="202"/>
      <c r="BA227" s="202"/>
      <c r="BB227" s="202"/>
      <c r="BC227" s="202"/>
    </row>
    <row r="228" spans="1:61" hidden="1">
      <c r="A228" s="202" t="str">
        <f t="shared" si="28"/>
        <v>20701.9.000.000.000.000.000</v>
      </c>
      <c r="B228" s="202">
        <v>20700</v>
      </c>
      <c r="C228" s="202">
        <v>20701</v>
      </c>
      <c r="D228" s="202" t="str">
        <f t="shared" si="26"/>
        <v xml:space="preserve">Coffee Cake Bakers Box  </v>
      </c>
      <c r="E228" s="202" t="str">
        <f t="shared" si="27"/>
        <v xml:space="preserve">SNACK_Coffee Cake Bakers Box  </v>
      </c>
      <c r="F228" s="202"/>
      <c r="G228" s="202" t="s">
        <v>626</v>
      </c>
      <c r="H228" s="202"/>
      <c r="I228" s="213" t="s">
        <v>922</v>
      </c>
      <c r="J228" s="213" t="s">
        <v>922</v>
      </c>
      <c r="K228" s="202">
        <v>1</v>
      </c>
      <c r="L228" s="202">
        <v>9</v>
      </c>
      <c r="M228" s="202" t="s">
        <v>1139</v>
      </c>
      <c r="N228" s="202"/>
      <c r="O228" s="202"/>
      <c r="P228" s="202"/>
      <c r="Q228" s="202"/>
      <c r="R228" s="202"/>
      <c r="S228" s="202"/>
      <c r="T228" s="202"/>
      <c r="U228" s="202"/>
      <c r="V228" s="202"/>
      <c r="W228" s="202"/>
      <c r="X228" s="202"/>
      <c r="Y228" s="202"/>
      <c r="Z228" s="202"/>
      <c r="AA228" s="202"/>
      <c r="AB228" s="202"/>
      <c r="AC228" s="202"/>
      <c r="AD228" s="202"/>
      <c r="AE228" s="202"/>
      <c r="AF228" s="202"/>
      <c r="AG228" s="202"/>
      <c r="AH228" s="202"/>
      <c r="AI228" s="202"/>
      <c r="AJ228" s="202"/>
      <c r="AK228" s="202"/>
      <c r="AL228" s="202"/>
      <c r="AM228" s="202"/>
      <c r="AN228" s="202"/>
      <c r="AO228" s="202"/>
      <c r="AP228" s="202"/>
      <c r="AQ228" s="202"/>
      <c r="AR228" s="202"/>
      <c r="AS228" s="202"/>
      <c r="AT228" s="202"/>
      <c r="AU228" s="202"/>
      <c r="AV228" s="202"/>
      <c r="AW228" s="202"/>
      <c r="AX228" s="202"/>
      <c r="AY228" s="202"/>
      <c r="AZ228" s="202"/>
      <c r="BA228" s="202"/>
      <c r="BB228" s="202"/>
      <c r="BC228" s="202"/>
    </row>
    <row r="229" spans="1:61" hidden="1">
      <c r="A229" s="202" t="str">
        <f t="shared" si="28"/>
        <v>50001.0.000.000.000.000.000</v>
      </c>
      <c r="B229" s="202">
        <v>50000</v>
      </c>
      <c r="C229" s="202">
        <v>50001</v>
      </c>
      <c r="D229" s="202" t="str">
        <f t="shared" si="26"/>
        <v xml:space="preserve">Rice Pudding  </v>
      </c>
      <c r="E229" s="202" t="str">
        <f t="shared" si="27"/>
        <v xml:space="preserve">SNACK_Rice Pudding  </v>
      </c>
      <c r="F229" s="202"/>
      <c r="G229" s="202" t="s">
        <v>881</v>
      </c>
      <c r="H229" s="202"/>
      <c r="I229" s="207" t="s">
        <v>922</v>
      </c>
      <c r="J229" s="213" t="s">
        <v>922</v>
      </c>
      <c r="K229" s="202">
        <v>0</v>
      </c>
      <c r="L229" s="202">
        <v>0</v>
      </c>
      <c r="M229" s="202" t="s">
        <v>1138</v>
      </c>
      <c r="N229" s="202"/>
      <c r="O229" s="202"/>
      <c r="P229" s="202"/>
      <c r="Q229" s="202"/>
      <c r="R229" s="202"/>
      <c r="S229" s="202"/>
      <c r="T229" s="202"/>
      <c r="U229" s="202"/>
      <c r="V229" s="202"/>
      <c r="W229" s="202"/>
      <c r="X229" s="202"/>
      <c r="Y229" s="202"/>
      <c r="Z229" s="202"/>
      <c r="AA229" s="202"/>
      <c r="AB229" s="202"/>
      <c r="AC229" s="202"/>
      <c r="AD229" s="202"/>
      <c r="AE229" s="202"/>
      <c r="AF229" s="202"/>
      <c r="AG229" s="202"/>
      <c r="AH229" s="202"/>
      <c r="AI229" s="202"/>
      <c r="AJ229" s="202"/>
      <c r="AK229" s="202"/>
      <c r="AL229" s="202"/>
      <c r="AM229" s="202"/>
      <c r="AN229" s="202"/>
      <c r="AO229" s="202"/>
      <c r="AP229" s="202"/>
      <c r="AQ229" s="202"/>
      <c r="AR229" s="202"/>
      <c r="AS229" s="202"/>
      <c r="AT229" s="202"/>
      <c r="AU229" s="202"/>
      <c r="AV229" s="202"/>
      <c r="AW229" s="202"/>
      <c r="AX229" s="202"/>
      <c r="AY229" s="202"/>
      <c r="AZ229" s="202"/>
      <c r="BA229" s="202"/>
      <c r="BB229" s="202"/>
      <c r="BC229" s="202"/>
    </row>
    <row r="230" spans="1:61" hidden="1">
      <c r="A230" s="202" t="str">
        <f t="shared" si="28"/>
        <v>4702.11.000.000.000.000.000</v>
      </c>
      <c r="B230" s="202">
        <v>4700</v>
      </c>
      <c r="C230" s="202">
        <v>4702</v>
      </c>
      <c r="D230" s="202" t="str">
        <f t="shared" si="26"/>
        <v>Frittata Muffins (Bacon &amp; Cheese)</v>
      </c>
      <c r="E230" s="202" t="str">
        <f t="shared" si="27"/>
        <v>BREAKFAST_Frittata Muffins (Bacon &amp; Cheese)</v>
      </c>
      <c r="F230" s="202" t="s">
        <v>943</v>
      </c>
      <c r="G230" s="202" t="s">
        <v>150</v>
      </c>
      <c r="H230" s="202" t="s">
        <v>153</v>
      </c>
      <c r="I230" s="207" t="s">
        <v>919</v>
      </c>
      <c r="J230" s="207" t="s">
        <v>919</v>
      </c>
      <c r="K230" s="202">
        <v>1</v>
      </c>
      <c r="L230" s="202">
        <v>11</v>
      </c>
      <c r="M230" s="202" t="s">
        <v>1139</v>
      </c>
      <c r="N230" s="202"/>
      <c r="O230" s="202"/>
      <c r="P230" s="202"/>
      <c r="Q230" s="202"/>
      <c r="R230" s="202"/>
      <c r="S230" s="202"/>
      <c r="T230" s="202"/>
      <c r="U230" s="202"/>
      <c r="V230" s="202"/>
      <c r="W230" s="202"/>
      <c r="X230" s="202"/>
      <c r="Y230" s="202"/>
      <c r="Z230" s="202"/>
      <c r="AA230" s="202"/>
      <c r="AB230" s="202"/>
      <c r="AC230" s="202"/>
      <c r="AD230" s="202"/>
      <c r="AE230" s="202"/>
      <c r="AF230" s="202"/>
      <c r="AG230" s="202"/>
      <c r="AH230" s="202"/>
      <c r="AI230" s="202"/>
      <c r="AJ230" s="202"/>
      <c r="AK230" s="202"/>
      <c r="AL230" s="202"/>
      <c r="AM230" s="202"/>
      <c r="AN230" s="202"/>
      <c r="AO230" s="202"/>
      <c r="AP230" s="202"/>
      <c r="AQ230" s="202"/>
      <c r="AR230" s="202"/>
      <c r="AS230" s="202"/>
      <c r="AT230" s="202"/>
      <c r="AU230" s="202"/>
      <c r="AV230" s="202"/>
      <c r="AW230" s="202"/>
      <c r="AX230" s="202"/>
      <c r="AY230" s="202"/>
      <c r="AZ230" s="202"/>
      <c r="BA230" s="202"/>
      <c r="BB230" s="202"/>
      <c r="BC230" s="202"/>
    </row>
    <row r="231" spans="1:61" hidden="1">
      <c r="A231" s="202" t="str">
        <f t="shared" si="28"/>
        <v>20702.10.000.000.000.000.000</v>
      </c>
      <c r="B231" s="202">
        <v>20700</v>
      </c>
      <c r="C231" s="202">
        <v>20702</v>
      </c>
      <c r="D231" s="202" t="str">
        <f t="shared" si="26"/>
        <v xml:space="preserve">Ginger Snaps Bakers Box </v>
      </c>
      <c r="E231" s="202" t="str">
        <f t="shared" si="27"/>
        <v xml:space="preserve">SNACK_Ginger Snaps Bakers Box </v>
      </c>
      <c r="F231" s="202"/>
      <c r="G231" s="202" t="s">
        <v>627</v>
      </c>
      <c r="H231" s="202"/>
      <c r="I231" s="213" t="s">
        <v>922</v>
      </c>
      <c r="J231" s="213" t="s">
        <v>922</v>
      </c>
      <c r="K231" s="202">
        <v>1</v>
      </c>
      <c r="L231" s="202">
        <v>10</v>
      </c>
      <c r="M231" s="202" t="s">
        <v>1139</v>
      </c>
      <c r="N231" s="202"/>
      <c r="O231" s="202"/>
      <c r="P231" s="202"/>
      <c r="Q231" s="202"/>
      <c r="R231" s="202"/>
      <c r="S231" s="202"/>
      <c r="T231" s="202"/>
      <c r="U231" s="202"/>
      <c r="V231" s="202"/>
      <c r="W231" s="202"/>
      <c r="X231" s="202"/>
      <c r="Y231" s="202"/>
      <c r="Z231" s="202"/>
      <c r="AA231" s="202"/>
      <c r="AB231" s="202"/>
      <c r="AC231" s="202"/>
      <c r="AD231" s="202"/>
      <c r="AE231" s="202"/>
      <c r="AF231" s="202"/>
      <c r="AG231" s="202"/>
      <c r="AH231" s="202"/>
      <c r="AI231" s="202"/>
      <c r="AJ231" s="202"/>
      <c r="AK231" s="202"/>
      <c r="AL231" s="202"/>
      <c r="AM231" s="202"/>
      <c r="AN231" s="202"/>
      <c r="AO231" s="202"/>
      <c r="AP231" s="202"/>
      <c r="AQ231" s="202"/>
      <c r="AR231" s="202"/>
      <c r="AS231" s="202"/>
      <c r="AT231" s="202"/>
      <c r="AU231" s="202"/>
      <c r="AV231" s="202"/>
      <c r="AW231" s="202"/>
      <c r="AX231" s="202"/>
      <c r="AY231" s="202"/>
      <c r="AZ231" s="202"/>
      <c r="BA231" s="202"/>
      <c r="BB231" s="202"/>
      <c r="BC231" s="202"/>
    </row>
    <row r="232" spans="1:61" hidden="1">
      <c r="A232" s="202" t="str">
        <f>CONCATENATE(C232,".",IF(L232="","000",L232),".",IF(N232="","000",N232),".",IF(P232="","000",P232),".",IF(R232="","000",R232),".",IF(T232="","000",T232),".",IF(X232="","000",X232))</f>
        <v>6101.10.000.000.000.000.000</v>
      </c>
      <c r="B232" s="202">
        <v>6100</v>
      </c>
      <c r="C232" s="202">
        <v>6101</v>
      </c>
      <c r="D232" s="274" t="str">
        <f t="shared" si="26"/>
        <v xml:space="preserve">Green Beans with Toasted Almonds (family style) </v>
      </c>
      <c r="E232" s="202" t="str">
        <f t="shared" si="27"/>
        <v xml:space="preserve">LARGE SIDE 24oz_Green Beans with Toasted Almonds (family style) </v>
      </c>
      <c r="F232" s="202"/>
      <c r="G232" s="202" t="s">
        <v>1012</v>
      </c>
      <c r="H232" s="202"/>
      <c r="I232" s="105" t="s">
        <v>1014</v>
      </c>
      <c r="J232" s="105" t="s">
        <v>921</v>
      </c>
      <c r="K232" s="202">
        <v>1</v>
      </c>
      <c r="L232" s="202">
        <v>10</v>
      </c>
      <c r="M232" s="202" t="s">
        <v>1139</v>
      </c>
      <c r="N232" s="202"/>
      <c r="O232" s="202"/>
      <c r="P232" s="202"/>
      <c r="Q232" s="202"/>
      <c r="R232" s="202"/>
      <c r="S232" s="202"/>
      <c r="T232" s="202"/>
      <c r="U232" s="202"/>
      <c r="V232" s="202"/>
      <c r="W232" s="202"/>
      <c r="X232" s="202"/>
      <c r="Y232" s="202"/>
      <c r="Z232" s="202"/>
      <c r="AA232" s="202"/>
      <c r="AB232" s="202"/>
      <c r="AC232" s="202"/>
      <c r="AD232" s="202"/>
      <c r="AE232" s="202"/>
      <c r="AF232" s="202"/>
      <c r="AG232" s="202"/>
      <c r="AH232" s="202"/>
      <c r="AI232" s="202"/>
      <c r="AJ232" s="202"/>
      <c r="AK232" s="202"/>
      <c r="AL232" s="202"/>
      <c r="AM232" s="202"/>
      <c r="AN232" s="202"/>
      <c r="AO232" s="202"/>
      <c r="AP232" s="202"/>
      <c r="AQ232" s="202"/>
      <c r="AR232" s="202"/>
      <c r="AS232" s="202"/>
      <c r="AT232" s="202"/>
      <c r="AU232" s="202"/>
      <c r="AV232" s="202"/>
      <c r="AW232" s="202"/>
      <c r="AX232" s="202"/>
      <c r="AY232" s="202"/>
      <c r="AZ232" s="202"/>
      <c r="BA232" s="202"/>
      <c r="BB232" s="202"/>
      <c r="BC232" s="202"/>
    </row>
    <row r="233" spans="1:61" hidden="1">
      <c r="A233" s="202" t="str">
        <f>CONCATENATE(C233,".",IF(L233="","000",L233),".",IF(N233="","000",N233),".",IF(P233="","000",P233),".",IF(R233="","000",R233),".",IF(T233="","000",T233),".",IF(V233="","000",V233))</f>
        <v>50301.0.000.000.000.000.000</v>
      </c>
      <c r="B233" s="202">
        <v>50300</v>
      </c>
      <c r="C233" s="202">
        <v>50301</v>
      </c>
      <c r="D233" s="202" t="str">
        <f t="shared" si="26"/>
        <v xml:space="preserve">Crackers </v>
      </c>
      <c r="E233" s="202" t="str">
        <f t="shared" si="27"/>
        <v xml:space="preserve">SNACK_Crackers </v>
      </c>
      <c r="F233" s="202"/>
      <c r="G233" s="202" t="s">
        <v>885</v>
      </c>
      <c r="H233" s="202"/>
      <c r="I233" s="207" t="s">
        <v>922</v>
      </c>
      <c r="J233" s="213" t="s">
        <v>922</v>
      </c>
      <c r="K233" s="202">
        <v>0</v>
      </c>
      <c r="L233" s="202">
        <v>0</v>
      </c>
      <c r="M233" s="202" t="s">
        <v>1138</v>
      </c>
      <c r="N233" s="202"/>
      <c r="O233" s="202"/>
      <c r="P233" s="202"/>
      <c r="Q233" s="202"/>
      <c r="R233" s="202"/>
      <c r="S233" s="202"/>
      <c r="T233" s="202"/>
      <c r="U233" s="202"/>
      <c r="V233" s="202"/>
      <c r="W233" s="202"/>
      <c r="X233" s="202"/>
      <c r="Y233" s="202"/>
      <c r="Z233" s="202"/>
      <c r="AA233" s="202"/>
      <c r="AB233" s="202"/>
      <c r="AC233" s="202"/>
      <c r="AD233" s="202"/>
      <c r="AE233" s="202"/>
      <c r="AF233" s="202"/>
      <c r="AG233" s="202"/>
      <c r="AH233" s="202"/>
      <c r="AI233" s="202"/>
      <c r="AJ233" s="202"/>
      <c r="AK233" s="202"/>
      <c r="AL233" s="202"/>
      <c r="AM233" s="202"/>
      <c r="AN233" s="202"/>
      <c r="AO233" s="202"/>
      <c r="AP233" s="202"/>
      <c r="AQ233" s="202"/>
      <c r="AR233" s="202"/>
      <c r="AS233" s="202"/>
      <c r="AT233" s="202"/>
      <c r="AU233" s="202"/>
      <c r="AV233" s="202"/>
      <c r="AW233" s="202"/>
      <c r="AX233" s="202"/>
      <c r="AY233" s="202"/>
      <c r="AZ233" s="202"/>
      <c r="BA233" s="202"/>
      <c r="BB233" s="202"/>
      <c r="BC233" s="202"/>
    </row>
    <row r="234" spans="1:61" hidden="1">
      <c r="A234" s="202" t="str">
        <f>CONCATENATE(C234,".",IF(L234="","000",L234),".",IF(N234="","000",N234),".",IF(P234="","000",P234),".",IF(R234="","000",R234),".",IF(T234="","000",T234),".",IF(V234="","000",V234))</f>
        <v>40805.N/A.000.000.000.000.000</v>
      </c>
      <c r="B234" s="202">
        <v>40800</v>
      </c>
      <c r="C234" s="202">
        <v>40805</v>
      </c>
      <c r="D234" s="202" t="s">
        <v>977</v>
      </c>
      <c r="E234" s="202" t="str">
        <f t="shared" si="27"/>
        <v xml:space="preserve">BUNDLE_Freezer-Filler Bundle </v>
      </c>
      <c r="F234" s="202"/>
      <c r="G234" s="202" t="s">
        <v>977</v>
      </c>
      <c r="H234" s="202"/>
      <c r="I234" s="207" t="s">
        <v>978</v>
      </c>
      <c r="J234" s="1" t="s">
        <v>978</v>
      </c>
      <c r="K234" s="202" t="s">
        <v>305</v>
      </c>
      <c r="L234" s="202" t="s">
        <v>305</v>
      </c>
      <c r="M234" s="202" t="s">
        <v>1139</v>
      </c>
      <c r="N234" s="202"/>
      <c r="O234" s="202"/>
      <c r="P234" s="273"/>
      <c r="Q234" s="202"/>
      <c r="R234" s="202"/>
      <c r="S234" s="202"/>
      <c r="T234" s="202"/>
      <c r="U234" s="202"/>
      <c r="V234" s="202"/>
      <c r="W234" s="202"/>
      <c r="X234" s="202"/>
      <c r="Y234" s="202"/>
      <c r="Z234" s="202"/>
      <c r="AA234" s="202"/>
      <c r="AB234" s="202"/>
      <c r="AC234" s="202"/>
      <c r="AD234" s="202"/>
      <c r="AE234" s="202"/>
      <c r="AF234" s="202"/>
      <c r="AG234" s="202"/>
      <c r="AH234" s="202"/>
      <c r="AI234" s="202"/>
      <c r="AJ234" s="202"/>
      <c r="AK234" s="202"/>
      <c r="AL234" s="202"/>
      <c r="AM234" s="202" t="s">
        <v>120</v>
      </c>
      <c r="AN234" s="202">
        <v>30201</v>
      </c>
      <c r="AO234" s="202" t="s">
        <v>988</v>
      </c>
      <c r="AP234" s="202">
        <v>13901</v>
      </c>
      <c r="AQ234" s="202" t="s">
        <v>255</v>
      </c>
      <c r="AR234" s="202">
        <v>13901</v>
      </c>
      <c r="AS234" s="202" t="s">
        <v>255</v>
      </c>
      <c r="AT234" s="202">
        <v>5002</v>
      </c>
      <c r="AU234" s="202" t="s">
        <v>984</v>
      </c>
      <c r="AV234" s="202">
        <v>5002</v>
      </c>
      <c r="AW234" s="202" t="s">
        <v>984</v>
      </c>
      <c r="AX234" s="202">
        <v>5602</v>
      </c>
      <c r="AY234" s="202" t="s">
        <v>175</v>
      </c>
      <c r="AZ234" s="202">
        <v>5602</v>
      </c>
      <c r="BA234" s="202" t="s">
        <v>175</v>
      </c>
      <c r="BB234" s="202">
        <v>7301</v>
      </c>
      <c r="BC234" s="202" t="s">
        <v>863</v>
      </c>
      <c r="BD234" s="202">
        <v>7401</v>
      </c>
      <c r="BE234" s="202" t="s">
        <v>864</v>
      </c>
      <c r="BF234" s="202">
        <v>18101</v>
      </c>
      <c r="BG234" s="202" t="s">
        <v>266</v>
      </c>
      <c r="BH234" s="202">
        <v>12402</v>
      </c>
      <c r="BI234" s="202" t="s">
        <v>241</v>
      </c>
    </row>
    <row r="235" spans="1:61" hidden="1">
      <c r="A235" s="202" t="str">
        <f>CONCATENATE(C235,".",IF(L235="","000",L235),".",IF(N235="","000",N235),".",IF(P235="","000",P235),".",IF(R235="","000",R235),".",IF(T235="","000",T235),".",IF(V235="","000",V235))</f>
        <v>40806.N/A.000.000.000.000.000</v>
      </c>
      <c r="B235" s="202">
        <v>40800</v>
      </c>
      <c r="C235" s="202">
        <v>40806</v>
      </c>
      <c r="D235" s="202" t="s">
        <v>979</v>
      </c>
      <c r="E235" s="202" t="str">
        <f t="shared" si="27"/>
        <v xml:space="preserve">BUNDLE_3-Day Bundle </v>
      </c>
      <c r="F235" s="202"/>
      <c r="G235" s="202" t="s">
        <v>979</v>
      </c>
      <c r="H235" s="202"/>
      <c r="I235" s="207" t="s">
        <v>978</v>
      </c>
      <c r="J235" s="1" t="s">
        <v>978</v>
      </c>
      <c r="K235" s="202" t="s">
        <v>305</v>
      </c>
      <c r="L235" s="202" t="s">
        <v>305</v>
      </c>
      <c r="M235" s="202" t="s">
        <v>1139</v>
      </c>
      <c r="N235" s="202"/>
      <c r="O235" s="202"/>
      <c r="P235" s="202"/>
      <c r="Q235" s="202"/>
      <c r="R235" s="202"/>
      <c r="S235" s="202"/>
      <c r="T235" s="202"/>
      <c r="U235" s="202"/>
      <c r="V235" s="202"/>
      <c r="W235" s="202"/>
      <c r="X235" s="202"/>
      <c r="Y235" s="202"/>
      <c r="Z235" s="202"/>
      <c r="AA235" s="202"/>
      <c r="AB235" s="202"/>
      <c r="AC235" s="202"/>
      <c r="AD235" s="202"/>
      <c r="AE235" s="202"/>
      <c r="AF235" s="202"/>
      <c r="AG235" s="202"/>
      <c r="AH235" s="202"/>
      <c r="AI235" s="202"/>
      <c r="AJ235" s="202"/>
      <c r="AK235" s="202"/>
      <c r="AL235" s="202"/>
      <c r="AM235" s="202" t="s">
        <v>990</v>
      </c>
      <c r="AN235" s="202">
        <v>7401</v>
      </c>
      <c r="AO235" s="202" t="s">
        <v>864</v>
      </c>
      <c r="AP235" s="202"/>
      <c r="AQ235" s="202"/>
      <c r="AR235" s="202"/>
      <c r="AS235" s="202"/>
      <c r="AT235" s="202"/>
      <c r="AU235" s="202"/>
      <c r="AV235" s="202"/>
      <c r="AW235" s="202"/>
      <c r="AX235" s="202"/>
      <c r="AY235" s="202"/>
      <c r="AZ235" s="202"/>
      <c r="BA235" s="202"/>
      <c r="BB235" s="202"/>
      <c r="BC235" s="202"/>
    </row>
    <row r="236" spans="1:61" hidden="1">
      <c r="A236" s="202" t="str">
        <f>CONCATENATE(C236,".",IF(L236="","000",L236),".",IF(N236="","000",N236),".",IF(P236="","000",P236),".",IF(R236="","000",R236),".",IF(T236="","000",T236),".",IF(V236="","000",V236))</f>
        <v>40807.N/A.000.000.000.000.000</v>
      </c>
      <c r="B236" s="202">
        <v>40800</v>
      </c>
      <c r="C236" s="202">
        <v>40807</v>
      </c>
      <c r="D236" s="202" t="s">
        <v>980</v>
      </c>
      <c r="E236" s="202" t="str">
        <f t="shared" si="27"/>
        <v xml:space="preserve">BUNDLE_4-Day Bundle </v>
      </c>
      <c r="F236" s="202"/>
      <c r="G236" s="202" t="s">
        <v>980</v>
      </c>
      <c r="H236" s="202"/>
      <c r="I236" s="207" t="s">
        <v>978</v>
      </c>
      <c r="J236" s="1" t="s">
        <v>978</v>
      </c>
      <c r="K236" s="202" t="s">
        <v>305</v>
      </c>
      <c r="L236" s="202" t="s">
        <v>305</v>
      </c>
      <c r="M236" s="202" t="s">
        <v>1139</v>
      </c>
      <c r="N236" s="202"/>
      <c r="O236" s="202"/>
      <c r="P236" s="202"/>
      <c r="Q236" s="202"/>
      <c r="R236" s="202"/>
      <c r="S236" s="202"/>
      <c r="T236" s="202"/>
      <c r="U236" s="202"/>
      <c r="V236" s="202"/>
      <c r="W236" s="202"/>
      <c r="X236" s="202"/>
      <c r="Y236" s="202"/>
      <c r="Z236" s="202"/>
      <c r="AA236" s="202"/>
      <c r="AB236" s="202"/>
      <c r="AC236" s="202"/>
      <c r="AD236" s="202"/>
      <c r="AE236" s="202"/>
      <c r="AF236" s="202"/>
      <c r="AG236" s="202"/>
      <c r="AH236" s="202"/>
      <c r="AI236" s="202"/>
      <c r="AJ236" s="202"/>
      <c r="AK236" s="202"/>
      <c r="AL236" s="202"/>
      <c r="AM236" s="202" t="s">
        <v>992</v>
      </c>
      <c r="AN236" s="202">
        <v>10401</v>
      </c>
      <c r="AO236" s="202" t="s">
        <v>993</v>
      </c>
      <c r="AP236" s="202">
        <v>16101</v>
      </c>
      <c r="AQ236" s="273" t="s">
        <v>264</v>
      </c>
      <c r="AR236" s="202">
        <v>7301</v>
      </c>
      <c r="AS236" s="202" t="s">
        <v>863</v>
      </c>
      <c r="AT236" s="202">
        <v>5602</v>
      </c>
      <c r="AU236" s="202" t="s">
        <v>175</v>
      </c>
      <c r="AV236" s="202">
        <v>50202</v>
      </c>
      <c r="AW236" s="202" t="s">
        <v>985</v>
      </c>
      <c r="AX236" s="202"/>
      <c r="AY236" s="202"/>
      <c r="AZ236" s="202"/>
      <c r="BA236" s="202"/>
      <c r="BB236" s="202"/>
      <c r="BC236" s="202"/>
    </row>
    <row r="237" spans="1:61" hidden="1">
      <c r="A237" s="202" t="str">
        <f t="shared" ref="A237:A242" si="29">CONCATENATE(C237,".",IF(L237="","000",L237),".",IF(N237="","000",N237),".",IF(P237="","000",P237),".",IF(R237="","000",R237),".",IF(T237="","000",T237),".",IF(X237="","000",X237))</f>
        <v>40808.N/A.000.000.000.000.000</v>
      </c>
      <c r="B237" s="202">
        <v>40800</v>
      </c>
      <c r="C237" s="202">
        <v>40808</v>
      </c>
      <c r="D237" s="202" t="s">
        <v>981</v>
      </c>
      <c r="E237" s="202" t="str">
        <f t="shared" si="27"/>
        <v xml:space="preserve">BUNDLE_Brunch Bundle </v>
      </c>
      <c r="F237" s="202"/>
      <c r="G237" s="202" t="s">
        <v>981</v>
      </c>
      <c r="H237" s="202"/>
      <c r="I237" s="207" t="s">
        <v>978</v>
      </c>
      <c r="J237" s="1" t="s">
        <v>978</v>
      </c>
      <c r="K237" s="202" t="s">
        <v>305</v>
      </c>
      <c r="L237" s="202" t="s">
        <v>305</v>
      </c>
      <c r="M237" s="202" t="s">
        <v>1139</v>
      </c>
      <c r="N237" s="202"/>
      <c r="O237" s="202"/>
      <c r="P237" s="202"/>
      <c r="Q237" s="202"/>
      <c r="R237" s="202"/>
      <c r="S237" s="202"/>
      <c r="T237" s="202"/>
      <c r="U237" s="202"/>
      <c r="V237" s="202"/>
      <c r="W237" s="202"/>
      <c r="X237" s="202"/>
      <c r="Y237" s="202"/>
      <c r="Z237" s="202"/>
      <c r="AA237" s="202"/>
      <c r="AB237" s="202"/>
      <c r="AC237" s="202"/>
      <c r="AD237" s="202"/>
      <c r="AE237" s="202"/>
      <c r="AF237" s="202"/>
      <c r="AG237" s="202"/>
      <c r="AH237" s="202"/>
      <c r="AI237" s="202"/>
      <c r="AJ237" s="202"/>
      <c r="AK237" s="202"/>
      <c r="AL237" s="202"/>
      <c r="AM237" s="202" t="s">
        <v>255</v>
      </c>
      <c r="AN237" s="202">
        <v>13901</v>
      </c>
      <c r="AO237" s="202" t="s">
        <v>255</v>
      </c>
      <c r="AP237" s="202"/>
      <c r="AQ237" s="202"/>
      <c r="AR237" s="202"/>
      <c r="AS237" s="202"/>
      <c r="AT237" s="202"/>
      <c r="AU237" s="202"/>
      <c r="AV237" s="202"/>
      <c r="AW237" s="202"/>
      <c r="AX237" s="202"/>
      <c r="AY237" s="202"/>
      <c r="AZ237" s="202"/>
      <c r="BA237" s="202"/>
      <c r="BB237" s="202"/>
      <c r="BC237" s="202"/>
    </row>
    <row r="238" spans="1:61" hidden="1">
      <c r="A238" s="202" t="str">
        <f t="shared" si="29"/>
        <v>5501.N/A.000.000.000.000.000</v>
      </c>
      <c r="B238" s="202">
        <v>5500</v>
      </c>
      <c r="C238" s="202">
        <v>5501</v>
      </c>
      <c r="D238" s="6" t="str">
        <f>G238</f>
        <v>Pulled BBQ Chicken (family style)</v>
      </c>
      <c r="E238" s="202" t="str">
        <f t="shared" si="27"/>
        <v xml:space="preserve">HALF TRAY_Pulled BBQ Chicken (family style) </v>
      </c>
      <c r="F238" s="202"/>
      <c r="G238" s="202" t="s">
        <v>1022</v>
      </c>
      <c r="H238" s="202"/>
      <c r="I238" s="213" t="s">
        <v>1011</v>
      </c>
      <c r="J238" s="213" t="s">
        <v>1011</v>
      </c>
      <c r="K238" s="202" t="s">
        <v>305</v>
      </c>
      <c r="L238" s="202" t="s">
        <v>305</v>
      </c>
      <c r="M238" s="202" t="s">
        <v>1139</v>
      </c>
      <c r="N238" s="202"/>
      <c r="O238" s="202"/>
      <c r="P238" s="202"/>
      <c r="Q238" s="202"/>
      <c r="R238" s="202"/>
      <c r="S238" s="202"/>
      <c r="T238" s="202"/>
      <c r="U238" s="202"/>
      <c r="V238" s="202"/>
      <c r="W238" s="202"/>
      <c r="X238" s="202"/>
      <c r="Y238" s="202"/>
      <c r="Z238" s="202"/>
      <c r="AA238" s="202"/>
      <c r="AB238" s="202"/>
      <c r="AC238" s="202"/>
      <c r="AD238" s="202"/>
      <c r="AE238" s="202"/>
      <c r="AF238" s="202"/>
      <c r="AG238" s="202"/>
      <c r="AH238" s="202"/>
      <c r="AI238" s="202"/>
      <c r="AJ238" s="202"/>
      <c r="AK238" s="202"/>
      <c r="AL238" s="202"/>
      <c r="AM238" s="202"/>
      <c r="AN238" s="202"/>
      <c r="AO238" s="202"/>
      <c r="AP238" s="202"/>
      <c r="AQ238" s="202"/>
      <c r="AR238" s="202"/>
      <c r="AS238" s="202"/>
      <c r="AT238" s="202"/>
      <c r="AU238" s="202"/>
      <c r="AV238" s="202"/>
      <c r="AW238" s="202"/>
      <c r="AX238" s="202"/>
      <c r="AY238" s="202"/>
      <c r="AZ238" s="202"/>
      <c r="BA238" s="202"/>
      <c r="BB238" s="202"/>
      <c r="BC238" s="202"/>
    </row>
    <row r="239" spans="1:61" hidden="1">
      <c r="A239" s="202" t="str">
        <f t="shared" si="29"/>
        <v>7702.N/A.000.000.000.000.000</v>
      </c>
      <c r="B239" s="202">
        <v>7700</v>
      </c>
      <c r="C239" s="202">
        <v>7702</v>
      </c>
      <c r="D239" s="274" t="str">
        <f t="shared" ref="D239:D247" si="30">CONCATENATE(G239," ",F239)</f>
        <v xml:space="preserve">Truffled Mac &amp; Cheese (family style)  </v>
      </c>
      <c r="E239" s="202" t="str">
        <f t="shared" si="27"/>
        <v xml:space="preserve">HALF TRAY_Truffled Mac &amp; Cheese (family style)  </v>
      </c>
      <c r="F239" s="202"/>
      <c r="G239" s="202" t="s">
        <v>1021</v>
      </c>
      <c r="H239" s="202"/>
      <c r="I239" s="213" t="s">
        <v>1011</v>
      </c>
      <c r="J239" s="213" t="s">
        <v>1011</v>
      </c>
      <c r="K239" s="202" t="s">
        <v>305</v>
      </c>
      <c r="L239" s="202" t="s">
        <v>305</v>
      </c>
      <c r="M239" s="202" t="s">
        <v>1139</v>
      </c>
      <c r="N239" s="202"/>
      <c r="O239" s="202"/>
      <c r="P239" s="202"/>
      <c r="Q239" s="202"/>
      <c r="R239" s="202"/>
      <c r="S239" s="202"/>
      <c r="T239" s="202"/>
      <c r="U239" s="202"/>
      <c r="V239" s="202"/>
      <c r="W239" s="202"/>
      <c r="X239" s="202"/>
      <c r="Y239" s="202"/>
      <c r="Z239" s="202"/>
      <c r="AA239" s="202"/>
      <c r="AB239" s="202"/>
      <c r="AC239" s="202"/>
      <c r="AD239" s="202"/>
      <c r="AE239" s="202"/>
      <c r="AF239" s="202"/>
      <c r="AG239" s="202"/>
      <c r="AH239" s="202"/>
      <c r="AI239" s="202"/>
      <c r="AJ239" s="202"/>
      <c r="AK239" s="202"/>
      <c r="AL239" s="202"/>
      <c r="AM239" s="202"/>
      <c r="AN239" s="202"/>
      <c r="AO239" s="202"/>
      <c r="AP239" s="202"/>
      <c r="AQ239" s="202"/>
      <c r="AR239" s="202"/>
      <c r="AS239" s="202"/>
      <c r="AT239" s="202"/>
      <c r="AU239" s="202"/>
      <c r="AV239" s="202"/>
      <c r="AW239" s="202"/>
      <c r="AX239" s="202"/>
      <c r="AY239" s="202"/>
      <c r="AZ239" s="202"/>
      <c r="BA239" s="202"/>
      <c r="BB239" s="202"/>
      <c r="BC239" s="202"/>
    </row>
    <row r="240" spans="1:61" hidden="1">
      <c r="A240" s="202" t="str">
        <f t="shared" si="29"/>
        <v>12802.N/A.000.000.000.000.000</v>
      </c>
      <c r="B240" s="202">
        <v>12800</v>
      </c>
      <c r="C240" s="202">
        <v>12802</v>
      </c>
      <c r="D240" s="274" t="str">
        <f t="shared" si="30"/>
        <v xml:space="preserve">Classic Mac &amp; Cheese (family style)  </v>
      </c>
      <c r="E240" s="202" t="str">
        <f t="shared" si="27"/>
        <v xml:space="preserve">HALF TRAY_Classic Mac &amp; Cheese (family style)  </v>
      </c>
      <c r="F240" s="202"/>
      <c r="G240" s="202" t="s">
        <v>1020</v>
      </c>
      <c r="H240" s="202"/>
      <c r="I240" s="213" t="s">
        <v>1011</v>
      </c>
      <c r="J240" s="213" t="s">
        <v>1011</v>
      </c>
      <c r="K240" s="202" t="s">
        <v>305</v>
      </c>
      <c r="L240" s="202" t="s">
        <v>305</v>
      </c>
      <c r="M240" s="202" t="s">
        <v>1139</v>
      </c>
      <c r="N240" s="202"/>
      <c r="O240" s="202"/>
      <c r="P240" s="202"/>
      <c r="Q240" s="202"/>
      <c r="R240" s="202"/>
      <c r="S240" s="202"/>
      <c r="T240" s="202"/>
      <c r="U240" s="202"/>
      <c r="V240" s="202"/>
      <c r="W240" s="202"/>
      <c r="X240" s="202"/>
      <c r="Y240" s="202"/>
      <c r="Z240" s="202"/>
      <c r="AA240" s="202"/>
      <c r="AB240" s="202"/>
      <c r="AC240" s="202"/>
      <c r="AD240" s="202"/>
      <c r="AE240" s="202"/>
      <c r="AF240" s="202"/>
      <c r="AG240" s="202"/>
      <c r="AH240" s="202"/>
      <c r="AI240" s="202"/>
      <c r="AJ240" s="202"/>
      <c r="AK240" s="202"/>
      <c r="AL240" s="202"/>
      <c r="AM240" s="202"/>
      <c r="AN240" s="202"/>
      <c r="AO240" s="202"/>
      <c r="AP240" s="202"/>
      <c r="AQ240" s="202"/>
      <c r="AR240" s="202"/>
      <c r="AS240" s="202"/>
      <c r="AT240" s="202"/>
      <c r="AU240" s="202"/>
      <c r="AV240" s="202"/>
      <c r="AW240" s="202"/>
      <c r="AX240" s="202"/>
      <c r="AY240" s="202"/>
      <c r="AZ240" s="202"/>
      <c r="BA240" s="202"/>
      <c r="BB240" s="202"/>
      <c r="BC240" s="202"/>
    </row>
    <row r="241" spans="1:61" s="231" customFormat="1" hidden="1">
      <c r="A241" s="228" t="str">
        <f t="shared" si="29"/>
        <v>5201.N/A.000.000.000.000.000</v>
      </c>
      <c r="B241" s="228">
        <v>5200</v>
      </c>
      <c r="C241" s="228">
        <v>5201</v>
      </c>
      <c r="D241" s="229" t="str">
        <f t="shared" si="30"/>
        <v xml:space="preserve">Jumbo Lump Crab Cakes (family style)  </v>
      </c>
      <c r="E241" s="228" t="str">
        <f t="shared" si="27"/>
        <v xml:space="preserve">HALF TRAY_Jumbo Lump Crab Cakes (family style)  </v>
      </c>
      <c r="F241" s="228"/>
      <c r="G241" s="228" t="s">
        <v>1019</v>
      </c>
      <c r="H241" s="228"/>
      <c r="I241" s="230" t="s">
        <v>1011</v>
      </c>
      <c r="J241" s="213" t="s">
        <v>1011</v>
      </c>
      <c r="K241" s="202" t="s">
        <v>305</v>
      </c>
      <c r="L241" s="202" t="s">
        <v>305</v>
      </c>
      <c r="M241" s="202" t="s">
        <v>1139</v>
      </c>
      <c r="N241" s="228"/>
      <c r="O241" s="228"/>
      <c r="P241" s="228"/>
      <c r="Q241" s="228"/>
      <c r="R241" s="228"/>
      <c r="S241" s="228"/>
      <c r="T241" s="228"/>
      <c r="U241" s="228"/>
      <c r="V241" s="228"/>
      <c r="W241" s="228"/>
      <c r="X241" s="228"/>
      <c r="Y241" s="228"/>
      <c r="Z241" s="228"/>
      <c r="AA241" s="228"/>
      <c r="AB241" s="228"/>
      <c r="AC241" s="228"/>
      <c r="AD241" s="228"/>
      <c r="AE241" s="228"/>
      <c r="AF241" s="228"/>
      <c r="AG241" s="228"/>
      <c r="AH241" s="228"/>
      <c r="AI241" s="228"/>
      <c r="AJ241" s="228"/>
      <c r="AK241" s="228"/>
      <c r="AL241" s="228"/>
      <c r="AM241" s="228"/>
      <c r="AN241" s="228"/>
      <c r="AO241" s="228"/>
      <c r="AP241" s="228"/>
      <c r="AQ241" s="228"/>
      <c r="AR241" s="228"/>
      <c r="AS241" s="228"/>
      <c r="AT241" s="228"/>
      <c r="AU241" s="228"/>
      <c r="AV241" s="228"/>
      <c r="AW241" s="228"/>
      <c r="AX241" s="228"/>
      <c r="AY241" s="228"/>
      <c r="AZ241" s="228"/>
      <c r="BA241" s="228"/>
      <c r="BB241" s="228"/>
      <c r="BC241" s="228"/>
    </row>
    <row r="242" spans="1:61" s="231" customFormat="1" hidden="1">
      <c r="A242" s="228" t="str">
        <f t="shared" si="29"/>
        <v>19102.N/A.000.000.000.000.000</v>
      </c>
      <c r="B242" s="228">
        <v>19100</v>
      </c>
      <c r="C242" s="228">
        <v>19102</v>
      </c>
      <c r="D242" s="229" t="str">
        <f t="shared" si="30"/>
        <v xml:space="preserve">Provençal Roast Beef (family style) </v>
      </c>
      <c r="E242" s="228" t="str">
        <f t="shared" si="27"/>
        <v xml:space="preserve">HALF TRAY_Provençal Roast Beef (family style) </v>
      </c>
      <c r="F242" s="228"/>
      <c r="G242" s="228" t="s">
        <v>1018</v>
      </c>
      <c r="H242" s="228"/>
      <c r="I242" s="230" t="s">
        <v>1011</v>
      </c>
      <c r="J242" s="213" t="s">
        <v>1011</v>
      </c>
      <c r="K242" s="202" t="s">
        <v>305</v>
      </c>
      <c r="L242" s="202" t="s">
        <v>305</v>
      </c>
      <c r="M242" s="202" t="s">
        <v>1139</v>
      </c>
      <c r="N242" s="228"/>
      <c r="O242" s="228"/>
      <c r="P242" s="228"/>
      <c r="Q242" s="228"/>
      <c r="R242" s="228"/>
      <c r="S242" s="228"/>
      <c r="T242" s="228"/>
      <c r="U242" s="228"/>
      <c r="V242" s="228"/>
      <c r="W242" s="228"/>
      <c r="X242" s="228"/>
      <c r="Y242" s="228"/>
      <c r="Z242" s="228"/>
      <c r="AA242" s="228"/>
      <c r="AB242" s="228"/>
      <c r="AC242" s="228"/>
      <c r="AD242" s="228"/>
      <c r="AE242" s="228"/>
      <c r="AF242" s="228"/>
      <c r="AG242" s="228"/>
      <c r="AH242" s="228"/>
      <c r="AI242" s="228"/>
      <c r="AJ242" s="228"/>
      <c r="AK242" s="228"/>
      <c r="AL242" s="228"/>
      <c r="AM242" s="228"/>
      <c r="AN242" s="228"/>
      <c r="AO242" s="228"/>
      <c r="AP242" s="228"/>
      <c r="AQ242" s="228"/>
      <c r="AR242" s="228"/>
      <c r="AS242" s="228"/>
      <c r="AT242" s="228"/>
      <c r="AU242" s="228"/>
      <c r="AV242" s="228"/>
      <c r="AW242" s="228"/>
      <c r="AX242" s="228"/>
      <c r="AY242" s="228"/>
      <c r="AZ242" s="228"/>
      <c r="BA242" s="228"/>
      <c r="BB242" s="228"/>
      <c r="BC242" s="228"/>
    </row>
    <row r="243" spans="1:61" hidden="1">
      <c r="A243" s="202" t="str">
        <f>CONCATENATE(C243,".",IF(L243="","000",L243),".",IF(N243="","000",N243),".",IF(P243="","000",P243),".",IF(R243="","000",R243),".",IF(T243="","000",T243),".",IF(V243="","000",V243))</f>
        <v>10401.11.000.000.000.000.000</v>
      </c>
      <c r="B243" s="202">
        <v>10400</v>
      </c>
      <c r="C243" s="202">
        <v>10401</v>
      </c>
      <c r="D243" s="202" t="str">
        <f t="shared" si="30"/>
        <v xml:space="preserve">Cumin Roasted Carrots &amp; Parsnips </v>
      </c>
      <c r="E243" s="202" t="str">
        <f t="shared" si="27"/>
        <v xml:space="preserve">SIDE_Cumin Roasted Carrots &amp; Parsnips </v>
      </c>
      <c r="F243" s="202"/>
      <c r="G243" s="202" t="s">
        <v>219</v>
      </c>
      <c r="H243" s="202"/>
      <c r="I243" s="213" t="s">
        <v>921</v>
      </c>
      <c r="J243" s="207" t="s">
        <v>921</v>
      </c>
      <c r="K243" s="202">
        <v>1</v>
      </c>
      <c r="L243" s="202">
        <v>11</v>
      </c>
      <c r="M243" s="202" t="s">
        <v>1139</v>
      </c>
      <c r="N243" s="202"/>
      <c r="O243" s="202"/>
      <c r="P243" s="202"/>
      <c r="Q243" s="202"/>
      <c r="R243" s="202"/>
      <c r="S243" s="202"/>
      <c r="T243" s="202"/>
      <c r="U243" s="202"/>
      <c r="V243" s="202"/>
      <c r="W243" s="202"/>
      <c r="X243" s="202"/>
      <c r="Y243" s="202"/>
      <c r="Z243" s="202"/>
      <c r="AA243" s="202"/>
      <c r="AB243" s="202"/>
      <c r="AC243" s="202"/>
      <c r="AD243" s="202"/>
      <c r="AE243" s="202"/>
      <c r="AF243" s="202"/>
      <c r="AG243" s="202"/>
      <c r="AH243" s="202"/>
      <c r="AI243" s="202"/>
      <c r="AJ243" s="202"/>
      <c r="AK243" s="202"/>
      <c r="AL243" s="202"/>
      <c r="AM243" s="202"/>
      <c r="AN243" s="202"/>
      <c r="AO243" s="202"/>
      <c r="AP243" s="202"/>
      <c r="AQ243" s="202"/>
      <c r="AR243" s="202"/>
      <c r="AS243" s="202"/>
      <c r="AT243" s="202"/>
      <c r="AU243" s="202"/>
      <c r="AV243" s="202"/>
      <c r="AW243" s="202"/>
      <c r="AX243" s="202"/>
      <c r="AY243" s="202"/>
      <c r="AZ243" s="202"/>
      <c r="BA243" s="202"/>
      <c r="BB243" s="202"/>
      <c r="BC243" s="202"/>
    </row>
    <row r="244" spans="1:61" hidden="1">
      <c r="A244" s="202" t="str">
        <f>CONCATENATE(C244,".",IF(L244="","000",L244),".",IF(N244="","000",N244),".",IF(P244="","000",P244),".",IF(R244="","000",R244),".",IF(T244="","000",T244),".",IF(V244="","000",V244))</f>
        <v>20201.12.000.000.000.000.000</v>
      </c>
      <c r="B244" s="202">
        <v>20200</v>
      </c>
      <c r="C244" s="202">
        <v>20201</v>
      </c>
      <c r="D244" s="202" t="str">
        <f t="shared" si="30"/>
        <v xml:space="preserve">Tortilla Española  </v>
      </c>
      <c r="E244" s="202" t="str">
        <f t="shared" si="27"/>
        <v xml:space="preserve">BREAKFAST_Tortilla Española  </v>
      </c>
      <c r="F244" s="202"/>
      <c r="G244" s="202" t="s">
        <v>269</v>
      </c>
      <c r="H244" s="202"/>
      <c r="I244" s="213" t="s">
        <v>919</v>
      </c>
      <c r="J244" s="213" t="s">
        <v>919</v>
      </c>
      <c r="K244" s="202">
        <v>1</v>
      </c>
      <c r="L244" s="202">
        <v>12</v>
      </c>
      <c r="M244" s="202" t="s">
        <v>1139</v>
      </c>
      <c r="N244" s="202"/>
      <c r="O244" s="202"/>
      <c r="P244" s="202"/>
      <c r="Q244" s="202"/>
      <c r="R244" s="202"/>
      <c r="S244" s="202"/>
      <c r="T244" s="202"/>
      <c r="U244" s="202"/>
      <c r="V244" s="202"/>
      <c r="W244" s="202"/>
      <c r="X244" s="202"/>
      <c r="Y244" s="202"/>
      <c r="Z244" s="202"/>
      <c r="AA244" s="202"/>
      <c r="AB244" s="202"/>
      <c r="AC244" s="202"/>
      <c r="AD244" s="202"/>
      <c r="AE244" s="202"/>
      <c r="AF244" s="202"/>
      <c r="AG244" s="202"/>
      <c r="AH244" s="202"/>
      <c r="AI244" s="202"/>
      <c r="AJ244" s="202"/>
      <c r="AK244" s="202"/>
      <c r="AL244" s="202"/>
      <c r="AM244" s="202"/>
      <c r="AN244" s="202"/>
      <c r="AO244" s="202"/>
      <c r="AP244" s="202"/>
      <c r="AQ244" s="202"/>
      <c r="AR244" s="202"/>
      <c r="AS244" s="202"/>
      <c r="AT244" s="202"/>
      <c r="AU244" s="202"/>
      <c r="AV244" s="202"/>
      <c r="AW244" s="202"/>
      <c r="AX244" s="202"/>
      <c r="AY244" s="202"/>
      <c r="AZ244" s="202"/>
      <c r="BA244" s="202"/>
      <c r="BB244" s="202"/>
      <c r="BC244" s="202"/>
    </row>
    <row r="245" spans="1:61" hidden="1">
      <c r="A245" s="202" t="str">
        <f>CONCATENATE(C245,".",IF(L245="","000",L245),".",IF(N245="","000",N245),".",IF(P245="","000",P245),".",IF(R245="","000",R245),".",IF(T245="","000",T245),".",IF(V245="","000",V245))</f>
        <v>12501.12.000.000.000.000.000</v>
      </c>
      <c r="B245" s="202">
        <v>12500</v>
      </c>
      <c r="C245" s="202">
        <v>12501</v>
      </c>
      <c r="D245" s="202" t="str">
        <f t="shared" si="30"/>
        <v xml:space="preserve">Hummus &amp; Carrots </v>
      </c>
      <c r="E245" s="202" t="str">
        <f t="shared" si="27"/>
        <v xml:space="preserve">SIDE_Hummus &amp; Carrots </v>
      </c>
      <c r="F245" s="202"/>
      <c r="G245" s="202" t="s">
        <v>242</v>
      </c>
      <c r="H245" s="202"/>
      <c r="I245" s="213" t="s">
        <v>921</v>
      </c>
      <c r="J245" s="207" t="s">
        <v>921</v>
      </c>
      <c r="K245" s="202">
        <v>1</v>
      </c>
      <c r="L245" s="202">
        <v>12</v>
      </c>
      <c r="M245" s="202" t="s">
        <v>1139</v>
      </c>
      <c r="N245" s="202"/>
      <c r="O245" s="202"/>
      <c r="P245" s="202"/>
      <c r="Q245" s="202"/>
      <c r="R245" s="202"/>
      <c r="S245" s="202"/>
      <c r="T245" s="202"/>
      <c r="U245" s="202"/>
      <c r="V245" s="202"/>
      <c r="W245" s="202"/>
      <c r="X245" s="202"/>
      <c r="Y245" s="202"/>
      <c r="Z245" s="202"/>
      <c r="AA245" s="202"/>
      <c r="AB245" s="202"/>
      <c r="AC245" s="202"/>
      <c r="AD245" s="202"/>
      <c r="AE245" s="202"/>
      <c r="AF245" s="202"/>
      <c r="AG245" s="202"/>
      <c r="AH245" s="202"/>
      <c r="AI245" s="202"/>
      <c r="AJ245" s="202"/>
      <c r="AK245" s="202"/>
      <c r="AL245" s="202"/>
      <c r="AM245" s="202"/>
      <c r="AN245" s="202"/>
      <c r="AO245" s="202"/>
      <c r="AP245" s="202"/>
      <c r="AQ245" s="202"/>
      <c r="AR245" s="202"/>
      <c r="AS245" s="202"/>
      <c r="AT245" s="202"/>
      <c r="AU245" s="202"/>
      <c r="AV245" s="202"/>
      <c r="AW245" s="202"/>
      <c r="AX245" s="202"/>
      <c r="AY245" s="202"/>
      <c r="AZ245" s="202"/>
      <c r="BA245" s="202"/>
      <c r="BB245" s="202"/>
      <c r="BC245" s="202"/>
    </row>
    <row r="246" spans="1:61" s="6" customFormat="1" hidden="1">
      <c r="A246" s="6" t="str">
        <f>CONCATENATE(C246,".",IF(L246="","000",L246),".",IF(N246="","000",N246),".",IF(P246="","000",P246),".",IF(R246="","000",R246),".",IF(T246="","000",T246),".",IF(X246="","000",X246))</f>
        <v>50601.N/A.000.000.000.000.000</v>
      </c>
      <c r="B246" s="6">
        <v>50600</v>
      </c>
      <c r="C246" s="6">
        <v>50601</v>
      </c>
      <c r="D246" s="274" t="str">
        <f t="shared" si="30"/>
        <v xml:space="preserve">Chicken-Pomodoro Lasagna (family style) </v>
      </c>
      <c r="E246" s="6" t="str">
        <f t="shared" si="27"/>
        <v xml:space="preserve">HALF TRAY_Chicken-Pomodoro Lasagna (family style) </v>
      </c>
      <c r="G246" s="6" t="s">
        <v>1038</v>
      </c>
      <c r="I246" s="6" t="s">
        <v>1011</v>
      </c>
      <c r="J246" s="213" t="s">
        <v>1011</v>
      </c>
      <c r="K246" s="202" t="s">
        <v>305</v>
      </c>
      <c r="L246" s="202" t="s">
        <v>305</v>
      </c>
      <c r="M246" s="202" t="s">
        <v>1139</v>
      </c>
    </row>
    <row r="247" spans="1:61" s="6" customFormat="1" hidden="1">
      <c r="A247" s="6" t="str">
        <f>CONCATENATE(C247,".",IF(L247="","000",L247),".",IF(N247="","000",N247),".",IF(P247="","000",P247),".",IF(R247="","000",R247),".",IF(T247="","000",T247),".",IF(X247="","000",X247))</f>
        <v>11802.N/A.000.000.000.000.000</v>
      </c>
      <c r="B247" s="6">
        <v>11800</v>
      </c>
      <c r="C247" s="6">
        <v>11802</v>
      </c>
      <c r="D247" s="274" t="str">
        <f t="shared" si="30"/>
        <v xml:space="preserve">Garden Vegetable Lasagna (family style) </v>
      </c>
      <c r="E247" s="6" t="str">
        <f t="shared" si="27"/>
        <v xml:space="preserve">HALF TRAY_Garden Vegetable Lasagna (family style) </v>
      </c>
      <c r="G247" s="6" t="s">
        <v>1039</v>
      </c>
      <c r="I247" s="6" t="s">
        <v>1011</v>
      </c>
      <c r="J247" s="213" t="s">
        <v>1011</v>
      </c>
      <c r="K247" s="202" t="s">
        <v>305</v>
      </c>
      <c r="L247" s="202" t="s">
        <v>305</v>
      </c>
      <c r="M247" s="202" t="s">
        <v>1139</v>
      </c>
    </row>
    <row r="248" spans="1:61" s="6" customFormat="1" hidden="1">
      <c r="A248" s="6" t="str">
        <f>CONCATENATE(C248,".",IF(L248="","000",L248),".",IF(N248="","000",N248),".",IF(P248="","000",P248),".",IF(R248="","000",R248),".",IF(T248="","000",T248),".",IF(X248="","000",X248))</f>
        <v>50701.2.000.000.000.000.000</v>
      </c>
      <c r="B248" s="6">
        <v>50700</v>
      </c>
      <c r="C248" s="6">
        <v>50701</v>
      </c>
      <c r="D248" s="6" t="s">
        <v>1061</v>
      </c>
      <c r="E248" s="6" t="str">
        <f t="shared" si="27"/>
        <v xml:space="preserve">SALAD_Asian Chicken Salad </v>
      </c>
      <c r="G248" s="6" t="s">
        <v>1061</v>
      </c>
      <c r="H248" s="6" t="s">
        <v>1062</v>
      </c>
      <c r="I248" s="6" t="s">
        <v>923</v>
      </c>
      <c r="J248" s="6" t="s">
        <v>1106</v>
      </c>
      <c r="K248" s="6">
        <v>2</v>
      </c>
      <c r="L248" s="6">
        <v>2</v>
      </c>
      <c r="M248" s="202" t="s">
        <v>1139</v>
      </c>
    </row>
    <row r="249" spans="1:61" s="6" customFormat="1" hidden="1">
      <c r="A249" s="202" t="str">
        <f>CONCATENATE(C249,".",IF(L249="","000",L249),".",IF(N249="","000",N249),".",IF(P249="","000",P249),".",IF(R249="","000",R249),".",IF(T249="","000",T249),".",IF(V249="","000",V249))</f>
        <v>40901.13.000.000.000.000.000</v>
      </c>
      <c r="B249" s="202">
        <v>40900</v>
      </c>
      <c r="C249" s="202">
        <v>40901</v>
      </c>
      <c r="D249" s="202" t="str">
        <f t="shared" ref="D249:D260" si="31">CONCATENATE(G249," ",F249)</f>
        <v xml:space="preserve">Power Breakfast Quinoa Bowl </v>
      </c>
      <c r="E249" s="202" t="str">
        <f t="shared" si="27"/>
        <v xml:space="preserve">BOWL_Power Breakfast Quinoa Bowl </v>
      </c>
      <c r="F249" s="202"/>
      <c r="G249" s="202" t="s">
        <v>1084</v>
      </c>
      <c r="H249" s="202"/>
      <c r="I249" s="207" t="s">
        <v>917</v>
      </c>
      <c r="J249" s="207" t="s">
        <v>919</v>
      </c>
      <c r="K249" s="202">
        <v>1</v>
      </c>
      <c r="L249" s="202">
        <v>13</v>
      </c>
      <c r="M249" s="202" t="s">
        <v>1139</v>
      </c>
      <c r="N249" s="202"/>
      <c r="O249" s="202"/>
      <c r="P249" s="202"/>
      <c r="Q249" s="202"/>
      <c r="R249" s="202"/>
      <c r="S249" s="202"/>
      <c r="T249" s="202"/>
      <c r="U249" s="202"/>
      <c r="V249" s="202"/>
      <c r="W249" s="202"/>
      <c r="X249" s="202"/>
      <c r="Y249" s="202"/>
      <c r="Z249" s="202"/>
      <c r="AA249" s="202"/>
      <c r="AB249" s="202"/>
      <c r="AC249" s="202"/>
      <c r="AD249" s="202"/>
      <c r="AE249" s="202"/>
      <c r="AF249" s="202"/>
      <c r="AG249" s="202"/>
      <c r="AH249" s="202"/>
      <c r="AI249" s="202"/>
      <c r="AJ249" s="202"/>
      <c r="AK249" s="202"/>
      <c r="AL249" s="202"/>
      <c r="AM249" s="202"/>
      <c r="AN249" s="202"/>
      <c r="AO249" s="202"/>
      <c r="AP249" s="202"/>
      <c r="AQ249" s="202"/>
      <c r="AR249" s="202"/>
      <c r="AS249" s="202"/>
      <c r="AT249" s="202"/>
      <c r="AU249" s="202"/>
      <c r="AV249" s="202"/>
      <c r="AW249" s="202"/>
      <c r="AX249" s="202"/>
      <c r="AY249" s="202"/>
      <c r="AZ249" s="202"/>
      <c r="BA249" s="202"/>
      <c r="BB249" s="202"/>
      <c r="BC249" s="202"/>
      <c r="BD249" s="1"/>
      <c r="BE249" s="1"/>
      <c r="BF249" s="1"/>
      <c r="BG249" s="1"/>
      <c r="BH249" s="1"/>
      <c r="BI249" s="1"/>
    </row>
    <row r="250" spans="1:61" s="6" customFormat="1">
      <c r="A250" s="202" t="str">
        <f>CONCATENATE(C250,".",IF(L250="","000",L250),".",IF(N250="","000",N250),".",IF(P250="","000",P250),".",IF(R250="","000",R250),".",IF(T250="","000",T250),".",IF(V250="","000",V250))</f>
        <v>1601.8.000.000.000.000.000</v>
      </c>
      <c r="B250" s="202">
        <v>1600</v>
      </c>
      <c r="C250" s="202">
        <v>1601</v>
      </c>
      <c r="D250" s="202" t="str">
        <f t="shared" si="31"/>
        <v>Tikka Masala  (Tofu)</v>
      </c>
      <c r="E250" s="202" t="str">
        <f t="shared" si="27"/>
        <v>ENTRÉE_Tikka Masala  (Tofu)</v>
      </c>
      <c r="F250" s="202" t="s">
        <v>934</v>
      </c>
      <c r="G250" s="202" t="s">
        <v>52</v>
      </c>
      <c r="H250" s="202" t="s">
        <v>53</v>
      </c>
      <c r="I250" s="207" t="s">
        <v>916</v>
      </c>
      <c r="J250" s="207" t="s">
        <v>916</v>
      </c>
      <c r="K250" s="202">
        <v>3</v>
      </c>
      <c r="L250" s="202">
        <v>8</v>
      </c>
      <c r="M250" s="202" t="s">
        <v>1139</v>
      </c>
      <c r="N250" s="202"/>
      <c r="O250" s="202"/>
      <c r="P250" s="202"/>
      <c r="Q250" s="202"/>
      <c r="R250" s="202"/>
      <c r="S250" s="202"/>
      <c r="T250" s="202"/>
      <c r="U250" s="202"/>
      <c r="V250" s="202"/>
      <c r="W250" s="202"/>
      <c r="X250" s="202"/>
      <c r="Y250" s="202"/>
      <c r="Z250" s="202"/>
      <c r="AA250" s="202"/>
      <c r="AB250" s="202"/>
      <c r="AC250" s="202"/>
      <c r="AD250" s="202"/>
      <c r="AE250" s="202"/>
      <c r="AF250" s="202"/>
      <c r="AG250" s="202"/>
      <c r="AH250" s="202"/>
      <c r="AI250" s="202"/>
      <c r="AJ250" s="202"/>
      <c r="AK250" s="202"/>
      <c r="AL250" s="202"/>
      <c r="AM250" s="202"/>
      <c r="AN250" s="202"/>
      <c r="AO250" s="202"/>
      <c r="AP250" s="202"/>
      <c r="AQ250" s="202"/>
      <c r="AR250" s="202"/>
      <c r="AS250" s="202"/>
      <c r="AT250" s="202"/>
      <c r="AU250" s="202"/>
      <c r="AV250" s="202"/>
      <c r="AW250" s="202"/>
      <c r="AX250" s="202"/>
      <c r="AY250" s="202"/>
      <c r="AZ250" s="202"/>
      <c r="BA250" s="202"/>
      <c r="BB250" s="202"/>
      <c r="BC250" s="202"/>
      <c r="BD250" s="1"/>
      <c r="BE250" s="1"/>
      <c r="BF250" s="1"/>
      <c r="BG250" s="1"/>
      <c r="BH250" s="1"/>
      <c r="BI250" s="1"/>
    </row>
    <row r="251" spans="1:61" s="6" customFormat="1" hidden="1">
      <c r="A251" s="202" t="str">
        <f>CONCATENATE(C251,".",IF(L251="","000",L251),".",IF(N251="","000",N251),".",IF(P251="","000",P251),".",IF(R251="","000",R251),".",IF(T251="","000",T251),".",IF(V251="","000",V251))</f>
        <v>8601.13.000.000.000.000.000</v>
      </c>
      <c r="B251" s="202">
        <v>8600</v>
      </c>
      <c r="C251" s="202">
        <v>8601</v>
      </c>
      <c r="D251" s="202" t="str">
        <f t="shared" si="31"/>
        <v xml:space="preserve">Herbed Quinoa </v>
      </c>
      <c r="E251" s="202" t="str">
        <f t="shared" si="27"/>
        <v xml:space="preserve">SIDE_Herbed Quinoa </v>
      </c>
      <c r="F251" s="202"/>
      <c r="G251" s="202" t="s">
        <v>104</v>
      </c>
      <c r="H251" s="202"/>
      <c r="I251" s="213" t="s">
        <v>921</v>
      </c>
      <c r="J251" s="207" t="s">
        <v>921</v>
      </c>
      <c r="K251" s="202">
        <v>1</v>
      </c>
      <c r="L251" s="202">
        <v>13</v>
      </c>
      <c r="M251" s="202" t="s">
        <v>1139</v>
      </c>
      <c r="N251" s="202"/>
      <c r="O251" s="202"/>
      <c r="P251" s="202"/>
      <c r="Q251" s="202"/>
      <c r="R251" s="202"/>
      <c r="S251" s="202"/>
      <c r="T251" s="202"/>
      <c r="U251" s="202"/>
      <c r="V251" s="202"/>
      <c r="W251" s="202"/>
      <c r="X251" s="202"/>
      <c r="Y251" s="202"/>
      <c r="Z251" s="202"/>
      <c r="AA251" s="202"/>
      <c r="AB251" s="202"/>
      <c r="AC251" s="202"/>
      <c r="AD251" s="202"/>
      <c r="AE251" s="202"/>
      <c r="AF251" s="202"/>
      <c r="AG251" s="202"/>
      <c r="AH251" s="202"/>
      <c r="AI251" s="202"/>
      <c r="AJ251" s="202"/>
      <c r="AK251" s="202"/>
      <c r="AL251" s="202"/>
      <c r="AM251" s="202"/>
      <c r="AN251" s="202"/>
      <c r="AO251" s="202"/>
      <c r="AP251" s="202"/>
      <c r="AQ251" s="202"/>
      <c r="AR251" s="202"/>
      <c r="AS251" s="202"/>
      <c r="AT251" s="202"/>
      <c r="AU251" s="202"/>
      <c r="AV251" s="202"/>
      <c r="AW251" s="202"/>
      <c r="AX251" s="202"/>
      <c r="AY251" s="202"/>
      <c r="AZ251" s="202"/>
      <c r="BA251" s="202"/>
      <c r="BB251" s="202"/>
      <c r="BC251" s="202"/>
      <c r="BD251" s="1"/>
      <c r="BE251" s="1"/>
      <c r="BF251" s="1"/>
      <c r="BG251" s="1"/>
      <c r="BH251" s="1"/>
      <c r="BI251" s="1"/>
    </row>
    <row r="252" spans="1:61" s="6" customFormat="1" hidden="1">
      <c r="A252" s="6" t="str">
        <f>CONCATENATE(C252,".",IF(L252="","000",L252),".",IF(N252="","000",N252),".",IF(P252="","000",P252),".",IF(R252="","000",R252),".",IF(T252="","000",T252),".",IF(X252="","000",X252))</f>
        <v>50901.N/A.000.000.000.000.000</v>
      </c>
      <c r="B252" s="6">
        <v>50900</v>
      </c>
      <c r="C252" s="6">
        <v>50901</v>
      </c>
      <c r="D252" s="274" t="str">
        <f t="shared" si="31"/>
        <v xml:space="preserve">Pulled BBQ Chicken Sliders </v>
      </c>
      <c r="E252" s="6" t="str">
        <f t="shared" si="27"/>
        <v xml:space="preserve">HALF TRAY_Pulled BBQ Chicken Sliders </v>
      </c>
      <c r="G252" s="6" t="s">
        <v>1077</v>
      </c>
      <c r="H252" s="6" t="s">
        <v>1078</v>
      </c>
      <c r="I252" s="6" t="s">
        <v>1011</v>
      </c>
      <c r="J252" s="213" t="s">
        <v>1011</v>
      </c>
      <c r="K252" s="202" t="s">
        <v>305</v>
      </c>
      <c r="L252" s="202" t="s">
        <v>305</v>
      </c>
      <c r="M252" s="202" t="s">
        <v>1139</v>
      </c>
    </row>
    <row r="253" spans="1:61" s="6" customFormat="1" hidden="1">
      <c r="A253" s="202" t="str">
        <f>CONCATENATE(C253,".",IF(L253="","000",L253),".",IF(N253="","000",N253),".",IF(P253="","000",P253),".",IF(R253="","000",R253),".",IF(T253="","000",T253),".",IF(V253="","000",V253))</f>
        <v>12901.14.000.000.000.000.000</v>
      </c>
      <c r="B253" s="202">
        <v>12900</v>
      </c>
      <c r="C253" s="202">
        <v>12901</v>
      </c>
      <c r="D253" s="202" t="str">
        <f t="shared" si="31"/>
        <v xml:space="preserve">Basmati Rice </v>
      </c>
      <c r="E253" s="202" t="str">
        <f t="shared" si="27"/>
        <v xml:space="preserve">SIDE_Basmati Rice </v>
      </c>
      <c r="F253" s="202"/>
      <c r="G253" s="202" t="s">
        <v>54</v>
      </c>
      <c r="H253" s="202"/>
      <c r="I253" s="213" t="s">
        <v>921</v>
      </c>
      <c r="J253" s="207" t="s">
        <v>921</v>
      </c>
      <c r="K253" s="202">
        <v>1</v>
      </c>
      <c r="L253" s="202">
        <v>14</v>
      </c>
      <c r="M253" s="202" t="s">
        <v>1139</v>
      </c>
      <c r="N253" s="202"/>
      <c r="O253" s="202"/>
      <c r="P253" s="202"/>
      <c r="Q253" s="202"/>
      <c r="R253" s="202"/>
      <c r="S253" s="202"/>
      <c r="T253" s="202"/>
      <c r="U253" s="202"/>
      <c r="V253" s="202"/>
      <c r="W253" s="202"/>
      <c r="X253" s="202"/>
      <c r="Y253" s="202"/>
      <c r="Z253" s="202"/>
      <c r="AA253" s="202"/>
      <c r="AB253" s="202"/>
      <c r="AC253" s="202"/>
      <c r="AD253" s="202"/>
      <c r="AE253" s="202"/>
      <c r="AF253" s="202"/>
      <c r="AG253" s="202"/>
      <c r="AH253" s="202"/>
      <c r="AI253" s="202"/>
      <c r="AJ253" s="202"/>
      <c r="AK253" s="202"/>
      <c r="AL253" s="202"/>
      <c r="AM253" s="202"/>
      <c r="AN253" s="202"/>
      <c r="AO253" s="202"/>
      <c r="AP253" s="202"/>
      <c r="AQ253" s="202"/>
      <c r="AR253" s="202"/>
      <c r="AS253" s="202"/>
      <c r="AT253" s="202"/>
      <c r="AU253" s="202"/>
      <c r="AV253" s="202"/>
      <c r="AW253" s="202"/>
      <c r="AX253" s="202"/>
      <c r="AY253" s="202"/>
      <c r="AZ253" s="202"/>
      <c r="BA253" s="202"/>
      <c r="BB253" s="202"/>
      <c r="BC253" s="202"/>
      <c r="BD253" s="1"/>
      <c r="BE253" s="1"/>
      <c r="BF253" s="1"/>
      <c r="BG253" s="1"/>
      <c r="BH253" s="1"/>
      <c r="BI253" s="1"/>
    </row>
    <row r="254" spans="1:61" s="6" customFormat="1" hidden="1">
      <c r="A254" s="214" t="str">
        <f>CONCATENATE(C254,".",IF(L254="","000",L254),".",IF(N254="","000",N254),".",IF(P254="","000",P254),".",IF(R254="","000",R254),".",IF(T254="","000",T254),".",IF(X254="","000",X254))</f>
        <v>50501.15.000.000.000.000.000</v>
      </c>
      <c r="B254" s="214">
        <v>50500</v>
      </c>
      <c r="C254" s="214">
        <v>50501</v>
      </c>
      <c r="D254" s="274" t="str">
        <f t="shared" si="31"/>
        <v xml:space="preserve">Herb &amp; Olive Macaroni Salad (family style) </v>
      </c>
      <c r="E254" s="202" t="str">
        <f t="shared" si="27"/>
        <v xml:space="preserve">LARGE SIDE 24oz_Herb &amp; Olive Macaroni Salad (family style) </v>
      </c>
      <c r="F254" s="1"/>
      <c r="G254" s="6" t="s">
        <v>1027</v>
      </c>
      <c r="H254" s="1"/>
      <c r="I254" s="105" t="s">
        <v>1014</v>
      </c>
      <c r="J254" s="105" t="s">
        <v>921</v>
      </c>
      <c r="K254" s="202">
        <v>1</v>
      </c>
      <c r="L254" s="1">
        <v>15</v>
      </c>
      <c r="M254" s="202" t="s">
        <v>1139</v>
      </c>
      <c r="N254" s="1"/>
      <c r="O254" s="1"/>
      <c r="P254" s="1"/>
      <c r="Q254" s="1"/>
      <c r="R254" s="1"/>
      <c r="S254" s="1"/>
      <c r="T254" s="1"/>
      <c r="U254" s="1"/>
      <c r="V254" s="1"/>
      <c r="W254" s="1"/>
      <c r="X254" s="1"/>
      <c r="Y254" s="1"/>
      <c r="Z254" s="1"/>
      <c r="AA254" s="1"/>
      <c r="AB254" s="1"/>
      <c r="AC254" s="1"/>
      <c r="AD254" s="1"/>
      <c r="AE254" s="1"/>
      <c r="AF254" s="1"/>
      <c r="AG254" s="1"/>
      <c r="AH254" s="1"/>
      <c r="AI254" s="1"/>
      <c r="AJ254" s="1"/>
      <c r="AK254" s="1"/>
      <c r="AL254" s="1"/>
      <c r="AM254" s="1"/>
      <c r="AN254" s="1"/>
      <c r="AO254" s="1"/>
      <c r="AP254" s="1"/>
      <c r="AQ254" s="1"/>
      <c r="AR254" s="1"/>
      <c r="AS254" s="1"/>
      <c r="AT254" s="1"/>
      <c r="AU254" s="1"/>
      <c r="AV254" s="1"/>
      <c r="AW254" s="1"/>
      <c r="AX254" s="1"/>
      <c r="AY254" s="1"/>
      <c r="AZ254" s="1"/>
      <c r="BA254" s="1"/>
      <c r="BB254" s="1"/>
      <c r="BC254" s="1"/>
      <c r="BD254" s="1"/>
      <c r="BE254" s="1"/>
      <c r="BF254" s="1"/>
      <c r="BG254" s="1"/>
      <c r="BH254" s="1"/>
      <c r="BI254" s="1"/>
    </row>
    <row r="255" spans="1:61" s="6" customFormat="1" hidden="1">
      <c r="A255" s="202" t="str">
        <f>CONCATENATE(C255,".",IF(L255="","000",L255),".",IF(N255="","000",N255),".",IF(P255="","000",P255),".",IF(R255="","000",R255),".",IF(T255="","000",T255),".",IF(V255="","000",V255))</f>
        <v>30901.16.000.000.000.000.000</v>
      </c>
      <c r="B255" s="202">
        <v>30900</v>
      </c>
      <c r="C255" s="202">
        <v>30901</v>
      </c>
      <c r="D255" s="202" t="str">
        <f t="shared" si="31"/>
        <v xml:space="preserve">Salmon with Dill </v>
      </c>
      <c r="E255" s="202" t="str">
        <f t="shared" si="27"/>
        <v xml:space="preserve">SIDE_Salmon with Dill </v>
      </c>
      <c r="F255" s="202"/>
      <c r="G255" s="202" t="s">
        <v>930</v>
      </c>
      <c r="H255" s="202"/>
      <c r="I255" s="213" t="s">
        <v>921</v>
      </c>
      <c r="J255" s="207" t="s">
        <v>921</v>
      </c>
      <c r="K255" s="202">
        <v>1</v>
      </c>
      <c r="L255" s="202">
        <v>16</v>
      </c>
      <c r="M255" s="202" t="s">
        <v>1139</v>
      </c>
      <c r="N255" s="202"/>
      <c r="O255" s="202"/>
      <c r="P255" s="202"/>
      <c r="Q255" s="202"/>
      <c r="R255" s="202"/>
      <c r="S255" s="202"/>
      <c r="T255" s="202"/>
      <c r="U255" s="202"/>
      <c r="V255" s="202"/>
      <c r="W255" s="202"/>
      <c r="X255" s="202"/>
      <c r="Y255" s="202"/>
      <c r="Z255" s="202"/>
      <c r="AA255" s="202"/>
      <c r="AB255" s="202"/>
      <c r="AC255" s="202"/>
      <c r="AD255" s="202"/>
      <c r="AE255" s="202"/>
      <c r="AF255" s="202"/>
      <c r="AG255" s="202"/>
      <c r="AH255" s="202"/>
      <c r="AI255" s="202"/>
      <c r="AJ255" s="202"/>
      <c r="AK255" s="202"/>
      <c r="AL255" s="202"/>
      <c r="AM255" s="202"/>
      <c r="AN255" s="202"/>
      <c r="AO255" s="202"/>
      <c r="AP255" s="202"/>
      <c r="AQ255" s="202"/>
      <c r="AR255" s="202"/>
      <c r="AS255" s="202"/>
      <c r="AT255" s="202"/>
      <c r="AU255" s="202"/>
      <c r="AV255" s="202"/>
      <c r="AW255" s="202"/>
      <c r="AX255" s="202"/>
      <c r="AY255" s="202"/>
      <c r="AZ255" s="202"/>
      <c r="BA255" s="202"/>
      <c r="BB255" s="202"/>
      <c r="BC255" s="202"/>
      <c r="BD255" s="1"/>
      <c r="BE255" s="1"/>
      <c r="BF255" s="1"/>
      <c r="BG255" s="1"/>
      <c r="BH255" s="1"/>
      <c r="BI255" s="1"/>
    </row>
    <row r="256" spans="1:61" s="6" customFormat="1" hidden="1">
      <c r="A256" s="202" t="str">
        <f>CONCATENATE(C256,".",IF(L256="","000",L256),".",IF(N256="","000",N256),".",IF(P256="","000",P256),".",IF(R256="","000",R256),".",IF(T256="","000",T256),".",IF(V256="","000",V256))</f>
        <v>40201.17.000.000.000.000.000</v>
      </c>
      <c r="B256" s="202">
        <v>40200</v>
      </c>
      <c r="C256" s="202">
        <v>40201</v>
      </c>
      <c r="D256" s="202" t="str">
        <f t="shared" si="31"/>
        <v xml:space="preserve">Roasted Shrimp </v>
      </c>
      <c r="E256" s="202" t="str">
        <f t="shared" si="27"/>
        <v xml:space="preserve">SIDE_Roasted Shrimp </v>
      </c>
      <c r="F256" s="202"/>
      <c r="G256" s="202" t="s">
        <v>933</v>
      </c>
      <c r="H256" s="202"/>
      <c r="I256" s="213" t="s">
        <v>921</v>
      </c>
      <c r="J256" s="207" t="s">
        <v>921</v>
      </c>
      <c r="K256" s="202">
        <v>1</v>
      </c>
      <c r="L256" s="202">
        <v>17</v>
      </c>
      <c r="M256" s="202" t="s">
        <v>1139</v>
      </c>
      <c r="N256" s="202"/>
      <c r="O256" s="202"/>
      <c r="P256" s="202"/>
      <c r="Q256" s="202"/>
      <c r="R256" s="202"/>
      <c r="S256" s="202"/>
      <c r="T256" s="202"/>
      <c r="U256" s="202"/>
      <c r="V256" s="202"/>
      <c r="W256" s="202"/>
      <c r="X256" s="202"/>
      <c r="Y256" s="202"/>
      <c r="Z256" s="202"/>
      <c r="AA256" s="202"/>
      <c r="AB256" s="202"/>
      <c r="AC256" s="202"/>
      <c r="AD256" s="202"/>
      <c r="AE256" s="202"/>
      <c r="AF256" s="202"/>
      <c r="AG256" s="202"/>
      <c r="AH256" s="202"/>
      <c r="AI256" s="202"/>
      <c r="AJ256" s="202"/>
      <c r="AK256" s="202"/>
      <c r="AL256" s="202"/>
      <c r="AM256" s="202"/>
      <c r="AN256" s="202"/>
      <c r="AO256" s="202"/>
      <c r="AP256" s="202"/>
      <c r="AQ256" s="202"/>
      <c r="AR256" s="202"/>
      <c r="AS256" s="202"/>
      <c r="AT256" s="202"/>
      <c r="AU256" s="202"/>
      <c r="AV256" s="202"/>
      <c r="AW256" s="202"/>
      <c r="AX256" s="202"/>
      <c r="AY256" s="202"/>
      <c r="AZ256" s="202"/>
      <c r="BA256" s="202"/>
      <c r="BB256" s="202"/>
      <c r="BC256" s="202"/>
      <c r="BD256" s="1"/>
      <c r="BE256" s="1"/>
      <c r="BF256" s="1"/>
      <c r="BG256" s="1"/>
      <c r="BH256" s="1"/>
      <c r="BI256" s="1"/>
    </row>
    <row r="257" spans="1:16383" s="6" customFormat="1" hidden="1">
      <c r="A257" s="202" t="str">
        <f>CONCATENATE(C257,".",IF(L257="","000",L257),".",IF(N257="","000",N257),".",IF(P257="","000",P257),".",IF(R257="","000",R257),".",IF(T257="","000",T257),".",IF(V257="","000",V257))</f>
        <v>13001.18.000.000.000.000.000</v>
      </c>
      <c r="B257" s="202">
        <v>13000</v>
      </c>
      <c r="C257" s="202">
        <v>13001</v>
      </c>
      <c r="D257" s="202" t="str">
        <f t="shared" si="31"/>
        <v xml:space="preserve">Pulled BBQ Chicken </v>
      </c>
      <c r="E257" s="202" t="str">
        <f t="shared" si="27"/>
        <v xml:space="preserve">SIDE_Pulled BBQ Chicken </v>
      </c>
      <c r="F257" s="202"/>
      <c r="G257" s="202" t="s">
        <v>246</v>
      </c>
      <c r="H257" s="202"/>
      <c r="I257" s="213" t="s">
        <v>921</v>
      </c>
      <c r="J257" s="207" t="s">
        <v>921</v>
      </c>
      <c r="K257" s="202">
        <v>1</v>
      </c>
      <c r="L257" s="202">
        <v>18</v>
      </c>
      <c r="M257" s="202" t="s">
        <v>1139</v>
      </c>
      <c r="N257" s="202"/>
      <c r="O257" s="202"/>
      <c r="P257" s="202"/>
      <c r="Q257" s="202"/>
      <c r="R257" s="202"/>
      <c r="S257" s="202"/>
      <c r="T257" s="202"/>
      <c r="U257" s="202"/>
      <c r="V257" s="202"/>
      <c r="W257" s="202"/>
      <c r="X257" s="202"/>
      <c r="Y257" s="202"/>
      <c r="Z257" s="202"/>
      <c r="AA257" s="202"/>
      <c r="AB257" s="202"/>
      <c r="AC257" s="202"/>
      <c r="AD257" s="202"/>
      <c r="AE257" s="202"/>
      <c r="AF257" s="202"/>
      <c r="AG257" s="202"/>
      <c r="AH257" s="202"/>
      <c r="AI257" s="202"/>
      <c r="AJ257" s="202"/>
      <c r="AK257" s="202"/>
      <c r="AL257" s="202"/>
      <c r="AM257" s="202"/>
      <c r="AN257" s="202"/>
      <c r="AO257" s="202"/>
      <c r="AP257" s="202"/>
      <c r="AQ257" s="202"/>
      <c r="AR257" s="202"/>
      <c r="AS257" s="202"/>
      <c r="AT257" s="202"/>
      <c r="AU257" s="202"/>
      <c r="AV257" s="202"/>
      <c r="AW257" s="202"/>
      <c r="AX257" s="202"/>
      <c r="AY257" s="202"/>
      <c r="AZ257" s="202"/>
      <c r="BA257" s="202"/>
      <c r="BB257" s="202"/>
      <c r="BC257" s="202"/>
      <c r="BD257" s="1"/>
      <c r="BE257" s="1"/>
      <c r="BF257" s="1"/>
      <c r="BG257" s="1"/>
      <c r="BH257" s="1"/>
      <c r="BI257" s="1"/>
    </row>
    <row r="258" spans="1:16383" s="6" customFormat="1" hidden="1">
      <c r="A258" s="202" t="str">
        <f>CONCATENATE(C258,".",IF(L258="","000",L258),".",IF(N258="","000",N258),".",IF(P258="","000",P258),".",IF(R258="","000",R258),".",IF(T258="","000",T258),".",IF(V258="","000",V258))</f>
        <v>7102.19.000.000.000.000.000</v>
      </c>
      <c r="B258" s="202">
        <v>7100</v>
      </c>
      <c r="C258" s="202">
        <v>7102</v>
      </c>
      <c r="D258" s="202" t="str">
        <f t="shared" si="31"/>
        <v xml:space="preserve">Turkey Meatballs  </v>
      </c>
      <c r="E258" s="212" t="str">
        <f t="shared" si="27"/>
        <v xml:space="preserve">SIDE_Turkey Meatballs  </v>
      </c>
      <c r="F258" s="212"/>
      <c r="G258" s="212" t="s">
        <v>198</v>
      </c>
      <c r="H258" s="212" t="s">
        <v>199</v>
      </c>
      <c r="I258" s="206" t="s">
        <v>921</v>
      </c>
      <c r="J258" s="207" t="s">
        <v>921</v>
      </c>
      <c r="K258" s="202">
        <v>1</v>
      </c>
      <c r="L258" s="202">
        <v>19</v>
      </c>
      <c r="M258" s="202" t="s">
        <v>1139</v>
      </c>
      <c r="N258" s="202"/>
      <c r="O258" s="202"/>
      <c r="P258" s="202"/>
      <c r="Q258" s="202"/>
      <c r="R258" s="202"/>
      <c r="S258" s="202"/>
      <c r="T258" s="202"/>
      <c r="U258" s="202"/>
      <c r="V258" s="202"/>
      <c r="W258" s="202"/>
      <c r="X258" s="202"/>
      <c r="Y258" s="202"/>
      <c r="Z258" s="202"/>
      <c r="AA258" s="202"/>
      <c r="AB258" s="202"/>
      <c r="AC258" s="202"/>
      <c r="AD258" s="202"/>
      <c r="AE258" s="202"/>
      <c r="AF258" s="202"/>
      <c r="AG258" s="202"/>
      <c r="AH258" s="202"/>
      <c r="AI258" s="202"/>
      <c r="AJ258" s="202"/>
      <c r="AK258" s="202"/>
      <c r="AL258" s="202"/>
      <c r="AM258" s="202"/>
      <c r="AN258" s="202"/>
      <c r="AO258" s="202"/>
      <c r="AP258" s="202"/>
      <c r="AQ258" s="202"/>
      <c r="AR258" s="202"/>
      <c r="AS258" s="202"/>
      <c r="AT258" s="202"/>
      <c r="AU258" s="202"/>
      <c r="AV258" s="202"/>
      <c r="AW258" s="202"/>
      <c r="AX258" s="202"/>
      <c r="AY258" s="202"/>
      <c r="AZ258" s="202"/>
      <c r="BA258" s="202"/>
      <c r="BB258" s="202"/>
      <c r="BC258" s="202"/>
      <c r="BD258" s="1"/>
      <c r="BE258" s="1"/>
      <c r="BF258" s="1"/>
      <c r="BG258" s="1"/>
      <c r="BH258" s="1"/>
      <c r="BI258" s="1"/>
    </row>
    <row r="259" spans="1:16383" s="6" customFormat="1" hidden="1">
      <c r="A259" s="6" t="str">
        <f>CONCATENATE(C259,".",IF(L259="","000",L259),".",IF(N259="","000",N259),".",IF(P259="","000",P259),".",IF(R259="","000",R259),".",IF(T259="","000",T259),".",IF(X259="","000",X259))</f>
        <v>4901.7.000.000.000.000.000</v>
      </c>
      <c r="B259" s="6">
        <v>4900</v>
      </c>
      <c r="C259" s="6">
        <v>4901</v>
      </c>
      <c r="D259" s="6" t="str">
        <f t="shared" si="31"/>
        <v xml:space="preserve">Sunrise Fruit Bowl </v>
      </c>
      <c r="E259" s="6" t="str">
        <f t="shared" si="27"/>
        <v xml:space="preserve">BREAKFAST_Sunrise Fruit Bowl </v>
      </c>
      <c r="G259" s="6" t="s">
        <v>156</v>
      </c>
      <c r="I259" s="6" t="s">
        <v>919</v>
      </c>
      <c r="J259" s="6" t="s">
        <v>919</v>
      </c>
      <c r="K259" s="6">
        <v>1</v>
      </c>
      <c r="L259" s="6">
        <v>7</v>
      </c>
      <c r="M259" s="6" t="s">
        <v>1139</v>
      </c>
      <c r="V259" s="6">
        <v>609</v>
      </c>
      <c r="W259" s="6" t="s">
        <v>1140</v>
      </c>
    </row>
    <row r="260" spans="1:16383" s="110" customFormat="1">
      <c r="A260" s="202" t="str">
        <f>CONCATENATE(C260,".",IF(L260="","000",L260),".",IF(N260="","000",N260),".",IF(P260="","000",P260),".",IF(R260="","000",R260),".",IF(T260="","000",T260),".",IF(V260="","000",V260))</f>
        <v>1602.8.000.000.000.000.000</v>
      </c>
      <c r="B260" s="202">
        <v>1600</v>
      </c>
      <c r="C260" s="202">
        <v>1602</v>
      </c>
      <c r="D260" s="202" t="str">
        <f t="shared" si="31"/>
        <v>Tikka Masala  (Chicken)</v>
      </c>
      <c r="E260" s="202" t="str">
        <f t="shared" si="27"/>
        <v>ENTRÉE_Tikka Masala  (Chicken)</v>
      </c>
      <c r="F260" s="202" t="s">
        <v>936</v>
      </c>
      <c r="G260" s="202" t="s">
        <v>52</v>
      </c>
      <c r="H260" s="202" t="s">
        <v>53</v>
      </c>
      <c r="I260" s="207" t="s">
        <v>916</v>
      </c>
      <c r="J260" s="207" t="s">
        <v>916</v>
      </c>
      <c r="K260" s="202">
        <v>3</v>
      </c>
      <c r="L260" s="202">
        <v>8</v>
      </c>
      <c r="M260" s="202" t="s">
        <v>1139</v>
      </c>
      <c r="N260" s="202"/>
      <c r="O260" s="202"/>
      <c r="P260" s="202"/>
      <c r="Q260" s="202"/>
      <c r="R260" s="202"/>
      <c r="S260" s="202"/>
      <c r="T260" s="202"/>
      <c r="U260" s="202"/>
      <c r="V260" s="202"/>
      <c r="W260" s="202"/>
      <c r="X260" s="202"/>
      <c r="Y260" s="202"/>
      <c r="Z260" s="202"/>
      <c r="AA260" s="202"/>
      <c r="AB260" s="202"/>
      <c r="AC260" s="202"/>
      <c r="AD260" s="202"/>
      <c r="AE260" s="202"/>
      <c r="AF260" s="202"/>
      <c r="AG260" s="202"/>
      <c r="AH260" s="202"/>
      <c r="AI260" s="202"/>
      <c r="AJ260" s="202"/>
      <c r="AK260" s="202"/>
      <c r="AL260" s="202"/>
      <c r="AM260" s="202"/>
      <c r="AN260" s="202"/>
      <c r="AO260" s="202"/>
      <c r="AP260" s="202"/>
      <c r="AQ260" s="202"/>
      <c r="AR260" s="202"/>
      <c r="AS260" s="202"/>
      <c r="AT260" s="202"/>
      <c r="AU260" s="202"/>
      <c r="AV260" s="202"/>
      <c r="AW260" s="202"/>
      <c r="AX260" s="202"/>
      <c r="AY260" s="202"/>
      <c r="AZ260" s="202"/>
      <c r="BA260" s="202"/>
      <c r="BB260" s="202"/>
      <c r="BC260" s="202"/>
      <c r="BD260" s="1"/>
      <c r="BE260" s="1"/>
      <c r="BF260" s="1"/>
      <c r="BG260" s="1"/>
      <c r="BH260" s="1"/>
      <c r="BI260" s="1"/>
      <c r="BJ260" s="84"/>
      <c r="BK260" s="84"/>
      <c r="BL260" s="84"/>
      <c r="BM260" s="84"/>
      <c r="BN260" s="84"/>
      <c r="BO260" s="84"/>
      <c r="BP260" s="84"/>
      <c r="BQ260" s="84"/>
      <c r="BR260" s="84"/>
      <c r="BS260" s="84"/>
      <c r="BT260" s="84"/>
      <c r="BU260" s="84"/>
      <c r="BV260" s="84"/>
      <c r="BW260" s="84"/>
      <c r="BX260" s="84"/>
      <c r="BY260" s="84"/>
      <c r="BZ260" s="84"/>
      <c r="CA260" s="84"/>
      <c r="CB260" s="84"/>
      <c r="CC260" s="84"/>
      <c r="CD260" s="84"/>
      <c r="CE260" s="84"/>
      <c r="CF260" s="84"/>
      <c r="CG260" s="84"/>
      <c r="CH260" s="84"/>
      <c r="CI260" s="84"/>
      <c r="CJ260" s="84"/>
      <c r="CK260" s="84"/>
      <c r="CL260" s="84"/>
      <c r="CM260" s="84"/>
      <c r="CN260" s="84"/>
      <c r="CO260" s="84"/>
      <c r="CP260" s="84"/>
      <c r="CQ260" s="84"/>
      <c r="CR260" s="84"/>
      <c r="CS260" s="84"/>
      <c r="CT260" s="84"/>
      <c r="CU260" s="84"/>
      <c r="CV260" s="84"/>
      <c r="CW260" s="84"/>
      <c r="CX260" s="84"/>
      <c r="CY260" s="84"/>
      <c r="CZ260" s="84"/>
      <c r="DA260" s="84"/>
      <c r="DB260" s="84"/>
      <c r="DC260" s="84"/>
      <c r="DD260" s="84"/>
      <c r="DE260" s="84"/>
      <c r="DF260" s="84"/>
      <c r="DG260" s="84"/>
      <c r="DH260" s="84"/>
      <c r="DI260" s="84"/>
      <c r="DJ260" s="84"/>
      <c r="DK260" s="84"/>
      <c r="DL260" s="84"/>
      <c r="DM260" s="84"/>
      <c r="DN260" s="84"/>
      <c r="DO260" s="84"/>
      <c r="DP260" s="84"/>
      <c r="DQ260" s="84"/>
      <c r="DR260" s="84"/>
      <c r="DS260" s="84"/>
      <c r="DT260" s="84"/>
      <c r="DU260" s="84"/>
      <c r="DV260" s="84"/>
      <c r="DW260" s="84"/>
      <c r="DX260" s="84"/>
      <c r="DY260" s="84"/>
      <c r="DZ260" s="84"/>
      <c r="EA260" s="84"/>
      <c r="EB260" s="84"/>
      <c r="EC260" s="84"/>
      <c r="ED260" s="84"/>
      <c r="EE260" s="84"/>
      <c r="EF260" s="84"/>
      <c r="EG260" s="84"/>
      <c r="EH260" s="84"/>
      <c r="EI260" s="84"/>
      <c r="EJ260" s="84"/>
      <c r="EK260" s="84"/>
      <c r="EL260" s="84"/>
      <c r="EM260" s="84"/>
      <c r="EN260" s="84"/>
      <c r="EO260" s="84"/>
      <c r="EP260" s="84"/>
      <c r="EQ260" s="84"/>
      <c r="ER260" s="84"/>
      <c r="ES260" s="84"/>
      <c r="ET260" s="84"/>
      <c r="EU260" s="84"/>
      <c r="EV260" s="84"/>
      <c r="EW260" s="84"/>
      <c r="EX260" s="84"/>
      <c r="EY260" s="84"/>
      <c r="EZ260" s="84"/>
      <c r="FA260" s="84"/>
      <c r="FB260" s="84"/>
      <c r="FC260" s="84"/>
      <c r="FD260" s="84"/>
      <c r="FE260" s="84"/>
      <c r="FF260" s="84"/>
      <c r="FG260" s="84"/>
      <c r="FH260" s="84"/>
      <c r="FI260" s="84"/>
      <c r="FJ260" s="84"/>
      <c r="FK260" s="84"/>
      <c r="FL260" s="84"/>
      <c r="FM260" s="84"/>
      <c r="FN260" s="84"/>
      <c r="FO260" s="84"/>
      <c r="FP260" s="84"/>
      <c r="FQ260" s="84"/>
      <c r="FR260" s="84"/>
      <c r="FS260" s="84"/>
      <c r="FT260" s="84"/>
      <c r="FU260" s="84"/>
      <c r="FV260" s="84"/>
      <c r="FW260" s="84"/>
      <c r="FX260" s="84"/>
      <c r="FY260" s="84"/>
      <c r="FZ260" s="84"/>
      <c r="GA260" s="84"/>
      <c r="GB260" s="84"/>
      <c r="GC260" s="84"/>
      <c r="GD260" s="84"/>
      <c r="GE260" s="84"/>
      <c r="GF260" s="84"/>
      <c r="GG260" s="84"/>
      <c r="GH260" s="84"/>
      <c r="GI260" s="84"/>
      <c r="GJ260" s="84"/>
      <c r="GK260" s="84"/>
      <c r="GL260" s="84"/>
      <c r="GM260" s="84"/>
      <c r="GN260" s="84"/>
      <c r="GO260" s="84"/>
      <c r="GP260" s="84"/>
      <c r="GQ260" s="84"/>
      <c r="GR260" s="84"/>
      <c r="GS260" s="84"/>
      <c r="GT260" s="84"/>
      <c r="GU260" s="84"/>
      <c r="GV260" s="84"/>
      <c r="GW260" s="84"/>
      <c r="GX260" s="84"/>
      <c r="GY260" s="84"/>
      <c r="GZ260" s="84"/>
      <c r="HA260" s="84"/>
      <c r="HB260" s="84"/>
      <c r="HC260" s="84"/>
      <c r="HD260" s="84"/>
      <c r="HE260" s="84"/>
      <c r="HF260" s="84"/>
      <c r="HG260" s="84"/>
      <c r="HH260" s="84"/>
      <c r="HI260" s="84"/>
      <c r="HJ260" s="84"/>
      <c r="HK260" s="84"/>
      <c r="HL260" s="84"/>
      <c r="HM260" s="84"/>
      <c r="HN260" s="84"/>
      <c r="HO260" s="84"/>
      <c r="HP260" s="84"/>
      <c r="HQ260" s="84"/>
      <c r="HR260" s="84"/>
      <c r="HS260" s="84"/>
      <c r="HT260" s="84"/>
      <c r="HU260" s="84"/>
      <c r="HV260" s="84"/>
      <c r="HW260" s="84"/>
      <c r="HX260" s="84"/>
      <c r="HY260" s="84"/>
      <c r="HZ260" s="84"/>
      <c r="IA260" s="84"/>
      <c r="IB260" s="84"/>
      <c r="IC260" s="84"/>
      <c r="ID260" s="84"/>
      <c r="IE260" s="84"/>
      <c r="IF260" s="84"/>
      <c r="IG260" s="84"/>
      <c r="IH260" s="84"/>
      <c r="II260" s="84"/>
      <c r="IJ260" s="84"/>
      <c r="IK260" s="84"/>
      <c r="IL260" s="84"/>
      <c r="IM260" s="84"/>
      <c r="IN260" s="84"/>
      <c r="IO260" s="84"/>
      <c r="IP260" s="84"/>
      <c r="IQ260" s="84"/>
      <c r="IR260" s="84"/>
      <c r="IS260" s="84"/>
      <c r="IT260" s="84"/>
      <c r="IU260" s="84"/>
      <c r="IV260" s="84"/>
      <c r="IW260" s="84"/>
      <c r="IX260" s="84"/>
      <c r="IY260" s="84"/>
      <c r="IZ260" s="84"/>
      <c r="JA260" s="84"/>
      <c r="JB260" s="84"/>
      <c r="JC260" s="84"/>
      <c r="JD260" s="84"/>
      <c r="JE260" s="84"/>
      <c r="JF260" s="84"/>
      <c r="JG260" s="84"/>
      <c r="JH260" s="84"/>
      <c r="JI260" s="84"/>
      <c r="JJ260" s="84"/>
      <c r="JK260" s="84"/>
      <c r="JL260" s="84"/>
      <c r="JM260" s="84"/>
      <c r="JN260" s="84"/>
      <c r="JO260" s="84"/>
      <c r="JP260" s="84"/>
      <c r="JQ260" s="84"/>
      <c r="JR260" s="84"/>
      <c r="JS260" s="84"/>
      <c r="JT260" s="84"/>
      <c r="JU260" s="84"/>
      <c r="JV260" s="84"/>
      <c r="JW260" s="84"/>
      <c r="JX260" s="84"/>
      <c r="JY260" s="84"/>
      <c r="JZ260" s="84"/>
      <c r="KA260" s="84"/>
      <c r="KB260" s="84"/>
      <c r="KC260" s="84"/>
      <c r="KD260" s="84"/>
      <c r="KE260" s="84"/>
      <c r="KF260" s="84"/>
      <c r="KG260" s="84"/>
      <c r="KH260" s="84"/>
      <c r="KI260" s="84"/>
      <c r="KJ260" s="84"/>
      <c r="KK260" s="84"/>
      <c r="KL260" s="84"/>
      <c r="KM260" s="84"/>
      <c r="KN260" s="84"/>
      <c r="KO260" s="84"/>
      <c r="KP260" s="84"/>
      <c r="KQ260" s="84"/>
      <c r="KR260" s="84"/>
      <c r="KS260" s="84"/>
      <c r="KT260" s="84"/>
      <c r="KU260" s="84"/>
      <c r="KV260" s="84"/>
      <c r="KW260" s="84"/>
      <c r="KX260" s="84"/>
      <c r="KY260" s="84"/>
      <c r="KZ260" s="84"/>
      <c r="LA260" s="84"/>
      <c r="LB260" s="84"/>
      <c r="LC260" s="84"/>
      <c r="LD260" s="84"/>
      <c r="LE260" s="84"/>
      <c r="LF260" s="84"/>
      <c r="LG260" s="84"/>
      <c r="LH260" s="84"/>
      <c r="LI260" s="84"/>
      <c r="LJ260" s="84"/>
      <c r="LK260" s="84"/>
      <c r="LL260" s="84"/>
      <c r="LM260" s="84"/>
      <c r="LN260" s="84"/>
      <c r="LO260" s="84"/>
      <c r="LP260" s="84"/>
      <c r="LQ260" s="84"/>
      <c r="LR260" s="84"/>
      <c r="LS260" s="84"/>
      <c r="LT260" s="84"/>
      <c r="LU260" s="84"/>
      <c r="LV260" s="84"/>
      <c r="LW260" s="84"/>
      <c r="LX260" s="84"/>
      <c r="LY260" s="84"/>
      <c r="LZ260" s="84"/>
      <c r="MA260" s="84"/>
      <c r="MB260" s="84"/>
      <c r="MC260" s="84"/>
      <c r="MD260" s="84"/>
      <c r="ME260" s="84"/>
      <c r="MF260" s="84"/>
      <c r="MG260" s="84"/>
      <c r="MH260" s="84"/>
      <c r="MI260" s="84"/>
      <c r="MJ260" s="84"/>
      <c r="MK260" s="84"/>
      <c r="ML260" s="84"/>
      <c r="MM260" s="84"/>
      <c r="MN260" s="84"/>
      <c r="MO260" s="84"/>
      <c r="MP260" s="84"/>
      <c r="MQ260" s="84"/>
      <c r="MR260" s="84"/>
      <c r="MS260" s="84"/>
      <c r="MT260" s="84"/>
      <c r="MU260" s="84"/>
      <c r="MV260" s="84"/>
      <c r="MW260" s="84"/>
      <c r="MX260" s="84"/>
      <c r="MY260" s="84"/>
      <c r="MZ260" s="84"/>
      <c r="NA260" s="84"/>
      <c r="NB260" s="84"/>
      <c r="NC260" s="84"/>
      <c r="ND260" s="84"/>
      <c r="NE260" s="84"/>
      <c r="NF260" s="84"/>
      <c r="NG260" s="84"/>
      <c r="NH260" s="84"/>
      <c r="NI260" s="84"/>
      <c r="NJ260" s="84"/>
      <c r="NK260" s="84"/>
      <c r="NL260" s="84"/>
      <c r="NM260" s="84"/>
      <c r="NN260" s="84"/>
      <c r="NO260" s="84"/>
      <c r="NP260" s="84"/>
      <c r="NQ260" s="84"/>
      <c r="NR260" s="84"/>
      <c r="NS260" s="84"/>
      <c r="NT260" s="84"/>
      <c r="NU260" s="84"/>
      <c r="NV260" s="84"/>
      <c r="NW260" s="84"/>
      <c r="NX260" s="84"/>
      <c r="NY260" s="84"/>
      <c r="NZ260" s="84"/>
      <c r="OA260" s="84"/>
      <c r="OB260" s="84"/>
      <c r="OC260" s="84"/>
      <c r="OD260" s="84"/>
      <c r="OE260" s="84"/>
      <c r="OF260" s="84"/>
      <c r="OG260" s="84"/>
      <c r="OH260" s="84"/>
      <c r="OI260" s="84"/>
      <c r="OJ260" s="84"/>
      <c r="OK260" s="84"/>
      <c r="OL260" s="84"/>
      <c r="OM260" s="84"/>
      <c r="ON260" s="84"/>
      <c r="OO260" s="84"/>
      <c r="OP260" s="84"/>
      <c r="OQ260" s="84"/>
      <c r="OR260" s="84"/>
      <c r="OS260" s="84"/>
      <c r="OT260" s="84"/>
      <c r="OU260" s="84"/>
      <c r="OV260" s="84"/>
      <c r="OW260" s="84"/>
      <c r="OX260" s="84"/>
      <c r="OY260" s="84"/>
      <c r="OZ260" s="84"/>
      <c r="PA260" s="84"/>
      <c r="PB260" s="84"/>
      <c r="PC260" s="84"/>
      <c r="PD260" s="84"/>
      <c r="PE260" s="84"/>
      <c r="PF260" s="84"/>
      <c r="PG260" s="84"/>
      <c r="PH260" s="84"/>
      <c r="PI260" s="84"/>
      <c r="PJ260" s="84"/>
      <c r="PK260" s="84"/>
      <c r="PL260" s="84"/>
      <c r="PM260" s="84"/>
      <c r="PN260" s="84"/>
      <c r="PO260" s="84"/>
      <c r="PP260" s="84"/>
      <c r="PQ260" s="84"/>
      <c r="PR260" s="84"/>
      <c r="PS260" s="84"/>
      <c r="PT260" s="84"/>
      <c r="PU260" s="84"/>
      <c r="PV260" s="84"/>
      <c r="PW260" s="84"/>
      <c r="PX260" s="84"/>
      <c r="PY260" s="84"/>
      <c r="PZ260" s="84"/>
      <c r="QA260" s="84"/>
      <c r="QB260" s="84"/>
      <c r="QC260" s="84"/>
      <c r="QD260" s="84"/>
      <c r="QE260" s="84"/>
      <c r="QF260" s="84"/>
      <c r="QG260" s="84"/>
      <c r="QH260" s="84"/>
      <c r="QI260" s="84"/>
      <c r="QJ260" s="84"/>
      <c r="QK260" s="84"/>
      <c r="QL260" s="84"/>
      <c r="QM260" s="84"/>
      <c r="QN260" s="84"/>
      <c r="QO260" s="84"/>
      <c r="QP260" s="84"/>
      <c r="QQ260" s="84"/>
      <c r="QR260" s="84"/>
      <c r="QS260" s="84"/>
      <c r="QT260" s="84"/>
      <c r="QU260" s="84"/>
      <c r="QV260" s="84"/>
      <c r="QW260" s="84"/>
      <c r="QX260" s="84"/>
      <c r="QY260" s="84"/>
      <c r="QZ260" s="84"/>
      <c r="RA260" s="84"/>
      <c r="RB260" s="84"/>
      <c r="RC260" s="84"/>
      <c r="RD260" s="84"/>
      <c r="RE260" s="84"/>
      <c r="RF260" s="84"/>
      <c r="RG260" s="84"/>
      <c r="RH260" s="84"/>
      <c r="RI260" s="84"/>
      <c r="RJ260" s="84"/>
      <c r="RK260" s="84"/>
      <c r="RL260" s="84"/>
      <c r="RM260" s="84"/>
      <c r="RN260" s="84"/>
      <c r="RO260" s="84"/>
      <c r="RP260" s="84"/>
      <c r="RQ260" s="84"/>
      <c r="RR260" s="84"/>
      <c r="RS260" s="84"/>
      <c r="RT260" s="84"/>
      <c r="RU260" s="84"/>
      <c r="RV260" s="84"/>
      <c r="RW260" s="84"/>
      <c r="RX260" s="84"/>
      <c r="RY260" s="84"/>
      <c r="RZ260" s="84"/>
      <c r="SA260" s="84"/>
      <c r="SB260" s="84"/>
      <c r="SC260" s="84"/>
      <c r="SD260" s="84"/>
      <c r="SE260" s="84"/>
      <c r="SF260" s="84"/>
      <c r="SG260" s="84"/>
      <c r="SH260" s="84"/>
      <c r="SI260" s="84"/>
      <c r="SJ260" s="84"/>
      <c r="SK260" s="84"/>
      <c r="SL260" s="84"/>
      <c r="SM260" s="84"/>
      <c r="SN260" s="84"/>
      <c r="SO260" s="84"/>
      <c r="SP260" s="84"/>
      <c r="SQ260" s="84"/>
      <c r="SR260" s="84"/>
      <c r="SS260" s="84"/>
      <c r="ST260" s="84"/>
      <c r="SU260" s="84"/>
      <c r="SV260" s="84"/>
      <c r="SW260" s="84"/>
      <c r="SX260" s="84"/>
      <c r="SY260" s="84"/>
      <c r="SZ260" s="84"/>
      <c r="TA260" s="84"/>
      <c r="TB260" s="84"/>
      <c r="TC260" s="84"/>
      <c r="TD260" s="84"/>
      <c r="TE260" s="84"/>
      <c r="TF260" s="84"/>
      <c r="TG260" s="84"/>
      <c r="TH260" s="84"/>
      <c r="TI260" s="84"/>
      <c r="TJ260" s="84"/>
      <c r="TK260" s="84"/>
      <c r="TL260" s="84"/>
      <c r="TM260" s="84"/>
      <c r="TN260" s="84"/>
      <c r="TO260" s="84"/>
      <c r="TP260" s="84"/>
      <c r="TQ260" s="84"/>
      <c r="TR260" s="84"/>
      <c r="TS260" s="84"/>
      <c r="TT260" s="84"/>
      <c r="TU260" s="84"/>
      <c r="TV260" s="84"/>
      <c r="TW260" s="84"/>
      <c r="TX260" s="84"/>
      <c r="TY260" s="84"/>
      <c r="TZ260" s="84"/>
      <c r="UA260" s="84"/>
      <c r="UB260" s="84"/>
      <c r="UC260" s="84"/>
      <c r="UD260" s="84"/>
      <c r="UE260" s="84"/>
      <c r="UF260" s="84"/>
      <c r="UG260" s="84"/>
      <c r="UH260" s="84"/>
      <c r="UI260" s="84"/>
      <c r="UJ260" s="84"/>
      <c r="UK260" s="84"/>
      <c r="UL260" s="84"/>
      <c r="UM260" s="84"/>
      <c r="UN260" s="84"/>
      <c r="UO260" s="84"/>
      <c r="UP260" s="84"/>
      <c r="UQ260" s="84"/>
      <c r="UR260" s="84"/>
      <c r="US260" s="84"/>
      <c r="UT260" s="84"/>
      <c r="UU260" s="84"/>
      <c r="UV260" s="84"/>
      <c r="UW260" s="84"/>
      <c r="UX260" s="84"/>
      <c r="UY260" s="84"/>
      <c r="UZ260" s="84"/>
      <c r="VA260" s="84"/>
      <c r="VB260" s="84"/>
      <c r="VC260" s="84"/>
      <c r="VD260" s="84"/>
      <c r="VE260" s="84"/>
      <c r="VF260" s="84"/>
      <c r="VG260" s="84"/>
      <c r="VH260" s="84"/>
      <c r="VI260" s="84"/>
      <c r="VJ260" s="84"/>
      <c r="VK260" s="84"/>
      <c r="VL260" s="84"/>
      <c r="VM260" s="84"/>
      <c r="VN260" s="84"/>
      <c r="VO260" s="84"/>
      <c r="VP260" s="84"/>
      <c r="VQ260" s="84"/>
      <c r="VR260" s="84"/>
      <c r="VS260" s="84"/>
      <c r="VT260" s="84"/>
      <c r="VU260" s="84"/>
      <c r="VV260" s="84"/>
      <c r="VW260" s="84"/>
      <c r="VX260" s="84"/>
      <c r="VY260" s="84"/>
      <c r="VZ260" s="84"/>
      <c r="WA260" s="84"/>
      <c r="WB260" s="84"/>
      <c r="WC260" s="84"/>
      <c r="WD260" s="84"/>
      <c r="WE260" s="84"/>
      <c r="WF260" s="84"/>
      <c r="WG260" s="84"/>
      <c r="WH260" s="84"/>
      <c r="WI260" s="84"/>
      <c r="WJ260" s="84"/>
      <c r="WK260" s="84"/>
      <c r="WL260" s="84"/>
      <c r="WM260" s="84"/>
      <c r="WN260" s="84"/>
      <c r="WO260" s="84"/>
      <c r="WP260" s="84"/>
      <c r="WQ260" s="84"/>
      <c r="WR260" s="84"/>
      <c r="WS260" s="84"/>
      <c r="WT260" s="84"/>
      <c r="WU260" s="84"/>
      <c r="WV260" s="84"/>
      <c r="WW260" s="84"/>
      <c r="WX260" s="84"/>
      <c r="WY260" s="84"/>
      <c r="WZ260" s="84"/>
      <c r="XA260" s="84"/>
      <c r="XB260" s="84"/>
      <c r="XC260" s="84"/>
      <c r="XD260" s="84"/>
      <c r="XE260" s="84"/>
      <c r="XF260" s="84"/>
      <c r="XG260" s="84"/>
      <c r="XH260" s="84"/>
      <c r="XI260" s="84"/>
      <c r="XJ260" s="84"/>
      <c r="XK260" s="84"/>
      <c r="XL260" s="84"/>
      <c r="XM260" s="84"/>
      <c r="XN260" s="84"/>
      <c r="XO260" s="84"/>
      <c r="XP260" s="84"/>
      <c r="XQ260" s="84"/>
      <c r="XR260" s="84"/>
      <c r="XS260" s="84"/>
      <c r="XT260" s="84"/>
      <c r="XU260" s="84"/>
      <c r="XV260" s="84"/>
      <c r="XW260" s="84"/>
      <c r="XX260" s="84"/>
      <c r="XY260" s="84"/>
      <c r="XZ260" s="84"/>
      <c r="YA260" s="84"/>
      <c r="YB260" s="84"/>
      <c r="YC260" s="84"/>
      <c r="YD260" s="84"/>
      <c r="YE260" s="84"/>
      <c r="YF260" s="84"/>
      <c r="YG260" s="84"/>
      <c r="YH260" s="84"/>
      <c r="YI260" s="84"/>
      <c r="YJ260" s="84"/>
      <c r="YK260" s="84"/>
      <c r="YL260" s="84"/>
      <c r="YM260" s="84"/>
      <c r="YN260" s="84"/>
      <c r="YO260" s="84"/>
      <c r="YP260" s="84"/>
      <c r="YQ260" s="84"/>
      <c r="YR260" s="84"/>
      <c r="YS260" s="84"/>
      <c r="YT260" s="84"/>
      <c r="YU260" s="84"/>
      <c r="YV260" s="84"/>
      <c r="YW260" s="84"/>
      <c r="YX260" s="84"/>
      <c r="YY260" s="84"/>
      <c r="YZ260" s="84"/>
      <c r="ZA260" s="84"/>
      <c r="ZB260" s="84"/>
      <c r="ZC260" s="84"/>
      <c r="ZD260" s="84"/>
      <c r="ZE260" s="84"/>
      <c r="ZF260" s="84"/>
      <c r="ZG260" s="84"/>
      <c r="ZH260" s="84"/>
      <c r="ZI260" s="84"/>
      <c r="ZJ260" s="84"/>
      <c r="ZK260" s="84"/>
      <c r="ZL260" s="84"/>
      <c r="ZM260" s="84"/>
      <c r="ZN260" s="84"/>
      <c r="ZO260" s="84"/>
      <c r="ZP260" s="84"/>
      <c r="ZQ260" s="84"/>
      <c r="ZR260" s="84"/>
      <c r="ZS260" s="84"/>
      <c r="ZT260" s="84"/>
      <c r="ZU260" s="84"/>
      <c r="ZV260" s="84"/>
      <c r="ZW260" s="84"/>
      <c r="ZX260" s="84"/>
      <c r="ZY260" s="84"/>
      <c r="ZZ260" s="84"/>
      <c r="AAA260" s="84"/>
      <c r="AAB260" s="84"/>
      <c r="AAC260" s="84"/>
      <c r="AAD260" s="84"/>
      <c r="AAE260" s="84"/>
      <c r="AAF260" s="84"/>
      <c r="AAG260" s="84"/>
      <c r="AAH260" s="84"/>
      <c r="AAI260" s="84"/>
      <c r="AAJ260" s="84"/>
      <c r="AAK260" s="84"/>
      <c r="AAL260" s="84"/>
      <c r="AAM260" s="84"/>
      <c r="AAN260" s="84"/>
      <c r="AAO260" s="84"/>
      <c r="AAP260" s="84"/>
      <c r="AAQ260" s="84"/>
      <c r="AAR260" s="84"/>
      <c r="AAS260" s="84"/>
      <c r="AAT260" s="84"/>
      <c r="AAU260" s="84"/>
      <c r="AAV260" s="84"/>
      <c r="AAW260" s="84"/>
      <c r="AAX260" s="84"/>
      <c r="AAY260" s="84"/>
      <c r="AAZ260" s="84"/>
      <c r="ABA260" s="84"/>
      <c r="ABB260" s="84"/>
      <c r="ABC260" s="84"/>
      <c r="ABD260" s="84"/>
      <c r="ABE260" s="84"/>
      <c r="ABF260" s="84"/>
      <c r="ABG260" s="84"/>
      <c r="ABH260" s="84"/>
      <c r="ABI260" s="84"/>
      <c r="ABJ260" s="84"/>
      <c r="ABK260" s="84"/>
      <c r="ABL260" s="84"/>
      <c r="ABM260" s="84"/>
      <c r="ABN260" s="84"/>
      <c r="ABO260" s="84"/>
      <c r="ABP260" s="84"/>
      <c r="ABQ260" s="84"/>
      <c r="ABR260" s="84"/>
      <c r="ABS260" s="84"/>
      <c r="ABT260" s="84"/>
      <c r="ABU260" s="84"/>
      <c r="ABV260" s="84"/>
      <c r="ABW260" s="84"/>
      <c r="ABX260" s="84"/>
      <c r="ABY260" s="84"/>
      <c r="ABZ260" s="84"/>
      <c r="ACA260" s="84"/>
      <c r="ACB260" s="84"/>
      <c r="ACC260" s="84"/>
      <c r="ACD260" s="84"/>
      <c r="ACE260" s="84"/>
      <c r="ACF260" s="84"/>
      <c r="ACG260" s="84"/>
      <c r="ACH260" s="84"/>
      <c r="ACI260" s="84"/>
      <c r="ACJ260" s="84"/>
      <c r="ACK260" s="84"/>
      <c r="ACL260" s="84"/>
      <c r="ACM260" s="84"/>
      <c r="ACN260" s="84"/>
      <c r="ACO260" s="84"/>
      <c r="ACP260" s="84"/>
      <c r="ACQ260" s="84"/>
      <c r="ACR260" s="84"/>
      <c r="ACS260" s="84"/>
      <c r="ACT260" s="84"/>
      <c r="ACU260" s="84"/>
      <c r="ACV260" s="84"/>
      <c r="ACW260" s="84"/>
      <c r="ACX260" s="84"/>
      <c r="ACY260" s="84"/>
      <c r="ACZ260" s="84"/>
      <c r="ADA260" s="84"/>
      <c r="ADB260" s="84"/>
      <c r="ADC260" s="84"/>
      <c r="ADD260" s="84"/>
      <c r="ADE260" s="84"/>
      <c r="ADF260" s="84"/>
      <c r="ADG260" s="84"/>
      <c r="ADH260" s="84"/>
      <c r="ADI260" s="84"/>
      <c r="ADJ260" s="84"/>
      <c r="ADK260" s="84"/>
      <c r="ADL260" s="84"/>
      <c r="ADM260" s="84"/>
      <c r="ADN260" s="84"/>
      <c r="ADO260" s="84"/>
      <c r="ADP260" s="84"/>
      <c r="ADQ260" s="84"/>
      <c r="ADR260" s="84"/>
      <c r="ADS260" s="84"/>
      <c r="ADT260" s="84"/>
      <c r="ADU260" s="84"/>
      <c r="ADV260" s="84"/>
      <c r="ADW260" s="84"/>
      <c r="ADX260" s="84"/>
      <c r="ADY260" s="84"/>
      <c r="ADZ260" s="84"/>
      <c r="AEA260" s="84"/>
      <c r="AEB260" s="84"/>
      <c r="AEC260" s="84"/>
      <c r="AED260" s="84"/>
      <c r="AEE260" s="84"/>
      <c r="AEF260" s="84"/>
      <c r="AEG260" s="84"/>
      <c r="AEH260" s="84"/>
      <c r="AEI260" s="84"/>
      <c r="AEJ260" s="84"/>
      <c r="AEK260" s="84"/>
      <c r="AEL260" s="84"/>
      <c r="AEM260" s="84"/>
      <c r="AEN260" s="84"/>
      <c r="AEO260" s="84"/>
      <c r="AEP260" s="84"/>
      <c r="AEQ260" s="84"/>
      <c r="AER260" s="84"/>
      <c r="AES260" s="84"/>
      <c r="AET260" s="84"/>
      <c r="AEU260" s="84"/>
      <c r="AEV260" s="84"/>
      <c r="AEW260" s="84"/>
      <c r="AEX260" s="84"/>
      <c r="AEY260" s="84"/>
      <c r="AEZ260" s="84"/>
      <c r="AFA260" s="84"/>
      <c r="AFB260" s="84"/>
      <c r="AFC260" s="84"/>
      <c r="AFD260" s="84"/>
      <c r="AFE260" s="84"/>
      <c r="AFF260" s="84"/>
      <c r="AFG260" s="84"/>
      <c r="AFH260" s="84"/>
      <c r="AFI260" s="84"/>
      <c r="AFJ260" s="84"/>
      <c r="AFK260" s="84"/>
      <c r="AFL260" s="84"/>
      <c r="AFM260" s="84"/>
      <c r="AFN260" s="84"/>
      <c r="AFO260" s="84"/>
      <c r="AFP260" s="84"/>
      <c r="AFQ260" s="84"/>
      <c r="AFR260" s="84"/>
      <c r="AFS260" s="84"/>
      <c r="AFT260" s="84"/>
      <c r="AFU260" s="84"/>
      <c r="AFV260" s="84"/>
      <c r="AFW260" s="84"/>
      <c r="AFX260" s="84"/>
      <c r="AFY260" s="84"/>
      <c r="AFZ260" s="84"/>
      <c r="AGA260" s="84"/>
      <c r="AGB260" s="84"/>
      <c r="AGC260" s="84"/>
      <c r="AGD260" s="84"/>
      <c r="AGE260" s="84"/>
      <c r="AGF260" s="84"/>
      <c r="AGG260" s="84"/>
      <c r="AGH260" s="84"/>
      <c r="AGI260" s="84"/>
      <c r="AGJ260" s="84"/>
      <c r="AGK260" s="84"/>
      <c r="AGL260" s="84"/>
      <c r="AGM260" s="84"/>
      <c r="AGN260" s="84"/>
      <c r="AGO260" s="84"/>
      <c r="AGP260" s="84"/>
      <c r="AGQ260" s="84"/>
      <c r="AGR260" s="84"/>
      <c r="AGS260" s="84"/>
      <c r="AGT260" s="84"/>
      <c r="AGU260" s="84"/>
      <c r="AGV260" s="84"/>
      <c r="AGW260" s="84"/>
      <c r="AGX260" s="84"/>
      <c r="AGY260" s="84"/>
      <c r="AGZ260" s="84"/>
      <c r="AHA260" s="84"/>
      <c r="AHB260" s="84"/>
      <c r="AHC260" s="84"/>
      <c r="AHD260" s="84"/>
      <c r="AHE260" s="84"/>
      <c r="AHF260" s="84"/>
      <c r="AHG260" s="84"/>
      <c r="AHH260" s="84"/>
      <c r="AHI260" s="84"/>
      <c r="AHJ260" s="84"/>
      <c r="AHK260" s="84"/>
      <c r="AHL260" s="84"/>
      <c r="AHM260" s="84"/>
      <c r="AHN260" s="84"/>
      <c r="AHO260" s="84"/>
      <c r="AHP260" s="84"/>
      <c r="AHQ260" s="84"/>
      <c r="AHR260" s="84"/>
      <c r="AHS260" s="84"/>
      <c r="AHT260" s="84"/>
      <c r="AHU260" s="84"/>
      <c r="AHV260" s="84"/>
      <c r="AHW260" s="84"/>
      <c r="AHX260" s="84"/>
      <c r="AHY260" s="84"/>
      <c r="AHZ260" s="84"/>
      <c r="AIA260" s="84"/>
      <c r="AIB260" s="84"/>
      <c r="AIC260" s="84"/>
      <c r="AID260" s="84"/>
      <c r="AIE260" s="84"/>
      <c r="AIF260" s="84"/>
      <c r="AIG260" s="84"/>
      <c r="AIH260" s="84"/>
      <c r="AII260" s="84"/>
      <c r="AIJ260" s="84"/>
      <c r="AIK260" s="84"/>
      <c r="AIL260" s="84"/>
      <c r="AIM260" s="84"/>
      <c r="AIN260" s="84"/>
      <c r="AIO260" s="84"/>
      <c r="AIP260" s="84"/>
      <c r="AIQ260" s="84"/>
      <c r="AIR260" s="84"/>
      <c r="AIS260" s="84"/>
      <c r="AIT260" s="84"/>
      <c r="AIU260" s="84"/>
      <c r="AIV260" s="84"/>
      <c r="AIW260" s="84"/>
      <c r="AIX260" s="84"/>
      <c r="AIY260" s="84"/>
      <c r="AIZ260" s="84"/>
      <c r="AJA260" s="84"/>
      <c r="AJB260" s="84"/>
      <c r="AJC260" s="84"/>
      <c r="AJD260" s="84"/>
      <c r="AJE260" s="84"/>
      <c r="AJF260" s="84"/>
      <c r="AJG260" s="84"/>
      <c r="AJH260" s="84"/>
      <c r="AJI260" s="84"/>
      <c r="AJJ260" s="84"/>
      <c r="AJK260" s="84"/>
      <c r="AJL260" s="84"/>
      <c r="AJM260" s="84"/>
      <c r="AJN260" s="84"/>
      <c r="AJO260" s="84"/>
      <c r="AJP260" s="84"/>
      <c r="AJQ260" s="84"/>
      <c r="AJR260" s="84"/>
      <c r="AJS260" s="84"/>
      <c r="AJT260" s="84"/>
      <c r="AJU260" s="84"/>
      <c r="AJV260" s="84"/>
      <c r="AJW260" s="84"/>
      <c r="AJX260" s="84"/>
      <c r="AJY260" s="84"/>
      <c r="AJZ260" s="84"/>
      <c r="AKA260" s="84"/>
      <c r="AKB260" s="84"/>
      <c r="AKC260" s="84"/>
      <c r="AKD260" s="84"/>
      <c r="AKE260" s="84"/>
      <c r="AKF260" s="84"/>
      <c r="AKG260" s="84"/>
      <c r="AKH260" s="84"/>
      <c r="AKI260" s="84"/>
      <c r="AKJ260" s="84"/>
      <c r="AKK260" s="84"/>
      <c r="AKL260" s="84"/>
      <c r="AKM260" s="84"/>
      <c r="AKN260" s="84"/>
      <c r="AKO260" s="84"/>
      <c r="AKP260" s="84"/>
      <c r="AKQ260" s="84"/>
      <c r="AKR260" s="84"/>
      <c r="AKS260" s="84"/>
      <c r="AKT260" s="84"/>
      <c r="AKU260" s="84"/>
      <c r="AKV260" s="84"/>
      <c r="AKW260" s="84"/>
      <c r="AKX260" s="84"/>
      <c r="AKY260" s="84"/>
      <c r="AKZ260" s="84"/>
      <c r="ALA260" s="84"/>
      <c r="ALB260" s="84"/>
      <c r="ALC260" s="84"/>
      <c r="ALD260" s="84"/>
      <c r="ALE260" s="84"/>
      <c r="ALF260" s="84"/>
      <c r="ALG260" s="84"/>
      <c r="ALH260" s="84"/>
      <c r="ALI260" s="84"/>
      <c r="ALJ260" s="84"/>
      <c r="ALK260" s="84"/>
      <c r="ALL260" s="84"/>
      <c r="ALM260" s="84"/>
      <c r="ALN260" s="84"/>
      <c r="ALO260" s="84"/>
      <c r="ALP260" s="84"/>
      <c r="ALQ260" s="84"/>
      <c r="ALR260" s="84"/>
      <c r="ALS260" s="84"/>
      <c r="ALT260" s="84"/>
      <c r="ALU260" s="84"/>
      <c r="ALV260" s="84"/>
      <c r="ALW260" s="84"/>
      <c r="ALX260" s="84"/>
      <c r="ALY260" s="84"/>
      <c r="ALZ260" s="84"/>
      <c r="AMA260" s="84"/>
      <c r="AMB260" s="84"/>
      <c r="AMC260" s="84"/>
      <c r="AMD260" s="84"/>
      <c r="AME260" s="84"/>
      <c r="AMF260" s="84"/>
      <c r="AMG260" s="84"/>
      <c r="AMH260" s="84"/>
      <c r="AMI260" s="84"/>
      <c r="AMJ260" s="84"/>
      <c r="AMK260" s="84"/>
      <c r="AML260" s="84"/>
      <c r="AMM260" s="84"/>
      <c r="AMN260" s="84"/>
      <c r="AMO260" s="84"/>
      <c r="AMP260" s="84"/>
      <c r="AMQ260" s="84"/>
      <c r="AMR260" s="84"/>
      <c r="AMS260" s="84"/>
      <c r="AMT260" s="84"/>
      <c r="AMU260" s="84"/>
      <c r="AMV260" s="84"/>
      <c r="AMW260" s="84"/>
      <c r="AMX260" s="84"/>
      <c r="AMY260" s="84"/>
      <c r="AMZ260" s="84"/>
      <c r="ANA260" s="84"/>
      <c r="ANB260" s="84"/>
      <c r="ANC260" s="84"/>
      <c r="AND260" s="84"/>
      <c r="ANE260" s="84"/>
      <c r="ANF260" s="84"/>
      <c r="ANG260" s="84"/>
      <c r="ANH260" s="84"/>
      <c r="ANI260" s="84"/>
      <c r="ANJ260" s="84"/>
      <c r="ANK260" s="84"/>
      <c r="ANL260" s="84"/>
      <c r="ANM260" s="84"/>
      <c r="ANN260" s="84"/>
      <c r="ANO260" s="84"/>
      <c r="ANP260" s="84"/>
      <c r="ANQ260" s="84"/>
      <c r="ANR260" s="84"/>
      <c r="ANS260" s="84"/>
      <c r="ANT260" s="84"/>
      <c r="ANU260" s="84"/>
      <c r="ANV260" s="84"/>
      <c r="ANW260" s="84"/>
      <c r="ANX260" s="84"/>
      <c r="ANY260" s="84"/>
      <c r="ANZ260" s="84"/>
      <c r="AOA260" s="84"/>
      <c r="AOB260" s="84"/>
      <c r="AOC260" s="84"/>
      <c r="AOD260" s="84"/>
      <c r="AOE260" s="84"/>
      <c r="AOF260" s="84"/>
      <c r="AOG260" s="84"/>
      <c r="AOH260" s="84"/>
      <c r="AOI260" s="84"/>
      <c r="AOJ260" s="84"/>
      <c r="AOK260" s="84"/>
      <c r="AOL260" s="84"/>
      <c r="AOM260" s="84"/>
      <c r="AON260" s="84"/>
      <c r="AOO260" s="84"/>
      <c r="AOP260" s="84"/>
      <c r="AOQ260" s="84"/>
      <c r="AOR260" s="84"/>
      <c r="AOS260" s="84"/>
      <c r="AOT260" s="84"/>
      <c r="AOU260" s="84"/>
      <c r="AOV260" s="84"/>
      <c r="AOW260" s="84"/>
      <c r="AOX260" s="84"/>
      <c r="AOY260" s="84"/>
      <c r="AOZ260" s="84"/>
      <c r="APA260" s="84"/>
      <c r="APB260" s="84"/>
      <c r="APC260" s="84"/>
      <c r="APD260" s="84"/>
      <c r="APE260" s="84"/>
      <c r="APF260" s="84"/>
      <c r="APG260" s="84"/>
      <c r="APH260" s="84"/>
      <c r="API260" s="84"/>
      <c r="APJ260" s="84"/>
      <c r="APK260" s="84"/>
      <c r="APL260" s="84"/>
      <c r="APM260" s="84"/>
      <c r="APN260" s="84"/>
      <c r="APO260" s="84"/>
      <c r="APP260" s="84"/>
      <c r="APQ260" s="84"/>
      <c r="APR260" s="84"/>
      <c r="APS260" s="84"/>
      <c r="APT260" s="84"/>
      <c r="APU260" s="84"/>
      <c r="APV260" s="84"/>
      <c r="APW260" s="84"/>
      <c r="APX260" s="84"/>
      <c r="APY260" s="84"/>
      <c r="APZ260" s="84"/>
      <c r="AQA260" s="84"/>
      <c r="AQB260" s="84"/>
      <c r="AQC260" s="84"/>
      <c r="AQD260" s="84"/>
      <c r="AQE260" s="84"/>
      <c r="AQF260" s="84"/>
      <c r="AQG260" s="84"/>
      <c r="AQH260" s="84"/>
      <c r="AQI260" s="84"/>
      <c r="AQJ260" s="84"/>
      <c r="AQK260" s="84"/>
      <c r="AQL260" s="84"/>
      <c r="AQM260" s="84"/>
      <c r="AQN260" s="84"/>
      <c r="AQO260" s="84"/>
      <c r="AQP260" s="84"/>
      <c r="AQQ260" s="84"/>
      <c r="AQR260" s="84"/>
      <c r="AQS260" s="84"/>
      <c r="AQT260" s="84"/>
      <c r="AQU260" s="84"/>
      <c r="AQV260" s="84"/>
      <c r="AQW260" s="84"/>
      <c r="AQX260" s="84"/>
      <c r="AQY260" s="84"/>
      <c r="AQZ260" s="84"/>
      <c r="ARA260" s="84"/>
      <c r="ARB260" s="84"/>
      <c r="ARC260" s="84"/>
      <c r="ARD260" s="84"/>
      <c r="ARE260" s="84"/>
      <c r="ARF260" s="84"/>
      <c r="ARG260" s="84"/>
      <c r="ARH260" s="84"/>
      <c r="ARI260" s="84"/>
      <c r="ARJ260" s="84"/>
      <c r="ARK260" s="84"/>
      <c r="ARL260" s="84"/>
      <c r="ARM260" s="84"/>
      <c r="ARN260" s="84"/>
      <c r="ARO260" s="84"/>
      <c r="ARP260" s="84"/>
      <c r="ARQ260" s="84"/>
      <c r="ARR260" s="84"/>
      <c r="ARS260" s="84"/>
      <c r="ART260" s="84"/>
      <c r="ARU260" s="84"/>
      <c r="ARV260" s="84"/>
      <c r="ARW260" s="84"/>
      <c r="ARX260" s="84"/>
      <c r="ARY260" s="84"/>
      <c r="ARZ260" s="84"/>
      <c r="ASA260" s="84"/>
      <c r="ASB260" s="84"/>
      <c r="ASC260" s="84"/>
      <c r="ASD260" s="84"/>
      <c r="ASE260" s="84"/>
      <c r="ASF260" s="84"/>
      <c r="ASG260" s="84"/>
      <c r="ASH260" s="84"/>
      <c r="ASI260" s="84"/>
      <c r="ASJ260" s="84"/>
      <c r="ASK260" s="84"/>
      <c r="ASL260" s="84"/>
      <c r="ASM260" s="84"/>
      <c r="ASN260" s="84"/>
      <c r="ASO260" s="84"/>
      <c r="ASP260" s="84"/>
      <c r="ASQ260" s="84"/>
      <c r="ASR260" s="84"/>
      <c r="ASS260" s="84"/>
      <c r="AST260" s="84"/>
      <c r="ASU260" s="84"/>
      <c r="ASV260" s="84"/>
      <c r="ASW260" s="84"/>
      <c r="ASX260" s="84"/>
      <c r="ASY260" s="84"/>
      <c r="ASZ260" s="84"/>
      <c r="ATA260" s="84"/>
      <c r="ATB260" s="84"/>
      <c r="ATC260" s="84"/>
      <c r="ATD260" s="84"/>
      <c r="ATE260" s="84"/>
      <c r="ATF260" s="84"/>
      <c r="ATG260" s="84"/>
      <c r="ATH260" s="84"/>
      <c r="ATI260" s="84"/>
      <c r="ATJ260" s="84"/>
      <c r="ATK260" s="84"/>
      <c r="ATL260" s="84"/>
      <c r="ATM260" s="84"/>
      <c r="ATN260" s="84"/>
      <c r="ATO260" s="84"/>
      <c r="ATP260" s="84"/>
      <c r="ATQ260" s="84"/>
      <c r="ATR260" s="84"/>
      <c r="ATS260" s="84"/>
      <c r="ATT260" s="84"/>
      <c r="ATU260" s="84"/>
      <c r="ATV260" s="84"/>
      <c r="ATW260" s="84"/>
      <c r="ATX260" s="84"/>
      <c r="ATY260" s="84"/>
      <c r="ATZ260" s="84"/>
      <c r="AUA260" s="84"/>
      <c r="AUB260" s="84"/>
      <c r="AUC260" s="84"/>
      <c r="AUD260" s="84"/>
      <c r="AUE260" s="84"/>
      <c r="AUF260" s="84"/>
      <c r="AUG260" s="84"/>
      <c r="AUH260" s="84"/>
      <c r="AUI260" s="84"/>
      <c r="AUJ260" s="84"/>
      <c r="AUK260" s="84"/>
      <c r="AUL260" s="84"/>
      <c r="AUM260" s="84"/>
      <c r="AUN260" s="84"/>
      <c r="AUO260" s="84"/>
      <c r="AUP260" s="84"/>
      <c r="AUQ260" s="84"/>
      <c r="AUR260" s="84"/>
      <c r="AUS260" s="84"/>
      <c r="AUT260" s="84"/>
      <c r="AUU260" s="84"/>
      <c r="AUV260" s="84"/>
      <c r="AUW260" s="84"/>
      <c r="AUX260" s="84"/>
      <c r="AUY260" s="84"/>
      <c r="AUZ260" s="84"/>
      <c r="AVA260" s="84"/>
      <c r="AVB260" s="84"/>
      <c r="AVC260" s="84"/>
      <c r="AVD260" s="84"/>
      <c r="AVE260" s="84"/>
      <c r="AVF260" s="84"/>
      <c r="AVG260" s="84"/>
      <c r="AVH260" s="84"/>
      <c r="AVI260" s="84"/>
      <c r="AVJ260" s="84"/>
      <c r="AVK260" s="84"/>
      <c r="AVL260" s="84"/>
      <c r="AVM260" s="84"/>
      <c r="AVN260" s="84"/>
      <c r="AVO260" s="84"/>
      <c r="AVP260" s="84"/>
      <c r="AVQ260" s="84"/>
      <c r="AVR260" s="84"/>
      <c r="AVS260" s="84"/>
      <c r="AVT260" s="84"/>
      <c r="AVU260" s="84"/>
      <c r="AVV260" s="84"/>
      <c r="AVW260" s="84"/>
      <c r="AVX260" s="84"/>
      <c r="AVY260" s="84"/>
      <c r="AVZ260" s="84"/>
      <c r="AWA260" s="84"/>
      <c r="AWB260" s="84"/>
      <c r="AWC260" s="84"/>
      <c r="AWD260" s="84"/>
      <c r="AWE260" s="84"/>
      <c r="AWF260" s="84"/>
      <c r="AWG260" s="84"/>
      <c r="AWH260" s="84"/>
      <c r="AWI260" s="84"/>
      <c r="AWJ260" s="84"/>
      <c r="AWK260" s="84"/>
      <c r="AWL260" s="84"/>
      <c r="AWM260" s="84"/>
      <c r="AWN260" s="84"/>
      <c r="AWO260" s="84"/>
      <c r="AWP260" s="84"/>
      <c r="AWQ260" s="84"/>
      <c r="AWR260" s="84"/>
      <c r="AWS260" s="84"/>
      <c r="AWT260" s="84"/>
      <c r="AWU260" s="84"/>
      <c r="AWV260" s="84"/>
      <c r="AWW260" s="84"/>
      <c r="AWX260" s="84"/>
      <c r="AWY260" s="84"/>
      <c r="AWZ260" s="84"/>
      <c r="AXA260" s="84"/>
      <c r="AXB260" s="84"/>
      <c r="AXC260" s="84"/>
      <c r="AXD260" s="84"/>
      <c r="AXE260" s="84"/>
      <c r="AXF260" s="84"/>
      <c r="AXG260" s="84"/>
      <c r="AXH260" s="84"/>
      <c r="AXI260" s="84"/>
      <c r="AXJ260" s="84"/>
      <c r="AXK260" s="84"/>
      <c r="AXL260" s="84"/>
      <c r="AXM260" s="84"/>
      <c r="AXN260" s="84"/>
      <c r="AXO260" s="84"/>
      <c r="AXP260" s="84"/>
      <c r="AXQ260" s="84"/>
      <c r="AXR260" s="84"/>
      <c r="AXS260" s="84"/>
      <c r="AXT260" s="84"/>
      <c r="AXU260" s="84"/>
      <c r="AXV260" s="84"/>
      <c r="AXW260" s="84"/>
      <c r="AXX260" s="84"/>
      <c r="AXY260" s="84"/>
      <c r="AXZ260" s="84"/>
      <c r="AYA260" s="84"/>
      <c r="AYB260" s="84"/>
      <c r="AYC260" s="84"/>
      <c r="AYD260" s="84"/>
      <c r="AYE260" s="84"/>
      <c r="AYF260" s="84"/>
      <c r="AYG260" s="84"/>
      <c r="AYH260" s="84"/>
      <c r="AYI260" s="84"/>
      <c r="AYJ260" s="84"/>
      <c r="AYK260" s="84"/>
      <c r="AYL260" s="84"/>
      <c r="AYM260" s="84"/>
      <c r="AYN260" s="84"/>
      <c r="AYO260" s="84"/>
      <c r="AYP260" s="84"/>
      <c r="AYQ260" s="84"/>
      <c r="AYR260" s="84"/>
      <c r="AYS260" s="84"/>
      <c r="AYT260" s="84"/>
      <c r="AYU260" s="84"/>
      <c r="AYV260" s="84"/>
      <c r="AYW260" s="84"/>
      <c r="AYX260" s="84"/>
      <c r="AYY260" s="84"/>
      <c r="AYZ260" s="84"/>
      <c r="AZA260" s="84"/>
      <c r="AZB260" s="84"/>
      <c r="AZC260" s="84"/>
      <c r="AZD260" s="84"/>
      <c r="AZE260" s="84"/>
      <c r="AZF260" s="84"/>
      <c r="AZG260" s="84"/>
      <c r="AZH260" s="84"/>
      <c r="AZI260" s="84"/>
      <c r="AZJ260" s="84"/>
      <c r="AZK260" s="84"/>
      <c r="AZL260" s="84"/>
      <c r="AZM260" s="84"/>
      <c r="AZN260" s="84"/>
      <c r="AZO260" s="84"/>
      <c r="AZP260" s="84"/>
      <c r="AZQ260" s="84"/>
      <c r="AZR260" s="84"/>
      <c r="AZS260" s="84"/>
      <c r="AZT260" s="84"/>
      <c r="AZU260" s="84"/>
      <c r="AZV260" s="84"/>
      <c r="AZW260" s="84"/>
      <c r="AZX260" s="84"/>
      <c r="AZY260" s="84"/>
      <c r="AZZ260" s="84"/>
      <c r="BAA260" s="84"/>
      <c r="BAB260" s="84"/>
      <c r="BAC260" s="84"/>
      <c r="BAD260" s="84"/>
      <c r="BAE260" s="84"/>
      <c r="BAF260" s="84"/>
      <c r="BAG260" s="84"/>
      <c r="BAH260" s="84"/>
      <c r="BAI260" s="84"/>
      <c r="BAJ260" s="84"/>
      <c r="BAK260" s="84"/>
      <c r="BAL260" s="84"/>
      <c r="BAM260" s="84"/>
      <c r="BAN260" s="84"/>
      <c r="BAO260" s="84"/>
      <c r="BAP260" s="84"/>
      <c r="BAQ260" s="84"/>
      <c r="BAR260" s="84"/>
      <c r="BAS260" s="84"/>
      <c r="BAT260" s="84"/>
      <c r="BAU260" s="84"/>
      <c r="BAV260" s="84"/>
      <c r="BAW260" s="84"/>
      <c r="BAX260" s="84"/>
      <c r="BAY260" s="84"/>
      <c r="BAZ260" s="84"/>
      <c r="BBA260" s="84"/>
      <c r="BBB260" s="84"/>
      <c r="BBC260" s="84"/>
      <c r="BBD260" s="84"/>
      <c r="BBE260" s="84"/>
      <c r="BBF260" s="84"/>
      <c r="BBG260" s="84"/>
      <c r="BBH260" s="84"/>
      <c r="BBI260" s="84"/>
      <c r="BBJ260" s="84"/>
      <c r="BBK260" s="84"/>
      <c r="BBL260" s="84"/>
      <c r="BBM260" s="84"/>
      <c r="BBN260" s="84"/>
      <c r="BBO260" s="84"/>
      <c r="BBP260" s="84"/>
      <c r="BBQ260" s="84"/>
      <c r="BBR260" s="84"/>
      <c r="BBS260" s="84"/>
      <c r="BBT260" s="84"/>
      <c r="BBU260" s="84"/>
      <c r="BBV260" s="84"/>
      <c r="BBW260" s="84"/>
      <c r="BBX260" s="84"/>
      <c r="BBY260" s="84"/>
      <c r="BBZ260" s="84"/>
      <c r="BCA260" s="84"/>
      <c r="BCB260" s="84"/>
      <c r="BCC260" s="84"/>
      <c r="BCD260" s="84"/>
      <c r="BCE260" s="84"/>
      <c r="BCF260" s="84"/>
      <c r="BCG260" s="84"/>
      <c r="BCH260" s="84"/>
      <c r="BCI260" s="84"/>
      <c r="BCJ260" s="84"/>
      <c r="BCK260" s="84"/>
      <c r="BCL260" s="84"/>
      <c r="BCM260" s="84"/>
      <c r="BCN260" s="84"/>
      <c r="BCO260" s="84"/>
      <c r="BCP260" s="84"/>
      <c r="BCQ260" s="84"/>
      <c r="BCR260" s="84"/>
      <c r="BCS260" s="84"/>
      <c r="BCT260" s="84"/>
      <c r="BCU260" s="84"/>
      <c r="BCV260" s="84"/>
      <c r="BCW260" s="84"/>
      <c r="BCX260" s="84"/>
      <c r="BCY260" s="84"/>
      <c r="BCZ260" s="84"/>
      <c r="BDA260" s="84"/>
      <c r="BDB260" s="84"/>
      <c r="BDC260" s="84"/>
      <c r="BDD260" s="84"/>
      <c r="BDE260" s="84"/>
      <c r="BDF260" s="84"/>
      <c r="BDG260" s="84"/>
      <c r="BDH260" s="84"/>
      <c r="BDI260" s="84"/>
      <c r="BDJ260" s="84"/>
      <c r="BDK260" s="84"/>
      <c r="BDL260" s="84"/>
      <c r="BDM260" s="84"/>
      <c r="BDN260" s="84"/>
      <c r="BDO260" s="84"/>
      <c r="BDP260" s="84"/>
      <c r="BDQ260" s="84"/>
      <c r="BDR260" s="84"/>
      <c r="BDS260" s="84"/>
      <c r="BDT260" s="84"/>
      <c r="BDU260" s="84"/>
      <c r="BDV260" s="84"/>
      <c r="BDW260" s="84"/>
      <c r="BDX260" s="84"/>
      <c r="BDY260" s="84"/>
      <c r="BDZ260" s="84"/>
      <c r="BEA260" s="84"/>
      <c r="BEB260" s="84"/>
      <c r="BEC260" s="84"/>
      <c r="BED260" s="84"/>
      <c r="BEE260" s="84"/>
      <c r="BEF260" s="84"/>
      <c r="BEG260" s="84"/>
      <c r="BEH260" s="84"/>
      <c r="BEI260" s="84"/>
      <c r="BEJ260" s="84"/>
      <c r="BEK260" s="84"/>
      <c r="BEL260" s="84"/>
      <c r="BEM260" s="84"/>
      <c r="BEN260" s="84"/>
      <c r="BEO260" s="84"/>
      <c r="BEP260" s="84"/>
      <c r="BEQ260" s="84"/>
      <c r="BER260" s="84"/>
      <c r="BES260" s="84"/>
      <c r="BET260" s="84"/>
      <c r="BEU260" s="84"/>
      <c r="BEV260" s="84"/>
      <c r="BEW260" s="84"/>
      <c r="BEX260" s="84"/>
      <c r="BEY260" s="84"/>
      <c r="BEZ260" s="84"/>
      <c r="BFA260" s="84"/>
      <c r="BFB260" s="84"/>
      <c r="BFC260" s="84"/>
      <c r="BFD260" s="84"/>
      <c r="BFE260" s="84"/>
      <c r="BFF260" s="84"/>
      <c r="BFG260" s="84"/>
      <c r="BFH260" s="84"/>
      <c r="BFI260" s="84"/>
      <c r="BFJ260" s="84"/>
      <c r="BFK260" s="84"/>
      <c r="BFL260" s="84"/>
      <c r="BFM260" s="84"/>
      <c r="BFN260" s="84"/>
      <c r="BFO260" s="84"/>
      <c r="BFP260" s="84"/>
      <c r="BFQ260" s="84"/>
      <c r="BFR260" s="84"/>
      <c r="BFS260" s="84"/>
      <c r="BFT260" s="84"/>
      <c r="BFU260" s="84"/>
      <c r="BFV260" s="84"/>
      <c r="BFW260" s="84"/>
      <c r="BFX260" s="84"/>
      <c r="BFY260" s="84"/>
      <c r="BFZ260" s="84"/>
      <c r="BGA260" s="84"/>
      <c r="BGB260" s="84"/>
      <c r="BGC260" s="84"/>
      <c r="BGD260" s="84"/>
      <c r="BGE260" s="84"/>
      <c r="BGF260" s="84"/>
      <c r="BGG260" s="84"/>
      <c r="BGH260" s="84"/>
      <c r="BGI260" s="84"/>
      <c r="BGJ260" s="84"/>
      <c r="BGK260" s="84"/>
      <c r="BGL260" s="84"/>
      <c r="BGM260" s="84"/>
      <c r="BGN260" s="84"/>
      <c r="BGO260" s="84"/>
      <c r="BGP260" s="84"/>
      <c r="BGQ260" s="84"/>
      <c r="BGR260" s="84"/>
      <c r="BGS260" s="84"/>
      <c r="BGT260" s="84"/>
      <c r="BGU260" s="84"/>
      <c r="BGV260" s="84"/>
      <c r="BGW260" s="84"/>
      <c r="BGX260" s="84"/>
      <c r="BGY260" s="84"/>
      <c r="BGZ260" s="84"/>
      <c r="BHA260" s="84"/>
      <c r="BHB260" s="84"/>
      <c r="BHC260" s="84"/>
      <c r="BHD260" s="84"/>
      <c r="BHE260" s="84"/>
      <c r="BHF260" s="84"/>
      <c r="BHG260" s="84"/>
      <c r="BHH260" s="84"/>
      <c r="BHI260" s="84"/>
      <c r="BHJ260" s="84"/>
      <c r="BHK260" s="84"/>
      <c r="BHL260" s="84"/>
      <c r="BHM260" s="84"/>
      <c r="BHN260" s="84"/>
      <c r="BHO260" s="84"/>
      <c r="BHP260" s="84"/>
      <c r="BHQ260" s="84"/>
      <c r="BHR260" s="84"/>
      <c r="BHS260" s="84"/>
      <c r="BHT260" s="84"/>
      <c r="BHU260" s="84"/>
      <c r="BHV260" s="84"/>
      <c r="BHW260" s="84"/>
      <c r="BHX260" s="84"/>
      <c r="BHY260" s="84"/>
      <c r="BHZ260" s="84"/>
      <c r="BIA260" s="84"/>
      <c r="BIB260" s="84"/>
      <c r="BIC260" s="84"/>
      <c r="BID260" s="84"/>
      <c r="BIE260" s="84"/>
      <c r="BIF260" s="84"/>
      <c r="BIG260" s="84"/>
      <c r="BIH260" s="84"/>
      <c r="BII260" s="84"/>
      <c r="BIJ260" s="84"/>
      <c r="BIK260" s="84"/>
      <c r="BIL260" s="84"/>
      <c r="BIM260" s="84"/>
      <c r="BIN260" s="84"/>
      <c r="BIO260" s="84"/>
      <c r="BIP260" s="84"/>
      <c r="BIQ260" s="84"/>
      <c r="BIR260" s="84"/>
      <c r="BIS260" s="84"/>
      <c r="BIT260" s="84"/>
      <c r="BIU260" s="84"/>
      <c r="BIV260" s="84"/>
      <c r="BIW260" s="84"/>
      <c r="BIX260" s="84"/>
      <c r="BIY260" s="84"/>
      <c r="BIZ260" s="84"/>
      <c r="BJA260" s="84"/>
      <c r="BJB260" s="84"/>
      <c r="BJC260" s="84"/>
      <c r="BJD260" s="84"/>
      <c r="BJE260" s="84"/>
      <c r="BJF260" s="84"/>
      <c r="BJG260" s="84"/>
      <c r="BJH260" s="84"/>
      <c r="BJI260" s="84"/>
      <c r="BJJ260" s="84"/>
      <c r="BJK260" s="84"/>
      <c r="BJL260" s="84"/>
      <c r="BJM260" s="84"/>
      <c r="BJN260" s="84"/>
      <c r="BJO260" s="84"/>
      <c r="BJP260" s="84"/>
      <c r="BJQ260" s="84"/>
      <c r="BJR260" s="84"/>
      <c r="BJS260" s="84"/>
      <c r="BJT260" s="84"/>
      <c r="BJU260" s="84"/>
      <c r="BJV260" s="84"/>
      <c r="BJW260" s="84"/>
      <c r="BJX260" s="84"/>
      <c r="BJY260" s="84"/>
      <c r="BJZ260" s="84"/>
      <c r="BKA260" s="84"/>
      <c r="BKB260" s="84"/>
      <c r="BKC260" s="84"/>
      <c r="BKD260" s="84"/>
      <c r="BKE260" s="84"/>
      <c r="BKF260" s="84"/>
      <c r="BKG260" s="84"/>
      <c r="BKH260" s="84"/>
      <c r="BKI260" s="84"/>
      <c r="BKJ260" s="84"/>
      <c r="BKK260" s="84"/>
      <c r="BKL260" s="84"/>
      <c r="BKM260" s="84"/>
      <c r="BKN260" s="84"/>
      <c r="BKO260" s="84"/>
      <c r="BKP260" s="84"/>
      <c r="BKQ260" s="84"/>
      <c r="BKR260" s="84"/>
      <c r="BKS260" s="84"/>
      <c r="BKT260" s="84"/>
      <c r="BKU260" s="84"/>
      <c r="BKV260" s="84"/>
      <c r="BKW260" s="84"/>
      <c r="BKX260" s="84"/>
      <c r="BKY260" s="84"/>
      <c r="BKZ260" s="84"/>
      <c r="BLA260" s="84"/>
      <c r="BLB260" s="84"/>
      <c r="BLC260" s="84"/>
      <c r="BLD260" s="84"/>
      <c r="BLE260" s="84"/>
      <c r="BLF260" s="84"/>
      <c r="BLG260" s="84"/>
      <c r="BLH260" s="84"/>
      <c r="BLI260" s="84"/>
      <c r="BLJ260" s="84"/>
      <c r="BLK260" s="84"/>
      <c r="BLL260" s="84"/>
      <c r="BLM260" s="84"/>
      <c r="BLN260" s="84"/>
      <c r="BLO260" s="84"/>
      <c r="BLP260" s="84"/>
      <c r="BLQ260" s="84"/>
      <c r="BLR260" s="84"/>
      <c r="BLS260" s="84"/>
      <c r="BLT260" s="84"/>
      <c r="BLU260" s="84"/>
      <c r="BLV260" s="84"/>
      <c r="BLW260" s="84"/>
      <c r="BLX260" s="84"/>
      <c r="BLY260" s="84"/>
      <c r="BLZ260" s="84"/>
      <c r="BMA260" s="84"/>
      <c r="BMB260" s="84"/>
      <c r="BMC260" s="84"/>
      <c r="BMD260" s="84"/>
      <c r="BME260" s="84"/>
      <c r="BMF260" s="84"/>
      <c r="BMG260" s="84"/>
      <c r="BMH260" s="84"/>
      <c r="BMI260" s="84"/>
      <c r="BMJ260" s="84"/>
      <c r="BMK260" s="84"/>
      <c r="BML260" s="84"/>
      <c r="BMM260" s="84"/>
      <c r="BMN260" s="84"/>
      <c r="BMO260" s="84"/>
      <c r="BMP260" s="84"/>
      <c r="BMQ260" s="84"/>
      <c r="BMR260" s="84"/>
      <c r="BMS260" s="84"/>
      <c r="BMT260" s="84"/>
      <c r="BMU260" s="84"/>
      <c r="BMV260" s="84"/>
      <c r="BMW260" s="84"/>
      <c r="BMX260" s="84"/>
      <c r="BMY260" s="84"/>
      <c r="BMZ260" s="84"/>
      <c r="BNA260" s="84"/>
      <c r="BNB260" s="84"/>
      <c r="BNC260" s="84"/>
      <c r="BND260" s="84"/>
      <c r="BNE260" s="84"/>
      <c r="BNF260" s="84"/>
      <c r="BNG260" s="84"/>
      <c r="BNH260" s="84"/>
      <c r="BNI260" s="84"/>
      <c r="BNJ260" s="84"/>
      <c r="BNK260" s="84"/>
      <c r="BNL260" s="84"/>
      <c r="BNM260" s="84"/>
      <c r="BNN260" s="84"/>
      <c r="BNO260" s="84"/>
      <c r="BNP260" s="84"/>
      <c r="BNQ260" s="84"/>
      <c r="BNR260" s="84"/>
      <c r="BNS260" s="84"/>
      <c r="BNT260" s="84"/>
      <c r="BNU260" s="84"/>
      <c r="BNV260" s="84"/>
      <c r="BNW260" s="84"/>
      <c r="BNX260" s="84"/>
      <c r="BNY260" s="84"/>
      <c r="BNZ260" s="84"/>
      <c r="BOA260" s="84"/>
      <c r="BOB260" s="84"/>
      <c r="BOC260" s="84"/>
      <c r="BOD260" s="84"/>
      <c r="BOE260" s="84"/>
      <c r="BOF260" s="84"/>
      <c r="BOG260" s="84"/>
      <c r="BOH260" s="84"/>
      <c r="BOI260" s="84"/>
      <c r="BOJ260" s="84"/>
      <c r="BOK260" s="84"/>
      <c r="BOL260" s="84"/>
      <c r="BOM260" s="84"/>
      <c r="BON260" s="84"/>
      <c r="BOO260" s="84"/>
      <c r="BOP260" s="84"/>
      <c r="BOQ260" s="84"/>
      <c r="BOR260" s="84"/>
      <c r="BOS260" s="84"/>
      <c r="BOT260" s="84"/>
      <c r="BOU260" s="84"/>
      <c r="BOV260" s="84"/>
      <c r="BOW260" s="84"/>
      <c r="BOX260" s="84"/>
      <c r="BOY260" s="84"/>
      <c r="BOZ260" s="84"/>
      <c r="BPA260" s="84"/>
      <c r="BPB260" s="84"/>
      <c r="BPC260" s="84"/>
      <c r="BPD260" s="84"/>
      <c r="BPE260" s="84"/>
      <c r="BPF260" s="84"/>
      <c r="BPG260" s="84"/>
      <c r="BPH260" s="84"/>
      <c r="BPI260" s="84"/>
      <c r="BPJ260" s="84"/>
      <c r="BPK260" s="84"/>
      <c r="BPL260" s="84"/>
      <c r="BPM260" s="84"/>
      <c r="BPN260" s="84"/>
      <c r="BPO260" s="84"/>
      <c r="BPP260" s="84"/>
      <c r="BPQ260" s="84"/>
      <c r="BPR260" s="84"/>
      <c r="BPS260" s="84"/>
      <c r="BPT260" s="84"/>
      <c r="BPU260" s="84"/>
      <c r="BPV260" s="84"/>
      <c r="BPW260" s="84"/>
      <c r="BPX260" s="84"/>
      <c r="BPY260" s="84"/>
      <c r="BPZ260" s="84"/>
      <c r="BQA260" s="84"/>
      <c r="BQB260" s="84"/>
      <c r="BQC260" s="84"/>
      <c r="BQD260" s="84"/>
      <c r="BQE260" s="84"/>
      <c r="BQF260" s="84"/>
      <c r="BQG260" s="84"/>
      <c r="BQH260" s="84"/>
      <c r="BQI260" s="84"/>
      <c r="BQJ260" s="84"/>
      <c r="BQK260" s="84"/>
      <c r="BQL260" s="84"/>
      <c r="BQM260" s="84"/>
      <c r="BQN260" s="84"/>
      <c r="BQO260" s="84"/>
      <c r="BQP260" s="84"/>
      <c r="BQQ260" s="84"/>
      <c r="BQR260" s="84"/>
      <c r="BQS260" s="84"/>
      <c r="BQT260" s="84"/>
      <c r="BQU260" s="84"/>
      <c r="BQV260" s="84"/>
      <c r="BQW260" s="84"/>
      <c r="BQX260" s="84"/>
      <c r="BQY260" s="84"/>
      <c r="BQZ260" s="84"/>
      <c r="BRA260" s="84"/>
      <c r="BRB260" s="84"/>
      <c r="BRC260" s="84"/>
      <c r="BRD260" s="84"/>
      <c r="BRE260" s="84"/>
      <c r="BRF260" s="84"/>
      <c r="BRG260" s="84"/>
      <c r="BRH260" s="84"/>
      <c r="BRI260" s="84"/>
      <c r="BRJ260" s="84"/>
      <c r="BRK260" s="84"/>
      <c r="BRL260" s="84"/>
      <c r="BRM260" s="84"/>
      <c r="BRN260" s="84"/>
      <c r="BRO260" s="84"/>
      <c r="BRP260" s="84"/>
      <c r="BRQ260" s="84"/>
      <c r="BRR260" s="84"/>
      <c r="BRS260" s="84"/>
      <c r="BRT260" s="84"/>
      <c r="BRU260" s="84"/>
      <c r="BRV260" s="84"/>
      <c r="BRW260" s="84"/>
      <c r="BRX260" s="84"/>
      <c r="BRY260" s="84"/>
      <c r="BRZ260" s="84"/>
      <c r="BSA260" s="84"/>
      <c r="BSB260" s="84"/>
      <c r="BSC260" s="84"/>
      <c r="BSD260" s="84"/>
      <c r="BSE260" s="84"/>
      <c r="BSF260" s="84"/>
      <c r="BSG260" s="84"/>
      <c r="BSH260" s="84"/>
      <c r="BSI260" s="84"/>
      <c r="BSJ260" s="84"/>
      <c r="BSK260" s="84"/>
      <c r="BSL260" s="84"/>
      <c r="BSM260" s="84"/>
      <c r="BSN260" s="84"/>
      <c r="BSO260" s="84"/>
      <c r="BSP260" s="84"/>
      <c r="BSQ260" s="84"/>
      <c r="BSR260" s="84"/>
      <c r="BSS260" s="84"/>
      <c r="BST260" s="84"/>
      <c r="BSU260" s="84"/>
      <c r="BSV260" s="84"/>
      <c r="BSW260" s="84"/>
      <c r="BSX260" s="84"/>
      <c r="BSY260" s="84"/>
      <c r="BSZ260" s="84"/>
      <c r="BTA260" s="84"/>
      <c r="BTB260" s="84"/>
      <c r="BTC260" s="84"/>
      <c r="BTD260" s="84"/>
      <c r="BTE260" s="84"/>
      <c r="BTF260" s="84"/>
      <c r="BTG260" s="84"/>
      <c r="BTH260" s="84"/>
      <c r="BTI260" s="84"/>
      <c r="BTJ260" s="84"/>
      <c r="BTK260" s="84"/>
      <c r="BTL260" s="84"/>
      <c r="BTM260" s="84"/>
      <c r="BTN260" s="84"/>
      <c r="BTO260" s="84"/>
      <c r="BTP260" s="84"/>
      <c r="BTQ260" s="84"/>
      <c r="BTR260" s="84"/>
      <c r="BTS260" s="84"/>
      <c r="BTT260" s="84"/>
      <c r="BTU260" s="84"/>
      <c r="BTV260" s="84"/>
      <c r="BTW260" s="84"/>
      <c r="BTX260" s="84"/>
      <c r="BTY260" s="84"/>
      <c r="BTZ260" s="84"/>
      <c r="BUA260" s="84"/>
      <c r="BUB260" s="84"/>
      <c r="BUC260" s="84"/>
      <c r="BUD260" s="84"/>
      <c r="BUE260" s="84"/>
      <c r="BUF260" s="84"/>
      <c r="BUG260" s="84"/>
      <c r="BUH260" s="84"/>
      <c r="BUI260" s="84"/>
      <c r="BUJ260" s="84"/>
      <c r="BUK260" s="84"/>
      <c r="BUL260" s="84"/>
      <c r="BUM260" s="84"/>
      <c r="BUN260" s="84"/>
      <c r="BUO260" s="84"/>
      <c r="BUP260" s="84"/>
      <c r="BUQ260" s="84"/>
      <c r="BUR260" s="84"/>
      <c r="BUS260" s="84"/>
      <c r="BUT260" s="84"/>
      <c r="BUU260" s="84"/>
      <c r="BUV260" s="84"/>
      <c r="BUW260" s="84"/>
      <c r="BUX260" s="84"/>
      <c r="BUY260" s="84"/>
      <c r="BUZ260" s="84"/>
      <c r="BVA260" s="84"/>
      <c r="BVB260" s="84"/>
      <c r="BVC260" s="84"/>
      <c r="BVD260" s="84"/>
      <c r="BVE260" s="84"/>
      <c r="BVF260" s="84"/>
      <c r="BVG260" s="84"/>
      <c r="BVH260" s="84"/>
      <c r="BVI260" s="84"/>
      <c r="BVJ260" s="84"/>
      <c r="BVK260" s="84"/>
      <c r="BVL260" s="84"/>
      <c r="BVM260" s="84"/>
      <c r="BVN260" s="84"/>
      <c r="BVO260" s="84"/>
      <c r="BVP260" s="84"/>
      <c r="BVQ260" s="84"/>
      <c r="BVR260" s="84"/>
      <c r="BVS260" s="84"/>
      <c r="BVT260" s="84"/>
      <c r="BVU260" s="84"/>
      <c r="BVV260" s="84"/>
      <c r="BVW260" s="84"/>
      <c r="BVX260" s="84"/>
      <c r="BVY260" s="84"/>
      <c r="BVZ260" s="84"/>
      <c r="BWA260" s="84"/>
      <c r="BWB260" s="84"/>
      <c r="BWC260" s="84"/>
      <c r="BWD260" s="84"/>
      <c r="BWE260" s="84"/>
      <c r="BWF260" s="84"/>
      <c r="BWG260" s="84"/>
      <c r="BWH260" s="84"/>
      <c r="BWI260" s="84"/>
      <c r="BWJ260" s="84"/>
      <c r="BWK260" s="84"/>
      <c r="BWL260" s="84"/>
      <c r="BWM260" s="84"/>
      <c r="BWN260" s="84"/>
      <c r="BWO260" s="84"/>
      <c r="BWP260" s="84"/>
      <c r="BWQ260" s="84"/>
      <c r="BWR260" s="84"/>
      <c r="BWS260" s="84"/>
      <c r="BWT260" s="84"/>
      <c r="BWU260" s="84"/>
      <c r="BWV260" s="84"/>
      <c r="BWW260" s="84"/>
      <c r="BWX260" s="84"/>
      <c r="BWY260" s="84"/>
      <c r="BWZ260" s="84"/>
      <c r="BXA260" s="84"/>
      <c r="BXB260" s="84"/>
      <c r="BXC260" s="84"/>
      <c r="BXD260" s="84"/>
      <c r="BXE260" s="84"/>
      <c r="BXF260" s="84"/>
      <c r="BXG260" s="84"/>
      <c r="BXH260" s="84"/>
      <c r="BXI260" s="84"/>
      <c r="BXJ260" s="84"/>
      <c r="BXK260" s="84"/>
      <c r="BXL260" s="84"/>
      <c r="BXM260" s="84"/>
      <c r="BXN260" s="84"/>
      <c r="BXO260" s="84"/>
      <c r="BXP260" s="84"/>
      <c r="BXQ260" s="84"/>
      <c r="BXR260" s="84"/>
      <c r="BXS260" s="84"/>
      <c r="BXT260" s="84"/>
      <c r="BXU260" s="84"/>
      <c r="BXV260" s="84"/>
      <c r="BXW260" s="84"/>
      <c r="BXX260" s="84"/>
      <c r="BXY260" s="84"/>
      <c r="BXZ260" s="84"/>
      <c r="BYA260" s="84"/>
      <c r="BYB260" s="84"/>
      <c r="BYC260" s="84"/>
      <c r="BYD260" s="84"/>
      <c r="BYE260" s="84"/>
      <c r="BYF260" s="84"/>
      <c r="BYG260" s="84"/>
      <c r="BYH260" s="84"/>
      <c r="BYI260" s="84"/>
      <c r="BYJ260" s="84"/>
      <c r="BYK260" s="84"/>
      <c r="BYL260" s="84"/>
      <c r="BYM260" s="84"/>
      <c r="BYN260" s="84"/>
      <c r="BYO260" s="84"/>
      <c r="BYP260" s="84"/>
      <c r="BYQ260" s="84"/>
      <c r="BYR260" s="84"/>
      <c r="BYS260" s="84"/>
      <c r="BYT260" s="84"/>
      <c r="BYU260" s="84"/>
      <c r="BYV260" s="84"/>
      <c r="BYW260" s="84"/>
      <c r="BYX260" s="84"/>
      <c r="BYY260" s="84"/>
      <c r="BYZ260" s="84"/>
      <c r="BZA260" s="84"/>
      <c r="BZB260" s="84"/>
      <c r="BZC260" s="84"/>
      <c r="BZD260" s="84"/>
      <c r="BZE260" s="84"/>
      <c r="BZF260" s="84"/>
      <c r="BZG260" s="84"/>
      <c r="BZH260" s="84"/>
      <c r="BZI260" s="84"/>
      <c r="BZJ260" s="84"/>
      <c r="BZK260" s="84"/>
      <c r="BZL260" s="84"/>
      <c r="BZM260" s="84"/>
      <c r="BZN260" s="84"/>
      <c r="BZO260" s="84"/>
      <c r="BZP260" s="84"/>
      <c r="BZQ260" s="84"/>
      <c r="BZR260" s="84"/>
      <c r="BZS260" s="84"/>
      <c r="BZT260" s="84"/>
      <c r="BZU260" s="84"/>
      <c r="BZV260" s="84"/>
      <c r="BZW260" s="84"/>
      <c r="BZX260" s="84"/>
      <c r="BZY260" s="84"/>
      <c r="BZZ260" s="84"/>
      <c r="CAA260" s="84"/>
      <c r="CAB260" s="84"/>
      <c r="CAC260" s="84"/>
      <c r="CAD260" s="84"/>
      <c r="CAE260" s="84"/>
      <c r="CAF260" s="84"/>
      <c r="CAG260" s="84"/>
      <c r="CAH260" s="84"/>
      <c r="CAI260" s="84"/>
      <c r="CAJ260" s="84"/>
      <c r="CAK260" s="84"/>
      <c r="CAL260" s="84"/>
      <c r="CAM260" s="84"/>
      <c r="CAN260" s="84"/>
      <c r="CAO260" s="84"/>
      <c r="CAP260" s="84"/>
      <c r="CAQ260" s="84"/>
      <c r="CAR260" s="84"/>
      <c r="CAS260" s="84"/>
      <c r="CAT260" s="84"/>
      <c r="CAU260" s="84"/>
      <c r="CAV260" s="84"/>
      <c r="CAW260" s="84"/>
      <c r="CAX260" s="84"/>
      <c r="CAY260" s="84"/>
      <c r="CAZ260" s="84"/>
      <c r="CBA260" s="84"/>
      <c r="CBB260" s="84"/>
      <c r="CBC260" s="84"/>
      <c r="CBD260" s="84"/>
      <c r="CBE260" s="84"/>
      <c r="CBF260" s="84"/>
      <c r="CBG260" s="84"/>
      <c r="CBH260" s="84"/>
      <c r="CBI260" s="84"/>
      <c r="CBJ260" s="84"/>
      <c r="CBK260" s="84"/>
      <c r="CBL260" s="84"/>
      <c r="CBM260" s="84"/>
      <c r="CBN260" s="84"/>
      <c r="CBO260" s="84"/>
      <c r="CBP260" s="84"/>
      <c r="CBQ260" s="84"/>
      <c r="CBR260" s="84"/>
      <c r="CBS260" s="84"/>
      <c r="CBT260" s="84"/>
      <c r="CBU260" s="84"/>
      <c r="CBV260" s="84"/>
      <c r="CBW260" s="84"/>
      <c r="CBX260" s="84"/>
      <c r="CBY260" s="84"/>
      <c r="CBZ260" s="84"/>
      <c r="CCA260" s="84"/>
      <c r="CCB260" s="84"/>
      <c r="CCC260" s="84"/>
      <c r="CCD260" s="84"/>
      <c r="CCE260" s="84"/>
      <c r="CCF260" s="84"/>
      <c r="CCG260" s="84"/>
      <c r="CCH260" s="84"/>
      <c r="CCI260" s="84"/>
      <c r="CCJ260" s="84"/>
      <c r="CCK260" s="84"/>
      <c r="CCL260" s="84"/>
      <c r="CCM260" s="84"/>
      <c r="CCN260" s="84"/>
      <c r="CCO260" s="84"/>
      <c r="CCP260" s="84"/>
      <c r="CCQ260" s="84"/>
      <c r="CCR260" s="84"/>
      <c r="CCS260" s="84"/>
      <c r="CCT260" s="84"/>
      <c r="CCU260" s="84"/>
      <c r="CCV260" s="84"/>
      <c r="CCW260" s="84"/>
      <c r="CCX260" s="84"/>
      <c r="CCY260" s="84"/>
      <c r="CCZ260" s="84"/>
      <c r="CDA260" s="84"/>
      <c r="CDB260" s="84"/>
      <c r="CDC260" s="84"/>
      <c r="CDD260" s="84"/>
      <c r="CDE260" s="84"/>
      <c r="CDF260" s="84"/>
      <c r="CDG260" s="84"/>
      <c r="CDH260" s="84"/>
      <c r="CDI260" s="84"/>
      <c r="CDJ260" s="84"/>
      <c r="CDK260" s="84"/>
      <c r="CDL260" s="84"/>
      <c r="CDM260" s="84"/>
      <c r="CDN260" s="84"/>
      <c r="CDO260" s="84"/>
      <c r="CDP260" s="84"/>
      <c r="CDQ260" s="84"/>
      <c r="CDR260" s="84"/>
      <c r="CDS260" s="84"/>
      <c r="CDT260" s="84"/>
      <c r="CDU260" s="84"/>
      <c r="CDV260" s="84"/>
      <c r="CDW260" s="84"/>
      <c r="CDX260" s="84"/>
      <c r="CDY260" s="84"/>
      <c r="CDZ260" s="84"/>
      <c r="CEA260" s="84"/>
      <c r="CEB260" s="84"/>
      <c r="CEC260" s="84"/>
      <c r="CED260" s="84"/>
      <c r="CEE260" s="84"/>
      <c r="CEF260" s="84"/>
      <c r="CEG260" s="84"/>
      <c r="CEH260" s="84"/>
      <c r="CEI260" s="84"/>
      <c r="CEJ260" s="84"/>
      <c r="CEK260" s="84"/>
      <c r="CEL260" s="84"/>
      <c r="CEM260" s="84"/>
      <c r="CEN260" s="84"/>
      <c r="CEO260" s="84"/>
      <c r="CEP260" s="84"/>
      <c r="CEQ260" s="84"/>
      <c r="CER260" s="84"/>
      <c r="CES260" s="84"/>
      <c r="CET260" s="84"/>
      <c r="CEU260" s="84"/>
      <c r="CEV260" s="84"/>
      <c r="CEW260" s="84"/>
      <c r="CEX260" s="84"/>
      <c r="CEY260" s="84"/>
      <c r="CEZ260" s="84"/>
      <c r="CFA260" s="84"/>
      <c r="CFB260" s="84"/>
      <c r="CFC260" s="84"/>
      <c r="CFD260" s="84"/>
      <c r="CFE260" s="84"/>
      <c r="CFF260" s="84"/>
      <c r="CFG260" s="84"/>
      <c r="CFH260" s="84"/>
      <c r="CFI260" s="84"/>
      <c r="CFJ260" s="84"/>
      <c r="CFK260" s="84"/>
      <c r="CFL260" s="84"/>
      <c r="CFM260" s="84"/>
      <c r="CFN260" s="84"/>
      <c r="CFO260" s="84"/>
      <c r="CFP260" s="84"/>
      <c r="CFQ260" s="84"/>
      <c r="CFR260" s="84"/>
      <c r="CFS260" s="84"/>
      <c r="CFT260" s="84"/>
      <c r="CFU260" s="84"/>
      <c r="CFV260" s="84"/>
      <c r="CFW260" s="84"/>
      <c r="CFX260" s="84"/>
      <c r="CFY260" s="84"/>
      <c r="CFZ260" s="84"/>
      <c r="CGA260" s="84"/>
      <c r="CGB260" s="84"/>
      <c r="CGC260" s="84"/>
      <c r="CGD260" s="84"/>
      <c r="CGE260" s="84"/>
      <c r="CGF260" s="84"/>
      <c r="CGG260" s="84"/>
      <c r="CGH260" s="84"/>
      <c r="CGI260" s="84"/>
      <c r="CGJ260" s="84"/>
      <c r="CGK260" s="84"/>
      <c r="CGL260" s="84"/>
      <c r="CGM260" s="84"/>
      <c r="CGN260" s="84"/>
      <c r="CGO260" s="84"/>
      <c r="CGP260" s="84"/>
      <c r="CGQ260" s="84"/>
      <c r="CGR260" s="84"/>
      <c r="CGS260" s="84"/>
      <c r="CGT260" s="84"/>
      <c r="CGU260" s="84"/>
      <c r="CGV260" s="84"/>
      <c r="CGW260" s="84"/>
      <c r="CGX260" s="84"/>
      <c r="CGY260" s="84"/>
      <c r="CGZ260" s="84"/>
      <c r="CHA260" s="84"/>
      <c r="CHB260" s="84"/>
      <c r="CHC260" s="84"/>
      <c r="CHD260" s="84"/>
      <c r="CHE260" s="84"/>
      <c r="CHF260" s="84"/>
      <c r="CHG260" s="84"/>
      <c r="CHH260" s="84"/>
      <c r="CHI260" s="84"/>
      <c r="CHJ260" s="84"/>
      <c r="CHK260" s="84"/>
      <c r="CHL260" s="84"/>
      <c r="CHM260" s="84"/>
      <c r="CHN260" s="84"/>
      <c r="CHO260" s="84"/>
      <c r="CHP260" s="84"/>
      <c r="CHQ260" s="84"/>
      <c r="CHR260" s="84"/>
      <c r="CHS260" s="84"/>
      <c r="CHT260" s="84"/>
      <c r="CHU260" s="84"/>
      <c r="CHV260" s="84"/>
      <c r="CHW260" s="84"/>
      <c r="CHX260" s="84"/>
      <c r="CHY260" s="84"/>
      <c r="CHZ260" s="84"/>
      <c r="CIA260" s="84"/>
      <c r="CIB260" s="84"/>
      <c r="CIC260" s="84"/>
      <c r="CID260" s="84"/>
      <c r="CIE260" s="84"/>
      <c r="CIF260" s="84"/>
      <c r="CIG260" s="84"/>
      <c r="CIH260" s="84"/>
      <c r="CII260" s="84"/>
      <c r="CIJ260" s="84"/>
      <c r="CIK260" s="84"/>
      <c r="CIL260" s="84"/>
      <c r="CIM260" s="84"/>
      <c r="CIN260" s="84"/>
      <c r="CIO260" s="84"/>
      <c r="CIP260" s="84"/>
      <c r="CIQ260" s="84"/>
      <c r="CIR260" s="84"/>
      <c r="CIS260" s="84"/>
      <c r="CIT260" s="84"/>
      <c r="CIU260" s="84"/>
      <c r="CIV260" s="84"/>
      <c r="CIW260" s="84"/>
      <c r="CIX260" s="84"/>
      <c r="CIY260" s="84"/>
      <c r="CIZ260" s="84"/>
      <c r="CJA260" s="84"/>
      <c r="CJB260" s="84"/>
      <c r="CJC260" s="84"/>
      <c r="CJD260" s="84"/>
      <c r="CJE260" s="84"/>
      <c r="CJF260" s="84"/>
      <c r="CJG260" s="84"/>
      <c r="CJH260" s="84"/>
      <c r="CJI260" s="84"/>
      <c r="CJJ260" s="84"/>
      <c r="CJK260" s="84"/>
      <c r="CJL260" s="84"/>
      <c r="CJM260" s="84"/>
      <c r="CJN260" s="84"/>
      <c r="CJO260" s="84"/>
      <c r="CJP260" s="84"/>
      <c r="CJQ260" s="84"/>
      <c r="CJR260" s="84"/>
      <c r="CJS260" s="84"/>
      <c r="CJT260" s="84"/>
      <c r="CJU260" s="84"/>
      <c r="CJV260" s="84"/>
      <c r="CJW260" s="84"/>
      <c r="CJX260" s="84"/>
      <c r="CJY260" s="84"/>
      <c r="CJZ260" s="84"/>
      <c r="CKA260" s="84"/>
      <c r="CKB260" s="84"/>
      <c r="CKC260" s="84"/>
      <c r="CKD260" s="84"/>
      <c r="CKE260" s="84"/>
      <c r="CKF260" s="84"/>
      <c r="CKG260" s="84"/>
      <c r="CKH260" s="84"/>
      <c r="CKI260" s="84"/>
      <c r="CKJ260" s="84"/>
      <c r="CKK260" s="84"/>
      <c r="CKL260" s="84"/>
      <c r="CKM260" s="84"/>
      <c r="CKN260" s="84"/>
      <c r="CKO260" s="84"/>
      <c r="CKP260" s="84"/>
      <c r="CKQ260" s="84"/>
      <c r="CKR260" s="84"/>
      <c r="CKS260" s="84"/>
      <c r="CKT260" s="84"/>
      <c r="CKU260" s="84"/>
      <c r="CKV260" s="84"/>
      <c r="CKW260" s="84"/>
      <c r="CKX260" s="84"/>
      <c r="CKY260" s="84"/>
      <c r="CKZ260" s="84"/>
      <c r="CLA260" s="84"/>
      <c r="CLB260" s="84"/>
      <c r="CLC260" s="84"/>
      <c r="CLD260" s="84"/>
      <c r="CLE260" s="84"/>
      <c r="CLF260" s="84"/>
      <c r="CLG260" s="84"/>
      <c r="CLH260" s="84"/>
      <c r="CLI260" s="84"/>
      <c r="CLJ260" s="84"/>
      <c r="CLK260" s="84"/>
      <c r="CLL260" s="84"/>
      <c r="CLM260" s="84"/>
      <c r="CLN260" s="84"/>
      <c r="CLO260" s="84"/>
      <c r="CLP260" s="84"/>
      <c r="CLQ260" s="84"/>
      <c r="CLR260" s="84"/>
      <c r="CLS260" s="84"/>
      <c r="CLT260" s="84"/>
      <c r="CLU260" s="84"/>
      <c r="CLV260" s="84"/>
      <c r="CLW260" s="84"/>
      <c r="CLX260" s="84"/>
      <c r="CLY260" s="84"/>
      <c r="CLZ260" s="84"/>
      <c r="CMA260" s="84"/>
      <c r="CMB260" s="84"/>
      <c r="CMC260" s="84"/>
      <c r="CMD260" s="84"/>
      <c r="CME260" s="84"/>
      <c r="CMF260" s="84"/>
      <c r="CMG260" s="84"/>
      <c r="CMH260" s="84"/>
      <c r="CMI260" s="84"/>
      <c r="CMJ260" s="84"/>
      <c r="CMK260" s="84"/>
      <c r="CML260" s="84"/>
      <c r="CMM260" s="84"/>
      <c r="CMN260" s="84"/>
      <c r="CMO260" s="84"/>
      <c r="CMP260" s="84"/>
      <c r="CMQ260" s="84"/>
      <c r="CMR260" s="84"/>
      <c r="CMS260" s="84"/>
      <c r="CMT260" s="84"/>
      <c r="CMU260" s="84"/>
      <c r="CMV260" s="84"/>
      <c r="CMW260" s="84"/>
      <c r="CMX260" s="84"/>
      <c r="CMY260" s="84"/>
      <c r="CMZ260" s="84"/>
      <c r="CNA260" s="84"/>
      <c r="CNB260" s="84"/>
      <c r="CNC260" s="84"/>
      <c r="CND260" s="84"/>
      <c r="CNE260" s="84"/>
      <c r="CNF260" s="84"/>
      <c r="CNG260" s="84"/>
      <c r="CNH260" s="84"/>
      <c r="CNI260" s="84"/>
      <c r="CNJ260" s="84"/>
      <c r="CNK260" s="84"/>
      <c r="CNL260" s="84"/>
      <c r="CNM260" s="84"/>
      <c r="CNN260" s="84"/>
      <c r="CNO260" s="84"/>
      <c r="CNP260" s="84"/>
      <c r="CNQ260" s="84"/>
      <c r="CNR260" s="84"/>
      <c r="CNS260" s="84"/>
      <c r="CNT260" s="84"/>
      <c r="CNU260" s="84"/>
      <c r="CNV260" s="84"/>
      <c r="CNW260" s="84"/>
      <c r="CNX260" s="84"/>
      <c r="CNY260" s="84"/>
      <c r="CNZ260" s="84"/>
      <c r="COA260" s="84"/>
      <c r="COB260" s="84"/>
      <c r="COC260" s="84"/>
      <c r="COD260" s="84"/>
      <c r="COE260" s="84"/>
      <c r="COF260" s="84"/>
      <c r="COG260" s="84"/>
      <c r="COH260" s="84"/>
      <c r="COI260" s="84"/>
      <c r="COJ260" s="84"/>
      <c r="COK260" s="84"/>
      <c r="COL260" s="84"/>
      <c r="COM260" s="84"/>
      <c r="CON260" s="84"/>
      <c r="COO260" s="84"/>
      <c r="COP260" s="84"/>
      <c r="COQ260" s="84"/>
      <c r="COR260" s="84"/>
      <c r="COS260" s="84"/>
      <c r="COT260" s="84"/>
      <c r="COU260" s="84"/>
      <c r="COV260" s="84"/>
      <c r="COW260" s="84"/>
      <c r="COX260" s="84"/>
      <c r="COY260" s="84"/>
      <c r="COZ260" s="84"/>
      <c r="CPA260" s="84"/>
      <c r="CPB260" s="84"/>
      <c r="CPC260" s="84"/>
      <c r="CPD260" s="84"/>
      <c r="CPE260" s="84"/>
      <c r="CPF260" s="84"/>
      <c r="CPG260" s="84"/>
      <c r="CPH260" s="84"/>
      <c r="CPI260" s="84"/>
      <c r="CPJ260" s="84"/>
      <c r="CPK260" s="84"/>
      <c r="CPL260" s="84"/>
      <c r="CPM260" s="84"/>
      <c r="CPN260" s="84"/>
      <c r="CPO260" s="84"/>
      <c r="CPP260" s="84"/>
      <c r="CPQ260" s="84"/>
      <c r="CPR260" s="84"/>
      <c r="CPS260" s="84"/>
      <c r="CPT260" s="84"/>
      <c r="CPU260" s="84"/>
      <c r="CPV260" s="84"/>
      <c r="CPW260" s="84"/>
      <c r="CPX260" s="84"/>
      <c r="CPY260" s="84"/>
      <c r="CPZ260" s="84"/>
      <c r="CQA260" s="84"/>
      <c r="CQB260" s="84"/>
      <c r="CQC260" s="84"/>
      <c r="CQD260" s="84"/>
      <c r="CQE260" s="84"/>
      <c r="CQF260" s="84"/>
      <c r="CQG260" s="84"/>
      <c r="CQH260" s="84"/>
      <c r="CQI260" s="84"/>
      <c r="CQJ260" s="84"/>
      <c r="CQK260" s="84"/>
      <c r="CQL260" s="84"/>
      <c r="CQM260" s="84"/>
      <c r="CQN260" s="84"/>
      <c r="CQO260" s="84"/>
      <c r="CQP260" s="84"/>
      <c r="CQQ260" s="84"/>
      <c r="CQR260" s="84"/>
      <c r="CQS260" s="84"/>
      <c r="CQT260" s="84"/>
      <c r="CQU260" s="84"/>
      <c r="CQV260" s="84"/>
      <c r="CQW260" s="84"/>
      <c r="CQX260" s="84"/>
      <c r="CQY260" s="84"/>
      <c r="CQZ260" s="84"/>
      <c r="CRA260" s="84"/>
      <c r="CRB260" s="84"/>
      <c r="CRC260" s="84"/>
      <c r="CRD260" s="84"/>
      <c r="CRE260" s="84"/>
      <c r="CRF260" s="84"/>
      <c r="CRG260" s="84"/>
      <c r="CRH260" s="84"/>
      <c r="CRI260" s="84"/>
      <c r="CRJ260" s="84"/>
      <c r="CRK260" s="84"/>
      <c r="CRL260" s="84"/>
      <c r="CRM260" s="84"/>
      <c r="CRN260" s="84"/>
      <c r="CRO260" s="84"/>
      <c r="CRP260" s="84"/>
      <c r="CRQ260" s="84"/>
      <c r="CRR260" s="84"/>
      <c r="CRS260" s="84"/>
      <c r="CRT260" s="84"/>
      <c r="CRU260" s="84"/>
      <c r="CRV260" s="84"/>
      <c r="CRW260" s="84"/>
      <c r="CRX260" s="84"/>
      <c r="CRY260" s="84"/>
      <c r="CRZ260" s="84"/>
      <c r="CSA260" s="84"/>
      <c r="CSB260" s="84"/>
      <c r="CSC260" s="84"/>
      <c r="CSD260" s="84"/>
      <c r="CSE260" s="84"/>
      <c r="CSF260" s="84"/>
      <c r="CSG260" s="84"/>
      <c r="CSH260" s="84"/>
      <c r="CSI260" s="84"/>
      <c r="CSJ260" s="84"/>
      <c r="CSK260" s="84"/>
      <c r="CSL260" s="84"/>
      <c r="CSM260" s="84"/>
      <c r="CSN260" s="84"/>
      <c r="CSO260" s="84"/>
      <c r="CSP260" s="84"/>
      <c r="CSQ260" s="84"/>
      <c r="CSR260" s="84"/>
      <c r="CSS260" s="84"/>
      <c r="CST260" s="84"/>
      <c r="CSU260" s="84"/>
      <c r="CSV260" s="84"/>
      <c r="CSW260" s="84"/>
      <c r="CSX260" s="84"/>
      <c r="CSY260" s="84"/>
      <c r="CSZ260" s="84"/>
      <c r="CTA260" s="84"/>
      <c r="CTB260" s="84"/>
      <c r="CTC260" s="84"/>
      <c r="CTD260" s="84"/>
      <c r="CTE260" s="84"/>
      <c r="CTF260" s="84"/>
      <c r="CTG260" s="84"/>
      <c r="CTH260" s="84"/>
      <c r="CTI260" s="84"/>
      <c r="CTJ260" s="84"/>
      <c r="CTK260" s="84"/>
      <c r="CTL260" s="84"/>
      <c r="CTM260" s="84"/>
      <c r="CTN260" s="84"/>
      <c r="CTO260" s="84"/>
      <c r="CTP260" s="84"/>
      <c r="CTQ260" s="84"/>
      <c r="CTR260" s="84"/>
      <c r="CTS260" s="84"/>
      <c r="CTT260" s="84"/>
      <c r="CTU260" s="84"/>
      <c r="CTV260" s="84"/>
      <c r="CTW260" s="84"/>
      <c r="CTX260" s="84"/>
      <c r="CTY260" s="84"/>
      <c r="CTZ260" s="84"/>
      <c r="CUA260" s="84"/>
      <c r="CUB260" s="84"/>
      <c r="CUC260" s="84"/>
      <c r="CUD260" s="84"/>
      <c r="CUE260" s="84"/>
      <c r="CUF260" s="84"/>
      <c r="CUG260" s="84"/>
      <c r="CUH260" s="84"/>
      <c r="CUI260" s="84"/>
      <c r="CUJ260" s="84"/>
      <c r="CUK260" s="84"/>
      <c r="CUL260" s="84"/>
      <c r="CUM260" s="84"/>
      <c r="CUN260" s="84"/>
      <c r="CUO260" s="84"/>
      <c r="CUP260" s="84"/>
      <c r="CUQ260" s="84"/>
      <c r="CUR260" s="84"/>
      <c r="CUS260" s="84"/>
      <c r="CUT260" s="84"/>
      <c r="CUU260" s="84"/>
      <c r="CUV260" s="84"/>
      <c r="CUW260" s="84"/>
      <c r="CUX260" s="84"/>
      <c r="CUY260" s="84"/>
      <c r="CUZ260" s="84"/>
      <c r="CVA260" s="84"/>
      <c r="CVB260" s="84"/>
      <c r="CVC260" s="84"/>
      <c r="CVD260" s="84"/>
      <c r="CVE260" s="84"/>
      <c r="CVF260" s="84"/>
      <c r="CVG260" s="84"/>
      <c r="CVH260" s="84"/>
      <c r="CVI260" s="84"/>
      <c r="CVJ260" s="84"/>
      <c r="CVK260" s="84"/>
      <c r="CVL260" s="84"/>
      <c r="CVM260" s="84"/>
      <c r="CVN260" s="84"/>
      <c r="CVO260" s="84"/>
      <c r="CVP260" s="84"/>
      <c r="CVQ260" s="84"/>
      <c r="CVR260" s="84"/>
      <c r="CVS260" s="84"/>
      <c r="CVT260" s="84"/>
      <c r="CVU260" s="84"/>
      <c r="CVV260" s="84"/>
      <c r="CVW260" s="84"/>
      <c r="CVX260" s="84"/>
      <c r="CVY260" s="84"/>
      <c r="CVZ260" s="84"/>
      <c r="CWA260" s="84"/>
      <c r="CWB260" s="84"/>
      <c r="CWC260" s="84"/>
      <c r="CWD260" s="84"/>
      <c r="CWE260" s="84"/>
      <c r="CWF260" s="84"/>
      <c r="CWG260" s="84"/>
      <c r="CWH260" s="84"/>
      <c r="CWI260" s="84"/>
      <c r="CWJ260" s="84"/>
      <c r="CWK260" s="84"/>
      <c r="CWL260" s="84"/>
      <c r="CWM260" s="84"/>
      <c r="CWN260" s="84"/>
      <c r="CWO260" s="84"/>
      <c r="CWP260" s="84"/>
      <c r="CWQ260" s="84"/>
      <c r="CWR260" s="84"/>
      <c r="CWS260" s="84"/>
      <c r="CWT260" s="84"/>
      <c r="CWU260" s="84"/>
      <c r="CWV260" s="84"/>
      <c r="CWW260" s="84"/>
      <c r="CWX260" s="84"/>
      <c r="CWY260" s="84"/>
      <c r="CWZ260" s="84"/>
      <c r="CXA260" s="84"/>
      <c r="CXB260" s="84"/>
      <c r="CXC260" s="84"/>
      <c r="CXD260" s="84"/>
      <c r="CXE260" s="84"/>
      <c r="CXF260" s="84"/>
      <c r="CXG260" s="84"/>
      <c r="CXH260" s="84"/>
      <c r="CXI260" s="84"/>
      <c r="CXJ260" s="84"/>
      <c r="CXK260" s="84"/>
      <c r="CXL260" s="84"/>
      <c r="CXM260" s="84"/>
      <c r="CXN260" s="84"/>
      <c r="CXO260" s="84"/>
      <c r="CXP260" s="84"/>
      <c r="CXQ260" s="84"/>
      <c r="CXR260" s="84"/>
      <c r="CXS260" s="84"/>
      <c r="CXT260" s="84"/>
      <c r="CXU260" s="84"/>
      <c r="CXV260" s="84"/>
      <c r="CXW260" s="84"/>
      <c r="CXX260" s="84"/>
      <c r="CXY260" s="84"/>
      <c r="CXZ260" s="84"/>
      <c r="CYA260" s="84"/>
      <c r="CYB260" s="84"/>
      <c r="CYC260" s="84"/>
      <c r="CYD260" s="84"/>
      <c r="CYE260" s="84"/>
      <c r="CYF260" s="84"/>
      <c r="CYG260" s="84"/>
      <c r="CYH260" s="84"/>
      <c r="CYI260" s="84"/>
      <c r="CYJ260" s="84"/>
      <c r="CYK260" s="84"/>
      <c r="CYL260" s="84"/>
      <c r="CYM260" s="84"/>
      <c r="CYN260" s="84"/>
      <c r="CYO260" s="84"/>
      <c r="CYP260" s="84"/>
      <c r="CYQ260" s="84"/>
      <c r="CYR260" s="84"/>
      <c r="CYS260" s="84"/>
      <c r="CYT260" s="84"/>
      <c r="CYU260" s="84"/>
      <c r="CYV260" s="84"/>
      <c r="CYW260" s="84"/>
      <c r="CYX260" s="84"/>
      <c r="CYY260" s="84"/>
      <c r="CYZ260" s="84"/>
      <c r="CZA260" s="84"/>
      <c r="CZB260" s="84"/>
      <c r="CZC260" s="84"/>
      <c r="CZD260" s="84"/>
      <c r="CZE260" s="84"/>
      <c r="CZF260" s="84"/>
      <c r="CZG260" s="84"/>
      <c r="CZH260" s="84"/>
      <c r="CZI260" s="84"/>
      <c r="CZJ260" s="84"/>
      <c r="CZK260" s="84"/>
      <c r="CZL260" s="84"/>
      <c r="CZM260" s="84"/>
      <c r="CZN260" s="84"/>
      <c r="CZO260" s="84"/>
      <c r="CZP260" s="84"/>
      <c r="CZQ260" s="84"/>
      <c r="CZR260" s="84"/>
      <c r="CZS260" s="84"/>
      <c r="CZT260" s="84"/>
      <c r="CZU260" s="84"/>
      <c r="CZV260" s="84"/>
      <c r="CZW260" s="84"/>
      <c r="CZX260" s="84"/>
      <c r="CZY260" s="84"/>
      <c r="CZZ260" s="84"/>
      <c r="DAA260" s="84"/>
      <c r="DAB260" s="84"/>
      <c r="DAC260" s="84"/>
      <c r="DAD260" s="84"/>
      <c r="DAE260" s="84"/>
      <c r="DAF260" s="84"/>
      <c r="DAG260" s="84"/>
      <c r="DAH260" s="84"/>
      <c r="DAI260" s="84"/>
      <c r="DAJ260" s="84"/>
      <c r="DAK260" s="84"/>
      <c r="DAL260" s="84"/>
      <c r="DAM260" s="84"/>
      <c r="DAN260" s="84"/>
      <c r="DAO260" s="84"/>
      <c r="DAP260" s="84"/>
      <c r="DAQ260" s="84"/>
      <c r="DAR260" s="84"/>
      <c r="DAS260" s="84"/>
      <c r="DAT260" s="84"/>
      <c r="DAU260" s="84"/>
      <c r="DAV260" s="84"/>
      <c r="DAW260" s="84"/>
      <c r="DAX260" s="84"/>
      <c r="DAY260" s="84"/>
      <c r="DAZ260" s="84"/>
      <c r="DBA260" s="84"/>
      <c r="DBB260" s="84"/>
      <c r="DBC260" s="84"/>
      <c r="DBD260" s="84"/>
      <c r="DBE260" s="84"/>
      <c r="DBF260" s="84"/>
      <c r="DBG260" s="84"/>
      <c r="DBH260" s="84"/>
      <c r="DBI260" s="84"/>
      <c r="DBJ260" s="84"/>
      <c r="DBK260" s="84"/>
      <c r="DBL260" s="84"/>
      <c r="DBM260" s="84"/>
      <c r="DBN260" s="84"/>
      <c r="DBO260" s="84"/>
      <c r="DBP260" s="84"/>
      <c r="DBQ260" s="84"/>
      <c r="DBR260" s="84"/>
      <c r="DBS260" s="84"/>
      <c r="DBT260" s="84"/>
      <c r="DBU260" s="84"/>
      <c r="DBV260" s="84"/>
      <c r="DBW260" s="84"/>
      <c r="DBX260" s="84"/>
      <c r="DBY260" s="84"/>
      <c r="DBZ260" s="84"/>
      <c r="DCA260" s="84"/>
      <c r="DCB260" s="84"/>
      <c r="DCC260" s="84"/>
      <c r="DCD260" s="84"/>
      <c r="DCE260" s="84"/>
      <c r="DCF260" s="84"/>
      <c r="DCG260" s="84"/>
      <c r="DCH260" s="84"/>
      <c r="DCI260" s="84"/>
      <c r="DCJ260" s="84"/>
      <c r="DCK260" s="84"/>
      <c r="DCL260" s="84"/>
      <c r="DCM260" s="84"/>
      <c r="DCN260" s="84"/>
      <c r="DCO260" s="84"/>
      <c r="DCP260" s="84"/>
      <c r="DCQ260" s="84"/>
      <c r="DCR260" s="84"/>
      <c r="DCS260" s="84"/>
      <c r="DCT260" s="84"/>
      <c r="DCU260" s="84"/>
      <c r="DCV260" s="84"/>
      <c r="DCW260" s="84"/>
      <c r="DCX260" s="84"/>
      <c r="DCY260" s="84"/>
      <c r="DCZ260" s="84"/>
      <c r="DDA260" s="84"/>
      <c r="DDB260" s="84"/>
      <c r="DDC260" s="84"/>
      <c r="DDD260" s="84"/>
      <c r="DDE260" s="84"/>
      <c r="DDF260" s="84"/>
      <c r="DDG260" s="84"/>
      <c r="DDH260" s="84"/>
      <c r="DDI260" s="84"/>
      <c r="DDJ260" s="84"/>
      <c r="DDK260" s="84"/>
      <c r="DDL260" s="84"/>
      <c r="DDM260" s="84"/>
      <c r="DDN260" s="84"/>
      <c r="DDO260" s="84"/>
      <c r="DDP260" s="84"/>
      <c r="DDQ260" s="84"/>
      <c r="DDR260" s="84"/>
      <c r="DDS260" s="84"/>
      <c r="DDT260" s="84"/>
      <c r="DDU260" s="84"/>
      <c r="DDV260" s="84"/>
      <c r="DDW260" s="84"/>
      <c r="DDX260" s="84"/>
      <c r="DDY260" s="84"/>
      <c r="DDZ260" s="84"/>
      <c r="DEA260" s="84"/>
      <c r="DEB260" s="84"/>
      <c r="DEC260" s="84"/>
      <c r="DED260" s="84"/>
      <c r="DEE260" s="84"/>
      <c r="DEF260" s="84"/>
      <c r="DEG260" s="84"/>
      <c r="DEH260" s="84"/>
      <c r="DEI260" s="84"/>
      <c r="DEJ260" s="84"/>
      <c r="DEK260" s="84"/>
      <c r="DEL260" s="84"/>
      <c r="DEM260" s="84"/>
      <c r="DEN260" s="84"/>
      <c r="DEO260" s="84"/>
      <c r="DEP260" s="84"/>
      <c r="DEQ260" s="84"/>
      <c r="DER260" s="84"/>
      <c r="DES260" s="84"/>
      <c r="DET260" s="84"/>
      <c r="DEU260" s="84"/>
      <c r="DEV260" s="84"/>
      <c r="DEW260" s="84"/>
      <c r="DEX260" s="84"/>
      <c r="DEY260" s="84"/>
      <c r="DEZ260" s="84"/>
      <c r="DFA260" s="84"/>
      <c r="DFB260" s="84"/>
      <c r="DFC260" s="84"/>
      <c r="DFD260" s="84"/>
      <c r="DFE260" s="84"/>
      <c r="DFF260" s="84"/>
      <c r="DFG260" s="84"/>
      <c r="DFH260" s="84"/>
      <c r="DFI260" s="84"/>
      <c r="DFJ260" s="84"/>
      <c r="DFK260" s="84"/>
      <c r="DFL260" s="84"/>
      <c r="DFM260" s="84"/>
      <c r="DFN260" s="84"/>
      <c r="DFO260" s="84"/>
      <c r="DFP260" s="84"/>
      <c r="DFQ260" s="84"/>
      <c r="DFR260" s="84"/>
      <c r="DFS260" s="84"/>
      <c r="DFT260" s="84"/>
      <c r="DFU260" s="84"/>
      <c r="DFV260" s="84"/>
      <c r="DFW260" s="84"/>
      <c r="DFX260" s="84"/>
      <c r="DFY260" s="84"/>
      <c r="DFZ260" s="84"/>
      <c r="DGA260" s="84"/>
      <c r="DGB260" s="84"/>
      <c r="DGC260" s="84"/>
      <c r="DGD260" s="84"/>
      <c r="DGE260" s="84"/>
      <c r="DGF260" s="84"/>
      <c r="DGG260" s="84"/>
      <c r="DGH260" s="84"/>
      <c r="DGI260" s="84"/>
      <c r="DGJ260" s="84"/>
      <c r="DGK260" s="84"/>
      <c r="DGL260" s="84"/>
      <c r="DGM260" s="84"/>
      <c r="DGN260" s="84"/>
      <c r="DGO260" s="84"/>
      <c r="DGP260" s="84"/>
      <c r="DGQ260" s="84"/>
      <c r="DGR260" s="84"/>
      <c r="DGS260" s="84"/>
      <c r="DGT260" s="84"/>
      <c r="DGU260" s="84"/>
      <c r="DGV260" s="84"/>
      <c r="DGW260" s="84"/>
      <c r="DGX260" s="84"/>
      <c r="DGY260" s="84"/>
      <c r="DGZ260" s="84"/>
      <c r="DHA260" s="84"/>
      <c r="DHB260" s="84"/>
      <c r="DHC260" s="84"/>
      <c r="DHD260" s="84"/>
      <c r="DHE260" s="84"/>
      <c r="DHF260" s="84"/>
      <c r="DHG260" s="84"/>
      <c r="DHH260" s="84"/>
      <c r="DHI260" s="84"/>
      <c r="DHJ260" s="84"/>
      <c r="DHK260" s="84"/>
      <c r="DHL260" s="84"/>
      <c r="DHM260" s="84"/>
      <c r="DHN260" s="84"/>
      <c r="DHO260" s="84"/>
      <c r="DHP260" s="84"/>
      <c r="DHQ260" s="84"/>
      <c r="DHR260" s="84"/>
      <c r="DHS260" s="84"/>
      <c r="DHT260" s="84"/>
      <c r="DHU260" s="84"/>
      <c r="DHV260" s="84"/>
      <c r="DHW260" s="84"/>
      <c r="DHX260" s="84"/>
      <c r="DHY260" s="84"/>
      <c r="DHZ260" s="84"/>
      <c r="DIA260" s="84"/>
      <c r="DIB260" s="84"/>
      <c r="DIC260" s="84"/>
      <c r="DID260" s="84"/>
      <c r="DIE260" s="84"/>
      <c r="DIF260" s="84"/>
      <c r="DIG260" s="84"/>
      <c r="DIH260" s="84"/>
      <c r="DII260" s="84"/>
      <c r="DIJ260" s="84"/>
      <c r="DIK260" s="84"/>
      <c r="DIL260" s="84"/>
      <c r="DIM260" s="84"/>
      <c r="DIN260" s="84"/>
      <c r="DIO260" s="84"/>
      <c r="DIP260" s="84"/>
      <c r="DIQ260" s="84"/>
      <c r="DIR260" s="84"/>
      <c r="DIS260" s="84"/>
      <c r="DIT260" s="84"/>
      <c r="DIU260" s="84"/>
      <c r="DIV260" s="84"/>
      <c r="DIW260" s="84"/>
      <c r="DIX260" s="84"/>
      <c r="DIY260" s="84"/>
      <c r="DIZ260" s="84"/>
      <c r="DJA260" s="84"/>
      <c r="DJB260" s="84"/>
      <c r="DJC260" s="84"/>
      <c r="DJD260" s="84"/>
      <c r="DJE260" s="84"/>
      <c r="DJF260" s="84"/>
      <c r="DJG260" s="84"/>
      <c r="DJH260" s="84"/>
      <c r="DJI260" s="84"/>
      <c r="DJJ260" s="84"/>
      <c r="DJK260" s="84"/>
      <c r="DJL260" s="84"/>
      <c r="DJM260" s="84"/>
      <c r="DJN260" s="84"/>
      <c r="DJO260" s="84"/>
      <c r="DJP260" s="84"/>
      <c r="DJQ260" s="84"/>
      <c r="DJR260" s="84"/>
      <c r="DJS260" s="84"/>
      <c r="DJT260" s="84"/>
      <c r="DJU260" s="84"/>
      <c r="DJV260" s="84"/>
      <c r="DJW260" s="84"/>
      <c r="DJX260" s="84"/>
      <c r="DJY260" s="84"/>
      <c r="DJZ260" s="84"/>
      <c r="DKA260" s="84"/>
      <c r="DKB260" s="84"/>
      <c r="DKC260" s="84"/>
      <c r="DKD260" s="84"/>
      <c r="DKE260" s="84"/>
      <c r="DKF260" s="84"/>
      <c r="DKG260" s="84"/>
      <c r="DKH260" s="84"/>
      <c r="DKI260" s="84"/>
      <c r="DKJ260" s="84"/>
      <c r="DKK260" s="84"/>
      <c r="DKL260" s="84"/>
      <c r="DKM260" s="84"/>
      <c r="DKN260" s="84"/>
      <c r="DKO260" s="84"/>
      <c r="DKP260" s="84"/>
      <c r="DKQ260" s="84"/>
      <c r="DKR260" s="84"/>
      <c r="DKS260" s="84"/>
      <c r="DKT260" s="84"/>
      <c r="DKU260" s="84"/>
      <c r="DKV260" s="84"/>
      <c r="DKW260" s="84"/>
      <c r="DKX260" s="84"/>
      <c r="DKY260" s="84"/>
      <c r="DKZ260" s="84"/>
      <c r="DLA260" s="84"/>
      <c r="DLB260" s="84"/>
      <c r="DLC260" s="84"/>
      <c r="DLD260" s="84"/>
      <c r="DLE260" s="84"/>
      <c r="DLF260" s="84"/>
      <c r="DLG260" s="84"/>
      <c r="DLH260" s="84"/>
      <c r="DLI260" s="84"/>
      <c r="DLJ260" s="84"/>
      <c r="DLK260" s="84"/>
      <c r="DLL260" s="84"/>
      <c r="DLM260" s="84"/>
      <c r="DLN260" s="84"/>
      <c r="DLO260" s="84"/>
      <c r="DLP260" s="84"/>
      <c r="DLQ260" s="84"/>
      <c r="DLR260" s="84"/>
      <c r="DLS260" s="84"/>
      <c r="DLT260" s="84"/>
      <c r="DLU260" s="84"/>
      <c r="DLV260" s="84"/>
      <c r="DLW260" s="84"/>
      <c r="DLX260" s="84"/>
      <c r="DLY260" s="84"/>
      <c r="DLZ260" s="84"/>
      <c r="DMA260" s="84"/>
      <c r="DMB260" s="84"/>
      <c r="DMC260" s="84"/>
      <c r="DMD260" s="84"/>
      <c r="DME260" s="84"/>
      <c r="DMF260" s="84"/>
      <c r="DMG260" s="84"/>
      <c r="DMH260" s="84"/>
      <c r="DMI260" s="84"/>
      <c r="DMJ260" s="84"/>
      <c r="DMK260" s="84"/>
      <c r="DML260" s="84"/>
      <c r="DMM260" s="84"/>
      <c r="DMN260" s="84"/>
      <c r="DMO260" s="84"/>
      <c r="DMP260" s="84"/>
      <c r="DMQ260" s="84"/>
      <c r="DMR260" s="84"/>
      <c r="DMS260" s="84"/>
      <c r="DMT260" s="84"/>
      <c r="DMU260" s="84"/>
      <c r="DMV260" s="84"/>
      <c r="DMW260" s="84"/>
      <c r="DMX260" s="84"/>
      <c r="DMY260" s="84"/>
      <c r="DMZ260" s="84"/>
      <c r="DNA260" s="84"/>
      <c r="DNB260" s="84"/>
      <c r="DNC260" s="84"/>
      <c r="DND260" s="84"/>
      <c r="DNE260" s="84"/>
      <c r="DNF260" s="84"/>
      <c r="DNG260" s="84"/>
      <c r="DNH260" s="84"/>
      <c r="DNI260" s="84"/>
      <c r="DNJ260" s="84"/>
      <c r="DNK260" s="84"/>
      <c r="DNL260" s="84"/>
      <c r="DNM260" s="84"/>
      <c r="DNN260" s="84"/>
      <c r="DNO260" s="84"/>
      <c r="DNP260" s="84"/>
      <c r="DNQ260" s="84"/>
      <c r="DNR260" s="84"/>
      <c r="DNS260" s="84"/>
      <c r="DNT260" s="84"/>
      <c r="DNU260" s="84"/>
      <c r="DNV260" s="84"/>
      <c r="DNW260" s="84"/>
      <c r="DNX260" s="84"/>
      <c r="DNY260" s="84"/>
      <c r="DNZ260" s="84"/>
      <c r="DOA260" s="84"/>
      <c r="DOB260" s="84"/>
      <c r="DOC260" s="84"/>
      <c r="DOD260" s="84"/>
      <c r="DOE260" s="84"/>
      <c r="DOF260" s="84"/>
      <c r="DOG260" s="84"/>
      <c r="DOH260" s="84"/>
      <c r="DOI260" s="84"/>
      <c r="DOJ260" s="84"/>
      <c r="DOK260" s="84"/>
      <c r="DOL260" s="84"/>
      <c r="DOM260" s="84"/>
      <c r="DON260" s="84"/>
      <c r="DOO260" s="84"/>
      <c r="DOP260" s="84"/>
      <c r="DOQ260" s="84"/>
      <c r="DOR260" s="84"/>
      <c r="DOS260" s="84"/>
      <c r="DOT260" s="84"/>
      <c r="DOU260" s="84"/>
      <c r="DOV260" s="84"/>
      <c r="DOW260" s="84"/>
      <c r="DOX260" s="84"/>
      <c r="DOY260" s="84"/>
      <c r="DOZ260" s="84"/>
      <c r="DPA260" s="84"/>
      <c r="DPB260" s="84"/>
      <c r="DPC260" s="84"/>
      <c r="DPD260" s="84"/>
      <c r="DPE260" s="84"/>
      <c r="DPF260" s="84"/>
      <c r="DPG260" s="84"/>
      <c r="DPH260" s="84"/>
      <c r="DPI260" s="84"/>
      <c r="DPJ260" s="84"/>
      <c r="DPK260" s="84"/>
      <c r="DPL260" s="84"/>
      <c r="DPM260" s="84"/>
      <c r="DPN260" s="84"/>
      <c r="DPO260" s="84"/>
      <c r="DPP260" s="84"/>
      <c r="DPQ260" s="84"/>
      <c r="DPR260" s="84"/>
      <c r="DPS260" s="84"/>
      <c r="DPT260" s="84"/>
      <c r="DPU260" s="84"/>
      <c r="DPV260" s="84"/>
      <c r="DPW260" s="84"/>
      <c r="DPX260" s="84"/>
      <c r="DPY260" s="84"/>
      <c r="DPZ260" s="84"/>
      <c r="DQA260" s="84"/>
      <c r="DQB260" s="84"/>
      <c r="DQC260" s="84"/>
      <c r="DQD260" s="84"/>
      <c r="DQE260" s="84"/>
      <c r="DQF260" s="84"/>
      <c r="DQG260" s="84"/>
      <c r="DQH260" s="84"/>
      <c r="DQI260" s="84"/>
      <c r="DQJ260" s="84"/>
      <c r="DQK260" s="84"/>
      <c r="DQL260" s="84"/>
      <c r="DQM260" s="84"/>
      <c r="DQN260" s="84"/>
      <c r="DQO260" s="84"/>
      <c r="DQP260" s="84"/>
      <c r="DQQ260" s="84"/>
      <c r="DQR260" s="84"/>
      <c r="DQS260" s="84"/>
      <c r="DQT260" s="84"/>
      <c r="DQU260" s="84"/>
      <c r="DQV260" s="84"/>
      <c r="DQW260" s="84"/>
      <c r="DQX260" s="84"/>
      <c r="DQY260" s="84"/>
      <c r="DQZ260" s="84"/>
      <c r="DRA260" s="84"/>
      <c r="DRB260" s="84"/>
      <c r="DRC260" s="84"/>
      <c r="DRD260" s="84"/>
      <c r="DRE260" s="84"/>
      <c r="DRF260" s="84"/>
      <c r="DRG260" s="84"/>
      <c r="DRH260" s="84"/>
      <c r="DRI260" s="84"/>
      <c r="DRJ260" s="84"/>
      <c r="DRK260" s="84"/>
      <c r="DRL260" s="84"/>
      <c r="DRM260" s="84"/>
      <c r="DRN260" s="84"/>
      <c r="DRO260" s="84"/>
      <c r="DRP260" s="84"/>
      <c r="DRQ260" s="84"/>
      <c r="DRR260" s="84"/>
      <c r="DRS260" s="84"/>
      <c r="DRT260" s="84"/>
      <c r="DRU260" s="84"/>
      <c r="DRV260" s="84"/>
      <c r="DRW260" s="84"/>
      <c r="DRX260" s="84"/>
      <c r="DRY260" s="84"/>
      <c r="DRZ260" s="84"/>
      <c r="DSA260" s="84"/>
      <c r="DSB260" s="84"/>
      <c r="DSC260" s="84"/>
      <c r="DSD260" s="84"/>
      <c r="DSE260" s="84"/>
      <c r="DSF260" s="84"/>
      <c r="DSG260" s="84"/>
      <c r="DSH260" s="84"/>
      <c r="DSI260" s="84"/>
      <c r="DSJ260" s="84"/>
      <c r="DSK260" s="84"/>
      <c r="DSL260" s="84"/>
      <c r="DSM260" s="84"/>
      <c r="DSN260" s="84"/>
      <c r="DSO260" s="84"/>
      <c r="DSP260" s="84"/>
      <c r="DSQ260" s="84"/>
      <c r="DSR260" s="84"/>
      <c r="DSS260" s="84"/>
      <c r="DST260" s="84"/>
      <c r="DSU260" s="84"/>
      <c r="DSV260" s="84"/>
      <c r="DSW260" s="84"/>
      <c r="DSX260" s="84"/>
      <c r="DSY260" s="84"/>
      <c r="DSZ260" s="84"/>
      <c r="DTA260" s="84"/>
      <c r="DTB260" s="84"/>
      <c r="DTC260" s="84"/>
      <c r="DTD260" s="84"/>
      <c r="DTE260" s="84"/>
      <c r="DTF260" s="84"/>
      <c r="DTG260" s="84"/>
      <c r="DTH260" s="84"/>
      <c r="DTI260" s="84"/>
      <c r="DTJ260" s="84"/>
      <c r="DTK260" s="84"/>
      <c r="DTL260" s="84"/>
      <c r="DTM260" s="84"/>
      <c r="DTN260" s="84"/>
      <c r="DTO260" s="84"/>
      <c r="DTP260" s="84"/>
      <c r="DTQ260" s="84"/>
      <c r="DTR260" s="84"/>
      <c r="DTS260" s="84"/>
      <c r="DTT260" s="84"/>
      <c r="DTU260" s="84"/>
      <c r="DTV260" s="84"/>
      <c r="DTW260" s="84"/>
      <c r="DTX260" s="84"/>
      <c r="DTY260" s="84"/>
      <c r="DTZ260" s="84"/>
      <c r="DUA260" s="84"/>
      <c r="DUB260" s="84"/>
      <c r="DUC260" s="84"/>
      <c r="DUD260" s="84"/>
      <c r="DUE260" s="84"/>
      <c r="DUF260" s="84"/>
      <c r="DUG260" s="84"/>
      <c r="DUH260" s="84"/>
      <c r="DUI260" s="84"/>
      <c r="DUJ260" s="84"/>
      <c r="DUK260" s="84"/>
      <c r="DUL260" s="84"/>
      <c r="DUM260" s="84"/>
      <c r="DUN260" s="84"/>
      <c r="DUO260" s="84"/>
      <c r="DUP260" s="84"/>
      <c r="DUQ260" s="84"/>
      <c r="DUR260" s="84"/>
      <c r="DUS260" s="84"/>
      <c r="DUT260" s="84"/>
      <c r="DUU260" s="84"/>
      <c r="DUV260" s="84"/>
      <c r="DUW260" s="84"/>
      <c r="DUX260" s="84"/>
      <c r="DUY260" s="84"/>
      <c r="DUZ260" s="84"/>
      <c r="DVA260" s="84"/>
      <c r="DVB260" s="84"/>
      <c r="DVC260" s="84"/>
      <c r="DVD260" s="84"/>
      <c r="DVE260" s="84"/>
      <c r="DVF260" s="84"/>
      <c r="DVG260" s="84"/>
      <c r="DVH260" s="84"/>
      <c r="DVI260" s="84"/>
      <c r="DVJ260" s="84"/>
      <c r="DVK260" s="84"/>
      <c r="DVL260" s="84"/>
      <c r="DVM260" s="84"/>
      <c r="DVN260" s="84"/>
      <c r="DVO260" s="84"/>
      <c r="DVP260" s="84"/>
      <c r="DVQ260" s="84"/>
      <c r="DVR260" s="84"/>
      <c r="DVS260" s="84"/>
      <c r="DVT260" s="84"/>
      <c r="DVU260" s="84"/>
      <c r="DVV260" s="84"/>
      <c r="DVW260" s="84"/>
      <c r="DVX260" s="84"/>
      <c r="DVY260" s="84"/>
      <c r="DVZ260" s="84"/>
      <c r="DWA260" s="84"/>
      <c r="DWB260" s="84"/>
      <c r="DWC260" s="84"/>
      <c r="DWD260" s="84"/>
      <c r="DWE260" s="84"/>
      <c r="DWF260" s="84"/>
      <c r="DWG260" s="84"/>
      <c r="DWH260" s="84"/>
      <c r="DWI260" s="84"/>
      <c r="DWJ260" s="84"/>
      <c r="DWK260" s="84"/>
      <c r="DWL260" s="84"/>
      <c r="DWM260" s="84"/>
      <c r="DWN260" s="84"/>
      <c r="DWO260" s="84"/>
      <c r="DWP260" s="84"/>
      <c r="DWQ260" s="84"/>
      <c r="DWR260" s="84"/>
      <c r="DWS260" s="84"/>
      <c r="DWT260" s="84"/>
      <c r="DWU260" s="84"/>
      <c r="DWV260" s="84"/>
      <c r="DWW260" s="84"/>
      <c r="DWX260" s="84"/>
      <c r="DWY260" s="84"/>
      <c r="DWZ260" s="84"/>
      <c r="DXA260" s="84"/>
      <c r="DXB260" s="84"/>
      <c r="DXC260" s="84"/>
      <c r="DXD260" s="84"/>
      <c r="DXE260" s="84"/>
      <c r="DXF260" s="84"/>
      <c r="DXG260" s="84"/>
      <c r="DXH260" s="84"/>
      <c r="DXI260" s="84"/>
      <c r="DXJ260" s="84"/>
      <c r="DXK260" s="84"/>
      <c r="DXL260" s="84"/>
      <c r="DXM260" s="84"/>
      <c r="DXN260" s="84"/>
      <c r="DXO260" s="84"/>
      <c r="DXP260" s="84"/>
      <c r="DXQ260" s="84"/>
      <c r="DXR260" s="84"/>
      <c r="DXS260" s="84"/>
      <c r="DXT260" s="84"/>
      <c r="DXU260" s="84"/>
      <c r="DXV260" s="84"/>
      <c r="DXW260" s="84"/>
      <c r="DXX260" s="84"/>
      <c r="DXY260" s="84"/>
      <c r="DXZ260" s="84"/>
      <c r="DYA260" s="84"/>
      <c r="DYB260" s="84"/>
      <c r="DYC260" s="84"/>
      <c r="DYD260" s="84"/>
      <c r="DYE260" s="84"/>
      <c r="DYF260" s="84"/>
      <c r="DYG260" s="84"/>
      <c r="DYH260" s="84"/>
      <c r="DYI260" s="84"/>
      <c r="DYJ260" s="84"/>
      <c r="DYK260" s="84"/>
      <c r="DYL260" s="84"/>
      <c r="DYM260" s="84"/>
      <c r="DYN260" s="84"/>
      <c r="DYO260" s="84"/>
      <c r="DYP260" s="84"/>
      <c r="DYQ260" s="84"/>
      <c r="DYR260" s="84"/>
      <c r="DYS260" s="84"/>
      <c r="DYT260" s="84"/>
      <c r="DYU260" s="84"/>
      <c r="DYV260" s="84"/>
      <c r="DYW260" s="84"/>
      <c r="DYX260" s="84"/>
      <c r="DYY260" s="84"/>
      <c r="DYZ260" s="84"/>
      <c r="DZA260" s="84"/>
      <c r="DZB260" s="84"/>
      <c r="DZC260" s="84"/>
      <c r="DZD260" s="84"/>
      <c r="DZE260" s="84"/>
      <c r="DZF260" s="84"/>
      <c r="DZG260" s="84"/>
      <c r="DZH260" s="84"/>
      <c r="DZI260" s="84"/>
      <c r="DZJ260" s="84"/>
      <c r="DZK260" s="84"/>
      <c r="DZL260" s="84"/>
      <c r="DZM260" s="84"/>
      <c r="DZN260" s="84"/>
      <c r="DZO260" s="84"/>
      <c r="DZP260" s="84"/>
      <c r="DZQ260" s="84"/>
      <c r="DZR260" s="84"/>
      <c r="DZS260" s="84"/>
      <c r="DZT260" s="84"/>
      <c r="DZU260" s="84"/>
      <c r="DZV260" s="84"/>
      <c r="DZW260" s="84"/>
      <c r="DZX260" s="84"/>
      <c r="DZY260" s="84"/>
      <c r="DZZ260" s="84"/>
      <c r="EAA260" s="84"/>
      <c r="EAB260" s="84"/>
      <c r="EAC260" s="84"/>
      <c r="EAD260" s="84"/>
      <c r="EAE260" s="84"/>
      <c r="EAF260" s="84"/>
      <c r="EAG260" s="84"/>
      <c r="EAH260" s="84"/>
      <c r="EAI260" s="84"/>
      <c r="EAJ260" s="84"/>
      <c r="EAK260" s="84"/>
      <c r="EAL260" s="84"/>
      <c r="EAM260" s="84"/>
      <c r="EAN260" s="84"/>
      <c r="EAO260" s="84"/>
      <c r="EAP260" s="84"/>
      <c r="EAQ260" s="84"/>
      <c r="EAR260" s="84"/>
      <c r="EAS260" s="84"/>
      <c r="EAT260" s="84"/>
      <c r="EAU260" s="84"/>
      <c r="EAV260" s="84"/>
      <c r="EAW260" s="84"/>
      <c r="EAX260" s="84"/>
      <c r="EAY260" s="84"/>
      <c r="EAZ260" s="84"/>
      <c r="EBA260" s="84"/>
      <c r="EBB260" s="84"/>
      <c r="EBC260" s="84"/>
      <c r="EBD260" s="84"/>
      <c r="EBE260" s="84"/>
      <c r="EBF260" s="84"/>
      <c r="EBG260" s="84"/>
      <c r="EBH260" s="84"/>
      <c r="EBI260" s="84"/>
      <c r="EBJ260" s="84"/>
      <c r="EBK260" s="84"/>
      <c r="EBL260" s="84"/>
      <c r="EBM260" s="84"/>
      <c r="EBN260" s="84"/>
      <c r="EBO260" s="84"/>
      <c r="EBP260" s="84"/>
      <c r="EBQ260" s="84"/>
      <c r="EBR260" s="84"/>
      <c r="EBS260" s="84"/>
      <c r="EBT260" s="84"/>
      <c r="EBU260" s="84"/>
      <c r="EBV260" s="84"/>
      <c r="EBW260" s="84"/>
      <c r="EBX260" s="84"/>
      <c r="EBY260" s="84"/>
      <c r="EBZ260" s="84"/>
      <c r="ECA260" s="84"/>
      <c r="ECB260" s="84"/>
      <c r="ECC260" s="84"/>
      <c r="ECD260" s="84"/>
      <c r="ECE260" s="84"/>
      <c r="ECF260" s="84"/>
      <c r="ECG260" s="84"/>
      <c r="ECH260" s="84"/>
      <c r="ECI260" s="84"/>
      <c r="ECJ260" s="84"/>
      <c r="ECK260" s="84"/>
      <c r="ECL260" s="84"/>
      <c r="ECM260" s="84"/>
      <c r="ECN260" s="84"/>
      <c r="ECO260" s="84"/>
      <c r="ECP260" s="84"/>
      <c r="ECQ260" s="84"/>
      <c r="ECR260" s="84"/>
      <c r="ECS260" s="84"/>
      <c r="ECT260" s="84"/>
      <c r="ECU260" s="84"/>
      <c r="ECV260" s="84"/>
      <c r="ECW260" s="84"/>
      <c r="ECX260" s="84"/>
      <c r="ECY260" s="84"/>
      <c r="ECZ260" s="84"/>
      <c r="EDA260" s="84"/>
      <c r="EDB260" s="84"/>
      <c r="EDC260" s="84"/>
      <c r="EDD260" s="84"/>
      <c r="EDE260" s="84"/>
      <c r="EDF260" s="84"/>
      <c r="EDG260" s="84"/>
      <c r="EDH260" s="84"/>
      <c r="EDI260" s="84"/>
      <c r="EDJ260" s="84"/>
      <c r="EDK260" s="84"/>
      <c r="EDL260" s="84"/>
      <c r="EDM260" s="84"/>
      <c r="EDN260" s="84"/>
      <c r="EDO260" s="84"/>
      <c r="EDP260" s="84"/>
      <c r="EDQ260" s="84"/>
      <c r="EDR260" s="84"/>
      <c r="EDS260" s="84"/>
      <c r="EDT260" s="84"/>
      <c r="EDU260" s="84"/>
      <c r="EDV260" s="84"/>
      <c r="EDW260" s="84"/>
      <c r="EDX260" s="84"/>
      <c r="EDY260" s="84"/>
      <c r="EDZ260" s="84"/>
      <c r="EEA260" s="84"/>
      <c r="EEB260" s="84"/>
      <c r="EEC260" s="84"/>
      <c r="EED260" s="84"/>
      <c r="EEE260" s="84"/>
      <c r="EEF260" s="84"/>
      <c r="EEG260" s="84"/>
      <c r="EEH260" s="84"/>
      <c r="EEI260" s="84"/>
      <c r="EEJ260" s="84"/>
      <c r="EEK260" s="84"/>
      <c r="EEL260" s="84"/>
      <c r="EEM260" s="84"/>
      <c r="EEN260" s="84"/>
      <c r="EEO260" s="84"/>
      <c r="EEP260" s="84"/>
      <c r="EEQ260" s="84"/>
      <c r="EER260" s="84"/>
      <c r="EES260" s="84"/>
      <c r="EET260" s="84"/>
      <c r="EEU260" s="84"/>
      <c r="EEV260" s="84"/>
      <c r="EEW260" s="84"/>
      <c r="EEX260" s="84"/>
      <c r="EEY260" s="84"/>
      <c r="EEZ260" s="84"/>
      <c r="EFA260" s="84"/>
      <c r="EFB260" s="84"/>
      <c r="EFC260" s="84"/>
      <c r="EFD260" s="84"/>
      <c r="EFE260" s="84"/>
      <c r="EFF260" s="84"/>
      <c r="EFG260" s="84"/>
      <c r="EFH260" s="84"/>
      <c r="EFI260" s="84"/>
      <c r="EFJ260" s="84"/>
      <c r="EFK260" s="84"/>
      <c r="EFL260" s="84"/>
      <c r="EFM260" s="84"/>
      <c r="EFN260" s="84"/>
      <c r="EFO260" s="84"/>
      <c r="EFP260" s="84"/>
      <c r="EFQ260" s="84"/>
      <c r="EFR260" s="84"/>
      <c r="EFS260" s="84"/>
      <c r="EFT260" s="84"/>
      <c r="EFU260" s="84"/>
      <c r="EFV260" s="84"/>
      <c r="EFW260" s="84"/>
      <c r="EFX260" s="84"/>
      <c r="EFY260" s="84"/>
      <c r="EFZ260" s="84"/>
      <c r="EGA260" s="84"/>
      <c r="EGB260" s="84"/>
      <c r="EGC260" s="84"/>
      <c r="EGD260" s="84"/>
      <c r="EGE260" s="84"/>
      <c r="EGF260" s="84"/>
      <c r="EGG260" s="84"/>
      <c r="EGH260" s="84"/>
      <c r="EGI260" s="84"/>
      <c r="EGJ260" s="84"/>
      <c r="EGK260" s="84"/>
      <c r="EGL260" s="84"/>
      <c r="EGM260" s="84"/>
      <c r="EGN260" s="84"/>
      <c r="EGO260" s="84"/>
      <c r="EGP260" s="84"/>
      <c r="EGQ260" s="84"/>
      <c r="EGR260" s="84"/>
      <c r="EGS260" s="84"/>
      <c r="EGT260" s="84"/>
      <c r="EGU260" s="84"/>
      <c r="EGV260" s="84"/>
      <c r="EGW260" s="84"/>
      <c r="EGX260" s="84"/>
      <c r="EGY260" s="84"/>
      <c r="EGZ260" s="84"/>
      <c r="EHA260" s="84"/>
      <c r="EHB260" s="84"/>
      <c r="EHC260" s="84"/>
      <c r="EHD260" s="84"/>
      <c r="EHE260" s="84"/>
      <c r="EHF260" s="84"/>
      <c r="EHG260" s="84"/>
      <c r="EHH260" s="84"/>
      <c r="EHI260" s="84"/>
      <c r="EHJ260" s="84"/>
      <c r="EHK260" s="84"/>
      <c r="EHL260" s="84"/>
      <c r="EHM260" s="84"/>
      <c r="EHN260" s="84"/>
      <c r="EHO260" s="84"/>
      <c r="EHP260" s="84"/>
      <c r="EHQ260" s="84"/>
      <c r="EHR260" s="84"/>
      <c r="EHS260" s="84"/>
      <c r="EHT260" s="84"/>
      <c r="EHU260" s="84"/>
      <c r="EHV260" s="84"/>
      <c r="EHW260" s="84"/>
      <c r="EHX260" s="84"/>
      <c r="EHY260" s="84"/>
      <c r="EHZ260" s="84"/>
      <c r="EIA260" s="84"/>
      <c r="EIB260" s="84"/>
      <c r="EIC260" s="84"/>
      <c r="EID260" s="84"/>
      <c r="EIE260" s="84"/>
      <c r="EIF260" s="84"/>
      <c r="EIG260" s="84"/>
      <c r="EIH260" s="84"/>
      <c r="EII260" s="84"/>
      <c r="EIJ260" s="84"/>
      <c r="EIK260" s="84"/>
      <c r="EIL260" s="84"/>
      <c r="EIM260" s="84"/>
      <c r="EIN260" s="84"/>
      <c r="EIO260" s="84"/>
      <c r="EIP260" s="84"/>
      <c r="EIQ260" s="84"/>
      <c r="EIR260" s="84"/>
      <c r="EIS260" s="84"/>
      <c r="EIT260" s="84"/>
      <c r="EIU260" s="84"/>
      <c r="EIV260" s="84"/>
      <c r="EIW260" s="84"/>
      <c r="EIX260" s="84"/>
      <c r="EIY260" s="84"/>
      <c r="EIZ260" s="84"/>
      <c r="EJA260" s="84"/>
      <c r="EJB260" s="84"/>
      <c r="EJC260" s="84"/>
      <c r="EJD260" s="84"/>
      <c r="EJE260" s="84"/>
      <c r="EJF260" s="84"/>
      <c r="EJG260" s="84"/>
      <c r="EJH260" s="84"/>
      <c r="EJI260" s="84"/>
      <c r="EJJ260" s="84"/>
      <c r="EJK260" s="84"/>
      <c r="EJL260" s="84"/>
      <c r="EJM260" s="84"/>
      <c r="EJN260" s="84"/>
      <c r="EJO260" s="84"/>
      <c r="EJP260" s="84"/>
      <c r="EJQ260" s="84"/>
      <c r="EJR260" s="84"/>
      <c r="EJS260" s="84"/>
      <c r="EJT260" s="84"/>
      <c r="EJU260" s="84"/>
      <c r="EJV260" s="84"/>
      <c r="EJW260" s="84"/>
      <c r="EJX260" s="84"/>
      <c r="EJY260" s="84"/>
      <c r="EJZ260" s="84"/>
      <c r="EKA260" s="84"/>
      <c r="EKB260" s="84"/>
      <c r="EKC260" s="84"/>
      <c r="EKD260" s="84"/>
      <c r="EKE260" s="84"/>
      <c r="EKF260" s="84"/>
      <c r="EKG260" s="84"/>
      <c r="EKH260" s="84"/>
      <c r="EKI260" s="84"/>
      <c r="EKJ260" s="84"/>
      <c r="EKK260" s="84"/>
      <c r="EKL260" s="84"/>
      <c r="EKM260" s="84"/>
      <c r="EKN260" s="84"/>
      <c r="EKO260" s="84"/>
      <c r="EKP260" s="84"/>
      <c r="EKQ260" s="84"/>
      <c r="EKR260" s="84"/>
      <c r="EKS260" s="84"/>
      <c r="EKT260" s="84"/>
      <c r="EKU260" s="84"/>
      <c r="EKV260" s="84"/>
      <c r="EKW260" s="84"/>
      <c r="EKX260" s="84"/>
      <c r="EKY260" s="84"/>
      <c r="EKZ260" s="84"/>
      <c r="ELA260" s="84"/>
      <c r="ELB260" s="84"/>
      <c r="ELC260" s="84"/>
      <c r="ELD260" s="84"/>
      <c r="ELE260" s="84"/>
      <c r="ELF260" s="84"/>
      <c r="ELG260" s="84"/>
      <c r="ELH260" s="84"/>
      <c r="ELI260" s="84"/>
      <c r="ELJ260" s="84"/>
      <c r="ELK260" s="84"/>
      <c r="ELL260" s="84"/>
      <c r="ELM260" s="84"/>
      <c r="ELN260" s="84"/>
      <c r="ELO260" s="84"/>
      <c r="ELP260" s="84"/>
      <c r="ELQ260" s="84"/>
      <c r="ELR260" s="84"/>
      <c r="ELS260" s="84"/>
      <c r="ELT260" s="84"/>
      <c r="ELU260" s="84"/>
      <c r="ELV260" s="84"/>
      <c r="ELW260" s="84"/>
      <c r="ELX260" s="84"/>
      <c r="ELY260" s="84"/>
      <c r="ELZ260" s="84"/>
      <c r="EMA260" s="84"/>
      <c r="EMB260" s="84"/>
      <c r="EMC260" s="84"/>
      <c r="EMD260" s="84"/>
      <c r="EME260" s="84"/>
      <c r="EMF260" s="84"/>
      <c r="EMG260" s="84"/>
      <c r="EMH260" s="84"/>
      <c r="EMI260" s="84"/>
      <c r="EMJ260" s="84"/>
      <c r="EMK260" s="84"/>
      <c r="EML260" s="84"/>
      <c r="EMM260" s="84"/>
      <c r="EMN260" s="84"/>
      <c r="EMO260" s="84"/>
      <c r="EMP260" s="84"/>
      <c r="EMQ260" s="84"/>
      <c r="EMR260" s="84"/>
      <c r="EMS260" s="84"/>
      <c r="EMT260" s="84"/>
      <c r="EMU260" s="84"/>
      <c r="EMV260" s="84"/>
      <c r="EMW260" s="84"/>
      <c r="EMX260" s="84"/>
      <c r="EMY260" s="84"/>
      <c r="EMZ260" s="84"/>
      <c r="ENA260" s="84"/>
      <c r="ENB260" s="84"/>
      <c r="ENC260" s="84"/>
      <c r="END260" s="84"/>
      <c r="ENE260" s="84"/>
      <c r="ENF260" s="84"/>
      <c r="ENG260" s="84"/>
      <c r="ENH260" s="84"/>
      <c r="ENI260" s="84"/>
      <c r="ENJ260" s="84"/>
      <c r="ENK260" s="84"/>
      <c r="ENL260" s="84"/>
      <c r="ENM260" s="84"/>
      <c r="ENN260" s="84"/>
      <c r="ENO260" s="84"/>
      <c r="ENP260" s="84"/>
      <c r="ENQ260" s="84"/>
      <c r="ENR260" s="84"/>
      <c r="ENS260" s="84"/>
      <c r="ENT260" s="84"/>
      <c r="ENU260" s="84"/>
      <c r="ENV260" s="84"/>
      <c r="ENW260" s="84"/>
      <c r="ENX260" s="84"/>
      <c r="ENY260" s="84"/>
      <c r="ENZ260" s="84"/>
      <c r="EOA260" s="84"/>
      <c r="EOB260" s="84"/>
      <c r="EOC260" s="84"/>
      <c r="EOD260" s="84"/>
      <c r="EOE260" s="84"/>
      <c r="EOF260" s="84"/>
      <c r="EOG260" s="84"/>
      <c r="EOH260" s="84"/>
      <c r="EOI260" s="84"/>
      <c r="EOJ260" s="84"/>
      <c r="EOK260" s="84"/>
      <c r="EOL260" s="84"/>
      <c r="EOM260" s="84"/>
      <c r="EON260" s="84"/>
      <c r="EOO260" s="84"/>
      <c r="EOP260" s="84"/>
      <c r="EOQ260" s="84"/>
      <c r="EOR260" s="84"/>
      <c r="EOS260" s="84"/>
      <c r="EOT260" s="84"/>
      <c r="EOU260" s="84"/>
      <c r="EOV260" s="84"/>
      <c r="EOW260" s="84"/>
      <c r="EOX260" s="84"/>
      <c r="EOY260" s="84"/>
      <c r="EOZ260" s="84"/>
      <c r="EPA260" s="84"/>
      <c r="EPB260" s="84"/>
      <c r="EPC260" s="84"/>
      <c r="EPD260" s="84"/>
      <c r="EPE260" s="84"/>
      <c r="EPF260" s="84"/>
      <c r="EPG260" s="84"/>
      <c r="EPH260" s="84"/>
      <c r="EPI260" s="84"/>
      <c r="EPJ260" s="84"/>
      <c r="EPK260" s="84"/>
      <c r="EPL260" s="84"/>
      <c r="EPM260" s="84"/>
      <c r="EPN260" s="84"/>
      <c r="EPO260" s="84"/>
      <c r="EPP260" s="84"/>
      <c r="EPQ260" s="84"/>
      <c r="EPR260" s="84"/>
      <c r="EPS260" s="84"/>
      <c r="EPT260" s="84"/>
      <c r="EPU260" s="84"/>
      <c r="EPV260" s="84"/>
      <c r="EPW260" s="84"/>
      <c r="EPX260" s="84"/>
      <c r="EPY260" s="84"/>
      <c r="EPZ260" s="84"/>
      <c r="EQA260" s="84"/>
      <c r="EQB260" s="84"/>
      <c r="EQC260" s="84"/>
      <c r="EQD260" s="84"/>
      <c r="EQE260" s="84"/>
      <c r="EQF260" s="84"/>
      <c r="EQG260" s="84"/>
      <c r="EQH260" s="84"/>
      <c r="EQI260" s="84"/>
      <c r="EQJ260" s="84"/>
      <c r="EQK260" s="84"/>
      <c r="EQL260" s="84"/>
      <c r="EQM260" s="84"/>
      <c r="EQN260" s="84"/>
      <c r="EQO260" s="84"/>
      <c r="EQP260" s="84"/>
      <c r="EQQ260" s="84"/>
      <c r="EQR260" s="84"/>
      <c r="EQS260" s="84"/>
      <c r="EQT260" s="84"/>
      <c r="EQU260" s="84"/>
      <c r="EQV260" s="84"/>
      <c r="EQW260" s="84"/>
      <c r="EQX260" s="84"/>
      <c r="EQY260" s="84"/>
      <c r="EQZ260" s="84"/>
      <c r="ERA260" s="84"/>
      <c r="ERB260" s="84"/>
      <c r="ERC260" s="84"/>
      <c r="ERD260" s="84"/>
      <c r="ERE260" s="84"/>
      <c r="ERF260" s="84"/>
      <c r="ERG260" s="84"/>
      <c r="ERH260" s="84"/>
      <c r="ERI260" s="84"/>
      <c r="ERJ260" s="84"/>
      <c r="ERK260" s="84"/>
      <c r="ERL260" s="84"/>
      <c r="ERM260" s="84"/>
      <c r="ERN260" s="84"/>
      <c r="ERO260" s="84"/>
      <c r="ERP260" s="84"/>
      <c r="ERQ260" s="84"/>
      <c r="ERR260" s="84"/>
      <c r="ERS260" s="84"/>
      <c r="ERT260" s="84"/>
      <c r="ERU260" s="84"/>
      <c r="ERV260" s="84"/>
      <c r="ERW260" s="84"/>
      <c r="ERX260" s="84"/>
      <c r="ERY260" s="84"/>
      <c r="ERZ260" s="84"/>
      <c r="ESA260" s="84"/>
      <c r="ESB260" s="84"/>
      <c r="ESC260" s="84"/>
      <c r="ESD260" s="84"/>
      <c r="ESE260" s="84"/>
      <c r="ESF260" s="84"/>
      <c r="ESG260" s="84"/>
      <c r="ESH260" s="84"/>
      <c r="ESI260" s="84"/>
      <c r="ESJ260" s="84"/>
      <c r="ESK260" s="84"/>
      <c r="ESL260" s="84"/>
      <c r="ESM260" s="84"/>
      <c r="ESN260" s="84"/>
      <c r="ESO260" s="84"/>
      <c r="ESP260" s="84"/>
      <c r="ESQ260" s="84"/>
      <c r="ESR260" s="84"/>
      <c r="ESS260" s="84"/>
      <c r="EST260" s="84"/>
      <c r="ESU260" s="84"/>
      <c r="ESV260" s="84"/>
      <c r="ESW260" s="84"/>
      <c r="ESX260" s="84"/>
      <c r="ESY260" s="84"/>
      <c r="ESZ260" s="84"/>
      <c r="ETA260" s="84"/>
      <c r="ETB260" s="84"/>
      <c r="ETC260" s="84"/>
      <c r="ETD260" s="84"/>
      <c r="ETE260" s="84"/>
      <c r="ETF260" s="84"/>
      <c r="ETG260" s="84"/>
      <c r="ETH260" s="84"/>
      <c r="ETI260" s="84"/>
      <c r="ETJ260" s="84"/>
      <c r="ETK260" s="84"/>
      <c r="ETL260" s="84"/>
      <c r="ETM260" s="84"/>
      <c r="ETN260" s="84"/>
      <c r="ETO260" s="84"/>
      <c r="ETP260" s="84"/>
      <c r="ETQ260" s="84"/>
      <c r="ETR260" s="84"/>
      <c r="ETS260" s="84"/>
      <c r="ETT260" s="84"/>
      <c r="ETU260" s="84"/>
      <c r="ETV260" s="84"/>
      <c r="ETW260" s="84"/>
      <c r="ETX260" s="84"/>
      <c r="ETY260" s="84"/>
      <c r="ETZ260" s="84"/>
      <c r="EUA260" s="84"/>
      <c r="EUB260" s="84"/>
      <c r="EUC260" s="84"/>
      <c r="EUD260" s="84"/>
      <c r="EUE260" s="84"/>
      <c r="EUF260" s="84"/>
      <c r="EUG260" s="84"/>
      <c r="EUH260" s="84"/>
      <c r="EUI260" s="84"/>
      <c r="EUJ260" s="84"/>
      <c r="EUK260" s="84"/>
      <c r="EUL260" s="84"/>
      <c r="EUM260" s="84"/>
      <c r="EUN260" s="84"/>
      <c r="EUO260" s="84"/>
      <c r="EUP260" s="84"/>
      <c r="EUQ260" s="84"/>
      <c r="EUR260" s="84"/>
      <c r="EUS260" s="84"/>
      <c r="EUT260" s="84"/>
      <c r="EUU260" s="84"/>
      <c r="EUV260" s="84"/>
      <c r="EUW260" s="84"/>
      <c r="EUX260" s="84"/>
      <c r="EUY260" s="84"/>
      <c r="EUZ260" s="84"/>
      <c r="EVA260" s="84"/>
      <c r="EVB260" s="84"/>
      <c r="EVC260" s="84"/>
      <c r="EVD260" s="84"/>
      <c r="EVE260" s="84"/>
      <c r="EVF260" s="84"/>
      <c r="EVG260" s="84"/>
      <c r="EVH260" s="84"/>
      <c r="EVI260" s="84"/>
      <c r="EVJ260" s="84"/>
      <c r="EVK260" s="84"/>
      <c r="EVL260" s="84"/>
      <c r="EVM260" s="84"/>
      <c r="EVN260" s="84"/>
      <c r="EVO260" s="84"/>
      <c r="EVP260" s="84"/>
      <c r="EVQ260" s="84"/>
      <c r="EVR260" s="84"/>
      <c r="EVS260" s="84"/>
      <c r="EVT260" s="84"/>
      <c r="EVU260" s="84"/>
      <c r="EVV260" s="84"/>
      <c r="EVW260" s="84"/>
      <c r="EVX260" s="84"/>
      <c r="EVY260" s="84"/>
      <c r="EVZ260" s="84"/>
      <c r="EWA260" s="84"/>
      <c r="EWB260" s="84"/>
      <c r="EWC260" s="84"/>
      <c r="EWD260" s="84"/>
      <c r="EWE260" s="84"/>
      <c r="EWF260" s="84"/>
      <c r="EWG260" s="84"/>
      <c r="EWH260" s="84"/>
      <c r="EWI260" s="84"/>
      <c r="EWJ260" s="84"/>
      <c r="EWK260" s="84"/>
      <c r="EWL260" s="84"/>
      <c r="EWM260" s="84"/>
      <c r="EWN260" s="84"/>
      <c r="EWO260" s="84"/>
      <c r="EWP260" s="84"/>
      <c r="EWQ260" s="84"/>
      <c r="EWR260" s="84"/>
      <c r="EWS260" s="84"/>
      <c r="EWT260" s="84"/>
      <c r="EWU260" s="84"/>
      <c r="EWV260" s="84"/>
      <c r="EWW260" s="84"/>
      <c r="EWX260" s="84"/>
      <c r="EWY260" s="84"/>
      <c r="EWZ260" s="84"/>
      <c r="EXA260" s="84"/>
      <c r="EXB260" s="84"/>
      <c r="EXC260" s="84"/>
      <c r="EXD260" s="84"/>
      <c r="EXE260" s="84"/>
      <c r="EXF260" s="84"/>
      <c r="EXG260" s="84"/>
      <c r="EXH260" s="84"/>
      <c r="EXI260" s="84"/>
      <c r="EXJ260" s="84"/>
      <c r="EXK260" s="84"/>
      <c r="EXL260" s="84"/>
      <c r="EXM260" s="84"/>
      <c r="EXN260" s="84"/>
      <c r="EXO260" s="84"/>
      <c r="EXP260" s="84"/>
      <c r="EXQ260" s="84"/>
      <c r="EXR260" s="84"/>
      <c r="EXS260" s="84"/>
      <c r="EXT260" s="84"/>
      <c r="EXU260" s="84"/>
      <c r="EXV260" s="84"/>
      <c r="EXW260" s="84"/>
      <c r="EXX260" s="84"/>
      <c r="EXY260" s="84"/>
      <c r="EXZ260" s="84"/>
      <c r="EYA260" s="84"/>
      <c r="EYB260" s="84"/>
      <c r="EYC260" s="84"/>
      <c r="EYD260" s="84"/>
      <c r="EYE260" s="84"/>
      <c r="EYF260" s="84"/>
      <c r="EYG260" s="84"/>
      <c r="EYH260" s="84"/>
      <c r="EYI260" s="84"/>
      <c r="EYJ260" s="84"/>
      <c r="EYK260" s="84"/>
      <c r="EYL260" s="84"/>
      <c r="EYM260" s="84"/>
      <c r="EYN260" s="84"/>
      <c r="EYO260" s="84"/>
      <c r="EYP260" s="84"/>
      <c r="EYQ260" s="84"/>
      <c r="EYR260" s="84"/>
      <c r="EYS260" s="84"/>
      <c r="EYT260" s="84"/>
      <c r="EYU260" s="84"/>
      <c r="EYV260" s="84"/>
      <c r="EYW260" s="84"/>
      <c r="EYX260" s="84"/>
      <c r="EYY260" s="84"/>
      <c r="EYZ260" s="84"/>
      <c r="EZA260" s="84"/>
      <c r="EZB260" s="84"/>
      <c r="EZC260" s="84"/>
      <c r="EZD260" s="84"/>
      <c r="EZE260" s="84"/>
      <c r="EZF260" s="84"/>
      <c r="EZG260" s="84"/>
      <c r="EZH260" s="84"/>
      <c r="EZI260" s="84"/>
      <c r="EZJ260" s="84"/>
      <c r="EZK260" s="84"/>
      <c r="EZL260" s="84"/>
      <c r="EZM260" s="84"/>
      <c r="EZN260" s="84"/>
      <c r="EZO260" s="84"/>
      <c r="EZP260" s="84"/>
      <c r="EZQ260" s="84"/>
      <c r="EZR260" s="84"/>
      <c r="EZS260" s="84"/>
      <c r="EZT260" s="84"/>
      <c r="EZU260" s="84"/>
      <c r="EZV260" s="84"/>
      <c r="EZW260" s="84"/>
      <c r="EZX260" s="84"/>
      <c r="EZY260" s="84"/>
      <c r="EZZ260" s="84"/>
      <c r="FAA260" s="84"/>
      <c r="FAB260" s="84"/>
      <c r="FAC260" s="84"/>
      <c r="FAD260" s="84"/>
      <c r="FAE260" s="84"/>
      <c r="FAF260" s="84"/>
      <c r="FAG260" s="84"/>
      <c r="FAH260" s="84"/>
      <c r="FAI260" s="84"/>
      <c r="FAJ260" s="84"/>
      <c r="FAK260" s="84"/>
      <c r="FAL260" s="84"/>
      <c r="FAM260" s="84"/>
      <c r="FAN260" s="84"/>
      <c r="FAO260" s="84"/>
      <c r="FAP260" s="84"/>
      <c r="FAQ260" s="84"/>
      <c r="FAR260" s="84"/>
      <c r="FAS260" s="84"/>
      <c r="FAT260" s="84"/>
      <c r="FAU260" s="84"/>
      <c r="FAV260" s="84"/>
      <c r="FAW260" s="84"/>
      <c r="FAX260" s="84"/>
      <c r="FAY260" s="84"/>
      <c r="FAZ260" s="84"/>
      <c r="FBA260" s="84"/>
      <c r="FBB260" s="84"/>
      <c r="FBC260" s="84"/>
      <c r="FBD260" s="84"/>
      <c r="FBE260" s="84"/>
      <c r="FBF260" s="84"/>
      <c r="FBG260" s="84"/>
      <c r="FBH260" s="84"/>
      <c r="FBI260" s="84"/>
      <c r="FBJ260" s="84"/>
      <c r="FBK260" s="84"/>
      <c r="FBL260" s="84"/>
      <c r="FBM260" s="84"/>
      <c r="FBN260" s="84"/>
      <c r="FBO260" s="84"/>
      <c r="FBP260" s="84"/>
      <c r="FBQ260" s="84"/>
      <c r="FBR260" s="84"/>
      <c r="FBS260" s="84"/>
      <c r="FBT260" s="84"/>
      <c r="FBU260" s="84"/>
      <c r="FBV260" s="84"/>
      <c r="FBW260" s="84"/>
      <c r="FBX260" s="84"/>
      <c r="FBY260" s="84"/>
      <c r="FBZ260" s="84"/>
      <c r="FCA260" s="84"/>
      <c r="FCB260" s="84"/>
      <c r="FCC260" s="84"/>
      <c r="FCD260" s="84"/>
      <c r="FCE260" s="84"/>
      <c r="FCF260" s="84"/>
      <c r="FCG260" s="84"/>
      <c r="FCH260" s="84"/>
      <c r="FCI260" s="84"/>
      <c r="FCJ260" s="84"/>
      <c r="FCK260" s="84"/>
      <c r="FCL260" s="84"/>
      <c r="FCM260" s="84"/>
      <c r="FCN260" s="84"/>
      <c r="FCO260" s="84"/>
      <c r="FCP260" s="84"/>
      <c r="FCQ260" s="84"/>
      <c r="FCR260" s="84"/>
      <c r="FCS260" s="84"/>
      <c r="FCT260" s="84"/>
      <c r="FCU260" s="84"/>
      <c r="FCV260" s="84"/>
      <c r="FCW260" s="84"/>
      <c r="FCX260" s="84"/>
      <c r="FCY260" s="84"/>
      <c r="FCZ260" s="84"/>
      <c r="FDA260" s="84"/>
      <c r="FDB260" s="84"/>
      <c r="FDC260" s="84"/>
      <c r="FDD260" s="84"/>
      <c r="FDE260" s="84"/>
      <c r="FDF260" s="84"/>
      <c r="FDG260" s="84"/>
      <c r="FDH260" s="84"/>
      <c r="FDI260" s="84"/>
      <c r="FDJ260" s="84"/>
      <c r="FDK260" s="84"/>
      <c r="FDL260" s="84"/>
      <c r="FDM260" s="84"/>
      <c r="FDN260" s="84"/>
      <c r="FDO260" s="84"/>
      <c r="FDP260" s="84"/>
      <c r="FDQ260" s="84"/>
      <c r="FDR260" s="84"/>
      <c r="FDS260" s="84"/>
      <c r="FDT260" s="84"/>
      <c r="FDU260" s="84"/>
      <c r="FDV260" s="84"/>
      <c r="FDW260" s="84"/>
      <c r="FDX260" s="84"/>
      <c r="FDY260" s="84"/>
      <c r="FDZ260" s="84"/>
      <c r="FEA260" s="84"/>
      <c r="FEB260" s="84"/>
      <c r="FEC260" s="84"/>
      <c r="FED260" s="84"/>
      <c r="FEE260" s="84"/>
      <c r="FEF260" s="84"/>
      <c r="FEG260" s="84"/>
      <c r="FEH260" s="84"/>
      <c r="FEI260" s="84"/>
      <c r="FEJ260" s="84"/>
      <c r="FEK260" s="84"/>
      <c r="FEL260" s="84"/>
      <c r="FEM260" s="84"/>
      <c r="FEN260" s="84"/>
      <c r="FEO260" s="84"/>
      <c r="FEP260" s="84"/>
      <c r="FEQ260" s="84"/>
      <c r="FER260" s="84"/>
      <c r="FES260" s="84"/>
      <c r="FET260" s="84"/>
      <c r="FEU260" s="84"/>
      <c r="FEV260" s="84"/>
      <c r="FEW260" s="84"/>
      <c r="FEX260" s="84"/>
      <c r="FEY260" s="84"/>
      <c r="FEZ260" s="84"/>
      <c r="FFA260" s="84"/>
      <c r="FFB260" s="84"/>
      <c r="FFC260" s="84"/>
      <c r="FFD260" s="84"/>
      <c r="FFE260" s="84"/>
      <c r="FFF260" s="84"/>
      <c r="FFG260" s="84"/>
      <c r="FFH260" s="84"/>
      <c r="FFI260" s="84"/>
      <c r="FFJ260" s="84"/>
      <c r="FFK260" s="84"/>
      <c r="FFL260" s="84"/>
      <c r="FFM260" s="84"/>
      <c r="FFN260" s="84"/>
      <c r="FFO260" s="84"/>
      <c r="FFP260" s="84"/>
      <c r="FFQ260" s="84"/>
      <c r="FFR260" s="84"/>
      <c r="FFS260" s="84"/>
      <c r="FFT260" s="84"/>
      <c r="FFU260" s="84"/>
      <c r="FFV260" s="84"/>
      <c r="FFW260" s="84"/>
      <c r="FFX260" s="84"/>
      <c r="FFY260" s="84"/>
      <c r="FFZ260" s="84"/>
      <c r="FGA260" s="84"/>
      <c r="FGB260" s="84"/>
      <c r="FGC260" s="84"/>
      <c r="FGD260" s="84"/>
      <c r="FGE260" s="84"/>
      <c r="FGF260" s="84"/>
      <c r="FGG260" s="84"/>
      <c r="FGH260" s="84"/>
      <c r="FGI260" s="84"/>
      <c r="FGJ260" s="84"/>
      <c r="FGK260" s="84"/>
      <c r="FGL260" s="84"/>
      <c r="FGM260" s="84"/>
      <c r="FGN260" s="84"/>
      <c r="FGO260" s="84"/>
      <c r="FGP260" s="84"/>
      <c r="FGQ260" s="84"/>
      <c r="FGR260" s="84"/>
      <c r="FGS260" s="84"/>
      <c r="FGT260" s="84"/>
      <c r="FGU260" s="84"/>
      <c r="FGV260" s="84"/>
      <c r="FGW260" s="84"/>
      <c r="FGX260" s="84"/>
      <c r="FGY260" s="84"/>
      <c r="FGZ260" s="84"/>
      <c r="FHA260" s="84"/>
      <c r="FHB260" s="84"/>
      <c r="FHC260" s="84"/>
      <c r="FHD260" s="84"/>
      <c r="FHE260" s="84"/>
      <c r="FHF260" s="84"/>
      <c r="FHG260" s="84"/>
      <c r="FHH260" s="84"/>
      <c r="FHI260" s="84"/>
      <c r="FHJ260" s="84"/>
      <c r="FHK260" s="84"/>
      <c r="FHL260" s="84"/>
      <c r="FHM260" s="84"/>
      <c r="FHN260" s="84"/>
      <c r="FHO260" s="84"/>
      <c r="FHP260" s="84"/>
      <c r="FHQ260" s="84"/>
      <c r="FHR260" s="84"/>
      <c r="FHS260" s="84"/>
      <c r="FHT260" s="84"/>
      <c r="FHU260" s="84"/>
      <c r="FHV260" s="84"/>
      <c r="FHW260" s="84"/>
      <c r="FHX260" s="84"/>
      <c r="FHY260" s="84"/>
      <c r="FHZ260" s="84"/>
      <c r="FIA260" s="84"/>
      <c r="FIB260" s="84"/>
      <c r="FIC260" s="84"/>
      <c r="FID260" s="84"/>
      <c r="FIE260" s="84"/>
      <c r="FIF260" s="84"/>
      <c r="FIG260" s="84"/>
      <c r="FIH260" s="84"/>
      <c r="FII260" s="84"/>
      <c r="FIJ260" s="84"/>
      <c r="FIK260" s="84"/>
      <c r="FIL260" s="84"/>
      <c r="FIM260" s="84"/>
      <c r="FIN260" s="84"/>
      <c r="FIO260" s="84"/>
      <c r="FIP260" s="84"/>
      <c r="FIQ260" s="84"/>
      <c r="FIR260" s="84"/>
      <c r="FIS260" s="84"/>
      <c r="FIT260" s="84"/>
      <c r="FIU260" s="84"/>
      <c r="FIV260" s="84"/>
      <c r="FIW260" s="84"/>
      <c r="FIX260" s="84"/>
      <c r="FIY260" s="84"/>
      <c r="FIZ260" s="84"/>
      <c r="FJA260" s="84"/>
      <c r="FJB260" s="84"/>
      <c r="FJC260" s="84"/>
      <c r="FJD260" s="84"/>
      <c r="FJE260" s="84"/>
      <c r="FJF260" s="84"/>
      <c r="FJG260" s="84"/>
      <c r="FJH260" s="84"/>
      <c r="FJI260" s="84"/>
      <c r="FJJ260" s="84"/>
      <c r="FJK260" s="84"/>
      <c r="FJL260" s="84"/>
      <c r="FJM260" s="84"/>
      <c r="FJN260" s="84"/>
      <c r="FJO260" s="84"/>
      <c r="FJP260" s="84"/>
      <c r="FJQ260" s="84"/>
      <c r="FJR260" s="84"/>
      <c r="FJS260" s="84"/>
      <c r="FJT260" s="84"/>
      <c r="FJU260" s="84"/>
      <c r="FJV260" s="84"/>
      <c r="FJW260" s="84"/>
      <c r="FJX260" s="84"/>
      <c r="FJY260" s="84"/>
      <c r="FJZ260" s="84"/>
      <c r="FKA260" s="84"/>
      <c r="FKB260" s="84"/>
      <c r="FKC260" s="84"/>
      <c r="FKD260" s="84"/>
      <c r="FKE260" s="84"/>
      <c r="FKF260" s="84"/>
      <c r="FKG260" s="84"/>
      <c r="FKH260" s="84"/>
      <c r="FKI260" s="84"/>
      <c r="FKJ260" s="84"/>
      <c r="FKK260" s="84"/>
      <c r="FKL260" s="84"/>
      <c r="FKM260" s="84"/>
      <c r="FKN260" s="84"/>
      <c r="FKO260" s="84"/>
      <c r="FKP260" s="84"/>
      <c r="FKQ260" s="84"/>
      <c r="FKR260" s="84"/>
      <c r="FKS260" s="84"/>
      <c r="FKT260" s="84"/>
      <c r="FKU260" s="84"/>
      <c r="FKV260" s="84"/>
      <c r="FKW260" s="84"/>
      <c r="FKX260" s="84"/>
      <c r="FKY260" s="84"/>
      <c r="FKZ260" s="84"/>
      <c r="FLA260" s="84"/>
      <c r="FLB260" s="84"/>
      <c r="FLC260" s="84"/>
      <c r="FLD260" s="84"/>
      <c r="FLE260" s="84"/>
      <c r="FLF260" s="84"/>
      <c r="FLG260" s="84"/>
      <c r="FLH260" s="84"/>
      <c r="FLI260" s="84"/>
      <c r="FLJ260" s="84"/>
      <c r="FLK260" s="84"/>
      <c r="FLL260" s="84"/>
      <c r="FLM260" s="84"/>
      <c r="FLN260" s="84"/>
      <c r="FLO260" s="84"/>
      <c r="FLP260" s="84"/>
      <c r="FLQ260" s="84"/>
      <c r="FLR260" s="84"/>
      <c r="FLS260" s="84"/>
      <c r="FLT260" s="84"/>
      <c r="FLU260" s="84"/>
      <c r="FLV260" s="84"/>
      <c r="FLW260" s="84"/>
      <c r="FLX260" s="84"/>
      <c r="FLY260" s="84"/>
      <c r="FLZ260" s="84"/>
      <c r="FMA260" s="84"/>
      <c r="FMB260" s="84"/>
      <c r="FMC260" s="84"/>
      <c r="FMD260" s="84"/>
      <c r="FME260" s="84"/>
      <c r="FMF260" s="84"/>
      <c r="FMG260" s="84"/>
      <c r="FMH260" s="84"/>
      <c r="FMI260" s="84"/>
      <c r="FMJ260" s="84"/>
      <c r="FMK260" s="84"/>
      <c r="FML260" s="84"/>
      <c r="FMM260" s="84"/>
      <c r="FMN260" s="84"/>
      <c r="FMO260" s="84"/>
      <c r="FMP260" s="84"/>
      <c r="FMQ260" s="84"/>
      <c r="FMR260" s="84"/>
      <c r="FMS260" s="84"/>
      <c r="FMT260" s="84"/>
      <c r="FMU260" s="84"/>
      <c r="FMV260" s="84"/>
      <c r="FMW260" s="84"/>
      <c r="FMX260" s="84"/>
      <c r="FMY260" s="84"/>
      <c r="FMZ260" s="84"/>
      <c r="FNA260" s="84"/>
      <c r="FNB260" s="84"/>
      <c r="FNC260" s="84"/>
      <c r="FND260" s="84"/>
      <c r="FNE260" s="84"/>
      <c r="FNF260" s="84"/>
      <c r="FNG260" s="84"/>
      <c r="FNH260" s="84"/>
      <c r="FNI260" s="84"/>
      <c r="FNJ260" s="84"/>
      <c r="FNK260" s="84"/>
      <c r="FNL260" s="84"/>
      <c r="FNM260" s="84"/>
      <c r="FNN260" s="84"/>
      <c r="FNO260" s="84"/>
      <c r="FNP260" s="84"/>
      <c r="FNQ260" s="84"/>
      <c r="FNR260" s="84"/>
      <c r="FNS260" s="84"/>
      <c r="FNT260" s="84"/>
      <c r="FNU260" s="84"/>
      <c r="FNV260" s="84"/>
      <c r="FNW260" s="84"/>
      <c r="FNX260" s="84"/>
      <c r="FNY260" s="84"/>
      <c r="FNZ260" s="84"/>
      <c r="FOA260" s="84"/>
      <c r="FOB260" s="84"/>
      <c r="FOC260" s="84"/>
      <c r="FOD260" s="84"/>
      <c r="FOE260" s="84"/>
      <c r="FOF260" s="84"/>
      <c r="FOG260" s="84"/>
      <c r="FOH260" s="84"/>
      <c r="FOI260" s="84"/>
      <c r="FOJ260" s="84"/>
      <c r="FOK260" s="84"/>
      <c r="FOL260" s="84"/>
      <c r="FOM260" s="84"/>
      <c r="FON260" s="84"/>
      <c r="FOO260" s="84"/>
      <c r="FOP260" s="84"/>
      <c r="FOQ260" s="84"/>
      <c r="FOR260" s="84"/>
      <c r="FOS260" s="84"/>
      <c r="FOT260" s="84"/>
      <c r="FOU260" s="84"/>
      <c r="FOV260" s="84"/>
      <c r="FOW260" s="84"/>
      <c r="FOX260" s="84"/>
      <c r="FOY260" s="84"/>
      <c r="FOZ260" s="84"/>
      <c r="FPA260" s="84"/>
      <c r="FPB260" s="84"/>
      <c r="FPC260" s="84"/>
      <c r="FPD260" s="84"/>
      <c r="FPE260" s="84"/>
      <c r="FPF260" s="84"/>
      <c r="FPG260" s="84"/>
      <c r="FPH260" s="84"/>
      <c r="FPI260" s="84"/>
      <c r="FPJ260" s="84"/>
      <c r="FPK260" s="84"/>
      <c r="FPL260" s="84"/>
      <c r="FPM260" s="84"/>
      <c r="FPN260" s="84"/>
      <c r="FPO260" s="84"/>
      <c r="FPP260" s="84"/>
      <c r="FPQ260" s="84"/>
      <c r="FPR260" s="84"/>
      <c r="FPS260" s="84"/>
      <c r="FPT260" s="84"/>
      <c r="FPU260" s="84"/>
      <c r="FPV260" s="84"/>
      <c r="FPW260" s="84"/>
      <c r="FPX260" s="84"/>
      <c r="FPY260" s="84"/>
      <c r="FPZ260" s="84"/>
      <c r="FQA260" s="84"/>
      <c r="FQB260" s="84"/>
      <c r="FQC260" s="84"/>
      <c r="FQD260" s="84"/>
      <c r="FQE260" s="84"/>
      <c r="FQF260" s="84"/>
      <c r="FQG260" s="84"/>
      <c r="FQH260" s="84"/>
      <c r="FQI260" s="84"/>
      <c r="FQJ260" s="84"/>
      <c r="FQK260" s="84"/>
      <c r="FQL260" s="84"/>
      <c r="FQM260" s="84"/>
      <c r="FQN260" s="84"/>
      <c r="FQO260" s="84"/>
      <c r="FQP260" s="84"/>
      <c r="FQQ260" s="84"/>
      <c r="FQR260" s="84"/>
      <c r="FQS260" s="84"/>
      <c r="FQT260" s="84"/>
      <c r="FQU260" s="84"/>
      <c r="FQV260" s="84"/>
      <c r="FQW260" s="84"/>
      <c r="FQX260" s="84"/>
      <c r="FQY260" s="84"/>
      <c r="FQZ260" s="84"/>
      <c r="FRA260" s="84"/>
      <c r="FRB260" s="84"/>
      <c r="FRC260" s="84"/>
      <c r="FRD260" s="84"/>
      <c r="FRE260" s="84"/>
      <c r="FRF260" s="84"/>
      <c r="FRG260" s="84"/>
      <c r="FRH260" s="84"/>
      <c r="FRI260" s="84"/>
      <c r="FRJ260" s="84"/>
      <c r="FRK260" s="84"/>
      <c r="FRL260" s="84"/>
      <c r="FRM260" s="84"/>
      <c r="FRN260" s="84"/>
      <c r="FRO260" s="84"/>
      <c r="FRP260" s="84"/>
      <c r="FRQ260" s="84"/>
      <c r="FRR260" s="84"/>
      <c r="FRS260" s="84"/>
      <c r="FRT260" s="84"/>
      <c r="FRU260" s="84"/>
      <c r="FRV260" s="84"/>
      <c r="FRW260" s="84"/>
      <c r="FRX260" s="84"/>
      <c r="FRY260" s="84"/>
      <c r="FRZ260" s="84"/>
      <c r="FSA260" s="84"/>
      <c r="FSB260" s="84"/>
      <c r="FSC260" s="84"/>
      <c r="FSD260" s="84"/>
      <c r="FSE260" s="84"/>
      <c r="FSF260" s="84"/>
      <c r="FSG260" s="84"/>
      <c r="FSH260" s="84"/>
      <c r="FSI260" s="84"/>
      <c r="FSJ260" s="84"/>
      <c r="FSK260" s="84"/>
      <c r="FSL260" s="84"/>
      <c r="FSM260" s="84"/>
      <c r="FSN260" s="84"/>
      <c r="FSO260" s="84"/>
      <c r="FSP260" s="84"/>
      <c r="FSQ260" s="84"/>
      <c r="FSR260" s="84"/>
      <c r="FSS260" s="84"/>
      <c r="FST260" s="84"/>
      <c r="FSU260" s="84"/>
      <c r="FSV260" s="84"/>
      <c r="FSW260" s="84"/>
      <c r="FSX260" s="84"/>
      <c r="FSY260" s="84"/>
      <c r="FSZ260" s="84"/>
      <c r="FTA260" s="84"/>
      <c r="FTB260" s="84"/>
      <c r="FTC260" s="84"/>
      <c r="FTD260" s="84"/>
      <c r="FTE260" s="84"/>
      <c r="FTF260" s="84"/>
      <c r="FTG260" s="84"/>
      <c r="FTH260" s="84"/>
      <c r="FTI260" s="84"/>
      <c r="FTJ260" s="84"/>
      <c r="FTK260" s="84"/>
      <c r="FTL260" s="84"/>
      <c r="FTM260" s="84"/>
      <c r="FTN260" s="84"/>
      <c r="FTO260" s="84"/>
      <c r="FTP260" s="84"/>
      <c r="FTQ260" s="84"/>
      <c r="FTR260" s="84"/>
      <c r="FTS260" s="84"/>
      <c r="FTT260" s="84"/>
      <c r="FTU260" s="84"/>
      <c r="FTV260" s="84"/>
      <c r="FTW260" s="84"/>
      <c r="FTX260" s="84"/>
      <c r="FTY260" s="84"/>
      <c r="FTZ260" s="84"/>
      <c r="FUA260" s="84"/>
      <c r="FUB260" s="84"/>
      <c r="FUC260" s="84"/>
      <c r="FUD260" s="84"/>
      <c r="FUE260" s="84"/>
      <c r="FUF260" s="84"/>
      <c r="FUG260" s="84"/>
      <c r="FUH260" s="84"/>
      <c r="FUI260" s="84"/>
      <c r="FUJ260" s="84"/>
      <c r="FUK260" s="84"/>
      <c r="FUL260" s="84"/>
      <c r="FUM260" s="84"/>
      <c r="FUN260" s="84"/>
      <c r="FUO260" s="84"/>
      <c r="FUP260" s="84"/>
      <c r="FUQ260" s="84"/>
      <c r="FUR260" s="84"/>
      <c r="FUS260" s="84"/>
      <c r="FUT260" s="84"/>
      <c r="FUU260" s="84"/>
      <c r="FUV260" s="84"/>
      <c r="FUW260" s="84"/>
      <c r="FUX260" s="84"/>
      <c r="FUY260" s="84"/>
      <c r="FUZ260" s="84"/>
      <c r="FVA260" s="84"/>
      <c r="FVB260" s="84"/>
      <c r="FVC260" s="84"/>
      <c r="FVD260" s="84"/>
      <c r="FVE260" s="84"/>
      <c r="FVF260" s="84"/>
      <c r="FVG260" s="84"/>
      <c r="FVH260" s="84"/>
      <c r="FVI260" s="84"/>
      <c r="FVJ260" s="84"/>
      <c r="FVK260" s="84"/>
      <c r="FVL260" s="84"/>
      <c r="FVM260" s="84"/>
      <c r="FVN260" s="84"/>
      <c r="FVO260" s="84"/>
      <c r="FVP260" s="84"/>
      <c r="FVQ260" s="84"/>
      <c r="FVR260" s="84"/>
      <c r="FVS260" s="84"/>
      <c r="FVT260" s="84"/>
      <c r="FVU260" s="84"/>
      <c r="FVV260" s="84"/>
      <c r="FVW260" s="84"/>
      <c r="FVX260" s="84"/>
      <c r="FVY260" s="84"/>
      <c r="FVZ260" s="84"/>
      <c r="FWA260" s="84"/>
      <c r="FWB260" s="84"/>
      <c r="FWC260" s="84"/>
      <c r="FWD260" s="84"/>
      <c r="FWE260" s="84"/>
      <c r="FWF260" s="84"/>
      <c r="FWG260" s="84"/>
      <c r="FWH260" s="84"/>
      <c r="FWI260" s="84"/>
      <c r="FWJ260" s="84"/>
      <c r="FWK260" s="84"/>
      <c r="FWL260" s="84"/>
      <c r="FWM260" s="84"/>
      <c r="FWN260" s="84"/>
      <c r="FWO260" s="84"/>
      <c r="FWP260" s="84"/>
      <c r="FWQ260" s="84"/>
      <c r="FWR260" s="84"/>
      <c r="FWS260" s="84"/>
      <c r="FWT260" s="84"/>
      <c r="FWU260" s="84"/>
      <c r="FWV260" s="84"/>
      <c r="FWW260" s="84"/>
      <c r="FWX260" s="84"/>
      <c r="FWY260" s="84"/>
      <c r="FWZ260" s="84"/>
      <c r="FXA260" s="84"/>
      <c r="FXB260" s="84"/>
      <c r="FXC260" s="84"/>
      <c r="FXD260" s="84"/>
      <c r="FXE260" s="84"/>
      <c r="FXF260" s="84"/>
      <c r="FXG260" s="84"/>
      <c r="FXH260" s="84"/>
      <c r="FXI260" s="84"/>
      <c r="FXJ260" s="84"/>
      <c r="FXK260" s="84"/>
      <c r="FXL260" s="84"/>
      <c r="FXM260" s="84"/>
      <c r="FXN260" s="84"/>
      <c r="FXO260" s="84"/>
      <c r="FXP260" s="84"/>
      <c r="FXQ260" s="84"/>
      <c r="FXR260" s="84"/>
      <c r="FXS260" s="84"/>
      <c r="FXT260" s="84"/>
      <c r="FXU260" s="84"/>
      <c r="FXV260" s="84"/>
      <c r="FXW260" s="84"/>
      <c r="FXX260" s="84"/>
      <c r="FXY260" s="84"/>
      <c r="FXZ260" s="84"/>
      <c r="FYA260" s="84"/>
      <c r="FYB260" s="84"/>
      <c r="FYC260" s="84"/>
      <c r="FYD260" s="84"/>
      <c r="FYE260" s="84"/>
      <c r="FYF260" s="84"/>
      <c r="FYG260" s="84"/>
      <c r="FYH260" s="84"/>
      <c r="FYI260" s="84"/>
      <c r="FYJ260" s="84"/>
      <c r="FYK260" s="84"/>
      <c r="FYL260" s="84"/>
      <c r="FYM260" s="84"/>
      <c r="FYN260" s="84"/>
      <c r="FYO260" s="84"/>
      <c r="FYP260" s="84"/>
      <c r="FYQ260" s="84"/>
      <c r="FYR260" s="84"/>
      <c r="FYS260" s="84"/>
      <c r="FYT260" s="84"/>
      <c r="FYU260" s="84"/>
      <c r="FYV260" s="84"/>
      <c r="FYW260" s="84"/>
      <c r="FYX260" s="84"/>
      <c r="FYY260" s="84"/>
      <c r="FYZ260" s="84"/>
      <c r="FZA260" s="84"/>
      <c r="FZB260" s="84"/>
      <c r="FZC260" s="84"/>
      <c r="FZD260" s="84"/>
      <c r="FZE260" s="84"/>
      <c r="FZF260" s="84"/>
      <c r="FZG260" s="84"/>
      <c r="FZH260" s="84"/>
      <c r="FZI260" s="84"/>
      <c r="FZJ260" s="84"/>
      <c r="FZK260" s="84"/>
      <c r="FZL260" s="84"/>
      <c r="FZM260" s="84"/>
      <c r="FZN260" s="84"/>
      <c r="FZO260" s="84"/>
      <c r="FZP260" s="84"/>
      <c r="FZQ260" s="84"/>
      <c r="FZR260" s="84"/>
      <c r="FZS260" s="84"/>
      <c r="FZT260" s="84"/>
      <c r="FZU260" s="84"/>
      <c r="FZV260" s="84"/>
      <c r="FZW260" s="84"/>
      <c r="FZX260" s="84"/>
      <c r="FZY260" s="84"/>
      <c r="FZZ260" s="84"/>
      <c r="GAA260" s="84"/>
      <c r="GAB260" s="84"/>
      <c r="GAC260" s="84"/>
      <c r="GAD260" s="84"/>
      <c r="GAE260" s="84"/>
      <c r="GAF260" s="84"/>
      <c r="GAG260" s="84"/>
      <c r="GAH260" s="84"/>
      <c r="GAI260" s="84"/>
      <c r="GAJ260" s="84"/>
      <c r="GAK260" s="84"/>
      <c r="GAL260" s="84"/>
      <c r="GAM260" s="84"/>
      <c r="GAN260" s="84"/>
      <c r="GAO260" s="84"/>
      <c r="GAP260" s="84"/>
      <c r="GAQ260" s="84"/>
      <c r="GAR260" s="84"/>
      <c r="GAS260" s="84"/>
      <c r="GAT260" s="84"/>
      <c r="GAU260" s="84"/>
      <c r="GAV260" s="84"/>
      <c r="GAW260" s="84"/>
      <c r="GAX260" s="84"/>
      <c r="GAY260" s="84"/>
      <c r="GAZ260" s="84"/>
      <c r="GBA260" s="84"/>
      <c r="GBB260" s="84"/>
      <c r="GBC260" s="84"/>
      <c r="GBD260" s="84"/>
      <c r="GBE260" s="84"/>
      <c r="GBF260" s="84"/>
      <c r="GBG260" s="84"/>
      <c r="GBH260" s="84"/>
      <c r="GBI260" s="84"/>
      <c r="GBJ260" s="84"/>
      <c r="GBK260" s="84"/>
      <c r="GBL260" s="84"/>
      <c r="GBM260" s="84"/>
      <c r="GBN260" s="84"/>
      <c r="GBO260" s="84"/>
      <c r="GBP260" s="84"/>
      <c r="GBQ260" s="84"/>
      <c r="GBR260" s="84"/>
      <c r="GBS260" s="84"/>
      <c r="GBT260" s="84"/>
      <c r="GBU260" s="84"/>
      <c r="GBV260" s="84"/>
      <c r="GBW260" s="84"/>
      <c r="GBX260" s="84"/>
      <c r="GBY260" s="84"/>
      <c r="GBZ260" s="84"/>
      <c r="GCA260" s="84"/>
      <c r="GCB260" s="84"/>
      <c r="GCC260" s="84"/>
      <c r="GCD260" s="84"/>
      <c r="GCE260" s="84"/>
      <c r="GCF260" s="84"/>
      <c r="GCG260" s="84"/>
      <c r="GCH260" s="84"/>
      <c r="GCI260" s="84"/>
      <c r="GCJ260" s="84"/>
      <c r="GCK260" s="84"/>
      <c r="GCL260" s="84"/>
      <c r="GCM260" s="84"/>
      <c r="GCN260" s="84"/>
      <c r="GCO260" s="84"/>
      <c r="GCP260" s="84"/>
      <c r="GCQ260" s="84"/>
      <c r="GCR260" s="84"/>
      <c r="GCS260" s="84"/>
      <c r="GCT260" s="84"/>
      <c r="GCU260" s="84"/>
      <c r="GCV260" s="84"/>
      <c r="GCW260" s="84"/>
      <c r="GCX260" s="84"/>
      <c r="GCY260" s="84"/>
      <c r="GCZ260" s="84"/>
      <c r="GDA260" s="84"/>
      <c r="GDB260" s="84"/>
      <c r="GDC260" s="84"/>
      <c r="GDD260" s="84"/>
      <c r="GDE260" s="84"/>
      <c r="GDF260" s="84"/>
      <c r="GDG260" s="84"/>
      <c r="GDH260" s="84"/>
      <c r="GDI260" s="84"/>
      <c r="GDJ260" s="84"/>
      <c r="GDK260" s="84"/>
      <c r="GDL260" s="84"/>
      <c r="GDM260" s="84"/>
      <c r="GDN260" s="84"/>
      <c r="GDO260" s="84"/>
      <c r="GDP260" s="84"/>
      <c r="GDQ260" s="84"/>
      <c r="GDR260" s="84"/>
      <c r="GDS260" s="84"/>
      <c r="GDT260" s="84"/>
      <c r="GDU260" s="84"/>
      <c r="GDV260" s="84"/>
      <c r="GDW260" s="84"/>
      <c r="GDX260" s="84"/>
      <c r="GDY260" s="84"/>
      <c r="GDZ260" s="84"/>
      <c r="GEA260" s="84"/>
      <c r="GEB260" s="84"/>
      <c r="GEC260" s="84"/>
      <c r="GED260" s="84"/>
      <c r="GEE260" s="84"/>
      <c r="GEF260" s="84"/>
      <c r="GEG260" s="84"/>
      <c r="GEH260" s="84"/>
      <c r="GEI260" s="84"/>
      <c r="GEJ260" s="84"/>
      <c r="GEK260" s="84"/>
      <c r="GEL260" s="84"/>
      <c r="GEM260" s="84"/>
      <c r="GEN260" s="84"/>
      <c r="GEO260" s="84"/>
      <c r="GEP260" s="84"/>
      <c r="GEQ260" s="84"/>
      <c r="GER260" s="84"/>
      <c r="GES260" s="84"/>
      <c r="GET260" s="84"/>
      <c r="GEU260" s="84"/>
      <c r="GEV260" s="84"/>
      <c r="GEW260" s="84"/>
      <c r="GEX260" s="84"/>
      <c r="GEY260" s="84"/>
      <c r="GEZ260" s="84"/>
      <c r="GFA260" s="84"/>
      <c r="GFB260" s="84"/>
      <c r="GFC260" s="84"/>
      <c r="GFD260" s="84"/>
      <c r="GFE260" s="84"/>
      <c r="GFF260" s="84"/>
      <c r="GFG260" s="84"/>
      <c r="GFH260" s="84"/>
      <c r="GFI260" s="84"/>
      <c r="GFJ260" s="84"/>
      <c r="GFK260" s="84"/>
      <c r="GFL260" s="84"/>
      <c r="GFM260" s="84"/>
      <c r="GFN260" s="84"/>
      <c r="GFO260" s="84"/>
      <c r="GFP260" s="84"/>
      <c r="GFQ260" s="84"/>
      <c r="GFR260" s="84"/>
      <c r="GFS260" s="84"/>
      <c r="GFT260" s="84"/>
      <c r="GFU260" s="84"/>
      <c r="GFV260" s="84"/>
      <c r="GFW260" s="84"/>
      <c r="GFX260" s="84"/>
      <c r="GFY260" s="84"/>
      <c r="GFZ260" s="84"/>
      <c r="GGA260" s="84"/>
      <c r="GGB260" s="84"/>
      <c r="GGC260" s="84"/>
      <c r="GGD260" s="84"/>
      <c r="GGE260" s="84"/>
      <c r="GGF260" s="84"/>
      <c r="GGG260" s="84"/>
      <c r="GGH260" s="84"/>
      <c r="GGI260" s="84"/>
      <c r="GGJ260" s="84"/>
      <c r="GGK260" s="84"/>
      <c r="GGL260" s="84"/>
      <c r="GGM260" s="84"/>
      <c r="GGN260" s="84"/>
      <c r="GGO260" s="84"/>
      <c r="GGP260" s="84"/>
      <c r="GGQ260" s="84"/>
      <c r="GGR260" s="84"/>
      <c r="GGS260" s="84"/>
      <c r="GGT260" s="84"/>
      <c r="GGU260" s="84"/>
      <c r="GGV260" s="84"/>
      <c r="GGW260" s="84"/>
      <c r="GGX260" s="84"/>
      <c r="GGY260" s="84"/>
      <c r="GGZ260" s="84"/>
      <c r="GHA260" s="84"/>
      <c r="GHB260" s="84"/>
      <c r="GHC260" s="84"/>
      <c r="GHD260" s="84"/>
      <c r="GHE260" s="84"/>
      <c r="GHF260" s="84"/>
      <c r="GHG260" s="84"/>
      <c r="GHH260" s="84"/>
      <c r="GHI260" s="84"/>
      <c r="GHJ260" s="84"/>
      <c r="GHK260" s="84"/>
      <c r="GHL260" s="84"/>
      <c r="GHM260" s="84"/>
      <c r="GHN260" s="84"/>
      <c r="GHO260" s="84"/>
      <c r="GHP260" s="84"/>
      <c r="GHQ260" s="84"/>
      <c r="GHR260" s="84"/>
      <c r="GHS260" s="84"/>
      <c r="GHT260" s="84"/>
      <c r="GHU260" s="84"/>
      <c r="GHV260" s="84"/>
      <c r="GHW260" s="84"/>
      <c r="GHX260" s="84"/>
      <c r="GHY260" s="84"/>
      <c r="GHZ260" s="84"/>
      <c r="GIA260" s="84"/>
      <c r="GIB260" s="84"/>
      <c r="GIC260" s="84"/>
      <c r="GID260" s="84"/>
      <c r="GIE260" s="84"/>
      <c r="GIF260" s="84"/>
      <c r="GIG260" s="84"/>
      <c r="GIH260" s="84"/>
      <c r="GII260" s="84"/>
      <c r="GIJ260" s="84"/>
      <c r="GIK260" s="84"/>
      <c r="GIL260" s="84"/>
      <c r="GIM260" s="84"/>
      <c r="GIN260" s="84"/>
      <c r="GIO260" s="84"/>
      <c r="GIP260" s="84"/>
      <c r="GIQ260" s="84"/>
      <c r="GIR260" s="84"/>
      <c r="GIS260" s="84"/>
      <c r="GIT260" s="84"/>
      <c r="GIU260" s="84"/>
      <c r="GIV260" s="84"/>
      <c r="GIW260" s="84"/>
      <c r="GIX260" s="84"/>
      <c r="GIY260" s="84"/>
      <c r="GIZ260" s="84"/>
      <c r="GJA260" s="84"/>
      <c r="GJB260" s="84"/>
      <c r="GJC260" s="84"/>
      <c r="GJD260" s="84"/>
      <c r="GJE260" s="84"/>
      <c r="GJF260" s="84"/>
      <c r="GJG260" s="84"/>
      <c r="GJH260" s="84"/>
      <c r="GJI260" s="84"/>
      <c r="GJJ260" s="84"/>
      <c r="GJK260" s="84"/>
      <c r="GJL260" s="84"/>
      <c r="GJM260" s="84"/>
      <c r="GJN260" s="84"/>
      <c r="GJO260" s="84"/>
      <c r="GJP260" s="84"/>
      <c r="GJQ260" s="84"/>
      <c r="GJR260" s="84"/>
      <c r="GJS260" s="84"/>
      <c r="GJT260" s="84"/>
      <c r="GJU260" s="84"/>
      <c r="GJV260" s="84"/>
      <c r="GJW260" s="84"/>
      <c r="GJX260" s="84"/>
      <c r="GJY260" s="84"/>
      <c r="GJZ260" s="84"/>
      <c r="GKA260" s="84"/>
      <c r="GKB260" s="84"/>
      <c r="GKC260" s="84"/>
      <c r="GKD260" s="84"/>
      <c r="GKE260" s="84"/>
      <c r="GKF260" s="84"/>
      <c r="GKG260" s="84"/>
      <c r="GKH260" s="84"/>
      <c r="GKI260" s="84"/>
      <c r="GKJ260" s="84"/>
      <c r="GKK260" s="84"/>
      <c r="GKL260" s="84"/>
      <c r="GKM260" s="84"/>
      <c r="GKN260" s="84"/>
      <c r="GKO260" s="84"/>
      <c r="GKP260" s="84"/>
      <c r="GKQ260" s="84"/>
      <c r="GKR260" s="84"/>
      <c r="GKS260" s="84"/>
      <c r="GKT260" s="84"/>
      <c r="GKU260" s="84"/>
      <c r="GKV260" s="84"/>
      <c r="GKW260" s="84"/>
      <c r="GKX260" s="84"/>
      <c r="GKY260" s="84"/>
      <c r="GKZ260" s="84"/>
      <c r="GLA260" s="84"/>
      <c r="GLB260" s="84"/>
      <c r="GLC260" s="84"/>
      <c r="GLD260" s="84"/>
      <c r="GLE260" s="84"/>
      <c r="GLF260" s="84"/>
      <c r="GLG260" s="84"/>
      <c r="GLH260" s="84"/>
      <c r="GLI260" s="84"/>
      <c r="GLJ260" s="84"/>
      <c r="GLK260" s="84"/>
      <c r="GLL260" s="84"/>
      <c r="GLM260" s="84"/>
      <c r="GLN260" s="84"/>
      <c r="GLO260" s="84"/>
      <c r="GLP260" s="84"/>
      <c r="GLQ260" s="84"/>
      <c r="GLR260" s="84"/>
      <c r="GLS260" s="84"/>
      <c r="GLT260" s="84"/>
      <c r="GLU260" s="84"/>
      <c r="GLV260" s="84"/>
      <c r="GLW260" s="84"/>
      <c r="GLX260" s="84"/>
      <c r="GLY260" s="84"/>
      <c r="GLZ260" s="84"/>
      <c r="GMA260" s="84"/>
      <c r="GMB260" s="84"/>
      <c r="GMC260" s="84"/>
      <c r="GMD260" s="84"/>
      <c r="GME260" s="84"/>
      <c r="GMF260" s="84"/>
      <c r="GMG260" s="84"/>
      <c r="GMH260" s="84"/>
      <c r="GMI260" s="84"/>
      <c r="GMJ260" s="84"/>
      <c r="GMK260" s="84"/>
      <c r="GML260" s="84"/>
      <c r="GMM260" s="84"/>
      <c r="GMN260" s="84"/>
      <c r="GMO260" s="84"/>
      <c r="GMP260" s="84"/>
      <c r="GMQ260" s="84"/>
      <c r="GMR260" s="84"/>
      <c r="GMS260" s="84"/>
      <c r="GMT260" s="84"/>
      <c r="GMU260" s="84"/>
      <c r="GMV260" s="84"/>
      <c r="GMW260" s="84"/>
      <c r="GMX260" s="84"/>
      <c r="GMY260" s="84"/>
      <c r="GMZ260" s="84"/>
      <c r="GNA260" s="84"/>
      <c r="GNB260" s="84"/>
      <c r="GNC260" s="84"/>
      <c r="GND260" s="84"/>
      <c r="GNE260" s="84"/>
      <c r="GNF260" s="84"/>
      <c r="GNG260" s="84"/>
      <c r="GNH260" s="84"/>
      <c r="GNI260" s="84"/>
      <c r="GNJ260" s="84"/>
      <c r="GNK260" s="84"/>
      <c r="GNL260" s="84"/>
      <c r="GNM260" s="84"/>
      <c r="GNN260" s="84"/>
      <c r="GNO260" s="84"/>
      <c r="GNP260" s="84"/>
      <c r="GNQ260" s="84"/>
      <c r="GNR260" s="84"/>
      <c r="GNS260" s="84"/>
      <c r="GNT260" s="84"/>
      <c r="GNU260" s="84"/>
      <c r="GNV260" s="84"/>
      <c r="GNW260" s="84"/>
      <c r="GNX260" s="84"/>
      <c r="GNY260" s="84"/>
      <c r="GNZ260" s="84"/>
      <c r="GOA260" s="84"/>
      <c r="GOB260" s="84"/>
      <c r="GOC260" s="84"/>
      <c r="GOD260" s="84"/>
      <c r="GOE260" s="84"/>
      <c r="GOF260" s="84"/>
      <c r="GOG260" s="84"/>
      <c r="GOH260" s="84"/>
      <c r="GOI260" s="84"/>
      <c r="GOJ260" s="84"/>
      <c r="GOK260" s="84"/>
      <c r="GOL260" s="84"/>
      <c r="GOM260" s="84"/>
      <c r="GON260" s="84"/>
      <c r="GOO260" s="84"/>
      <c r="GOP260" s="84"/>
      <c r="GOQ260" s="84"/>
      <c r="GOR260" s="84"/>
      <c r="GOS260" s="84"/>
      <c r="GOT260" s="84"/>
      <c r="GOU260" s="84"/>
      <c r="GOV260" s="84"/>
      <c r="GOW260" s="84"/>
      <c r="GOX260" s="84"/>
      <c r="GOY260" s="84"/>
      <c r="GOZ260" s="84"/>
      <c r="GPA260" s="84"/>
      <c r="GPB260" s="84"/>
      <c r="GPC260" s="84"/>
      <c r="GPD260" s="84"/>
      <c r="GPE260" s="84"/>
      <c r="GPF260" s="84"/>
      <c r="GPG260" s="84"/>
      <c r="GPH260" s="84"/>
      <c r="GPI260" s="84"/>
      <c r="GPJ260" s="84"/>
      <c r="GPK260" s="84"/>
      <c r="GPL260" s="84"/>
      <c r="GPM260" s="84"/>
      <c r="GPN260" s="84"/>
      <c r="GPO260" s="84"/>
      <c r="GPP260" s="84"/>
      <c r="GPQ260" s="84"/>
      <c r="GPR260" s="84"/>
      <c r="GPS260" s="84"/>
      <c r="GPT260" s="84"/>
      <c r="GPU260" s="84"/>
      <c r="GPV260" s="84"/>
      <c r="GPW260" s="84"/>
      <c r="GPX260" s="84"/>
      <c r="GPY260" s="84"/>
      <c r="GPZ260" s="84"/>
      <c r="GQA260" s="84"/>
      <c r="GQB260" s="84"/>
      <c r="GQC260" s="84"/>
      <c r="GQD260" s="84"/>
      <c r="GQE260" s="84"/>
      <c r="GQF260" s="84"/>
      <c r="GQG260" s="84"/>
      <c r="GQH260" s="84"/>
      <c r="GQI260" s="84"/>
      <c r="GQJ260" s="84"/>
      <c r="GQK260" s="84"/>
      <c r="GQL260" s="84"/>
      <c r="GQM260" s="84"/>
      <c r="GQN260" s="84"/>
      <c r="GQO260" s="84"/>
      <c r="GQP260" s="84"/>
      <c r="GQQ260" s="84"/>
      <c r="GQR260" s="84"/>
      <c r="GQS260" s="84"/>
      <c r="GQT260" s="84"/>
      <c r="GQU260" s="84"/>
      <c r="GQV260" s="84"/>
      <c r="GQW260" s="84"/>
      <c r="GQX260" s="84"/>
      <c r="GQY260" s="84"/>
      <c r="GQZ260" s="84"/>
      <c r="GRA260" s="84"/>
      <c r="GRB260" s="84"/>
      <c r="GRC260" s="84"/>
      <c r="GRD260" s="84"/>
      <c r="GRE260" s="84"/>
      <c r="GRF260" s="84"/>
      <c r="GRG260" s="84"/>
      <c r="GRH260" s="84"/>
      <c r="GRI260" s="84"/>
      <c r="GRJ260" s="84"/>
      <c r="GRK260" s="84"/>
      <c r="GRL260" s="84"/>
      <c r="GRM260" s="84"/>
      <c r="GRN260" s="84"/>
      <c r="GRO260" s="84"/>
      <c r="GRP260" s="84"/>
      <c r="GRQ260" s="84"/>
      <c r="GRR260" s="84"/>
      <c r="GRS260" s="84"/>
      <c r="GRT260" s="84"/>
      <c r="GRU260" s="84"/>
      <c r="GRV260" s="84"/>
      <c r="GRW260" s="84"/>
      <c r="GRX260" s="84"/>
      <c r="GRY260" s="84"/>
      <c r="GRZ260" s="84"/>
      <c r="GSA260" s="84"/>
      <c r="GSB260" s="84"/>
      <c r="GSC260" s="84"/>
      <c r="GSD260" s="84"/>
      <c r="GSE260" s="84"/>
      <c r="GSF260" s="84"/>
      <c r="GSG260" s="84"/>
      <c r="GSH260" s="84"/>
      <c r="GSI260" s="84"/>
      <c r="GSJ260" s="84"/>
      <c r="GSK260" s="84"/>
      <c r="GSL260" s="84"/>
      <c r="GSM260" s="84"/>
      <c r="GSN260" s="84"/>
      <c r="GSO260" s="84"/>
      <c r="GSP260" s="84"/>
      <c r="GSQ260" s="84"/>
      <c r="GSR260" s="84"/>
      <c r="GSS260" s="84"/>
      <c r="GST260" s="84"/>
      <c r="GSU260" s="84"/>
      <c r="GSV260" s="84"/>
      <c r="GSW260" s="84"/>
      <c r="GSX260" s="84"/>
      <c r="GSY260" s="84"/>
      <c r="GSZ260" s="84"/>
      <c r="GTA260" s="84"/>
      <c r="GTB260" s="84"/>
      <c r="GTC260" s="84"/>
      <c r="GTD260" s="84"/>
      <c r="GTE260" s="84"/>
      <c r="GTF260" s="84"/>
      <c r="GTG260" s="84"/>
      <c r="GTH260" s="84"/>
      <c r="GTI260" s="84"/>
      <c r="GTJ260" s="84"/>
      <c r="GTK260" s="84"/>
      <c r="GTL260" s="84"/>
      <c r="GTM260" s="84"/>
      <c r="GTN260" s="84"/>
      <c r="GTO260" s="84"/>
      <c r="GTP260" s="84"/>
      <c r="GTQ260" s="84"/>
      <c r="GTR260" s="84"/>
      <c r="GTS260" s="84"/>
      <c r="GTT260" s="84"/>
      <c r="GTU260" s="84"/>
      <c r="GTV260" s="84"/>
      <c r="GTW260" s="84"/>
      <c r="GTX260" s="84"/>
      <c r="GTY260" s="84"/>
      <c r="GTZ260" s="84"/>
      <c r="GUA260" s="84"/>
      <c r="GUB260" s="84"/>
      <c r="GUC260" s="84"/>
      <c r="GUD260" s="84"/>
      <c r="GUE260" s="84"/>
      <c r="GUF260" s="84"/>
      <c r="GUG260" s="84"/>
      <c r="GUH260" s="84"/>
      <c r="GUI260" s="84"/>
      <c r="GUJ260" s="84"/>
      <c r="GUK260" s="84"/>
      <c r="GUL260" s="84"/>
      <c r="GUM260" s="84"/>
      <c r="GUN260" s="84"/>
      <c r="GUO260" s="84"/>
      <c r="GUP260" s="84"/>
      <c r="GUQ260" s="84"/>
      <c r="GUR260" s="84"/>
      <c r="GUS260" s="84"/>
      <c r="GUT260" s="84"/>
      <c r="GUU260" s="84"/>
      <c r="GUV260" s="84"/>
      <c r="GUW260" s="84"/>
      <c r="GUX260" s="84"/>
      <c r="GUY260" s="84"/>
      <c r="GUZ260" s="84"/>
      <c r="GVA260" s="84"/>
      <c r="GVB260" s="84"/>
      <c r="GVC260" s="84"/>
      <c r="GVD260" s="84"/>
      <c r="GVE260" s="84"/>
      <c r="GVF260" s="84"/>
      <c r="GVG260" s="84"/>
      <c r="GVH260" s="84"/>
      <c r="GVI260" s="84"/>
      <c r="GVJ260" s="84"/>
      <c r="GVK260" s="84"/>
      <c r="GVL260" s="84"/>
      <c r="GVM260" s="84"/>
      <c r="GVN260" s="84"/>
      <c r="GVO260" s="84"/>
      <c r="GVP260" s="84"/>
      <c r="GVQ260" s="84"/>
      <c r="GVR260" s="84"/>
      <c r="GVS260" s="84"/>
      <c r="GVT260" s="84"/>
      <c r="GVU260" s="84"/>
      <c r="GVV260" s="84"/>
      <c r="GVW260" s="84"/>
      <c r="GVX260" s="84"/>
      <c r="GVY260" s="84"/>
      <c r="GVZ260" s="84"/>
      <c r="GWA260" s="84"/>
      <c r="GWB260" s="84"/>
      <c r="GWC260" s="84"/>
      <c r="GWD260" s="84"/>
      <c r="GWE260" s="84"/>
      <c r="GWF260" s="84"/>
      <c r="GWG260" s="84"/>
      <c r="GWH260" s="84"/>
      <c r="GWI260" s="84"/>
      <c r="GWJ260" s="84"/>
      <c r="GWK260" s="84"/>
      <c r="GWL260" s="84"/>
      <c r="GWM260" s="84"/>
      <c r="GWN260" s="84"/>
      <c r="GWO260" s="84"/>
      <c r="GWP260" s="84"/>
      <c r="GWQ260" s="84"/>
      <c r="GWR260" s="84"/>
      <c r="GWS260" s="84"/>
      <c r="GWT260" s="84"/>
      <c r="GWU260" s="84"/>
      <c r="GWV260" s="84"/>
      <c r="GWW260" s="84"/>
      <c r="GWX260" s="84"/>
      <c r="GWY260" s="84"/>
      <c r="GWZ260" s="84"/>
      <c r="GXA260" s="84"/>
      <c r="GXB260" s="84"/>
      <c r="GXC260" s="84"/>
      <c r="GXD260" s="84"/>
      <c r="GXE260" s="84"/>
      <c r="GXF260" s="84"/>
      <c r="GXG260" s="84"/>
      <c r="GXH260" s="84"/>
      <c r="GXI260" s="84"/>
      <c r="GXJ260" s="84"/>
      <c r="GXK260" s="84"/>
      <c r="GXL260" s="84"/>
      <c r="GXM260" s="84"/>
      <c r="GXN260" s="84"/>
      <c r="GXO260" s="84"/>
      <c r="GXP260" s="84"/>
      <c r="GXQ260" s="84"/>
      <c r="GXR260" s="84"/>
      <c r="GXS260" s="84"/>
      <c r="GXT260" s="84"/>
      <c r="GXU260" s="84"/>
      <c r="GXV260" s="84"/>
      <c r="GXW260" s="84"/>
      <c r="GXX260" s="84"/>
      <c r="GXY260" s="84"/>
      <c r="GXZ260" s="84"/>
      <c r="GYA260" s="84"/>
      <c r="GYB260" s="84"/>
      <c r="GYC260" s="84"/>
      <c r="GYD260" s="84"/>
      <c r="GYE260" s="84"/>
      <c r="GYF260" s="84"/>
      <c r="GYG260" s="84"/>
      <c r="GYH260" s="84"/>
      <c r="GYI260" s="84"/>
      <c r="GYJ260" s="84"/>
      <c r="GYK260" s="84"/>
      <c r="GYL260" s="84"/>
      <c r="GYM260" s="84"/>
      <c r="GYN260" s="84"/>
      <c r="GYO260" s="84"/>
      <c r="GYP260" s="84"/>
      <c r="GYQ260" s="84"/>
      <c r="GYR260" s="84"/>
      <c r="GYS260" s="84"/>
      <c r="GYT260" s="84"/>
      <c r="GYU260" s="84"/>
      <c r="GYV260" s="84"/>
      <c r="GYW260" s="84"/>
      <c r="GYX260" s="84"/>
      <c r="GYY260" s="84"/>
      <c r="GYZ260" s="84"/>
      <c r="GZA260" s="84"/>
      <c r="GZB260" s="84"/>
      <c r="GZC260" s="84"/>
      <c r="GZD260" s="84"/>
      <c r="GZE260" s="84"/>
      <c r="GZF260" s="84"/>
      <c r="GZG260" s="84"/>
      <c r="GZH260" s="84"/>
      <c r="GZI260" s="84"/>
      <c r="GZJ260" s="84"/>
      <c r="GZK260" s="84"/>
      <c r="GZL260" s="84"/>
      <c r="GZM260" s="84"/>
      <c r="GZN260" s="84"/>
      <c r="GZO260" s="84"/>
      <c r="GZP260" s="84"/>
      <c r="GZQ260" s="84"/>
      <c r="GZR260" s="84"/>
      <c r="GZS260" s="84"/>
      <c r="GZT260" s="84"/>
      <c r="GZU260" s="84"/>
      <c r="GZV260" s="84"/>
      <c r="GZW260" s="84"/>
      <c r="GZX260" s="84"/>
      <c r="GZY260" s="84"/>
      <c r="GZZ260" s="84"/>
      <c r="HAA260" s="84"/>
      <c r="HAB260" s="84"/>
      <c r="HAC260" s="84"/>
      <c r="HAD260" s="84"/>
      <c r="HAE260" s="84"/>
      <c r="HAF260" s="84"/>
      <c r="HAG260" s="84"/>
      <c r="HAH260" s="84"/>
      <c r="HAI260" s="84"/>
      <c r="HAJ260" s="84"/>
      <c r="HAK260" s="84"/>
      <c r="HAL260" s="84"/>
      <c r="HAM260" s="84"/>
      <c r="HAN260" s="84"/>
      <c r="HAO260" s="84"/>
      <c r="HAP260" s="84"/>
      <c r="HAQ260" s="84"/>
      <c r="HAR260" s="84"/>
      <c r="HAS260" s="84"/>
      <c r="HAT260" s="84"/>
      <c r="HAU260" s="84"/>
      <c r="HAV260" s="84"/>
      <c r="HAW260" s="84"/>
      <c r="HAX260" s="84"/>
      <c r="HAY260" s="84"/>
      <c r="HAZ260" s="84"/>
      <c r="HBA260" s="84"/>
      <c r="HBB260" s="84"/>
      <c r="HBC260" s="84"/>
      <c r="HBD260" s="84"/>
      <c r="HBE260" s="84"/>
      <c r="HBF260" s="84"/>
      <c r="HBG260" s="84"/>
      <c r="HBH260" s="84"/>
      <c r="HBI260" s="84"/>
      <c r="HBJ260" s="84"/>
      <c r="HBK260" s="84"/>
      <c r="HBL260" s="84"/>
      <c r="HBM260" s="84"/>
      <c r="HBN260" s="84"/>
      <c r="HBO260" s="84"/>
      <c r="HBP260" s="84"/>
      <c r="HBQ260" s="84"/>
      <c r="HBR260" s="84"/>
      <c r="HBS260" s="84"/>
      <c r="HBT260" s="84"/>
      <c r="HBU260" s="84"/>
      <c r="HBV260" s="84"/>
      <c r="HBW260" s="84"/>
      <c r="HBX260" s="84"/>
      <c r="HBY260" s="84"/>
      <c r="HBZ260" s="84"/>
      <c r="HCA260" s="84"/>
      <c r="HCB260" s="84"/>
      <c r="HCC260" s="84"/>
      <c r="HCD260" s="84"/>
      <c r="HCE260" s="84"/>
      <c r="HCF260" s="84"/>
      <c r="HCG260" s="84"/>
      <c r="HCH260" s="84"/>
      <c r="HCI260" s="84"/>
      <c r="HCJ260" s="84"/>
      <c r="HCK260" s="84"/>
      <c r="HCL260" s="84"/>
      <c r="HCM260" s="84"/>
      <c r="HCN260" s="84"/>
      <c r="HCO260" s="84"/>
      <c r="HCP260" s="84"/>
      <c r="HCQ260" s="84"/>
      <c r="HCR260" s="84"/>
      <c r="HCS260" s="84"/>
      <c r="HCT260" s="84"/>
      <c r="HCU260" s="84"/>
      <c r="HCV260" s="84"/>
      <c r="HCW260" s="84"/>
      <c r="HCX260" s="84"/>
      <c r="HCY260" s="84"/>
      <c r="HCZ260" s="84"/>
      <c r="HDA260" s="84"/>
      <c r="HDB260" s="84"/>
      <c r="HDC260" s="84"/>
      <c r="HDD260" s="84"/>
      <c r="HDE260" s="84"/>
      <c r="HDF260" s="84"/>
      <c r="HDG260" s="84"/>
      <c r="HDH260" s="84"/>
      <c r="HDI260" s="84"/>
      <c r="HDJ260" s="84"/>
      <c r="HDK260" s="84"/>
      <c r="HDL260" s="84"/>
      <c r="HDM260" s="84"/>
      <c r="HDN260" s="84"/>
      <c r="HDO260" s="84"/>
      <c r="HDP260" s="84"/>
      <c r="HDQ260" s="84"/>
      <c r="HDR260" s="84"/>
      <c r="HDS260" s="84"/>
      <c r="HDT260" s="84"/>
      <c r="HDU260" s="84"/>
      <c r="HDV260" s="84"/>
      <c r="HDW260" s="84"/>
      <c r="HDX260" s="84"/>
      <c r="HDY260" s="84"/>
      <c r="HDZ260" s="84"/>
      <c r="HEA260" s="84"/>
      <c r="HEB260" s="84"/>
      <c r="HEC260" s="84"/>
      <c r="HED260" s="84"/>
      <c r="HEE260" s="84"/>
      <c r="HEF260" s="84"/>
      <c r="HEG260" s="84"/>
      <c r="HEH260" s="84"/>
      <c r="HEI260" s="84"/>
      <c r="HEJ260" s="84"/>
      <c r="HEK260" s="84"/>
      <c r="HEL260" s="84"/>
      <c r="HEM260" s="84"/>
      <c r="HEN260" s="84"/>
      <c r="HEO260" s="84"/>
      <c r="HEP260" s="84"/>
      <c r="HEQ260" s="84"/>
      <c r="HER260" s="84"/>
      <c r="HES260" s="84"/>
      <c r="HET260" s="84"/>
      <c r="HEU260" s="84"/>
      <c r="HEV260" s="84"/>
      <c r="HEW260" s="84"/>
      <c r="HEX260" s="84"/>
      <c r="HEY260" s="84"/>
      <c r="HEZ260" s="84"/>
      <c r="HFA260" s="84"/>
      <c r="HFB260" s="84"/>
      <c r="HFC260" s="84"/>
      <c r="HFD260" s="84"/>
      <c r="HFE260" s="84"/>
      <c r="HFF260" s="84"/>
      <c r="HFG260" s="84"/>
      <c r="HFH260" s="84"/>
      <c r="HFI260" s="84"/>
      <c r="HFJ260" s="84"/>
      <c r="HFK260" s="84"/>
      <c r="HFL260" s="84"/>
      <c r="HFM260" s="84"/>
      <c r="HFN260" s="84"/>
      <c r="HFO260" s="84"/>
      <c r="HFP260" s="84"/>
      <c r="HFQ260" s="84"/>
      <c r="HFR260" s="84"/>
      <c r="HFS260" s="84"/>
      <c r="HFT260" s="84"/>
      <c r="HFU260" s="84"/>
      <c r="HFV260" s="84"/>
      <c r="HFW260" s="84"/>
      <c r="HFX260" s="84"/>
      <c r="HFY260" s="84"/>
      <c r="HFZ260" s="84"/>
      <c r="HGA260" s="84"/>
      <c r="HGB260" s="84"/>
      <c r="HGC260" s="84"/>
      <c r="HGD260" s="84"/>
      <c r="HGE260" s="84"/>
      <c r="HGF260" s="84"/>
      <c r="HGG260" s="84"/>
      <c r="HGH260" s="84"/>
      <c r="HGI260" s="84"/>
      <c r="HGJ260" s="84"/>
      <c r="HGK260" s="84"/>
      <c r="HGL260" s="84"/>
      <c r="HGM260" s="84"/>
      <c r="HGN260" s="84"/>
      <c r="HGO260" s="84"/>
      <c r="HGP260" s="84"/>
      <c r="HGQ260" s="84"/>
      <c r="HGR260" s="84"/>
      <c r="HGS260" s="84"/>
      <c r="HGT260" s="84"/>
      <c r="HGU260" s="84"/>
      <c r="HGV260" s="84"/>
      <c r="HGW260" s="84"/>
      <c r="HGX260" s="84"/>
      <c r="HGY260" s="84"/>
      <c r="HGZ260" s="84"/>
      <c r="HHA260" s="84"/>
      <c r="HHB260" s="84"/>
      <c r="HHC260" s="84"/>
      <c r="HHD260" s="84"/>
      <c r="HHE260" s="84"/>
      <c r="HHF260" s="84"/>
      <c r="HHG260" s="84"/>
      <c r="HHH260" s="84"/>
      <c r="HHI260" s="84"/>
      <c r="HHJ260" s="84"/>
      <c r="HHK260" s="84"/>
      <c r="HHL260" s="84"/>
      <c r="HHM260" s="84"/>
      <c r="HHN260" s="84"/>
      <c r="HHO260" s="84"/>
      <c r="HHP260" s="84"/>
      <c r="HHQ260" s="84"/>
      <c r="HHR260" s="84"/>
      <c r="HHS260" s="84"/>
      <c r="HHT260" s="84"/>
      <c r="HHU260" s="84"/>
      <c r="HHV260" s="84"/>
      <c r="HHW260" s="84"/>
      <c r="HHX260" s="84"/>
      <c r="HHY260" s="84"/>
      <c r="HHZ260" s="84"/>
      <c r="HIA260" s="84"/>
      <c r="HIB260" s="84"/>
      <c r="HIC260" s="84"/>
      <c r="HID260" s="84"/>
      <c r="HIE260" s="84"/>
      <c r="HIF260" s="84"/>
      <c r="HIG260" s="84"/>
      <c r="HIH260" s="84"/>
      <c r="HII260" s="84"/>
      <c r="HIJ260" s="84"/>
      <c r="HIK260" s="84"/>
      <c r="HIL260" s="84"/>
      <c r="HIM260" s="84"/>
      <c r="HIN260" s="84"/>
      <c r="HIO260" s="84"/>
      <c r="HIP260" s="84"/>
      <c r="HIQ260" s="84"/>
      <c r="HIR260" s="84"/>
      <c r="HIS260" s="84"/>
      <c r="HIT260" s="84"/>
      <c r="HIU260" s="84"/>
      <c r="HIV260" s="84"/>
      <c r="HIW260" s="84"/>
      <c r="HIX260" s="84"/>
      <c r="HIY260" s="84"/>
      <c r="HIZ260" s="84"/>
      <c r="HJA260" s="84"/>
      <c r="HJB260" s="84"/>
      <c r="HJC260" s="84"/>
      <c r="HJD260" s="84"/>
      <c r="HJE260" s="84"/>
      <c r="HJF260" s="84"/>
      <c r="HJG260" s="84"/>
      <c r="HJH260" s="84"/>
      <c r="HJI260" s="84"/>
      <c r="HJJ260" s="84"/>
      <c r="HJK260" s="84"/>
      <c r="HJL260" s="84"/>
      <c r="HJM260" s="84"/>
      <c r="HJN260" s="84"/>
      <c r="HJO260" s="84"/>
      <c r="HJP260" s="84"/>
      <c r="HJQ260" s="84"/>
      <c r="HJR260" s="84"/>
      <c r="HJS260" s="84"/>
      <c r="HJT260" s="84"/>
      <c r="HJU260" s="84"/>
      <c r="HJV260" s="84"/>
      <c r="HJW260" s="84"/>
      <c r="HJX260" s="84"/>
      <c r="HJY260" s="84"/>
      <c r="HJZ260" s="84"/>
      <c r="HKA260" s="84"/>
      <c r="HKB260" s="84"/>
      <c r="HKC260" s="84"/>
      <c r="HKD260" s="84"/>
      <c r="HKE260" s="84"/>
      <c r="HKF260" s="84"/>
      <c r="HKG260" s="84"/>
      <c r="HKH260" s="84"/>
      <c r="HKI260" s="84"/>
      <c r="HKJ260" s="84"/>
      <c r="HKK260" s="84"/>
      <c r="HKL260" s="84"/>
      <c r="HKM260" s="84"/>
      <c r="HKN260" s="84"/>
      <c r="HKO260" s="84"/>
      <c r="HKP260" s="84"/>
      <c r="HKQ260" s="84"/>
      <c r="HKR260" s="84"/>
      <c r="HKS260" s="84"/>
      <c r="HKT260" s="84"/>
      <c r="HKU260" s="84"/>
      <c r="HKV260" s="84"/>
      <c r="HKW260" s="84"/>
      <c r="HKX260" s="84"/>
      <c r="HKY260" s="84"/>
      <c r="HKZ260" s="84"/>
      <c r="HLA260" s="84"/>
      <c r="HLB260" s="84"/>
      <c r="HLC260" s="84"/>
      <c r="HLD260" s="84"/>
      <c r="HLE260" s="84"/>
      <c r="HLF260" s="84"/>
      <c r="HLG260" s="84"/>
      <c r="HLH260" s="84"/>
      <c r="HLI260" s="84"/>
      <c r="HLJ260" s="84"/>
      <c r="HLK260" s="84"/>
      <c r="HLL260" s="84"/>
      <c r="HLM260" s="84"/>
      <c r="HLN260" s="84"/>
      <c r="HLO260" s="84"/>
      <c r="HLP260" s="84"/>
      <c r="HLQ260" s="84"/>
      <c r="HLR260" s="84"/>
      <c r="HLS260" s="84"/>
      <c r="HLT260" s="84"/>
      <c r="HLU260" s="84"/>
      <c r="HLV260" s="84"/>
      <c r="HLW260" s="84"/>
      <c r="HLX260" s="84"/>
      <c r="HLY260" s="84"/>
      <c r="HLZ260" s="84"/>
      <c r="HMA260" s="84"/>
      <c r="HMB260" s="84"/>
      <c r="HMC260" s="84"/>
      <c r="HMD260" s="84"/>
      <c r="HME260" s="84"/>
      <c r="HMF260" s="84"/>
      <c r="HMG260" s="84"/>
      <c r="HMH260" s="84"/>
      <c r="HMI260" s="84"/>
      <c r="HMJ260" s="84"/>
      <c r="HMK260" s="84"/>
      <c r="HML260" s="84"/>
      <c r="HMM260" s="84"/>
      <c r="HMN260" s="84"/>
      <c r="HMO260" s="84"/>
      <c r="HMP260" s="84"/>
      <c r="HMQ260" s="84"/>
      <c r="HMR260" s="84"/>
      <c r="HMS260" s="84"/>
      <c r="HMT260" s="84"/>
      <c r="HMU260" s="84"/>
      <c r="HMV260" s="84"/>
      <c r="HMW260" s="84"/>
      <c r="HMX260" s="84"/>
      <c r="HMY260" s="84"/>
      <c r="HMZ260" s="84"/>
      <c r="HNA260" s="84"/>
      <c r="HNB260" s="84"/>
      <c r="HNC260" s="84"/>
      <c r="HND260" s="84"/>
      <c r="HNE260" s="84"/>
      <c r="HNF260" s="84"/>
      <c r="HNG260" s="84"/>
      <c r="HNH260" s="84"/>
      <c r="HNI260" s="84"/>
      <c r="HNJ260" s="84"/>
      <c r="HNK260" s="84"/>
      <c r="HNL260" s="84"/>
      <c r="HNM260" s="84"/>
      <c r="HNN260" s="84"/>
      <c r="HNO260" s="84"/>
      <c r="HNP260" s="84"/>
      <c r="HNQ260" s="84"/>
      <c r="HNR260" s="84"/>
      <c r="HNS260" s="84"/>
      <c r="HNT260" s="84"/>
      <c r="HNU260" s="84"/>
      <c r="HNV260" s="84"/>
      <c r="HNW260" s="84"/>
      <c r="HNX260" s="84"/>
      <c r="HNY260" s="84"/>
      <c r="HNZ260" s="84"/>
      <c r="HOA260" s="84"/>
      <c r="HOB260" s="84"/>
      <c r="HOC260" s="84"/>
      <c r="HOD260" s="84"/>
      <c r="HOE260" s="84"/>
      <c r="HOF260" s="84"/>
      <c r="HOG260" s="84"/>
      <c r="HOH260" s="84"/>
      <c r="HOI260" s="84"/>
      <c r="HOJ260" s="84"/>
      <c r="HOK260" s="84"/>
      <c r="HOL260" s="84"/>
      <c r="HOM260" s="84"/>
      <c r="HON260" s="84"/>
      <c r="HOO260" s="84"/>
      <c r="HOP260" s="84"/>
      <c r="HOQ260" s="84"/>
      <c r="HOR260" s="84"/>
      <c r="HOS260" s="84"/>
      <c r="HOT260" s="84"/>
      <c r="HOU260" s="84"/>
      <c r="HOV260" s="84"/>
      <c r="HOW260" s="84"/>
      <c r="HOX260" s="84"/>
      <c r="HOY260" s="84"/>
      <c r="HOZ260" s="84"/>
      <c r="HPA260" s="84"/>
      <c r="HPB260" s="84"/>
      <c r="HPC260" s="84"/>
      <c r="HPD260" s="84"/>
      <c r="HPE260" s="84"/>
      <c r="HPF260" s="84"/>
      <c r="HPG260" s="84"/>
      <c r="HPH260" s="84"/>
      <c r="HPI260" s="84"/>
      <c r="HPJ260" s="84"/>
      <c r="HPK260" s="84"/>
      <c r="HPL260" s="84"/>
      <c r="HPM260" s="84"/>
      <c r="HPN260" s="84"/>
      <c r="HPO260" s="84"/>
      <c r="HPP260" s="84"/>
      <c r="HPQ260" s="84"/>
      <c r="HPR260" s="84"/>
      <c r="HPS260" s="84"/>
      <c r="HPT260" s="84"/>
      <c r="HPU260" s="84"/>
      <c r="HPV260" s="84"/>
      <c r="HPW260" s="84"/>
      <c r="HPX260" s="84"/>
      <c r="HPY260" s="84"/>
      <c r="HPZ260" s="84"/>
      <c r="HQA260" s="84"/>
      <c r="HQB260" s="84"/>
      <c r="HQC260" s="84"/>
      <c r="HQD260" s="84"/>
      <c r="HQE260" s="84"/>
      <c r="HQF260" s="84"/>
      <c r="HQG260" s="84"/>
      <c r="HQH260" s="84"/>
      <c r="HQI260" s="84"/>
      <c r="HQJ260" s="84"/>
      <c r="HQK260" s="84"/>
      <c r="HQL260" s="84"/>
      <c r="HQM260" s="84"/>
      <c r="HQN260" s="84"/>
      <c r="HQO260" s="84"/>
      <c r="HQP260" s="84"/>
      <c r="HQQ260" s="84"/>
      <c r="HQR260" s="84"/>
      <c r="HQS260" s="84"/>
      <c r="HQT260" s="84"/>
      <c r="HQU260" s="84"/>
      <c r="HQV260" s="84"/>
      <c r="HQW260" s="84"/>
      <c r="HQX260" s="84"/>
      <c r="HQY260" s="84"/>
      <c r="HQZ260" s="84"/>
      <c r="HRA260" s="84"/>
      <c r="HRB260" s="84"/>
      <c r="HRC260" s="84"/>
      <c r="HRD260" s="84"/>
      <c r="HRE260" s="84"/>
      <c r="HRF260" s="84"/>
      <c r="HRG260" s="84"/>
      <c r="HRH260" s="84"/>
      <c r="HRI260" s="84"/>
      <c r="HRJ260" s="84"/>
      <c r="HRK260" s="84"/>
      <c r="HRL260" s="84"/>
      <c r="HRM260" s="84"/>
      <c r="HRN260" s="84"/>
      <c r="HRO260" s="84"/>
      <c r="HRP260" s="84"/>
      <c r="HRQ260" s="84"/>
      <c r="HRR260" s="84"/>
      <c r="HRS260" s="84"/>
      <c r="HRT260" s="84"/>
      <c r="HRU260" s="84"/>
      <c r="HRV260" s="84"/>
      <c r="HRW260" s="84"/>
      <c r="HRX260" s="84"/>
      <c r="HRY260" s="84"/>
      <c r="HRZ260" s="84"/>
      <c r="HSA260" s="84"/>
      <c r="HSB260" s="84"/>
      <c r="HSC260" s="84"/>
      <c r="HSD260" s="84"/>
      <c r="HSE260" s="84"/>
      <c r="HSF260" s="84"/>
      <c r="HSG260" s="84"/>
      <c r="HSH260" s="84"/>
      <c r="HSI260" s="84"/>
      <c r="HSJ260" s="84"/>
      <c r="HSK260" s="84"/>
      <c r="HSL260" s="84"/>
      <c r="HSM260" s="84"/>
      <c r="HSN260" s="84"/>
      <c r="HSO260" s="84"/>
      <c r="HSP260" s="84"/>
      <c r="HSQ260" s="84"/>
      <c r="HSR260" s="84"/>
      <c r="HSS260" s="84"/>
      <c r="HST260" s="84"/>
      <c r="HSU260" s="84"/>
      <c r="HSV260" s="84"/>
      <c r="HSW260" s="84"/>
      <c r="HSX260" s="84"/>
      <c r="HSY260" s="84"/>
      <c r="HSZ260" s="84"/>
      <c r="HTA260" s="84"/>
      <c r="HTB260" s="84"/>
      <c r="HTC260" s="84"/>
      <c r="HTD260" s="84"/>
      <c r="HTE260" s="84"/>
      <c r="HTF260" s="84"/>
      <c r="HTG260" s="84"/>
      <c r="HTH260" s="84"/>
      <c r="HTI260" s="84"/>
      <c r="HTJ260" s="84"/>
      <c r="HTK260" s="84"/>
      <c r="HTL260" s="84"/>
      <c r="HTM260" s="84"/>
      <c r="HTN260" s="84"/>
      <c r="HTO260" s="84"/>
      <c r="HTP260" s="84"/>
      <c r="HTQ260" s="84"/>
      <c r="HTR260" s="84"/>
      <c r="HTS260" s="84"/>
      <c r="HTT260" s="84"/>
      <c r="HTU260" s="84"/>
      <c r="HTV260" s="84"/>
      <c r="HTW260" s="84"/>
      <c r="HTX260" s="84"/>
      <c r="HTY260" s="84"/>
      <c r="HTZ260" s="84"/>
      <c r="HUA260" s="84"/>
      <c r="HUB260" s="84"/>
      <c r="HUC260" s="84"/>
      <c r="HUD260" s="84"/>
      <c r="HUE260" s="84"/>
      <c r="HUF260" s="84"/>
      <c r="HUG260" s="84"/>
      <c r="HUH260" s="84"/>
      <c r="HUI260" s="84"/>
      <c r="HUJ260" s="84"/>
      <c r="HUK260" s="84"/>
      <c r="HUL260" s="84"/>
      <c r="HUM260" s="84"/>
      <c r="HUN260" s="84"/>
      <c r="HUO260" s="84"/>
      <c r="HUP260" s="84"/>
      <c r="HUQ260" s="84"/>
      <c r="HUR260" s="84"/>
      <c r="HUS260" s="84"/>
      <c r="HUT260" s="84"/>
      <c r="HUU260" s="84"/>
      <c r="HUV260" s="84"/>
      <c r="HUW260" s="84"/>
      <c r="HUX260" s="84"/>
      <c r="HUY260" s="84"/>
      <c r="HUZ260" s="84"/>
      <c r="HVA260" s="84"/>
      <c r="HVB260" s="84"/>
      <c r="HVC260" s="84"/>
      <c r="HVD260" s="84"/>
      <c r="HVE260" s="84"/>
      <c r="HVF260" s="84"/>
      <c r="HVG260" s="84"/>
      <c r="HVH260" s="84"/>
      <c r="HVI260" s="84"/>
      <c r="HVJ260" s="84"/>
      <c r="HVK260" s="84"/>
      <c r="HVL260" s="84"/>
      <c r="HVM260" s="84"/>
      <c r="HVN260" s="84"/>
      <c r="HVO260" s="84"/>
      <c r="HVP260" s="84"/>
      <c r="HVQ260" s="84"/>
      <c r="HVR260" s="84"/>
      <c r="HVS260" s="84"/>
      <c r="HVT260" s="84"/>
      <c r="HVU260" s="84"/>
      <c r="HVV260" s="84"/>
      <c r="HVW260" s="84"/>
      <c r="HVX260" s="84"/>
      <c r="HVY260" s="84"/>
      <c r="HVZ260" s="84"/>
      <c r="HWA260" s="84"/>
      <c r="HWB260" s="84"/>
      <c r="HWC260" s="84"/>
      <c r="HWD260" s="84"/>
      <c r="HWE260" s="84"/>
      <c r="HWF260" s="84"/>
      <c r="HWG260" s="84"/>
      <c r="HWH260" s="84"/>
      <c r="HWI260" s="84"/>
      <c r="HWJ260" s="84"/>
      <c r="HWK260" s="84"/>
      <c r="HWL260" s="84"/>
      <c r="HWM260" s="84"/>
      <c r="HWN260" s="84"/>
      <c r="HWO260" s="84"/>
      <c r="HWP260" s="84"/>
      <c r="HWQ260" s="84"/>
      <c r="HWR260" s="84"/>
      <c r="HWS260" s="84"/>
      <c r="HWT260" s="84"/>
      <c r="HWU260" s="84"/>
      <c r="HWV260" s="84"/>
      <c r="HWW260" s="84"/>
      <c r="HWX260" s="84"/>
      <c r="HWY260" s="84"/>
      <c r="HWZ260" s="84"/>
      <c r="HXA260" s="84"/>
      <c r="HXB260" s="84"/>
      <c r="HXC260" s="84"/>
      <c r="HXD260" s="84"/>
      <c r="HXE260" s="84"/>
      <c r="HXF260" s="84"/>
      <c r="HXG260" s="84"/>
      <c r="HXH260" s="84"/>
      <c r="HXI260" s="84"/>
      <c r="HXJ260" s="84"/>
      <c r="HXK260" s="84"/>
      <c r="HXL260" s="84"/>
      <c r="HXM260" s="84"/>
      <c r="HXN260" s="84"/>
      <c r="HXO260" s="84"/>
      <c r="HXP260" s="84"/>
      <c r="HXQ260" s="84"/>
      <c r="HXR260" s="84"/>
      <c r="HXS260" s="84"/>
      <c r="HXT260" s="84"/>
      <c r="HXU260" s="84"/>
      <c r="HXV260" s="84"/>
      <c r="HXW260" s="84"/>
      <c r="HXX260" s="84"/>
      <c r="HXY260" s="84"/>
      <c r="HXZ260" s="84"/>
      <c r="HYA260" s="84"/>
      <c r="HYB260" s="84"/>
      <c r="HYC260" s="84"/>
      <c r="HYD260" s="84"/>
      <c r="HYE260" s="84"/>
      <c r="HYF260" s="84"/>
      <c r="HYG260" s="84"/>
      <c r="HYH260" s="84"/>
      <c r="HYI260" s="84"/>
      <c r="HYJ260" s="84"/>
      <c r="HYK260" s="84"/>
      <c r="HYL260" s="84"/>
      <c r="HYM260" s="84"/>
      <c r="HYN260" s="84"/>
      <c r="HYO260" s="84"/>
      <c r="HYP260" s="84"/>
      <c r="HYQ260" s="84"/>
      <c r="HYR260" s="84"/>
      <c r="HYS260" s="84"/>
      <c r="HYT260" s="84"/>
      <c r="HYU260" s="84"/>
      <c r="HYV260" s="84"/>
      <c r="HYW260" s="84"/>
      <c r="HYX260" s="84"/>
      <c r="HYY260" s="84"/>
      <c r="HYZ260" s="84"/>
      <c r="HZA260" s="84"/>
      <c r="HZB260" s="84"/>
      <c r="HZC260" s="84"/>
      <c r="HZD260" s="84"/>
      <c r="HZE260" s="84"/>
      <c r="HZF260" s="84"/>
      <c r="HZG260" s="84"/>
      <c r="HZH260" s="84"/>
      <c r="HZI260" s="84"/>
      <c r="HZJ260" s="84"/>
      <c r="HZK260" s="84"/>
      <c r="HZL260" s="84"/>
      <c r="HZM260" s="84"/>
      <c r="HZN260" s="84"/>
      <c r="HZO260" s="84"/>
      <c r="HZP260" s="84"/>
      <c r="HZQ260" s="84"/>
      <c r="HZR260" s="84"/>
      <c r="HZS260" s="84"/>
      <c r="HZT260" s="84"/>
      <c r="HZU260" s="84"/>
      <c r="HZV260" s="84"/>
      <c r="HZW260" s="84"/>
      <c r="HZX260" s="84"/>
      <c r="HZY260" s="84"/>
      <c r="HZZ260" s="84"/>
      <c r="IAA260" s="84"/>
      <c r="IAB260" s="84"/>
      <c r="IAC260" s="84"/>
      <c r="IAD260" s="84"/>
      <c r="IAE260" s="84"/>
      <c r="IAF260" s="84"/>
      <c r="IAG260" s="84"/>
      <c r="IAH260" s="84"/>
      <c r="IAI260" s="84"/>
      <c r="IAJ260" s="84"/>
      <c r="IAK260" s="84"/>
      <c r="IAL260" s="84"/>
      <c r="IAM260" s="84"/>
      <c r="IAN260" s="84"/>
      <c r="IAO260" s="84"/>
      <c r="IAP260" s="84"/>
      <c r="IAQ260" s="84"/>
      <c r="IAR260" s="84"/>
      <c r="IAS260" s="84"/>
      <c r="IAT260" s="84"/>
      <c r="IAU260" s="84"/>
      <c r="IAV260" s="84"/>
      <c r="IAW260" s="84"/>
      <c r="IAX260" s="84"/>
      <c r="IAY260" s="84"/>
      <c r="IAZ260" s="84"/>
      <c r="IBA260" s="84"/>
      <c r="IBB260" s="84"/>
      <c r="IBC260" s="84"/>
      <c r="IBD260" s="84"/>
      <c r="IBE260" s="84"/>
      <c r="IBF260" s="84"/>
      <c r="IBG260" s="84"/>
      <c r="IBH260" s="84"/>
      <c r="IBI260" s="84"/>
      <c r="IBJ260" s="84"/>
      <c r="IBK260" s="84"/>
      <c r="IBL260" s="84"/>
      <c r="IBM260" s="84"/>
      <c r="IBN260" s="84"/>
      <c r="IBO260" s="84"/>
      <c r="IBP260" s="84"/>
      <c r="IBQ260" s="84"/>
      <c r="IBR260" s="84"/>
      <c r="IBS260" s="84"/>
      <c r="IBT260" s="84"/>
      <c r="IBU260" s="84"/>
      <c r="IBV260" s="84"/>
      <c r="IBW260" s="84"/>
      <c r="IBX260" s="84"/>
      <c r="IBY260" s="84"/>
      <c r="IBZ260" s="84"/>
      <c r="ICA260" s="84"/>
      <c r="ICB260" s="84"/>
      <c r="ICC260" s="84"/>
      <c r="ICD260" s="84"/>
      <c r="ICE260" s="84"/>
      <c r="ICF260" s="84"/>
      <c r="ICG260" s="84"/>
      <c r="ICH260" s="84"/>
      <c r="ICI260" s="84"/>
      <c r="ICJ260" s="84"/>
      <c r="ICK260" s="84"/>
      <c r="ICL260" s="84"/>
      <c r="ICM260" s="84"/>
      <c r="ICN260" s="84"/>
      <c r="ICO260" s="84"/>
      <c r="ICP260" s="84"/>
      <c r="ICQ260" s="84"/>
      <c r="ICR260" s="84"/>
      <c r="ICS260" s="84"/>
      <c r="ICT260" s="84"/>
      <c r="ICU260" s="84"/>
      <c r="ICV260" s="84"/>
      <c r="ICW260" s="84"/>
      <c r="ICX260" s="84"/>
      <c r="ICY260" s="84"/>
      <c r="ICZ260" s="84"/>
      <c r="IDA260" s="84"/>
      <c r="IDB260" s="84"/>
      <c r="IDC260" s="84"/>
      <c r="IDD260" s="84"/>
      <c r="IDE260" s="84"/>
      <c r="IDF260" s="84"/>
      <c r="IDG260" s="84"/>
      <c r="IDH260" s="84"/>
      <c r="IDI260" s="84"/>
      <c r="IDJ260" s="84"/>
      <c r="IDK260" s="84"/>
      <c r="IDL260" s="84"/>
      <c r="IDM260" s="84"/>
      <c r="IDN260" s="84"/>
      <c r="IDO260" s="84"/>
      <c r="IDP260" s="84"/>
      <c r="IDQ260" s="84"/>
      <c r="IDR260" s="84"/>
      <c r="IDS260" s="84"/>
      <c r="IDT260" s="84"/>
      <c r="IDU260" s="84"/>
      <c r="IDV260" s="84"/>
      <c r="IDW260" s="84"/>
      <c r="IDX260" s="84"/>
      <c r="IDY260" s="84"/>
      <c r="IDZ260" s="84"/>
      <c r="IEA260" s="84"/>
      <c r="IEB260" s="84"/>
      <c r="IEC260" s="84"/>
      <c r="IED260" s="84"/>
      <c r="IEE260" s="84"/>
      <c r="IEF260" s="84"/>
      <c r="IEG260" s="84"/>
      <c r="IEH260" s="84"/>
      <c r="IEI260" s="84"/>
      <c r="IEJ260" s="84"/>
      <c r="IEK260" s="84"/>
      <c r="IEL260" s="84"/>
      <c r="IEM260" s="84"/>
      <c r="IEN260" s="84"/>
      <c r="IEO260" s="84"/>
      <c r="IEP260" s="84"/>
      <c r="IEQ260" s="84"/>
      <c r="IER260" s="84"/>
      <c r="IES260" s="84"/>
      <c r="IET260" s="84"/>
      <c r="IEU260" s="84"/>
      <c r="IEV260" s="84"/>
      <c r="IEW260" s="84"/>
      <c r="IEX260" s="84"/>
      <c r="IEY260" s="84"/>
      <c r="IEZ260" s="84"/>
      <c r="IFA260" s="84"/>
      <c r="IFB260" s="84"/>
      <c r="IFC260" s="84"/>
      <c r="IFD260" s="84"/>
      <c r="IFE260" s="84"/>
      <c r="IFF260" s="84"/>
      <c r="IFG260" s="84"/>
      <c r="IFH260" s="84"/>
      <c r="IFI260" s="84"/>
      <c r="IFJ260" s="84"/>
      <c r="IFK260" s="84"/>
      <c r="IFL260" s="84"/>
      <c r="IFM260" s="84"/>
      <c r="IFN260" s="84"/>
      <c r="IFO260" s="84"/>
      <c r="IFP260" s="84"/>
      <c r="IFQ260" s="84"/>
      <c r="IFR260" s="84"/>
      <c r="IFS260" s="84"/>
      <c r="IFT260" s="84"/>
      <c r="IFU260" s="84"/>
      <c r="IFV260" s="84"/>
      <c r="IFW260" s="84"/>
      <c r="IFX260" s="84"/>
      <c r="IFY260" s="84"/>
      <c r="IFZ260" s="84"/>
      <c r="IGA260" s="84"/>
      <c r="IGB260" s="84"/>
      <c r="IGC260" s="84"/>
      <c r="IGD260" s="84"/>
      <c r="IGE260" s="84"/>
      <c r="IGF260" s="84"/>
      <c r="IGG260" s="84"/>
      <c r="IGH260" s="84"/>
      <c r="IGI260" s="84"/>
      <c r="IGJ260" s="84"/>
      <c r="IGK260" s="84"/>
      <c r="IGL260" s="84"/>
      <c r="IGM260" s="84"/>
      <c r="IGN260" s="84"/>
      <c r="IGO260" s="84"/>
      <c r="IGP260" s="84"/>
      <c r="IGQ260" s="84"/>
      <c r="IGR260" s="84"/>
      <c r="IGS260" s="84"/>
      <c r="IGT260" s="84"/>
      <c r="IGU260" s="84"/>
      <c r="IGV260" s="84"/>
      <c r="IGW260" s="84"/>
      <c r="IGX260" s="84"/>
      <c r="IGY260" s="84"/>
      <c r="IGZ260" s="84"/>
      <c r="IHA260" s="84"/>
      <c r="IHB260" s="84"/>
      <c r="IHC260" s="84"/>
      <c r="IHD260" s="84"/>
      <c r="IHE260" s="84"/>
      <c r="IHF260" s="84"/>
      <c r="IHG260" s="84"/>
      <c r="IHH260" s="84"/>
      <c r="IHI260" s="84"/>
      <c r="IHJ260" s="84"/>
      <c r="IHK260" s="84"/>
      <c r="IHL260" s="84"/>
      <c r="IHM260" s="84"/>
      <c r="IHN260" s="84"/>
      <c r="IHO260" s="84"/>
      <c r="IHP260" s="84"/>
      <c r="IHQ260" s="84"/>
      <c r="IHR260" s="84"/>
      <c r="IHS260" s="84"/>
      <c r="IHT260" s="84"/>
      <c r="IHU260" s="84"/>
      <c r="IHV260" s="84"/>
      <c r="IHW260" s="84"/>
      <c r="IHX260" s="84"/>
      <c r="IHY260" s="84"/>
      <c r="IHZ260" s="84"/>
      <c r="IIA260" s="84"/>
      <c r="IIB260" s="84"/>
      <c r="IIC260" s="84"/>
      <c r="IID260" s="84"/>
      <c r="IIE260" s="84"/>
      <c r="IIF260" s="84"/>
      <c r="IIG260" s="84"/>
      <c r="IIH260" s="84"/>
      <c r="III260" s="84"/>
      <c r="IIJ260" s="84"/>
      <c r="IIK260" s="84"/>
      <c r="IIL260" s="84"/>
      <c r="IIM260" s="84"/>
      <c r="IIN260" s="84"/>
      <c r="IIO260" s="84"/>
      <c r="IIP260" s="84"/>
      <c r="IIQ260" s="84"/>
      <c r="IIR260" s="84"/>
      <c r="IIS260" s="84"/>
      <c r="IIT260" s="84"/>
      <c r="IIU260" s="84"/>
      <c r="IIV260" s="84"/>
      <c r="IIW260" s="84"/>
      <c r="IIX260" s="84"/>
      <c r="IIY260" s="84"/>
      <c r="IIZ260" s="84"/>
      <c r="IJA260" s="84"/>
      <c r="IJB260" s="84"/>
      <c r="IJC260" s="84"/>
      <c r="IJD260" s="84"/>
      <c r="IJE260" s="84"/>
      <c r="IJF260" s="84"/>
      <c r="IJG260" s="84"/>
      <c r="IJH260" s="84"/>
      <c r="IJI260" s="84"/>
      <c r="IJJ260" s="84"/>
      <c r="IJK260" s="84"/>
      <c r="IJL260" s="84"/>
      <c r="IJM260" s="84"/>
      <c r="IJN260" s="84"/>
      <c r="IJO260" s="84"/>
      <c r="IJP260" s="84"/>
      <c r="IJQ260" s="84"/>
      <c r="IJR260" s="84"/>
      <c r="IJS260" s="84"/>
      <c r="IJT260" s="84"/>
      <c r="IJU260" s="84"/>
      <c r="IJV260" s="84"/>
      <c r="IJW260" s="84"/>
      <c r="IJX260" s="84"/>
      <c r="IJY260" s="84"/>
      <c r="IJZ260" s="84"/>
      <c r="IKA260" s="84"/>
      <c r="IKB260" s="84"/>
      <c r="IKC260" s="84"/>
      <c r="IKD260" s="84"/>
      <c r="IKE260" s="84"/>
      <c r="IKF260" s="84"/>
      <c r="IKG260" s="84"/>
      <c r="IKH260" s="84"/>
      <c r="IKI260" s="84"/>
      <c r="IKJ260" s="84"/>
      <c r="IKK260" s="84"/>
      <c r="IKL260" s="84"/>
      <c r="IKM260" s="84"/>
      <c r="IKN260" s="84"/>
      <c r="IKO260" s="84"/>
      <c r="IKP260" s="84"/>
      <c r="IKQ260" s="84"/>
      <c r="IKR260" s="84"/>
      <c r="IKS260" s="84"/>
      <c r="IKT260" s="84"/>
      <c r="IKU260" s="84"/>
      <c r="IKV260" s="84"/>
      <c r="IKW260" s="84"/>
      <c r="IKX260" s="84"/>
      <c r="IKY260" s="84"/>
      <c r="IKZ260" s="84"/>
      <c r="ILA260" s="84"/>
      <c r="ILB260" s="84"/>
      <c r="ILC260" s="84"/>
      <c r="ILD260" s="84"/>
      <c r="ILE260" s="84"/>
      <c r="ILF260" s="84"/>
      <c r="ILG260" s="84"/>
      <c r="ILH260" s="84"/>
      <c r="ILI260" s="84"/>
      <c r="ILJ260" s="84"/>
      <c r="ILK260" s="84"/>
      <c r="ILL260" s="84"/>
      <c r="ILM260" s="84"/>
      <c r="ILN260" s="84"/>
      <c r="ILO260" s="84"/>
      <c r="ILP260" s="84"/>
      <c r="ILQ260" s="84"/>
      <c r="ILR260" s="84"/>
      <c r="ILS260" s="84"/>
      <c r="ILT260" s="84"/>
      <c r="ILU260" s="84"/>
      <c r="ILV260" s="84"/>
      <c r="ILW260" s="84"/>
      <c r="ILX260" s="84"/>
      <c r="ILY260" s="84"/>
      <c r="ILZ260" s="84"/>
      <c r="IMA260" s="84"/>
      <c r="IMB260" s="84"/>
      <c r="IMC260" s="84"/>
      <c r="IMD260" s="84"/>
      <c r="IME260" s="84"/>
      <c r="IMF260" s="84"/>
      <c r="IMG260" s="84"/>
      <c r="IMH260" s="84"/>
      <c r="IMI260" s="84"/>
      <c r="IMJ260" s="84"/>
      <c r="IMK260" s="84"/>
      <c r="IML260" s="84"/>
      <c r="IMM260" s="84"/>
      <c r="IMN260" s="84"/>
      <c r="IMO260" s="84"/>
      <c r="IMP260" s="84"/>
      <c r="IMQ260" s="84"/>
      <c r="IMR260" s="84"/>
      <c r="IMS260" s="84"/>
      <c r="IMT260" s="84"/>
      <c r="IMU260" s="84"/>
      <c r="IMV260" s="84"/>
      <c r="IMW260" s="84"/>
      <c r="IMX260" s="84"/>
      <c r="IMY260" s="84"/>
      <c r="IMZ260" s="84"/>
      <c r="INA260" s="84"/>
      <c r="INB260" s="84"/>
      <c r="INC260" s="84"/>
      <c r="IND260" s="84"/>
      <c r="INE260" s="84"/>
      <c r="INF260" s="84"/>
      <c r="ING260" s="84"/>
      <c r="INH260" s="84"/>
      <c r="INI260" s="84"/>
      <c r="INJ260" s="84"/>
      <c r="INK260" s="84"/>
      <c r="INL260" s="84"/>
      <c r="INM260" s="84"/>
      <c r="INN260" s="84"/>
      <c r="INO260" s="84"/>
      <c r="INP260" s="84"/>
      <c r="INQ260" s="84"/>
      <c r="INR260" s="84"/>
      <c r="INS260" s="84"/>
      <c r="INT260" s="84"/>
      <c r="INU260" s="84"/>
      <c r="INV260" s="84"/>
      <c r="INW260" s="84"/>
      <c r="INX260" s="84"/>
      <c r="INY260" s="84"/>
      <c r="INZ260" s="84"/>
      <c r="IOA260" s="84"/>
      <c r="IOB260" s="84"/>
      <c r="IOC260" s="84"/>
      <c r="IOD260" s="84"/>
      <c r="IOE260" s="84"/>
      <c r="IOF260" s="84"/>
      <c r="IOG260" s="84"/>
      <c r="IOH260" s="84"/>
      <c r="IOI260" s="84"/>
      <c r="IOJ260" s="84"/>
      <c r="IOK260" s="84"/>
      <c r="IOL260" s="84"/>
      <c r="IOM260" s="84"/>
      <c r="ION260" s="84"/>
      <c r="IOO260" s="84"/>
      <c r="IOP260" s="84"/>
      <c r="IOQ260" s="84"/>
      <c r="IOR260" s="84"/>
      <c r="IOS260" s="84"/>
      <c r="IOT260" s="84"/>
      <c r="IOU260" s="84"/>
      <c r="IOV260" s="84"/>
      <c r="IOW260" s="84"/>
      <c r="IOX260" s="84"/>
      <c r="IOY260" s="84"/>
      <c r="IOZ260" s="84"/>
      <c r="IPA260" s="84"/>
      <c r="IPB260" s="84"/>
      <c r="IPC260" s="84"/>
      <c r="IPD260" s="84"/>
      <c r="IPE260" s="84"/>
      <c r="IPF260" s="84"/>
      <c r="IPG260" s="84"/>
      <c r="IPH260" s="84"/>
      <c r="IPI260" s="84"/>
      <c r="IPJ260" s="84"/>
      <c r="IPK260" s="84"/>
      <c r="IPL260" s="84"/>
      <c r="IPM260" s="84"/>
      <c r="IPN260" s="84"/>
      <c r="IPO260" s="84"/>
      <c r="IPP260" s="84"/>
      <c r="IPQ260" s="84"/>
      <c r="IPR260" s="84"/>
      <c r="IPS260" s="84"/>
      <c r="IPT260" s="84"/>
      <c r="IPU260" s="84"/>
      <c r="IPV260" s="84"/>
      <c r="IPW260" s="84"/>
      <c r="IPX260" s="84"/>
      <c r="IPY260" s="84"/>
      <c r="IPZ260" s="84"/>
      <c r="IQA260" s="84"/>
      <c r="IQB260" s="84"/>
      <c r="IQC260" s="84"/>
      <c r="IQD260" s="84"/>
      <c r="IQE260" s="84"/>
      <c r="IQF260" s="84"/>
      <c r="IQG260" s="84"/>
      <c r="IQH260" s="84"/>
      <c r="IQI260" s="84"/>
      <c r="IQJ260" s="84"/>
      <c r="IQK260" s="84"/>
      <c r="IQL260" s="84"/>
      <c r="IQM260" s="84"/>
      <c r="IQN260" s="84"/>
      <c r="IQO260" s="84"/>
      <c r="IQP260" s="84"/>
      <c r="IQQ260" s="84"/>
      <c r="IQR260" s="84"/>
      <c r="IQS260" s="84"/>
      <c r="IQT260" s="84"/>
      <c r="IQU260" s="84"/>
      <c r="IQV260" s="84"/>
      <c r="IQW260" s="84"/>
      <c r="IQX260" s="84"/>
      <c r="IQY260" s="84"/>
      <c r="IQZ260" s="84"/>
      <c r="IRA260" s="84"/>
      <c r="IRB260" s="84"/>
      <c r="IRC260" s="84"/>
      <c r="IRD260" s="84"/>
      <c r="IRE260" s="84"/>
      <c r="IRF260" s="84"/>
      <c r="IRG260" s="84"/>
      <c r="IRH260" s="84"/>
      <c r="IRI260" s="84"/>
      <c r="IRJ260" s="84"/>
      <c r="IRK260" s="84"/>
      <c r="IRL260" s="84"/>
      <c r="IRM260" s="84"/>
      <c r="IRN260" s="84"/>
      <c r="IRO260" s="84"/>
      <c r="IRP260" s="84"/>
      <c r="IRQ260" s="84"/>
      <c r="IRR260" s="84"/>
      <c r="IRS260" s="84"/>
      <c r="IRT260" s="84"/>
      <c r="IRU260" s="84"/>
      <c r="IRV260" s="84"/>
      <c r="IRW260" s="84"/>
      <c r="IRX260" s="84"/>
      <c r="IRY260" s="84"/>
      <c r="IRZ260" s="84"/>
      <c r="ISA260" s="84"/>
      <c r="ISB260" s="84"/>
      <c r="ISC260" s="84"/>
      <c r="ISD260" s="84"/>
      <c r="ISE260" s="84"/>
      <c r="ISF260" s="84"/>
      <c r="ISG260" s="84"/>
      <c r="ISH260" s="84"/>
      <c r="ISI260" s="84"/>
      <c r="ISJ260" s="84"/>
      <c r="ISK260" s="84"/>
      <c r="ISL260" s="84"/>
      <c r="ISM260" s="84"/>
      <c r="ISN260" s="84"/>
      <c r="ISO260" s="84"/>
      <c r="ISP260" s="84"/>
      <c r="ISQ260" s="84"/>
      <c r="ISR260" s="84"/>
      <c r="ISS260" s="84"/>
      <c r="IST260" s="84"/>
      <c r="ISU260" s="84"/>
      <c r="ISV260" s="84"/>
      <c r="ISW260" s="84"/>
      <c r="ISX260" s="84"/>
      <c r="ISY260" s="84"/>
      <c r="ISZ260" s="84"/>
      <c r="ITA260" s="84"/>
      <c r="ITB260" s="84"/>
      <c r="ITC260" s="84"/>
      <c r="ITD260" s="84"/>
      <c r="ITE260" s="84"/>
      <c r="ITF260" s="84"/>
      <c r="ITG260" s="84"/>
      <c r="ITH260" s="84"/>
      <c r="ITI260" s="84"/>
      <c r="ITJ260" s="84"/>
      <c r="ITK260" s="84"/>
      <c r="ITL260" s="84"/>
      <c r="ITM260" s="84"/>
      <c r="ITN260" s="84"/>
      <c r="ITO260" s="84"/>
      <c r="ITP260" s="84"/>
      <c r="ITQ260" s="84"/>
      <c r="ITR260" s="84"/>
      <c r="ITS260" s="84"/>
      <c r="ITT260" s="84"/>
      <c r="ITU260" s="84"/>
      <c r="ITV260" s="84"/>
      <c r="ITW260" s="84"/>
      <c r="ITX260" s="84"/>
      <c r="ITY260" s="84"/>
      <c r="ITZ260" s="84"/>
      <c r="IUA260" s="84"/>
      <c r="IUB260" s="84"/>
      <c r="IUC260" s="84"/>
      <c r="IUD260" s="84"/>
      <c r="IUE260" s="84"/>
      <c r="IUF260" s="84"/>
      <c r="IUG260" s="84"/>
      <c r="IUH260" s="84"/>
      <c r="IUI260" s="84"/>
      <c r="IUJ260" s="84"/>
      <c r="IUK260" s="84"/>
      <c r="IUL260" s="84"/>
      <c r="IUM260" s="84"/>
      <c r="IUN260" s="84"/>
      <c r="IUO260" s="84"/>
      <c r="IUP260" s="84"/>
      <c r="IUQ260" s="84"/>
      <c r="IUR260" s="84"/>
      <c r="IUS260" s="84"/>
      <c r="IUT260" s="84"/>
      <c r="IUU260" s="84"/>
      <c r="IUV260" s="84"/>
      <c r="IUW260" s="84"/>
      <c r="IUX260" s="84"/>
      <c r="IUY260" s="84"/>
      <c r="IUZ260" s="84"/>
      <c r="IVA260" s="84"/>
      <c r="IVB260" s="84"/>
      <c r="IVC260" s="84"/>
      <c r="IVD260" s="84"/>
      <c r="IVE260" s="84"/>
      <c r="IVF260" s="84"/>
      <c r="IVG260" s="84"/>
      <c r="IVH260" s="84"/>
      <c r="IVI260" s="84"/>
      <c r="IVJ260" s="84"/>
      <c r="IVK260" s="84"/>
      <c r="IVL260" s="84"/>
      <c r="IVM260" s="84"/>
      <c r="IVN260" s="84"/>
      <c r="IVO260" s="84"/>
      <c r="IVP260" s="84"/>
      <c r="IVQ260" s="84"/>
      <c r="IVR260" s="84"/>
      <c r="IVS260" s="84"/>
      <c r="IVT260" s="84"/>
      <c r="IVU260" s="84"/>
      <c r="IVV260" s="84"/>
      <c r="IVW260" s="84"/>
      <c r="IVX260" s="84"/>
      <c r="IVY260" s="84"/>
      <c r="IVZ260" s="84"/>
      <c r="IWA260" s="84"/>
      <c r="IWB260" s="84"/>
      <c r="IWC260" s="84"/>
      <c r="IWD260" s="84"/>
      <c r="IWE260" s="84"/>
      <c r="IWF260" s="84"/>
      <c r="IWG260" s="84"/>
      <c r="IWH260" s="84"/>
      <c r="IWI260" s="84"/>
      <c r="IWJ260" s="84"/>
      <c r="IWK260" s="84"/>
      <c r="IWL260" s="84"/>
      <c r="IWM260" s="84"/>
      <c r="IWN260" s="84"/>
      <c r="IWO260" s="84"/>
      <c r="IWP260" s="84"/>
      <c r="IWQ260" s="84"/>
      <c r="IWR260" s="84"/>
      <c r="IWS260" s="84"/>
      <c r="IWT260" s="84"/>
      <c r="IWU260" s="84"/>
      <c r="IWV260" s="84"/>
      <c r="IWW260" s="84"/>
      <c r="IWX260" s="84"/>
      <c r="IWY260" s="84"/>
      <c r="IWZ260" s="84"/>
      <c r="IXA260" s="84"/>
      <c r="IXB260" s="84"/>
      <c r="IXC260" s="84"/>
      <c r="IXD260" s="84"/>
      <c r="IXE260" s="84"/>
      <c r="IXF260" s="84"/>
      <c r="IXG260" s="84"/>
      <c r="IXH260" s="84"/>
      <c r="IXI260" s="84"/>
      <c r="IXJ260" s="84"/>
      <c r="IXK260" s="84"/>
      <c r="IXL260" s="84"/>
      <c r="IXM260" s="84"/>
      <c r="IXN260" s="84"/>
      <c r="IXO260" s="84"/>
      <c r="IXP260" s="84"/>
      <c r="IXQ260" s="84"/>
      <c r="IXR260" s="84"/>
      <c r="IXS260" s="84"/>
      <c r="IXT260" s="84"/>
      <c r="IXU260" s="84"/>
      <c r="IXV260" s="84"/>
      <c r="IXW260" s="84"/>
      <c r="IXX260" s="84"/>
      <c r="IXY260" s="84"/>
      <c r="IXZ260" s="84"/>
      <c r="IYA260" s="84"/>
      <c r="IYB260" s="84"/>
      <c r="IYC260" s="84"/>
      <c r="IYD260" s="84"/>
      <c r="IYE260" s="84"/>
      <c r="IYF260" s="84"/>
      <c r="IYG260" s="84"/>
      <c r="IYH260" s="84"/>
      <c r="IYI260" s="84"/>
      <c r="IYJ260" s="84"/>
      <c r="IYK260" s="84"/>
      <c r="IYL260" s="84"/>
      <c r="IYM260" s="84"/>
      <c r="IYN260" s="84"/>
      <c r="IYO260" s="84"/>
      <c r="IYP260" s="84"/>
      <c r="IYQ260" s="84"/>
      <c r="IYR260" s="84"/>
      <c r="IYS260" s="84"/>
      <c r="IYT260" s="84"/>
      <c r="IYU260" s="84"/>
      <c r="IYV260" s="84"/>
      <c r="IYW260" s="84"/>
      <c r="IYX260" s="84"/>
      <c r="IYY260" s="84"/>
      <c r="IYZ260" s="84"/>
      <c r="IZA260" s="84"/>
      <c r="IZB260" s="84"/>
      <c r="IZC260" s="84"/>
      <c r="IZD260" s="84"/>
      <c r="IZE260" s="84"/>
      <c r="IZF260" s="84"/>
      <c r="IZG260" s="84"/>
      <c r="IZH260" s="84"/>
      <c r="IZI260" s="84"/>
      <c r="IZJ260" s="84"/>
      <c r="IZK260" s="84"/>
      <c r="IZL260" s="84"/>
      <c r="IZM260" s="84"/>
      <c r="IZN260" s="84"/>
      <c r="IZO260" s="84"/>
      <c r="IZP260" s="84"/>
      <c r="IZQ260" s="84"/>
      <c r="IZR260" s="84"/>
      <c r="IZS260" s="84"/>
      <c r="IZT260" s="84"/>
      <c r="IZU260" s="84"/>
      <c r="IZV260" s="84"/>
      <c r="IZW260" s="84"/>
      <c r="IZX260" s="84"/>
      <c r="IZY260" s="84"/>
      <c r="IZZ260" s="84"/>
      <c r="JAA260" s="84"/>
      <c r="JAB260" s="84"/>
      <c r="JAC260" s="84"/>
      <c r="JAD260" s="84"/>
      <c r="JAE260" s="84"/>
      <c r="JAF260" s="84"/>
      <c r="JAG260" s="84"/>
      <c r="JAH260" s="84"/>
      <c r="JAI260" s="84"/>
      <c r="JAJ260" s="84"/>
      <c r="JAK260" s="84"/>
      <c r="JAL260" s="84"/>
      <c r="JAM260" s="84"/>
      <c r="JAN260" s="84"/>
      <c r="JAO260" s="84"/>
      <c r="JAP260" s="84"/>
      <c r="JAQ260" s="84"/>
      <c r="JAR260" s="84"/>
      <c r="JAS260" s="84"/>
      <c r="JAT260" s="84"/>
      <c r="JAU260" s="84"/>
      <c r="JAV260" s="84"/>
      <c r="JAW260" s="84"/>
      <c r="JAX260" s="84"/>
      <c r="JAY260" s="84"/>
      <c r="JAZ260" s="84"/>
      <c r="JBA260" s="84"/>
      <c r="JBB260" s="84"/>
      <c r="JBC260" s="84"/>
      <c r="JBD260" s="84"/>
      <c r="JBE260" s="84"/>
      <c r="JBF260" s="84"/>
      <c r="JBG260" s="84"/>
      <c r="JBH260" s="84"/>
      <c r="JBI260" s="84"/>
      <c r="JBJ260" s="84"/>
      <c r="JBK260" s="84"/>
      <c r="JBL260" s="84"/>
      <c r="JBM260" s="84"/>
      <c r="JBN260" s="84"/>
      <c r="JBO260" s="84"/>
      <c r="JBP260" s="84"/>
      <c r="JBQ260" s="84"/>
      <c r="JBR260" s="84"/>
      <c r="JBS260" s="84"/>
      <c r="JBT260" s="84"/>
      <c r="JBU260" s="84"/>
      <c r="JBV260" s="84"/>
      <c r="JBW260" s="84"/>
      <c r="JBX260" s="84"/>
      <c r="JBY260" s="84"/>
      <c r="JBZ260" s="84"/>
      <c r="JCA260" s="84"/>
      <c r="JCB260" s="84"/>
      <c r="JCC260" s="84"/>
      <c r="JCD260" s="84"/>
      <c r="JCE260" s="84"/>
      <c r="JCF260" s="84"/>
      <c r="JCG260" s="84"/>
      <c r="JCH260" s="84"/>
      <c r="JCI260" s="84"/>
      <c r="JCJ260" s="84"/>
      <c r="JCK260" s="84"/>
      <c r="JCL260" s="84"/>
      <c r="JCM260" s="84"/>
      <c r="JCN260" s="84"/>
      <c r="JCO260" s="84"/>
      <c r="JCP260" s="84"/>
      <c r="JCQ260" s="84"/>
      <c r="JCR260" s="84"/>
      <c r="JCS260" s="84"/>
      <c r="JCT260" s="84"/>
      <c r="JCU260" s="84"/>
      <c r="JCV260" s="84"/>
      <c r="JCW260" s="84"/>
      <c r="JCX260" s="84"/>
      <c r="JCY260" s="84"/>
      <c r="JCZ260" s="84"/>
      <c r="JDA260" s="84"/>
      <c r="JDB260" s="84"/>
      <c r="JDC260" s="84"/>
      <c r="JDD260" s="84"/>
      <c r="JDE260" s="84"/>
      <c r="JDF260" s="84"/>
      <c r="JDG260" s="84"/>
      <c r="JDH260" s="84"/>
      <c r="JDI260" s="84"/>
      <c r="JDJ260" s="84"/>
      <c r="JDK260" s="84"/>
      <c r="JDL260" s="84"/>
      <c r="JDM260" s="84"/>
      <c r="JDN260" s="84"/>
      <c r="JDO260" s="84"/>
      <c r="JDP260" s="84"/>
      <c r="JDQ260" s="84"/>
      <c r="JDR260" s="84"/>
      <c r="JDS260" s="84"/>
      <c r="JDT260" s="84"/>
      <c r="JDU260" s="84"/>
      <c r="JDV260" s="84"/>
      <c r="JDW260" s="84"/>
      <c r="JDX260" s="84"/>
      <c r="JDY260" s="84"/>
      <c r="JDZ260" s="84"/>
      <c r="JEA260" s="84"/>
      <c r="JEB260" s="84"/>
      <c r="JEC260" s="84"/>
      <c r="JED260" s="84"/>
      <c r="JEE260" s="84"/>
      <c r="JEF260" s="84"/>
      <c r="JEG260" s="84"/>
      <c r="JEH260" s="84"/>
      <c r="JEI260" s="84"/>
      <c r="JEJ260" s="84"/>
      <c r="JEK260" s="84"/>
      <c r="JEL260" s="84"/>
      <c r="JEM260" s="84"/>
      <c r="JEN260" s="84"/>
      <c r="JEO260" s="84"/>
      <c r="JEP260" s="84"/>
      <c r="JEQ260" s="84"/>
      <c r="JER260" s="84"/>
      <c r="JES260" s="84"/>
      <c r="JET260" s="84"/>
      <c r="JEU260" s="84"/>
      <c r="JEV260" s="84"/>
      <c r="JEW260" s="84"/>
      <c r="JEX260" s="84"/>
      <c r="JEY260" s="84"/>
      <c r="JEZ260" s="84"/>
      <c r="JFA260" s="84"/>
      <c r="JFB260" s="84"/>
      <c r="JFC260" s="84"/>
      <c r="JFD260" s="84"/>
      <c r="JFE260" s="84"/>
      <c r="JFF260" s="84"/>
      <c r="JFG260" s="84"/>
      <c r="JFH260" s="84"/>
      <c r="JFI260" s="84"/>
      <c r="JFJ260" s="84"/>
      <c r="JFK260" s="84"/>
      <c r="JFL260" s="84"/>
      <c r="JFM260" s="84"/>
      <c r="JFN260" s="84"/>
      <c r="JFO260" s="84"/>
      <c r="JFP260" s="84"/>
      <c r="JFQ260" s="84"/>
      <c r="JFR260" s="84"/>
      <c r="JFS260" s="84"/>
      <c r="JFT260" s="84"/>
      <c r="JFU260" s="84"/>
      <c r="JFV260" s="84"/>
      <c r="JFW260" s="84"/>
      <c r="JFX260" s="84"/>
      <c r="JFY260" s="84"/>
      <c r="JFZ260" s="84"/>
      <c r="JGA260" s="84"/>
      <c r="JGB260" s="84"/>
      <c r="JGC260" s="84"/>
      <c r="JGD260" s="84"/>
      <c r="JGE260" s="84"/>
      <c r="JGF260" s="84"/>
      <c r="JGG260" s="84"/>
      <c r="JGH260" s="84"/>
      <c r="JGI260" s="84"/>
      <c r="JGJ260" s="84"/>
      <c r="JGK260" s="84"/>
      <c r="JGL260" s="84"/>
      <c r="JGM260" s="84"/>
      <c r="JGN260" s="84"/>
      <c r="JGO260" s="84"/>
      <c r="JGP260" s="84"/>
      <c r="JGQ260" s="84"/>
      <c r="JGR260" s="84"/>
      <c r="JGS260" s="84"/>
      <c r="JGT260" s="84"/>
      <c r="JGU260" s="84"/>
      <c r="JGV260" s="84"/>
      <c r="JGW260" s="84"/>
      <c r="JGX260" s="84"/>
      <c r="JGY260" s="84"/>
      <c r="JGZ260" s="84"/>
      <c r="JHA260" s="84"/>
      <c r="JHB260" s="84"/>
      <c r="JHC260" s="84"/>
      <c r="JHD260" s="84"/>
      <c r="JHE260" s="84"/>
      <c r="JHF260" s="84"/>
      <c r="JHG260" s="84"/>
      <c r="JHH260" s="84"/>
      <c r="JHI260" s="84"/>
      <c r="JHJ260" s="84"/>
      <c r="JHK260" s="84"/>
      <c r="JHL260" s="84"/>
      <c r="JHM260" s="84"/>
      <c r="JHN260" s="84"/>
      <c r="JHO260" s="84"/>
      <c r="JHP260" s="84"/>
      <c r="JHQ260" s="84"/>
      <c r="JHR260" s="84"/>
      <c r="JHS260" s="84"/>
      <c r="JHT260" s="84"/>
      <c r="JHU260" s="84"/>
      <c r="JHV260" s="84"/>
      <c r="JHW260" s="84"/>
      <c r="JHX260" s="84"/>
      <c r="JHY260" s="84"/>
      <c r="JHZ260" s="84"/>
      <c r="JIA260" s="84"/>
      <c r="JIB260" s="84"/>
      <c r="JIC260" s="84"/>
      <c r="JID260" s="84"/>
      <c r="JIE260" s="84"/>
      <c r="JIF260" s="84"/>
      <c r="JIG260" s="84"/>
      <c r="JIH260" s="84"/>
      <c r="JII260" s="84"/>
      <c r="JIJ260" s="84"/>
      <c r="JIK260" s="84"/>
      <c r="JIL260" s="84"/>
      <c r="JIM260" s="84"/>
      <c r="JIN260" s="84"/>
      <c r="JIO260" s="84"/>
      <c r="JIP260" s="84"/>
      <c r="JIQ260" s="84"/>
      <c r="JIR260" s="84"/>
      <c r="JIS260" s="84"/>
      <c r="JIT260" s="84"/>
      <c r="JIU260" s="84"/>
      <c r="JIV260" s="84"/>
      <c r="JIW260" s="84"/>
      <c r="JIX260" s="84"/>
      <c r="JIY260" s="84"/>
      <c r="JIZ260" s="84"/>
      <c r="JJA260" s="84"/>
      <c r="JJB260" s="84"/>
      <c r="JJC260" s="84"/>
      <c r="JJD260" s="84"/>
      <c r="JJE260" s="84"/>
      <c r="JJF260" s="84"/>
      <c r="JJG260" s="84"/>
      <c r="JJH260" s="84"/>
      <c r="JJI260" s="84"/>
      <c r="JJJ260" s="84"/>
      <c r="JJK260" s="84"/>
      <c r="JJL260" s="84"/>
      <c r="JJM260" s="84"/>
      <c r="JJN260" s="84"/>
      <c r="JJO260" s="84"/>
      <c r="JJP260" s="84"/>
      <c r="JJQ260" s="84"/>
      <c r="JJR260" s="84"/>
      <c r="JJS260" s="84"/>
      <c r="JJT260" s="84"/>
      <c r="JJU260" s="84"/>
      <c r="JJV260" s="84"/>
      <c r="JJW260" s="84"/>
      <c r="JJX260" s="84"/>
      <c r="JJY260" s="84"/>
      <c r="JJZ260" s="84"/>
      <c r="JKA260" s="84"/>
      <c r="JKB260" s="84"/>
      <c r="JKC260" s="84"/>
      <c r="JKD260" s="84"/>
      <c r="JKE260" s="84"/>
      <c r="JKF260" s="84"/>
      <c r="JKG260" s="84"/>
      <c r="JKH260" s="84"/>
      <c r="JKI260" s="84"/>
      <c r="JKJ260" s="84"/>
      <c r="JKK260" s="84"/>
      <c r="JKL260" s="84"/>
      <c r="JKM260" s="84"/>
      <c r="JKN260" s="84"/>
      <c r="JKO260" s="84"/>
      <c r="JKP260" s="84"/>
      <c r="JKQ260" s="84"/>
      <c r="JKR260" s="84"/>
      <c r="JKS260" s="84"/>
      <c r="JKT260" s="84"/>
      <c r="JKU260" s="84"/>
      <c r="JKV260" s="84"/>
      <c r="JKW260" s="84"/>
      <c r="JKX260" s="84"/>
      <c r="JKY260" s="84"/>
      <c r="JKZ260" s="84"/>
      <c r="JLA260" s="84"/>
      <c r="JLB260" s="84"/>
      <c r="JLC260" s="84"/>
      <c r="JLD260" s="84"/>
      <c r="JLE260" s="84"/>
      <c r="JLF260" s="84"/>
      <c r="JLG260" s="84"/>
      <c r="JLH260" s="84"/>
      <c r="JLI260" s="84"/>
      <c r="JLJ260" s="84"/>
      <c r="JLK260" s="84"/>
      <c r="JLL260" s="84"/>
      <c r="JLM260" s="84"/>
      <c r="JLN260" s="84"/>
      <c r="JLO260" s="84"/>
      <c r="JLP260" s="84"/>
      <c r="JLQ260" s="84"/>
      <c r="JLR260" s="84"/>
      <c r="JLS260" s="84"/>
      <c r="JLT260" s="84"/>
      <c r="JLU260" s="84"/>
      <c r="JLV260" s="84"/>
      <c r="JLW260" s="84"/>
      <c r="JLX260" s="84"/>
      <c r="JLY260" s="84"/>
      <c r="JLZ260" s="84"/>
      <c r="JMA260" s="84"/>
      <c r="JMB260" s="84"/>
      <c r="JMC260" s="84"/>
      <c r="JMD260" s="84"/>
      <c r="JME260" s="84"/>
      <c r="JMF260" s="84"/>
      <c r="JMG260" s="84"/>
      <c r="JMH260" s="84"/>
      <c r="JMI260" s="84"/>
      <c r="JMJ260" s="84"/>
      <c r="JMK260" s="84"/>
      <c r="JML260" s="84"/>
      <c r="JMM260" s="84"/>
      <c r="JMN260" s="84"/>
      <c r="JMO260" s="84"/>
      <c r="JMP260" s="84"/>
      <c r="JMQ260" s="84"/>
      <c r="JMR260" s="84"/>
      <c r="JMS260" s="84"/>
      <c r="JMT260" s="84"/>
      <c r="JMU260" s="84"/>
      <c r="JMV260" s="84"/>
      <c r="JMW260" s="84"/>
      <c r="JMX260" s="84"/>
      <c r="JMY260" s="84"/>
      <c r="JMZ260" s="84"/>
      <c r="JNA260" s="84"/>
      <c r="JNB260" s="84"/>
      <c r="JNC260" s="84"/>
      <c r="JND260" s="84"/>
      <c r="JNE260" s="84"/>
      <c r="JNF260" s="84"/>
      <c r="JNG260" s="84"/>
      <c r="JNH260" s="84"/>
      <c r="JNI260" s="84"/>
      <c r="JNJ260" s="84"/>
      <c r="JNK260" s="84"/>
      <c r="JNL260" s="84"/>
      <c r="JNM260" s="84"/>
      <c r="JNN260" s="84"/>
      <c r="JNO260" s="84"/>
      <c r="JNP260" s="84"/>
      <c r="JNQ260" s="84"/>
      <c r="JNR260" s="84"/>
      <c r="JNS260" s="84"/>
      <c r="JNT260" s="84"/>
      <c r="JNU260" s="84"/>
      <c r="JNV260" s="84"/>
      <c r="JNW260" s="84"/>
      <c r="JNX260" s="84"/>
      <c r="JNY260" s="84"/>
      <c r="JNZ260" s="84"/>
      <c r="JOA260" s="84"/>
      <c r="JOB260" s="84"/>
      <c r="JOC260" s="84"/>
      <c r="JOD260" s="84"/>
      <c r="JOE260" s="84"/>
      <c r="JOF260" s="84"/>
      <c r="JOG260" s="84"/>
      <c r="JOH260" s="84"/>
      <c r="JOI260" s="84"/>
      <c r="JOJ260" s="84"/>
      <c r="JOK260" s="84"/>
      <c r="JOL260" s="84"/>
      <c r="JOM260" s="84"/>
      <c r="JON260" s="84"/>
      <c r="JOO260" s="84"/>
      <c r="JOP260" s="84"/>
      <c r="JOQ260" s="84"/>
      <c r="JOR260" s="84"/>
      <c r="JOS260" s="84"/>
      <c r="JOT260" s="84"/>
      <c r="JOU260" s="84"/>
      <c r="JOV260" s="84"/>
      <c r="JOW260" s="84"/>
      <c r="JOX260" s="84"/>
      <c r="JOY260" s="84"/>
      <c r="JOZ260" s="84"/>
      <c r="JPA260" s="84"/>
      <c r="JPB260" s="84"/>
      <c r="JPC260" s="84"/>
      <c r="JPD260" s="84"/>
      <c r="JPE260" s="84"/>
      <c r="JPF260" s="84"/>
      <c r="JPG260" s="84"/>
      <c r="JPH260" s="84"/>
      <c r="JPI260" s="84"/>
      <c r="JPJ260" s="84"/>
      <c r="JPK260" s="84"/>
      <c r="JPL260" s="84"/>
      <c r="JPM260" s="84"/>
      <c r="JPN260" s="84"/>
      <c r="JPO260" s="84"/>
      <c r="JPP260" s="84"/>
      <c r="JPQ260" s="84"/>
      <c r="JPR260" s="84"/>
      <c r="JPS260" s="84"/>
      <c r="JPT260" s="84"/>
      <c r="JPU260" s="84"/>
      <c r="JPV260" s="84"/>
      <c r="JPW260" s="84"/>
      <c r="JPX260" s="84"/>
      <c r="JPY260" s="84"/>
      <c r="JPZ260" s="84"/>
      <c r="JQA260" s="84"/>
      <c r="JQB260" s="84"/>
      <c r="JQC260" s="84"/>
      <c r="JQD260" s="84"/>
      <c r="JQE260" s="84"/>
      <c r="JQF260" s="84"/>
      <c r="JQG260" s="84"/>
      <c r="JQH260" s="84"/>
      <c r="JQI260" s="84"/>
      <c r="JQJ260" s="84"/>
      <c r="JQK260" s="84"/>
      <c r="JQL260" s="84"/>
      <c r="JQM260" s="84"/>
      <c r="JQN260" s="84"/>
      <c r="JQO260" s="84"/>
      <c r="JQP260" s="84"/>
      <c r="JQQ260" s="84"/>
      <c r="JQR260" s="84"/>
      <c r="JQS260" s="84"/>
      <c r="JQT260" s="84"/>
      <c r="JQU260" s="84"/>
      <c r="JQV260" s="84"/>
      <c r="JQW260" s="84"/>
      <c r="JQX260" s="84"/>
      <c r="JQY260" s="84"/>
      <c r="JQZ260" s="84"/>
      <c r="JRA260" s="84"/>
      <c r="JRB260" s="84"/>
      <c r="JRC260" s="84"/>
      <c r="JRD260" s="84"/>
      <c r="JRE260" s="84"/>
      <c r="JRF260" s="84"/>
      <c r="JRG260" s="84"/>
      <c r="JRH260" s="84"/>
      <c r="JRI260" s="84"/>
      <c r="JRJ260" s="84"/>
      <c r="JRK260" s="84"/>
      <c r="JRL260" s="84"/>
      <c r="JRM260" s="84"/>
      <c r="JRN260" s="84"/>
      <c r="JRO260" s="84"/>
      <c r="JRP260" s="84"/>
      <c r="JRQ260" s="84"/>
      <c r="JRR260" s="84"/>
      <c r="JRS260" s="84"/>
      <c r="JRT260" s="84"/>
      <c r="JRU260" s="84"/>
      <c r="JRV260" s="84"/>
      <c r="JRW260" s="84"/>
      <c r="JRX260" s="84"/>
      <c r="JRY260" s="84"/>
      <c r="JRZ260" s="84"/>
      <c r="JSA260" s="84"/>
      <c r="JSB260" s="84"/>
      <c r="JSC260" s="84"/>
      <c r="JSD260" s="84"/>
      <c r="JSE260" s="84"/>
      <c r="JSF260" s="84"/>
      <c r="JSG260" s="84"/>
      <c r="JSH260" s="84"/>
      <c r="JSI260" s="84"/>
      <c r="JSJ260" s="84"/>
      <c r="JSK260" s="84"/>
      <c r="JSL260" s="84"/>
      <c r="JSM260" s="84"/>
      <c r="JSN260" s="84"/>
      <c r="JSO260" s="84"/>
      <c r="JSP260" s="84"/>
      <c r="JSQ260" s="84"/>
      <c r="JSR260" s="84"/>
      <c r="JSS260" s="84"/>
      <c r="JST260" s="84"/>
      <c r="JSU260" s="84"/>
      <c r="JSV260" s="84"/>
      <c r="JSW260" s="84"/>
      <c r="JSX260" s="84"/>
      <c r="JSY260" s="84"/>
      <c r="JSZ260" s="84"/>
      <c r="JTA260" s="84"/>
      <c r="JTB260" s="84"/>
      <c r="JTC260" s="84"/>
      <c r="JTD260" s="84"/>
      <c r="JTE260" s="84"/>
      <c r="JTF260" s="84"/>
      <c r="JTG260" s="84"/>
      <c r="JTH260" s="84"/>
      <c r="JTI260" s="84"/>
      <c r="JTJ260" s="84"/>
      <c r="JTK260" s="84"/>
      <c r="JTL260" s="84"/>
      <c r="JTM260" s="84"/>
      <c r="JTN260" s="84"/>
      <c r="JTO260" s="84"/>
      <c r="JTP260" s="84"/>
      <c r="JTQ260" s="84"/>
      <c r="JTR260" s="84"/>
      <c r="JTS260" s="84"/>
      <c r="JTT260" s="84"/>
      <c r="JTU260" s="84"/>
      <c r="JTV260" s="84"/>
      <c r="JTW260" s="84"/>
      <c r="JTX260" s="84"/>
      <c r="JTY260" s="84"/>
      <c r="JTZ260" s="84"/>
      <c r="JUA260" s="84"/>
      <c r="JUB260" s="84"/>
      <c r="JUC260" s="84"/>
      <c r="JUD260" s="84"/>
      <c r="JUE260" s="84"/>
      <c r="JUF260" s="84"/>
      <c r="JUG260" s="84"/>
      <c r="JUH260" s="84"/>
      <c r="JUI260" s="84"/>
      <c r="JUJ260" s="84"/>
      <c r="JUK260" s="84"/>
      <c r="JUL260" s="84"/>
      <c r="JUM260" s="84"/>
      <c r="JUN260" s="84"/>
      <c r="JUO260" s="84"/>
      <c r="JUP260" s="84"/>
      <c r="JUQ260" s="84"/>
      <c r="JUR260" s="84"/>
      <c r="JUS260" s="84"/>
      <c r="JUT260" s="84"/>
      <c r="JUU260" s="84"/>
      <c r="JUV260" s="84"/>
      <c r="JUW260" s="84"/>
      <c r="JUX260" s="84"/>
      <c r="JUY260" s="84"/>
      <c r="JUZ260" s="84"/>
      <c r="JVA260" s="84"/>
      <c r="JVB260" s="84"/>
      <c r="JVC260" s="84"/>
      <c r="JVD260" s="84"/>
      <c r="JVE260" s="84"/>
      <c r="JVF260" s="84"/>
      <c r="JVG260" s="84"/>
      <c r="JVH260" s="84"/>
      <c r="JVI260" s="84"/>
      <c r="JVJ260" s="84"/>
      <c r="JVK260" s="84"/>
      <c r="JVL260" s="84"/>
      <c r="JVM260" s="84"/>
      <c r="JVN260" s="84"/>
      <c r="JVO260" s="84"/>
      <c r="JVP260" s="84"/>
      <c r="JVQ260" s="84"/>
      <c r="JVR260" s="84"/>
      <c r="JVS260" s="84"/>
      <c r="JVT260" s="84"/>
      <c r="JVU260" s="84"/>
      <c r="JVV260" s="84"/>
      <c r="JVW260" s="84"/>
      <c r="JVX260" s="84"/>
      <c r="JVY260" s="84"/>
      <c r="JVZ260" s="84"/>
      <c r="JWA260" s="84"/>
      <c r="JWB260" s="84"/>
      <c r="JWC260" s="84"/>
      <c r="JWD260" s="84"/>
      <c r="JWE260" s="84"/>
      <c r="JWF260" s="84"/>
      <c r="JWG260" s="84"/>
      <c r="JWH260" s="84"/>
      <c r="JWI260" s="84"/>
      <c r="JWJ260" s="84"/>
      <c r="JWK260" s="84"/>
      <c r="JWL260" s="84"/>
      <c r="JWM260" s="84"/>
      <c r="JWN260" s="84"/>
      <c r="JWO260" s="84"/>
      <c r="JWP260" s="84"/>
      <c r="JWQ260" s="84"/>
      <c r="JWR260" s="84"/>
      <c r="JWS260" s="84"/>
      <c r="JWT260" s="84"/>
      <c r="JWU260" s="84"/>
      <c r="JWV260" s="84"/>
      <c r="JWW260" s="84"/>
      <c r="JWX260" s="84"/>
      <c r="JWY260" s="84"/>
      <c r="JWZ260" s="84"/>
      <c r="JXA260" s="84"/>
      <c r="JXB260" s="84"/>
      <c r="JXC260" s="84"/>
      <c r="JXD260" s="84"/>
      <c r="JXE260" s="84"/>
      <c r="JXF260" s="84"/>
      <c r="JXG260" s="84"/>
      <c r="JXH260" s="84"/>
      <c r="JXI260" s="84"/>
      <c r="JXJ260" s="84"/>
      <c r="JXK260" s="84"/>
      <c r="JXL260" s="84"/>
      <c r="JXM260" s="84"/>
      <c r="JXN260" s="84"/>
      <c r="JXO260" s="84"/>
      <c r="JXP260" s="84"/>
      <c r="JXQ260" s="84"/>
      <c r="JXR260" s="84"/>
      <c r="JXS260" s="84"/>
      <c r="JXT260" s="84"/>
      <c r="JXU260" s="84"/>
      <c r="JXV260" s="84"/>
      <c r="JXW260" s="84"/>
      <c r="JXX260" s="84"/>
      <c r="JXY260" s="84"/>
      <c r="JXZ260" s="84"/>
      <c r="JYA260" s="84"/>
      <c r="JYB260" s="84"/>
      <c r="JYC260" s="84"/>
      <c r="JYD260" s="84"/>
      <c r="JYE260" s="84"/>
      <c r="JYF260" s="84"/>
      <c r="JYG260" s="84"/>
      <c r="JYH260" s="84"/>
      <c r="JYI260" s="84"/>
      <c r="JYJ260" s="84"/>
      <c r="JYK260" s="84"/>
      <c r="JYL260" s="84"/>
      <c r="JYM260" s="84"/>
      <c r="JYN260" s="84"/>
      <c r="JYO260" s="84"/>
      <c r="JYP260" s="84"/>
      <c r="JYQ260" s="84"/>
      <c r="JYR260" s="84"/>
      <c r="JYS260" s="84"/>
      <c r="JYT260" s="84"/>
      <c r="JYU260" s="84"/>
      <c r="JYV260" s="84"/>
      <c r="JYW260" s="84"/>
      <c r="JYX260" s="84"/>
      <c r="JYY260" s="84"/>
      <c r="JYZ260" s="84"/>
      <c r="JZA260" s="84"/>
      <c r="JZB260" s="84"/>
      <c r="JZC260" s="84"/>
      <c r="JZD260" s="84"/>
      <c r="JZE260" s="84"/>
      <c r="JZF260" s="84"/>
      <c r="JZG260" s="84"/>
      <c r="JZH260" s="84"/>
      <c r="JZI260" s="84"/>
      <c r="JZJ260" s="84"/>
      <c r="JZK260" s="84"/>
      <c r="JZL260" s="84"/>
      <c r="JZM260" s="84"/>
      <c r="JZN260" s="84"/>
      <c r="JZO260" s="84"/>
      <c r="JZP260" s="84"/>
      <c r="JZQ260" s="84"/>
      <c r="JZR260" s="84"/>
      <c r="JZS260" s="84"/>
      <c r="JZT260" s="84"/>
      <c r="JZU260" s="84"/>
      <c r="JZV260" s="84"/>
      <c r="JZW260" s="84"/>
      <c r="JZX260" s="84"/>
      <c r="JZY260" s="84"/>
      <c r="JZZ260" s="84"/>
      <c r="KAA260" s="84"/>
      <c r="KAB260" s="84"/>
      <c r="KAC260" s="84"/>
      <c r="KAD260" s="84"/>
      <c r="KAE260" s="84"/>
      <c r="KAF260" s="84"/>
      <c r="KAG260" s="84"/>
      <c r="KAH260" s="84"/>
      <c r="KAI260" s="84"/>
      <c r="KAJ260" s="84"/>
      <c r="KAK260" s="84"/>
      <c r="KAL260" s="84"/>
      <c r="KAM260" s="84"/>
      <c r="KAN260" s="84"/>
      <c r="KAO260" s="84"/>
      <c r="KAP260" s="84"/>
      <c r="KAQ260" s="84"/>
      <c r="KAR260" s="84"/>
      <c r="KAS260" s="84"/>
      <c r="KAT260" s="84"/>
      <c r="KAU260" s="84"/>
      <c r="KAV260" s="84"/>
      <c r="KAW260" s="84"/>
      <c r="KAX260" s="84"/>
      <c r="KAY260" s="84"/>
      <c r="KAZ260" s="84"/>
      <c r="KBA260" s="84"/>
      <c r="KBB260" s="84"/>
      <c r="KBC260" s="84"/>
      <c r="KBD260" s="84"/>
      <c r="KBE260" s="84"/>
      <c r="KBF260" s="84"/>
      <c r="KBG260" s="84"/>
      <c r="KBH260" s="84"/>
      <c r="KBI260" s="84"/>
      <c r="KBJ260" s="84"/>
      <c r="KBK260" s="84"/>
      <c r="KBL260" s="84"/>
      <c r="KBM260" s="84"/>
      <c r="KBN260" s="84"/>
      <c r="KBO260" s="84"/>
      <c r="KBP260" s="84"/>
      <c r="KBQ260" s="84"/>
      <c r="KBR260" s="84"/>
      <c r="KBS260" s="84"/>
      <c r="KBT260" s="84"/>
      <c r="KBU260" s="84"/>
      <c r="KBV260" s="84"/>
      <c r="KBW260" s="84"/>
      <c r="KBX260" s="84"/>
      <c r="KBY260" s="84"/>
      <c r="KBZ260" s="84"/>
      <c r="KCA260" s="84"/>
      <c r="KCB260" s="84"/>
      <c r="KCC260" s="84"/>
      <c r="KCD260" s="84"/>
      <c r="KCE260" s="84"/>
      <c r="KCF260" s="84"/>
      <c r="KCG260" s="84"/>
      <c r="KCH260" s="84"/>
      <c r="KCI260" s="84"/>
      <c r="KCJ260" s="84"/>
      <c r="KCK260" s="84"/>
      <c r="KCL260" s="84"/>
      <c r="KCM260" s="84"/>
      <c r="KCN260" s="84"/>
      <c r="KCO260" s="84"/>
      <c r="KCP260" s="84"/>
      <c r="KCQ260" s="84"/>
      <c r="KCR260" s="84"/>
      <c r="KCS260" s="84"/>
      <c r="KCT260" s="84"/>
      <c r="KCU260" s="84"/>
      <c r="KCV260" s="84"/>
      <c r="KCW260" s="84"/>
      <c r="KCX260" s="84"/>
      <c r="KCY260" s="84"/>
      <c r="KCZ260" s="84"/>
      <c r="KDA260" s="84"/>
      <c r="KDB260" s="84"/>
      <c r="KDC260" s="84"/>
      <c r="KDD260" s="84"/>
      <c r="KDE260" s="84"/>
      <c r="KDF260" s="84"/>
      <c r="KDG260" s="84"/>
      <c r="KDH260" s="84"/>
      <c r="KDI260" s="84"/>
      <c r="KDJ260" s="84"/>
      <c r="KDK260" s="84"/>
      <c r="KDL260" s="84"/>
      <c r="KDM260" s="84"/>
      <c r="KDN260" s="84"/>
      <c r="KDO260" s="84"/>
      <c r="KDP260" s="84"/>
      <c r="KDQ260" s="84"/>
      <c r="KDR260" s="84"/>
      <c r="KDS260" s="84"/>
      <c r="KDT260" s="84"/>
      <c r="KDU260" s="84"/>
      <c r="KDV260" s="84"/>
      <c r="KDW260" s="84"/>
      <c r="KDX260" s="84"/>
      <c r="KDY260" s="84"/>
      <c r="KDZ260" s="84"/>
      <c r="KEA260" s="84"/>
      <c r="KEB260" s="84"/>
      <c r="KEC260" s="84"/>
      <c r="KED260" s="84"/>
      <c r="KEE260" s="84"/>
      <c r="KEF260" s="84"/>
      <c r="KEG260" s="84"/>
      <c r="KEH260" s="84"/>
      <c r="KEI260" s="84"/>
      <c r="KEJ260" s="84"/>
      <c r="KEK260" s="84"/>
      <c r="KEL260" s="84"/>
      <c r="KEM260" s="84"/>
      <c r="KEN260" s="84"/>
      <c r="KEO260" s="84"/>
      <c r="KEP260" s="84"/>
      <c r="KEQ260" s="84"/>
      <c r="KER260" s="84"/>
      <c r="KES260" s="84"/>
      <c r="KET260" s="84"/>
      <c r="KEU260" s="84"/>
      <c r="KEV260" s="84"/>
      <c r="KEW260" s="84"/>
      <c r="KEX260" s="84"/>
      <c r="KEY260" s="84"/>
      <c r="KEZ260" s="84"/>
      <c r="KFA260" s="84"/>
      <c r="KFB260" s="84"/>
      <c r="KFC260" s="84"/>
      <c r="KFD260" s="84"/>
      <c r="KFE260" s="84"/>
      <c r="KFF260" s="84"/>
      <c r="KFG260" s="84"/>
      <c r="KFH260" s="84"/>
      <c r="KFI260" s="84"/>
      <c r="KFJ260" s="84"/>
      <c r="KFK260" s="84"/>
      <c r="KFL260" s="84"/>
      <c r="KFM260" s="84"/>
      <c r="KFN260" s="84"/>
      <c r="KFO260" s="84"/>
      <c r="KFP260" s="84"/>
      <c r="KFQ260" s="84"/>
      <c r="KFR260" s="84"/>
      <c r="KFS260" s="84"/>
      <c r="KFT260" s="84"/>
      <c r="KFU260" s="84"/>
      <c r="KFV260" s="84"/>
      <c r="KFW260" s="84"/>
      <c r="KFX260" s="84"/>
      <c r="KFY260" s="84"/>
      <c r="KFZ260" s="84"/>
      <c r="KGA260" s="84"/>
      <c r="KGB260" s="84"/>
      <c r="KGC260" s="84"/>
      <c r="KGD260" s="84"/>
      <c r="KGE260" s="84"/>
      <c r="KGF260" s="84"/>
      <c r="KGG260" s="84"/>
      <c r="KGH260" s="84"/>
      <c r="KGI260" s="84"/>
      <c r="KGJ260" s="84"/>
      <c r="KGK260" s="84"/>
      <c r="KGL260" s="84"/>
      <c r="KGM260" s="84"/>
      <c r="KGN260" s="84"/>
      <c r="KGO260" s="84"/>
      <c r="KGP260" s="84"/>
      <c r="KGQ260" s="84"/>
      <c r="KGR260" s="84"/>
      <c r="KGS260" s="84"/>
      <c r="KGT260" s="84"/>
      <c r="KGU260" s="84"/>
      <c r="KGV260" s="84"/>
      <c r="KGW260" s="84"/>
      <c r="KGX260" s="84"/>
      <c r="KGY260" s="84"/>
      <c r="KGZ260" s="84"/>
      <c r="KHA260" s="84"/>
      <c r="KHB260" s="84"/>
      <c r="KHC260" s="84"/>
      <c r="KHD260" s="84"/>
      <c r="KHE260" s="84"/>
      <c r="KHF260" s="84"/>
      <c r="KHG260" s="84"/>
      <c r="KHH260" s="84"/>
      <c r="KHI260" s="84"/>
      <c r="KHJ260" s="84"/>
      <c r="KHK260" s="84"/>
      <c r="KHL260" s="84"/>
      <c r="KHM260" s="84"/>
      <c r="KHN260" s="84"/>
      <c r="KHO260" s="84"/>
      <c r="KHP260" s="84"/>
      <c r="KHQ260" s="84"/>
      <c r="KHR260" s="84"/>
      <c r="KHS260" s="84"/>
      <c r="KHT260" s="84"/>
      <c r="KHU260" s="84"/>
      <c r="KHV260" s="84"/>
      <c r="KHW260" s="84"/>
      <c r="KHX260" s="84"/>
      <c r="KHY260" s="84"/>
      <c r="KHZ260" s="84"/>
      <c r="KIA260" s="84"/>
      <c r="KIB260" s="84"/>
      <c r="KIC260" s="84"/>
      <c r="KID260" s="84"/>
      <c r="KIE260" s="84"/>
      <c r="KIF260" s="84"/>
      <c r="KIG260" s="84"/>
      <c r="KIH260" s="84"/>
      <c r="KII260" s="84"/>
      <c r="KIJ260" s="84"/>
      <c r="KIK260" s="84"/>
      <c r="KIL260" s="84"/>
      <c r="KIM260" s="84"/>
      <c r="KIN260" s="84"/>
      <c r="KIO260" s="84"/>
      <c r="KIP260" s="84"/>
      <c r="KIQ260" s="84"/>
      <c r="KIR260" s="84"/>
      <c r="KIS260" s="84"/>
      <c r="KIT260" s="84"/>
      <c r="KIU260" s="84"/>
      <c r="KIV260" s="84"/>
      <c r="KIW260" s="84"/>
      <c r="KIX260" s="84"/>
      <c r="KIY260" s="84"/>
      <c r="KIZ260" s="84"/>
      <c r="KJA260" s="84"/>
      <c r="KJB260" s="84"/>
      <c r="KJC260" s="84"/>
      <c r="KJD260" s="84"/>
      <c r="KJE260" s="84"/>
      <c r="KJF260" s="84"/>
      <c r="KJG260" s="84"/>
      <c r="KJH260" s="84"/>
      <c r="KJI260" s="84"/>
      <c r="KJJ260" s="84"/>
      <c r="KJK260" s="84"/>
      <c r="KJL260" s="84"/>
      <c r="KJM260" s="84"/>
      <c r="KJN260" s="84"/>
      <c r="KJO260" s="84"/>
      <c r="KJP260" s="84"/>
      <c r="KJQ260" s="84"/>
      <c r="KJR260" s="84"/>
      <c r="KJS260" s="84"/>
      <c r="KJT260" s="84"/>
      <c r="KJU260" s="84"/>
      <c r="KJV260" s="84"/>
      <c r="KJW260" s="84"/>
      <c r="KJX260" s="84"/>
      <c r="KJY260" s="84"/>
      <c r="KJZ260" s="84"/>
      <c r="KKA260" s="84"/>
      <c r="KKB260" s="84"/>
      <c r="KKC260" s="84"/>
      <c r="KKD260" s="84"/>
      <c r="KKE260" s="84"/>
      <c r="KKF260" s="84"/>
      <c r="KKG260" s="84"/>
      <c r="KKH260" s="84"/>
      <c r="KKI260" s="84"/>
      <c r="KKJ260" s="84"/>
      <c r="KKK260" s="84"/>
      <c r="KKL260" s="84"/>
      <c r="KKM260" s="84"/>
      <c r="KKN260" s="84"/>
      <c r="KKO260" s="84"/>
      <c r="KKP260" s="84"/>
      <c r="KKQ260" s="84"/>
      <c r="KKR260" s="84"/>
      <c r="KKS260" s="84"/>
      <c r="KKT260" s="84"/>
      <c r="KKU260" s="84"/>
      <c r="KKV260" s="84"/>
      <c r="KKW260" s="84"/>
      <c r="KKX260" s="84"/>
      <c r="KKY260" s="84"/>
      <c r="KKZ260" s="84"/>
      <c r="KLA260" s="84"/>
      <c r="KLB260" s="84"/>
      <c r="KLC260" s="84"/>
      <c r="KLD260" s="84"/>
      <c r="KLE260" s="84"/>
      <c r="KLF260" s="84"/>
      <c r="KLG260" s="84"/>
      <c r="KLH260" s="84"/>
      <c r="KLI260" s="84"/>
      <c r="KLJ260" s="84"/>
      <c r="KLK260" s="84"/>
      <c r="KLL260" s="84"/>
      <c r="KLM260" s="84"/>
      <c r="KLN260" s="84"/>
      <c r="KLO260" s="84"/>
      <c r="KLP260" s="84"/>
      <c r="KLQ260" s="84"/>
      <c r="KLR260" s="84"/>
      <c r="KLS260" s="84"/>
      <c r="KLT260" s="84"/>
      <c r="KLU260" s="84"/>
      <c r="KLV260" s="84"/>
      <c r="KLW260" s="84"/>
      <c r="KLX260" s="84"/>
      <c r="KLY260" s="84"/>
      <c r="KLZ260" s="84"/>
      <c r="KMA260" s="84"/>
      <c r="KMB260" s="84"/>
      <c r="KMC260" s="84"/>
      <c r="KMD260" s="84"/>
      <c r="KME260" s="84"/>
      <c r="KMF260" s="84"/>
      <c r="KMG260" s="84"/>
      <c r="KMH260" s="84"/>
      <c r="KMI260" s="84"/>
      <c r="KMJ260" s="84"/>
      <c r="KMK260" s="84"/>
      <c r="KML260" s="84"/>
      <c r="KMM260" s="84"/>
      <c r="KMN260" s="84"/>
      <c r="KMO260" s="84"/>
      <c r="KMP260" s="84"/>
      <c r="KMQ260" s="84"/>
      <c r="KMR260" s="84"/>
      <c r="KMS260" s="84"/>
      <c r="KMT260" s="84"/>
      <c r="KMU260" s="84"/>
      <c r="KMV260" s="84"/>
      <c r="KMW260" s="84"/>
      <c r="KMX260" s="84"/>
      <c r="KMY260" s="84"/>
      <c r="KMZ260" s="84"/>
      <c r="KNA260" s="84"/>
      <c r="KNB260" s="84"/>
      <c r="KNC260" s="84"/>
      <c r="KND260" s="84"/>
      <c r="KNE260" s="84"/>
      <c r="KNF260" s="84"/>
      <c r="KNG260" s="84"/>
      <c r="KNH260" s="84"/>
      <c r="KNI260" s="84"/>
      <c r="KNJ260" s="84"/>
      <c r="KNK260" s="84"/>
      <c r="KNL260" s="84"/>
      <c r="KNM260" s="84"/>
      <c r="KNN260" s="84"/>
      <c r="KNO260" s="84"/>
      <c r="KNP260" s="84"/>
      <c r="KNQ260" s="84"/>
      <c r="KNR260" s="84"/>
      <c r="KNS260" s="84"/>
      <c r="KNT260" s="84"/>
      <c r="KNU260" s="84"/>
      <c r="KNV260" s="84"/>
      <c r="KNW260" s="84"/>
      <c r="KNX260" s="84"/>
      <c r="KNY260" s="84"/>
      <c r="KNZ260" s="84"/>
      <c r="KOA260" s="84"/>
      <c r="KOB260" s="84"/>
      <c r="KOC260" s="84"/>
      <c r="KOD260" s="84"/>
      <c r="KOE260" s="84"/>
      <c r="KOF260" s="84"/>
      <c r="KOG260" s="84"/>
      <c r="KOH260" s="84"/>
      <c r="KOI260" s="84"/>
      <c r="KOJ260" s="84"/>
      <c r="KOK260" s="84"/>
      <c r="KOL260" s="84"/>
      <c r="KOM260" s="84"/>
      <c r="KON260" s="84"/>
      <c r="KOO260" s="84"/>
      <c r="KOP260" s="84"/>
      <c r="KOQ260" s="84"/>
      <c r="KOR260" s="84"/>
      <c r="KOS260" s="84"/>
      <c r="KOT260" s="84"/>
      <c r="KOU260" s="84"/>
      <c r="KOV260" s="84"/>
      <c r="KOW260" s="84"/>
      <c r="KOX260" s="84"/>
      <c r="KOY260" s="84"/>
      <c r="KOZ260" s="84"/>
      <c r="KPA260" s="84"/>
      <c r="KPB260" s="84"/>
      <c r="KPC260" s="84"/>
      <c r="KPD260" s="84"/>
      <c r="KPE260" s="84"/>
      <c r="KPF260" s="84"/>
      <c r="KPG260" s="84"/>
      <c r="KPH260" s="84"/>
      <c r="KPI260" s="84"/>
      <c r="KPJ260" s="84"/>
      <c r="KPK260" s="84"/>
      <c r="KPL260" s="84"/>
      <c r="KPM260" s="84"/>
      <c r="KPN260" s="84"/>
      <c r="KPO260" s="84"/>
      <c r="KPP260" s="84"/>
      <c r="KPQ260" s="84"/>
      <c r="KPR260" s="84"/>
      <c r="KPS260" s="84"/>
      <c r="KPT260" s="84"/>
      <c r="KPU260" s="84"/>
      <c r="KPV260" s="84"/>
      <c r="KPW260" s="84"/>
      <c r="KPX260" s="84"/>
      <c r="KPY260" s="84"/>
      <c r="KPZ260" s="84"/>
      <c r="KQA260" s="84"/>
      <c r="KQB260" s="84"/>
      <c r="KQC260" s="84"/>
      <c r="KQD260" s="84"/>
      <c r="KQE260" s="84"/>
      <c r="KQF260" s="84"/>
      <c r="KQG260" s="84"/>
      <c r="KQH260" s="84"/>
      <c r="KQI260" s="84"/>
      <c r="KQJ260" s="84"/>
      <c r="KQK260" s="84"/>
      <c r="KQL260" s="84"/>
      <c r="KQM260" s="84"/>
      <c r="KQN260" s="84"/>
      <c r="KQO260" s="84"/>
      <c r="KQP260" s="84"/>
      <c r="KQQ260" s="84"/>
      <c r="KQR260" s="84"/>
      <c r="KQS260" s="84"/>
      <c r="KQT260" s="84"/>
      <c r="KQU260" s="84"/>
      <c r="KQV260" s="84"/>
      <c r="KQW260" s="84"/>
      <c r="KQX260" s="84"/>
      <c r="KQY260" s="84"/>
      <c r="KQZ260" s="84"/>
      <c r="KRA260" s="84"/>
      <c r="KRB260" s="84"/>
      <c r="KRC260" s="84"/>
      <c r="KRD260" s="84"/>
      <c r="KRE260" s="84"/>
      <c r="KRF260" s="84"/>
      <c r="KRG260" s="84"/>
      <c r="KRH260" s="84"/>
      <c r="KRI260" s="84"/>
      <c r="KRJ260" s="84"/>
      <c r="KRK260" s="84"/>
      <c r="KRL260" s="84"/>
      <c r="KRM260" s="84"/>
      <c r="KRN260" s="84"/>
      <c r="KRO260" s="84"/>
      <c r="KRP260" s="84"/>
      <c r="KRQ260" s="84"/>
      <c r="KRR260" s="84"/>
      <c r="KRS260" s="84"/>
      <c r="KRT260" s="84"/>
      <c r="KRU260" s="84"/>
      <c r="KRV260" s="84"/>
      <c r="KRW260" s="84"/>
      <c r="KRX260" s="84"/>
      <c r="KRY260" s="84"/>
      <c r="KRZ260" s="84"/>
      <c r="KSA260" s="84"/>
      <c r="KSB260" s="84"/>
      <c r="KSC260" s="84"/>
      <c r="KSD260" s="84"/>
      <c r="KSE260" s="84"/>
      <c r="KSF260" s="84"/>
      <c r="KSG260" s="84"/>
      <c r="KSH260" s="84"/>
      <c r="KSI260" s="84"/>
      <c r="KSJ260" s="84"/>
      <c r="KSK260" s="84"/>
      <c r="KSL260" s="84"/>
      <c r="KSM260" s="84"/>
      <c r="KSN260" s="84"/>
      <c r="KSO260" s="84"/>
      <c r="KSP260" s="84"/>
      <c r="KSQ260" s="84"/>
      <c r="KSR260" s="84"/>
      <c r="KSS260" s="84"/>
      <c r="KST260" s="84"/>
      <c r="KSU260" s="84"/>
      <c r="KSV260" s="84"/>
      <c r="KSW260" s="84"/>
      <c r="KSX260" s="84"/>
      <c r="KSY260" s="84"/>
      <c r="KSZ260" s="84"/>
      <c r="KTA260" s="84"/>
      <c r="KTB260" s="84"/>
      <c r="KTC260" s="84"/>
      <c r="KTD260" s="84"/>
      <c r="KTE260" s="84"/>
      <c r="KTF260" s="84"/>
      <c r="KTG260" s="84"/>
      <c r="KTH260" s="84"/>
      <c r="KTI260" s="84"/>
      <c r="KTJ260" s="84"/>
      <c r="KTK260" s="84"/>
      <c r="KTL260" s="84"/>
      <c r="KTM260" s="84"/>
      <c r="KTN260" s="84"/>
      <c r="KTO260" s="84"/>
      <c r="KTP260" s="84"/>
      <c r="KTQ260" s="84"/>
      <c r="KTR260" s="84"/>
      <c r="KTS260" s="84"/>
      <c r="KTT260" s="84"/>
      <c r="KTU260" s="84"/>
      <c r="KTV260" s="84"/>
      <c r="KTW260" s="84"/>
      <c r="KTX260" s="84"/>
      <c r="KTY260" s="84"/>
      <c r="KTZ260" s="84"/>
      <c r="KUA260" s="84"/>
      <c r="KUB260" s="84"/>
      <c r="KUC260" s="84"/>
      <c r="KUD260" s="84"/>
      <c r="KUE260" s="84"/>
      <c r="KUF260" s="84"/>
      <c r="KUG260" s="84"/>
      <c r="KUH260" s="84"/>
      <c r="KUI260" s="84"/>
      <c r="KUJ260" s="84"/>
      <c r="KUK260" s="84"/>
      <c r="KUL260" s="84"/>
      <c r="KUM260" s="84"/>
      <c r="KUN260" s="84"/>
      <c r="KUO260" s="84"/>
      <c r="KUP260" s="84"/>
      <c r="KUQ260" s="84"/>
      <c r="KUR260" s="84"/>
      <c r="KUS260" s="84"/>
      <c r="KUT260" s="84"/>
      <c r="KUU260" s="84"/>
      <c r="KUV260" s="84"/>
      <c r="KUW260" s="84"/>
      <c r="KUX260" s="84"/>
      <c r="KUY260" s="84"/>
      <c r="KUZ260" s="84"/>
      <c r="KVA260" s="84"/>
      <c r="KVB260" s="84"/>
      <c r="KVC260" s="84"/>
      <c r="KVD260" s="84"/>
      <c r="KVE260" s="84"/>
      <c r="KVF260" s="84"/>
      <c r="KVG260" s="84"/>
      <c r="KVH260" s="84"/>
      <c r="KVI260" s="84"/>
      <c r="KVJ260" s="84"/>
      <c r="KVK260" s="84"/>
      <c r="KVL260" s="84"/>
      <c r="KVM260" s="84"/>
      <c r="KVN260" s="84"/>
      <c r="KVO260" s="84"/>
      <c r="KVP260" s="84"/>
      <c r="KVQ260" s="84"/>
      <c r="KVR260" s="84"/>
      <c r="KVS260" s="84"/>
      <c r="KVT260" s="84"/>
      <c r="KVU260" s="84"/>
      <c r="KVV260" s="84"/>
      <c r="KVW260" s="84"/>
      <c r="KVX260" s="84"/>
      <c r="KVY260" s="84"/>
      <c r="KVZ260" s="84"/>
      <c r="KWA260" s="84"/>
      <c r="KWB260" s="84"/>
      <c r="KWC260" s="84"/>
      <c r="KWD260" s="84"/>
      <c r="KWE260" s="84"/>
      <c r="KWF260" s="84"/>
      <c r="KWG260" s="84"/>
      <c r="KWH260" s="84"/>
      <c r="KWI260" s="84"/>
      <c r="KWJ260" s="84"/>
      <c r="KWK260" s="84"/>
      <c r="KWL260" s="84"/>
      <c r="KWM260" s="84"/>
      <c r="KWN260" s="84"/>
      <c r="KWO260" s="84"/>
      <c r="KWP260" s="84"/>
      <c r="KWQ260" s="84"/>
      <c r="KWR260" s="84"/>
      <c r="KWS260" s="84"/>
      <c r="KWT260" s="84"/>
      <c r="KWU260" s="84"/>
      <c r="KWV260" s="84"/>
      <c r="KWW260" s="84"/>
      <c r="KWX260" s="84"/>
      <c r="KWY260" s="84"/>
      <c r="KWZ260" s="84"/>
      <c r="KXA260" s="84"/>
      <c r="KXB260" s="84"/>
      <c r="KXC260" s="84"/>
      <c r="KXD260" s="84"/>
      <c r="KXE260" s="84"/>
      <c r="KXF260" s="84"/>
      <c r="KXG260" s="84"/>
      <c r="KXH260" s="84"/>
      <c r="KXI260" s="84"/>
      <c r="KXJ260" s="84"/>
      <c r="KXK260" s="84"/>
      <c r="KXL260" s="84"/>
      <c r="KXM260" s="84"/>
      <c r="KXN260" s="84"/>
      <c r="KXO260" s="84"/>
      <c r="KXP260" s="84"/>
      <c r="KXQ260" s="84"/>
      <c r="KXR260" s="84"/>
      <c r="KXS260" s="84"/>
      <c r="KXT260" s="84"/>
      <c r="KXU260" s="84"/>
      <c r="KXV260" s="84"/>
      <c r="KXW260" s="84"/>
      <c r="KXX260" s="84"/>
      <c r="KXY260" s="84"/>
      <c r="KXZ260" s="84"/>
      <c r="KYA260" s="84"/>
      <c r="KYB260" s="84"/>
      <c r="KYC260" s="84"/>
      <c r="KYD260" s="84"/>
      <c r="KYE260" s="84"/>
      <c r="KYF260" s="84"/>
      <c r="KYG260" s="84"/>
      <c r="KYH260" s="84"/>
      <c r="KYI260" s="84"/>
      <c r="KYJ260" s="84"/>
      <c r="KYK260" s="84"/>
      <c r="KYL260" s="84"/>
      <c r="KYM260" s="84"/>
      <c r="KYN260" s="84"/>
      <c r="KYO260" s="84"/>
      <c r="KYP260" s="84"/>
      <c r="KYQ260" s="84"/>
      <c r="KYR260" s="84"/>
      <c r="KYS260" s="84"/>
      <c r="KYT260" s="84"/>
      <c r="KYU260" s="84"/>
      <c r="KYV260" s="84"/>
      <c r="KYW260" s="84"/>
      <c r="KYX260" s="84"/>
      <c r="KYY260" s="84"/>
      <c r="KYZ260" s="84"/>
      <c r="KZA260" s="84"/>
      <c r="KZB260" s="84"/>
      <c r="KZC260" s="84"/>
      <c r="KZD260" s="84"/>
      <c r="KZE260" s="84"/>
      <c r="KZF260" s="84"/>
      <c r="KZG260" s="84"/>
      <c r="KZH260" s="84"/>
      <c r="KZI260" s="84"/>
      <c r="KZJ260" s="84"/>
      <c r="KZK260" s="84"/>
      <c r="KZL260" s="84"/>
      <c r="KZM260" s="84"/>
      <c r="KZN260" s="84"/>
      <c r="KZO260" s="84"/>
      <c r="KZP260" s="84"/>
      <c r="KZQ260" s="84"/>
      <c r="KZR260" s="84"/>
      <c r="KZS260" s="84"/>
      <c r="KZT260" s="84"/>
      <c r="KZU260" s="84"/>
      <c r="KZV260" s="84"/>
      <c r="KZW260" s="84"/>
      <c r="KZX260" s="84"/>
      <c r="KZY260" s="84"/>
      <c r="KZZ260" s="84"/>
      <c r="LAA260" s="84"/>
      <c r="LAB260" s="84"/>
      <c r="LAC260" s="84"/>
      <c r="LAD260" s="84"/>
      <c r="LAE260" s="84"/>
      <c r="LAF260" s="84"/>
      <c r="LAG260" s="84"/>
      <c r="LAH260" s="84"/>
      <c r="LAI260" s="84"/>
      <c r="LAJ260" s="84"/>
      <c r="LAK260" s="84"/>
      <c r="LAL260" s="84"/>
      <c r="LAM260" s="84"/>
      <c r="LAN260" s="84"/>
      <c r="LAO260" s="84"/>
      <c r="LAP260" s="84"/>
      <c r="LAQ260" s="84"/>
      <c r="LAR260" s="84"/>
      <c r="LAS260" s="84"/>
      <c r="LAT260" s="84"/>
      <c r="LAU260" s="84"/>
      <c r="LAV260" s="84"/>
      <c r="LAW260" s="84"/>
      <c r="LAX260" s="84"/>
      <c r="LAY260" s="84"/>
      <c r="LAZ260" s="84"/>
      <c r="LBA260" s="84"/>
      <c r="LBB260" s="84"/>
      <c r="LBC260" s="84"/>
      <c r="LBD260" s="84"/>
      <c r="LBE260" s="84"/>
      <c r="LBF260" s="84"/>
      <c r="LBG260" s="84"/>
      <c r="LBH260" s="84"/>
      <c r="LBI260" s="84"/>
      <c r="LBJ260" s="84"/>
      <c r="LBK260" s="84"/>
      <c r="LBL260" s="84"/>
      <c r="LBM260" s="84"/>
      <c r="LBN260" s="84"/>
      <c r="LBO260" s="84"/>
      <c r="LBP260" s="84"/>
      <c r="LBQ260" s="84"/>
      <c r="LBR260" s="84"/>
      <c r="LBS260" s="84"/>
      <c r="LBT260" s="84"/>
      <c r="LBU260" s="84"/>
      <c r="LBV260" s="84"/>
      <c r="LBW260" s="84"/>
      <c r="LBX260" s="84"/>
      <c r="LBY260" s="84"/>
      <c r="LBZ260" s="84"/>
      <c r="LCA260" s="84"/>
      <c r="LCB260" s="84"/>
      <c r="LCC260" s="84"/>
      <c r="LCD260" s="84"/>
      <c r="LCE260" s="84"/>
      <c r="LCF260" s="84"/>
      <c r="LCG260" s="84"/>
      <c r="LCH260" s="84"/>
      <c r="LCI260" s="84"/>
      <c r="LCJ260" s="84"/>
      <c r="LCK260" s="84"/>
      <c r="LCL260" s="84"/>
      <c r="LCM260" s="84"/>
      <c r="LCN260" s="84"/>
      <c r="LCO260" s="84"/>
      <c r="LCP260" s="84"/>
      <c r="LCQ260" s="84"/>
      <c r="LCR260" s="84"/>
      <c r="LCS260" s="84"/>
      <c r="LCT260" s="84"/>
      <c r="LCU260" s="84"/>
      <c r="LCV260" s="84"/>
      <c r="LCW260" s="84"/>
      <c r="LCX260" s="84"/>
      <c r="LCY260" s="84"/>
      <c r="LCZ260" s="84"/>
      <c r="LDA260" s="84"/>
      <c r="LDB260" s="84"/>
      <c r="LDC260" s="84"/>
      <c r="LDD260" s="84"/>
      <c r="LDE260" s="84"/>
      <c r="LDF260" s="84"/>
      <c r="LDG260" s="84"/>
      <c r="LDH260" s="84"/>
      <c r="LDI260" s="84"/>
      <c r="LDJ260" s="84"/>
      <c r="LDK260" s="84"/>
      <c r="LDL260" s="84"/>
      <c r="LDM260" s="84"/>
      <c r="LDN260" s="84"/>
      <c r="LDO260" s="84"/>
      <c r="LDP260" s="84"/>
      <c r="LDQ260" s="84"/>
      <c r="LDR260" s="84"/>
      <c r="LDS260" s="84"/>
      <c r="LDT260" s="84"/>
      <c r="LDU260" s="84"/>
      <c r="LDV260" s="84"/>
      <c r="LDW260" s="84"/>
      <c r="LDX260" s="84"/>
      <c r="LDY260" s="84"/>
      <c r="LDZ260" s="84"/>
      <c r="LEA260" s="84"/>
      <c r="LEB260" s="84"/>
      <c r="LEC260" s="84"/>
      <c r="LED260" s="84"/>
      <c r="LEE260" s="84"/>
      <c r="LEF260" s="84"/>
      <c r="LEG260" s="84"/>
      <c r="LEH260" s="84"/>
      <c r="LEI260" s="84"/>
      <c r="LEJ260" s="84"/>
      <c r="LEK260" s="84"/>
      <c r="LEL260" s="84"/>
      <c r="LEM260" s="84"/>
      <c r="LEN260" s="84"/>
      <c r="LEO260" s="84"/>
      <c r="LEP260" s="84"/>
      <c r="LEQ260" s="84"/>
      <c r="LER260" s="84"/>
      <c r="LES260" s="84"/>
      <c r="LET260" s="84"/>
      <c r="LEU260" s="84"/>
      <c r="LEV260" s="84"/>
      <c r="LEW260" s="84"/>
      <c r="LEX260" s="84"/>
      <c r="LEY260" s="84"/>
      <c r="LEZ260" s="84"/>
      <c r="LFA260" s="84"/>
      <c r="LFB260" s="84"/>
      <c r="LFC260" s="84"/>
      <c r="LFD260" s="84"/>
      <c r="LFE260" s="84"/>
      <c r="LFF260" s="84"/>
      <c r="LFG260" s="84"/>
      <c r="LFH260" s="84"/>
      <c r="LFI260" s="84"/>
      <c r="LFJ260" s="84"/>
      <c r="LFK260" s="84"/>
      <c r="LFL260" s="84"/>
      <c r="LFM260" s="84"/>
      <c r="LFN260" s="84"/>
      <c r="LFO260" s="84"/>
      <c r="LFP260" s="84"/>
      <c r="LFQ260" s="84"/>
      <c r="LFR260" s="84"/>
      <c r="LFS260" s="84"/>
      <c r="LFT260" s="84"/>
      <c r="LFU260" s="84"/>
      <c r="LFV260" s="84"/>
      <c r="LFW260" s="84"/>
      <c r="LFX260" s="84"/>
      <c r="LFY260" s="84"/>
      <c r="LFZ260" s="84"/>
      <c r="LGA260" s="84"/>
      <c r="LGB260" s="84"/>
      <c r="LGC260" s="84"/>
      <c r="LGD260" s="84"/>
      <c r="LGE260" s="84"/>
      <c r="LGF260" s="84"/>
      <c r="LGG260" s="84"/>
      <c r="LGH260" s="84"/>
      <c r="LGI260" s="84"/>
      <c r="LGJ260" s="84"/>
      <c r="LGK260" s="84"/>
      <c r="LGL260" s="84"/>
      <c r="LGM260" s="84"/>
      <c r="LGN260" s="84"/>
      <c r="LGO260" s="84"/>
      <c r="LGP260" s="84"/>
      <c r="LGQ260" s="84"/>
      <c r="LGR260" s="84"/>
      <c r="LGS260" s="84"/>
      <c r="LGT260" s="84"/>
      <c r="LGU260" s="84"/>
      <c r="LGV260" s="84"/>
      <c r="LGW260" s="84"/>
      <c r="LGX260" s="84"/>
      <c r="LGY260" s="84"/>
      <c r="LGZ260" s="84"/>
      <c r="LHA260" s="84"/>
      <c r="LHB260" s="84"/>
      <c r="LHC260" s="84"/>
      <c r="LHD260" s="84"/>
      <c r="LHE260" s="84"/>
      <c r="LHF260" s="84"/>
      <c r="LHG260" s="84"/>
      <c r="LHH260" s="84"/>
      <c r="LHI260" s="84"/>
      <c r="LHJ260" s="84"/>
      <c r="LHK260" s="84"/>
      <c r="LHL260" s="84"/>
      <c r="LHM260" s="84"/>
      <c r="LHN260" s="84"/>
      <c r="LHO260" s="84"/>
      <c r="LHP260" s="84"/>
      <c r="LHQ260" s="84"/>
      <c r="LHR260" s="84"/>
      <c r="LHS260" s="84"/>
      <c r="LHT260" s="84"/>
      <c r="LHU260" s="84"/>
      <c r="LHV260" s="84"/>
      <c r="LHW260" s="84"/>
      <c r="LHX260" s="84"/>
      <c r="LHY260" s="84"/>
      <c r="LHZ260" s="84"/>
      <c r="LIA260" s="84"/>
      <c r="LIB260" s="84"/>
      <c r="LIC260" s="84"/>
      <c r="LID260" s="84"/>
      <c r="LIE260" s="84"/>
      <c r="LIF260" s="84"/>
      <c r="LIG260" s="84"/>
      <c r="LIH260" s="84"/>
      <c r="LII260" s="84"/>
      <c r="LIJ260" s="84"/>
      <c r="LIK260" s="84"/>
      <c r="LIL260" s="84"/>
      <c r="LIM260" s="84"/>
      <c r="LIN260" s="84"/>
      <c r="LIO260" s="84"/>
      <c r="LIP260" s="84"/>
      <c r="LIQ260" s="84"/>
      <c r="LIR260" s="84"/>
      <c r="LIS260" s="84"/>
      <c r="LIT260" s="84"/>
      <c r="LIU260" s="84"/>
      <c r="LIV260" s="84"/>
      <c r="LIW260" s="84"/>
      <c r="LIX260" s="84"/>
      <c r="LIY260" s="84"/>
      <c r="LIZ260" s="84"/>
      <c r="LJA260" s="84"/>
      <c r="LJB260" s="84"/>
      <c r="LJC260" s="84"/>
      <c r="LJD260" s="84"/>
      <c r="LJE260" s="84"/>
      <c r="LJF260" s="84"/>
      <c r="LJG260" s="84"/>
      <c r="LJH260" s="84"/>
      <c r="LJI260" s="84"/>
      <c r="LJJ260" s="84"/>
      <c r="LJK260" s="84"/>
      <c r="LJL260" s="84"/>
      <c r="LJM260" s="84"/>
      <c r="LJN260" s="84"/>
      <c r="LJO260" s="84"/>
      <c r="LJP260" s="84"/>
      <c r="LJQ260" s="84"/>
      <c r="LJR260" s="84"/>
      <c r="LJS260" s="84"/>
      <c r="LJT260" s="84"/>
      <c r="LJU260" s="84"/>
      <c r="LJV260" s="84"/>
      <c r="LJW260" s="84"/>
      <c r="LJX260" s="84"/>
      <c r="LJY260" s="84"/>
      <c r="LJZ260" s="84"/>
      <c r="LKA260" s="84"/>
      <c r="LKB260" s="84"/>
      <c r="LKC260" s="84"/>
      <c r="LKD260" s="84"/>
      <c r="LKE260" s="84"/>
      <c r="LKF260" s="84"/>
      <c r="LKG260" s="84"/>
      <c r="LKH260" s="84"/>
      <c r="LKI260" s="84"/>
      <c r="LKJ260" s="84"/>
      <c r="LKK260" s="84"/>
      <c r="LKL260" s="84"/>
      <c r="LKM260" s="84"/>
      <c r="LKN260" s="84"/>
      <c r="LKO260" s="84"/>
      <c r="LKP260" s="84"/>
      <c r="LKQ260" s="84"/>
      <c r="LKR260" s="84"/>
      <c r="LKS260" s="84"/>
      <c r="LKT260" s="84"/>
      <c r="LKU260" s="84"/>
      <c r="LKV260" s="84"/>
      <c r="LKW260" s="84"/>
      <c r="LKX260" s="84"/>
      <c r="LKY260" s="84"/>
      <c r="LKZ260" s="84"/>
      <c r="LLA260" s="84"/>
      <c r="LLB260" s="84"/>
      <c r="LLC260" s="84"/>
      <c r="LLD260" s="84"/>
      <c r="LLE260" s="84"/>
      <c r="LLF260" s="84"/>
      <c r="LLG260" s="84"/>
      <c r="LLH260" s="84"/>
      <c r="LLI260" s="84"/>
      <c r="LLJ260" s="84"/>
      <c r="LLK260" s="84"/>
      <c r="LLL260" s="84"/>
      <c r="LLM260" s="84"/>
      <c r="LLN260" s="84"/>
      <c r="LLO260" s="84"/>
      <c r="LLP260" s="84"/>
      <c r="LLQ260" s="84"/>
      <c r="LLR260" s="84"/>
      <c r="LLS260" s="84"/>
      <c r="LLT260" s="84"/>
      <c r="LLU260" s="84"/>
      <c r="LLV260" s="84"/>
      <c r="LLW260" s="84"/>
      <c r="LLX260" s="84"/>
      <c r="LLY260" s="84"/>
      <c r="LLZ260" s="84"/>
      <c r="LMA260" s="84"/>
      <c r="LMB260" s="84"/>
      <c r="LMC260" s="84"/>
      <c r="LMD260" s="84"/>
      <c r="LME260" s="84"/>
      <c r="LMF260" s="84"/>
      <c r="LMG260" s="84"/>
      <c r="LMH260" s="84"/>
      <c r="LMI260" s="84"/>
      <c r="LMJ260" s="84"/>
      <c r="LMK260" s="84"/>
      <c r="LML260" s="84"/>
      <c r="LMM260" s="84"/>
      <c r="LMN260" s="84"/>
      <c r="LMO260" s="84"/>
      <c r="LMP260" s="84"/>
      <c r="LMQ260" s="84"/>
      <c r="LMR260" s="84"/>
      <c r="LMS260" s="84"/>
      <c r="LMT260" s="84"/>
      <c r="LMU260" s="84"/>
      <c r="LMV260" s="84"/>
      <c r="LMW260" s="84"/>
      <c r="LMX260" s="84"/>
      <c r="LMY260" s="84"/>
      <c r="LMZ260" s="84"/>
      <c r="LNA260" s="84"/>
      <c r="LNB260" s="84"/>
      <c r="LNC260" s="84"/>
      <c r="LND260" s="84"/>
      <c r="LNE260" s="84"/>
      <c r="LNF260" s="84"/>
      <c r="LNG260" s="84"/>
      <c r="LNH260" s="84"/>
      <c r="LNI260" s="84"/>
      <c r="LNJ260" s="84"/>
      <c r="LNK260" s="84"/>
      <c r="LNL260" s="84"/>
      <c r="LNM260" s="84"/>
      <c r="LNN260" s="84"/>
      <c r="LNO260" s="84"/>
      <c r="LNP260" s="84"/>
      <c r="LNQ260" s="84"/>
      <c r="LNR260" s="84"/>
      <c r="LNS260" s="84"/>
      <c r="LNT260" s="84"/>
      <c r="LNU260" s="84"/>
      <c r="LNV260" s="84"/>
      <c r="LNW260" s="84"/>
      <c r="LNX260" s="84"/>
      <c r="LNY260" s="84"/>
      <c r="LNZ260" s="84"/>
      <c r="LOA260" s="84"/>
      <c r="LOB260" s="84"/>
      <c r="LOC260" s="84"/>
      <c r="LOD260" s="84"/>
      <c r="LOE260" s="84"/>
      <c r="LOF260" s="84"/>
      <c r="LOG260" s="84"/>
      <c r="LOH260" s="84"/>
      <c r="LOI260" s="84"/>
      <c r="LOJ260" s="84"/>
      <c r="LOK260" s="84"/>
      <c r="LOL260" s="84"/>
      <c r="LOM260" s="84"/>
      <c r="LON260" s="84"/>
      <c r="LOO260" s="84"/>
      <c r="LOP260" s="84"/>
      <c r="LOQ260" s="84"/>
      <c r="LOR260" s="84"/>
      <c r="LOS260" s="84"/>
      <c r="LOT260" s="84"/>
      <c r="LOU260" s="84"/>
      <c r="LOV260" s="84"/>
      <c r="LOW260" s="84"/>
      <c r="LOX260" s="84"/>
      <c r="LOY260" s="84"/>
      <c r="LOZ260" s="84"/>
      <c r="LPA260" s="84"/>
      <c r="LPB260" s="84"/>
      <c r="LPC260" s="84"/>
      <c r="LPD260" s="84"/>
      <c r="LPE260" s="84"/>
      <c r="LPF260" s="84"/>
      <c r="LPG260" s="84"/>
      <c r="LPH260" s="84"/>
      <c r="LPI260" s="84"/>
      <c r="LPJ260" s="84"/>
      <c r="LPK260" s="84"/>
      <c r="LPL260" s="84"/>
      <c r="LPM260" s="84"/>
      <c r="LPN260" s="84"/>
      <c r="LPO260" s="84"/>
      <c r="LPP260" s="84"/>
      <c r="LPQ260" s="84"/>
      <c r="LPR260" s="84"/>
      <c r="LPS260" s="84"/>
      <c r="LPT260" s="84"/>
      <c r="LPU260" s="84"/>
      <c r="LPV260" s="84"/>
      <c r="LPW260" s="84"/>
      <c r="LPX260" s="84"/>
      <c r="LPY260" s="84"/>
      <c r="LPZ260" s="84"/>
      <c r="LQA260" s="84"/>
      <c r="LQB260" s="84"/>
      <c r="LQC260" s="84"/>
      <c r="LQD260" s="84"/>
      <c r="LQE260" s="84"/>
      <c r="LQF260" s="84"/>
      <c r="LQG260" s="84"/>
      <c r="LQH260" s="84"/>
      <c r="LQI260" s="84"/>
      <c r="LQJ260" s="84"/>
      <c r="LQK260" s="84"/>
      <c r="LQL260" s="84"/>
      <c r="LQM260" s="84"/>
      <c r="LQN260" s="84"/>
      <c r="LQO260" s="84"/>
      <c r="LQP260" s="84"/>
      <c r="LQQ260" s="84"/>
      <c r="LQR260" s="84"/>
      <c r="LQS260" s="84"/>
      <c r="LQT260" s="84"/>
      <c r="LQU260" s="84"/>
      <c r="LQV260" s="84"/>
      <c r="LQW260" s="84"/>
      <c r="LQX260" s="84"/>
      <c r="LQY260" s="84"/>
      <c r="LQZ260" s="84"/>
      <c r="LRA260" s="84"/>
      <c r="LRB260" s="84"/>
      <c r="LRC260" s="84"/>
      <c r="LRD260" s="84"/>
      <c r="LRE260" s="84"/>
      <c r="LRF260" s="84"/>
      <c r="LRG260" s="84"/>
      <c r="LRH260" s="84"/>
      <c r="LRI260" s="84"/>
      <c r="LRJ260" s="84"/>
      <c r="LRK260" s="84"/>
      <c r="LRL260" s="84"/>
      <c r="LRM260" s="84"/>
      <c r="LRN260" s="84"/>
      <c r="LRO260" s="84"/>
      <c r="LRP260" s="84"/>
      <c r="LRQ260" s="84"/>
      <c r="LRR260" s="84"/>
      <c r="LRS260" s="84"/>
      <c r="LRT260" s="84"/>
      <c r="LRU260" s="84"/>
      <c r="LRV260" s="84"/>
      <c r="LRW260" s="84"/>
      <c r="LRX260" s="84"/>
      <c r="LRY260" s="84"/>
      <c r="LRZ260" s="84"/>
      <c r="LSA260" s="84"/>
      <c r="LSB260" s="84"/>
      <c r="LSC260" s="84"/>
      <c r="LSD260" s="84"/>
      <c r="LSE260" s="84"/>
      <c r="LSF260" s="84"/>
      <c r="LSG260" s="84"/>
      <c r="LSH260" s="84"/>
      <c r="LSI260" s="84"/>
      <c r="LSJ260" s="84"/>
      <c r="LSK260" s="84"/>
      <c r="LSL260" s="84"/>
      <c r="LSM260" s="84"/>
      <c r="LSN260" s="84"/>
      <c r="LSO260" s="84"/>
      <c r="LSP260" s="84"/>
      <c r="LSQ260" s="84"/>
      <c r="LSR260" s="84"/>
      <c r="LSS260" s="84"/>
      <c r="LST260" s="84"/>
      <c r="LSU260" s="84"/>
      <c r="LSV260" s="84"/>
      <c r="LSW260" s="84"/>
      <c r="LSX260" s="84"/>
      <c r="LSY260" s="84"/>
      <c r="LSZ260" s="84"/>
      <c r="LTA260" s="84"/>
      <c r="LTB260" s="84"/>
      <c r="LTC260" s="84"/>
      <c r="LTD260" s="84"/>
      <c r="LTE260" s="84"/>
      <c r="LTF260" s="84"/>
      <c r="LTG260" s="84"/>
      <c r="LTH260" s="84"/>
      <c r="LTI260" s="84"/>
      <c r="LTJ260" s="84"/>
      <c r="LTK260" s="84"/>
      <c r="LTL260" s="84"/>
      <c r="LTM260" s="84"/>
      <c r="LTN260" s="84"/>
      <c r="LTO260" s="84"/>
      <c r="LTP260" s="84"/>
      <c r="LTQ260" s="84"/>
      <c r="LTR260" s="84"/>
      <c r="LTS260" s="84"/>
      <c r="LTT260" s="84"/>
      <c r="LTU260" s="84"/>
      <c r="LTV260" s="84"/>
      <c r="LTW260" s="84"/>
      <c r="LTX260" s="84"/>
      <c r="LTY260" s="84"/>
      <c r="LTZ260" s="84"/>
      <c r="LUA260" s="84"/>
      <c r="LUB260" s="84"/>
      <c r="LUC260" s="84"/>
      <c r="LUD260" s="84"/>
      <c r="LUE260" s="84"/>
      <c r="LUF260" s="84"/>
      <c r="LUG260" s="84"/>
      <c r="LUH260" s="84"/>
      <c r="LUI260" s="84"/>
      <c r="LUJ260" s="84"/>
      <c r="LUK260" s="84"/>
      <c r="LUL260" s="84"/>
      <c r="LUM260" s="84"/>
      <c r="LUN260" s="84"/>
      <c r="LUO260" s="84"/>
      <c r="LUP260" s="84"/>
      <c r="LUQ260" s="84"/>
      <c r="LUR260" s="84"/>
      <c r="LUS260" s="84"/>
      <c r="LUT260" s="84"/>
      <c r="LUU260" s="84"/>
      <c r="LUV260" s="84"/>
      <c r="LUW260" s="84"/>
      <c r="LUX260" s="84"/>
      <c r="LUY260" s="84"/>
      <c r="LUZ260" s="84"/>
      <c r="LVA260" s="84"/>
      <c r="LVB260" s="84"/>
      <c r="LVC260" s="84"/>
      <c r="LVD260" s="84"/>
      <c r="LVE260" s="84"/>
      <c r="LVF260" s="84"/>
      <c r="LVG260" s="84"/>
      <c r="LVH260" s="84"/>
      <c r="LVI260" s="84"/>
      <c r="LVJ260" s="84"/>
      <c r="LVK260" s="84"/>
      <c r="LVL260" s="84"/>
      <c r="LVM260" s="84"/>
      <c r="LVN260" s="84"/>
      <c r="LVO260" s="84"/>
      <c r="LVP260" s="84"/>
      <c r="LVQ260" s="84"/>
      <c r="LVR260" s="84"/>
      <c r="LVS260" s="84"/>
      <c r="LVT260" s="84"/>
      <c r="LVU260" s="84"/>
      <c r="LVV260" s="84"/>
      <c r="LVW260" s="84"/>
      <c r="LVX260" s="84"/>
      <c r="LVY260" s="84"/>
      <c r="LVZ260" s="84"/>
      <c r="LWA260" s="84"/>
      <c r="LWB260" s="84"/>
      <c r="LWC260" s="84"/>
      <c r="LWD260" s="84"/>
      <c r="LWE260" s="84"/>
      <c r="LWF260" s="84"/>
      <c r="LWG260" s="84"/>
      <c r="LWH260" s="84"/>
      <c r="LWI260" s="84"/>
      <c r="LWJ260" s="84"/>
      <c r="LWK260" s="84"/>
      <c r="LWL260" s="84"/>
      <c r="LWM260" s="84"/>
      <c r="LWN260" s="84"/>
      <c r="LWO260" s="84"/>
      <c r="LWP260" s="84"/>
      <c r="LWQ260" s="84"/>
      <c r="LWR260" s="84"/>
      <c r="LWS260" s="84"/>
      <c r="LWT260" s="84"/>
      <c r="LWU260" s="84"/>
      <c r="LWV260" s="84"/>
      <c r="LWW260" s="84"/>
      <c r="LWX260" s="84"/>
      <c r="LWY260" s="84"/>
      <c r="LWZ260" s="84"/>
      <c r="LXA260" s="84"/>
      <c r="LXB260" s="84"/>
      <c r="LXC260" s="84"/>
      <c r="LXD260" s="84"/>
      <c r="LXE260" s="84"/>
      <c r="LXF260" s="84"/>
      <c r="LXG260" s="84"/>
      <c r="LXH260" s="84"/>
      <c r="LXI260" s="84"/>
      <c r="LXJ260" s="84"/>
      <c r="LXK260" s="84"/>
      <c r="LXL260" s="84"/>
      <c r="LXM260" s="84"/>
      <c r="LXN260" s="84"/>
      <c r="LXO260" s="84"/>
      <c r="LXP260" s="84"/>
      <c r="LXQ260" s="84"/>
      <c r="LXR260" s="84"/>
      <c r="LXS260" s="84"/>
      <c r="LXT260" s="84"/>
      <c r="LXU260" s="84"/>
      <c r="LXV260" s="84"/>
      <c r="LXW260" s="84"/>
      <c r="LXX260" s="84"/>
      <c r="LXY260" s="84"/>
      <c r="LXZ260" s="84"/>
      <c r="LYA260" s="84"/>
      <c r="LYB260" s="84"/>
      <c r="LYC260" s="84"/>
      <c r="LYD260" s="84"/>
      <c r="LYE260" s="84"/>
      <c r="LYF260" s="84"/>
      <c r="LYG260" s="84"/>
      <c r="LYH260" s="84"/>
      <c r="LYI260" s="84"/>
      <c r="LYJ260" s="84"/>
      <c r="LYK260" s="84"/>
      <c r="LYL260" s="84"/>
      <c r="LYM260" s="84"/>
      <c r="LYN260" s="84"/>
      <c r="LYO260" s="84"/>
      <c r="LYP260" s="84"/>
      <c r="LYQ260" s="84"/>
      <c r="LYR260" s="84"/>
      <c r="LYS260" s="84"/>
      <c r="LYT260" s="84"/>
      <c r="LYU260" s="84"/>
      <c r="LYV260" s="84"/>
      <c r="LYW260" s="84"/>
      <c r="LYX260" s="84"/>
      <c r="LYY260" s="84"/>
      <c r="LYZ260" s="84"/>
      <c r="LZA260" s="84"/>
      <c r="LZB260" s="84"/>
      <c r="LZC260" s="84"/>
      <c r="LZD260" s="84"/>
      <c r="LZE260" s="84"/>
      <c r="LZF260" s="84"/>
      <c r="LZG260" s="84"/>
      <c r="LZH260" s="84"/>
      <c r="LZI260" s="84"/>
      <c r="LZJ260" s="84"/>
      <c r="LZK260" s="84"/>
      <c r="LZL260" s="84"/>
      <c r="LZM260" s="84"/>
      <c r="LZN260" s="84"/>
      <c r="LZO260" s="84"/>
      <c r="LZP260" s="84"/>
      <c r="LZQ260" s="84"/>
      <c r="LZR260" s="84"/>
      <c r="LZS260" s="84"/>
      <c r="LZT260" s="84"/>
      <c r="LZU260" s="84"/>
      <c r="LZV260" s="84"/>
      <c r="LZW260" s="84"/>
      <c r="LZX260" s="84"/>
      <c r="LZY260" s="84"/>
      <c r="LZZ260" s="84"/>
      <c r="MAA260" s="84"/>
      <c r="MAB260" s="84"/>
      <c r="MAC260" s="84"/>
      <c r="MAD260" s="84"/>
      <c r="MAE260" s="84"/>
      <c r="MAF260" s="84"/>
      <c r="MAG260" s="84"/>
      <c r="MAH260" s="84"/>
      <c r="MAI260" s="84"/>
      <c r="MAJ260" s="84"/>
      <c r="MAK260" s="84"/>
      <c r="MAL260" s="84"/>
      <c r="MAM260" s="84"/>
      <c r="MAN260" s="84"/>
      <c r="MAO260" s="84"/>
      <c r="MAP260" s="84"/>
      <c r="MAQ260" s="84"/>
      <c r="MAR260" s="84"/>
      <c r="MAS260" s="84"/>
      <c r="MAT260" s="84"/>
      <c r="MAU260" s="84"/>
      <c r="MAV260" s="84"/>
      <c r="MAW260" s="84"/>
      <c r="MAX260" s="84"/>
      <c r="MAY260" s="84"/>
      <c r="MAZ260" s="84"/>
      <c r="MBA260" s="84"/>
      <c r="MBB260" s="84"/>
      <c r="MBC260" s="84"/>
      <c r="MBD260" s="84"/>
      <c r="MBE260" s="84"/>
      <c r="MBF260" s="84"/>
      <c r="MBG260" s="84"/>
      <c r="MBH260" s="84"/>
      <c r="MBI260" s="84"/>
      <c r="MBJ260" s="84"/>
      <c r="MBK260" s="84"/>
      <c r="MBL260" s="84"/>
      <c r="MBM260" s="84"/>
      <c r="MBN260" s="84"/>
      <c r="MBO260" s="84"/>
      <c r="MBP260" s="84"/>
      <c r="MBQ260" s="84"/>
      <c r="MBR260" s="84"/>
      <c r="MBS260" s="84"/>
      <c r="MBT260" s="84"/>
      <c r="MBU260" s="84"/>
      <c r="MBV260" s="84"/>
      <c r="MBW260" s="84"/>
      <c r="MBX260" s="84"/>
      <c r="MBY260" s="84"/>
      <c r="MBZ260" s="84"/>
      <c r="MCA260" s="84"/>
      <c r="MCB260" s="84"/>
      <c r="MCC260" s="84"/>
      <c r="MCD260" s="84"/>
      <c r="MCE260" s="84"/>
      <c r="MCF260" s="84"/>
      <c r="MCG260" s="84"/>
      <c r="MCH260" s="84"/>
      <c r="MCI260" s="84"/>
      <c r="MCJ260" s="84"/>
      <c r="MCK260" s="84"/>
      <c r="MCL260" s="84"/>
      <c r="MCM260" s="84"/>
      <c r="MCN260" s="84"/>
      <c r="MCO260" s="84"/>
      <c r="MCP260" s="84"/>
      <c r="MCQ260" s="84"/>
      <c r="MCR260" s="84"/>
      <c r="MCS260" s="84"/>
      <c r="MCT260" s="84"/>
      <c r="MCU260" s="84"/>
      <c r="MCV260" s="84"/>
      <c r="MCW260" s="84"/>
      <c r="MCX260" s="84"/>
      <c r="MCY260" s="84"/>
      <c r="MCZ260" s="84"/>
      <c r="MDA260" s="84"/>
      <c r="MDB260" s="84"/>
      <c r="MDC260" s="84"/>
      <c r="MDD260" s="84"/>
      <c r="MDE260" s="84"/>
      <c r="MDF260" s="84"/>
      <c r="MDG260" s="84"/>
      <c r="MDH260" s="84"/>
      <c r="MDI260" s="84"/>
      <c r="MDJ260" s="84"/>
      <c r="MDK260" s="84"/>
      <c r="MDL260" s="84"/>
      <c r="MDM260" s="84"/>
      <c r="MDN260" s="84"/>
      <c r="MDO260" s="84"/>
      <c r="MDP260" s="84"/>
      <c r="MDQ260" s="84"/>
      <c r="MDR260" s="84"/>
      <c r="MDS260" s="84"/>
      <c r="MDT260" s="84"/>
      <c r="MDU260" s="84"/>
      <c r="MDV260" s="84"/>
      <c r="MDW260" s="84"/>
      <c r="MDX260" s="84"/>
      <c r="MDY260" s="84"/>
      <c r="MDZ260" s="84"/>
      <c r="MEA260" s="84"/>
      <c r="MEB260" s="84"/>
      <c r="MEC260" s="84"/>
      <c r="MED260" s="84"/>
      <c r="MEE260" s="84"/>
      <c r="MEF260" s="84"/>
      <c r="MEG260" s="84"/>
      <c r="MEH260" s="84"/>
      <c r="MEI260" s="84"/>
      <c r="MEJ260" s="84"/>
      <c r="MEK260" s="84"/>
      <c r="MEL260" s="84"/>
      <c r="MEM260" s="84"/>
      <c r="MEN260" s="84"/>
      <c r="MEO260" s="84"/>
      <c r="MEP260" s="84"/>
      <c r="MEQ260" s="84"/>
      <c r="MER260" s="84"/>
      <c r="MES260" s="84"/>
      <c r="MET260" s="84"/>
      <c r="MEU260" s="84"/>
      <c r="MEV260" s="84"/>
      <c r="MEW260" s="84"/>
      <c r="MEX260" s="84"/>
      <c r="MEY260" s="84"/>
      <c r="MEZ260" s="84"/>
      <c r="MFA260" s="84"/>
      <c r="MFB260" s="84"/>
      <c r="MFC260" s="84"/>
      <c r="MFD260" s="84"/>
      <c r="MFE260" s="84"/>
      <c r="MFF260" s="84"/>
      <c r="MFG260" s="84"/>
      <c r="MFH260" s="84"/>
      <c r="MFI260" s="84"/>
      <c r="MFJ260" s="84"/>
      <c r="MFK260" s="84"/>
      <c r="MFL260" s="84"/>
      <c r="MFM260" s="84"/>
      <c r="MFN260" s="84"/>
      <c r="MFO260" s="84"/>
      <c r="MFP260" s="84"/>
      <c r="MFQ260" s="84"/>
      <c r="MFR260" s="84"/>
      <c r="MFS260" s="84"/>
      <c r="MFT260" s="84"/>
      <c r="MFU260" s="84"/>
      <c r="MFV260" s="84"/>
      <c r="MFW260" s="84"/>
      <c r="MFX260" s="84"/>
      <c r="MFY260" s="84"/>
      <c r="MFZ260" s="84"/>
      <c r="MGA260" s="84"/>
      <c r="MGB260" s="84"/>
      <c r="MGC260" s="84"/>
      <c r="MGD260" s="84"/>
      <c r="MGE260" s="84"/>
      <c r="MGF260" s="84"/>
      <c r="MGG260" s="84"/>
      <c r="MGH260" s="84"/>
      <c r="MGI260" s="84"/>
      <c r="MGJ260" s="84"/>
      <c r="MGK260" s="84"/>
      <c r="MGL260" s="84"/>
      <c r="MGM260" s="84"/>
      <c r="MGN260" s="84"/>
      <c r="MGO260" s="84"/>
      <c r="MGP260" s="84"/>
      <c r="MGQ260" s="84"/>
      <c r="MGR260" s="84"/>
      <c r="MGS260" s="84"/>
      <c r="MGT260" s="84"/>
      <c r="MGU260" s="84"/>
      <c r="MGV260" s="84"/>
      <c r="MGW260" s="84"/>
      <c r="MGX260" s="84"/>
      <c r="MGY260" s="84"/>
      <c r="MGZ260" s="84"/>
      <c r="MHA260" s="84"/>
      <c r="MHB260" s="84"/>
      <c r="MHC260" s="84"/>
      <c r="MHD260" s="84"/>
      <c r="MHE260" s="84"/>
      <c r="MHF260" s="84"/>
      <c r="MHG260" s="84"/>
      <c r="MHH260" s="84"/>
      <c r="MHI260" s="84"/>
      <c r="MHJ260" s="84"/>
      <c r="MHK260" s="84"/>
      <c r="MHL260" s="84"/>
      <c r="MHM260" s="84"/>
      <c r="MHN260" s="84"/>
      <c r="MHO260" s="84"/>
      <c r="MHP260" s="84"/>
      <c r="MHQ260" s="84"/>
      <c r="MHR260" s="84"/>
      <c r="MHS260" s="84"/>
      <c r="MHT260" s="84"/>
      <c r="MHU260" s="84"/>
      <c r="MHV260" s="84"/>
      <c r="MHW260" s="84"/>
      <c r="MHX260" s="84"/>
      <c r="MHY260" s="84"/>
      <c r="MHZ260" s="84"/>
      <c r="MIA260" s="84"/>
      <c r="MIB260" s="84"/>
      <c r="MIC260" s="84"/>
      <c r="MID260" s="84"/>
      <c r="MIE260" s="84"/>
      <c r="MIF260" s="84"/>
      <c r="MIG260" s="84"/>
      <c r="MIH260" s="84"/>
      <c r="MII260" s="84"/>
      <c r="MIJ260" s="84"/>
      <c r="MIK260" s="84"/>
      <c r="MIL260" s="84"/>
      <c r="MIM260" s="84"/>
      <c r="MIN260" s="84"/>
      <c r="MIO260" s="84"/>
      <c r="MIP260" s="84"/>
      <c r="MIQ260" s="84"/>
      <c r="MIR260" s="84"/>
      <c r="MIS260" s="84"/>
      <c r="MIT260" s="84"/>
      <c r="MIU260" s="84"/>
      <c r="MIV260" s="84"/>
      <c r="MIW260" s="84"/>
      <c r="MIX260" s="84"/>
      <c r="MIY260" s="84"/>
      <c r="MIZ260" s="84"/>
      <c r="MJA260" s="84"/>
      <c r="MJB260" s="84"/>
      <c r="MJC260" s="84"/>
      <c r="MJD260" s="84"/>
      <c r="MJE260" s="84"/>
      <c r="MJF260" s="84"/>
      <c r="MJG260" s="84"/>
      <c r="MJH260" s="84"/>
      <c r="MJI260" s="84"/>
      <c r="MJJ260" s="84"/>
      <c r="MJK260" s="84"/>
      <c r="MJL260" s="84"/>
      <c r="MJM260" s="84"/>
      <c r="MJN260" s="84"/>
      <c r="MJO260" s="84"/>
      <c r="MJP260" s="84"/>
      <c r="MJQ260" s="84"/>
      <c r="MJR260" s="84"/>
      <c r="MJS260" s="84"/>
      <c r="MJT260" s="84"/>
      <c r="MJU260" s="84"/>
      <c r="MJV260" s="84"/>
      <c r="MJW260" s="84"/>
      <c r="MJX260" s="84"/>
      <c r="MJY260" s="84"/>
      <c r="MJZ260" s="84"/>
      <c r="MKA260" s="84"/>
      <c r="MKB260" s="84"/>
      <c r="MKC260" s="84"/>
      <c r="MKD260" s="84"/>
      <c r="MKE260" s="84"/>
      <c r="MKF260" s="84"/>
      <c r="MKG260" s="84"/>
      <c r="MKH260" s="84"/>
      <c r="MKI260" s="84"/>
      <c r="MKJ260" s="84"/>
      <c r="MKK260" s="84"/>
      <c r="MKL260" s="84"/>
      <c r="MKM260" s="84"/>
      <c r="MKN260" s="84"/>
      <c r="MKO260" s="84"/>
      <c r="MKP260" s="84"/>
      <c r="MKQ260" s="84"/>
      <c r="MKR260" s="84"/>
      <c r="MKS260" s="84"/>
      <c r="MKT260" s="84"/>
      <c r="MKU260" s="84"/>
      <c r="MKV260" s="84"/>
      <c r="MKW260" s="84"/>
      <c r="MKX260" s="84"/>
      <c r="MKY260" s="84"/>
      <c r="MKZ260" s="84"/>
      <c r="MLA260" s="84"/>
      <c r="MLB260" s="84"/>
      <c r="MLC260" s="84"/>
      <c r="MLD260" s="84"/>
      <c r="MLE260" s="84"/>
      <c r="MLF260" s="84"/>
      <c r="MLG260" s="84"/>
      <c r="MLH260" s="84"/>
      <c r="MLI260" s="84"/>
      <c r="MLJ260" s="84"/>
      <c r="MLK260" s="84"/>
      <c r="MLL260" s="84"/>
      <c r="MLM260" s="84"/>
      <c r="MLN260" s="84"/>
      <c r="MLO260" s="84"/>
      <c r="MLP260" s="84"/>
      <c r="MLQ260" s="84"/>
      <c r="MLR260" s="84"/>
      <c r="MLS260" s="84"/>
      <c r="MLT260" s="84"/>
      <c r="MLU260" s="84"/>
      <c r="MLV260" s="84"/>
      <c r="MLW260" s="84"/>
      <c r="MLX260" s="84"/>
      <c r="MLY260" s="84"/>
      <c r="MLZ260" s="84"/>
      <c r="MMA260" s="84"/>
      <c r="MMB260" s="84"/>
      <c r="MMC260" s="84"/>
      <c r="MMD260" s="84"/>
      <c r="MME260" s="84"/>
      <c r="MMF260" s="84"/>
      <c r="MMG260" s="84"/>
      <c r="MMH260" s="84"/>
      <c r="MMI260" s="84"/>
      <c r="MMJ260" s="84"/>
      <c r="MMK260" s="84"/>
      <c r="MML260" s="84"/>
      <c r="MMM260" s="84"/>
      <c r="MMN260" s="84"/>
      <c r="MMO260" s="84"/>
      <c r="MMP260" s="84"/>
      <c r="MMQ260" s="84"/>
      <c r="MMR260" s="84"/>
      <c r="MMS260" s="84"/>
      <c r="MMT260" s="84"/>
      <c r="MMU260" s="84"/>
      <c r="MMV260" s="84"/>
      <c r="MMW260" s="84"/>
      <c r="MMX260" s="84"/>
      <c r="MMY260" s="84"/>
      <c r="MMZ260" s="84"/>
      <c r="MNA260" s="84"/>
      <c r="MNB260" s="84"/>
      <c r="MNC260" s="84"/>
      <c r="MND260" s="84"/>
      <c r="MNE260" s="84"/>
      <c r="MNF260" s="84"/>
      <c r="MNG260" s="84"/>
      <c r="MNH260" s="84"/>
      <c r="MNI260" s="84"/>
      <c r="MNJ260" s="84"/>
      <c r="MNK260" s="84"/>
      <c r="MNL260" s="84"/>
      <c r="MNM260" s="84"/>
      <c r="MNN260" s="84"/>
      <c r="MNO260" s="84"/>
      <c r="MNP260" s="84"/>
      <c r="MNQ260" s="84"/>
      <c r="MNR260" s="84"/>
      <c r="MNS260" s="84"/>
      <c r="MNT260" s="84"/>
      <c r="MNU260" s="84"/>
      <c r="MNV260" s="84"/>
      <c r="MNW260" s="84"/>
      <c r="MNX260" s="84"/>
      <c r="MNY260" s="84"/>
      <c r="MNZ260" s="84"/>
      <c r="MOA260" s="84"/>
      <c r="MOB260" s="84"/>
      <c r="MOC260" s="84"/>
      <c r="MOD260" s="84"/>
      <c r="MOE260" s="84"/>
      <c r="MOF260" s="84"/>
      <c r="MOG260" s="84"/>
      <c r="MOH260" s="84"/>
      <c r="MOI260" s="84"/>
      <c r="MOJ260" s="84"/>
      <c r="MOK260" s="84"/>
      <c r="MOL260" s="84"/>
      <c r="MOM260" s="84"/>
      <c r="MON260" s="84"/>
      <c r="MOO260" s="84"/>
      <c r="MOP260" s="84"/>
      <c r="MOQ260" s="84"/>
      <c r="MOR260" s="84"/>
      <c r="MOS260" s="84"/>
      <c r="MOT260" s="84"/>
      <c r="MOU260" s="84"/>
      <c r="MOV260" s="84"/>
      <c r="MOW260" s="84"/>
      <c r="MOX260" s="84"/>
      <c r="MOY260" s="84"/>
      <c r="MOZ260" s="84"/>
      <c r="MPA260" s="84"/>
      <c r="MPB260" s="84"/>
      <c r="MPC260" s="84"/>
      <c r="MPD260" s="84"/>
      <c r="MPE260" s="84"/>
      <c r="MPF260" s="84"/>
      <c r="MPG260" s="84"/>
      <c r="MPH260" s="84"/>
      <c r="MPI260" s="84"/>
      <c r="MPJ260" s="84"/>
      <c r="MPK260" s="84"/>
      <c r="MPL260" s="84"/>
      <c r="MPM260" s="84"/>
      <c r="MPN260" s="84"/>
      <c r="MPO260" s="84"/>
      <c r="MPP260" s="84"/>
      <c r="MPQ260" s="84"/>
      <c r="MPR260" s="84"/>
      <c r="MPS260" s="84"/>
      <c r="MPT260" s="84"/>
      <c r="MPU260" s="84"/>
      <c r="MPV260" s="84"/>
      <c r="MPW260" s="84"/>
      <c r="MPX260" s="84"/>
      <c r="MPY260" s="84"/>
      <c r="MPZ260" s="84"/>
      <c r="MQA260" s="84"/>
      <c r="MQB260" s="84"/>
      <c r="MQC260" s="84"/>
      <c r="MQD260" s="84"/>
      <c r="MQE260" s="84"/>
      <c r="MQF260" s="84"/>
      <c r="MQG260" s="84"/>
      <c r="MQH260" s="84"/>
      <c r="MQI260" s="84"/>
      <c r="MQJ260" s="84"/>
      <c r="MQK260" s="84"/>
      <c r="MQL260" s="84"/>
      <c r="MQM260" s="84"/>
      <c r="MQN260" s="84"/>
      <c r="MQO260" s="84"/>
      <c r="MQP260" s="84"/>
      <c r="MQQ260" s="84"/>
      <c r="MQR260" s="84"/>
      <c r="MQS260" s="84"/>
      <c r="MQT260" s="84"/>
      <c r="MQU260" s="84"/>
      <c r="MQV260" s="84"/>
      <c r="MQW260" s="84"/>
      <c r="MQX260" s="84"/>
      <c r="MQY260" s="84"/>
      <c r="MQZ260" s="84"/>
      <c r="MRA260" s="84"/>
      <c r="MRB260" s="84"/>
      <c r="MRC260" s="84"/>
      <c r="MRD260" s="84"/>
      <c r="MRE260" s="84"/>
      <c r="MRF260" s="84"/>
      <c r="MRG260" s="84"/>
      <c r="MRH260" s="84"/>
      <c r="MRI260" s="84"/>
      <c r="MRJ260" s="84"/>
      <c r="MRK260" s="84"/>
      <c r="MRL260" s="84"/>
      <c r="MRM260" s="84"/>
      <c r="MRN260" s="84"/>
      <c r="MRO260" s="84"/>
      <c r="MRP260" s="84"/>
      <c r="MRQ260" s="84"/>
      <c r="MRR260" s="84"/>
      <c r="MRS260" s="84"/>
      <c r="MRT260" s="84"/>
      <c r="MRU260" s="84"/>
      <c r="MRV260" s="84"/>
      <c r="MRW260" s="84"/>
      <c r="MRX260" s="84"/>
      <c r="MRY260" s="84"/>
      <c r="MRZ260" s="84"/>
      <c r="MSA260" s="84"/>
      <c r="MSB260" s="84"/>
      <c r="MSC260" s="84"/>
      <c r="MSD260" s="84"/>
      <c r="MSE260" s="84"/>
      <c r="MSF260" s="84"/>
      <c r="MSG260" s="84"/>
      <c r="MSH260" s="84"/>
      <c r="MSI260" s="84"/>
      <c r="MSJ260" s="84"/>
      <c r="MSK260" s="84"/>
      <c r="MSL260" s="84"/>
      <c r="MSM260" s="84"/>
      <c r="MSN260" s="84"/>
      <c r="MSO260" s="84"/>
      <c r="MSP260" s="84"/>
      <c r="MSQ260" s="84"/>
      <c r="MSR260" s="84"/>
      <c r="MSS260" s="84"/>
      <c r="MST260" s="84"/>
      <c r="MSU260" s="84"/>
      <c r="MSV260" s="84"/>
      <c r="MSW260" s="84"/>
      <c r="MSX260" s="84"/>
      <c r="MSY260" s="84"/>
      <c r="MSZ260" s="84"/>
      <c r="MTA260" s="84"/>
      <c r="MTB260" s="84"/>
      <c r="MTC260" s="84"/>
      <c r="MTD260" s="84"/>
      <c r="MTE260" s="84"/>
      <c r="MTF260" s="84"/>
      <c r="MTG260" s="84"/>
      <c r="MTH260" s="84"/>
      <c r="MTI260" s="84"/>
      <c r="MTJ260" s="84"/>
      <c r="MTK260" s="84"/>
      <c r="MTL260" s="84"/>
      <c r="MTM260" s="84"/>
      <c r="MTN260" s="84"/>
      <c r="MTO260" s="84"/>
      <c r="MTP260" s="84"/>
      <c r="MTQ260" s="84"/>
      <c r="MTR260" s="84"/>
      <c r="MTS260" s="84"/>
      <c r="MTT260" s="84"/>
      <c r="MTU260" s="84"/>
      <c r="MTV260" s="84"/>
      <c r="MTW260" s="84"/>
      <c r="MTX260" s="84"/>
      <c r="MTY260" s="84"/>
      <c r="MTZ260" s="84"/>
      <c r="MUA260" s="84"/>
      <c r="MUB260" s="84"/>
      <c r="MUC260" s="84"/>
      <c r="MUD260" s="84"/>
      <c r="MUE260" s="84"/>
      <c r="MUF260" s="84"/>
      <c r="MUG260" s="84"/>
      <c r="MUH260" s="84"/>
      <c r="MUI260" s="84"/>
      <c r="MUJ260" s="84"/>
      <c r="MUK260" s="84"/>
      <c r="MUL260" s="84"/>
      <c r="MUM260" s="84"/>
      <c r="MUN260" s="84"/>
      <c r="MUO260" s="84"/>
      <c r="MUP260" s="84"/>
      <c r="MUQ260" s="84"/>
      <c r="MUR260" s="84"/>
      <c r="MUS260" s="84"/>
      <c r="MUT260" s="84"/>
      <c r="MUU260" s="84"/>
      <c r="MUV260" s="84"/>
      <c r="MUW260" s="84"/>
      <c r="MUX260" s="84"/>
      <c r="MUY260" s="84"/>
      <c r="MUZ260" s="84"/>
      <c r="MVA260" s="84"/>
      <c r="MVB260" s="84"/>
      <c r="MVC260" s="84"/>
      <c r="MVD260" s="84"/>
      <c r="MVE260" s="84"/>
      <c r="MVF260" s="84"/>
      <c r="MVG260" s="84"/>
      <c r="MVH260" s="84"/>
      <c r="MVI260" s="84"/>
      <c r="MVJ260" s="84"/>
      <c r="MVK260" s="84"/>
      <c r="MVL260" s="84"/>
      <c r="MVM260" s="84"/>
      <c r="MVN260" s="84"/>
      <c r="MVO260" s="84"/>
      <c r="MVP260" s="84"/>
      <c r="MVQ260" s="84"/>
      <c r="MVR260" s="84"/>
      <c r="MVS260" s="84"/>
      <c r="MVT260" s="84"/>
      <c r="MVU260" s="84"/>
      <c r="MVV260" s="84"/>
      <c r="MVW260" s="84"/>
      <c r="MVX260" s="84"/>
      <c r="MVY260" s="84"/>
      <c r="MVZ260" s="84"/>
      <c r="MWA260" s="84"/>
      <c r="MWB260" s="84"/>
      <c r="MWC260" s="84"/>
      <c r="MWD260" s="84"/>
      <c r="MWE260" s="84"/>
      <c r="MWF260" s="84"/>
      <c r="MWG260" s="84"/>
      <c r="MWH260" s="84"/>
      <c r="MWI260" s="84"/>
      <c r="MWJ260" s="84"/>
      <c r="MWK260" s="84"/>
      <c r="MWL260" s="84"/>
      <c r="MWM260" s="84"/>
      <c r="MWN260" s="84"/>
      <c r="MWO260" s="84"/>
      <c r="MWP260" s="84"/>
      <c r="MWQ260" s="84"/>
      <c r="MWR260" s="84"/>
      <c r="MWS260" s="84"/>
      <c r="MWT260" s="84"/>
      <c r="MWU260" s="84"/>
      <c r="MWV260" s="84"/>
      <c r="MWW260" s="84"/>
      <c r="MWX260" s="84"/>
      <c r="MWY260" s="84"/>
      <c r="MWZ260" s="84"/>
      <c r="MXA260" s="84"/>
      <c r="MXB260" s="84"/>
      <c r="MXC260" s="84"/>
      <c r="MXD260" s="84"/>
      <c r="MXE260" s="84"/>
      <c r="MXF260" s="84"/>
      <c r="MXG260" s="84"/>
      <c r="MXH260" s="84"/>
      <c r="MXI260" s="84"/>
      <c r="MXJ260" s="84"/>
      <c r="MXK260" s="84"/>
      <c r="MXL260" s="84"/>
      <c r="MXM260" s="84"/>
      <c r="MXN260" s="84"/>
      <c r="MXO260" s="84"/>
      <c r="MXP260" s="84"/>
      <c r="MXQ260" s="84"/>
      <c r="MXR260" s="84"/>
      <c r="MXS260" s="84"/>
      <c r="MXT260" s="84"/>
      <c r="MXU260" s="84"/>
      <c r="MXV260" s="84"/>
      <c r="MXW260" s="84"/>
      <c r="MXX260" s="84"/>
      <c r="MXY260" s="84"/>
      <c r="MXZ260" s="84"/>
      <c r="MYA260" s="84"/>
      <c r="MYB260" s="84"/>
      <c r="MYC260" s="84"/>
      <c r="MYD260" s="84"/>
      <c r="MYE260" s="84"/>
      <c r="MYF260" s="84"/>
      <c r="MYG260" s="84"/>
      <c r="MYH260" s="84"/>
      <c r="MYI260" s="84"/>
      <c r="MYJ260" s="84"/>
      <c r="MYK260" s="84"/>
      <c r="MYL260" s="84"/>
      <c r="MYM260" s="84"/>
      <c r="MYN260" s="84"/>
      <c r="MYO260" s="84"/>
      <c r="MYP260" s="84"/>
      <c r="MYQ260" s="84"/>
      <c r="MYR260" s="84"/>
      <c r="MYS260" s="84"/>
      <c r="MYT260" s="84"/>
      <c r="MYU260" s="84"/>
      <c r="MYV260" s="84"/>
      <c r="MYW260" s="84"/>
      <c r="MYX260" s="84"/>
      <c r="MYY260" s="84"/>
      <c r="MYZ260" s="84"/>
      <c r="MZA260" s="84"/>
      <c r="MZB260" s="84"/>
      <c r="MZC260" s="84"/>
      <c r="MZD260" s="84"/>
      <c r="MZE260" s="84"/>
      <c r="MZF260" s="84"/>
      <c r="MZG260" s="84"/>
      <c r="MZH260" s="84"/>
      <c r="MZI260" s="84"/>
      <c r="MZJ260" s="84"/>
      <c r="MZK260" s="84"/>
      <c r="MZL260" s="84"/>
      <c r="MZM260" s="84"/>
      <c r="MZN260" s="84"/>
      <c r="MZO260" s="84"/>
      <c r="MZP260" s="84"/>
      <c r="MZQ260" s="84"/>
      <c r="MZR260" s="84"/>
      <c r="MZS260" s="84"/>
      <c r="MZT260" s="84"/>
      <c r="MZU260" s="84"/>
      <c r="MZV260" s="84"/>
      <c r="MZW260" s="84"/>
      <c r="MZX260" s="84"/>
      <c r="MZY260" s="84"/>
      <c r="MZZ260" s="84"/>
      <c r="NAA260" s="84"/>
      <c r="NAB260" s="84"/>
      <c r="NAC260" s="84"/>
      <c r="NAD260" s="84"/>
      <c r="NAE260" s="84"/>
      <c r="NAF260" s="84"/>
      <c r="NAG260" s="84"/>
      <c r="NAH260" s="84"/>
      <c r="NAI260" s="84"/>
      <c r="NAJ260" s="84"/>
      <c r="NAK260" s="84"/>
      <c r="NAL260" s="84"/>
      <c r="NAM260" s="84"/>
      <c r="NAN260" s="84"/>
      <c r="NAO260" s="84"/>
      <c r="NAP260" s="84"/>
      <c r="NAQ260" s="84"/>
      <c r="NAR260" s="84"/>
      <c r="NAS260" s="84"/>
      <c r="NAT260" s="84"/>
      <c r="NAU260" s="84"/>
      <c r="NAV260" s="84"/>
      <c r="NAW260" s="84"/>
      <c r="NAX260" s="84"/>
      <c r="NAY260" s="84"/>
      <c r="NAZ260" s="84"/>
      <c r="NBA260" s="84"/>
      <c r="NBB260" s="84"/>
      <c r="NBC260" s="84"/>
      <c r="NBD260" s="84"/>
      <c r="NBE260" s="84"/>
      <c r="NBF260" s="84"/>
      <c r="NBG260" s="84"/>
      <c r="NBH260" s="84"/>
      <c r="NBI260" s="84"/>
      <c r="NBJ260" s="84"/>
      <c r="NBK260" s="84"/>
      <c r="NBL260" s="84"/>
      <c r="NBM260" s="84"/>
      <c r="NBN260" s="84"/>
      <c r="NBO260" s="84"/>
      <c r="NBP260" s="84"/>
      <c r="NBQ260" s="84"/>
      <c r="NBR260" s="84"/>
      <c r="NBS260" s="84"/>
      <c r="NBT260" s="84"/>
      <c r="NBU260" s="84"/>
      <c r="NBV260" s="84"/>
      <c r="NBW260" s="84"/>
      <c r="NBX260" s="84"/>
      <c r="NBY260" s="84"/>
      <c r="NBZ260" s="84"/>
      <c r="NCA260" s="84"/>
      <c r="NCB260" s="84"/>
      <c r="NCC260" s="84"/>
      <c r="NCD260" s="84"/>
      <c r="NCE260" s="84"/>
      <c r="NCF260" s="84"/>
      <c r="NCG260" s="84"/>
      <c r="NCH260" s="84"/>
      <c r="NCI260" s="84"/>
      <c r="NCJ260" s="84"/>
      <c r="NCK260" s="84"/>
      <c r="NCL260" s="84"/>
      <c r="NCM260" s="84"/>
      <c r="NCN260" s="84"/>
      <c r="NCO260" s="84"/>
      <c r="NCP260" s="84"/>
      <c r="NCQ260" s="84"/>
      <c r="NCR260" s="84"/>
      <c r="NCS260" s="84"/>
      <c r="NCT260" s="84"/>
      <c r="NCU260" s="84"/>
      <c r="NCV260" s="84"/>
      <c r="NCW260" s="84"/>
      <c r="NCX260" s="84"/>
      <c r="NCY260" s="84"/>
      <c r="NCZ260" s="84"/>
      <c r="NDA260" s="84"/>
      <c r="NDB260" s="84"/>
      <c r="NDC260" s="84"/>
      <c r="NDD260" s="84"/>
      <c r="NDE260" s="84"/>
      <c r="NDF260" s="84"/>
      <c r="NDG260" s="84"/>
      <c r="NDH260" s="84"/>
      <c r="NDI260" s="84"/>
      <c r="NDJ260" s="84"/>
      <c r="NDK260" s="84"/>
      <c r="NDL260" s="84"/>
      <c r="NDM260" s="84"/>
      <c r="NDN260" s="84"/>
      <c r="NDO260" s="84"/>
      <c r="NDP260" s="84"/>
      <c r="NDQ260" s="84"/>
      <c r="NDR260" s="84"/>
      <c r="NDS260" s="84"/>
      <c r="NDT260" s="84"/>
      <c r="NDU260" s="84"/>
      <c r="NDV260" s="84"/>
      <c r="NDW260" s="84"/>
      <c r="NDX260" s="84"/>
      <c r="NDY260" s="84"/>
      <c r="NDZ260" s="84"/>
      <c r="NEA260" s="84"/>
      <c r="NEB260" s="84"/>
      <c r="NEC260" s="84"/>
      <c r="NED260" s="84"/>
      <c r="NEE260" s="84"/>
      <c r="NEF260" s="84"/>
      <c r="NEG260" s="84"/>
      <c r="NEH260" s="84"/>
      <c r="NEI260" s="84"/>
      <c r="NEJ260" s="84"/>
      <c r="NEK260" s="84"/>
      <c r="NEL260" s="84"/>
      <c r="NEM260" s="84"/>
      <c r="NEN260" s="84"/>
      <c r="NEO260" s="84"/>
      <c r="NEP260" s="84"/>
      <c r="NEQ260" s="84"/>
      <c r="NER260" s="84"/>
      <c r="NES260" s="84"/>
      <c r="NET260" s="84"/>
      <c r="NEU260" s="84"/>
      <c r="NEV260" s="84"/>
      <c r="NEW260" s="84"/>
      <c r="NEX260" s="84"/>
      <c r="NEY260" s="84"/>
      <c r="NEZ260" s="84"/>
      <c r="NFA260" s="84"/>
      <c r="NFB260" s="84"/>
      <c r="NFC260" s="84"/>
      <c r="NFD260" s="84"/>
      <c r="NFE260" s="84"/>
      <c r="NFF260" s="84"/>
      <c r="NFG260" s="84"/>
      <c r="NFH260" s="84"/>
      <c r="NFI260" s="84"/>
      <c r="NFJ260" s="84"/>
      <c r="NFK260" s="84"/>
      <c r="NFL260" s="84"/>
      <c r="NFM260" s="84"/>
      <c r="NFN260" s="84"/>
      <c r="NFO260" s="84"/>
      <c r="NFP260" s="84"/>
      <c r="NFQ260" s="84"/>
      <c r="NFR260" s="84"/>
      <c r="NFS260" s="84"/>
      <c r="NFT260" s="84"/>
      <c r="NFU260" s="84"/>
      <c r="NFV260" s="84"/>
      <c r="NFW260" s="84"/>
      <c r="NFX260" s="84"/>
      <c r="NFY260" s="84"/>
      <c r="NFZ260" s="84"/>
      <c r="NGA260" s="84"/>
      <c r="NGB260" s="84"/>
      <c r="NGC260" s="84"/>
      <c r="NGD260" s="84"/>
      <c r="NGE260" s="84"/>
      <c r="NGF260" s="84"/>
      <c r="NGG260" s="84"/>
      <c r="NGH260" s="84"/>
      <c r="NGI260" s="84"/>
      <c r="NGJ260" s="84"/>
      <c r="NGK260" s="84"/>
      <c r="NGL260" s="84"/>
      <c r="NGM260" s="84"/>
      <c r="NGN260" s="84"/>
      <c r="NGO260" s="84"/>
      <c r="NGP260" s="84"/>
      <c r="NGQ260" s="84"/>
      <c r="NGR260" s="84"/>
      <c r="NGS260" s="84"/>
      <c r="NGT260" s="84"/>
      <c r="NGU260" s="84"/>
      <c r="NGV260" s="84"/>
      <c r="NGW260" s="84"/>
      <c r="NGX260" s="84"/>
      <c r="NGY260" s="84"/>
      <c r="NGZ260" s="84"/>
      <c r="NHA260" s="84"/>
      <c r="NHB260" s="84"/>
      <c r="NHC260" s="84"/>
      <c r="NHD260" s="84"/>
      <c r="NHE260" s="84"/>
      <c r="NHF260" s="84"/>
      <c r="NHG260" s="84"/>
      <c r="NHH260" s="84"/>
      <c r="NHI260" s="84"/>
      <c r="NHJ260" s="84"/>
      <c r="NHK260" s="84"/>
      <c r="NHL260" s="84"/>
      <c r="NHM260" s="84"/>
      <c r="NHN260" s="84"/>
      <c r="NHO260" s="84"/>
      <c r="NHP260" s="84"/>
      <c r="NHQ260" s="84"/>
      <c r="NHR260" s="84"/>
      <c r="NHS260" s="84"/>
      <c r="NHT260" s="84"/>
      <c r="NHU260" s="84"/>
      <c r="NHV260" s="84"/>
      <c r="NHW260" s="84"/>
      <c r="NHX260" s="84"/>
      <c r="NHY260" s="84"/>
      <c r="NHZ260" s="84"/>
      <c r="NIA260" s="84"/>
      <c r="NIB260" s="84"/>
      <c r="NIC260" s="84"/>
      <c r="NID260" s="84"/>
      <c r="NIE260" s="84"/>
      <c r="NIF260" s="84"/>
      <c r="NIG260" s="84"/>
      <c r="NIH260" s="84"/>
      <c r="NII260" s="84"/>
      <c r="NIJ260" s="84"/>
      <c r="NIK260" s="84"/>
      <c r="NIL260" s="84"/>
      <c r="NIM260" s="84"/>
      <c r="NIN260" s="84"/>
      <c r="NIO260" s="84"/>
      <c r="NIP260" s="84"/>
      <c r="NIQ260" s="84"/>
      <c r="NIR260" s="84"/>
      <c r="NIS260" s="84"/>
      <c r="NIT260" s="84"/>
      <c r="NIU260" s="84"/>
      <c r="NIV260" s="84"/>
      <c r="NIW260" s="84"/>
      <c r="NIX260" s="84"/>
      <c r="NIY260" s="84"/>
      <c r="NIZ260" s="84"/>
      <c r="NJA260" s="84"/>
      <c r="NJB260" s="84"/>
      <c r="NJC260" s="84"/>
      <c r="NJD260" s="84"/>
      <c r="NJE260" s="84"/>
      <c r="NJF260" s="84"/>
      <c r="NJG260" s="84"/>
      <c r="NJH260" s="84"/>
      <c r="NJI260" s="84"/>
      <c r="NJJ260" s="84"/>
      <c r="NJK260" s="84"/>
      <c r="NJL260" s="84"/>
      <c r="NJM260" s="84"/>
      <c r="NJN260" s="84"/>
      <c r="NJO260" s="84"/>
      <c r="NJP260" s="84"/>
      <c r="NJQ260" s="84"/>
      <c r="NJR260" s="84"/>
      <c r="NJS260" s="84"/>
      <c r="NJT260" s="84"/>
      <c r="NJU260" s="84"/>
      <c r="NJV260" s="84"/>
      <c r="NJW260" s="84"/>
      <c r="NJX260" s="84"/>
      <c r="NJY260" s="84"/>
      <c r="NJZ260" s="84"/>
      <c r="NKA260" s="84"/>
      <c r="NKB260" s="84"/>
      <c r="NKC260" s="84"/>
      <c r="NKD260" s="84"/>
      <c r="NKE260" s="84"/>
      <c r="NKF260" s="84"/>
      <c r="NKG260" s="84"/>
      <c r="NKH260" s="84"/>
      <c r="NKI260" s="84"/>
      <c r="NKJ260" s="84"/>
      <c r="NKK260" s="84"/>
      <c r="NKL260" s="84"/>
      <c r="NKM260" s="84"/>
      <c r="NKN260" s="84"/>
      <c r="NKO260" s="84"/>
      <c r="NKP260" s="84"/>
      <c r="NKQ260" s="84"/>
      <c r="NKR260" s="84"/>
      <c r="NKS260" s="84"/>
      <c r="NKT260" s="84"/>
      <c r="NKU260" s="84"/>
      <c r="NKV260" s="84"/>
      <c r="NKW260" s="84"/>
      <c r="NKX260" s="84"/>
      <c r="NKY260" s="84"/>
      <c r="NKZ260" s="84"/>
      <c r="NLA260" s="84"/>
      <c r="NLB260" s="84"/>
      <c r="NLC260" s="84"/>
      <c r="NLD260" s="84"/>
      <c r="NLE260" s="84"/>
      <c r="NLF260" s="84"/>
      <c r="NLG260" s="84"/>
      <c r="NLH260" s="84"/>
      <c r="NLI260" s="84"/>
      <c r="NLJ260" s="84"/>
      <c r="NLK260" s="84"/>
      <c r="NLL260" s="84"/>
      <c r="NLM260" s="84"/>
      <c r="NLN260" s="84"/>
      <c r="NLO260" s="84"/>
      <c r="NLP260" s="84"/>
      <c r="NLQ260" s="84"/>
      <c r="NLR260" s="84"/>
      <c r="NLS260" s="84"/>
      <c r="NLT260" s="84"/>
      <c r="NLU260" s="84"/>
      <c r="NLV260" s="84"/>
      <c r="NLW260" s="84"/>
      <c r="NLX260" s="84"/>
      <c r="NLY260" s="84"/>
      <c r="NLZ260" s="84"/>
      <c r="NMA260" s="84"/>
      <c r="NMB260" s="84"/>
      <c r="NMC260" s="84"/>
      <c r="NMD260" s="84"/>
      <c r="NME260" s="84"/>
      <c r="NMF260" s="84"/>
      <c r="NMG260" s="84"/>
      <c r="NMH260" s="84"/>
      <c r="NMI260" s="84"/>
      <c r="NMJ260" s="84"/>
      <c r="NMK260" s="84"/>
      <c r="NML260" s="84"/>
      <c r="NMM260" s="84"/>
      <c r="NMN260" s="84"/>
      <c r="NMO260" s="84"/>
      <c r="NMP260" s="84"/>
      <c r="NMQ260" s="84"/>
      <c r="NMR260" s="84"/>
      <c r="NMS260" s="84"/>
      <c r="NMT260" s="84"/>
      <c r="NMU260" s="84"/>
      <c r="NMV260" s="84"/>
      <c r="NMW260" s="84"/>
      <c r="NMX260" s="84"/>
      <c r="NMY260" s="84"/>
      <c r="NMZ260" s="84"/>
      <c r="NNA260" s="84"/>
      <c r="NNB260" s="84"/>
      <c r="NNC260" s="84"/>
      <c r="NND260" s="84"/>
      <c r="NNE260" s="84"/>
      <c r="NNF260" s="84"/>
      <c r="NNG260" s="84"/>
      <c r="NNH260" s="84"/>
      <c r="NNI260" s="84"/>
      <c r="NNJ260" s="84"/>
      <c r="NNK260" s="84"/>
      <c r="NNL260" s="84"/>
      <c r="NNM260" s="84"/>
      <c r="NNN260" s="84"/>
      <c r="NNO260" s="84"/>
      <c r="NNP260" s="84"/>
      <c r="NNQ260" s="84"/>
      <c r="NNR260" s="84"/>
      <c r="NNS260" s="84"/>
      <c r="NNT260" s="84"/>
      <c r="NNU260" s="84"/>
      <c r="NNV260" s="84"/>
      <c r="NNW260" s="84"/>
      <c r="NNX260" s="84"/>
      <c r="NNY260" s="84"/>
      <c r="NNZ260" s="84"/>
      <c r="NOA260" s="84"/>
      <c r="NOB260" s="84"/>
      <c r="NOC260" s="84"/>
      <c r="NOD260" s="84"/>
      <c r="NOE260" s="84"/>
      <c r="NOF260" s="84"/>
      <c r="NOG260" s="84"/>
      <c r="NOH260" s="84"/>
      <c r="NOI260" s="84"/>
      <c r="NOJ260" s="84"/>
      <c r="NOK260" s="84"/>
      <c r="NOL260" s="84"/>
      <c r="NOM260" s="84"/>
      <c r="NON260" s="84"/>
      <c r="NOO260" s="84"/>
      <c r="NOP260" s="84"/>
      <c r="NOQ260" s="84"/>
      <c r="NOR260" s="84"/>
      <c r="NOS260" s="84"/>
      <c r="NOT260" s="84"/>
      <c r="NOU260" s="84"/>
      <c r="NOV260" s="84"/>
      <c r="NOW260" s="84"/>
      <c r="NOX260" s="84"/>
      <c r="NOY260" s="84"/>
      <c r="NOZ260" s="84"/>
      <c r="NPA260" s="84"/>
      <c r="NPB260" s="84"/>
      <c r="NPC260" s="84"/>
      <c r="NPD260" s="84"/>
      <c r="NPE260" s="84"/>
      <c r="NPF260" s="84"/>
      <c r="NPG260" s="84"/>
      <c r="NPH260" s="84"/>
      <c r="NPI260" s="84"/>
      <c r="NPJ260" s="84"/>
      <c r="NPK260" s="84"/>
      <c r="NPL260" s="84"/>
      <c r="NPM260" s="84"/>
      <c r="NPN260" s="84"/>
      <c r="NPO260" s="84"/>
      <c r="NPP260" s="84"/>
      <c r="NPQ260" s="84"/>
      <c r="NPR260" s="84"/>
      <c r="NPS260" s="84"/>
      <c r="NPT260" s="84"/>
      <c r="NPU260" s="84"/>
      <c r="NPV260" s="84"/>
      <c r="NPW260" s="84"/>
      <c r="NPX260" s="84"/>
      <c r="NPY260" s="84"/>
      <c r="NPZ260" s="84"/>
      <c r="NQA260" s="84"/>
      <c r="NQB260" s="84"/>
      <c r="NQC260" s="84"/>
      <c r="NQD260" s="84"/>
      <c r="NQE260" s="84"/>
      <c r="NQF260" s="84"/>
      <c r="NQG260" s="84"/>
      <c r="NQH260" s="84"/>
      <c r="NQI260" s="84"/>
      <c r="NQJ260" s="84"/>
      <c r="NQK260" s="84"/>
      <c r="NQL260" s="84"/>
      <c r="NQM260" s="84"/>
      <c r="NQN260" s="84"/>
      <c r="NQO260" s="84"/>
      <c r="NQP260" s="84"/>
      <c r="NQQ260" s="84"/>
      <c r="NQR260" s="84"/>
      <c r="NQS260" s="84"/>
      <c r="NQT260" s="84"/>
      <c r="NQU260" s="84"/>
      <c r="NQV260" s="84"/>
      <c r="NQW260" s="84"/>
      <c r="NQX260" s="84"/>
      <c r="NQY260" s="84"/>
      <c r="NQZ260" s="84"/>
      <c r="NRA260" s="84"/>
      <c r="NRB260" s="84"/>
      <c r="NRC260" s="84"/>
      <c r="NRD260" s="84"/>
      <c r="NRE260" s="84"/>
      <c r="NRF260" s="84"/>
      <c r="NRG260" s="84"/>
      <c r="NRH260" s="84"/>
      <c r="NRI260" s="84"/>
      <c r="NRJ260" s="84"/>
      <c r="NRK260" s="84"/>
      <c r="NRL260" s="84"/>
      <c r="NRM260" s="84"/>
      <c r="NRN260" s="84"/>
      <c r="NRO260" s="84"/>
      <c r="NRP260" s="84"/>
      <c r="NRQ260" s="84"/>
      <c r="NRR260" s="84"/>
      <c r="NRS260" s="84"/>
      <c r="NRT260" s="84"/>
      <c r="NRU260" s="84"/>
      <c r="NRV260" s="84"/>
      <c r="NRW260" s="84"/>
      <c r="NRX260" s="84"/>
      <c r="NRY260" s="84"/>
      <c r="NRZ260" s="84"/>
      <c r="NSA260" s="84"/>
      <c r="NSB260" s="84"/>
      <c r="NSC260" s="84"/>
      <c r="NSD260" s="84"/>
      <c r="NSE260" s="84"/>
      <c r="NSF260" s="84"/>
      <c r="NSG260" s="84"/>
      <c r="NSH260" s="84"/>
      <c r="NSI260" s="84"/>
      <c r="NSJ260" s="84"/>
      <c r="NSK260" s="84"/>
      <c r="NSL260" s="84"/>
      <c r="NSM260" s="84"/>
      <c r="NSN260" s="84"/>
      <c r="NSO260" s="84"/>
      <c r="NSP260" s="84"/>
      <c r="NSQ260" s="84"/>
      <c r="NSR260" s="84"/>
      <c r="NSS260" s="84"/>
      <c r="NST260" s="84"/>
      <c r="NSU260" s="84"/>
      <c r="NSV260" s="84"/>
      <c r="NSW260" s="84"/>
      <c r="NSX260" s="84"/>
      <c r="NSY260" s="84"/>
      <c r="NSZ260" s="84"/>
      <c r="NTA260" s="84"/>
      <c r="NTB260" s="84"/>
      <c r="NTC260" s="84"/>
      <c r="NTD260" s="84"/>
      <c r="NTE260" s="84"/>
      <c r="NTF260" s="84"/>
      <c r="NTG260" s="84"/>
      <c r="NTH260" s="84"/>
      <c r="NTI260" s="84"/>
      <c r="NTJ260" s="84"/>
      <c r="NTK260" s="84"/>
      <c r="NTL260" s="84"/>
      <c r="NTM260" s="84"/>
      <c r="NTN260" s="84"/>
      <c r="NTO260" s="84"/>
      <c r="NTP260" s="84"/>
      <c r="NTQ260" s="84"/>
      <c r="NTR260" s="84"/>
      <c r="NTS260" s="84"/>
      <c r="NTT260" s="84"/>
      <c r="NTU260" s="84"/>
      <c r="NTV260" s="84"/>
      <c r="NTW260" s="84"/>
      <c r="NTX260" s="84"/>
      <c r="NTY260" s="84"/>
      <c r="NTZ260" s="84"/>
      <c r="NUA260" s="84"/>
      <c r="NUB260" s="84"/>
      <c r="NUC260" s="84"/>
      <c r="NUD260" s="84"/>
      <c r="NUE260" s="84"/>
      <c r="NUF260" s="84"/>
      <c r="NUG260" s="84"/>
      <c r="NUH260" s="84"/>
      <c r="NUI260" s="84"/>
      <c r="NUJ260" s="84"/>
      <c r="NUK260" s="84"/>
      <c r="NUL260" s="84"/>
      <c r="NUM260" s="84"/>
      <c r="NUN260" s="84"/>
      <c r="NUO260" s="84"/>
      <c r="NUP260" s="84"/>
      <c r="NUQ260" s="84"/>
      <c r="NUR260" s="84"/>
      <c r="NUS260" s="84"/>
      <c r="NUT260" s="84"/>
      <c r="NUU260" s="84"/>
      <c r="NUV260" s="84"/>
      <c r="NUW260" s="84"/>
      <c r="NUX260" s="84"/>
      <c r="NUY260" s="84"/>
      <c r="NUZ260" s="84"/>
      <c r="NVA260" s="84"/>
      <c r="NVB260" s="84"/>
      <c r="NVC260" s="84"/>
      <c r="NVD260" s="84"/>
      <c r="NVE260" s="84"/>
      <c r="NVF260" s="84"/>
      <c r="NVG260" s="84"/>
      <c r="NVH260" s="84"/>
      <c r="NVI260" s="84"/>
      <c r="NVJ260" s="84"/>
      <c r="NVK260" s="84"/>
      <c r="NVL260" s="84"/>
      <c r="NVM260" s="84"/>
      <c r="NVN260" s="84"/>
      <c r="NVO260" s="84"/>
      <c r="NVP260" s="84"/>
      <c r="NVQ260" s="84"/>
      <c r="NVR260" s="84"/>
      <c r="NVS260" s="84"/>
      <c r="NVT260" s="84"/>
      <c r="NVU260" s="84"/>
      <c r="NVV260" s="84"/>
      <c r="NVW260" s="84"/>
      <c r="NVX260" s="84"/>
      <c r="NVY260" s="84"/>
      <c r="NVZ260" s="84"/>
      <c r="NWA260" s="84"/>
      <c r="NWB260" s="84"/>
      <c r="NWC260" s="84"/>
      <c r="NWD260" s="84"/>
      <c r="NWE260" s="84"/>
      <c r="NWF260" s="84"/>
      <c r="NWG260" s="84"/>
      <c r="NWH260" s="84"/>
      <c r="NWI260" s="84"/>
      <c r="NWJ260" s="84"/>
      <c r="NWK260" s="84"/>
      <c r="NWL260" s="84"/>
      <c r="NWM260" s="84"/>
      <c r="NWN260" s="84"/>
      <c r="NWO260" s="84"/>
      <c r="NWP260" s="84"/>
      <c r="NWQ260" s="84"/>
      <c r="NWR260" s="84"/>
      <c r="NWS260" s="84"/>
      <c r="NWT260" s="84"/>
      <c r="NWU260" s="84"/>
      <c r="NWV260" s="84"/>
      <c r="NWW260" s="84"/>
      <c r="NWX260" s="84"/>
      <c r="NWY260" s="84"/>
      <c r="NWZ260" s="84"/>
      <c r="NXA260" s="84"/>
      <c r="NXB260" s="84"/>
      <c r="NXC260" s="84"/>
      <c r="NXD260" s="84"/>
      <c r="NXE260" s="84"/>
      <c r="NXF260" s="84"/>
      <c r="NXG260" s="84"/>
      <c r="NXH260" s="84"/>
      <c r="NXI260" s="84"/>
      <c r="NXJ260" s="84"/>
      <c r="NXK260" s="84"/>
      <c r="NXL260" s="84"/>
      <c r="NXM260" s="84"/>
      <c r="NXN260" s="84"/>
      <c r="NXO260" s="84"/>
      <c r="NXP260" s="84"/>
      <c r="NXQ260" s="84"/>
      <c r="NXR260" s="84"/>
      <c r="NXS260" s="84"/>
      <c r="NXT260" s="84"/>
      <c r="NXU260" s="84"/>
      <c r="NXV260" s="84"/>
      <c r="NXW260" s="84"/>
      <c r="NXX260" s="84"/>
      <c r="NXY260" s="84"/>
      <c r="NXZ260" s="84"/>
      <c r="NYA260" s="84"/>
      <c r="NYB260" s="84"/>
      <c r="NYC260" s="84"/>
      <c r="NYD260" s="84"/>
      <c r="NYE260" s="84"/>
      <c r="NYF260" s="84"/>
      <c r="NYG260" s="84"/>
      <c r="NYH260" s="84"/>
      <c r="NYI260" s="84"/>
      <c r="NYJ260" s="84"/>
      <c r="NYK260" s="84"/>
      <c r="NYL260" s="84"/>
      <c r="NYM260" s="84"/>
      <c r="NYN260" s="84"/>
      <c r="NYO260" s="84"/>
      <c r="NYP260" s="84"/>
      <c r="NYQ260" s="84"/>
      <c r="NYR260" s="84"/>
      <c r="NYS260" s="84"/>
      <c r="NYT260" s="84"/>
      <c r="NYU260" s="84"/>
      <c r="NYV260" s="84"/>
      <c r="NYW260" s="84"/>
      <c r="NYX260" s="84"/>
      <c r="NYY260" s="84"/>
      <c r="NYZ260" s="84"/>
      <c r="NZA260" s="84"/>
      <c r="NZB260" s="84"/>
      <c r="NZC260" s="84"/>
      <c r="NZD260" s="84"/>
      <c r="NZE260" s="84"/>
      <c r="NZF260" s="84"/>
      <c r="NZG260" s="84"/>
      <c r="NZH260" s="84"/>
      <c r="NZI260" s="84"/>
      <c r="NZJ260" s="84"/>
      <c r="NZK260" s="84"/>
      <c r="NZL260" s="84"/>
      <c r="NZM260" s="84"/>
      <c r="NZN260" s="84"/>
      <c r="NZO260" s="84"/>
      <c r="NZP260" s="84"/>
      <c r="NZQ260" s="84"/>
      <c r="NZR260" s="84"/>
      <c r="NZS260" s="84"/>
      <c r="NZT260" s="84"/>
      <c r="NZU260" s="84"/>
      <c r="NZV260" s="84"/>
      <c r="NZW260" s="84"/>
      <c r="NZX260" s="84"/>
      <c r="NZY260" s="84"/>
      <c r="NZZ260" s="84"/>
      <c r="OAA260" s="84"/>
      <c r="OAB260" s="84"/>
      <c r="OAC260" s="84"/>
      <c r="OAD260" s="84"/>
      <c r="OAE260" s="84"/>
      <c r="OAF260" s="84"/>
      <c r="OAG260" s="84"/>
      <c r="OAH260" s="84"/>
      <c r="OAI260" s="84"/>
      <c r="OAJ260" s="84"/>
      <c r="OAK260" s="84"/>
      <c r="OAL260" s="84"/>
      <c r="OAM260" s="84"/>
      <c r="OAN260" s="84"/>
      <c r="OAO260" s="84"/>
      <c r="OAP260" s="84"/>
      <c r="OAQ260" s="84"/>
      <c r="OAR260" s="84"/>
      <c r="OAS260" s="84"/>
      <c r="OAT260" s="84"/>
      <c r="OAU260" s="84"/>
      <c r="OAV260" s="84"/>
      <c r="OAW260" s="84"/>
      <c r="OAX260" s="84"/>
      <c r="OAY260" s="84"/>
      <c r="OAZ260" s="84"/>
      <c r="OBA260" s="84"/>
      <c r="OBB260" s="84"/>
      <c r="OBC260" s="84"/>
      <c r="OBD260" s="84"/>
      <c r="OBE260" s="84"/>
      <c r="OBF260" s="84"/>
      <c r="OBG260" s="84"/>
      <c r="OBH260" s="84"/>
      <c r="OBI260" s="84"/>
      <c r="OBJ260" s="84"/>
      <c r="OBK260" s="84"/>
      <c r="OBL260" s="84"/>
      <c r="OBM260" s="84"/>
      <c r="OBN260" s="84"/>
      <c r="OBO260" s="84"/>
      <c r="OBP260" s="84"/>
      <c r="OBQ260" s="84"/>
      <c r="OBR260" s="84"/>
      <c r="OBS260" s="84"/>
      <c r="OBT260" s="84"/>
      <c r="OBU260" s="84"/>
      <c r="OBV260" s="84"/>
      <c r="OBW260" s="84"/>
      <c r="OBX260" s="84"/>
      <c r="OBY260" s="84"/>
      <c r="OBZ260" s="84"/>
      <c r="OCA260" s="84"/>
      <c r="OCB260" s="84"/>
      <c r="OCC260" s="84"/>
      <c r="OCD260" s="84"/>
      <c r="OCE260" s="84"/>
      <c r="OCF260" s="84"/>
      <c r="OCG260" s="84"/>
      <c r="OCH260" s="84"/>
      <c r="OCI260" s="84"/>
      <c r="OCJ260" s="84"/>
      <c r="OCK260" s="84"/>
      <c r="OCL260" s="84"/>
      <c r="OCM260" s="84"/>
      <c r="OCN260" s="84"/>
      <c r="OCO260" s="84"/>
      <c r="OCP260" s="84"/>
      <c r="OCQ260" s="84"/>
      <c r="OCR260" s="84"/>
      <c r="OCS260" s="84"/>
      <c r="OCT260" s="84"/>
      <c r="OCU260" s="84"/>
      <c r="OCV260" s="84"/>
      <c r="OCW260" s="84"/>
      <c r="OCX260" s="84"/>
      <c r="OCY260" s="84"/>
      <c r="OCZ260" s="84"/>
      <c r="ODA260" s="84"/>
      <c r="ODB260" s="84"/>
      <c r="ODC260" s="84"/>
      <c r="ODD260" s="84"/>
      <c r="ODE260" s="84"/>
      <c r="ODF260" s="84"/>
      <c r="ODG260" s="84"/>
      <c r="ODH260" s="84"/>
      <c r="ODI260" s="84"/>
      <c r="ODJ260" s="84"/>
      <c r="ODK260" s="84"/>
      <c r="ODL260" s="84"/>
      <c r="ODM260" s="84"/>
      <c r="ODN260" s="84"/>
      <c r="ODO260" s="84"/>
      <c r="ODP260" s="84"/>
      <c r="ODQ260" s="84"/>
      <c r="ODR260" s="84"/>
      <c r="ODS260" s="84"/>
      <c r="ODT260" s="84"/>
      <c r="ODU260" s="84"/>
      <c r="ODV260" s="84"/>
      <c r="ODW260" s="84"/>
      <c r="ODX260" s="84"/>
      <c r="ODY260" s="84"/>
      <c r="ODZ260" s="84"/>
      <c r="OEA260" s="84"/>
      <c r="OEB260" s="84"/>
      <c r="OEC260" s="84"/>
      <c r="OED260" s="84"/>
      <c r="OEE260" s="84"/>
      <c r="OEF260" s="84"/>
      <c r="OEG260" s="84"/>
      <c r="OEH260" s="84"/>
      <c r="OEI260" s="84"/>
      <c r="OEJ260" s="84"/>
      <c r="OEK260" s="84"/>
      <c r="OEL260" s="84"/>
      <c r="OEM260" s="84"/>
      <c r="OEN260" s="84"/>
      <c r="OEO260" s="84"/>
      <c r="OEP260" s="84"/>
      <c r="OEQ260" s="84"/>
      <c r="OER260" s="84"/>
      <c r="OES260" s="84"/>
      <c r="OET260" s="84"/>
      <c r="OEU260" s="84"/>
      <c r="OEV260" s="84"/>
      <c r="OEW260" s="84"/>
      <c r="OEX260" s="84"/>
      <c r="OEY260" s="84"/>
      <c r="OEZ260" s="84"/>
      <c r="OFA260" s="84"/>
      <c r="OFB260" s="84"/>
      <c r="OFC260" s="84"/>
      <c r="OFD260" s="84"/>
      <c r="OFE260" s="84"/>
      <c r="OFF260" s="84"/>
      <c r="OFG260" s="84"/>
      <c r="OFH260" s="84"/>
      <c r="OFI260" s="84"/>
      <c r="OFJ260" s="84"/>
      <c r="OFK260" s="84"/>
      <c r="OFL260" s="84"/>
      <c r="OFM260" s="84"/>
      <c r="OFN260" s="84"/>
      <c r="OFO260" s="84"/>
      <c r="OFP260" s="84"/>
      <c r="OFQ260" s="84"/>
      <c r="OFR260" s="84"/>
      <c r="OFS260" s="84"/>
      <c r="OFT260" s="84"/>
      <c r="OFU260" s="84"/>
      <c r="OFV260" s="84"/>
      <c r="OFW260" s="84"/>
      <c r="OFX260" s="84"/>
      <c r="OFY260" s="84"/>
      <c r="OFZ260" s="84"/>
      <c r="OGA260" s="84"/>
      <c r="OGB260" s="84"/>
      <c r="OGC260" s="84"/>
      <c r="OGD260" s="84"/>
      <c r="OGE260" s="84"/>
      <c r="OGF260" s="84"/>
      <c r="OGG260" s="84"/>
      <c r="OGH260" s="84"/>
      <c r="OGI260" s="84"/>
      <c r="OGJ260" s="84"/>
      <c r="OGK260" s="84"/>
      <c r="OGL260" s="84"/>
      <c r="OGM260" s="84"/>
      <c r="OGN260" s="84"/>
      <c r="OGO260" s="84"/>
      <c r="OGP260" s="84"/>
      <c r="OGQ260" s="84"/>
      <c r="OGR260" s="84"/>
      <c r="OGS260" s="84"/>
      <c r="OGT260" s="84"/>
      <c r="OGU260" s="84"/>
      <c r="OGV260" s="84"/>
      <c r="OGW260" s="84"/>
      <c r="OGX260" s="84"/>
      <c r="OGY260" s="84"/>
      <c r="OGZ260" s="84"/>
      <c r="OHA260" s="84"/>
      <c r="OHB260" s="84"/>
      <c r="OHC260" s="84"/>
      <c r="OHD260" s="84"/>
      <c r="OHE260" s="84"/>
      <c r="OHF260" s="84"/>
      <c r="OHG260" s="84"/>
      <c r="OHH260" s="84"/>
      <c r="OHI260" s="84"/>
      <c r="OHJ260" s="84"/>
      <c r="OHK260" s="84"/>
      <c r="OHL260" s="84"/>
      <c r="OHM260" s="84"/>
      <c r="OHN260" s="84"/>
      <c r="OHO260" s="84"/>
      <c r="OHP260" s="84"/>
      <c r="OHQ260" s="84"/>
      <c r="OHR260" s="84"/>
      <c r="OHS260" s="84"/>
      <c r="OHT260" s="84"/>
      <c r="OHU260" s="84"/>
      <c r="OHV260" s="84"/>
      <c r="OHW260" s="84"/>
      <c r="OHX260" s="84"/>
      <c r="OHY260" s="84"/>
      <c r="OHZ260" s="84"/>
      <c r="OIA260" s="84"/>
      <c r="OIB260" s="84"/>
      <c r="OIC260" s="84"/>
      <c r="OID260" s="84"/>
      <c r="OIE260" s="84"/>
      <c r="OIF260" s="84"/>
      <c r="OIG260" s="84"/>
      <c r="OIH260" s="84"/>
      <c r="OII260" s="84"/>
      <c r="OIJ260" s="84"/>
      <c r="OIK260" s="84"/>
      <c r="OIL260" s="84"/>
      <c r="OIM260" s="84"/>
      <c r="OIN260" s="84"/>
      <c r="OIO260" s="84"/>
      <c r="OIP260" s="84"/>
      <c r="OIQ260" s="84"/>
      <c r="OIR260" s="84"/>
      <c r="OIS260" s="84"/>
      <c r="OIT260" s="84"/>
      <c r="OIU260" s="84"/>
      <c r="OIV260" s="84"/>
      <c r="OIW260" s="84"/>
      <c r="OIX260" s="84"/>
      <c r="OIY260" s="84"/>
      <c r="OIZ260" s="84"/>
      <c r="OJA260" s="84"/>
      <c r="OJB260" s="84"/>
      <c r="OJC260" s="84"/>
      <c r="OJD260" s="84"/>
      <c r="OJE260" s="84"/>
      <c r="OJF260" s="84"/>
      <c r="OJG260" s="84"/>
      <c r="OJH260" s="84"/>
      <c r="OJI260" s="84"/>
      <c r="OJJ260" s="84"/>
      <c r="OJK260" s="84"/>
      <c r="OJL260" s="84"/>
      <c r="OJM260" s="84"/>
      <c r="OJN260" s="84"/>
      <c r="OJO260" s="84"/>
      <c r="OJP260" s="84"/>
      <c r="OJQ260" s="84"/>
      <c r="OJR260" s="84"/>
      <c r="OJS260" s="84"/>
      <c r="OJT260" s="84"/>
      <c r="OJU260" s="84"/>
      <c r="OJV260" s="84"/>
      <c r="OJW260" s="84"/>
      <c r="OJX260" s="84"/>
      <c r="OJY260" s="84"/>
      <c r="OJZ260" s="84"/>
      <c r="OKA260" s="84"/>
      <c r="OKB260" s="84"/>
      <c r="OKC260" s="84"/>
      <c r="OKD260" s="84"/>
      <c r="OKE260" s="84"/>
      <c r="OKF260" s="84"/>
      <c r="OKG260" s="84"/>
      <c r="OKH260" s="84"/>
      <c r="OKI260" s="84"/>
      <c r="OKJ260" s="84"/>
      <c r="OKK260" s="84"/>
      <c r="OKL260" s="84"/>
      <c r="OKM260" s="84"/>
      <c r="OKN260" s="84"/>
      <c r="OKO260" s="84"/>
      <c r="OKP260" s="84"/>
      <c r="OKQ260" s="84"/>
      <c r="OKR260" s="84"/>
      <c r="OKS260" s="84"/>
      <c r="OKT260" s="84"/>
      <c r="OKU260" s="84"/>
      <c r="OKV260" s="84"/>
      <c r="OKW260" s="84"/>
      <c r="OKX260" s="84"/>
      <c r="OKY260" s="84"/>
      <c r="OKZ260" s="84"/>
      <c r="OLA260" s="84"/>
      <c r="OLB260" s="84"/>
      <c r="OLC260" s="84"/>
      <c r="OLD260" s="84"/>
      <c r="OLE260" s="84"/>
      <c r="OLF260" s="84"/>
      <c r="OLG260" s="84"/>
      <c r="OLH260" s="84"/>
      <c r="OLI260" s="84"/>
      <c r="OLJ260" s="84"/>
      <c r="OLK260" s="84"/>
      <c r="OLL260" s="84"/>
      <c r="OLM260" s="84"/>
      <c r="OLN260" s="84"/>
      <c r="OLO260" s="84"/>
      <c r="OLP260" s="84"/>
      <c r="OLQ260" s="84"/>
      <c r="OLR260" s="84"/>
      <c r="OLS260" s="84"/>
      <c r="OLT260" s="84"/>
      <c r="OLU260" s="84"/>
      <c r="OLV260" s="84"/>
      <c r="OLW260" s="84"/>
      <c r="OLX260" s="84"/>
      <c r="OLY260" s="84"/>
      <c r="OLZ260" s="84"/>
      <c r="OMA260" s="84"/>
      <c r="OMB260" s="84"/>
      <c r="OMC260" s="84"/>
      <c r="OMD260" s="84"/>
      <c r="OME260" s="84"/>
      <c r="OMF260" s="84"/>
      <c r="OMG260" s="84"/>
      <c r="OMH260" s="84"/>
      <c r="OMI260" s="84"/>
      <c r="OMJ260" s="84"/>
      <c r="OMK260" s="84"/>
      <c r="OML260" s="84"/>
      <c r="OMM260" s="84"/>
      <c r="OMN260" s="84"/>
      <c r="OMO260" s="84"/>
      <c r="OMP260" s="84"/>
      <c r="OMQ260" s="84"/>
      <c r="OMR260" s="84"/>
      <c r="OMS260" s="84"/>
      <c r="OMT260" s="84"/>
      <c r="OMU260" s="84"/>
      <c r="OMV260" s="84"/>
      <c r="OMW260" s="84"/>
      <c r="OMX260" s="84"/>
      <c r="OMY260" s="84"/>
      <c r="OMZ260" s="84"/>
      <c r="ONA260" s="84"/>
      <c r="ONB260" s="84"/>
      <c r="ONC260" s="84"/>
      <c r="OND260" s="84"/>
      <c r="ONE260" s="84"/>
      <c r="ONF260" s="84"/>
      <c r="ONG260" s="84"/>
      <c r="ONH260" s="84"/>
      <c r="ONI260" s="84"/>
      <c r="ONJ260" s="84"/>
      <c r="ONK260" s="84"/>
      <c r="ONL260" s="84"/>
      <c r="ONM260" s="84"/>
      <c r="ONN260" s="84"/>
      <c r="ONO260" s="84"/>
      <c r="ONP260" s="84"/>
      <c r="ONQ260" s="84"/>
      <c r="ONR260" s="84"/>
      <c r="ONS260" s="84"/>
      <c r="ONT260" s="84"/>
      <c r="ONU260" s="84"/>
      <c r="ONV260" s="84"/>
      <c r="ONW260" s="84"/>
      <c r="ONX260" s="84"/>
      <c r="ONY260" s="84"/>
      <c r="ONZ260" s="84"/>
      <c r="OOA260" s="84"/>
      <c r="OOB260" s="84"/>
      <c r="OOC260" s="84"/>
      <c r="OOD260" s="84"/>
      <c r="OOE260" s="84"/>
      <c r="OOF260" s="84"/>
      <c r="OOG260" s="84"/>
      <c r="OOH260" s="84"/>
      <c r="OOI260" s="84"/>
      <c r="OOJ260" s="84"/>
      <c r="OOK260" s="84"/>
      <c r="OOL260" s="84"/>
      <c r="OOM260" s="84"/>
      <c r="OON260" s="84"/>
      <c r="OOO260" s="84"/>
      <c r="OOP260" s="84"/>
      <c r="OOQ260" s="84"/>
      <c r="OOR260" s="84"/>
      <c r="OOS260" s="84"/>
      <c r="OOT260" s="84"/>
      <c r="OOU260" s="84"/>
      <c r="OOV260" s="84"/>
      <c r="OOW260" s="84"/>
      <c r="OOX260" s="84"/>
      <c r="OOY260" s="84"/>
      <c r="OOZ260" s="84"/>
      <c r="OPA260" s="84"/>
      <c r="OPB260" s="84"/>
      <c r="OPC260" s="84"/>
      <c r="OPD260" s="84"/>
      <c r="OPE260" s="84"/>
      <c r="OPF260" s="84"/>
      <c r="OPG260" s="84"/>
      <c r="OPH260" s="84"/>
      <c r="OPI260" s="84"/>
      <c r="OPJ260" s="84"/>
      <c r="OPK260" s="84"/>
      <c r="OPL260" s="84"/>
      <c r="OPM260" s="84"/>
      <c r="OPN260" s="84"/>
      <c r="OPO260" s="84"/>
      <c r="OPP260" s="84"/>
      <c r="OPQ260" s="84"/>
      <c r="OPR260" s="84"/>
      <c r="OPS260" s="84"/>
      <c r="OPT260" s="84"/>
      <c r="OPU260" s="84"/>
      <c r="OPV260" s="84"/>
      <c r="OPW260" s="84"/>
      <c r="OPX260" s="84"/>
      <c r="OPY260" s="84"/>
      <c r="OPZ260" s="84"/>
      <c r="OQA260" s="84"/>
      <c r="OQB260" s="84"/>
      <c r="OQC260" s="84"/>
      <c r="OQD260" s="84"/>
      <c r="OQE260" s="84"/>
      <c r="OQF260" s="84"/>
      <c r="OQG260" s="84"/>
      <c r="OQH260" s="84"/>
      <c r="OQI260" s="84"/>
      <c r="OQJ260" s="84"/>
      <c r="OQK260" s="84"/>
      <c r="OQL260" s="84"/>
      <c r="OQM260" s="84"/>
      <c r="OQN260" s="84"/>
      <c r="OQO260" s="84"/>
      <c r="OQP260" s="84"/>
      <c r="OQQ260" s="84"/>
      <c r="OQR260" s="84"/>
      <c r="OQS260" s="84"/>
      <c r="OQT260" s="84"/>
      <c r="OQU260" s="84"/>
      <c r="OQV260" s="84"/>
      <c r="OQW260" s="84"/>
      <c r="OQX260" s="84"/>
      <c r="OQY260" s="84"/>
      <c r="OQZ260" s="84"/>
      <c r="ORA260" s="84"/>
      <c r="ORB260" s="84"/>
      <c r="ORC260" s="84"/>
      <c r="ORD260" s="84"/>
      <c r="ORE260" s="84"/>
      <c r="ORF260" s="84"/>
      <c r="ORG260" s="84"/>
      <c r="ORH260" s="84"/>
      <c r="ORI260" s="84"/>
      <c r="ORJ260" s="84"/>
      <c r="ORK260" s="84"/>
      <c r="ORL260" s="84"/>
      <c r="ORM260" s="84"/>
      <c r="ORN260" s="84"/>
      <c r="ORO260" s="84"/>
      <c r="ORP260" s="84"/>
      <c r="ORQ260" s="84"/>
      <c r="ORR260" s="84"/>
      <c r="ORS260" s="84"/>
      <c r="ORT260" s="84"/>
      <c r="ORU260" s="84"/>
      <c r="ORV260" s="84"/>
      <c r="ORW260" s="84"/>
      <c r="ORX260" s="84"/>
      <c r="ORY260" s="84"/>
      <c r="ORZ260" s="84"/>
      <c r="OSA260" s="84"/>
      <c r="OSB260" s="84"/>
      <c r="OSC260" s="84"/>
      <c r="OSD260" s="84"/>
      <c r="OSE260" s="84"/>
      <c r="OSF260" s="84"/>
      <c r="OSG260" s="84"/>
      <c r="OSH260" s="84"/>
      <c r="OSI260" s="84"/>
      <c r="OSJ260" s="84"/>
      <c r="OSK260" s="84"/>
      <c r="OSL260" s="84"/>
      <c r="OSM260" s="84"/>
      <c r="OSN260" s="84"/>
      <c r="OSO260" s="84"/>
      <c r="OSP260" s="84"/>
      <c r="OSQ260" s="84"/>
      <c r="OSR260" s="84"/>
      <c r="OSS260" s="84"/>
      <c r="OST260" s="84"/>
      <c r="OSU260" s="84"/>
      <c r="OSV260" s="84"/>
      <c r="OSW260" s="84"/>
      <c r="OSX260" s="84"/>
      <c r="OSY260" s="84"/>
      <c r="OSZ260" s="84"/>
      <c r="OTA260" s="84"/>
      <c r="OTB260" s="84"/>
      <c r="OTC260" s="84"/>
      <c r="OTD260" s="84"/>
      <c r="OTE260" s="84"/>
      <c r="OTF260" s="84"/>
      <c r="OTG260" s="84"/>
      <c r="OTH260" s="84"/>
      <c r="OTI260" s="84"/>
      <c r="OTJ260" s="84"/>
      <c r="OTK260" s="84"/>
      <c r="OTL260" s="84"/>
      <c r="OTM260" s="84"/>
      <c r="OTN260" s="84"/>
      <c r="OTO260" s="84"/>
      <c r="OTP260" s="84"/>
      <c r="OTQ260" s="84"/>
      <c r="OTR260" s="84"/>
      <c r="OTS260" s="84"/>
      <c r="OTT260" s="84"/>
      <c r="OTU260" s="84"/>
      <c r="OTV260" s="84"/>
      <c r="OTW260" s="84"/>
      <c r="OTX260" s="84"/>
      <c r="OTY260" s="84"/>
      <c r="OTZ260" s="84"/>
      <c r="OUA260" s="84"/>
      <c r="OUB260" s="84"/>
      <c r="OUC260" s="84"/>
      <c r="OUD260" s="84"/>
      <c r="OUE260" s="84"/>
      <c r="OUF260" s="84"/>
      <c r="OUG260" s="84"/>
      <c r="OUH260" s="84"/>
      <c r="OUI260" s="84"/>
      <c r="OUJ260" s="84"/>
      <c r="OUK260" s="84"/>
      <c r="OUL260" s="84"/>
      <c r="OUM260" s="84"/>
      <c r="OUN260" s="84"/>
      <c r="OUO260" s="84"/>
      <c r="OUP260" s="84"/>
      <c r="OUQ260" s="84"/>
      <c r="OUR260" s="84"/>
      <c r="OUS260" s="84"/>
      <c r="OUT260" s="84"/>
      <c r="OUU260" s="84"/>
      <c r="OUV260" s="84"/>
      <c r="OUW260" s="84"/>
      <c r="OUX260" s="84"/>
      <c r="OUY260" s="84"/>
      <c r="OUZ260" s="84"/>
      <c r="OVA260" s="84"/>
      <c r="OVB260" s="84"/>
      <c r="OVC260" s="84"/>
      <c r="OVD260" s="84"/>
      <c r="OVE260" s="84"/>
      <c r="OVF260" s="84"/>
      <c r="OVG260" s="84"/>
      <c r="OVH260" s="84"/>
      <c r="OVI260" s="84"/>
      <c r="OVJ260" s="84"/>
      <c r="OVK260" s="84"/>
      <c r="OVL260" s="84"/>
      <c r="OVM260" s="84"/>
      <c r="OVN260" s="84"/>
      <c r="OVO260" s="84"/>
      <c r="OVP260" s="84"/>
      <c r="OVQ260" s="84"/>
      <c r="OVR260" s="84"/>
      <c r="OVS260" s="84"/>
      <c r="OVT260" s="84"/>
      <c r="OVU260" s="84"/>
      <c r="OVV260" s="84"/>
      <c r="OVW260" s="84"/>
      <c r="OVX260" s="84"/>
      <c r="OVY260" s="84"/>
      <c r="OVZ260" s="84"/>
      <c r="OWA260" s="84"/>
      <c r="OWB260" s="84"/>
      <c r="OWC260" s="84"/>
      <c r="OWD260" s="84"/>
      <c r="OWE260" s="84"/>
      <c r="OWF260" s="84"/>
      <c r="OWG260" s="84"/>
      <c r="OWH260" s="84"/>
      <c r="OWI260" s="84"/>
      <c r="OWJ260" s="84"/>
      <c r="OWK260" s="84"/>
      <c r="OWL260" s="84"/>
      <c r="OWM260" s="84"/>
      <c r="OWN260" s="84"/>
      <c r="OWO260" s="84"/>
      <c r="OWP260" s="84"/>
      <c r="OWQ260" s="84"/>
      <c r="OWR260" s="84"/>
      <c r="OWS260" s="84"/>
      <c r="OWT260" s="84"/>
      <c r="OWU260" s="84"/>
      <c r="OWV260" s="84"/>
      <c r="OWW260" s="84"/>
      <c r="OWX260" s="84"/>
      <c r="OWY260" s="84"/>
      <c r="OWZ260" s="84"/>
      <c r="OXA260" s="84"/>
      <c r="OXB260" s="84"/>
      <c r="OXC260" s="84"/>
      <c r="OXD260" s="84"/>
      <c r="OXE260" s="84"/>
      <c r="OXF260" s="84"/>
      <c r="OXG260" s="84"/>
      <c r="OXH260" s="84"/>
      <c r="OXI260" s="84"/>
      <c r="OXJ260" s="84"/>
      <c r="OXK260" s="84"/>
      <c r="OXL260" s="84"/>
      <c r="OXM260" s="84"/>
      <c r="OXN260" s="84"/>
      <c r="OXO260" s="84"/>
      <c r="OXP260" s="84"/>
      <c r="OXQ260" s="84"/>
      <c r="OXR260" s="84"/>
      <c r="OXS260" s="84"/>
      <c r="OXT260" s="84"/>
      <c r="OXU260" s="84"/>
      <c r="OXV260" s="84"/>
      <c r="OXW260" s="84"/>
      <c r="OXX260" s="84"/>
      <c r="OXY260" s="84"/>
      <c r="OXZ260" s="84"/>
      <c r="OYA260" s="84"/>
      <c r="OYB260" s="84"/>
      <c r="OYC260" s="84"/>
      <c r="OYD260" s="84"/>
      <c r="OYE260" s="84"/>
      <c r="OYF260" s="84"/>
      <c r="OYG260" s="84"/>
      <c r="OYH260" s="84"/>
      <c r="OYI260" s="84"/>
      <c r="OYJ260" s="84"/>
      <c r="OYK260" s="84"/>
      <c r="OYL260" s="84"/>
      <c r="OYM260" s="84"/>
      <c r="OYN260" s="84"/>
      <c r="OYO260" s="84"/>
      <c r="OYP260" s="84"/>
      <c r="OYQ260" s="84"/>
      <c r="OYR260" s="84"/>
      <c r="OYS260" s="84"/>
      <c r="OYT260" s="84"/>
      <c r="OYU260" s="84"/>
      <c r="OYV260" s="84"/>
      <c r="OYW260" s="84"/>
      <c r="OYX260" s="84"/>
      <c r="OYY260" s="84"/>
      <c r="OYZ260" s="84"/>
      <c r="OZA260" s="84"/>
      <c r="OZB260" s="84"/>
      <c r="OZC260" s="84"/>
      <c r="OZD260" s="84"/>
      <c r="OZE260" s="84"/>
      <c r="OZF260" s="84"/>
      <c r="OZG260" s="84"/>
      <c r="OZH260" s="84"/>
      <c r="OZI260" s="84"/>
      <c r="OZJ260" s="84"/>
      <c r="OZK260" s="84"/>
      <c r="OZL260" s="84"/>
      <c r="OZM260" s="84"/>
      <c r="OZN260" s="84"/>
      <c r="OZO260" s="84"/>
      <c r="OZP260" s="84"/>
      <c r="OZQ260" s="84"/>
      <c r="OZR260" s="84"/>
      <c r="OZS260" s="84"/>
      <c r="OZT260" s="84"/>
      <c r="OZU260" s="84"/>
      <c r="OZV260" s="84"/>
      <c r="OZW260" s="84"/>
      <c r="OZX260" s="84"/>
      <c r="OZY260" s="84"/>
      <c r="OZZ260" s="84"/>
      <c r="PAA260" s="84"/>
      <c r="PAB260" s="84"/>
      <c r="PAC260" s="84"/>
      <c r="PAD260" s="84"/>
      <c r="PAE260" s="84"/>
      <c r="PAF260" s="84"/>
      <c r="PAG260" s="84"/>
      <c r="PAH260" s="84"/>
      <c r="PAI260" s="84"/>
      <c r="PAJ260" s="84"/>
      <c r="PAK260" s="84"/>
      <c r="PAL260" s="84"/>
      <c r="PAM260" s="84"/>
      <c r="PAN260" s="84"/>
      <c r="PAO260" s="84"/>
      <c r="PAP260" s="84"/>
      <c r="PAQ260" s="84"/>
      <c r="PAR260" s="84"/>
      <c r="PAS260" s="84"/>
      <c r="PAT260" s="84"/>
      <c r="PAU260" s="84"/>
      <c r="PAV260" s="84"/>
      <c r="PAW260" s="84"/>
      <c r="PAX260" s="84"/>
      <c r="PAY260" s="84"/>
      <c r="PAZ260" s="84"/>
      <c r="PBA260" s="84"/>
      <c r="PBB260" s="84"/>
      <c r="PBC260" s="84"/>
      <c r="PBD260" s="84"/>
      <c r="PBE260" s="84"/>
      <c r="PBF260" s="84"/>
      <c r="PBG260" s="84"/>
      <c r="PBH260" s="84"/>
      <c r="PBI260" s="84"/>
      <c r="PBJ260" s="84"/>
      <c r="PBK260" s="84"/>
      <c r="PBL260" s="84"/>
      <c r="PBM260" s="84"/>
      <c r="PBN260" s="84"/>
      <c r="PBO260" s="84"/>
      <c r="PBP260" s="84"/>
      <c r="PBQ260" s="84"/>
      <c r="PBR260" s="84"/>
      <c r="PBS260" s="84"/>
      <c r="PBT260" s="84"/>
      <c r="PBU260" s="84"/>
      <c r="PBV260" s="84"/>
      <c r="PBW260" s="84"/>
      <c r="PBX260" s="84"/>
      <c r="PBY260" s="84"/>
      <c r="PBZ260" s="84"/>
      <c r="PCA260" s="84"/>
      <c r="PCB260" s="84"/>
      <c r="PCC260" s="84"/>
      <c r="PCD260" s="84"/>
      <c r="PCE260" s="84"/>
      <c r="PCF260" s="84"/>
      <c r="PCG260" s="84"/>
      <c r="PCH260" s="84"/>
      <c r="PCI260" s="84"/>
      <c r="PCJ260" s="84"/>
      <c r="PCK260" s="84"/>
      <c r="PCL260" s="84"/>
      <c r="PCM260" s="84"/>
      <c r="PCN260" s="84"/>
      <c r="PCO260" s="84"/>
      <c r="PCP260" s="84"/>
      <c r="PCQ260" s="84"/>
      <c r="PCR260" s="84"/>
      <c r="PCS260" s="84"/>
      <c r="PCT260" s="84"/>
      <c r="PCU260" s="84"/>
      <c r="PCV260" s="84"/>
      <c r="PCW260" s="84"/>
      <c r="PCX260" s="84"/>
      <c r="PCY260" s="84"/>
      <c r="PCZ260" s="84"/>
      <c r="PDA260" s="84"/>
      <c r="PDB260" s="84"/>
      <c r="PDC260" s="84"/>
      <c r="PDD260" s="84"/>
      <c r="PDE260" s="84"/>
      <c r="PDF260" s="84"/>
      <c r="PDG260" s="84"/>
      <c r="PDH260" s="84"/>
      <c r="PDI260" s="84"/>
      <c r="PDJ260" s="84"/>
      <c r="PDK260" s="84"/>
      <c r="PDL260" s="84"/>
      <c r="PDM260" s="84"/>
      <c r="PDN260" s="84"/>
      <c r="PDO260" s="84"/>
      <c r="PDP260" s="84"/>
      <c r="PDQ260" s="84"/>
      <c r="PDR260" s="84"/>
      <c r="PDS260" s="84"/>
      <c r="PDT260" s="84"/>
      <c r="PDU260" s="84"/>
      <c r="PDV260" s="84"/>
      <c r="PDW260" s="84"/>
      <c r="PDX260" s="84"/>
      <c r="PDY260" s="84"/>
      <c r="PDZ260" s="84"/>
      <c r="PEA260" s="84"/>
      <c r="PEB260" s="84"/>
      <c r="PEC260" s="84"/>
      <c r="PED260" s="84"/>
      <c r="PEE260" s="84"/>
      <c r="PEF260" s="84"/>
      <c r="PEG260" s="84"/>
      <c r="PEH260" s="84"/>
      <c r="PEI260" s="84"/>
      <c r="PEJ260" s="84"/>
      <c r="PEK260" s="84"/>
      <c r="PEL260" s="84"/>
      <c r="PEM260" s="84"/>
      <c r="PEN260" s="84"/>
      <c r="PEO260" s="84"/>
      <c r="PEP260" s="84"/>
      <c r="PEQ260" s="84"/>
      <c r="PER260" s="84"/>
      <c r="PES260" s="84"/>
      <c r="PET260" s="84"/>
      <c r="PEU260" s="84"/>
      <c r="PEV260" s="84"/>
      <c r="PEW260" s="84"/>
      <c r="PEX260" s="84"/>
      <c r="PEY260" s="84"/>
      <c r="PEZ260" s="84"/>
      <c r="PFA260" s="84"/>
      <c r="PFB260" s="84"/>
      <c r="PFC260" s="84"/>
      <c r="PFD260" s="84"/>
      <c r="PFE260" s="84"/>
      <c r="PFF260" s="84"/>
      <c r="PFG260" s="84"/>
      <c r="PFH260" s="84"/>
      <c r="PFI260" s="84"/>
      <c r="PFJ260" s="84"/>
      <c r="PFK260" s="84"/>
      <c r="PFL260" s="84"/>
      <c r="PFM260" s="84"/>
      <c r="PFN260" s="84"/>
      <c r="PFO260" s="84"/>
      <c r="PFP260" s="84"/>
      <c r="PFQ260" s="84"/>
      <c r="PFR260" s="84"/>
      <c r="PFS260" s="84"/>
      <c r="PFT260" s="84"/>
      <c r="PFU260" s="84"/>
      <c r="PFV260" s="84"/>
      <c r="PFW260" s="84"/>
      <c r="PFX260" s="84"/>
      <c r="PFY260" s="84"/>
      <c r="PFZ260" s="84"/>
      <c r="PGA260" s="84"/>
      <c r="PGB260" s="84"/>
      <c r="PGC260" s="84"/>
      <c r="PGD260" s="84"/>
      <c r="PGE260" s="84"/>
      <c r="PGF260" s="84"/>
      <c r="PGG260" s="84"/>
      <c r="PGH260" s="84"/>
      <c r="PGI260" s="84"/>
      <c r="PGJ260" s="84"/>
      <c r="PGK260" s="84"/>
      <c r="PGL260" s="84"/>
      <c r="PGM260" s="84"/>
      <c r="PGN260" s="84"/>
      <c r="PGO260" s="84"/>
      <c r="PGP260" s="84"/>
      <c r="PGQ260" s="84"/>
      <c r="PGR260" s="84"/>
      <c r="PGS260" s="84"/>
      <c r="PGT260" s="84"/>
      <c r="PGU260" s="84"/>
      <c r="PGV260" s="84"/>
      <c r="PGW260" s="84"/>
      <c r="PGX260" s="84"/>
      <c r="PGY260" s="84"/>
      <c r="PGZ260" s="84"/>
      <c r="PHA260" s="84"/>
      <c r="PHB260" s="84"/>
      <c r="PHC260" s="84"/>
      <c r="PHD260" s="84"/>
      <c r="PHE260" s="84"/>
      <c r="PHF260" s="84"/>
      <c r="PHG260" s="84"/>
      <c r="PHH260" s="84"/>
      <c r="PHI260" s="84"/>
      <c r="PHJ260" s="84"/>
      <c r="PHK260" s="84"/>
      <c r="PHL260" s="84"/>
      <c r="PHM260" s="84"/>
      <c r="PHN260" s="84"/>
      <c r="PHO260" s="84"/>
      <c r="PHP260" s="84"/>
      <c r="PHQ260" s="84"/>
      <c r="PHR260" s="84"/>
      <c r="PHS260" s="84"/>
      <c r="PHT260" s="84"/>
      <c r="PHU260" s="84"/>
      <c r="PHV260" s="84"/>
      <c r="PHW260" s="84"/>
      <c r="PHX260" s="84"/>
      <c r="PHY260" s="84"/>
      <c r="PHZ260" s="84"/>
      <c r="PIA260" s="84"/>
      <c r="PIB260" s="84"/>
      <c r="PIC260" s="84"/>
      <c r="PID260" s="84"/>
      <c r="PIE260" s="84"/>
      <c r="PIF260" s="84"/>
      <c r="PIG260" s="84"/>
      <c r="PIH260" s="84"/>
      <c r="PII260" s="84"/>
      <c r="PIJ260" s="84"/>
      <c r="PIK260" s="84"/>
      <c r="PIL260" s="84"/>
      <c r="PIM260" s="84"/>
      <c r="PIN260" s="84"/>
      <c r="PIO260" s="84"/>
      <c r="PIP260" s="84"/>
      <c r="PIQ260" s="84"/>
      <c r="PIR260" s="84"/>
      <c r="PIS260" s="84"/>
      <c r="PIT260" s="84"/>
      <c r="PIU260" s="84"/>
      <c r="PIV260" s="84"/>
      <c r="PIW260" s="84"/>
      <c r="PIX260" s="84"/>
      <c r="PIY260" s="84"/>
      <c r="PIZ260" s="84"/>
      <c r="PJA260" s="84"/>
      <c r="PJB260" s="84"/>
      <c r="PJC260" s="84"/>
      <c r="PJD260" s="84"/>
      <c r="PJE260" s="84"/>
      <c r="PJF260" s="84"/>
      <c r="PJG260" s="84"/>
      <c r="PJH260" s="84"/>
      <c r="PJI260" s="84"/>
      <c r="PJJ260" s="84"/>
      <c r="PJK260" s="84"/>
      <c r="PJL260" s="84"/>
      <c r="PJM260" s="84"/>
      <c r="PJN260" s="84"/>
      <c r="PJO260" s="84"/>
      <c r="PJP260" s="84"/>
      <c r="PJQ260" s="84"/>
      <c r="PJR260" s="84"/>
      <c r="PJS260" s="84"/>
      <c r="PJT260" s="84"/>
      <c r="PJU260" s="84"/>
      <c r="PJV260" s="84"/>
      <c r="PJW260" s="84"/>
      <c r="PJX260" s="84"/>
      <c r="PJY260" s="84"/>
      <c r="PJZ260" s="84"/>
      <c r="PKA260" s="84"/>
      <c r="PKB260" s="84"/>
      <c r="PKC260" s="84"/>
      <c r="PKD260" s="84"/>
      <c r="PKE260" s="84"/>
      <c r="PKF260" s="84"/>
      <c r="PKG260" s="84"/>
      <c r="PKH260" s="84"/>
      <c r="PKI260" s="84"/>
      <c r="PKJ260" s="84"/>
      <c r="PKK260" s="84"/>
      <c r="PKL260" s="84"/>
      <c r="PKM260" s="84"/>
      <c r="PKN260" s="84"/>
      <c r="PKO260" s="84"/>
      <c r="PKP260" s="84"/>
      <c r="PKQ260" s="84"/>
      <c r="PKR260" s="84"/>
      <c r="PKS260" s="84"/>
      <c r="PKT260" s="84"/>
      <c r="PKU260" s="84"/>
      <c r="PKV260" s="84"/>
      <c r="PKW260" s="84"/>
      <c r="PKX260" s="84"/>
      <c r="PKY260" s="84"/>
      <c r="PKZ260" s="84"/>
      <c r="PLA260" s="84"/>
      <c r="PLB260" s="84"/>
      <c r="PLC260" s="84"/>
      <c r="PLD260" s="84"/>
      <c r="PLE260" s="84"/>
      <c r="PLF260" s="84"/>
      <c r="PLG260" s="84"/>
      <c r="PLH260" s="84"/>
      <c r="PLI260" s="84"/>
      <c r="PLJ260" s="84"/>
      <c r="PLK260" s="84"/>
      <c r="PLL260" s="84"/>
      <c r="PLM260" s="84"/>
      <c r="PLN260" s="84"/>
      <c r="PLO260" s="84"/>
      <c r="PLP260" s="84"/>
      <c r="PLQ260" s="84"/>
      <c r="PLR260" s="84"/>
      <c r="PLS260" s="84"/>
      <c r="PLT260" s="84"/>
      <c r="PLU260" s="84"/>
      <c r="PLV260" s="84"/>
      <c r="PLW260" s="84"/>
      <c r="PLX260" s="84"/>
      <c r="PLY260" s="84"/>
      <c r="PLZ260" s="84"/>
      <c r="PMA260" s="84"/>
      <c r="PMB260" s="84"/>
      <c r="PMC260" s="84"/>
      <c r="PMD260" s="84"/>
      <c r="PME260" s="84"/>
      <c r="PMF260" s="84"/>
      <c r="PMG260" s="84"/>
      <c r="PMH260" s="84"/>
      <c r="PMI260" s="84"/>
      <c r="PMJ260" s="84"/>
      <c r="PMK260" s="84"/>
      <c r="PML260" s="84"/>
      <c r="PMM260" s="84"/>
      <c r="PMN260" s="84"/>
      <c r="PMO260" s="84"/>
      <c r="PMP260" s="84"/>
      <c r="PMQ260" s="84"/>
      <c r="PMR260" s="84"/>
      <c r="PMS260" s="84"/>
      <c r="PMT260" s="84"/>
      <c r="PMU260" s="84"/>
      <c r="PMV260" s="84"/>
      <c r="PMW260" s="84"/>
      <c r="PMX260" s="84"/>
      <c r="PMY260" s="84"/>
      <c r="PMZ260" s="84"/>
      <c r="PNA260" s="84"/>
      <c r="PNB260" s="84"/>
      <c r="PNC260" s="84"/>
      <c r="PND260" s="84"/>
      <c r="PNE260" s="84"/>
      <c r="PNF260" s="84"/>
      <c r="PNG260" s="84"/>
      <c r="PNH260" s="84"/>
      <c r="PNI260" s="84"/>
      <c r="PNJ260" s="84"/>
      <c r="PNK260" s="84"/>
      <c r="PNL260" s="84"/>
      <c r="PNM260" s="84"/>
      <c r="PNN260" s="84"/>
      <c r="PNO260" s="84"/>
      <c r="PNP260" s="84"/>
      <c r="PNQ260" s="84"/>
      <c r="PNR260" s="84"/>
      <c r="PNS260" s="84"/>
      <c r="PNT260" s="84"/>
      <c r="PNU260" s="84"/>
      <c r="PNV260" s="84"/>
      <c r="PNW260" s="84"/>
      <c r="PNX260" s="84"/>
      <c r="PNY260" s="84"/>
      <c r="PNZ260" s="84"/>
      <c r="POA260" s="84"/>
      <c r="POB260" s="84"/>
      <c r="POC260" s="84"/>
      <c r="POD260" s="84"/>
      <c r="POE260" s="84"/>
      <c r="POF260" s="84"/>
      <c r="POG260" s="84"/>
      <c r="POH260" s="84"/>
      <c r="POI260" s="84"/>
      <c r="POJ260" s="84"/>
      <c r="POK260" s="84"/>
      <c r="POL260" s="84"/>
      <c r="POM260" s="84"/>
      <c r="PON260" s="84"/>
      <c r="POO260" s="84"/>
      <c r="POP260" s="84"/>
      <c r="POQ260" s="84"/>
      <c r="POR260" s="84"/>
      <c r="POS260" s="84"/>
      <c r="POT260" s="84"/>
      <c r="POU260" s="84"/>
      <c r="POV260" s="84"/>
      <c r="POW260" s="84"/>
      <c r="POX260" s="84"/>
      <c r="POY260" s="84"/>
      <c r="POZ260" s="84"/>
      <c r="PPA260" s="84"/>
      <c r="PPB260" s="84"/>
      <c r="PPC260" s="84"/>
      <c r="PPD260" s="84"/>
      <c r="PPE260" s="84"/>
      <c r="PPF260" s="84"/>
      <c r="PPG260" s="84"/>
      <c r="PPH260" s="84"/>
      <c r="PPI260" s="84"/>
      <c r="PPJ260" s="84"/>
      <c r="PPK260" s="84"/>
      <c r="PPL260" s="84"/>
      <c r="PPM260" s="84"/>
      <c r="PPN260" s="84"/>
      <c r="PPO260" s="84"/>
      <c r="PPP260" s="84"/>
      <c r="PPQ260" s="84"/>
      <c r="PPR260" s="84"/>
      <c r="PPS260" s="84"/>
      <c r="PPT260" s="84"/>
      <c r="PPU260" s="84"/>
      <c r="PPV260" s="84"/>
      <c r="PPW260" s="84"/>
      <c r="PPX260" s="84"/>
      <c r="PPY260" s="84"/>
      <c r="PPZ260" s="84"/>
      <c r="PQA260" s="84"/>
      <c r="PQB260" s="84"/>
      <c r="PQC260" s="84"/>
      <c r="PQD260" s="84"/>
      <c r="PQE260" s="84"/>
      <c r="PQF260" s="84"/>
      <c r="PQG260" s="84"/>
      <c r="PQH260" s="84"/>
      <c r="PQI260" s="84"/>
      <c r="PQJ260" s="84"/>
      <c r="PQK260" s="84"/>
      <c r="PQL260" s="84"/>
      <c r="PQM260" s="84"/>
      <c r="PQN260" s="84"/>
      <c r="PQO260" s="84"/>
      <c r="PQP260" s="84"/>
      <c r="PQQ260" s="84"/>
      <c r="PQR260" s="84"/>
      <c r="PQS260" s="84"/>
      <c r="PQT260" s="84"/>
      <c r="PQU260" s="84"/>
      <c r="PQV260" s="84"/>
      <c r="PQW260" s="84"/>
      <c r="PQX260" s="84"/>
      <c r="PQY260" s="84"/>
      <c r="PQZ260" s="84"/>
      <c r="PRA260" s="84"/>
      <c r="PRB260" s="84"/>
      <c r="PRC260" s="84"/>
      <c r="PRD260" s="84"/>
      <c r="PRE260" s="84"/>
      <c r="PRF260" s="84"/>
      <c r="PRG260" s="84"/>
      <c r="PRH260" s="84"/>
      <c r="PRI260" s="84"/>
      <c r="PRJ260" s="84"/>
      <c r="PRK260" s="84"/>
      <c r="PRL260" s="84"/>
      <c r="PRM260" s="84"/>
      <c r="PRN260" s="84"/>
      <c r="PRO260" s="84"/>
      <c r="PRP260" s="84"/>
      <c r="PRQ260" s="84"/>
      <c r="PRR260" s="84"/>
      <c r="PRS260" s="84"/>
      <c r="PRT260" s="84"/>
      <c r="PRU260" s="84"/>
      <c r="PRV260" s="84"/>
      <c r="PRW260" s="84"/>
      <c r="PRX260" s="84"/>
      <c r="PRY260" s="84"/>
      <c r="PRZ260" s="84"/>
      <c r="PSA260" s="84"/>
      <c r="PSB260" s="84"/>
      <c r="PSC260" s="84"/>
      <c r="PSD260" s="84"/>
      <c r="PSE260" s="84"/>
      <c r="PSF260" s="84"/>
      <c r="PSG260" s="84"/>
      <c r="PSH260" s="84"/>
      <c r="PSI260" s="84"/>
      <c r="PSJ260" s="84"/>
      <c r="PSK260" s="84"/>
      <c r="PSL260" s="84"/>
      <c r="PSM260" s="84"/>
      <c r="PSN260" s="84"/>
      <c r="PSO260" s="84"/>
      <c r="PSP260" s="84"/>
      <c r="PSQ260" s="84"/>
      <c r="PSR260" s="84"/>
      <c r="PSS260" s="84"/>
      <c r="PST260" s="84"/>
      <c r="PSU260" s="84"/>
      <c r="PSV260" s="84"/>
      <c r="PSW260" s="84"/>
      <c r="PSX260" s="84"/>
      <c r="PSY260" s="84"/>
      <c r="PSZ260" s="84"/>
      <c r="PTA260" s="84"/>
      <c r="PTB260" s="84"/>
      <c r="PTC260" s="84"/>
      <c r="PTD260" s="84"/>
      <c r="PTE260" s="84"/>
      <c r="PTF260" s="84"/>
      <c r="PTG260" s="84"/>
      <c r="PTH260" s="84"/>
      <c r="PTI260" s="84"/>
      <c r="PTJ260" s="84"/>
      <c r="PTK260" s="84"/>
      <c r="PTL260" s="84"/>
      <c r="PTM260" s="84"/>
      <c r="PTN260" s="84"/>
      <c r="PTO260" s="84"/>
      <c r="PTP260" s="84"/>
      <c r="PTQ260" s="84"/>
      <c r="PTR260" s="84"/>
      <c r="PTS260" s="84"/>
      <c r="PTT260" s="84"/>
      <c r="PTU260" s="84"/>
      <c r="PTV260" s="84"/>
      <c r="PTW260" s="84"/>
      <c r="PTX260" s="84"/>
      <c r="PTY260" s="84"/>
      <c r="PTZ260" s="84"/>
      <c r="PUA260" s="84"/>
      <c r="PUB260" s="84"/>
      <c r="PUC260" s="84"/>
      <c r="PUD260" s="84"/>
      <c r="PUE260" s="84"/>
      <c r="PUF260" s="84"/>
      <c r="PUG260" s="84"/>
      <c r="PUH260" s="84"/>
      <c r="PUI260" s="84"/>
      <c r="PUJ260" s="84"/>
      <c r="PUK260" s="84"/>
      <c r="PUL260" s="84"/>
      <c r="PUM260" s="84"/>
      <c r="PUN260" s="84"/>
      <c r="PUO260" s="84"/>
      <c r="PUP260" s="84"/>
      <c r="PUQ260" s="84"/>
      <c r="PUR260" s="84"/>
      <c r="PUS260" s="84"/>
      <c r="PUT260" s="84"/>
      <c r="PUU260" s="84"/>
      <c r="PUV260" s="84"/>
      <c r="PUW260" s="84"/>
      <c r="PUX260" s="84"/>
      <c r="PUY260" s="84"/>
      <c r="PUZ260" s="84"/>
      <c r="PVA260" s="84"/>
      <c r="PVB260" s="84"/>
      <c r="PVC260" s="84"/>
      <c r="PVD260" s="84"/>
      <c r="PVE260" s="84"/>
      <c r="PVF260" s="84"/>
      <c r="PVG260" s="84"/>
      <c r="PVH260" s="84"/>
      <c r="PVI260" s="84"/>
      <c r="PVJ260" s="84"/>
      <c r="PVK260" s="84"/>
      <c r="PVL260" s="84"/>
      <c r="PVM260" s="84"/>
      <c r="PVN260" s="84"/>
      <c r="PVO260" s="84"/>
      <c r="PVP260" s="84"/>
      <c r="PVQ260" s="84"/>
      <c r="PVR260" s="84"/>
      <c r="PVS260" s="84"/>
      <c r="PVT260" s="84"/>
      <c r="PVU260" s="84"/>
      <c r="PVV260" s="84"/>
      <c r="PVW260" s="84"/>
      <c r="PVX260" s="84"/>
      <c r="PVY260" s="84"/>
      <c r="PVZ260" s="84"/>
      <c r="PWA260" s="84"/>
      <c r="PWB260" s="84"/>
      <c r="PWC260" s="84"/>
      <c r="PWD260" s="84"/>
      <c r="PWE260" s="84"/>
      <c r="PWF260" s="84"/>
      <c r="PWG260" s="84"/>
      <c r="PWH260" s="84"/>
      <c r="PWI260" s="84"/>
      <c r="PWJ260" s="84"/>
      <c r="PWK260" s="84"/>
      <c r="PWL260" s="84"/>
      <c r="PWM260" s="84"/>
      <c r="PWN260" s="84"/>
      <c r="PWO260" s="84"/>
      <c r="PWP260" s="84"/>
      <c r="PWQ260" s="84"/>
      <c r="PWR260" s="84"/>
      <c r="PWS260" s="84"/>
      <c r="PWT260" s="84"/>
      <c r="PWU260" s="84"/>
      <c r="PWV260" s="84"/>
      <c r="PWW260" s="84"/>
      <c r="PWX260" s="84"/>
      <c r="PWY260" s="84"/>
      <c r="PWZ260" s="84"/>
      <c r="PXA260" s="84"/>
      <c r="PXB260" s="84"/>
      <c r="PXC260" s="84"/>
      <c r="PXD260" s="84"/>
      <c r="PXE260" s="84"/>
      <c r="PXF260" s="84"/>
      <c r="PXG260" s="84"/>
      <c r="PXH260" s="84"/>
      <c r="PXI260" s="84"/>
      <c r="PXJ260" s="84"/>
      <c r="PXK260" s="84"/>
      <c r="PXL260" s="84"/>
      <c r="PXM260" s="84"/>
      <c r="PXN260" s="84"/>
      <c r="PXO260" s="84"/>
      <c r="PXP260" s="84"/>
      <c r="PXQ260" s="84"/>
      <c r="PXR260" s="84"/>
      <c r="PXS260" s="84"/>
      <c r="PXT260" s="84"/>
      <c r="PXU260" s="84"/>
      <c r="PXV260" s="84"/>
      <c r="PXW260" s="84"/>
      <c r="PXX260" s="84"/>
      <c r="PXY260" s="84"/>
      <c r="PXZ260" s="84"/>
      <c r="PYA260" s="84"/>
      <c r="PYB260" s="84"/>
      <c r="PYC260" s="84"/>
      <c r="PYD260" s="84"/>
      <c r="PYE260" s="84"/>
      <c r="PYF260" s="84"/>
      <c r="PYG260" s="84"/>
      <c r="PYH260" s="84"/>
      <c r="PYI260" s="84"/>
      <c r="PYJ260" s="84"/>
      <c r="PYK260" s="84"/>
      <c r="PYL260" s="84"/>
      <c r="PYM260" s="84"/>
      <c r="PYN260" s="84"/>
      <c r="PYO260" s="84"/>
      <c r="PYP260" s="84"/>
      <c r="PYQ260" s="84"/>
      <c r="PYR260" s="84"/>
      <c r="PYS260" s="84"/>
      <c r="PYT260" s="84"/>
      <c r="PYU260" s="84"/>
      <c r="PYV260" s="84"/>
      <c r="PYW260" s="84"/>
      <c r="PYX260" s="84"/>
      <c r="PYY260" s="84"/>
      <c r="PYZ260" s="84"/>
      <c r="PZA260" s="84"/>
      <c r="PZB260" s="84"/>
      <c r="PZC260" s="84"/>
      <c r="PZD260" s="84"/>
      <c r="PZE260" s="84"/>
      <c r="PZF260" s="84"/>
      <c r="PZG260" s="84"/>
      <c r="PZH260" s="84"/>
      <c r="PZI260" s="84"/>
      <c r="PZJ260" s="84"/>
      <c r="PZK260" s="84"/>
      <c r="PZL260" s="84"/>
      <c r="PZM260" s="84"/>
      <c r="PZN260" s="84"/>
      <c r="PZO260" s="84"/>
      <c r="PZP260" s="84"/>
      <c r="PZQ260" s="84"/>
      <c r="PZR260" s="84"/>
      <c r="PZS260" s="84"/>
      <c r="PZT260" s="84"/>
      <c r="PZU260" s="84"/>
      <c r="PZV260" s="84"/>
      <c r="PZW260" s="84"/>
      <c r="PZX260" s="84"/>
      <c r="PZY260" s="84"/>
      <c r="PZZ260" s="84"/>
      <c r="QAA260" s="84"/>
      <c r="QAB260" s="84"/>
      <c r="QAC260" s="84"/>
      <c r="QAD260" s="84"/>
      <c r="QAE260" s="84"/>
      <c r="QAF260" s="84"/>
      <c r="QAG260" s="84"/>
      <c r="QAH260" s="84"/>
      <c r="QAI260" s="84"/>
      <c r="QAJ260" s="84"/>
      <c r="QAK260" s="84"/>
      <c r="QAL260" s="84"/>
      <c r="QAM260" s="84"/>
      <c r="QAN260" s="84"/>
      <c r="QAO260" s="84"/>
      <c r="QAP260" s="84"/>
      <c r="QAQ260" s="84"/>
      <c r="QAR260" s="84"/>
      <c r="QAS260" s="84"/>
      <c r="QAT260" s="84"/>
      <c r="QAU260" s="84"/>
      <c r="QAV260" s="84"/>
      <c r="QAW260" s="84"/>
      <c r="QAX260" s="84"/>
      <c r="QAY260" s="84"/>
      <c r="QAZ260" s="84"/>
      <c r="QBA260" s="84"/>
      <c r="QBB260" s="84"/>
      <c r="QBC260" s="84"/>
      <c r="QBD260" s="84"/>
      <c r="QBE260" s="84"/>
      <c r="QBF260" s="84"/>
      <c r="QBG260" s="84"/>
      <c r="QBH260" s="84"/>
      <c r="QBI260" s="84"/>
      <c r="QBJ260" s="84"/>
      <c r="QBK260" s="84"/>
      <c r="QBL260" s="84"/>
      <c r="QBM260" s="84"/>
      <c r="QBN260" s="84"/>
      <c r="QBO260" s="84"/>
      <c r="QBP260" s="84"/>
      <c r="QBQ260" s="84"/>
      <c r="QBR260" s="84"/>
      <c r="QBS260" s="84"/>
      <c r="QBT260" s="84"/>
      <c r="QBU260" s="84"/>
      <c r="QBV260" s="84"/>
      <c r="QBW260" s="84"/>
      <c r="QBX260" s="84"/>
      <c r="QBY260" s="84"/>
      <c r="QBZ260" s="84"/>
      <c r="QCA260" s="84"/>
      <c r="QCB260" s="84"/>
      <c r="QCC260" s="84"/>
      <c r="QCD260" s="84"/>
      <c r="QCE260" s="84"/>
      <c r="QCF260" s="84"/>
      <c r="QCG260" s="84"/>
      <c r="QCH260" s="84"/>
      <c r="QCI260" s="84"/>
      <c r="QCJ260" s="84"/>
      <c r="QCK260" s="84"/>
      <c r="QCL260" s="84"/>
      <c r="QCM260" s="84"/>
      <c r="QCN260" s="84"/>
      <c r="QCO260" s="84"/>
      <c r="QCP260" s="84"/>
      <c r="QCQ260" s="84"/>
      <c r="QCR260" s="84"/>
      <c r="QCS260" s="84"/>
      <c r="QCT260" s="84"/>
      <c r="QCU260" s="84"/>
      <c r="QCV260" s="84"/>
      <c r="QCW260" s="84"/>
      <c r="QCX260" s="84"/>
      <c r="QCY260" s="84"/>
      <c r="QCZ260" s="84"/>
      <c r="QDA260" s="84"/>
      <c r="QDB260" s="84"/>
      <c r="QDC260" s="84"/>
      <c r="QDD260" s="84"/>
      <c r="QDE260" s="84"/>
      <c r="QDF260" s="84"/>
      <c r="QDG260" s="84"/>
      <c r="QDH260" s="84"/>
      <c r="QDI260" s="84"/>
      <c r="QDJ260" s="84"/>
      <c r="QDK260" s="84"/>
      <c r="QDL260" s="84"/>
      <c r="QDM260" s="84"/>
      <c r="QDN260" s="84"/>
      <c r="QDO260" s="84"/>
      <c r="QDP260" s="84"/>
      <c r="QDQ260" s="84"/>
      <c r="QDR260" s="84"/>
      <c r="QDS260" s="84"/>
      <c r="QDT260" s="84"/>
      <c r="QDU260" s="84"/>
      <c r="QDV260" s="84"/>
      <c r="QDW260" s="84"/>
      <c r="QDX260" s="84"/>
      <c r="QDY260" s="84"/>
      <c r="QDZ260" s="84"/>
      <c r="QEA260" s="84"/>
      <c r="QEB260" s="84"/>
      <c r="QEC260" s="84"/>
      <c r="QED260" s="84"/>
      <c r="QEE260" s="84"/>
      <c r="QEF260" s="84"/>
      <c r="QEG260" s="84"/>
      <c r="QEH260" s="84"/>
      <c r="QEI260" s="84"/>
      <c r="QEJ260" s="84"/>
      <c r="QEK260" s="84"/>
      <c r="QEL260" s="84"/>
      <c r="QEM260" s="84"/>
      <c r="QEN260" s="84"/>
      <c r="QEO260" s="84"/>
      <c r="QEP260" s="84"/>
      <c r="QEQ260" s="84"/>
      <c r="QER260" s="84"/>
      <c r="QES260" s="84"/>
      <c r="QET260" s="84"/>
      <c r="QEU260" s="84"/>
      <c r="QEV260" s="84"/>
      <c r="QEW260" s="84"/>
      <c r="QEX260" s="84"/>
      <c r="QEY260" s="84"/>
      <c r="QEZ260" s="84"/>
      <c r="QFA260" s="84"/>
      <c r="QFB260" s="84"/>
      <c r="QFC260" s="84"/>
      <c r="QFD260" s="84"/>
      <c r="QFE260" s="84"/>
      <c r="QFF260" s="84"/>
      <c r="QFG260" s="84"/>
      <c r="QFH260" s="84"/>
      <c r="QFI260" s="84"/>
      <c r="QFJ260" s="84"/>
      <c r="QFK260" s="84"/>
      <c r="QFL260" s="84"/>
      <c r="QFM260" s="84"/>
      <c r="QFN260" s="84"/>
      <c r="QFO260" s="84"/>
      <c r="QFP260" s="84"/>
      <c r="QFQ260" s="84"/>
      <c r="QFR260" s="84"/>
      <c r="QFS260" s="84"/>
      <c r="QFT260" s="84"/>
      <c r="QFU260" s="84"/>
      <c r="QFV260" s="84"/>
      <c r="QFW260" s="84"/>
      <c r="QFX260" s="84"/>
      <c r="QFY260" s="84"/>
      <c r="QFZ260" s="84"/>
      <c r="QGA260" s="84"/>
      <c r="QGB260" s="84"/>
      <c r="QGC260" s="84"/>
      <c r="QGD260" s="84"/>
      <c r="QGE260" s="84"/>
      <c r="QGF260" s="84"/>
      <c r="QGG260" s="84"/>
      <c r="QGH260" s="84"/>
      <c r="QGI260" s="84"/>
      <c r="QGJ260" s="84"/>
      <c r="QGK260" s="84"/>
      <c r="QGL260" s="84"/>
      <c r="QGM260" s="84"/>
      <c r="QGN260" s="84"/>
      <c r="QGO260" s="84"/>
      <c r="QGP260" s="84"/>
      <c r="QGQ260" s="84"/>
      <c r="QGR260" s="84"/>
      <c r="QGS260" s="84"/>
      <c r="QGT260" s="84"/>
      <c r="QGU260" s="84"/>
      <c r="QGV260" s="84"/>
      <c r="QGW260" s="84"/>
      <c r="QGX260" s="84"/>
      <c r="QGY260" s="84"/>
      <c r="QGZ260" s="84"/>
      <c r="QHA260" s="84"/>
      <c r="QHB260" s="84"/>
      <c r="QHC260" s="84"/>
      <c r="QHD260" s="84"/>
      <c r="QHE260" s="84"/>
      <c r="QHF260" s="84"/>
      <c r="QHG260" s="84"/>
      <c r="QHH260" s="84"/>
      <c r="QHI260" s="84"/>
      <c r="QHJ260" s="84"/>
      <c r="QHK260" s="84"/>
      <c r="QHL260" s="84"/>
      <c r="QHM260" s="84"/>
      <c r="QHN260" s="84"/>
      <c r="QHO260" s="84"/>
      <c r="QHP260" s="84"/>
      <c r="QHQ260" s="84"/>
      <c r="QHR260" s="84"/>
      <c r="QHS260" s="84"/>
      <c r="QHT260" s="84"/>
      <c r="QHU260" s="84"/>
      <c r="QHV260" s="84"/>
      <c r="QHW260" s="84"/>
      <c r="QHX260" s="84"/>
      <c r="QHY260" s="84"/>
      <c r="QHZ260" s="84"/>
      <c r="QIA260" s="84"/>
      <c r="QIB260" s="84"/>
      <c r="QIC260" s="84"/>
      <c r="QID260" s="84"/>
      <c r="QIE260" s="84"/>
      <c r="QIF260" s="84"/>
      <c r="QIG260" s="84"/>
      <c r="QIH260" s="84"/>
      <c r="QII260" s="84"/>
      <c r="QIJ260" s="84"/>
      <c r="QIK260" s="84"/>
      <c r="QIL260" s="84"/>
      <c r="QIM260" s="84"/>
      <c r="QIN260" s="84"/>
      <c r="QIO260" s="84"/>
      <c r="QIP260" s="84"/>
      <c r="QIQ260" s="84"/>
      <c r="QIR260" s="84"/>
      <c r="QIS260" s="84"/>
      <c r="QIT260" s="84"/>
      <c r="QIU260" s="84"/>
      <c r="QIV260" s="84"/>
      <c r="QIW260" s="84"/>
      <c r="QIX260" s="84"/>
      <c r="QIY260" s="84"/>
      <c r="QIZ260" s="84"/>
      <c r="QJA260" s="84"/>
      <c r="QJB260" s="84"/>
      <c r="QJC260" s="84"/>
      <c r="QJD260" s="84"/>
      <c r="QJE260" s="84"/>
      <c r="QJF260" s="84"/>
      <c r="QJG260" s="84"/>
      <c r="QJH260" s="84"/>
      <c r="QJI260" s="84"/>
      <c r="QJJ260" s="84"/>
      <c r="QJK260" s="84"/>
      <c r="QJL260" s="84"/>
      <c r="QJM260" s="84"/>
      <c r="QJN260" s="84"/>
      <c r="QJO260" s="84"/>
      <c r="QJP260" s="84"/>
      <c r="QJQ260" s="84"/>
      <c r="QJR260" s="84"/>
      <c r="QJS260" s="84"/>
      <c r="QJT260" s="84"/>
      <c r="QJU260" s="84"/>
      <c r="QJV260" s="84"/>
      <c r="QJW260" s="84"/>
      <c r="QJX260" s="84"/>
      <c r="QJY260" s="84"/>
      <c r="QJZ260" s="84"/>
      <c r="QKA260" s="84"/>
      <c r="QKB260" s="84"/>
      <c r="QKC260" s="84"/>
      <c r="QKD260" s="84"/>
      <c r="QKE260" s="84"/>
      <c r="QKF260" s="84"/>
      <c r="QKG260" s="84"/>
      <c r="QKH260" s="84"/>
      <c r="QKI260" s="84"/>
      <c r="QKJ260" s="84"/>
      <c r="QKK260" s="84"/>
      <c r="QKL260" s="84"/>
      <c r="QKM260" s="84"/>
      <c r="QKN260" s="84"/>
      <c r="QKO260" s="84"/>
      <c r="QKP260" s="84"/>
      <c r="QKQ260" s="84"/>
      <c r="QKR260" s="84"/>
      <c r="QKS260" s="84"/>
      <c r="QKT260" s="84"/>
      <c r="QKU260" s="84"/>
      <c r="QKV260" s="84"/>
      <c r="QKW260" s="84"/>
      <c r="QKX260" s="84"/>
      <c r="QKY260" s="84"/>
      <c r="QKZ260" s="84"/>
      <c r="QLA260" s="84"/>
      <c r="QLB260" s="84"/>
      <c r="QLC260" s="84"/>
      <c r="QLD260" s="84"/>
      <c r="QLE260" s="84"/>
      <c r="QLF260" s="84"/>
      <c r="QLG260" s="84"/>
      <c r="QLH260" s="84"/>
      <c r="QLI260" s="84"/>
      <c r="QLJ260" s="84"/>
      <c r="QLK260" s="84"/>
      <c r="QLL260" s="84"/>
      <c r="QLM260" s="84"/>
      <c r="QLN260" s="84"/>
      <c r="QLO260" s="84"/>
      <c r="QLP260" s="84"/>
      <c r="QLQ260" s="84"/>
      <c r="QLR260" s="84"/>
      <c r="QLS260" s="84"/>
      <c r="QLT260" s="84"/>
      <c r="QLU260" s="84"/>
      <c r="QLV260" s="84"/>
      <c r="QLW260" s="84"/>
      <c r="QLX260" s="84"/>
      <c r="QLY260" s="84"/>
      <c r="QLZ260" s="84"/>
      <c r="QMA260" s="84"/>
      <c r="QMB260" s="84"/>
      <c r="QMC260" s="84"/>
      <c r="QMD260" s="84"/>
      <c r="QME260" s="84"/>
      <c r="QMF260" s="84"/>
      <c r="QMG260" s="84"/>
      <c r="QMH260" s="84"/>
      <c r="QMI260" s="84"/>
      <c r="QMJ260" s="84"/>
      <c r="QMK260" s="84"/>
      <c r="QML260" s="84"/>
      <c r="QMM260" s="84"/>
      <c r="QMN260" s="84"/>
      <c r="QMO260" s="84"/>
      <c r="QMP260" s="84"/>
      <c r="QMQ260" s="84"/>
      <c r="QMR260" s="84"/>
      <c r="QMS260" s="84"/>
      <c r="QMT260" s="84"/>
      <c r="QMU260" s="84"/>
      <c r="QMV260" s="84"/>
      <c r="QMW260" s="84"/>
      <c r="QMX260" s="84"/>
      <c r="QMY260" s="84"/>
      <c r="QMZ260" s="84"/>
      <c r="QNA260" s="84"/>
      <c r="QNB260" s="84"/>
      <c r="QNC260" s="84"/>
      <c r="QND260" s="84"/>
      <c r="QNE260" s="84"/>
      <c r="QNF260" s="84"/>
      <c r="QNG260" s="84"/>
      <c r="QNH260" s="84"/>
      <c r="QNI260" s="84"/>
      <c r="QNJ260" s="84"/>
      <c r="QNK260" s="84"/>
      <c r="QNL260" s="84"/>
      <c r="QNM260" s="84"/>
      <c r="QNN260" s="84"/>
      <c r="QNO260" s="84"/>
      <c r="QNP260" s="84"/>
      <c r="QNQ260" s="84"/>
      <c r="QNR260" s="84"/>
      <c r="QNS260" s="84"/>
      <c r="QNT260" s="84"/>
      <c r="QNU260" s="84"/>
      <c r="QNV260" s="84"/>
      <c r="QNW260" s="84"/>
      <c r="QNX260" s="84"/>
      <c r="QNY260" s="84"/>
      <c r="QNZ260" s="84"/>
      <c r="QOA260" s="84"/>
      <c r="QOB260" s="84"/>
      <c r="QOC260" s="84"/>
      <c r="QOD260" s="84"/>
      <c r="QOE260" s="84"/>
      <c r="QOF260" s="84"/>
      <c r="QOG260" s="84"/>
      <c r="QOH260" s="84"/>
      <c r="QOI260" s="84"/>
      <c r="QOJ260" s="84"/>
      <c r="QOK260" s="84"/>
      <c r="QOL260" s="84"/>
      <c r="QOM260" s="84"/>
      <c r="QON260" s="84"/>
      <c r="QOO260" s="84"/>
      <c r="QOP260" s="84"/>
      <c r="QOQ260" s="84"/>
      <c r="QOR260" s="84"/>
      <c r="QOS260" s="84"/>
      <c r="QOT260" s="84"/>
      <c r="QOU260" s="84"/>
      <c r="QOV260" s="84"/>
      <c r="QOW260" s="84"/>
      <c r="QOX260" s="84"/>
      <c r="QOY260" s="84"/>
      <c r="QOZ260" s="84"/>
      <c r="QPA260" s="84"/>
      <c r="QPB260" s="84"/>
      <c r="QPC260" s="84"/>
      <c r="QPD260" s="84"/>
      <c r="QPE260" s="84"/>
      <c r="QPF260" s="84"/>
      <c r="QPG260" s="84"/>
      <c r="QPH260" s="84"/>
      <c r="QPI260" s="84"/>
      <c r="QPJ260" s="84"/>
      <c r="QPK260" s="84"/>
      <c r="QPL260" s="84"/>
      <c r="QPM260" s="84"/>
      <c r="QPN260" s="84"/>
      <c r="QPO260" s="84"/>
      <c r="QPP260" s="84"/>
      <c r="QPQ260" s="84"/>
      <c r="QPR260" s="84"/>
      <c r="QPS260" s="84"/>
      <c r="QPT260" s="84"/>
      <c r="QPU260" s="84"/>
      <c r="QPV260" s="84"/>
      <c r="QPW260" s="84"/>
      <c r="QPX260" s="84"/>
      <c r="QPY260" s="84"/>
      <c r="QPZ260" s="84"/>
      <c r="QQA260" s="84"/>
      <c r="QQB260" s="84"/>
      <c r="QQC260" s="84"/>
      <c r="QQD260" s="84"/>
      <c r="QQE260" s="84"/>
      <c r="QQF260" s="84"/>
      <c r="QQG260" s="84"/>
      <c r="QQH260" s="84"/>
      <c r="QQI260" s="84"/>
      <c r="QQJ260" s="84"/>
      <c r="QQK260" s="84"/>
      <c r="QQL260" s="84"/>
      <c r="QQM260" s="84"/>
      <c r="QQN260" s="84"/>
      <c r="QQO260" s="84"/>
      <c r="QQP260" s="84"/>
      <c r="QQQ260" s="84"/>
      <c r="QQR260" s="84"/>
      <c r="QQS260" s="84"/>
      <c r="QQT260" s="84"/>
      <c r="QQU260" s="84"/>
      <c r="QQV260" s="84"/>
      <c r="QQW260" s="84"/>
      <c r="QQX260" s="84"/>
      <c r="QQY260" s="84"/>
      <c r="QQZ260" s="84"/>
      <c r="QRA260" s="84"/>
      <c r="QRB260" s="84"/>
      <c r="QRC260" s="84"/>
      <c r="QRD260" s="84"/>
      <c r="QRE260" s="84"/>
      <c r="QRF260" s="84"/>
      <c r="QRG260" s="84"/>
      <c r="QRH260" s="84"/>
      <c r="QRI260" s="84"/>
      <c r="QRJ260" s="84"/>
      <c r="QRK260" s="84"/>
      <c r="QRL260" s="84"/>
      <c r="QRM260" s="84"/>
      <c r="QRN260" s="84"/>
      <c r="QRO260" s="84"/>
      <c r="QRP260" s="84"/>
      <c r="QRQ260" s="84"/>
      <c r="QRR260" s="84"/>
      <c r="QRS260" s="84"/>
      <c r="QRT260" s="84"/>
      <c r="QRU260" s="84"/>
      <c r="QRV260" s="84"/>
      <c r="QRW260" s="84"/>
      <c r="QRX260" s="84"/>
      <c r="QRY260" s="84"/>
      <c r="QRZ260" s="84"/>
      <c r="QSA260" s="84"/>
      <c r="QSB260" s="84"/>
      <c r="QSC260" s="84"/>
      <c r="QSD260" s="84"/>
      <c r="QSE260" s="84"/>
      <c r="QSF260" s="84"/>
      <c r="QSG260" s="84"/>
      <c r="QSH260" s="84"/>
      <c r="QSI260" s="84"/>
      <c r="QSJ260" s="84"/>
      <c r="QSK260" s="84"/>
      <c r="QSL260" s="84"/>
      <c r="QSM260" s="84"/>
      <c r="QSN260" s="84"/>
      <c r="QSO260" s="84"/>
      <c r="QSP260" s="84"/>
      <c r="QSQ260" s="84"/>
      <c r="QSR260" s="84"/>
      <c r="QSS260" s="84"/>
      <c r="QST260" s="84"/>
      <c r="QSU260" s="84"/>
      <c r="QSV260" s="84"/>
      <c r="QSW260" s="84"/>
      <c r="QSX260" s="84"/>
      <c r="QSY260" s="84"/>
      <c r="QSZ260" s="84"/>
      <c r="QTA260" s="84"/>
      <c r="QTB260" s="84"/>
      <c r="QTC260" s="84"/>
      <c r="QTD260" s="84"/>
      <c r="QTE260" s="84"/>
      <c r="QTF260" s="84"/>
      <c r="QTG260" s="84"/>
      <c r="QTH260" s="84"/>
      <c r="QTI260" s="84"/>
      <c r="QTJ260" s="84"/>
      <c r="QTK260" s="84"/>
      <c r="QTL260" s="84"/>
      <c r="QTM260" s="84"/>
      <c r="QTN260" s="84"/>
      <c r="QTO260" s="84"/>
      <c r="QTP260" s="84"/>
      <c r="QTQ260" s="84"/>
      <c r="QTR260" s="84"/>
      <c r="QTS260" s="84"/>
      <c r="QTT260" s="84"/>
      <c r="QTU260" s="84"/>
      <c r="QTV260" s="84"/>
      <c r="QTW260" s="84"/>
      <c r="QTX260" s="84"/>
      <c r="QTY260" s="84"/>
      <c r="QTZ260" s="84"/>
      <c r="QUA260" s="84"/>
      <c r="QUB260" s="84"/>
      <c r="QUC260" s="84"/>
      <c r="QUD260" s="84"/>
      <c r="QUE260" s="84"/>
      <c r="QUF260" s="84"/>
      <c r="QUG260" s="84"/>
      <c r="QUH260" s="84"/>
      <c r="QUI260" s="84"/>
      <c r="QUJ260" s="84"/>
      <c r="QUK260" s="84"/>
      <c r="QUL260" s="84"/>
      <c r="QUM260" s="84"/>
      <c r="QUN260" s="84"/>
      <c r="QUO260" s="84"/>
      <c r="QUP260" s="84"/>
      <c r="QUQ260" s="84"/>
      <c r="QUR260" s="84"/>
      <c r="QUS260" s="84"/>
      <c r="QUT260" s="84"/>
      <c r="QUU260" s="84"/>
      <c r="QUV260" s="84"/>
      <c r="QUW260" s="84"/>
      <c r="QUX260" s="84"/>
      <c r="QUY260" s="84"/>
      <c r="QUZ260" s="84"/>
      <c r="QVA260" s="84"/>
      <c r="QVB260" s="84"/>
      <c r="QVC260" s="84"/>
      <c r="QVD260" s="84"/>
      <c r="QVE260" s="84"/>
      <c r="QVF260" s="84"/>
      <c r="QVG260" s="84"/>
      <c r="QVH260" s="84"/>
      <c r="QVI260" s="84"/>
      <c r="QVJ260" s="84"/>
      <c r="QVK260" s="84"/>
      <c r="QVL260" s="84"/>
      <c r="QVM260" s="84"/>
      <c r="QVN260" s="84"/>
      <c r="QVO260" s="84"/>
      <c r="QVP260" s="84"/>
      <c r="QVQ260" s="84"/>
      <c r="QVR260" s="84"/>
      <c r="QVS260" s="84"/>
      <c r="QVT260" s="84"/>
      <c r="QVU260" s="84"/>
      <c r="QVV260" s="84"/>
      <c r="QVW260" s="84"/>
      <c r="QVX260" s="84"/>
      <c r="QVY260" s="84"/>
      <c r="QVZ260" s="84"/>
      <c r="QWA260" s="84"/>
      <c r="QWB260" s="84"/>
      <c r="QWC260" s="84"/>
      <c r="QWD260" s="84"/>
      <c r="QWE260" s="84"/>
      <c r="QWF260" s="84"/>
      <c r="QWG260" s="84"/>
      <c r="QWH260" s="84"/>
      <c r="QWI260" s="84"/>
      <c r="QWJ260" s="84"/>
      <c r="QWK260" s="84"/>
      <c r="QWL260" s="84"/>
      <c r="QWM260" s="84"/>
      <c r="QWN260" s="84"/>
      <c r="QWO260" s="84"/>
      <c r="QWP260" s="84"/>
      <c r="QWQ260" s="84"/>
      <c r="QWR260" s="84"/>
      <c r="QWS260" s="84"/>
      <c r="QWT260" s="84"/>
      <c r="QWU260" s="84"/>
      <c r="QWV260" s="84"/>
      <c r="QWW260" s="84"/>
      <c r="QWX260" s="84"/>
      <c r="QWY260" s="84"/>
      <c r="QWZ260" s="84"/>
      <c r="QXA260" s="84"/>
      <c r="QXB260" s="84"/>
      <c r="QXC260" s="84"/>
      <c r="QXD260" s="84"/>
      <c r="QXE260" s="84"/>
      <c r="QXF260" s="84"/>
      <c r="QXG260" s="84"/>
      <c r="QXH260" s="84"/>
      <c r="QXI260" s="84"/>
      <c r="QXJ260" s="84"/>
      <c r="QXK260" s="84"/>
      <c r="QXL260" s="84"/>
      <c r="QXM260" s="84"/>
      <c r="QXN260" s="84"/>
      <c r="QXO260" s="84"/>
      <c r="QXP260" s="84"/>
      <c r="QXQ260" s="84"/>
      <c r="QXR260" s="84"/>
      <c r="QXS260" s="84"/>
      <c r="QXT260" s="84"/>
      <c r="QXU260" s="84"/>
      <c r="QXV260" s="84"/>
      <c r="QXW260" s="84"/>
      <c r="QXX260" s="84"/>
      <c r="QXY260" s="84"/>
      <c r="QXZ260" s="84"/>
      <c r="QYA260" s="84"/>
      <c r="QYB260" s="84"/>
      <c r="QYC260" s="84"/>
      <c r="QYD260" s="84"/>
      <c r="QYE260" s="84"/>
      <c r="QYF260" s="84"/>
      <c r="QYG260" s="84"/>
      <c r="QYH260" s="84"/>
      <c r="QYI260" s="84"/>
      <c r="QYJ260" s="84"/>
      <c r="QYK260" s="84"/>
      <c r="QYL260" s="84"/>
      <c r="QYM260" s="84"/>
      <c r="QYN260" s="84"/>
      <c r="QYO260" s="84"/>
      <c r="QYP260" s="84"/>
      <c r="QYQ260" s="84"/>
      <c r="QYR260" s="84"/>
      <c r="QYS260" s="84"/>
      <c r="QYT260" s="84"/>
      <c r="QYU260" s="84"/>
      <c r="QYV260" s="84"/>
      <c r="QYW260" s="84"/>
      <c r="QYX260" s="84"/>
      <c r="QYY260" s="84"/>
      <c r="QYZ260" s="84"/>
      <c r="QZA260" s="84"/>
      <c r="QZB260" s="84"/>
      <c r="QZC260" s="84"/>
      <c r="QZD260" s="84"/>
      <c r="QZE260" s="84"/>
      <c r="QZF260" s="84"/>
      <c r="QZG260" s="84"/>
      <c r="QZH260" s="84"/>
      <c r="QZI260" s="84"/>
      <c r="QZJ260" s="84"/>
      <c r="QZK260" s="84"/>
      <c r="QZL260" s="84"/>
      <c r="QZM260" s="84"/>
      <c r="QZN260" s="84"/>
      <c r="QZO260" s="84"/>
      <c r="QZP260" s="84"/>
      <c r="QZQ260" s="84"/>
      <c r="QZR260" s="84"/>
      <c r="QZS260" s="84"/>
      <c r="QZT260" s="84"/>
      <c r="QZU260" s="84"/>
      <c r="QZV260" s="84"/>
      <c r="QZW260" s="84"/>
      <c r="QZX260" s="84"/>
      <c r="QZY260" s="84"/>
      <c r="QZZ260" s="84"/>
      <c r="RAA260" s="84"/>
      <c r="RAB260" s="84"/>
      <c r="RAC260" s="84"/>
      <c r="RAD260" s="84"/>
      <c r="RAE260" s="84"/>
      <c r="RAF260" s="84"/>
      <c r="RAG260" s="84"/>
      <c r="RAH260" s="84"/>
      <c r="RAI260" s="84"/>
      <c r="RAJ260" s="84"/>
      <c r="RAK260" s="84"/>
      <c r="RAL260" s="84"/>
      <c r="RAM260" s="84"/>
      <c r="RAN260" s="84"/>
      <c r="RAO260" s="84"/>
      <c r="RAP260" s="84"/>
      <c r="RAQ260" s="84"/>
      <c r="RAR260" s="84"/>
      <c r="RAS260" s="84"/>
      <c r="RAT260" s="84"/>
      <c r="RAU260" s="84"/>
      <c r="RAV260" s="84"/>
      <c r="RAW260" s="84"/>
      <c r="RAX260" s="84"/>
      <c r="RAY260" s="84"/>
      <c r="RAZ260" s="84"/>
      <c r="RBA260" s="84"/>
      <c r="RBB260" s="84"/>
      <c r="RBC260" s="84"/>
      <c r="RBD260" s="84"/>
      <c r="RBE260" s="84"/>
      <c r="RBF260" s="84"/>
      <c r="RBG260" s="84"/>
      <c r="RBH260" s="84"/>
      <c r="RBI260" s="84"/>
      <c r="RBJ260" s="84"/>
      <c r="RBK260" s="84"/>
      <c r="RBL260" s="84"/>
      <c r="RBM260" s="84"/>
      <c r="RBN260" s="84"/>
      <c r="RBO260" s="84"/>
      <c r="RBP260" s="84"/>
      <c r="RBQ260" s="84"/>
      <c r="RBR260" s="84"/>
      <c r="RBS260" s="84"/>
      <c r="RBT260" s="84"/>
      <c r="RBU260" s="84"/>
      <c r="RBV260" s="84"/>
      <c r="RBW260" s="84"/>
      <c r="RBX260" s="84"/>
      <c r="RBY260" s="84"/>
      <c r="RBZ260" s="84"/>
      <c r="RCA260" s="84"/>
      <c r="RCB260" s="84"/>
      <c r="RCC260" s="84"/>
      <c r="RCD260" s="84"/>
      <c r="RCE260" s="84"/>
      <c r="RCF260" s="84"/>
      <c r="RCG260" s="84"/>
      <c r="RCH260" s="84"/>
      <c r="RCI260" s="84"/>
      <c r="RCJ260" s="84"/>
      <c r="RCK260" s="84"/>
      <c r="RCL260" s="84"/>
      <c r="RCM260" s="84"/>
      <c r="RCN260" s="84"/>
      <c r="RCO260" s="84"/>
      <c r="RCP260" s="84"/>
      <c r="RCQ260" s="84"/>
      <c r="RCR260" s="84"/>
      <c r="RCS260" s="84"/>
      <c r="RCT260" s="84"/>
      <c r="RCU260" s="84"/>
      <c r="RCV260" s="84"/>
      <c r="RCW260" s="84"/>
      <c r="RCX260" s="84"/>
      <c r="RCY260" s="84"/>
      <c r="RCZ260" s="84"/>
      <c r="RDA260" s="84"/>
      <c r="RDB260" s="84"/>
      <c r="RDC260" s="84"/>
      <c r="RDD260" s="84"/>
      <c r="RDE260" s="84"/>
      <c r="RDF260" s="84"/>
      <c r="RDG260" s="84"/>
      <c r="RDH260" s="84"/>
      <c r="RDI260" s="84"/>
      <c r="RDJ260" s="84"/>
      <c r="RDK260" s="84"/>
      <c r="RDL260" s="84"/>
      <c r="RDM260" s="84"/>
      <c r="RDN260" s="84"/>
      <c r="RDO260" s="84"/>
      <c r="RDP260" s="84"/>
      <c r="RDQ260" s="84"/>
      <c r="RDR260" s="84"/>
      <c r="RDS260" s="84"/>
      <c r="RDT260" s="84"/>
      <c r="RDU260" s="84"/>
      <c r="RDV260" s="84"/>
      <c r="RDW260" s="84"/>
      <c r="RDX260" s="84"/>
      <c r="RDY260" s="84"/>
      <c r="RDZ260" s="84"/>
      <c r="REA260" s="84"/>
      <c r="REB260" s="84"/>
      <c r="REC260" s="84"/>
      <c r="RED260" s="84"/>
      <c r="REE260" s="84"/>
      <c r="REF260" s="84"/>
      <c r="REG260" s="84"/>
      <c r="REH260" s="84"/>
      <c r="REI260" s="84"/>
      <c r="REJ260" s="84"/>
      <c r="REK260" s="84"/>
      <c r="REL260" s="84"/>
      <c r="REM260" s="84"/>
      <c r="REN260" s="84"/>
      <c r="REO260" s="84"/>
      <c r="REP260" s="84"/>
      <c r="REQ260" s="84"/>
      <c r="RER260" s="84"/>
      <c r="RES260" s="84"/>
      <c r="RET260" s="84"/>
      <c r="REU260" s="84"/>
      <c r="REV260" s="84"/>
      <c r="REW260" s="84"/>
      <c r="REX260" s="84"/>
      <c r="REY260" s="84"/>
      <c r="REZ260" s="84"/>
      <c r="RFA260" s="84"/>
      <c r="RFB260" s="84"/>
      <c r="RFC260" s="84"/>
      <c r="RFD260" s="84"/>
      <c r="RFE260" s="84"/>
      <c r="RFF260" s="84"/>
      <c r="RFG260" s="84"/>
      <c r="RFH260" s="84"/>
      <c r="RFI260" s="84"/>
      <c r="RFJ260" s="84"/>
      <c r="RFK260" s="84"/>
      <c r="RFL260" s="84"/>
      <c r="RFM260" s="84"/>
      <c r="RFN260" s="84"/>
      <c r="RFO260" s="84"/>
      <c r="RFP260" s="84"/>
      <c r="RFQ260" s="84"/>
      <c r="RFR260" s="84"/>
      <c r="RFS260" s="84"/>
      <c r="RFT260" s="84"/>
      <c r="RFU260" s="84"/>
      <c r="RFV260" s="84"/>
      <c r="RFW260" s="84"/>
      <c r="RFX260" s="84"/>
      <c r="RFY260" s="84"/>
      <c r="RFZ260" s="84"/>
      <c r="RGA260" s="84"/>
      <c r="RGB260" s="84"/>
      <c r="RGC260" s="84"/>
      <c r="RGD260" s="84"/>
      <c r="RGE260" s="84"/>
      <c r="RGF260" s="84"/>
      <c r="RGG260" s="84"/>
      <c r="RGH260" s="84"/>
      <c r="RGI260" s="84"/>
      <c r="RGJ260" s="84"/>
      <c r="RGK260" s="84"/>
      <c r="RGL260" s="84"/>
      <c r="RGM260" s="84"/>
      <c r="RGN260" s="84"/>
      <c r="RGO260" s="84"/>
      <c r="RGP260" s="84"/>
      <c r="RGQ260" s="84"/>
      <c r="RGR260" s="84"/>
      <c r="RGS260" s="84"/>
      <c r="RGT260" s="84"/>
      <c r="RGU260" s="84"/>
      <c r="RGV260" s="84"/>
      <c r="RGW260" s="84"/>
      <c r="RGX260" s="84"/>
      <c r="RGY260" s="84"/>
      <c r="RGZ260" s="84"/>
      <c r="RHA260" s="84"/>
      <c r="RHB260" s="84"/>
      <c r="RHC260" s="84"/>
      <c r="RHD260" s="84"/>
      <c r="RHE260" s="84"/>
      <c r="RHF260" s="84"/>
      <c r="RHG260" s="84"/>
      <c r="RHH260" s="84"/>
      <c r="RHI260" s="84"/>
      <c r="RHJ260" s="84"/>
      <c r="RHK260" s="84"/>
      <c r="RHL260" s="84"/>
      <c r="RHM260" s="84"/>
      <c r="RHN260" s="84"/>
      <c r="RHO260" s="84"/>
      <c r="RHP260" s="84"/>
      <c r="RHQ260" s="84"/>
      <c r="RHR260" s="84"/>
      <c r="RHS260" s="84"/>
      <c r="RHT260" s="84"/>
      <c r="RHU260" s="84"/>
      <c r="RHV260" s="84"/>
      <c r="RHW260" s="84"/>
      <c r="RHX260" s="84"/>
      <c r="RHY260" s="84"/>
      <c r="RHZ260" s="84"/>
      <c r="RIA260" s="84"/>
      <c r="RIB260" s="84"/>
      <c r="RIC260" s="84"/>
      <c r="RID260" s="84"/>
      <c r="RIE260" s="84"/>
      <c r="RIF260" s="84"/>
      <c r="RIG260" s="84"/>
      <c r="RIH260" s="84"/>
      <c r="RII260" s="84"/>
      <c r="RIJ260" s="84"/>
      <c r="RIK260" s="84"/>
      <c r="RIL260" s="84"/>
      <c r="RIM260" s="84"/>
      <c r="RIN260" s="84"/>
      <c r="RIO260" s="84"/>
      <c r="RIP260" s="84"/>
      <c r="RIQ260" s="84"/>
      <c r="RIR260" s="84"/>
      <c r="RIS260" s="84"/>
      <c r="RIT260" s="84"/>
      <c r="RIU260" s="84"/>
      <c r="RIV260" s="84"/>
      <c r="RIW260" s="84"/>
      <c r="RIX260" s="84"/>
      <c r="RIY260" s="84"/>
      <c r="RIZ260" s="84"/>
      <c r="RJA260" s="84"/>
      <c r="RJB260" s="84"/>
      <c r="RJC260" s="84"/>
      <c r="RJD260" s="84"/>
      <c r="RJE260" s="84"/>
      <c r="RJF260" s="84"/>
      <c r="RJG260" s="84"/>
      <c r="RJH260" s="84"/>
      <c r="RJI260" s="84"/>
      <c r="RJJ260" s="84"/>
      <c r="RJK260" s="84"/>
      <c r="RJL260" s="84"/>
      <c r="RJM260" s="84"/>
      <c r="RJN260" s="84"/>
      <c r="RJO260" s="84"/>
      <c r="RJP260" s="84"/>
      <c r="RJQ260" s="84"/>
      <c r="RJR260" s="84"/>
      <c r="RJS260" s="84"/>
      <c r="RJT260" s="84"/>
      <c r="RJU260" s="84"/>
      <c r="RJV260" s="84"/>
      <c r="RJW260" s="84"/>
      <c r="RJX260" s="84"/>
      <c r="RJY260" s="84"/>
      <c r="RJZ260" s="84"/>
      <c r="RKA260" s="84"/>
      <c r="RKB260" s="84"/>
      <c r="RKC260" s="84"/>
      <c r="RKD260" s="84"/>
      <c r="RKE260" s="84"/>
      <c r="RKF260" s="84"/>
      <c r="RKG260" s="84"/>
      <c r="RKH260" s="84"/>
      <c r="RKI260" s="84"/>
      <c r="RKJ260" s="84"/>
      <c r="RKK260" s="84"/>
      <c r="RKL260" s="84"/>
      <c r="RKM260" s="84"/>
      <c r="RKN260" s="84"/>
      <c r="RKO260" s="84"/>
      <c r="RKP260" s="84"/>
      <c r="RKQ260" s="84"/>
      <c r="RKR260" s="84"/>
      <c r="RKS260" s="84"/>
      <c r="RKT260" s="84"/>
      <c r="RKU260" s="84"/>
      <c r="RKV260" s="84"/>
      <c r="RKW260" s="84"/>
      <c r="RKX260" s="84"/>
      <c r="RKY260" s="84"/>
      <c r="RKZ260" s="84"/>
      <c r="RLA260" s="84"/>
      <c r="RLB260" s="84"/>
      <c r="RLC260" s="84"/>
      <c r="RLD260" s="84"/>
      <c r="RLE260" s="84"/>
      <c r="RLF260" s="84"/>
      <c r="RLG260" s="84"/>
      <c r="RLH260" s="84"/>
      <c r="RLI260" s="84"/>
      <c r="RLJ260" s="84"/>
      <c r="RLK260" s="84"/>
      <c r="RLL260" s="84"/>
      <c r="RLM260" s="84"/>
      <c r="RLN260" s="84"/>
      <c r="RLO260" s="84"/>
      <c r="RLP260" s="84"/>
      <c r="RLQ260" s="84"/>
      <c r="RLR260" s="84"/>
      <c r="RLS260" s="84"/>
      <c r="RLT260" s="84"/>
      <c r="RLU260" s="84"/>
      <c r="RLV260" s="84"/>
      <c r="RLW260" s="84"/>
      <c r="RLX260" s="84"/>
      <c r="RLY260" s="84"/>
      <c r="RLZ260" s="84"/>
      <c r="RMA260" s="84"/>
      <c r="RMB260" s="84"/>
      <c r="RMC260" s="84"/>
      <c r="RMD260" s="84"/>
      <c r="RME260" s="84"/>
      <c r="RMF260" s="84"/>
      <c r="RMG260" s="84"/>
      <c r="RMH260" s="84"/>
      <c r="RMI260" s="84"/>
      <c r="RMJ260" s="84"/>
      <c r="RMK260" s="84"/>
      <c r="RML260" s="84"/>
      <c r="RMM260" s="84"/>
      <c r="RMN260" s="84"/>
      <c r="RMO260" s="84"/>
      <c r="RMP260" s="84"/>
      <c r="RMQ260" s="84"/>
      <c r="RMR260" s="84"/>
      <c r="RMS260" s="84"/>
      <c r="RMT260" s="84"/>
      <c r="RMU260" s="84"/>
      <c r="RMV260" s="84"/>
      <c r="RMW260" s="84"/>
      <c r="RMX260" s="84"/>
      <c r="RMY260" s="84"/>
      <c r="RMZ260" s="84"/>
      <c r="RNA260" s="84"/>
      <c r="RNB260" s="84"/>
      <c r="RNC260" s="84"/>
      <c r="RND260" s="84"/>
      <c r="RNE260" s="84"/>
      <c r="RNF260" s="84"/>
      <c r="RNG260" s="84"/>
      <c r="RNH260" s="84"/>
      <c r="RNI260" s="84"/>
      <c r="RNJ260" s="84"/>
      <c r="RNK260" s="84"/>
      <c r="RNL260" s="84"/>
      <c r="RNM260" s="84"/>
      <c r="RNN260" s="84"/>
      <c r="RNO260" s="84"/>
      <c r="RNP260" s="84"/>
      <c r="RNQ260" s="84"/>
      <c r="RNR260" s="84"/>
      <c r="RNS260" s="84"/>
      <c r="RNT260" s="84"/>
      <c r="RNU260" s="84"/>
      <c r="RNV260" s="84"/>
      <c r="RNW260" s="84"/>
      <c r="RNX260" s="84"/>
      <c r="RNY260" s="84"/>
      <c r="RNZ260" s="84"/>
      <c r="ROA260" s="84"/>
      <c r="ROB260" s="84"/>
      <c r="ROC260" s="84"/>
      <c r="ROD260" s="84"/>
      <c r="ROE260" s="84"/>
      <c r="ROF260" s="84"/>
      <c r="ROG260" s="84"/>
      <c r="ROH260" s="84"/>
      <c r="ROI260" s="84"/>
      <c r="ROJ260" s="84"/>
      <c r="ROK260" s="84"/>
      <c r="ROL260" s="84"/>
      <c r="ROM260" s="84"/>
      <c r="RON260" s="84"/>
      <c r="ROO260" s="84"/>
      <c r="ROP260" s="84"/>
      <c r="ROQ260" s="84"/>
      <c r="ROR260" s="84"/>
      <c r="ROS260" s="84"/>
      <c r="ROT260" s="84"/>
      <c r="ROU260" s="84"/>
      <c r="ROV260" s="84"/>
      <c r="ROW260" s="84"/>
      <c r="ROX260" s="84"/>
      <c r="ROY260" s="84"/>
      <c r="ROZ260" s="84"/>
      <c r="RPA260" s="84"/>
      <c r="RPB260" s="84"/>
      <c r="RPC260" s="84"/>
      <c r="RPD260" s="84"/>
      <c r="RPE260" s="84"/>
      <c r="RPF260" s="84"/>
      <c r="RPG260" s="84"/>
      <c r="RPH260" s="84"/>
      <c r="RPI260" s="84"/>
      <c r="RPJ260" s="84"/>
      <c r="RPK260" s="84"/>
      <c r="RPL260" s="84"/>
      <c r="RPM260" s="84"/>
      <c r="RPN260" s="84"/>
      <c r="RPO260" s="84"/>
      <c r="RPP260" s="84"/>
      <c r="RPQ260" s="84"/>
      <c r="RPR260" s="84"/>
      <c r="RPS260" s="84"/>
      <c r="RPT260" s="84"/>
      <c r="RPU260" s="84"/>
      <c r="RPV260" s="84"/>
      <c r="RPW260" s="84"/>
      <c r="RPX260" s="84"/>
      <c r="RPY260" s="84"/>
      <c r="RPZ260" s="84"/>
      <c r="RQA260" s="84"/>
      <c r="RQB260" s="84"/>
      <c r="RQC260" s="84"/>
      <c r="RQD260" s="84"/>
      <c r="RQE260" s="84"/>
      <c r="RQF260" s="84"/>
      <c r="RQG260" s="84"/>
      <c r="RQH260" s="84"/>
      <c r="RQI260" s="84"/>
      <c r="RQJ260" s="84"/>
      <c r="RQK260" s="84"/>
      <c r="RQL260" s="84"/>
      <c r="RQM260" s="84"/>
      <c r="RQN260" s="84"/>
      <c r="RQO260" s="84"/>
      <c r="RQP260" s="84"/>
      <c r="RQQ260" s="84"/>
      <c r="RQR260" s="84"/>
      <c r="RQS260" s="84"/>
      <c r="RQT260" s="84"/>
      <c r="RQU260" s="84"/>
      <c r="RQV260" s="84"/>
      <c r="RQW260" s="84"/>
      <c r="RQX260" s="84"/>
      <c r="RQY260" s="84"/>
      <c r="RQZ260" s="84"/>
      <c r="RRA260" s="84"/>
      <c r="RRB260" s="84"/>
      <c r="RRC260" s="84"/>
      <c r="RRD260" s="84"/>
      <c r="RRE260" s="84"/>
      <c r="RRF260" s="84"/>
      <c r="RRG260" s="84"/>
      <c r="RRH260" s="84"/>
      <c r="RRI260" s="84"/>
      <c r="RRJ260" s="84"/>
      <c r="RRK260" s="84"/>
      <c r="RRL260" s="84"/>
      <c r="RRM260" s="84"/>
      <c r="RRN260" s="84"/>
      <c r="RRO260" s="84"/>
      <c r="RRP260" s="84"/>
      <c r="RRQ260" s="84"/>
      <c r="RRR260" s="84"/>
      <c r="RRS260" s="84"/>
      <c r="RRT260" s="84"/>
      <c r="RRU260" s="84"/>
      <c r="RRV260" s="84"/>
      <c r="RRW260" s="84"/>
      <c r="RRX260" s="84"/>
      <c r="RRY260" s="84"/>
      <c r="RRZ260" s="84"/>
      <c r="RSA260" s="84"/>
      <c r="RSB260" s="84"/>
      <c r="RSC260" s="84"/>
      <c r="RSD260" s="84"/>
      <c r="RSE260" s="84"/>
      <c r="RSF260" s="84"/>
      <c r="RSG260" s="84"/>
      <c r="RSH260" s="84"/>
      <c r="RSI260" s="84"/>
      <c r="RSJ260" s="84"/>
      <c r="RSK260" s="84"/>
      <c r="RSL260" s="84"/>
      <c r="RSM260" s="84"/>
      <c r="RSN260" s="84"/>
      <c r="RSO260" s="84"/>
      <c r="RSP260" s="84"/>
      <c r="RSQ260" s="84"/>
      <c r="RSR260" s="84"/>
      <c r="RSS260" s="84"/>
      <c r="RST260" s="84"/>
      <c r="RSU260" s="84"/>
      <c r="RSV260" s="84"/>
      <c r="RSW260" s="84"/>
      <c r="RSX260" s="84"/>
      <c r="RSY260" s="84"/>
      <c r="RSZ260" s="84"/>
      <c r="RTA260" s="84"/>
      <c r="RTB260" s="84"/>
      <c r="RTC260" s="84"/>
      <c r="RTD260" s="84"/>
      <c r="RTE260" s="84"/>
      <c r="RTF260" s="84"/>
      <c r="RTG260" s="84"/>
      <c r="RTH260" s="84"/>
      <c r="RTI260" s="84"/>
      <c r="RTJ260" s="84"/>
      <c r="RTK260" s="84"/>
      <c r="RTL260" s="84"/>
      <c r="RTM260" s="84"/>
      <c r="RTN260" s="84"/>
      <c r="RTO260" s="84"/>
      <c r="RTP260" s="84"/>
      <c r="RTQ260" s="84"/>
      <c r="RTR260" s="84"/>
      <c r="RTS260" s="84"/>
      <c r="RTT260" s="84"/>
      <c r="RTU260" s="84"/>
      <c r="RTV260" s="84"/>
      <c r="RTW260" s="84"/>
      <c r="RTX260" s="84"/>
      <c r="RTY260" s="84"/>
      <c r="RTZ260" s="84"/>
      <c r="RUA260" s="84"/>
      <c r="RUB260" s="84"/>
      <c r="RUC260" s="84"/>
      <c r="RUD260" s="84"/>
      <c r="RUE260" s="84"/>
      <c r="RUF260" s="84"/>
      <c r="RUG260" s="84"/>
      <c r="RUH260" s="84"/>
      <c r="RUI260" s="84"/>
      <c r="RUJ260" s="84"/>
      <c r="RUK260" s="84"/>
      <c r="RUL260" s="84"/>
      <c r="RUM260" s="84"/>
      <c r="RUN260" s="84"/>
      <c r="RUO260" s="84"/>
      <c r="RUP260" s="84"/>
      <c r="RUQ260" s="84"/>
      <c r="RUR260" s="84"/>
      <c r="RUS260" s="84"/>
      <c r="RUT260" s="84"/>
      <c r="RUU260" s="84"/>
      <c r="RUV260" s="84"/>
      <c r="RUW260" s="84"/>
      <c r="RUX260" s="84"/>
      <c r="RUY260" s="84"/>
      <c r="RUZ260" s="84"/>
      <c r="RVA260" s="84"/>
      <c r="RVB260" s="84"/>
      <c r="RVC260" s="84"/>
      <c r="RVD260" s="84"/>
      <c r="RVE260" s="84"/>
      <c r="RVF260" s="84"/>
      <c r="RVG260" s="84"/>
      <c r="RVH260" s="84"/>
      <c r="RVI260" s="84"/>
      <c r="RVJ260" s="84"/>
      <c r="RVK260" s="84"/>
      <c r="RVL260" s="84"/>
      <c r="RVM260" s="84"/>
      <c r="RVN260" s="84"/>
      <c r="RVO260" s="84"/>
      <c r="RVP260" s="84"/>
      <c r="RVQ260" s="84"/>
      <c r="RVR260" s="84"/>
      <c r="RVS260" s="84"/>
      <c r="RVT260" s="84"/>
      <c r="RVU260" s="84"/>
      <c r="RVV260" s="84"/>
      <c r="RVW260" s="84"/>
      <c r="RVX260" s="84"/>
      <c r="RVY260" s="84"/>
      <c r="RVZ260" s="84"/>
      <c r="RWA260" s="84"/>
      <c r="RWB260" s="84"/>
      <c r="RWC260" s="84"/>
      <c r="RWD260" s="84"/>
      <c r="RWE260" s="84"/>
      <c r="RWF260" s="84"/>
      <c r="RWG260" s="84"/>
      <c r="RWH260" s="84"/>
      <c r="RWI260" s="84"/>
      <c r="RWJ260" s="84"/>
      <c r="RWK260" s="84"/>
      <c r="RWL260" s="84"/>
      <c r="RWM260" s="84"/>
      <c r="RWN260" s="84"/>
      <c r="RWO260" s="84"/>
      <c r="RWP260" s="84"/>
      <c r="RWQ260" s="84"/>
      <c r="RWR260" s="84"/>
      <c r="RWS260" s="84"/>
      <c r="RWT260" s="84"/>
      <c r="RWU260" s="84"/>
      <c r="RWV260" s="84"/>
      <c r="RWW260" s="84"/>
      <c r="RWX260" s="84"/>
      <c r="RWY260" s="84"/>
      <c r="RWZ260" s="84"/>
      <c r="RXA260" s="84"/>
      <c r="RXB260" s="84"/>
      <c r="RXC260" s="84"/>
      <c r="RXD260" s="84"/>
      <c r="RXE260" s="84"/>
      <c r="RXF260" s="84"/>
      <c r="RXG260" s="84"/>
      <c r="RXH260" s="84"/>
      <c r="RXI260" s="84"/>
      <c r="RXJ260" s="84"/>
      <c r="RXK260" s="84"/>
      <c r="RXL260" s="84"/>
      <c r="RXM260" s="84"/>
      <c r="RXN260" s="84"/>
      <c r="RXO260" s="84"/>
      <c r="RXP260" s="84"/>
      <c r="RXQ260" s="84"/>
      <c r="RXR260" s="84"/>
      <c r="RXS260" s="84"/>
      <c r="RXT260" s="84"/>
      <c r="RXU260" s="84"/>
      <c r="RXV260" s="84"/>
      <c r="RXW260" s="84"/>
      <c r="RXX260" s="84"/>
      <c r="RXY260" s="84"/>
      <c r="RXZ260" s="84"/>
      <c r="RYA260" s="84"/>
      <c r="RYB260" s="84"/>
      <c r="RYC260" s="84"/>
      <c r="RYD260" s="84"/>
      <c r="RYE260" s="84"/>
      <c r="RYF260" s="84"/>
      <c r="RYG260" s="84"/>
      <c r="RYH260" s="84"/>
      <c r="RYI260" s="84"/>
      <c r="RYJ260" s="84"/>
      <c r="RYK260" s="84"/>
      <c r="RYL260" s="84"/>
      <c r="RYM260" s="84"/>
      <c r="RYN260" s="84"/>
      <c r="RYO260" s="84"/>
      <c r="RYP260" s="84"/>
      <c r="RYQ260" s="84"/>
      <c r="RYR260" s="84"/>
      <c r="RYS260" s="84"/>
      <c r="RYT260" s="84"/>
      <c r="RYU260" s="84"/>
      <c r="RYV260" s="84"/>
      <c r="RYW260" s="84"/>
      <c r="RYX260" s="84"/>
      <c r="RYY260" s="84"/>
      <c r="RYZ260" s="84"/>
      <c r="RZA260" s="84"/>
      <c r="RZB260" s="84"/>
      <c r="RZC260" s="84"/>
      <c r="RZD260" s="84"/>
      <c r="RZE260" s="84"/>
      <c r="RZF260" s="84"/>
      <c r="RZG260" s="84"/>
      <c r="RZH260" s="84"/>
      <c r="RZI260" s="84"/>
      <c r="RZJ260" s="84"/>
      <c r="RZK260" s="84"/>
      <c r="RZL260" s="84"/>
      <c r="RZM260" s="84"/>
      <c r="RZN260" s="84"/>
      <c r="RZO260" s="84"/>
      <c r="RZP260" s="84"/>
      <c r="RZQ260" s="84"/>
      <c r="RZR260" s="84"/>
      <c r="RZS260" s="84"/>
      <c r="RZT260" s="84"/>
      <c r="RZU260" s="84"/>
      <c r="RZV260" s="84"/>
      <c r="RZW260" s="84"/>
      <c r="RZX260" s="84"/>
      <c r="RZY260" s="84"/>
      <c r="RZZ260" s="84"/>
      <c r="SAA260" s="84"/>
      <c r="SAB260" s="84"/>
      <c r="SAC260" s="84"/>
      <c r="SAD260" s="84"/>
      <c r="SAE260" s="84"/>
      <c r="SAF260" s="84"/>
      <c r="SAG260" s="84"/>
      <c r="SAH260" s="84"/>
      <c r="SAI260" s="84"/>
      <c r="SAJ260" s="84"/>
      <c r="SAK260" s="84"/>
      <c r="SAL260" s="84"/>
      <c r="SAM260" s="84"/>
      <c r="SAN260" s="84"/>
      <c r="SAO260" s="84"/>
      <c r="SAP260" s="84"/>
      <c r="SAQ260" s="84"/>
      <c r="SAR260" s="84"/>
      <c r="SAS260" s="84"/>
      <c r="SAT260" s="84"/>
      <c r="SAU260" s="84"/>
      <c r="SAV260" s="84"/>
      <c r="SAW260" s="84"/>
      <c r="SAX260" s="84"/>
      <c r="SAY260" s="84"/>
      <c r="SAZ260" s="84"/>
      <c r="SBA260" s="84"/>
      <c r="SBB260" s="84"/>
      <c r="SBC260" s="84"/>
      <c r="SBD260" s="84"/>
      <c r="SBE260" s="84"/>
      <c r="SBF260" s="84"/>
      <c r="SBG260" s="84"/>
      <c r="SBH260" s="84"/>
      <c r="SBI260" s="84"/>
      <c r="SBJ260" s="84"/>
      <c r="SBK260" s="84"/>
      <c r="SBL260" s="84"/>
      <c r="SBM260" s="84"/>
      <c r="SBN260" s="84"/>
      <c r="SBO260" s="84"/>
      <c r="SBP260" s="84"/>
      <c r="SBQ260" s="84"/>
      <c r="SBR260" s="84"/>
      <c r="SBS260" s="84"/>
      <c r="SBT260" s="84"/>
      <c r="SBU260" s="84"/>
      <c r="SBV260" s="84"/>
      <c r="SBW260" s="84"/>
      <c r="SBX260" s="84"/>
      <c r="SBY260" s="84"/>
      <c r="SBZ260" s="84"/>
      <c r="SCA260" s="84"/>
      <c r="SCB260" s="84"/>
      <c r="SCC260" s="84"/>
      <c r="SCD260" s="84"/>
      <c r="SCE260" s="84"/>
      <c r="SCF260" s="84"/>
      <c r="SCG260" s="84"/>
      <c r="SCH260" s="84"/>
      <c r="SCI260" s="84"/>
      <c r="SCJ260" s="84"/>
      <c r="SCK260" s="84"/>
      <c r="SCL260" s="84"/>
      <c r="SCM260" s="84"/>
      <c r="SCN260" s="84"/>
      <c r="SCO260" s="84"/>
      <c r="SCP260" s="84"/>
      <c r="SCQ260" s="84"/>
      <c r="SCR260" s="84"/>
      <c r="SCS260" s="84"/>
      <c r="SCT260" s="84"/>
      <c r="SCU260" s="84"/>
      <c r="SCV260" s="84"/>
      <c r="SCW260" s="84"/>
      <c r="SCX260" s="84"/>
      <c r="SCY260" s="84"/>
      <c r="SCZ260" s="84"/>
      <c r="SDA260" s="84"/>
      <c r="SDB260" s="84"/>
      <c r="SDC260" s="84"/>
      <c r="SDD260" s="84"/>
      <c r="SDE260" s="84"/>
      <c r="SDF260" s="84"/>
      <c r="SDG260" s="84"/>
      <c r="SDH260" s="84"/>
      <c r="SDI260" s="84"/>
      <c r="SDJ260" s="84"/>
      <c r="SDK260" s="84"/>
      <c r="SDL260" s="84"/>
      <c r="SDM260" s="84"/>
      <c r="SDN260" s="84"/>
      <c r="SDO260" s="84"/>
      <c r="SDP260" s="84"/>
      <c r="SDQ260" s="84"/>
      <c r="SDR260" s="84"/>
      <c r="SDS260" s="84"/>
      <c r="SDT260" s="84"/>
      <c r="SDU260" s="84"/>
      <c r="SDV260" s="84"/>
      <c r="SDW260" s="84"/>
      <c r="SDX260" s="84"/>
      <c r="SDY260" s="84"/>
      <c r="SDZ260" s="84"/>
      <c r="SEA260" s="84"/>
      <c r="SEB260" s="84"/>
      <c r="SEC260" s="84"/>
      <c r="SED260" s="84"/>
      <c r="SEE260" s="84"/>
      <c r="SEF260" s="84"/>
      <c r="SEG260" s="84"/>
      <c r="SEH260" s="84"/>
      <c r="SEI260" s="84"/>
      <c r="SEJ260" s="84"/>
      <c r="SEK260" s="84"/>
      <c r="SEL260" s="84"/>
      <c r="SEM260" s="84"/>
      <c r="SEN260" s="84"/>
      <c r="SEO260" s="84"/>
      <c r="SEP260" s="84"/>
      <c r="SEQ260" s="84"/>
      <c r="SER260" s="84"/>
      <c r="SES260" s="84"/>
      <c r="SET260" s="84"/>
      <c r="SEU260" s="84"/>
      <c r="SEV260" s="84"/>
      <c r="SEW260" s="84"/>
      <c r="SEX260" s="84"/>
      <c r="SEY260" s="84"/>
      <c r="SEZ260" s="84"/>
      <c r="SFA260" s="84"/>
      <c r="SFB260" s="84"/>
      <c r="SFC260" s="84"/>
      <c r="SFD260" s="84"/>
      <c r="SFE260" s="84"/>
      <c r="SFF260" s="84"/>
      <c r="SFG260" s="84"/>
      <c r="SFH260" s="84"/>
      <c r="SFI260" s="84"/>
      <c r="SFJ260" s="84"/>
      <c r="SFK260" s="84"/>
      <c r="SFL260" s="84"/>
      <c r="SFM260" s="84"/>
      <c r="SFN260" s="84"/>
      <c r="SFO260" s="84"/>
      <c r="SFP260" s="84"/>
      <c r="SFQ260" s="84"/>
      <c r="SFR260" s="84"/>
      <c r="SFS260" s="84"/>
      <c r="SFT260" s="84"/>
      <c r="SFU260" s="84"/>
      <c r="SFV260" s="84"/>
      <c r="SFW260" s="84"/>
      <c r="SFX260" s="84"/>
      <c r="SFY260" s="84"/>
      <c r="SFZ260" s="84"/>
      <c r="SGA260" s="84"/>
      <c r="SGB260" s="84"/>
      <c r="SGC260" s="84"/>
      <c r="SGD260" s="84"/>
      <c r="SGE260" s="84"/>
      <c r="SGF260" s="84"/>
      <c r="SGG260" s="84"/>
      <c r="SGH260" s="84"/>
      <c r="SGI260" s="84"/>
      <c r="SGJ260" s="84"/>
      <c r="SGK260" s="84"/>
      <c r="SGL260" s="84"/>
      <c r="SGM260" s="84"/>
      <c r="SGN260" s="84"/>
      <c r="SGO260" s="84"/>
      <c r="SGP260" s="84"/>
      <c r="SGQ260" s="84"/>
      <c r="SGR260" s="84"/>
      <c r="SGS260" s="84"/>
      <c r="SGT260" s="84"/>
      <c r="SGU260" s="84"/>
      <c r="SGV260" s="84"/>
      <c r="SGW260" s="84"/>
      <c r="SGX260" s="84"/>
      <c r="SGY260" s="84"/>
      <c r="SGZ260" s="84"/>
      <c r="SHA260" s="84"/>
      <c r="SHB260" s="84"/>
      <c r="SHC260" s="84"/>
      <c r="SHD260" s="84"/>
      <c r="SHE260" s="84"/>
      <c r="SHF260" s="84"/>
      <c r="SHG260" s="84"/>
      <c r="SHH260" s="84"/>
      <c r="SHI260" s="84"/>
      <c r="SHJ260" s="84"/>
      <c r="SHK260" s="84"/>
      <c r="SHL260" s="84"/>
      <c r="SHM260" s="84"/>
      <c r="SHN260" s="84"/>
      <c r="SHO260" s="84"/>
      <c r="SHP260" s="84"/>
      <c r="SHQ260" s="84"/>
      <c r="SHR260" s="84"/>
      <c r="SHS260" s="84"/>
      <c r="SHT260" s="84"/>
      <c r="SHU260" s="84"/>
      <c r="SHV260" s="84"/>
      <c r="SHW260" s="84"/>
      <c r="SHX260" s="84"/>
      <c r="SHY260" s="84"/>
      <c r="SHZ260" s="84"/>
      <c r="SIA260" s="84"/>
      <c r="SIB260" s="84"/>
      <c r="SIC260" s="84"/>
      <c r="SID260" s="84"/>
      <c r="SIE260" s="84"/>
      <c r="SIF260" s="84"/>
      <c r="SIG260" s="84"/>
      <c r="SIH260" s="84"/>
      <c r="SII260" s="84"/>
      <c r="SIJ260" s="84"/>
      <c r="SIK260" s="84"/>
      <c r="SIL260" s="84"/>
      <c r="SIM260" s="84"/>
      <c r="SIN260" s="84"/>
      <c r="SIO260" s="84"/>
      <c r="SIP260" s="84"/>
      <c r="SIQ260" s="84"/>
      <c r="SIR260" s="84"/>
      <c r="SIS260" s="84"/>
      <c r="SIT260" s="84"/>
      <c r="SIU260" s="84"/>
      <c r="SIV260" s="84"/>
      <c r="SIW260" s="84"/>
      <c r="SIX260" s="84"/>
      <c r="SIY260" s="84"/>
      <c r="SIZ260" s="84"/>
      <c r="SJA260" s="84"/>
      <c r="SJB260" s="84"/>
      <c r="SJC260" s="84"/>
      <c r="SJD260" s="84"/>
      <c r="SJE260" s="84"/>
      <c r="SJF260" s="84"/>
      <c r="SJG260" s="84"/>
      <c r="SJH260" s="84"/>
      <c r="SJI260" s="84"/>
      <c r="SJJ260" s="84"/>
      <c r="SJK260" s="84"/>
      <c r="SJL260" s="84"/>
      <c r="SJM260" s="84"/>
      <c r="SJN260" s="84"/>
      <c r="SJO260" s="84"/>
      <c r="SJP260" s="84"/>
      <c r="SJQ260" s="84"/>
      <c r="SJR260" s="84"/>
      <c r="SJS260" s="84"/>
      <c r="SJT260" s="84"/>
      <c r="SJU260" s="84"/>
      <c r="SJV260" s="84"/>
      <c r="SJW260" s="84"/>
      <c r="SJX260" s="84"/>
      <c r="SJY260" s="84"/>
      <c r="SJZ260" s="84"/>
      <c r="SKA260" s="84"/>
      <c r="SKB260" s="84"/>
      <c r="SKC260" s="84"/>
      <c r="SKD260" s="84"/>
      <c r="SKE260" s="84"/>
      <c r="SKF260" s="84"/>
      <c r="SKG260" s="84"/>
      <c r="SKH260" s="84"/>
      <c r="SKI260" s="84"/>
      <c r="SKJ260" s="84"/>
      <c r="SKK260" s="84"/>
      <c r="SKL260" s="84"/>
      <c r="SKM260" s="84"/>
      <c r="SKN260" s="84"/>
      <c r="SKO260" s="84"/>
      <c r="SKP260" s="84"/>
      <c r="SKQ260" s="84"/>
      <c r="SKR260" s="84"/>
      <c r="SKS260" s="84"/>
      <c r="SKT260" s="84"/>
      <c r="SKU260" s="84"/>
      <c r="SKV260" s="84"/>
      <c r="SKW260" s="84"/>
      <c r="SKX260" s="84"/>
      <c r="SKY260" s="84"/>
      <c r="SKZ260" s="84"/>
      <c r="SLA260" s="84"/>
      <c r="SLB260" s="84"/>
      <c r="SLC260" s="84"/>
      <c r="SLD260" s="84"/>
      <c r="SLE260" s="84"/>
      <c r="SLF260" s="84"/>
      <c r="SLG260" s="84"/>
      <c r="SLH260" s="84"/>
      <c r="SLI260" s="84"/>
      <c r="SLJ260" s="84"/>
      <c r="SLK260" s="84"/>
      <c r="SLL260" s="84"/>
      <c r="SLM260" s="84"/>
      <c r="SLN260" s="84"/>
      <c r="SLO260" s="84"/>
      <c r="SLP260" s="84"/>
      <c r="SLQ260" s="84"/>
      <c r="SLR260" s="84"/>
      <c r="SLS260" s="84"/>
      <c r="SLT260" s="84"/>
      <c r="SLU260" s="84"/>
      <c r="SLV260" s="84"/>
      <c r="SLW260" s="84"/>
      <c r="SLX260" s="84"/>
      <c r="SLY260" s="84"/>
      <c r="SLZ260" s="84"/>
      <c r="SMA260" s="84"/>
      <c r="SMB260" s="84"/>
      <c r="SMC260" s="84"/>
      <c r="SMD260" s="84"/>
      <c r="SME260" s="84"/>
      <c r="SMF260" s="84"/>
      <c r="SMG260" s="84"/>
      <c r="SMH260" s="84"/>
      <c r="SMI260" s="84"/>
      <c r="SMJ260" s="84"/>
      <c r="SMK260" s="84"/>
      <c r="SML260" s="84"/>
      <c r="SMM260" s="84"/>
      <c r="SMN260" s="84"/>
      <c r="SMO260" s="84"/>
      <c r="SMP260" s="84"/>
      <c r="SMQ260" s="84"/>
      <c r="SMR260" s="84"/>
      <c r="SMS260" s="84"/>
      <c r="SMT260" s="84"/>
      <c r="SMU260" s="84"/>
      <c r="SMV260" s="84"/>
      <c r="SMW260" s="84"/>
      <c r="SMX260" s="84"/>
      <c r="SMY260" s="84"/>
      <c r="SMZ260" s="84"/>
      <c r="SNA260" s="84"/>
      <c r="SNB260" s="84"/>
      <c r="SNC260" s="84"/>
      <c r="SND260" s="84"/>
      <c r="SNE260" s="84"/>
      <c r="SNF260" s="84"/>
      <c r="SNG260" s="84"/>
      <c r="SNH260" s="84"/>
      <c r="SNI260" s="84"/>
      <c r="SNJ260" s="84"/>
      <c r="SNK260" s="84"/>
      <c r="SNL260" s="84"/>
      <c r="SNM260" s="84"/>
      <c r="SNN260" s="84"/>
      <c r="SNO260" s="84"/>
      <c r="SNP260" s="84"/>
      <c r="SNQ260" s="84"/>
      <c r="SNR260" s="84"/>
      <c r="SNS260" s="84"/>
      <c r="SNT260" s="84"/>
      <c r="SNU260" s="84"/>
      <c r="SNV260" s="84"/>
      <c r="SNW260" s="84"/>
      <c r="SNX260" s="84"/>
      <c r="SNY260" s="84"/>
      <c r="SNZ260" s="84"/>
      <c r="SOA260" s="84"/>
      <c r="SOB260" s="84"/>
      <c r="SOC260" s="84"/>
      <c r="SOD260" s="84"/>
      <c r="SOE260" s="84"/>
      <c r="SOF260" s="84"/>
      <c r="SOG260" s="84"/>
      <c r="SOH260" s="84"/>
      <c r="SOI260" s="84"/>
      <c r="SOJ260" s="84"/>
      <c r="SOK260" s="84"/>
      <c r="SOL260" s="84"/>
      <c r="SOM260" s="84"/>
      <c r="SON260" s="84"/>
      <c r="SOO260" s="84"/>
      <c r="SOP260" s="84"/>
      <c r="SOQ260" s="84"/>
      <c r="SOR260" s="84"/>
      <c r="SOS260" s="84"/>
      <c r="SOT260" s="84"/>
      <c r="SOU260" s="84"/>
      <c r="SOV260" s="84"/>
      <c r="SOW260" s="84"/>
      <c r="SOX260" s="84"/>
      <c r="SOY260" s="84"/>
      <c r="SOZ260" s="84"/>
      <c r="SPA260" s="84"/>
      <c r="SPB260" s="84"/>
      <c r="SPC260" s="84"/>
      <c r="SPD260" s="84"/>
      <c r="SPE260" s="84"/>
      <c r="SPF260" s="84"/>
      <c r="SPG260" s="84"/>
      <c r="SPH260" s="84"/>
      <c r="SPI260" s="84"/>
      <c r="SPJ260" s="84"/>
      <c r="SPK260" s="84"/>
      <c r="SPL260" s="84"/>
      <c r="SPM260" s="84"/>
      <c r="SPN260" s="84"/>
      <c r="SPO260" s="84"/>
      <c r="SPP260" s="84"/>
      <c r="SPQ260" s="84"/>
      <c r="SPR260" s="84"/>
      <c r="SPS260" s="84"/>
      <c r="SPT260" s="84"/>
      <c r="SPU260" s="84"/>
      <c r="SPV260" s="84"/>
      <c r="SPW260" s="84"/>
      <c r="SPX260" s="84"/>
      <c r="SPY260" s="84"/>
      <c r="SPZ260" s="84"/>
      <c r="SQA260" s="84"/>
      <c r="SQB260" s="84"/>
      <c r="SQC260" s="84"/>
      <c r="SQD260" s="84"/>
      <c r="SQE260" s="84"/>
      <c r="SQF260" s="84"/>
      <c r="SQG260" s="84"/>
      <c r="SQH260" s="84"/>
      <c r="SQI260" s="84"/>
      <c r="SQJ260" s="84"/>
      <c r="SQK260" s="84"/>
      <c r="SQL260" s="84"/>
      <c r="SQM260" s="84"/>
      <c r="SQN260" s="84"/>
      <c r="SQO260" s="84"/>
      <c r="SQP260" s="84"/>
      <c r="SQQ260" s="84"/>
      <c r="SQR260" s="84"/>
      <c r="SQS260" s="84"/>
      <c r="SQT260" s="84"/>
      <c r="SQU260" s="84"/>
      <c r="SQV260" s="84"/>
      <c r="SQW260" s="84"/>
      <c r="SQX260" s="84"/>
      <c r="SQY260" s="84"/>
      <c r="SQZ260" s="84"/>
      <c r="SRA260" s="84"/>
      <c r="SRB260" s="84"/>
      <c r="SRC260" s="84"/>
      <c r="SRD260" s="84"/>
      <c r="SRE260" s="84"/>
      <c r="SRF260" s="84"/>
      <c r="SRG260" s="84"/>
      <c r="SRH260" s="84"/>
      <c r="SRI260" s="84"/>
      <c r="SRJ260" s="84"/>
      <c r="SRK260" s="84"/>
      <c r="SRL260" s="84"/>
      <c r="SRM260" s="84"/>
      <c r="SRN260" s="84"/>
      <c r="SRO260" s="84"/>
      <c r="SRP260" s="84"/>
      <c r="SRQ260" s="84"/>
      <c r="SRR260" s="84"/>
      <c r="SRS260" s="84"/>
      <c r="SRT260" s="84"/>
      <c r="SRU260" s="84"/>
      <c r="SRV260" s="84"/>
      <c r="SRW260" s="84"/>
      <c r="SRX260" s="84"/>
      <c r="SRY260" s="84"/>
      <c r="SRZ260" s="84"/>
      <c r="SSA260" s="84"/>
      <c r="SSB260" s="84"/>
      <c r="SSC260" s="84"/>
      <c r="SSD260" s="84"/>
      <c r="SSE260" s="84"/>
      <c r="SSF260" s="84"/>
      <c r="SSG260" s="84"/>
      <c r="SSH260" s="84"/>
      <c r="SSI260" s="84"/>
      <c r="SSJ260" s="84"/>
      <c r="SSK260" s="84"/>
      <c r="SSL260" s="84"/>
      <c r="SSM260" s="84"/>
      <c r="SSN260" s="84"/>
      <c r="SSO260" s="84"/>
      <c r="SSP260" s="84"/>
      <c r="SSQ260" s="84"/>
      <c r="SSR260" s="84"/>
      <c r="SSS260" s="84"/>
      <c r="SST260" s="84"/>
      <c r="SSU260" s="84"/>
      <c r="SSV260" s="84"/>
      <c r="SSW260" s="84"/>
      <c r="SSX260" s="84"/>
      <c r="SSY260" s="84"/>
      <c r="SSZ260" s="84"/>
      <c r="STA260" s="84"/>
      <c r="STB260" s="84"/>
      <c r="STC260" s="84"/>
      <c r="STD260" s="84"/>
      <c r="STE260" s="84"/>
      <c r="STF260" s="84"/>
      <c r="STG260" s="84"/>
      <c r="STH260" s="84"/>
      <c r="STI260" s="84"/>
      <c r="STJ260" s="84"/>
      <c r="STK260" s="84"/>
      <c r="STL260" s="84"/>
      <c r="STM260" s="84"/>
      <c r="STN260" s="84"/>
      <c r="STO260" s="84"/>
      <c r="STP260" s="84"/>
      <c r="STQ260" s="84"/>
      <c r="STR260" s="84"/>
      <c r="STS260" s="84"/>
      <c r="STT260" s="84"/>
      <c r="STU260" s="84"/>
      <c r="STV260" s="84"/>
      <c r="STW260" s="84"/>
      <c r="STX260" s="84"/>
      <c r="STY260" s="84"/>
      <c r="STZ260" s="84"/>
      <c r="SUA260" s="84"/>
      <c r="SUB260" s="84"/>
      <c r="SUC260" s="84"/>
      <c r="SUD260" s="84"/>
      <c r="SUE260" s="84"/>
      <c r="SUF260" s="84"/>
      <c r="SUG260" s="84"/>
      <c r="SUH260" s="84"/>
      <c r="SUI260" s="84"/>
      <c r="SUJ260" s="84"/>
      <c r="SUK260" s="84"/>
      <c r="SUL260" s="84"/>
      <c r="SUM260" s="84"/>
      <c r="SUN260" s="84"/>
      <c r="SUO260" s="84"/>
      <c r="SUP260" s="84"/>
      <c r="SUQ260" s="84"/>
      <c r="SUR260" s="84"/>
      <c r="SUS260" s="84"/>
      <c r="SUT260" s="84"/>
      <c r="SUU260" s="84"/>
      <c r="SUV260" s="84"/>
      <c r="SUW260" s="84"/>
      <c r="SUX260" s="84"/>
      <c r="SUY260" s="84"/>
      <c r="SUZ260" s="84"/>
      <c r="SVA260" s="84"/>
      <c r="SVB260" s="84"/>
      <c r="SVC260" s="84"/>
      <c r="SVD260" s="84"/>
      <c r="SVE260" s="84"/>
      <c r="SVF260" s="84"/>
      <c r="SVG260" s="84"/>
      <c r="SVH260" s="84"/>
      <c r="SVI260" s="84"/>
      <c r="SVJ260" s="84"/>
      <c r="SVK260" s="84"/>
      <c r="SVL260" s="84"/>
      <c r="SVM260" s="84"/>
      <c r="SVN260" s="84"/>
      <c r="SVO260" s="84"/>
      <c r="SVP260" s="84"/>
      <c r="SVQ260" s="84"/>
      <c r="SVR260" s="84"/>
      <c r="SVS260" s="84"/>
      <c r="SVT260" s="84"/>
      <c r="SVU260" s="84"/>
      <c r="SVV260" s="84"/>
      <c r="SVW260" s="84"/>
      <c r="SVX260" s="84"/>
      <c r="SVY260" s="84"/>
      <c r="SVZ260" s="84"/>
      <c r="SWA260" s="84"/>
      <c r="SWB260" s="84"/>
      <c r="SWC260" s="84"/>
      <c r="SWD260" s="84"/>
      <c r="SWE260" s="84"/>
      <c r="SWF260" s="84"/>
      <c r="SWG260" s="84"/>
      <c r="SWH260" s="84"/>
      <c r="SWI260" s="84"/>
      <c r="SWJ260" s="84"/>
      <c r="SWK260" s="84"/>
      <c r="SWL260" s="84"/>
      <c r="SWM260" s="84"/>
      <c r="SWN260" s="84"/>
      <c r="SWO260" s="84"/>
      <c r="SWP260" s="84"/>
      <c r="SWQ260" s="84"/>
      <c r="SWR260" s="84"/>
      <c r="SWS260" s="84"/>
      <c r="SWT260" s="84"/>
      <c r="SWU260" s="84"/>
      <c r="SWV260" s="84"/>
      <c r="SWW260" s="84"/>
      <c r="SWX260" s="84"/>
      <c r="SWY260" s="84"/>
      <c r="SWZ260" s="84"/>
      <c r="SXA260" s="84"/>
      <c r="SXB260" s="84"/>
      <c r="SXC260" s="84"/>
      <c r="SXD260" s="84"/>
      <c r="SXE260" s="84"/>
      <c r="SXF260" s="84"/>
      <c r="SXG260" s="84"/>
      <c r="SXH260" s="84"/>
      <c r="SXI260" s="84"/>
      <c r="SXJ260" s="84"/>
      <c r="SXK260" s="84"/>
      <c r="SXL260" s="84"/>
      <c r="SXM260" s="84"/>
      <c r="SXN260" s="84"/>
      <c r="SXO260" s="84"/>
      <c r="SXP260" s="84"/>
      <c r="SXQ260" s="84"/>
      <c r="SXR260" s="84"/>
      <c r="SXS260" s="84"/>
      <c r="SXT260" s="84"/>
      <c r="SXU260" s="84"/>
      <c r="SXV260" s="84"/>
      <c r="SXW260" s="84"/>
      <c r="SXX260" s="84"/>
      <c r="SXY260" s="84"/>
      <c r="SXZ260" s="84"/>
      <c r="SYA260" s="84"/>
      <c r="SYB260" s="84"/>
      <c r="SYC260" s="84"/>
      <c r="SYD260" s="84"/>
      <c r="SYE260" s="84"/>
      <c r="SYF260" s="84"/>
      <c r="SYG260" s="84"/>
      <c r="SYH260" s="84"/>
      <c r="SYI260" s="84"/>
      <c r="SYJ260" s="84"/>
      <c r="SYK260" s="84"/>
      <c r="SYL260" s="84"/>
      <c r="SYM260" s="84"/>
      <c r="SYN260" s="84"/>
      <c r="SYO260" s="84"/>
      <c r="SYP260" s="84"/>
      <c r="SYQ260" s="84"/>
      <c r="SYR260" s="84"/>
      <c r="SYS260" s="84"/>
      <c r="SYT260" s="84"/>
      <c r="SYU260" s="84"/>
      <c r="SYV260" s="84"/>
      <c r="SYW260" s="84"/>
      <c r="SYX260" s="84"/>
      <c r="SYY260" s="84"/>
      <c r="SYZ260" s="84"/>
      <c r="SZA260" s="84"/>
      <c r="SZB260" s="84"/>
      <c r="SZC260" s="84"/>
      <c r="SZD260" s="84"/>
      <c r="SZE260" s="84"/>
      <c r="SZF260" s="84"/>
      <c r="SZG260" s="84"/>
      <c r="SZH260" s="84"/>
      <c r="SZI260" s="84"/>
      <c r="SZJ260" s="84"/>
      <c r="SZK260" s="84"/>
      <c r="SZL260" s="84"/>
      <c r="SZM260" s="84"/>
      <c r="SZN260" s="84"/>
      <c r="SZO260" s="84"/>
      <c r="SZP260" s="84"/>
      <c r="SZQ260" s="84"/>
      <c r="SZR260" s="84"/>
      <c r="SZS260" s="84"/>
      <c r="SZT260" s="84"/>
      <c r="SZU260" s="84"/>
      <c r="SZV260" s="84"/>
      <c r="SZW260" s="84"/>
      <c r="SZX260" s="84"/>
      <c r="SZY260" s="84"/>
      <c r="SZZ260" s="84"/>
      <c r="TAA260" s="84"/>
      <c r="TAB260" s="84"/>
      <c r="TAC260" s="84"/>
      <c r="TAD260" s="84"/>
      <c r="TAE260" s="84"/>
      <c r="TAF260" s="84"/>
      <c r="TAG260" s="84"/>
      <c r="TAH260" s="84"/>
      <c r="TAI260" s="84"/>
      <c r="TAJ260" s="84"/>
      <c r="TAK260" s="84"/>
      <c r="TAL260" s="84"/>
      <c r="TAM260" s="84"/>
      <c r="TAN260" s="84"/>
      <c r="TAO260" s="84"/>
      <c r="TAP260" s="84"/>
      <c r="TAQ260" s="84"/>
      <c r="TAR260" s="84"/>
      <c r="TAS260" s="84"/>
      <c r="TAT260" s="84"/>
      <c r="TAU260" s="84"/>
      <c r="TAV260" s="84"/>
      <c r="TAW260" s="84"/>
      <c r="TAX260" s="84"/>
      <c r="TAY260" s="84"/>
      <c r="TAZ260" s="84"/>
      <c r="TBA260" s="84"/>
      <c r="TBB260" s="84"/>
      <c r="TBC260" s="84"/>
      <c r="TBD260" s="84"/>
      <c r="TBE260" s="84"/>
      <c r="TBF260" s="84"/>
      <c r="TBG260" s="84"/>
      <c r="TBH260" s="84"/>
      <c r="TBI260" s="84"/>
      <c r="TBJ260" s="84"/>
      <c r="TBK260" s="84"/>
      <c r="TBL260" s="84"/>
      <c r="TBM260" s="84"/>
      <c r="TBN260" s="84"/>
      <c r="TBO260" s="84"/>
      <c r="TBP260" s="84"/>
      <c r="TBQ260" s="84"/>
      <c r="TBR260" s="84"/>
      <c r="TBS260" s="84"/>
      <c r="TBT260" s="84"/>
      <c r="TBU260" s="84"/>
      <c r="TBV260" s="84"/>
      <c r="TBW260" s="84"/>
      <c r="TBX260" s="84"/>
      <c r="TBY260" s="84"/>
      <c r="TBZ260" s="84"/>
      <c r="TCA260" s="84"/>
      <c r="TCB260" s="84"/>
      <c r="TCC260" s="84"/>
      <c r="TCD260" s="84"/>
      <c r="TCE260" s="84"/>
      <c r="TCF260" s="84"/>
      <c r="TCG260" s="84"/>
      <c r="TCH260" s="84"/>
      <c r="TCI260" s="84"/>
      <c r="TCJ260" s="84"/>
      <c r="TCK260" s="84"/>
      <c r="TCL260" s="84"/>
      <c r="TCM260" s="84"/>
      <c r="TCN260" s="84"/>
      <c r="TCO260" s="84"/>
      <c r="TCP260" s="84"/>
      <c r="TCQ260" s="84"/>
      <c r="TCR260" s="84"/>
      <c r="TCS260" s="84"/>
      <c r="TCT260" s="84"/>
      <c r="TCU260" s="84"/>
      <c r="TCV260" s="84"/>
      <c r="TCW260" s="84"/>
      <c r="TCX260" s="84"/>
      <c r="TCY260" s="84"/>
      <c r="TCZ260" s="84"/>
      <c r="TDA260" s="84"/>
      <c r="TDB260" s="84"/>
      <c r="TDC260" s="84"/>
      <c r="TDD260" s="84"/>
      <c r="TDE260" s="84"/>
      <c r="TDF260" s="84"/>
      <c r="TDG260" s="84"/>
      <c r="TDH260" s="84"/>
      <c r="TDI260" s="84"/>
      <c r="TDJ260" s="84"/>
      <c r="TDK260" s="84"/>
      <c r="TDL260" s="84"/>
      <c r="TDM260" s="84"/>
      <c r="TDN260" s="84"/>
      <c r="TDO260" s="84"/>
      <c r="TDP260" s="84"/>
      <c r="TDQ260" s="84"/>
      <c r="TDR260" s="84"/>
      <c r="TDS260" s="84"/>
      <c r="TDT260" s="84"/>
      <c r="TDU260" s="84"/>
      <c r="TDV260" s="84"/>
      <c r="TDW260" s="84"/>
      <c r="TDX260" s="84"/>
      <c r="TDY260" s="84"/>
      <c r="TDZ260" s="84"/>
      <c r="TEA260" s="84"/>
      <c r="TEB260" s="84"/>
      <c r="TEC260" s="84"/>
      <c r="TED260" s="84"/>
      <c r="TEE260" s="84"/>
      <c r="TEF260" s="84"/>
      <c r="TEG260" s="84"/>
      <c r="TEH260" s="84"/>
      <c r="TEI260" s="84"/>
      <c r="TEJ260" s="84"/>
      <c r="TEK260" s="84"/>
      <c r="TEL260" s="84"/>
      <c r="TEM260" s="84"/>
      <c r="TEN260" s="84"/>
      <c r="TEO260" s="84"/>
      <c r="TEP260" s="84"/>
      <c r="TEQ260" s="84"/>
      <c r="TER260" s="84"/>
      <c r="TES260" s="84"/>
      <c r="TET260" s="84"/>
      <c r="TEU260" s="84"/>
      <c r="TEV260" s="84"/>
      <c r="TEW260" s="84"/>
      <c r="TEX260" s="84"/>
      <c r="TEY260" s="84"/>
      <c r="TEZ260" s="84"/>
      <c r="TFA260" s="84"/>
      <c r="TFB260" s="84"/>
      <c r="TFC260" s="84"/>
      <c r="TFD260" s="84"/>
      <c r="TFE260" s="84"/>
      <c r="TFF260" s="84"/>
      <c r="TFG260" s="84"/>
      <c r="TFH260" s="84"/>
      <c r="TFI260" s="84"/>
      <c r="TFJ260" s="84"/>
      <c r="TFK260" s="84"/>
      <c r="TFL260" s="84"/>
      <c r="TFM260" s="84"/>
      <c r="TFN260" s="84"/>
      <c r="TFO260" s="84"/>
      <c r="TFP260" s="84"/>
      <c r="TFQ260" s="84"/>
      <c r="TFR260" s="84"/>
      <c r="TFS260" s="84"/>
      <c r="TFT260" s="84"/>
      <c r="TFU260" s="84"/>
      <c r="TFV260" s="84"/>
      <c r="TFW260" s="84"/>
      <c r="TFX260" s="84"/>
      <c r="TFY260" s="84"/>
      <c r="TFZ260" s="84"/>
      <c r="TGA260" s="84"/>
      <c r="TGB260" s="84"/>
      <c r="TGC260" s="84"/>
      <c r="TGD260" s="84"/>
      <c r="TGE260" s="84"/>
      <c r="TGF260" s="84"/>
      <c r="TGG260" s="84"/>
      <c r="TGH260" s="84"/>
      <c r="TGI260" s="84"/>
      <c r="TGJ260" s="84"/>
      <c r="TGK260" s="84"/>
      <c r="TGL260" s="84"/>
      <c r="TGM260" s="84"/>
      <c r="TGN260" s="84"/>
      <c r="TGO260" s="84"/>
      <c r="TGP260" s="84"/>
      <c r="TGQ260" s="84"/>
      <c r="TGR260" s="84"/>
      <c r="TGS260" s="84"/>
      <c r="TGT260" s="84"/>
      <c r="TGU260" s="84"/>
      <c r="TGV260" s="84"/>
      <c r="TGW260" s="84"/>
      <c r="TGX260" s="84"/>
      <c r="TGY260" s="84"/>
      <c r="TGZ260" s="84"/>
      <c r="THA260" s="84"/>
      <c r="THB260" s="84"/>
      <c r="THC260" s="84"/>
      <c r="THD260" s="84"/>
      <c r="THE260" s="84"/>
      <c r="THF260" s="84"/>
      <c r="THG260" s="84"/>
      <c r="THH260" s="84"/>
      <c r="THI260" s="84"/>
      <c r="THJ260" s="84"/>
      <c r="THK260" s="84"/>
      <c r="THL260" s="84"/>
      <c r="THM260" s="84"/>
      <c r="THN260" s="84"/>
      <c r="THO260" s="84"/>
      <c r="THP260" s="84"/>
      <c r="THQ260" s="84"/>
      <c r="THR260" s="84"/>
      <c r="THS260" s="84"/>
      <c r="THT260" s="84"/>
      <c r="THU260" s="84"/>
      <c r="THV260" s="84"/>
      <c r="THW260" s="84"/>
      <c r="THX260" s="84"/>
      <c r="THY260" s="84"/>
      <c r="THZ260" s="84"/>
      <c r="TIA260" s="84"/>
      <c r="TIB260" s="84"/>
      <c r="TIC260" s="84"/>
      <c r="TID260" s="84"/>
      <c r="TIE260" s="84"/>
      <c r="TIF260" s="84"/>
      <c r="TIG260" s="84"/>
      <c r="TIH260" s="84"/>
      <c r="TII260" s="84"/>
      <c r="TIJ260" s="84"/>
      <c r="TIK260" s="84"/>
      <c r="TIL260" s="84"/>
      <c r="TIM260" s="84"/>
      <c r="TIN260" s="84"/>
      <c r="TIO260" s="84"/>
      <c r="TIP260" s="84"/>
      <c r="TIQ260" s="84"/>
      <c r="TIR260" s="84"/>
      <c r="TIS260" s="84"/>
      <c r="TIT260" s="84"/>
      <c r="TIU260" s="84"/>
      <c r="TIV260" s="84"/>
      <c r="TIW260" s="84"/>
      <c r="TIX260" s="84"/>
      <c r="TIY260" s="84"/>
      <c r="TIZ260" s="84"/>
      <c r="TJA260" s="84"/>
      <c r="TJB260" s="84"/>
      <c r="TJC260" s="84"/>
      <c r="TJD260" s="84"/>
      <c r="TJE260" s="84"/>
      <c r="TJF260" s="84"/>
      <c r="TJG260" s="84"/>
      <c r="TJH260" s="84"/>
      <c r="TJI260" s="84"/>
      <c r="TJJ260" s="84"/>
      <c r="TJK260" s="84"/>
      <c r="TJL260" s="84"/>
      <c r="TJM260" s="84"/>
      <c r="TJN260" s="84"/>
      <c r="TJO260" s="84"/>
      <c r="TJP260" s="84"/>
      <c r="TJQ260" s="84"/>
      <c r="TJR260" s="84"/>
      <c r="TJS260" s="84"/>
      <c r="TJT260" s="84"/>
      <c r="TJU260" s="84"/>
      <c r="TJV260" s="84"/>
      <c r="TJW260" s="84"/>
      <c r="TJX260" s="84"/>
      <c r="TJY260" s="84"/>
      <c r="TJZ260" s="84"/>
      <c r="TKA260" s="84"/>
      <c r="TKB260" s="84"/>
      <c r="TKC260" s="84"/>
      <c r="TKD260" s="84"/>
      <c r="TKE260" s="84"/>
      <c r="TKF260" s="84"/>
      <c r="TKG260" s="84"/>
      <c r="TKH260" s="84"/>
      <c r="TKI260" s="84"/>
      <c r="TKJ260" s="84"/>
      <c r="TKK260" s="84"/>
      <c r="TKL260" s="84"/>
      <c r="TKM260" s="84"/>
      <c r="TKN260" s="84"/>
      <c r="TKO260" s="84"/>
      <c r="TKP260" s="84"/>
      <c r="TKQ260" s="84"/>
      <c r="TKR260" s="84"/>
      <c r="TKS260" s="84"/>
      <c r="TKT260" s="84"/>
      <c r="TKU260" s="84"/>
      <c r="TKV260" s="84"/>
      <c r="TKW260" s="84"/>
      <c r="TKX260" s="84"/>
      <c r="TKY260" s="84"/>
      <c r="TKZ260" s="84"/>
      <c r="TLA260" s="84"/>
      <c r="TLB260" s="84"/>
      <c r="TLC260" s="84"/>
      <c r="TLD260" s="84"/>
      <c r="TLE260" s="84"/>
      <c r="TLF260" s="84"/>
      <c r="TLG260" s="84"/>
      <c r="TLH260" s="84"/>
      <c r="TLI260" s="84"/>
      <c r="TLJ260" s="84"/>
      <c r="TLK260" s="84"/>
      <c r="TLL260" s="84"/>
      <c r="TLM260" s="84"/>
      <c r="TLN260" s="84"/>
      <c r="TLO260" s="84"/>
      <c r="TLP260" s="84"/>
      <c r="TLQ260" s="84"/>
      <c r="TLR260" s="84"/>
      <c r="TLS260" s="84"/>
      <c r="TLT260" s="84"/>
      <c r="TLU260" s="84"/>
      <c r="TLV260" s="84"/>
      <c r="TLW260" s="84"/>
      <c r="TLX260" s="84"/>
      <c r="TLY260" s="84"/>
      <c r="TLZ260" s="84"/>
      <c r="TMA260" s="84"/>
      <c r="TMB260" s="84"/>
      <c r="TMC260" s="84"/>
      <c r="TMD260" s="84"/>
      <c r="TME260" s="84"/>
      <c r="TMF260" s="84"/>
      <c r="TMG260" s="84"/>
      <c r="TMH260" s="84"/>
      <c r="TMI260" s="84"/>
      <c r="TMJ260" s="84"/>
      <c r="TMK260" s="84"/>
      <c r="TML260" s="84"/>
      <c r="TMM260" s="84"/>
      <c r="TMN260" s="84"/>
      <c r="TMO260" s="84"/>
      <c r="TMP260" s="84"/>
      <c r="TMQ260" s="84"/>
      <c r="TMR260" s="84"/>
      <c r="TMS260" s="84"/>
      <c r="TMT260" s="84"/>
      <c r="TMU260" s="84"/>
      <c r="TMV260" s="84"/>
      <c r="TMW260" s="84"/>
      <c r="TMX260" s="84"/>
      <c r="TMY260" s="84"/>
      <c r="TMZ260" s="84"/>
      <c r="TNA260" s="84"/>
      <c r="TNB260" s="84"/>
      <c r="TNC260" s="84"/>
      <c r="TND260" s="84"/>
      <c r="TNE260" s="84"/>
      <c r="TNF260" s="84"/>
      <c r="TNG260" s="84"/>
      <c r="TNH260" s="84"/>
      <c r="TNI260" s="84"/>
      <c r="TNJ260" s="84"/>
      <c r="TNK260" s="84"/>
      <c r="TNL260" s="84"/>
      <c r="TNM260" s="84"/>
      <c r="TNN260" s="84"/>
      <c r="TNO260" s="84"/>
      <c r="TNP260" s="84"/>
      <c r="TNQ260" s="84"/>
      <c r="TNR260" s="84"/>
      <c r="TNS260" s="84"/>
      <c r="TNT260" s="84"/>
      <c r="TNU260" s="84"/>
      <c r="TNV260" s="84"/>
      <c r="TNW260" s="84"/>
      <c r="TNX260" s="84"/>
      <c r="TNY260" s="84"/>
      <c r="TNZ260" s="84"/>
      <c r="TOA260" s="84"/>
      <c r="TOB260" s="84"/>
      <c r="TOC260" s="84"/>
      <c r="TOD260" s="84"/>
      <c r="TOE260" s="84"/>
      <c r="TOF260" s="84"/>
      <c r="TOG260" s="84"/>
      <c r="TOH260" s="84"/>
      <c r="TOI260" s="84"/>
      <c r="TOJ260" s="84"/>
      <c r="TOK260" s="84"/>
      <c r="TOL260" s="84"/>
      <c r="TOM260" s="84"/>
      <c r="TON260" s="84"/>
      <c r="TOO260" s="84"/>
      <c r="TOP260" s="84"/>
      <c r="TOQ260" s="84"/>
      <c r="TOR260" s="84"/>
      <c r="TOS260" s="84"/>
      <c r="TOT260" s="84"/>
      <c r="TOU260" s="84"/>
      <c r="TOV260" s="84"/>
      <c r="TOW260" s="84"/>
      <c r="TOX260" s="84"/>
      <c r="TOY260" s="84"/>
      <c r="TOZ260" s="84"/>
      <c r="TPA260" s="84"/>
      <c r="TPB260" s="84"/>
      <c r="TPC260" s="84"/>
      <c r="TPD260" s="84"/>
      <c r="TPE260" s="84"/>
      <c r="TPF260" s="84"/>
      <c r="TPG260" s="84"/>
      <c r="TPH260" s="84"/>
      <c r="TPI260" s="84"/>
      <c r="TPJ260" s="84"/>
      <c r="TPK260" s="84"/>
      <c r="TPL260" s="84"/>
      <c r="TPM260" s="84"/>
      <c r="TPN260" s="84"/>
      <c r="TPO260" s="84"/>
      <c r="TPP260" s="84"/>
      <c r="TPQ260" s="84"/>
      <c r="TPR260" s="84"/>
      <c r="TPS260" s="84"/>
      <c r="TPT260" s="84"/>
      <c r="TPU260" s="84"/>
      <c r="TPV260" s="84"/>
      <c r="TPW260" s="84"/>
      <c r="TPX260" s="84"/>
      <c r="TPY260" s="84"/>
      <c r="TPZ260" s="84"/>
      <c r="TQA260" s="84"/>
      <c r="TQB260" s="84"/>
      <c r="TQC260" s="84"/>
      <c r="TQD260" s="84"/>
      <c r="TQE260" s="84"/>
      <c r="TQF260" s="84"/>
      <c r="TQG260" s="84"/>
      <c r="TQH260" s="84"/>
      <c r="TQI260" s="84"/>
      <c r="TQJ260" s="84"/>
      <c r="TQK260" s="84"/>
      <c r="TQL260" s="84"/>
      <c r="TQM260" s="84"/>
      <c r="TQN260" s="84"/>
      <c r="TQO260" s="84"/>
      <c r="TQP260" s="84"/>
      <c r="TQQ260" s="84"/>
      <c r="TQR260" s="84"/>
      <c r="TQS260" s="84"/>
      <c r="TQT260" s="84"/>
      <c r="TQU260" s="84"/>
      <c r="TQV260" s="84"/>
      <c r="TQW260" s="84"/>
      <c r="TQX260" s="84"/>
      <c r="TQY260" s="84"/>
      <c r="TQZ260" s="84"/>
      <c r="TRA260" s="84"/>
      <c r="TRB260" s="84"/>
      <c r="TRC260" s="84"/>
      <c r="TRD260" s="84"/>
      <c r="TRE260" s="84"/>
      <c r="TRF260" s="84"/>
      <c r="TRG260" s="84"/>
      <c r="TRH260" s="84"/>
      <c r="TRI260" s="84"/>
      <c r="TRJ260" s="84"/>
      <c r="TRK260" s="84"/>
      <c r="TRL260" s="84"/>
      <c r="TRM260" s="84"/>
      <c r="TRN260" s="84"/>
      <c r="TRO260" s="84"/>
      <c r="TRP260" s="84"/>
      <c r="TRQ260" s="84"/>
      <c r="TRR260" s="84"/>
      <c r="TRS260" s="84"/>
      <c r="TRT260" s="84"/>
      <c r="TRU260" s="84"/>
      <c r="TRV260" s="84"/>
      <c r="TRW260" s="84"/>
      <c r="TRX260" s="84"/>
      <c r="TRY260" s="84"/>
      <c r="TRZ260" s="84"/>
      <c r="TSA260" s="84"/>
      <c r="TSB260" s="84"/>
      <c r="TSC260" s="84"/>
      <c r="TSD260" s="84"/>
      <c r="TSE260" s="84"/>
      <c r="TSF260" s="84"/>
      <c r="TSG260" s="84"/>
      <c r="TSH260" s="84"/>
      <c r="TSI260" s="84"/>
      <c r="TSJ260" s="84"/>
      <c r="TSK260" s="84"/>
      <c r="TSL260" s="84"/>
      <c r="TSM260" s="84"/>
      <c r="TSN260" s="84"/>
      <c r="TSO260" s="84"/>
      <c r="TSP260" s="84"/>
      <c r="TSQ260" s="84"/>
      <c r="TSR260" s="84"/>
      <c r="TSS260" s="84"/>
      <c r="TST260" s="84"/>
      <c r="TSU260" s="84"/>
      <c r="TSV260" s="84"/>
      <c r="TSW260" s="84"/>
      <c r="TSX260" s="84"/>
      <c r="TSY260" s="84"/>
      <c r="TSZ260" s="84"/>
      <c r="TTA260" s="84"/>
      <c r="TTB260" s="84"/>
      <c r="TTC260" s="84"/>
      <c r="TTD260" s="84"/>
      <c r="TTE260" s="84"/>
      <c r="TTF260" s="84"/>
      <c r="TTG260" s="84"/>
      <c r="TTH260" s="84"/>
      <c r="TTI260" s="84"/>
      <c r="TTJ260" s="84"/>
      <c r="TTK260" s="84"/>
      <c r="TTL260" s="84"/>
      <c r="TTM260" s="84"/>
      <c r="TTN260" s="84"/>
      <c r="TTO260" s="84"/>
      <c r="TTP260" s="84"/>
      <c r="TTQ260" s="84"/>
      <c r="TTR260" s="84"/>
      <c r="TTS260" s="84"/>
      <c r="TTT260" s="84"/>
      <c r="TTU260" s="84"/>
      <c r="TTV260" s="84"/>
      <c r="TTW260" s="84"/>
      <c r="TTX260" s="84"/>
      <c r="TTY260" s="84"/>
      <c r="TTZ260" s="84"/>
      <c r="TUA260" s="84"/>
      <c r="TUB260" s="84"/>
      <c r="TUC260" s="84"/>
      <c r="TUD260" s="84"/>
      <c r="TUE260" s="84"/>
      <c r="TUF260" s="84"/>
      <c r="TUG260" s="84"/>
      <c r="TUH260" s="84"/>
      <c r="TUI260" s="84"/>
      <c r="TUJ260" s="84"/>
      <c r="TUK260" s="84"/>
      <c r="TUL260" s="84"/>
      <c r="TUM260" s="84"/>
      <c r="TUN260" s="84"/>
      <c r="TUO260" s="84"/>
      <c r="TUP260" s="84"/>
      <c r="TUQ260" s="84"/>
      <c r="TUR260" s="84"/>
      <c r="TUS260" s="84"/>
      <c r="TUT260" s="84"/>
      <c r="TUU260" s="84"/>
      <c r="TUV260" s="84"/>
      <c r="TUW260" s="84"/>
      <c r="TUX260" s="84"/>
      <c r="TUY260" s="84"/>
      <c r="TUZ260" s="84"/>
      <c r="TVA260" s="84"/>
      <c r="TVB260" s="84"/>
      <c r="TVC260" s="84"/>
      <c r="TVD260" s="84"/>
      <c r="TVE260" s="84"/>
      <c r="TVF260" s="84"/>
      <c r="TVG260" s="84"/>
      <c r="TVH260" s="84"/>
      <c r="TVI260" s="84"/>
      <c r="TVJ260" s="84"/>
      <c r="TVK260" s="84"/>
      <c r="TVL260" s="84"/>
      <c r="TVM260" s="84"/>
      <c r="TVN260" s="84"/>
      <c r="TVO260" s="84"/>
      <c r="TVP260" s="84"/>
      <c r="TVQ260" s="84"/>
      <c r="TVR260" s="84"/>
      <c r="TVS260" s="84"/>
      <c r="TVT260" s="84"/>
      <c r="TVU260" s="84"/>
      <c r="TVV260" s="84"/>
      <c r="TVW260" s="84"/>
      <c r="TVX260" s="84"/>
      <c r="TVY260" s="84"/>
      <c r="TVZ260" s="84"/>
      <c r="TWA260" s="84"/>
      <c r="TWB260" s="84"/>
      <c r="TWC260" s="84"/>
      <c r="TWD260" s="84"/>
      <c r="TWE260" s="84"/>
      <c r="TWF260" s="84"/>
      <c r="TWG260" s="84"/>
      <c r="TWH260" s="84"/>
      <c r="TWI260" s="84"/>
      <c r="TWJ260" s="84"/>
      <c r="TWK260" s="84"/>
      <c r="TWL260" s="84"/>
      <c r="TWM260" s="84"/>
      <c r="TWN260" s="84"/>
      <c r="TWO260" s="84"/>
      <c r="TWP260" s="84"/>
      <c r="TWQ260" s="84"/>
      <c r="TWR260" s="84"/>
      <c r="TWS260" s="84"/>
      <c r="TWT260" s="84"/>
      <c r="TWU260" s="84"/>
      <c r="TWV260" s="84"/>
      <c r="TWW260" s="84"/>
      <c r="TWX260" s="84"/>
      <c r="TWY260" s="84"/>
      <c r="TWZ260" s="84"/>
      <c r="TXA260" s="84"/>
      <c r="TXB260" s="84"/>
      <c r="TXC260" s="84"/>
      <c r="TXD260" s="84"/>
      <c r="TXE260" s="84"/>
      <c r="TXF260" s="84"/>
      <c r="TXG260" s="84"/>
      <c r="TXH260" s="84"/>
      <c r="TXI260" s="84"/>
      <c r="TXJ260" s="84"/>
      <c r="TXK260" s="84"/>
      <c r="TXL260" s="84"/>
      <c r="TXM260" s="84"/>
      <c r="TXN260" s="84"/>
      <c r="TXO260" s="84"/>
      <c r="TXP260" s="84"/>
      <c r="TXQ260" s="84"/>
      <c r="TXR260" s="84"/>
      <c r="TXS260" s="84"/>
      <c r="TXT260" s="84"/>
      <c r="TXU260" s="84"/>
      <c r="TXV260" s="84"/>
      <c r="TXW260" s="84"/>
      <c r="TXX260" s="84"/>
      <c r="TXY260" s="84"/>
      <c r="TXZ260" s="84"/>
      <c r="TYA260" s="84"/>
      <c r="TYB260" s="84"/>
      <c r="TYC260" s="84"/>
      <c r="TYD260" s="84"/>
      <c r="TYE260" s="84"/>
      <c r="TYF260" s="84"/>
      <c r="TYG260" s="84"/>
      <c r="TYH260" s="84"/>
      <c r="TYI260" s="84"/>
      <c r="TYJ260" s="84"/>
      <c r="TYK260" s="84"/>
      <c r="TYL260" s="84"/>
      <c r="TYM260" s="84"/>
      <c r="TYN260" s="84"/>
      <c r="TYO260" s="84"/>
      <c r="TYP260" s="84"/>
      <c r="TYQ260" s="84"/>
      <c r="TYR260" s="84"/>
      <c r="TYS260" s="84"/>
      <c r="TYT260" s="84"/>
      <c r="TYU260" s="84"/>
      <c r="TYV260" s="84"/>
      <c r="TYW260" s="84"/>
      <c r="TYX260" s="84"/>
      <c r="TYY260" s="84"/>
      <c r="TYZ260" s="84"/>
      <c r="TZA260" s="84"/>
      <c r="TZB260" s="84"/>
      <c r="TZC260" s="84"/>
      <c r="TZD260" s="84"/>
      <c r="TZE260" s="84"/>
      <c r="TZF260" s="84"/>
      <c r="TZG260" s="84"/>
      <c r="TZH260" s="84"/>
      <c r="TZI260" s="84"/>
      <c r="TZJ260" s="84"/>
      <c r="TZK260" s="84"/>
      <c r="TZL260" s="84"/>
      <c r="TZM260" s="84"/>
      <c r="TZN260" s="84"/>
      <c r="TZO260" s="84"/>
      <c r="TZP260" s="84"/>
      <c r="TZQ260" s="84"/>
      <c r="TZR260" s="84"/>
      <c r="TZS260" s="84"/>
      <c r="TZT260" s="84"/>
      <c r="TZU260" s="84"/>
      <c r="TZV260" s="84"/>
      <c r="TZW260" s="84"/>
      <c r="TZX260" s="84"/>
      <c r="TZY260" s="84"/>
      <c r="TZZ260" s="84"/>
      <c r="UAA260" s="84"/>
      <c r="UAB260" s="84"/>
      <c r="UAC260" s="84"/>
      <c r="UAD260" s="84"/>
      <c r="UAE260" s="84"/>
      <c r="UAF260" s="84"/>
      <c r="UAG260" s="84"/>
      <c r="UAH260" s="84"/>
      <c r="UAI260" s="84"/>
      <c r="UAJ260" s="84"/>
      <c r="UAK260" s="84"/>
      <c r="UAL260" s="84"/>
      <c r="UAM260" s="84"/>
      <c r="UAN260" s="84"/>
      <c r="UAO260" s="84"/>
      <c r="UAP260" s="84"/>
      <c r="UAQ260" s="84"/>
      <c r="UAR260" s="84"/>
      <c r="UAS260" s="84"/>
      <c r="UAT260" s="84"/>
      <c r="UAU260" s="84"/>
      <c r="UAV260" s="84"/>
      <c r="UAW260" s="84"/>
      <c r="UAX260" s="84"/>
      <c r="UAY260" s="84"/>
      <c r="UAZ260" s="84"/>
      <c r="UBA260" s="84"/>
      <c r="UBB260" s="84"/>
      <c r="UBC260" s="84"/>
      <c r="UBD260" s="84"/>
      <c r="UBE260" s="84"/>
      <c r="UBF260" s="84"/>
      <c r="UBG260" s="84"/>
      <c r="UBH260" s="84"/>
      <c r="UBI260" s="84"/>
      <c r="UBJ260" s="84"/>
      <c r="UBK260" s="84"/>
      <c r="UBL260" s="84"/>
      <c r="UBM260" s="84"/>
      <c r="UBN260" s="84"/>
      <c r="UBO260" s="84"/>
      <c r="UBP260" s="84"/>
      <c r="UBQ260" s="84"/>
      <c r="UBR260" s="84"/>
      <c r="UBS260" s="84"/>
      <c r="UBT260" s="84"/>
      <c r="UBU260" s="84"/>
      <c r="UBV260" s="84"/>
      <c r="UBW260" s="84"/>
      <c r="UBX260" s="84"/>
      <c r="UBY260" s="84"/>
      <c r="UBZ260" s="84"/>
      <c r="UCA260" s="84"/>
      <c r="UCB260" s="84"/>
      <c r="UCC260" s="84"/>
      <c r="UCD260" s="84"/>
      <c r="UCE260" s="84"/>
      <c r="UCF260" s="84"/>
      <c r="UCG260" s="84"/>
      <c r="UCH260" s="84"/>
      <c r="UCI260" s="84"/>
      <c r="UCJ260" s="84"/>
      <c r="UCK260" s="84"/>
      <c r="UCL260" s="84"/>
      <c r="UCM260" s="84"/>
      <c r="UCN260" s="84"/>
      <c r="UCO260" s="84"/>
      <c r="UCP260" s="84"/>
      <c r="UCQ260" s="84"/>
      <c r="UCR260" s="84"/>
      <c r="UCS260" s="84"/>
      <c r="UCT260" s="84"/>
      <c r="UCU260" s="84"/>
      <c r="UCV260" s="84"/>
      <c r="UCW260" s="84"/>
      <c r="UCX260" s="84"/>
      <c r="UCY260" s="84"/>
      <c r="UCZ260" s="84"/>
      <c r="UDA260" s="84"/>
      <c r="UDB260" s="84"/>
      <c r="UDC260" s="84"/>
      <c r="UDD260" s="84"/>
      <c r="UDE260" s="84"/>
      <c r="UDF260" s="84"/>
      <c r="UDG260" s="84"/>
      <c r="UDH260" s="84"/>
      <c r="UDI260" s="84"/>
      <c r="UDJ260" s="84"/>
      <c r="UDK260" s="84"/>
      <c r="UDL260" s="84"/>
      <c r="UDM260" s="84"/>
      <c r="UDN260" s="84"/>
      <c r="UDO260" s="84"/>
      <c r="UDP260" s="84"/>
      <c r="UDQ260" s="84"/>
      <c r="UDR260" s="84"/>
      <c r="UDS260" s="84"/>
      <c r="UDT260" s="84"/>
      <c r="UDU260" s="84"/>
      <c r="UDV260" s="84"/>
      <c r="UDW260" s="84"/>
      <c r="UDX260" s="84"/>
      <c r="UDY260" s="84"/>
      <c r="UDZ260" s="84"/>
      <c r="UEA260" s="84"/>
      <c r="UEB260" s="84"/>
      <c r="UEC260" s="84"/>
      <c r="UED260" s="84"/>
      <c r="UEE260" s="84"/>
      <c r="UEF260" s="84"/>
      <c r="UEG260" s="84"/>
      <c r="UEH260" s="84"/>
      <c r="UEI260" s="84"/>
      <c r="UEJ260" s="84"/>
      <c r="UEK260" s="84"/>
      <c r="UEL260" s="84"/>
      <c r="UEM260" s="84"/>
      <c r="UEN260" s="84"/>
      <c r="UEO260" s="84"/>
      <c r="UEP260" s="84"/>
      <c r="UEQ260" s="84"/>
      <c r="UER260" s="84"/>
      <c r="UES260" s="84"/>
      <c r="UET260" s="84"/>
      <c r="UEU260" s="84"/>
      <c r="UEV260" s="84"/>
      <c r="UEW260" s="84"/>
      <c r="UEX260" s="84"/>
      <c r="UEY260" s="84"/>
      <c r="UEZ260" s="84"/>
      <c r="UFA260" s="84"/>
      <c r="UFB260" s="84"/>
      <c r="UFC260" s="84"/>
      <c r="UFD260" s="84"/>
      <c r="UFE260" s="84"/>
      <c r="UFF260" s="84"/>
      <c r="UFG260" s="84"/>
      <c r="UFH260" s="84"/>
      <c r="UFI260" s="84"/>
      <c r="UFJ260" s="84"/>
      <c r="UFK260" s="84"/>
      <c r="UFL260" s="84"/>
      <c r="UFM260" s="84"/>
      <c r="UFN260" s="84"/>
      <c r="UFO260" s="84"/>
      <c r="UFP260" s="84"/>
      <c r="UFQ260" s="84"/>
      <c r="UFR260" s="84"/>
      <c r="UFS260" s="84"/>
      <c r="UFT260" s="84"/>
      <c r="UFU260" s="84"/>
      <c r="UFV260" s="84"/>
      <c r="UFW260" s="84"/>
      <c r="UFX260" s="84"/>
      <c r="UFY260" s="84"/>
      <c r="UFZ260" s="84"/>
      <c r="UGA260" s="84"/>
      <c r="UGB260" s="84"/>
      <c r="UGC260" s="84"/>
      <c r="UGD260" s="84"/>
      <c r="UGE260" s="84"/>
      <c r="UGF260" s="84"/>
      <c r="UGG260" s="84"/>
      <c r="UGH260" s="84"/>
      <c r="UGI260" s="84"/>
      <c r="UGJ260" s="84"/>
      <c r="UGK260" s="84"/>
      <c r="UGL260" s="84"/>
      <c r="UGM260" s="84"/>
      <c r="UGN260" s="84"/>
      <c r="UGO260" s="84"/>
      <c r="UGP260" s="84"/>
      <c r="UGQ260" s="84"/>
      <c r="UGR260" s="84"/>
      <c r="UGS260" s="84"/>
      <c r="UGT260" s="84"/>
      <c r="UGU260" s="84"/>
      <c r="UGV260" s="84"/>
      <c r="UGW260" s="84"/>
      <c r="UGX260" s="84"/>
      <c r="UGY260" s="84"/>
      <c r="UGZ260" s="84"/>
      <c r="UHA260" s="84"/>
      <c r="UHB260" s="84"/>
      <c r="UHC260" s="84"/>
      <c r="UHD260" s="84"/>
      <c r="UHE260" s="84"/>
      <c r="UHF260" s="84"/>
      <c r="UHG260" s="84"/>
      <c r="UHH260" s="84"/>
      <c r="UHI260" s="84"/>
      <c r="UHJ260" s="84"/>
      <c r="UHK260" s="84"/>
      <c r="UHL260" s="84"/>
      <c r="UHM260" s="84"/>
      <c r="UHN260" s="84"/>
      <c r="UHO260" s="84"/>
      <c r="UHP260" s="84"/>
      <c r="UHQ260" s="84"/>
      <c r="UHR260" s="84"/>
      <c r="UHS260" s="84"/>
      <c r="UHT260" s="84"/>
      <c r="UHU260" s="84"/>
      <c r="UHV260" s="84"/>
      <c r="UHW260" s="84"/>
      <c r="UHX260" s="84"/>
      <c r="UHY260" s="84"/>
      <c r="UHZ260" s="84"/>
      <c r="UIA260" s="84"/>
      <c r="UIB260" s="84"/>
      <c r="UIC260" s="84"/>
      <c r="UID260" s="84"/>
      <c r="UIE260" s="84"/>
      <c r="UIF260" s="84"/>
      <c r="UIG260" s="84"/>
      <c r="UIH260" s="84"/>
      <c r="UII260" s="84"/>
      <c r="UIJ260" s="84"/>
      <c r="UIK260" s="84"/>
      <c r="UIL260" s="84"/>
      <c r="UIM260" s="84"/>
      <c r="UIN260" s="84"/>
      <c r="UIO260" s="84"/>
      <c r="UIP260" s="84"/>
      <c r="UIQ260" s="84"/>
      <c r="UIR260" s="84"/>
      <c r="UIS260" s="84"/>
      <c r="UIT260" s="84"/>
      <c r="UIU260" s="84"/>
      <c r="UIV260" s="84"/>
      <c r="UIW260" s="84"/>
      <c r="UIX260" s="84"/>
      <c r="UIY260" s="84"/>
      <c r="UIZ260" s="84"/>
      <c r="UJA260" s="84"/>
      <c r="UJB260" s="84"/>
      <c r="UJC260" s="84"/>
      <c r="UJD260" s="84"/>
      <c r="UJE260" s="84"/>
      <c r="UJF260" s="84"/>
      <c r="UJG260" s="84"/>
      <c r="UJH260" s="84"/>
      <c r="UJI260" s="84"/>
      <c r="UJJ260" s="84"/>
      <c r="UJK260" s="84"/>
      <c r="UJL260" s="84"/>
      <c r="UJM260" s="84"/>
      <c r="UJN260" s="84"/>
      <c r="UJO260" s="84"/>
      <c r="UJP260" s="84"/>
      <c r="UJQ260" s="84"/>
      <c r="UJR260" s="84"/>
      <c r="UJS260" s="84"/>
      <c r="UJT260" s="84"/>
      <c r="UJU260" s="84"/>
      <c r="UJV260" s="84"/>
      <c r="UJW260" s="84"/>
      <c r="UJX260" s="84"/>
      <c r="UJY260" s="84"/>
      <c r="UJZ260" s="84"/>
      <c r="UKA260" s="84"/>
      <c r="UKB260" s="84"/>
      <c r="UKC260" s="84"/>
      <c r="UKD260" s="84"/>
      <c r="UKE260" s="84"/>
      <c r="UKF260" s="84"/>
      <c r="UKG260" s="84"/>
      <c r="UKH260" s="84"/>
      <c r="UKI260" s="84"/>
      <c r="UKJ260" s="84"/>
      <c r="UKK260" s="84"/>
      <c r="UKL260" s="84"/>
      <c r="UKM260" s="84"/>
      <c r="UKN260" s="84"/>
      <c r="UKO260" s="84"/>
      <c r="UKP260" s="84"/>
      <c r="UKQ260" s="84"/>
      <c r="UKR260" s="84"/>
      <c r="UKS260" s="84"/>
      <c r="UKT260" s="84"/>
      <c r="UKU260" s="84"/>
      <c r="UKV260" s="84"/>
      <c r="UKW260" s="84"/>
      <c r="UKX260" s="84"/>
      <c r="UKY260" s="84"/>
      <c r="UKZ260" s="84"/>
      <c r="ULA260" s="84"/>
      <c r="ULB260" s="84"/>
      <c r="ULC260" s="84"/>
      <c r="ULD260" s="84"/>
      <c r="ULE260" s="84"/>
      <c r="ULF260" s="84"/>
      <c r="ULG260" s="84"/>
      <c r="ULH260" s="84"/>
      <c r="ULI260" s="84"/>
      <c r="ULJ260" s="84"/>
      <c r="ULK260" s="84"/>
      <c r="ULL260" s="84"/>
      <c r="ULM260" s="84"/>
      <c r="ULN260" s="84"/>
      <c r="ULO260" s="84"/>
      <c r="ULP260" s="84"/>
      <c r="ULQ260" s="84"/>
      <c r="ULR260" s="84"/>
      <c r="ULS260" s="84"/>
      <c r="ULT260" s="84"/>
      <c r="ULU260" s="84"/>
      <c r="ULV260" s="84"/>
      <c r="ULW260" s="84"/>
      <c r="ULX260" s="84"/>
      <c r="ULY260" s="84"/>
      <c r="ULZ260" s="84"/>
      <c r="UMA260" s="84"/>
      <c r="UMB260" s="84"/>
      <c r="UMC260" s="84"/>
      <c r="UMD260" s="84"/>
      <c r="UME260" s="84"/>
      <c r="UMF260" s="84"/>
      <c r="UMG260" s="84"/>
      <c r="UMH260" s="84"/>
      <c r="UMI260" s="84"/>
      <c r="UMJ260" s="84"/>
      <c r="UMK260" s="84"/>
      <c r="UML260" s="84"/>
      <c r="UMM260" s="84"/>
      <c r="UMN260" s="84"/>
      <c r="UMO260" s="84"/>
      <c r="UMP260" s="84"/>
      <c r="UMQ260" s="84"/>
      <c r="UMR260" s="84"/>
      <c r="UMS260" s="84"/>
      <c r="UMT260" s="84"/>
      <c r="UMU260" s="84"/>
      <c r="UMV260" s="84"/>
      <c r="UMW260" s="84"/>
      <c r="UMX260" s="84"/>
      <c r="UMY260" s="84"/>
      <c r="UMZ260" s="84"/>
      <c r="UNA260" s="84"/>
      <c r="UNB260" s="84"/>
      <c r="UNC260" s="84"/>
      <c r="UND260" s="84"/>
      <c r="UNE260" s="84"/>
      <c r="UNF260" s="84"/>
      <c r="UNG260" s="84"/>
      <c r="UNH260" s="84"/>
      <c r="UNI260" s="84"/>
      <c r="UNJ260" s="84"/>
      <c r="UNK260" s="84"/>
      <c r="UNL260" s="84"/>
      <c r="UNM260" s="84"/>
      <c r="UNN260" s="84"/>
      <c r="UNO260" s="84"/>
      <c r="UNP260" s="84"/>
      <c r="UNQ260" s="84"/>
      <c r="UNR260" s="84"/>
      <c r="UNS260" s="84"/>
      <c r="UNT260" s="84"/>
      <c r="UNU260" s="84"/>
      <c r="UNV260" s="84"/>
      <c r="UNW260" s="84"/>
      <c r="UNX260" s="84"/>
      <c r="UNY260" s="84"/>
      <c r="UNZ260" s="84"/>
      <c r="UOA260" s="84"/>
      <c r="UOB260" s="84"/>
      <c r="UOC260" s="84"/>
      <c r="UOD260" s="84"/>
      <c r="UOE260" s="84"/>
      <c r="UOF260" s="84"/>
      <c r="UOG260" s="84"/>
      <c r="UOH260" s="84"/>
      <c r="UOI260" s="84"/>
      <c r="UOJ260" s="84"/>
      <c r="UOK260" s="84"/>
      <c r="UOL260" s="84"/>
      <c r="UOM260" s="84"/>
      <c r="UON260" s="84"/>
      <c r="UOO260" s="84"/>
      <c r="UOP260" s="84"/>
      <c r="UOQ260" s="84"/>
      <c r="UOR260" s="84"/>
      <c r="UOS260" s="84"/>
      <c r="UOT260" s="84"/>
      <c r="UOU260" s="84"/>
      <c r="UOV260" s="84"/>
      <c r="UOW260" s="84"/>
      <c r="UOX260" s="84"/>
      <c r="UOY260" s="84"/>
      <c r="UOZ260" s="84"/>
      <c r="UPA260" s="84"/>
      <c r="UPB260" s="84"/>
      <c r="UPC260" s="84"/>
      <c r="UPD260" s="84"/>
      <c r="UPE260" s="84"/>
      <c r="UPF260" s="84"/>
      <c r="UPG260" s="84"/>
      <c r="UPH260" s="84"/>
      <c r="UPI260" s="84"/>
      <c r="UPJ260" s="84"/>
      <c r="UPK260" s="84"/>
      <c r="UPL260" s="84"/>
      <c r="UPM260" s="84"/>
      <c r="UPN260" s="84"/>
      <c r="UPO260" s="84"/>
      <c r="UPP260" s="84"/>
      <c r="UPQ260" s="84"/>
      <c r="UPR260" s="84"/>
      <c r="UPS260" s="84"/>
      <c r="UPT260" s="84"/>
      <c r="UPU260" s="84"/>
      <c r="UPV260" s="84"/>
      <c r="UPW260" s="84"/>
      <c r="UPX260" s="84"/>
      <c r="UPY260" s="84"/>
      <c r="UPZ260" s="84"/>
      <c r="UQA260" s="84"/>
      <c r="UQB260" s="84"/>
      <c r="UQC260" s="84"/>
      <c r="UQD260" s="84"/>
      <c r="UQE260" s="84"/>
      <c r="UQF260" s="84"/>
      <c r="UQG260" s="84"/>
      <c r="UQH260" s="84"/>
      <c r="UQI260" s="84"/>
      <c r="UQJ260" s="84"/>
      <c r="UQK260" s="84"/>
      <c r="UQL260" s="84"/>
      <c r="UQM260" s="84"/>
      <c r="UQN260" s="84"/>
      <c r="UQO260" s="84"/>
      <c r="UQP260" s="84"/>
      <c r="UQQ260" s="84"/>
      <c r="UQR260" s="84"/>
      <c r="UQS260" s="84"/>
      <c r="UQT260" s="84"/>
      <c r="UQU260" s="84"/>
      <c r="UQV260" s="84"/>
      <c r="UQW260" s="84"/>
      <c r="UQX260" s="84"/>
      <c r="UQY260" s="84"/>
      <c r="UQZ260" s="84"/>
      <c r="URA260" s="84"/>
      <c r="URB260" s="84"/>
      <c r="URC260" s="84"/>
      <c r="URD260" s="84"/>
      <c r="URE260" s="84"/>
      <c r="URF260" s="84"/>
      <c r="URG260" s="84"/>
      <c r="URH260" s="84"/>
      <c r="URI260" s="84"/>
      <c r="URJ260" s="84"/>
      <c r="URK260" s="84"/>
      <c r="URL260" s="84"/>
      <c r="URM260" s="84"/>
      <c r="URN260" s="84"/>
      <c r="URO260" s="84"/>
      <c r="URP260" s="84"/>
      <c r="URQ260" s="84"/>
      <c r="URR260" s="84"/>
      <c r="URS260" s="84"/>
      <c r="URT260" s="84"/>
      <c r="URU260" s="84"/>
      <c r="URV260" s="84"/>
      <c r="URW260" s="84"/>
      <c r="URX260" s="84"/>
      <c r="URY260" s="84"/>
      <c r="URZ260" s="84"/>
      <c r="USA260" s="84"/>
      <c r="USB260" s="84"/>
      <c r="USC260" s="84"/>
      <c r="USD260" s="84"/>
      <c r="USE260" s="84"/>
      <c r="USF260" s="84"/>
      <c r="USG260" s="84"/>
      <c r="USH260" s="84"/>
      <c r="USI260" s="84"/>
      <c r="USJ260" s="84"/>
      <c r="USK260" s="84"/>
      <c r="USL260" s="84"/>
      <c r="USM260" s="84"/>
      <c r="USN260" s="84"/>
      <c r="USO260" s="84"/>
      <c r="USP260" s="84"/>
      <c r="USQ260" s="84"/>
      <c r="USR260" s="84"/>
      <c r="USS260" s="84"/>
      <c r="UST260" s="84"/>
      <c r="USU260" s="84"/>
      <c r="USV260" s="84"/>
      <c r="USW260" s="84"/>
      <c r="USX260" s="84"/>
      <c r="USY260" s="84"/>
      <c r="USZ260" s="84"/>
      <c r="UTA260" s="84"/>
      <c r="UTB260" s="84"/>
      <c r="UTC260" s="84"/>
      <c r="UTD260" s="84"/>
      <c r="UTE260" s="84"/>
      <c r="UTF260" s="84"/>
      <c r="UTG260" s="84"/>
      <c r="UTH260" s="84"/>
      <c r="UTI260" s="84"/>
      <c r="UTJ260" s="84"/>
      <c r="UTK260" s="84"/>
      <c r="UTL260" s="84"/>
      <c r="UTM260" s="84"/>
      <c r="UTN260" s="84"/>
      <c r="UTO260" s="84"/>
      <c r="UTP260" s="84"/>
      <c r="UTQ260" s="84"/>
      <c r="UTR260" s="84"/>
      <c r="UTS260" s="84"/>
      <c r="UTT260" s="84"/>
      <c r="UTU260" s="84"/>
      <c r="UTV260" s="84"/>
      <c r="UTW260" s="84"/>
      <c r="UTX260" s="84"/>
      <c r="UTY260" s="84"/>
      <c r="UTZ260" s="84"/>
      <c r="UUA260" s="84"/>
      <c r="UUB260" s="84"/>
      <c r="UUC260" s="84"/>
      <c r="UUD260" s="84"/>
      <c r="UUE260" s="84"/>
      <c r="UUF260" s="84"/>
      <c r="UUG260" s="84"/>
      <c r="UUH260" s="84"/>
      <c r="UUI260" s="84"/>
      <c r="UUJ260" s="84"/>
      <c r="UUK260" s="84"/>
      <c r="UUL260" s="84"/>
      <c r="UUM260" s="84"/>
      <c r="UUN260" s="84"/>
      <c r="UUO260" s="84"/>
      <c r="UUP260" s="84"/>
      <c r="UUQ260" s="84"/>
      <c r="UUR260" s="84"/>
      <c r="UUS260" s="84"/>
      <c r="UUT260" s="84"/>
      <c r="UUU260" s="84"/>
      <c r="UUV260" s="84"/>
      <c r="UUW260" s="84"/>
      <c r="UUX260" s="84"/>
      <c r="UUY260" s="84"/>
      <c r="UUZ260" s="84"/>
      <c r="UVA260" s="84"/>
      <c r="UVB260" s="84"/>
      <c r="UVC260" s="84"/>
      <c r="UVD260" s="84"/>
      <c r="UVE260" s="84"/>
      <c r="UVF260" s="84"/>
      <c r="UVG260" s="84"/>
      <c r="UVH260" s="84"/>
      <c r="UVI260" s="84"/>
      <c r="UVJ260" s="84"/>
      <c r="UVK260" s="84"/>
      <c r="UVL260" s="84"/>
      <c r="UVM260" s="84"/>
      <c r="UVN260" s="84"/>
      <c r="UVO260" s="84"/>
      <c r="UVP260" s="84"/>
      <c r="UVQ260" s="84"/>
      <c r="UVR260" s="84"/>
      <c r="UVS260" s="84"/>
      <c r="UVT260" s="84"/>
      <c r="UVU260" s="84"/>
      <c r="UVV260" s="84"/>
      <c r="UVW260" s="84"/>
      <c r="UVX260" s="84"/>
      <c r="UVY260" s="84"/>
      <c r="UVZ260" s="84"/>
      <c r="UWA260" s="84"/>
      <c r="UWB260" s="84"/>
      <c r="UWC260" s="84"/>
      <c r="UWD260" s="84"/>
      <c r="UWE260" s="84"/>
      <c r="UWF260" s="84"/>
      <c r="UWG260" s="84"/>
      <c r="UWH260" s="84"/>
      <c r="UWI260" s="84"/>
      <c r="UWJ260" s="84"/>
      <c r="UWK260" s="84"/>
      <c r="UWL260" s="84"/>
      <c r="UWM260" s="84"/>
      <c r="UWN260" s="84"/>
      <c r="UWO260" s="84"/>
      <c r="UWP260" s="84"/>
      <c r="UWQ260" s="84"/>
      <c r="UWR260" s="84"/>
      <c r="UWS260" s="84"/>
      <c r="UWT260" s="84"/>
      <c r="UWU260" s="84"/>
      <c r="UWV260" s="84"/>
      <c r="UWW260" s="84"/>
      <c r="UWX260" s="84"/>
      <c r="UWY260" s="84"/>
      <c r="UWZ260" s="84"/>
      <c r="UXA260" s="84"/>
      <c r="UXB260" s="84"/>
      <c r="UXC260" s="84"/>
      <c r="UXD260" s="84"/>
      <c r="UXE260" s="84"/>
      <c r="UXF260" s="84"/>
      <c r="UXG260" s="84"/>
      <c r="UXH260" s="84"/>
      <c r="UXI260" s="84"/>
      <c r="UXJ260" s="84"/>
      <c r="UXK260" s="84"/>
      <c r="UXL260" s="84"/>
      <c r="UXM260" s="84"/>
      <c r="UXN260" s="84"/>
      <c r="UXO260" s="84"/>
      <c r="UXP260" s="84"/>
      <c r="UXQ260" s="84"/>
      <c r="UXR260" s="84"/>
      <c r="UXS260" s="84"/>
      <c r="UXT260" s="84"/>
      <c r="UXU260" s="84"/>
      <c r="UXV260" s="84"/>
      <c r="UXW260" s="84"/>
      <c r="UXX260" s="84"/>
      <c r="UXY260" s="84"/>
      <c r="UXZ260" s="84"/>
      <c r="UYA260" s="84"/>
      <c r="UYB260" s="84"/>
      <c r="UYC260" s="84"/>
      <c r="UYD260" s="84"/>
      <c r="UYE260" s="84"/>
      <c r="UYF260" s="84"/>
      <c r="UYG260" s="84"/>
      <c r="UYH260" s="84"/>
      <c r="UYI260" s="84"/>
      <c r="UYJ260" s="84"/>
      <c r="UYK260" s="84"/>
      <c r="UYL260" s="84"/>
      <c r="UYM260" s="84"/>
      <c r="UYN260" s="84"/>
      <c r="UYO260" s="84"/>
      <c r="UYP260" s="84"/>
      <c r="UYQ260" s="84"/>
      <c r="UYR260" s="84"/>
      <c r="UYS260" s="84"/>
      <c r="UYT260" s="84"/>
      <c r="UYU260" s="84"/>
      <c r="UYV260" s="84"/>
      <c r="UYW260" s="84"/>
      <c r="UYX260" s="84"/>
      <c r="UYY260" s="84"/>
      <c r="UYZ260" s="84"/>
      <c r="UZA260" s="84"/>
      <c r="UZB260" s="84"/>
      <c r="UZC260" s="84"/>
      <c r="UZD260" s="84"/>
      <c r="UZE260" s="84"/>
      <c r="UZF260" s="84"/>
      <c r="UZG260" s="84"/>
      <c r="UZH260" s="84"/>
      <c r="UZI260" s="84"/>
      <c r="UZJ260" s="84"/>
      <c r="UZK260" s="84"/>
      <c r="UZL260" s="84"/>
      <c r="UZM260" s="84"/>
      <c r="UZN260" s="84"/>
      <c r="UZO260" s="84"/>
      <c r="UZP260" s="84"/>
      <c r="UZQ260" s="84"/>
      <c r="UZR260" s="84"/>
      <c r="UZS260" s="84"/>
      <c r="UZT260" s="84"/>
      <c r="UZU260" s="84"/>
      <c r="UZV260" s="84"/>
      <c r="UZW260" s="84"/>
      <c r="UZX260" s="84"/>
      <c r="UZY260" s="84"/>
      <c r="UZZ260" s="84"/>
      <c r="VAA260" s="84"/>
      <c r="VAB260" s="84"/>
      <c r="VAC260" s="84"/>
      <c r="VAD260" s="84"/>
      <c r="VAE260" s="84"/>
      <c r="VAF260" s="84"/>
      <c r="VAG260" s="84"/>
      <c r="VAH260" s="84"/>
      <c r="VAI260" s="84"/>
      <c r="VAJ260" s="84"/>
      <c r="VAK260" s="84"/>
      <c r="VAL260" s="84"/>
      <c r="VAM260" s="84"/>
      <c r="VAN260" s="84"/>
      <c r="VAO260" s="84"/>
      <c r="VAP260" s="84"/>
      <c r="VAQ260" s="84"/>
      <c r="VAR260" s="84"/>
      <c r="VAS260" s="84"/>
      <c r="VAT260" s="84"/>
      <c r="VAU260" s="84"/>
      <c r="VAV260" s="84"/>
      <c r="VAW260" s="84"/>
      <c r="VAX260" s="84"/>
      <c r="VAY260" s="84"/>
      <c r="VAZ260" s="84"/>
      <c r="VBA260" s="84"/>
      <c r="VBB260" s="84"/>
      <c r="VBC260" s="84"/>
      <c r="VBD260" s="84"/>
      <c r="VBE260" s="84"/>
      <c r="VBF260" s="84"/>
      <c r="VBG260" s="84"/>
      <c r="VBH260" s="84"/>
      <c r="VBI260" s="84"/>
      <c r="VBJ260" s="84"/>
      <c r="VBK260" s="84"/>
      <c r="VBL260" s="84"/>
      <c r="VBM260" s="84"/>
      <c r="VBN260" s="84"/>
      <c r="VBO260" s="84"/>
      <c r="VBP260" s="84"/>
      <c r="VBQ260" s="84"/>
      <c r="VBR260" s="84"/>
      <c r="VBS260" s="84"/>
      <c r="VBT260" s="84"/>
      <c r="VBU260" s="84"/>
      <c r="VBV260" s="84"/>
      <c r="VBW260" s="84"/>
      <c r="VBX260" s="84"/>
      <c r="VBY260" s="84"/>
      <c r="VBZ260" s="84"/>
      <c r="VCA260" s="84"/>
      <c r="VCB260" s="84"/>
      <c r="VCC260" s="84"/>
      <c r="VCD260" s="84"/>
      <c r="VCE260" s="84"/>
      <c r="VCF260" s="84"/>
      <c r="VCG260" s="84"/>
      <c r="VCH260" s="84"/>
      <c r="VCI260" s="84"/>
      <c r="VCJ260" s="84"/>
      <c r="VCK260" s="84"/>
      <c r="VCL260" s="84"/>
      <c r="VCM260" s="84"/>
      <c r="VCN260" s="84"/>
      <c r="VCO260" s="84"/>
      <c r="VCP260" s="84"/>
      <c r="VCQ260" s="84"/>
      <c r="VCR260" s="84"/>
      <c r="VCS260" s="84"/>
      <c r="VCT260" s="84"/>
      <c r="VCU260" s="84"/>
      <c r="VCV260" s="84"/>
      <c r="VCW260" s="84"/>
      <c r="VCX260" s="84"/>
      <c r="VCY260" s="84"/>
      <c r="VCZ260" s="84"/>
      <c r="VDA260" s="84"/>
      <c r="VDB260" s="84"/>
      <c r="VDC260" s="84"/>
      <c r="VDD260" s="84"/>
      <c r="VDE260" s="84"/>
      <c r="VDF260" s="84"/>
      <c r="VDG260" s="84"/>
      <c r="VDH260" s="84"/>
      <c r="VDI260" s="84"/>
      <c r="VDJ260" s="84"/>
      <c r="VDK260" s="84"/>
      <c r="VDL260" s="84"/>
      <c r="VDM260" s="84"/>
      <c r="VDN260" s="84"/>
      <c r="VDO260" s="84"/>
      <c r="VDP260" s="84"/>
      <c r="VDQ260" s="84"/>
      <c r="VDR260" s="84"/>
      <c r="VDS260" s="84"/>
      <c r="VDT260" s="84"/>
      <c r="VDU260" s="84"/>
      <c r="VDV260" s="84"/>
      <c r="VDW260" s="84"/>
      <c r="VDX260" s="84"/>
      <c r="VDY260" s="84"/>
      <c r="VDZ260" s="84"/>
      <c r="VEA260" s="84"/>
      <c r="VEB260" s="84"/>
      <c r="VEC260" s="84"/>
      <c r="VED260" s="84"/>
      <c r="VEE260" s="84"/>
      <c r="VEF260" s="84"/>
      <c r="VEG260" s="84"/>
      <c r="VEH260" s="84"/>
      <c r="VEI260" s="84"/>
      <c r="VEJ260" s="84"/>
      <c r="VEK260" s="84"/>
      <c r="VEL260" s="84"/>
      <c r="VEM260" s="84"/>
      <c r="VEN260" s="84"/>
      <c r="VEO260" s="84"/>
      <c r="VEP260" s="84"/>
      <c r="VEQ260" s="84"/>
      <c r="VER260" s="84"/>
      <c r="VES260" s="84"/>
      <c r="VET260" s="84"/>
      <c r="VEU260" s="84"/>
      <c r="VEV260" s="84"/>
      <c r="VEW260" s="84"/>
      <c r="VEX260" s="84"/>
      <c r="VEY260" s="84"/>
      <c r="VEZ260" s="84"/>
      <c r="VFA260" s="84"/>
      <c r="VFB260" s="84"/>
      <c r="VFC260" s="84"/>
      <c r="VFD260" s="84"/>
      <c r="VFE260" s="84"/>
      <c r="VFF260" s="84"/>
      <c r="VFG260" s="84"/>
      <c r="VFH260" s="84"/>
      <c r="VFI260" s="84"/>
      <c r="VFJ260" s="84"/>
      <c r="VFK260" s="84"/>
      <c r="VFL260" s="84"/>
      <c r="VFM260" s="84"/>
      <c r="VFN260" s="84"/>
      <c r="VFO260" s="84"/>
      <c r="VFP260" s="84"/>
      <c r="VFQ260" s="84"/>
      <c r="VFR260" s="84"/>
      <c r="VFS260" s="84"/>
      <c r="VFT260" s="84"/>
      <c r="VFU260" s="84"/>
      <c r="VFV260" s="84"/>
      <c r="VFW260" s="84"/>
      <c r="VFX260" s="84"/>
      <c r="VFY260" s="84"/>
      <c r="VFZ260" s="84"/>
      <c r="VGA260" s="84"/>
      <c r="VGB260" s="84"/>
      <c r="VGC260" s="84"/>
      <c r="VGD260" s="84"/>
      <c r="VGE260" s="84"/>
      <c r="VGF260" s="84"/>
      <c r="VGG260" s="84"/>
      <c r="VGH260" s="84"/>
      <c r="VGI260" s="84"/>
      <c r="VGJ260" s="84"/>
      <c r="VGK260" s="84"/>
      <c r="VGL260" s="84"/>
      <c r="VGM260" s="84"/>
      <c r="VGN260" s="84"/>
      <c r="VGO260" s="84"/>
      <c r="VGP260" s="84"/>
      <c r="VGQ260" s="84"/>
      <c r="VGR260" s="84"/>
      <c r="VGS260" s="84"/>
      <c r="VGT260" s="84"/>
      <c r="VGU260" s="84"/>
      <c r="VGV260" s="84"/>
      <c r="VGW260" s="84"/>
      <c r="VGX260" s="84"/>
      <c r="VGY260" s="84"/>
      <c r="VGZ260" s="84"/>
      <c r="VHA260" s="84"/>
      <c r="VHB260" s="84"/>
      <c r="VHC260" s="84"/>
      <c r="VHD260" s="84"/>
      <c r="VHE260" s="84"/>
      <c r="VHF260" s="84"/>
      <c r="VHG260" s="84"/>
      <c r="VHH260" s="84"/>
      <c r="VHI260" s="84"/>
      <c r="VHJ260" s="84"/>
      <c r="VHK260" s="84"/>
      <c r="VHL260" s="84"/>
      <c r="VHM260" s="84"/>
      <c r="VHN260" s="84"/>
      <c r="VHO260" s="84"/>
      <c r="VHP260" s="84"/>
      <c r="VHQ260" s="84"/>
      <c r="VHR260" s="84"/>
      <c r="VHS260" s="84"/>
      <c r="VHT260" s="84"/>
      <c r="VHU260" s="84"/>
      <c r="VHV260" s="84"/>
      <c r="VHW260" s="84"/>
      <c r="VHX260" s="84"/>
      <c r="VHY260" s="84"/>
      <c r="VHZ260" s="84"/>
      <c r="VIA260" s="84"/>
      <c r="VIB260" s="84"/>
      <c r="VIC260" s="84"/>
      <c r="VID260" s="84"/>
      <c r="VIE260" s="84"/>
      <c r="VIF260" s="84"/>
      <c r="VIG260" s="84"/>
      <c r="VIH260" s="84"/>
      <c r="VII260" s="84"/>
      <c r="VIJ260" s="84"/>
      <c r="VIK260" s="84"/>
      <c r="VIL260" s="84"/>
      <c r="VIM260" s="84"/>
      <c r="VIN260" s="84"/>
      <c r="VIO260" s="84"/>
      <c r="VIP260" s="84"/>
      <c r="VIQ260" s="84"/>
      <c r="VIR260" s="84"/>
      <c r="VIS260" s="84"/>
      <c r="VIT260" s="84"/>
      <c r="VIU260" s="84"/>
      <c r="VIV260" s="84"/>
      <c r="VIW260" s="84"/>
      <c r="VIX260" s="84"/>
      <c r="VIY260" s="84"/>
      <c r="VIZ260" s="84"/>
      <c r="VJA260" s="84"/>
      <c r="VJB260" s="84"/>
      <c r="VJC260" s="84"/>
      <c r="VJD260" s="84"/>
      <c r="VJE260" s="84"/>
      <c r="VJF260" s="84"/>
      <c r="VJG260" s="84"/>
      <c r="VJH260" s="84"/>
      <c r="VJI260" s="84"/>
      <c r="VJJ260" s="84"/>
      <c r="VJK260" s="84"/>
      <c r="VJL260" s="84"/>
      <c r="VJM260" s="84"/>
      <c r="VJN260" s="84"/>
      <c r="VJO260" s="84"/>
      <c r="VJP260" s="84"/>
      <c r="VJQ260" s="84"/>
      <c r="VJR260" s="84"/>
      <c r="VJS260" s="84"/>
      <c r="VJT260" s="84"/>
      <c r="VJU260" s="84"/>
      <c r="VJV260" s="84"/>
      <c r="VJW260" s="84"/>
      <c r="VJX260" s="84"/>
      <c r="VJY260" s="84"/>
      <c r="VJZ260" s="84"/>
      <c r="VKA260" s="84"/>
      <c r="VKB260" s="84"/>
      <c r="VKC260" s="84"/>
      <c r="VKD260" s="84"/>
      <c r="VKE260" s="84"/>
      <c r="VKF260" s="84"/>
      <c r="VKG260" s="84"/>
      <c r="VKH260" s="84"/>
      <c r="VKI260" s="84"/>
      <c r="VKJ260" s="84"/>
      <c r="VKK260" s="84"/>
      <c r="VKL260" s="84"/>
      <c r="VKM260" s="84"/>
      <c r="VKN260" s="84"/>
      <c r="VKO260" s="84"/>
      <c r="VKP260" s="84"/>
      <c r="VKQ260" s="84"/>
      <c r="VKR260" s="84"/>
      <c r="VKS260" s="84"/>
      <c r="VKT260" s="84"/>
      <c r="VKU260" s="84"/>
      <c r="VKV260" s="84"/>
      <c r="VKW260" s="84"/>
      <c r="VKX260" s="84"/>
      <c r="VKY260" s="84"/>
      <c r="VKZ260" s="84"/>
      <c r="VLA260" s="84"/>
      <c r="VLB260" s="84"/>
      <c r="VLC260" s="84"/>
      <c r="VLD260" s="84"/>
      <c r="VLE260" s="84"/>
      <c r="VLF260" s="84"/>
      <c r="VLG260" s="84"/>
      <c r="VLH260" s="84"/>
      <c r="VLI260" s="84"/>
      <c r="VLJ260" s="84"/>
      <c r="VLK260" s="84"/>
      <c r="VLL260" s="84"/>
      <c r="VLM260" s="84"/>
      <c r="VLN260" s="84"/>
      <c r="VLO260" s="84"/>
      <c r="VLP260" s="84"/>
      <c r="VLQ260" s="84"/>
      <c r="VLR260" s="84"/>
      <c r="VLS260" s="84"/>
      <c r="VLT260" s="84"/>
      <c r="VLU260" s="84"/>
      <c r="VLV260" s="84"/>
      <c r="VLW260" s="84"/>
      <c r="VLX260" s="84"/>
      <c r="VLY260" s="84"/>
      <c r="VLZ260" s="84"/>
      <c r="VMA260" s="84"/>
      <c r="VMB260" s="84"/>
      <c r="VMC260" s="84"/>
      <c r="VMD260" s="84"/>
      <c r="VME260" s="84"/>
      <c r="VMF260" s="84"/>
      <c r="VMG260" s="84"/>
      <c r="VMH260" s="84"/>
      <c r="VMI260" s="84"/>
      <c r="VMJ260" s="84"/>
      <c r="VMK260" s="84"/>
      <c r="VML260" s="84"/>
      <c r="VMM260" s="84"/>
      <c r="VMN260" s="84"/>
      <c r="VMO260" s="84"/>
      <c r="VMP260" s="84"/>
      <c r="VMQ260" s="84"/>
      <c r="VMR260" s="84"/>
      <c r="VMS260" s="84"/>
      <c r="VMT260" s="84"/>
      <c r="VMU260" s="84"/>
      <c r="VMV260" s="84"/>
      <c r="VMW260" s="84"/>
      <c r="VMX260" s="84"/>
      <c r="VMY260" s="84"/>
      <c r="VMZ260" s="84"/>
      <c r="VNA260" s="84"/>
      <c r="VNB260" s="84"/>
      <c r="VNC260" s="84"/>
      <c r="VND260" s="84"/>
      <c r="VNE260" s="84"/>
      <c r="VNF260" s="84"/>
      <c r="VNG260" s="84"/>
      <c r="VNH260" s="84"/>
      <c r="VNI260" s="84"/>
      <c r="VNJ260" s="84"/>
      <c r="VNK260" s="84"/>
      <c r="VNL260" s="84"/>
      <c r="VNM260" s="84"/>
      <c r="VNN260" s="84"/>
      <c r="VNO260" s="84"/>
      <c r="VNP260" s="84"/>
      <c r="VNQ260" s="84"/>
      <c r="VNR260" s="84"/>
      <c r="VNS260" s="84"/>
      <c r="VNT260" s="84"/>
      <c r="VNU260" s="84"/>
      <c r="VNV260" s="84"/>
      <c r="VNW260" s="84"/>
      <c r="VNX260" s="84"/>
      <c r="VNY260" s="84"/>
      <c r="VNZ260" s="84"/>
      <c r="VOA260" s="84"/>
      <c r="VOB260" s="84"/>
      <c r="VOC260" s="84"/>
      <c r="VOD260" s="84"/>
      <c r="VOE260" s="84"/>
      <c r="VOF260" s="84"/>
      <c r="VOG260" s="84"/>
      <c r="VOH260" s="84"/>
      <c r="VOI260" s="84"/>
      <c r="VOJ260" s="84"/>
      <c r="VOK260" s="84"/>
      <c r="VOL260" s="84"/>
      <c r="VOM260" s="84"/>
      <c r="VON260" s="84"/>
      <c r="VOO260" s="84"/>
      <c r="VOP260" s="84"/>
      <c r="VOQ260" s="84"/>
      <c r="VOR260" s="84"/>
      <c r="VOS260" s="84"/>
      <c r="VOT260" s="84"/>
      <c r="VOU260" s="84"/>
      <c r="VOV260" s="84"/>
      <c r="VOW260" s="84"/>
      <c r="VOX260" s="84"/>
      <c r="VOY260" s="84"/>
      <c r="VOZ260" s="84"/>
      <c r="VPA260" s="84"/>
      <c r="VPB260" s="84"/>
      <c r="VPC260" s="84"/>
      <c r="VPD260" s="84"/>
      <c r="VPE260" s="84"/>
      <c r="VPF260" s="84"/>
      <c r="VPG260" s="84"/>
      <c r="VPH260" s="84"/>
      <c r="VPI260" s="84"/>
      <c r="VPJ260" s="84"/>
      <c r="VPK260" s="84"/>
      <c r="VPL260" s="84"/>
      <c r="VPM260" s="84"/>
      <c r="VPN260" s="84"/>
      <c r="VPO260" s="84"/>
      <c r="VPP260" s="84"/>
      <c r="VPQ260" s="84"/>
      <c r="VPR260" s="84"/>
      <c r="VPS260" s="84"/>
      <c r="VPT260" s="84"/>
      <c r="VPU260" s="84"/>
      <c r="VPV260" s="84"/>
      <c r="VPW260" s="84"/>
      <c r="VPX260" s="84"/>
      <c r="VPY260" s="84"/>
      <c r="VPZ260" s="84"/>
      <c r="VQA260" s="84"/>
      <c r="VQB260" s="84"/>
      <c r="VQC260" s="84"/>
      <c r="VQD260" s="84"/>
      <c r="VQE260" s="84"/>
      <c r="VQF260" s="84"/>
      <c r="VQG260" s="84"/>
      <c r="VQH260" s="84"/>
      <c r="VQI260" s="84"/>
      <c r="VQJ260" s="84"/>
      <c r="VQK260" s="84"/>
      <c r="VQL260" s="84"/>
      <c r="VQM260" s="84"/>
      <c r="VQN260" s="84"/>
      <c r="VQO260" s="84"/>
      <c r="VQP260" s="84"/>
      <c r="VQQ260" s="84"/>
      <c r="VQR260" s="84"/>
      <c r="VQS260" s="84"/>
      <c r="VQT260" s="84"/>
      <c r="VQU260" s="84"/>
      <c r="VQV260" s="84"/>
      <c r="VQW260" s="84"/>
      <c r="VQX260" s="84"/>
      <c r="VQY260" s="84"/>
      <c r="VQZ260" s="84"/>
      <c r="VRA260" s="84"/>
      <c r="VRB260" s="84"/>
      <c r="VRC260" s="84"/>
      <c r="VRD260" s="84"/>
      <c r="VRE260" s="84"/>
      <c r="VRF260" s="84"/>
      <c r="VRG260" s="84"/>
      <c r="VRH260" s="84"/>
      <c r="VRI260" s="84"/>
      <c r="VRJ260" s="84"/>
      <c r="VRK260" s="84"/>
      <c r="VRL260" s="84"/>
      <c r="VRM260" s="84"/>
      <c r="VRN260" s="84"/>
      <c r="VRO260" s="84"/>
      <c r="VRP260" s="84"/>
      <c r="VRQ260" s="84"/>
      <c r="VRR260" s="84"/>
      <c r="VRS260" s="84"/>
      <c r="VRT260" s="84"/>
      <c r="VRU260" s="84"/>
      <c r="VRV260" s="84"/>
      <c r="VRW260" s="84"/>
      <c r="VRX260" s="84"/>
      <c r="VRY260" s="84"/>
      <c r="VRZ260" s="84"/>
      <c r="VSA260" s="84"/>
      <c r="VSB260" s="84"/>
      <c r="VSC260" s="84"/>
      <c r="VSD260" s="84"/>
      <c r="VSE260" s="84"/>
      <c r="VSF260" s="84"/>
      <c r="VSG260" s="84"/>
      <c r="VSH260" s="84"/>
      <c r="VSI260" s="84"/>
      <c r="VSJ260" s="84"/>
      <c r="VSK260" s="84"/>
      <c r="VSL260" s="84"/>
      <c r="VSM260" s="84"/>
      <c r="VSN260" s="84"/>
      <c r="VSO260" s="84"/>
      <c r="VSP260" s="84"/>
      <c r="VSQ260" s="84"/>
      <c r="VSR260" s="84"/>
      <c r="VSS260" s="84"/>
      <c r="VST260" s="84"/>
      <c r="VSU260" s="84"/>
      <c r="VSV260" s="84"/>
      <c r="VSW260" s="84"/>
      <c r="VSX260" s="84"/>
      <c r="VSY260" s="84"/>
      <c r="VSZ260" s="84"/>
      <c r="VTA260" s="84"/>
      <c r="VTB260" s="84"/>
      <c r="VTC260" s="84"/>
      <c r="VTD260" s="84"/>
      <c r="VTE260" s="84"/>
      <c r="VTF260" s="84"/>
      <c r="VTG260" s="84"/>
      <c r="VTH260" s="84"/>
      <c r="VTI260" s="84"/>
      <c r="VTJ260" s="84"/>
      <c r="VTK260" s="84"/>
      <c r="VTL260" s="84"/>
      <c r="VTM260" s="84"/>
      <c r="VTN260" s="84"/>
      <c r="VTO260" s="84"/>
      <c r="VTP260" s="84"/>
      <c r="VTQ260" s="84"/>
      <c r="VTR260" s="84"/>
      <c r="VTS260" s="84"/>
      <c r="VTT260" s="84"/>
      <c r="VTU260" s="84"/>
      <c r="VTV260" s="84"/>
      <c r="VTW260" s="84"/>
      <c r="VTX260" s="84"/>
      <c r="VTY260" s="84"/>
      <c r="VTZ260" s="84"/>
      <c r="VUA260" s="84"/>
      <c r="VUB260" s="84"/>
      <c r="VUC260" s="84"/>
      <c r="VUD260" s="84"/>
      <c r="VUE260" s="84"/>
      <c r="VUF260" s="84"/>
      <c r="VUG260" s="84"/>
      <c r="VUH260" s="84"/>
      <c r="VUI260" s="84"/>
      <c r="VUJ260" s="84"/>
      <c r="VUK260" s="84"/>
      <c r="VUL260" s="84"/>
      <c r="VUM260" s="84"/>
      <c r="VUN260" s="84"/>
      <c r="VUO260" s="84"/>
      <c r="VUP260" s="84"/>
      <c r="VUQ260" s="84"/>
      <c r="VUR260" s="84"/>
      <c r="VUS260" s="84"/>
      <c r="VUT260" s="84"/>
      <c r="VUU260" s="84"/>
      <c r="VUV260" s="84"/>
      <c r="VUW260" s="84"/>
      <c r="VUX260" s="84"/>
      <c r="VUY260" s="84"/>
      <c r="VUZ260" s="84"/>
      <c r="VVA260" s="84"/>
      <c r="VVB260" s="84"/>
      <c r="VVC260" s="84"/>
      <c r="VVD260" s="84"/>
      <c r="VVE260" s="84"/>
      <c r="VVF260" s="84"/>
      <c r="VVG260" s="84"/>
      <c r="VVH260" s="84"/>
      <c r="VVI260" s="84"/>
      <c r="VVJ260" s="84"/>
      <c r="VVK260" s="84"/>
      <c r="VVL260" s="84"/>
      <c r="VVM260" s="84"/>
      <c r="VVN260" s="84"/>
      <c r="VVO260" s="84"/>
      <c r="VVP260" s="84"/>
      <c r="VVQ260" s="84"/>
      <c r="VVR260" s="84"/>
      <c r="VVS260" s="84"/>
      <c r="VVT260" s="84"/>
      <c r="VVU260" s="84"/>
      <c r="VVV260" s="84"/>
      <c r="VVW260" s="84"/>
      <c r="VVX260" s="84"/>
      <c r="VVY260" s="84"/>
      <c r="VVZ260" s="84"/>
      <c r="VWA260" s="84"/>
      <c r="VWB260" s="84"/>
      <c r="VWC260" s="84"/>
      <c r="VWD260" s="84"/>
      <c r="VWE260" s="84"/>
      <c r="VWF260" s="84"/>
      <c r="VWG260" s="84"/>
      <c r="VWH260" s="84"/>
      <c r="VWI260" s="84"/>
      <c r="VWJ260" s="84"/>
      <c r="VWK260" s="84"/>
      <c r="VWL260" s="84"/>
      <c r="VWM260" s="84"/>
      <c r="VWN260" s="84"/>
      <c r="VWO260" s="84"/>
      <c r="VWP260" s="84"/>
      <c r="VWQ260" s="84"/>
      <c r="VWR260" s="84"/>
      <c r="VWS260" s="84"/>
      <c r="VWT260" s="84"/>
      <c r="VWU260" s="84"/>
      <c r="VWV260" s="84"/>
      <c r="VWW260" s="84"/>
      <c r="VWX260" s="84"/>
      <c r="VWY260" s="84"/>
      <c r="VWZ260" s="84"/>
      <c r="VXA260" s="84"/>
      <c r="VXB260" s="84"/>
      <c r="VXC260" s="84"/>
      <c r="VXD260" s="84"/>
      <c r="VXE260" s="84"/>
      <c r="VXF260" s="84"/>
      <c r="VXG260" s="84"/>
      <c r="VXH260" s="84"/>
      <c r="VXI260" s="84"/>
      <c r="VXJ260" s="84"/>
      <c r="VXK260" s="84"/>
      <c r="VXL260" s="84"/>
      <c r="VXM260" s="84"/>
      <c r="VXN260" s="84"/>
      <c r="VXO260" s="84"/>
      <c r="VXP260" s="84"/>
      <c r="VXQ260" s="84"/>
      <c r="VXR260" s="84"/>
      <c r="VXS260" s="84"/>
      <c r="VXT260" s="84"/>
      <c r="VXU260" s="84"/>
      <c r="VXV260" s="84"/>
      <c r="VXW260" s="84"/>
      <c r="VXX260" s="84"/>
      <c r="VXY260" s="84"/>
      <c r="VXZ260" s="84"/>
      <c r="VYA260" s="84"/>
      <c r="VYB260" s="84"/>
      <c r="VYC260" s="84"/>
      <c r="VYD260" s="84"/>
      <c r="VYE260" s="84"/>
      <c r="VYF260" s="84"/>
      <c r="VYG260" s="84"/>
      <c r="VYH260" s="84"/>
      <c r="VYI260" s="84"/>
      <c r="VYJ260" s="84"/>
      <c r="VYK260" s="84"/>
      <c r="VYL260" s="84"/>
      <c r="VYM260" s="84"/>
      <c r="VYN260" s="84"/>
      <c r="VYO260" s="84"/>
      <c r="VYP260" s="84"/>
      <c r="VYQ260" s="84"/>
      <c r="VYR260" s="84"/>
      <c r="VYS260" s="84"/>
      <c r="VYT260" s="84"/>
      <c r="VYU260" s="84"/>
      <c r="VYV260" s="84"/>
      <c r="VYW260" s="84"/>
      <c r="VYX260" s="84"/>
      <c r="VYY260" s="84"/>
      <c r="VYZ260" s="84"/>
      <c r="VZA260" s="84"/>
      <c r="VZB260" s="84"/>
      <c r="VZC260" s="84"/>
      <c r="VZD260" s="84"/>
      <c r="VZE260" s="84"/>
      <c r="VZF260" s="84"/>
      <c r="VZG260" s="84"/>
      <c r="VZH260" s="84"/>
      <c r="VZI260" s="84"/>
      <c r="VZJ260" s="84"/>
      <c r="VZK260" s="84"/>
      <c r="VZL260" s="84"/>
      <c r="VZM260" s="84"/>
      <c r="VZN260" s="84"/>
      <c r="VZO260" s="84"/>
      <c r="VZP260" s="84"/>
      <c r="VZQ260" s="84"/>
      <c r="VZR260" s="84"/>
      <c r="VZS260" s="84"/>
      <c r="VZT260" s="84"/>
      <c r="VZU260" s="84"/>
      <c r="VZV260" s="84"/>
      <c r="VZW260" s="84"/>
      <c r="VZX260" s="84"/>
      <c r="VZY260" s="84"/>
      <c r="VZZ260" s="84"/>
      <c r="WAA260" s="84"/>
      <c r="WAB260" s="84"/>
      <c r="WAC260" s="84"/>
      <c r="WAD260" s="84"/>
      <c r="WAE260" s="84"/>
      <c r="WAF260" s="84"/>
      <c r="WAG260" s="84"/>
      <c r="WAH260" s="84"/>
      <c r="WAI260" s="84"/>
      <c r="WAJ260" s="84"/>
      <c r="WAK260" s="84"/>
      <c r="WAL260" s="84"/>
      <c r="WAM260" s="84"/>
      <c r="WAN260" s="84"/>
      <c r="WAO260" s="84"/>
      <c r="WAP260" s="84"/>
      <c r="WAQ260" s="84"/>
      <c r="WAR260" s="84"/>
      <c r="WAS260" s="84"/>
      <c r="WAT260" s="84"/>
      <c r="WAU260" s="84"/>
      <c r="WAV260" s="84"/>
      <c r="WAW260" s="84"/>
      <c r="WAX260" s="84"/>
      <c r="WAY260" s="84"/>
      <c r="WAZ260" s="84"/>
      <c r="WBA260" s="84"/>
      <c r="WBB260" s="84"/>
      <c r="WBC260" s="84"/>
      <c r="WBD260" s="84"/>
      <c r="WBE260" s="84"/>
      <c r="WBF260" s="84"/>
      <c r="WBG260" s="84"/>
      <c r="WBH260" s="84"/>
      <c r="WBI260" s="84"/>
      <c r="WBJ260" s="84"/>
      <c r="WBK260" s="84"/>
      <c r="WBL260" s="84"/>
      <c r="WBM260" s="84"/>
      <c r="WBN260" s="84"/>
      <c r="WBO260" s="84"/>
      <c r="WBP260" s="84"/>
      <c r="WBQ260" s="84"/>
      <c r="WBR260" s="84"/>
      <c r="WBS260" s="84"/>
      <c r="WBT260" s="84"/>
      <c r="WBU260" s="84"/>
      <c r="WBV260" s="84"/>
      <c r="WBW260" s="84"/>
      <c r="WBX260" s="84"/>
      <c r="WBY260" s="84"/>
      <c r="WBZ260" s="84"/>
      <c r="WCA260" s="84"/>
      <c r="WCB260" s="84"/>
      <c r="WCC260" s="84"/>
      <c r="WCD260" s="84"/>
      <c r="WCE260" s="84"/>
      <c r="WCF260" s="84"/>
      <c r="WCG260" s="84"/>
      <c r="WCH260" s="84"/>
      <c r="WCI260" s="84"/>
      <c r="WCJ260" s="84"/>
      <c r="WCK260" s="84"/>
      <c r="WCL260" s="84"/>
      <c r="WCM260" s="84"/>
      <c r="WCN260" s="84"/>
      <c r="WCO260" s="84"/>
      <c r="WCP260" s="84"/>
      <c r="WCQ260" s="84"/>
      <c r="WCR260" s="84"/>
      <c r="WCS260" s="84"/>
      <c r="WCT260" s="84"/>
      <c r="WCU260" s="84"/>
      <c r="WCV260" s="84"/>
      <c r="WCW260" s="84"/>
      <c r="WCX260" s="84"/>
      <c r="WCY260" s="84"/>
      <c r="WCZ260" s="84"/>
      <c r="WDA260" s="84"/>
      <c r="WDB260" s="84"/>
      <c r="WDC260" s="84"/>
      <c r="WDD260" s="84"/>
      <c r="WDE260" s="84"/>
      <c r="WDF260" s="84"/>
      <c r="WDG260" s="84"/>
      <c r="WDH260" s="84"/>
      <c r="WDI260" s="84"/>
      <c r="WDJ260" s="84"/>
      <c r="WDK260" s="84"/>
      <c r="WDL260" s="84"/>
      <c r="WDM260" s="84"/>
      <c r="WDN260" s="84"/>
      <c r="WDO260" s="84"/>
      <c r="WDP260" s="84"/>
      <c r="WDQ260" s="84"/>
      <c r="WDR260" s="84"/>
      <c r="WDS260" s="84"/>
      <c r="WDT260" s="84"/>
      <c r="WDU260" s="84"/>
      <c r="WDV260" s="84"/>
      <c r="WDW260" s="84"/>
      <c r="WDX260" s="84"/>
      <c r="WDY260" s="84"/>
      <c r="WDZ260" s="84"/>
      <c r="WEA260" s="84"/>
      <c r="WEB260" s="84"/>
      <c r="WEC260" s="84"/>
      <c r="WED260" s="84"/>
      <c r="WEE260" s="84"/>
      <c r="WEF260" s="84"/>
      <c r="WEG260" s="84"/>
      <c r="WEH260" s="84"/>
      <c r="WEI260" s="84"/>
      <c r="WEJ260" s="84"/>
      <c r="WEK260" s="84"/>
      <c r="WEL260" s="84"/>
      <c r="WEM260" s="84"/>
      <c r="WEN260" s="84"/>
      <c r="WEO260" s="84"/>
      <c r="WEP260" s="84"/>
      <c r="WEQ260" s="84"/>
      <c r="WER260" s="84"/>
      <c r="WES260" s="84"/>
      <c r="WET260" s="84"/>
      <c r="WEU260" s="84"/>
      <c r="WEV260" s="84"/>
      <c r="WEW260" s="84"/>
      <c r="WEX260" s="84"/>
      <c r="WEY260" s="84"/>
      <c r="WEZ260" s="84"/>
      <c r="WFA260" s="84"/>
      <c r="WFB260" s="84"/>
      <c r="WFC260" s="84"/>
      <c r="WFD260" s="84"/>
      <c r="WFE260" s="84"/>
      <c r="WFF260" s="84"/>
      <c r="WFG260" s="84"/>
      <c r="WFH260" s="84"/>
      <c r="WFI260" s="84"/>
      <c r="WFJ260" s="84"/>
      <c r="WFK260" s="84"/>
      <c r="WFL260" s="84"/>
      <c r="WFM260" s="84"/>
      <c r="WFN260" s="84"/>
      <c r="WFO260" s="84"/>
      <c r="WFP260" s="84"/>
      <c r="WFQ260" s="84"/>
      <c r="WFR260" s="84"/>
      <c r="WFS260" s="84"/>
      <c r="WFT260" s="84"/>
      <c r="WFU260" s="84"/>
      <c r="WFV260" s="84"/>
      <c r="WFW260" s="84"/>
      <c r="WFX260" s="84"/>
      <c r="WFY260" s="84"/>
      <c r="WFZ260" s="84"/>
      <c r="WGA260" s="84"/>
      <c r="WGB260" s="84"/>
      <c r="WGC260" s="84"/>
      <c r="WGD260" s="84"/>
      <c r="WGE260" s="84"/>
      <c r="WGF260" s="84"/>
      <c r="WGG260" s="84"/>
      <c r="WGH260" s="84"/>
      <c r="WGI260" s="84"/>
      <c r="WGJ260" s="84"/>
      <c r="WGK260" s="84"/>
      <c r="WGL260" s="84"/>
      <c r="WGM260" s="84"/>
      <c r="WGN260" s="84"/>
      <c r="WGO260" s="84"/>
      <c r="WGP260" s="84"/>
      <c r="WGQ260" s="84"/>
      <c r="WGR260" s="84"/>
      <c r="WGS260" s="84"/>
      <c r="WGT260" s="84"/>
      <c r="WGU260" s="84"/>
      <c r="WGV260" s="84"/>
      <c r="WGW260" s="84"/>
      <c r="WGX260" s="84"/>
      <c r="WGY260" s="84"/>
      <c r="WGZ260" s="84"/>
      <c r="WHA260" s="84"/>
      <c r="WHB260" s="84"/>
      <c r="WHC260" s="84"/>
      <c r="WHD260" s="84"/>
      <c r="WHE260" s="84"/>
      <c r="WHF260" s="84"/>
      <c r="WHG260" s="84"/>
      <c r="WHH260" s="84"/>
      <c r="WHI260" s="84"/>
      <c r="WHJ260" s="84"/>
      <c r="WHK260" s="84"/>
      <c r="WHL260" s="84"/>
      <c r="WHM260" s="84"/>
      <c r="WHN260" s="84"/>
      <c r="WHO260" s="84"/>
      <c r="WHP260" s="84"/>
      <c r="WHQ260" s="84"/>
      <c r="WHR260" s="84"/>
      <c r="WHS260" s="84"/>
      <c r="WHT260" s="84"/>
      <c r="WHU260" s="84"/>
      <c r="WHV260" s="84"/>
      <c r="WHW260" s="84"/>
      <c r="WHX260" s="84"/>
      <c r="WHY260" s="84"/>
      <c r="WHZ260" s="84"/>
      <c r="WIA260" s="84"/>
      <c r="WIB260" s="84"/>
      <c r="WIC260" s="84"/>
      <c r="WID260" s="84"/>
      <c r="WIE260" s="84"/>
      <c r="WIF260" s="84"/>
      <c r="WIG260" s="84"/>
      <c r="WIH260" s="84"/>
      <c r="WII260" s="84"/>
      <c r="WIJ260" s="84"/>
      <c r="WIK260" s="84"/>
      <c r="WIL260" s="84"/>
      <c r="WIM260" s="84"/>
      <c r="WIN260" s="84"/>
      <c r="WIO260" s="84"/>
      <c r="WIP260" s="84"/>
      <c r="WIQ260" s="84"/>
      <c r="WIR260" s="84"/>
      <c r="WIS260" s="84"/>
      <c r="WIT260" s="84"/>
      <c r="WIU260" s="84"/>
      <c r="WIV260" s="84"/>
      <c r="WIW260" s="84"/>
      <c r="WIX260" s="84"/>
      <c r="WIY260" s="84"/>
      <c r="WIZ260" s="84"/>
      <c r="WJA260" s="84"/>
      <c r="WJB260" s="84"/>
      <c r="WJC260" s="84"/>
      <c r="WJD260" s="84"/>
      <c r="WJE260" s="84"/>
      <c r="WJF260" s="84"/>
      <c r="WJG260" s="84"/>
      <c r="WJH260" s="84"/>
      <c r="WJI260" s="84"/>
      <c r="WJJ260" s="84"/>
      <c r="WJK260" s="84"/>
      <c r="WJL260" s="84"/>
      <c r="WJM260" s="84"/>
      <c r="WJN260" s="84"/>
      <c r="WJO260" s="84"/>
      <c r="WJP260" s="84"/>
      <c r="WJQ260" s="84"/>
      <c r="WJR260" s="84"/>
      <c r="WJS260" s="84"/>
      <c r="WJT260" s="84"/>
      <c r="WJU260" s="84"/>
      <c r="WJV260" s="84"/>
      <c r="WJW260" s="84"/>
      <c r="WJX260" s="84"/>
      <c r="WJY260" s="84"/>
      <c r="WJZ260" s="84"/>
      <c r="WKA260" s="84"/>
      <c r="WKB260" s="84"/>
      <c r="WKC260" s="84"/>
      <c r="WKD260" s="84"/>
      <c r="WKE260" s="84"/>
      <c r="WKF260" s="84"/>
      <c r="WKG260" s="84"/>
      <c r="WKH260" s="84"/>
      <c r="WKI260" s="84"/>
      <c r="WKJ260" s="84"/>
      <c r="WKK260" s="84"/>
      <c r="WKL260" s="84"/>
      <c r="WKM260" s="84"/>
      <c r="WKN260" s="84"/>
      <c r="WKO260" s="84"/>
      <c r="WKP260" s="84"/>
      <c r="WKQ260" s="84"/>
      <c r="WKR260" s="84"/>
      <c r="WKS260" s="84"/>
      <c r="WKT260" s="84"/>
      <c r="WKU260" s="84"/>
      <c r="WKV260" s="84"/>
      <c r="WKW260" s="84"/>
      <c r="WKX260" s="84"/>
      <c r="WKY260" s="84"/>
      <c r="WKZ260" s="84"/>
      <c r="WLA260" s="84"/>
      <c r="WLB260" s="84"/>
      <c r="WLC260" s="84"/>
      <c r="WLD260" s="84"/>
      <c r="WLE260" s="84"/>
      <c r="WLF260" s="84"/>
      <c r="WLG260" s="84"/>
      <c r="WLH260" s="84"/>
      <c r="WLI260" s="84"/>
      <c r="WLJ260" s="84"/>
      <c r="WLK260" s="84"/>
      <c r="WLL260" s="84"/>
      <c r="WLM260" s="84"/>
      <c r="WLN260" s="84"/>
      <c r="WLO260" s="84"/>
      <c r="WLP260" s="84"/>
      <c r="WLQ260" s="84"/>
      <c r="WLR260" s="84"/>
      <c r="WLS260" s="84"/>
      <c r="WLT260" s="84"/>
      <c r="WLU260" s="84"/>
      <c r="WLV260" s="84"/>
      <c r="WLW260" s="84"/>
      <c r="WLX260" s="84"/>
      <c r="WLY260" s="84"/>
      <c r="WLZ260" s="84"/>
      <c r="WMA260" s="84"/>
      <c r="WMB260" s="84"/>
      <c r="WMC260" s="84"/>
      <c r="WMD260" s="84"/>
      <c r="WME260" s="84"/>
      <c r="WMF260" s="84"/>
      <c r="WMG260" s="84"/>
      <c r="WMH260" s="84"/>
      <c r="WMI260" s="84"/>
      <c r="WMJ260" s="84"/>
      <c r="WMK260" s="84"/>
      <c r="WML260" s="84"/>
      <c r="WMM260" s="84"/>
      <c r="WMN260" s="84"/>
      <c r="WMO260" s="84"/>
      <c r="WMP260" s="84"/>
      <c r="WMQ260" s="84"/>
      <c r="WMR260" s="84"/>
      <c r="WMS260" s="84"/>
      <c r="WMT260" s="84"/>
      <c r="WMU260" s="84"/>
      <c r="WMV260" s="84"/>
      <c r="WMW260" s="84"/>
      <c r="WMX260" s="84"/>
      <c r="WMY260" s="84"/>
      <c r="WMZ260" s="84"/>
      <c r="WNA260" s="84"/>
      <c r="WNB260" s="84"/>
      <c r="WNC260" s="84"/>
      <c r="WND260" s="84"/>
      <c r="WNE260" s="84"/>
      <c r="WNF260" s="84"/>
      <c r="WNG260" s="84"/>
      <c r="WNH260" s="84"/>
      <c r="WNI260" s="84"/>
      <c r="WNJ260" s="84"/>
      <c r="WNK260" s="84"/>
      <c r="WNL260" s="84"/>
      <c r="WNM260" s="84"/>
      <c r="WNN260" s="84"/>
      <c r="WNO260" s="84"/>
      <c r="WNP260" s="84"/>
      <c r="WNQ260" s="84"/>
      <c r="WNR260" s="84"/>
      <c r="WNS260" s="84"/>
      <c r="WNT260" s="84"/>
      <c r="WNU260" s="84"/>
      <c r="WNV260" s="84"/>
      <c r="WNW260" s="84"/>
      <c r="WNX260" s="84"/>
      <c r="WNY260" s="84"/>
      <c r="WNZ260" s="84"/>
      <c r="WOA260" s="84"/>
      <c r="WOB260" s="84"/>
      <c r="WOC260" s="84"/>
      <c r="WOD260" s="84"/>
      <c r="WOE260" s="84"/>
      <c r="WOF260" s="84"/>
      <c r="WOG260" s="84"/>
      <c r="WOH260" s="84"/>
      <c r="WOI260" s="84"/>
      <c r="WOJ260" s="84"/>
      <c r="WOK260" s="84"/>
      <c r="WOL260" s="84"/>
      <c r="WOM260" s="84"/>
      <c r="WON260" s="84"/>
      <c r="WOO260" s="84"/>
      <c r="WOP260" s="84"/>
      <c r="WOQ260" s="84"/>
      <c r="WOR260" s="84"/>
      <c r="WOS260" s="84"/>
      <c r="WOT260" s="84"/>
      <c r="WOU260" s="84"/>
      <c r="WOV260" s="84"/>
      <c r="WOW260" s="84"/>
      <c r="WOX260" s="84"/>
      <c r="WOY260" s="84"/>
      <c r="WOZ260" s="84"/>
      <c r="WPA260" s="84"/>
      <c r="WPB260" s="84"/>
      <c r="WPC260" s="84"/>
      <c r="WPD260" s="84"/>
      <c r="WPE260" s="84"/>
      <c r="WPF260" s="84"/>
      <c r="WPG260" s="84"/>
      <c r="WPH260" s="84"/>
      <c r="WPI260" s="84"/>
      <c r="WPJ260" s="84"/>
      <c r="WPK260" s="84"/>
      <c r="WPL260" s="84"/>
      <c r="WPM260" s="84"/>
      <c r="WPN260" s="84"/>
      <c r="WPO260" s="84"/>
      <c r="WPP260" s="84"/>
      <c r="WPQ260" s="84"/>
      <c r="WPR260" s="84"/>
      <c r="WPS260" s="84"/>
      <c r="WPT260" s="84"/>
      <c r="WPU260" s="84"/>
      <c r="WPV260" s="84"/>
      <c r="WPW260" s="84"/>
      <c r="WPX260" s="84"/>
      <c r="WPY260" s="84"/>
      <c r="WPZ260" s="84"/>
      <c r="WQA260" s="84"/>
      <c r="WQB260" s="84"/>
      <c r="WQC260" s="84"/>
      <c r="WQD260" s="84"/>
      <c r="WQE260" s="84"/>
      <c r="WQF260" s="84"/>
      <c r="WQG260" s="84"/>
      <c r="WQH260" s="84"/>
      <c r="WQI260" s="84"/>
      <c r="WQJ260" s="84"/>
      <c r="WQK260" s="84"/>
      <c r="WQL260" s="84"/>
      <c r="WQM260" s="84"/>
      <c r="WQN260" s="84"/>
      <c r="WQO260" s="84"/>
      <c r="WQP260" s="84"/>
      <c r="WQQ260" s="84"/>
      <c r="WQR260" s="84"/>
      <c r="WQS260" s="84"/>
      <c r="WQT260" s="84"/>
      <c r="WQU260" s="84"/>
      <c r="WQV260" s="84"/>
      <c r="WQW260" s="84"/>
      <c r="WQX260" s="84"/>
      <c r="WQY260" s="84"/>
      <c r="WQZ260" s="84"/>
      <c r="WRA260" s="84"/>
      <c r="WRB260" s="84"/>
      <c r="WRC260" s="84"/>
      <c r="WRD260" s="84"/>
      <c r="WRE260" s="84"/>
      <c r="WRF260" s="84"/>
      <c r="WRG260" s="84"/>
      <c r="WRH260" s="84"/>
      <c r="WRI260" s="84"/>
      <c r="WRJ260" s="84"/>
      <c r="WRK260" s="84"/>
      <c r="WRL260" s="84"/>
      <c r="WRM260" s="84"/>
      <c r="WRN260" s="84"/>
      <c r="WRO260" s="84"/>
      <c r="WRP260" s="84"/>
      <c r="WRQ260" s="84"/>
      <c r="WRR260" s="84"/>
      <c r="WRS260" s="84"/>
      <c r="WRT260" s="84"/>
      <c r="WRU260" s="84"/>
      <c r="WRV260" s="84"/>
      <c r="WRW260" s="84"/>
      <c r="WRX260" s="84"/>
      <c r="WRY260" s="84"/>
      <c r="WRZ260" s="84"/>
      <c r="WSA260" s="84"/>
      <c r="WSB260" s="84"/>
      <c r="WSC260" s="84"/>
      <c r="WSD260" s="84"/>
      <c r="WSE260" s="84"/>
      <c r="WSF260" s="84"/>
      <c r="WSG260" s="84"/>
      <c r="WSH260" s="84"/>
      <c r="WSI260" s="84"/>
      <c r="WSJ260" s="84"/>
      <c r="WSK260" s="84"/>
      <c r="WSL260" s="84"/>
      <c r="WSM260" s="84"/>
      <c r="WSN260" s="84"/>
      <c r="WSO260" s="84"/>
      <c r="WSP260" s="84"/>
      <c r="WSQ260" s="84"/>
      <c r="WSR260" s="84"/>
      <c r="WSS260" s="84"/>
      <c r="WST260" s="84"/>
      <c r="WSU260" s="84"/>
      <c r="WSV260" s="84"/>
      <c r="WSW260" s="84"/>
      <c r="WSX260" s="84"/>
      <c r="WSY260" s="84"/>
      <c r="WSZ260" s="84"/>
      <c r="WTA260" s="84"/>
      <c r="WTB260" s="84"/>
      <c r="WTC260" s="84"/>
      <c r="WTD260" s="84"/>
      <c r="WTE260" s="84"/>
      <c r="WTF260" s="84"/>
      <c r="WTG260" s="84"/>
      <c r="WTH260" s="84"/>
      <c r="WTI260" s="84"/>
      <c r="WTJ260" s="84"/>
      <c r="WTK260" s="84"/>
      <c r="WTL260" s="84"/>
      <c r="WTM260" s="84"/>
      <c r="WTN260" s="84"/>
      <c r="WTO260" s="84"/>
      <c r="WTP260" s="84"/>
      <c r="WTQ260" s="84"/>
      <c r="WTR260" s="84"/>
      <c r="WTS260" s="84"/>
      <c r="WTT260" s="84"/>
      <c r="WTU260" s="84"/>
      <c r="WTV260" s="84"/>
      <c r="WTW260" s="84"/>
      <c r="WTX260" s="84"/>
      <c r="WTY260" s="84"/>
      <c r="WTZ260" s="84"/>
      <c r="WUA260" s="84"/>
      <c r="WUB260" s="84"/>
      <c r="WUC260" s="84"/>
      <c r="WUD260" s="84"/>
      <c r="WUE260" s="84"/>
      <c r="WUF260" s="84"/>
      <c r="WUG260" s="84"/>
      <c r="WUH260" s="84"/>
      <c r="WUI260" s="84"/>
      <c r="WUJ260" s="84"/>
      <c r="WUK260" s="84"/>
      <c r="WUL260" s="84"/>
      <c r="WUM260" s="84"/>
      <c r="WUN260" s="84"/>
      <c r="WUO260" s="84"/>
      <c r="WUP260" s="84"/>
      <c r="WUQ260" s="84"/>
      <c r="WUR260" s="84"/>
      <c r="WUS260" s="84"/>
      <c r="WUT260" s="84"/>
      <c r="WUU260" s="84"/>
      <c r="WUV260" s="84"/>
      <c r="WUW260" s="84"/>
      <c r="WUX260" s="84"/>
      <c r="WUY260" s="84"/>
      <c r="WUZ260" s="84"/>
      <c r="WVA260" s="84"/>
      <c r="WVB260" s="84"/>
      <c r="WVC260" s="84"/>
      <c r="WVD260" s="84"/>
      <c r="WVE260" s="84"/>
      <c r="WVF260" s="84"/>
      <c r="WVG260" s="84"/>
      <c r="WVH260" s="84"/>
      <c r="WVI260" s="84"/>
      <c r="WVJ260" s="84"/>
      <c r="WVK260" s="84"/>
      <c r="WVL260" s="84"/>
      <c r="WVM260" s="84"/>
      <c r="WVN260" s="84"/>
      <c r="WVO260" s="84"/>
      <c r="WVP260" s="84"/>
      <c r="WVQ260" s="84"/>
      <c r="WVR260" s="84"/>
      <c r="WVS260" s="84"/>
      <c r="WVT260" s="84"/>
      <c r="WVU260" s="84"/>
      <c r="WVV260" s="84"/>
      <c r="WVW260" s="84"/>
      <c r="WVX260" s="84"/>
      <c r="WVY260" s="84"/>
      <c r="WVZ260" s="84"/>
      <c r="WWA260" s="84"/>
      <c r="WWB260" s="84"/>
      <c r="WWC260" s="84"/>
      <c r="WWD260" s="84"/>
      <c r="WWE260" s="84"/>
      <c r="WWF260" s="84"/>
      <c r="WWG260" s="84"/>
      <c r="WWH260" s="84"/>
      <c r="WWI260" s="84"/>
      <c r="WWJ260" s="84"/>
      <c r="WWK260" s="84"/>
      <c r="WWL260" s="84"/>
      <c r="WWM260" s="84"/>
      <c r="WWN260" s="84"/>
      <c r="WWO260" s="84"/>
      <c r="WWP260" s="84"/>
      <c r="WWQ260" s="84"/>
      <c r="WWR260" s="84"/>
      <c r="WWS260" s="84"/>
      <c r="WWT260" s="84"/>
      <c r="WWU260" s="84"/>
      <c r="WWV260" s="84"/>
      <c r="WWW260" s="84"/>
      <c r="WWX260" s="84"/>
      <c r="WWY260" s="84"/>
      <c r="WWZ260" s="84"/>
      <c r="WXA260" s="84"/>
      <c r="WXB260" s="84"/>
      <c r="WXC260" s="84"/>
      <c r="WXD260" s="84"/>
      <c r="WXE260" s="84"/>
      <c r="WXF260" s="84"/>
      <c r="WXG260" s="84"/>
      <c r="WXH260" s="84"/>
      <c r="WXI260" s="84"/>
      <c r="WXJ260" s="84"/>
      <c r="WXK260" s="84"/>
      <c r="WXL260" s="84"/>
      <c r="WXM260" s="84"/>
      <c r="WXN260" s="84"/>
      <c r="WXO260" s="84"/>
      <c r="WXP260" s="84"/>
      <c r="WXQ260" s="84"/>
      <c r="WXR260" s="84"/>
      <c r="WXS260" s="84"/>
      <c r="WXT260" s="84"/>
      <c r="WXU260" s="84"/>
      <c r="WXV260" s="84"/>
      <c r="WXW260" s="84"/>
      <c r="WXX260" s="84"/>
      <c r="WXY260" s="84"/>
      <c r="WXZ260" s="84"/>
      <c r="WYA260" s="84"/>
      <c r="WYB260" s="84"/>
      <c r="WYC260" s="84"/>
      <c r="WYD260" s="84"/>
      <c r="WYE260" s="84"/>
      <c r="WYF260" s="84"/>
      <c r="WYG260" s="84"/>
      <c r="WYH260" s="84"/>
      <c r="WYI260" s="84"/>
      <c r="WYJ260" s="84"/>
      <c r="WYK260" s="84"/>
      <c r="WYL260" s="84"/>
      <c r="WYM260" s="84"/>
      <c r="WYN260" s="84"/>
      <c r="WYO260" s="84"/>
      <c r="WYP260" s="84"/>
      <c r="WYQ260" s="84"/>
      <c r="WYR260" s="84"/>
      <c r="WYS260" s="84"/>
      <c r="WYT260" s="84"/>
      <c r="WYU260" s="84"/>
      <c r="WYV260" s="84"/>
      <c r="WYW260" s="84"/>
      <c r="WYX260" s="84"/>
      <c r="WYY260" s="84"/>
      <c r="WYZ260" s="84"/>
      <c r="WZA260" s="84"/>
      <c r="WZB260" s="84"/>
      <c r="WZC260" s="84"/>
      <c r="WZD260" s="84"/>
      <c r="WZE260" s="84"/>
      <c r="WZF260" s="84"/>
      <c r="WZG260" s="84"/>
      <c r="WZH260" s="84"/>
      <c r="WZI260" s="84"/>
      <c r="WZJ260" s="84"/>
      <c r="WZK260" s="84"/>
      <c r="WZL260" s="84"/>
      <c r="WZM260" s="84"/>
      <c r="WZN260" s="84"/>
      <c r="WZO260" s="84"/>
      <c r="WZP260" s="84"/>
      <c r="WZQ260" s="84"/>
      <c r="WZR260" s="84"/>
      <c r="WZS260" s="84"/>
      <c r="WZT260" s="84"/>
      <c r="WZU260" s="84"/>
      <c r="WZV260" s="84"/>
      <c r="WZW260" s="84"/>
      <c r="WZX260" s="84"/>
      <c r="WZY260" s="84"/>
      <c r="WZZ260" s="84"/>
      <c r="XAA260" s="84"/>
      <c r="XAB260" s="84"/>
      <c r="XAC260" s="84"/>
      <c r="XAD260" s="84"/>
      <c r="XAE260" s="84"/>
      <c r="XAF260" s="84"/>
      <c r="XAG260" s="84"/>
      <c r="XAH260" s="84"/>
      <c r="XAI260" s="84"/>
      <c r="XAJ260" s="84"/>
      <c r="XAK260" s="84"/>
      <c r="XAL260" s="84"/>
      <c r="XAM260" s="84"/>
      <c r="XAN260" s="84"/>
      <c r="XAO260" s="84"/>
      <c r="XAP260" s="84"/>
      <c r="XAQ260" s="84"/>
      <c r="XAR260" s="84"/>
      <c r="XAS260" s="84"/>
      <c r="XAT260" s="84"/>
      <c r="XAU260" s="84"/>
      <c r="XAV260" s="84"/>
      <c r="XAW260" s="84"/>
      <c r="XAX260" s="84"/>
      <c r="XAY260" s="84"/>
      <c r="XAZ260" s="84"/>
      <c r="XBA260" s="84"/>
      <c r="XBB260" s="84"/>
      <c r="XBC260" s="84"/>
      <c r="XBD260" s="84"/>
      <c r="XBE260" s="84"/>
      <c r="XBF260" s="84"/>
      <c r="XBG260" s="84"/>
      <c r="XBH260" s="84"/>
      <c r="XBI260" s="84"/>
      <c r="XBJ260" s="84"/>
      <c r="XBK260" s="84"/>
      <c r="XBL260" s="84"/>
      <c r="XBM260" s="84"/>
      <c r="XBN260" s="84"/>
      <c r="XBO260" s="84"/>
      <c r="XBP260" s="84"/>
      <c r="XBQ260" s="84"/>
      <c r="XBR260" s="84"/>
      <c r="XBS260" s="84"/>
      <c r="XBT260" s="84"/>
      <c r="XBU260" s="84"/>
      <c r="XBV260" s="84"/>
      <c r="XBW260" s="84"/>
      <c r="XBX260" s="84"/>
      <c r="XBY260" s="84"/>
      <c r="XBZ260" s="84"/>
      <c r="XCA260" s="84"/>
      <c r="XCB260" s="84"/>
      <c r="XCC260" s="84"/>
      <c r="XCD260" s="84"/>
      <c r="XCE260" s="84"/>
      <c r="XCF260" s="84"/>
      <c r="XCG260" s="84"/>
      <c r="XCH260" s="84"/>
      <c r="XCI260" s="84"/>
      <c r="XCJ260" s="84"/>
      <c r="XCK260" s="84"/>
      <c r="XCL260" s="84"/>
      <c r="XCM260" s="84"/>
      <c r="XCN260" s="84"/>
      <c r="XCO260" s="84"/>
      <c r="XCP260" s="84"/>
      <c r="XCQ260" s="84"/>
      <c r="XCR260" s="84"/>
      <c r="XCS260" s="84"/>
      <c r="XCT260" s="84"/>
      <c r="XCU260" s="84"/>
      <c r="XCV260" s="84"/>
      <c r="XCW260" s="84"/>
      <c r="XCX260" s="84"/>
      <c r="XCY260" s="84"/>
      <c r="XCZ260" s="84"/>
      <c r="XDA260" s="84"/>
      <c r="XDB260" s="84"/>
      <c r="XDC260" s="84"/>
      <c r="XDD260" s="84"/>
      <c r="XDE260" s="84"/>
      <c r="XDF260" s="84"/>
      <c r="XDG260" s="84"/>
      <c r="XDH260" s="84"/>
      <c r="XDI260" s="84"/>
      <c r="XDJ260" s="84"/>
      <c r="XDK260" s="84"/>
      <c r="XDL260" s="84"/>
      <c r="XDM260" s="84"/>
      <c r="XDN260" s="84"/>
      <c r="XDO260" s="84"/>
      <c r="XDP260" s="84"/>
      <c r="XDQ260" s="84"/>
      <c r="XDR260" s="84"/>
      <c r="XDS260" s="84"/>
      <c r="XDT260" s="84"/>
      <c r="XDU260" s="84"/>
      <c r="XDV260" s="84"/>
      <c r="XDW260" s="84"/>
      <c r="XDX260" s="84"/>
      <c r="XDY260" s="84"/>
      <c r="XDZ260" s="84"/>
      <c r="XEA260" s="84"/>
      <c r="XEB260" s="84"/>
      <c r="XEC260" s="84"/>
      <c r="XED260" s="84"/>
      <c r="XEE260" s="84"/>
      <c r="XEF260" s="84"/>
      <c r="XEG260" s="84"/>
      <c r="XEH260" s="84"/>
      <c r="XEI260" s="84"/>
      <c r="XEJ260" s="84"/>
      <c r="XEK260" s="84"/>
      <c r="XEL260" s="84"/>
      <c r="XEM260" s="84"/>
      <c r="XEN260" s="84"/>
      <c r="XEO260" s="84"/>
      <c r="XEP260" s="84"/>
      <c r="XEQ260" s="84"/>
      <c r="XER260" s="84"/>
      <c r="XES260" s="84"/>
      <c r="XET260" s="84"/>
      <c r="XEU260" s="84"/>
      <c r="XEV260" s="84"/>
      <c r="XEW260" s="84"/>
      <c r="XEX260" s="84"/>
      <c r="XEY260" s="84"/>
      <c r="XEZ260" s="84"/>
      <c r="XFA260" s="84"/>
      <c r="XFB260" s="84"/>
      <c r="XFC260" s="84"/>
    </row>
    <row r="261" spans="1:16383" s="110" customFormat="1" hidden="1">
      <c r="A261" s="84" t="s">
        <v>1186</v>
      </c>
      <c r="B261" s="84">
        <v>60300</v>
      </c>
      <c r="C261" s="84">
        <v>60301</v>
      </c>
      <c r="D261" s="84" t="s">
        <v>1187</v>
      </c>
      <c r="E261" s="6" t="s">
        <v>1188</v>
      </c>
      <c r="F261" s="6"/>
      <c r="G261" s="6" t="s">
        <v>1181</v>
      </c>
      <c r="H261" s="6" t="s">
        <v>921</v>
      </c>
      <c r="I261" s="6" t="s">
        <v>921</v>
      </c>
      <c r="J261" s="84" t="s">
        <v>921</v>
      </c>
      <c r="K261" s="84">
        <v>1</v>
      </c>
      <c r="L261" s="84">
        <v>20</v>
      </c>
      <c r="M261" s="84" t="s">
        <v>1139</v>
      </c>
      <c r="N261" s="84"/>
      <c r="O261" s="84"/>
      <c r="P261" s="84"/>
      <c r="Q261" s="84"/>
      <c r="R261" s="84"/>
      <c r="S261" s="84"/>
      <c r="T261" s="84"/>
      <c r="U261" s="84"/>
      <c r="V261" s="84"/>
      <c r="W261" s="84"/>
      <c r="X261" s="84"/>
      <c r="Y261" s="84"/>
      <c r="Z261" s="84"/>
      <c r="AA261" s="84"/>
      <c r="AB261" s="84"/>
      <c r="AC261" s="84"/>
      <c r="AD261" s="84"/>
      <c r="AE261" s="84"/>
      <c r="AF261" s="84"/>
      <c r="AG261" s="84"/>
      <c r="AH261" s="84"/>
      <c r="AI261" s="84"/>
      <c r="AJ261" s="84"/>
      <c r="AK261" s="84"/>
      <c r="AL261" s="84"/>
      <c r="AM261" s="84"/>
      <c r="AN261" s="84"/>
      <c r="AO261" s="84"/>
      <c r="AP261" s="84"/>
      <c r="AQ261" s="84"/>
      <c r="AR261" s="84"/>
      <c r="AS261" s="84"/>
      <c r="AT261" s="84"/>
      <c r="AU261" s="84"/>
      <c r="AV261" s="84"/>
      <c r="AW261" s="84"/>
      <c r="AX261" s="84"/>
      <c r="AY261" s="84"/>
      <c r="AZ261" s="84"/>
      <c r="BA261" s="84"/>
      <c r="BB261" s="84"/>
      <c r="BC261" s="84"/>
      <c r="BD261" s="84"/>
      <c r="BE261" s="84"/>
      <c r="BF261" s="84"/>
      <c r="BG261" s="84"/>
      <c r="BH261" s="84"/>
      <c r="BI261" s="84"/>
      <c r="BJ261" s="84"/>
      <c r="BK261" s="84"/>
      <c r="BL261" s="84"/>
      <c r="BM261" s="84"/>
      <c r="BN261" s="84"/>
      <c r="BO261" s="84"/>
      <c r="BP261" s="84"/>
      <c r="BQ261" s="84"/>
      <c r="BR261" s="84"/>
      <c r="BS261" s="84"/>
      <c r="BT261" s="84"/>
      <c r="BU261" s="84"/>
      <c r="BV261" s="84"/>
      <c r="BW261" s="84"/>
      <c r="BX261" s="84"/>
      <c r="BY261" s="84"/>
      <c r="BZ261" s="84"/>
      <c r="CA261" s="84"/>
      <c r="CB261" s="84"/>
      <c r="CC261" s="84"/>
      <c r="CD261" s="84"/>
      <c r="CE261" s="84"/>
      <c r="CF261" s="84"/>
      <c r="CG261" s="84"/>
      <c r="CH261" s="84"/>
      <c r="CI261" s="84"/>
      <c r="CJ261" s="84"/>
      <c r="CK261" s="84"/>
      <c r="CL261" s="84"/>
      <c r="CM261" s="84"/>
      <c r="CN261" s="84"/>
      <c r="CO261" s="84"/>
      <c r="CP261" s="84"/>
      <c r="CQ261" s="84"/>
      <c r="CR261" s="84"/>
      <c r="CS261" s="84"/>
      <c r="CT261" s="84"/>
      <c r="CU261" s="84"/>
      <c r="CV261" s="84"/>
      <c r="CW261" s="84"/>
      <c r="CX261" s="84"/>
      <c r="CY261" s="84"/>
      <c r="CZ261" s="84"/>
      <c r="DA261" s="84"/>
      <c r="DB261" s="84"/>
      <c r="DC261" s="84"/>
      <c r="DD261" s="84"/>
      <c r="DE261" s="84"/>
      <c r="DF261" s="84"/>
      <c r="DG261" s="84"/>
      <c r="DH261" s="84"/>
      <c r="DI261" s="84"/>
      <c r="DJ261" s="84"/>
      <c r="DK261" s="84"/>
      <c r="DL261" s="84"/>
      <c r="DM261" s="84"/>
      <c r="DN261" s="84"/>
      <c r="DO261" s="84"/>
      <c r="DP261" s="84"/>
      <c r="DQ261" s="84"/>
      <c r="DR261" s="84"/>
      <c r="DS261" s="84"/>
      <c r="DT261" s="84"/>
      <c r="DU261" s="84"/>
      <c r="DV261" s="84"/>
      <c r="DW261" s="84"/>
      <c r="DX261" s="84"/>
      <c r="DY261" s="84"/>
      <c r="DZ261" s="84"/>
      <c r="EA261" s="84"/>
      <c r="EB261" s="84"/>
      <c r="EC261" s="84"/>
      <c r="ED261" s="84"/>
      <c r="EE261" s="84"/>
      <c r="EF261" s="84"/>
      <c r="EG261" s="84"/>
      <c r="EH261" s="84"/>
      <c r="EI261" s="84"/>
      <c r="EJ261" s="84"/>
      <c r="EK261" s="84"/>
      <c r="EL261" s="84"/>
      <c r="EM261" s="84"/>
      <c r="EN261" s="84"/>
      <c r="EO261" s="84"/>
      <c r="EP261" s="84"/>
      <c r="EQ261" s="84"/>
      <c r="ER261" s="84"/>
      <c r="ES261" s="84"/>
      <c r="ET261" s="84"/>
      <c r="EU261" s="84"/>
      <c r="EV261" s="84"/>
      <c r="EW261" s="84"/>
      <c r="EX261" s="84"/>
      <c r="EY261" s="84"/>
      <c r="EZ261" s="84"/>
      <c r="FA261" s="84"/>
      <c r="FB261" s="84"/>
      <c r="FC261" s="84"/>
      <c r="FD261" s="84"/>
      <c r="FE261" s="84"/>
      <c r="FF261" s="84"/>
      <c r="FG261" s="84"/>
      <c r="FH261" s="84"/>
      <c r="FI261" s="84"/>
      <c r="FJ261" s="84"/>
      <c r="FK261" s="84"/>
      <c r="FL261" s="84"/>
      <c r="FM261" s="84"/>
      <c r="FN261" s="84"/>
      <c r="FO261" s="84"/>
      <c r="FP261" s="84"/>
      <c r="FQ261" s="84"/>
      <c r="FR261" s="84"/>
      <c r="FS261" s="84"/>
      <c r="FT261" s="84"/>
      <c r="FU261" s="84"/>
      <c r="FV261" s="84"/>
      <c r="FW261" s="84"/>
      <c r="FX261" s="84"/>
      <c r="FY261" s="84"/>
      <c r="FZ261" s="84"/>
      <c r="GA261" s="84"/>
      <c r="GB261" s="84"/>
      <c r="GC261" s="84"/>
      <c r="GD261" s="84"/>
      <c r="GE261" s="84"/>
      <c r="GF261" s="84"/>
      <c r="GG261" s="84"/>
      <c r="GH261" s="84"/>
      <c r="GI261" s="84"/>
      <c r="GJ261" s="84"/>
      <c r="GK261" s="84"/>
      <c r="GL261" s="84"/>
      <c r="GM261" s="84"/>
      <c r="GN261" s="84"/>
      <c r="GO261" s="84"/>
      <c r="GP261" s="84"/>
      <c r="GQ261" s="84"/>
      <c r="GR261" s="84"/>
      <c r="GS261" s="84"/>
      <c r="GT261" s="84"/>
      <c r="GU261" s="84"/>
      <c r="GV261" s="84"/>
      <c r="GW261" s="84"/>
      <c r="GX261" s="84"/>
      <c r="GY261" s="84"/>
      <c r="GZ261" s="84"/>
      <c r="HA261" s="84"/>
      <c r="HB261" s="84"/>
      <c r="HC261" s="84"/>
      <c r="HD261" s="84"/>
      <c r="HE261" s="84"/>
      <c r="HF261" s="84"/>
      <c r="HG261" s="84"/>
      <c r="HH261" s="84"/>
      <c r="HI261" s="84"/>
      <c r="HJ261" s="84"/>
      <c r="HK261" s="84"/>
      <c r="HL261" s="84"/>
      <c r="HM261" s="84"/>
      <c r="HN261" s="84"/>
      <c r="HO261" s="84"/>
      <c r="HP261" s="84"/>
      <c r="HQ261" s="84"/>
      <c r="HR261" s="84"/>
      <c r="HS261" s="84"/>
      <c r="HT261" s="84"/>
      <c r="HU261" s="84"/>
      <c r="HV261" s="84"/>
      <c r="HW261" s="84"/>
      <c r="HX261" s="84"/>
      <c r="HY261" s="84"/>
      <c r="HZ261" s="84"/>
      <c r="IA261" s="84"/>
      <c r="IB261" s="84"/>
      <c r="IC261" s="84"/>
      <c r="ID261" s="84"/>
      <c r="IE261" s="84"/>
      <c r="IF261" s="84"/>
      <c r="IG261" s="84"/>
      <c r="IH261" s="84"/>
      <c r="II261" s="84"/>
      <c r="IJ261" s="84"/>
      <c r="IK261" s="84"/>
      <c r="IL261" s="84"/>
      <c r="IM261" s="84"/>
      <c r="IN261" s="84"/>
      <c r="IO261" s="84"/>
      <c r="IP261" s="84"/>
      <c r="IQ261" s="84"/>
      <c r="IR261" s="84"/>
      <c r="IS261" s="84"/>
      <c r="IT261" s="84"/>
      <c r="IU261" s="84"/>
      <c r="IV261" s="84"/>
      <c r="IW261" s="84"/>
      <c r="IX261" s="84"/>
      <c r="IY261" s="84"/>
      <c r="IZ261" s="84"/>
      <c r="JA261" s="84"/>
      <c r="JB261" s="84"/>
      <c r="JC261" s="84"/>
      <c r="JD261" s="84"/>
      <c r="JE261" s="84"/>
      <c r="JF261" s="84"/>
      <c r="JG261" s="84"/>
      <c r="JH261" s="84"/>
      <c r="JI261" s="84"/>
      <c r="JJ261" s="84"/>
      <c r="JK261" s="84"/>
      <c r="JL261" s="84"/>
      <c r="JM261" s="84"/>
      <c r="JN261" s="84"/>
      <c r="JO261" s="84"/>
      <c r="JP261" s="84"/>
      <c r="JQ261" s="84"/>
      <c r="JR261" s="84"/>
      <c r="JS261" s="84"/>
      <c r="JT261" s="84"/>
      <c r="JU261" s="84"/>
      <c r="JV261" s="84"/>
      <c r="JW261" s="84"/>
      <c r="JX261" s="84"/>
      <c r="JY261" s="84"/>
      <c r="JZ261" s="84"/>
      <c r="KA261" s="84"/>
      <c r="KB261" s="84"/>
      <c r="KC261" s="84"/>
      <c r="KD261" s="84"/>
      <c r="KE261" s="84"/>
      <c r="KF261" s="84"/>
      <c r="KG261" s="84"/>
      <c r="KH261" s="84"/>
      <c r="KI261" s="84"/>
      <c r="KJ261" s="84"/>
      <c r="KK261" s="84"/>
      <c r="KL261" s="84"/>
      <c r="KM261" s="84"/>
      <c r="KN261" s="84"/>
      <c r="KO261" s="84"/>
      <c r="KP261" s="84"/>
      <c r="KQ261" s="84"/>
      <c r="KR261" s="84"/>
      <c r="KS261" s="84"/>
      <c r="KT261" s="84"/>
      <c r="KU261" s="84"/>
      <c r="KV261" s="84"/>
      <c r="KW261" s="84"/>
      <c r="KX261" s="84"/>
      <c r="KY261" s="84"/>
      <c r="KZ261" s="84"/>
      <c r="LA261" s="84"/>
      <c r="LB261" s="84"/>
      <c r="LC261" s="84"/>
      <c r="LD261" s="84"/>
      <c r="LE261" s="84"/>
      <c r="LF261" s="84"/>
      <c r="LG261" s="84"/>
      <c r="LH261" s="84"/>
      <c r="LI261" s="84"/>
      <c r="LJ261" s="84"/>
      <c r="LK261" s="84"/>
      <c r="LL261" s="84"/>
      <c r="LM261" s="84"/>
      <c r="LN261" s="84"/>
      <c r="LO261" s="84"/>
      <c r="LP261" s="84"/>
      <c r="LQ261" s="84"/>
      <c r="LR261" s="84"/>
      <c r="LS261" s="84"/>
      <c r="LT261" s="84"/>
      <c r="LU261" s="84"/>
      <c r="LV261" s="84"/>
      <c r="LW261" s="84"/>
      <c r="LX261" s="84"/>
      <c r="LY261" s="84"/>
      <c r="LZ261" s="84"/>
      <c r="MA261" s="84"/>
      <c r="MB261" s="84"/>
      <c r="MC261" s="84"/>
      <c r="MD261" s="84"/>
      <c r="ME261" s="84"/>
      <c r="MF261" s="84"/>
      <c r="MG261" s="84"/>
      <c r="MH261" s="84"/>
      <c r="MI261" s="84"/>
      <c r="MJ261" s="84"/>
      <c r="MK261" s="84"/>
      <c r="ML261" s="84"/>
      <c r="MM261" s="84"/>
      <c r="MN261" s="84"/>
      <c r="MO261" s="84"/>
      <c r="MP261" s="84"/>
      <c r="MQ261" s="84"/>
      <c r="MR261" s="84"/>
      <c r="MS261" s="84"/>
      <c r="MT261" s="84"/>
      <c r="MU261" s="84"/>
      <c r="MV261" s="84"/>
      <c r="MW261" s="84"/>
      <c r="MX261" s="84"/>
      <c r="MY261" s="84"/>
      <c r="MZ261" s="84"/>
      <c r="NA261" s="84"/>
      <c r="NB261" s="84"/>
      <c r="NC261" s="84"/>
      <c r="ND261" s="84"/>
      <c r="NE261" s="84"/>
      <c r="NF261" s="84"/>
      <c r="NG261" s="84"/>
      <c r="NH261" s="84"/>
      <c r="NI261" s="84"/>
      <c r="NJ261" s="84"/>
      <c r="NK261" s="84"/>
      <c r="NL261" s="84"/>
      <c r="NM261" s="84"/>
      <c r="NN261" s="84"/>
      <c r="NO261" s="84"/>
      <c r="NP261" s="84"/>
      <c r="NQ261" s="84"/>
      <c r="NR261" s="84"/>
      <c r="NS261" s="84"/>
      <c r="NT261" s="84"/>
      <c r="NU261" s="84"/>
      <c r="NV261" s="84"/>
      <c r="NW261" s="84"/>
      <c r="NX261" s="84"/>
      <c r="NY261" s="84"/>
      <c r="NZ261" s="84"/>
      <c r="OA261" s="84"/>
      <c r="OB261" s="84"/>
      <c r="OC261" s="84"/>
      <c r="OD261" s="84"/>
      <c r="OE261" s="84"/>
      <c r="OF261" s="84"/>
      <c r="OG261" s="84"/>
      <c r="OH261" s="84"/>
      <c r="OI261" s="84"/>
      <c r="OJ261" s="84"/>
      <c r="OK261" s="84"/>
      <c r="OL261" s="84"/>
      <c r="OM261" s="84"/>
      <c r="ON261" s="84"/>
      <c r="OO261" s="84"/>
      <c r="OP261" s="84"/>
      <c r="OQ261" s="84"/>
      <c r="OR261" s="84"/>
      <c r="OS261" s="84"/>
      <c r="OT261" s="84"/>
      <c r="OU261" s="84"/>
      <c r="OV261" s="84"/>
      <c r="OW261" s="84"/>
      <c r="OX261" s="84"/>
      <c r="OY261" s="84"/>
      <c r="OZ261" s="84"/>
      <c r="PA261" s="84"/>
      <c r="PB261" s="84"/>
      <c r="PC261" s="84"/>
      <c r="PD261" s="84"/>
      <c r="PE261" s="84"/>
      <c r="PF261" s="84"/>
      <c r="PG261" s="84"/>
      <c r="PH261" s="84"/>
      <c r="PI261" s="84"/>
      <c r="PJ261" s="84"/>
      <c r="PK261" s="84"/>
      <c r="PL261" s="84"/>
      <c r="PM261" s="84"/>
      <c r="PN261" s="84"/>
      <c r="PO261" s="84"/>
      <c r="PP261" s="84"/>
      <c r="PQ261" s="84"/>
      <c r="PR261" s="84"/>
      <c r="PS261" s="84"/>
      <c r="PT261" s="84"/>
      <c r="PU261" s="84"/>
      <c r="PV261" s="84"/>
      <c r="PW261" s="84"/>
      <c r="PX261" s="84"/>
      <c r="PY261" s="84"/>
      <c r="PZ261" s="84"/>
      <c r="QA261" s="84"/>
      <c r="QB261" s="84"/>
      <c r="QC261" s="84"/>
      <c r="QD261" s="84"/>
      <c r="QE261" s="84"/>
      <c r="QF261" s="84"/>
      <c r="QG261" s="84"/>
      <c r="QH261" s="84"/>
      <c r="QI261" s="84"/>
      <c r="QJ261" s="84"/>
      <c r="QK261" s="84"/>
      <c r="QL261" s="84"/>
      <c r="QM261" s="84"/>
      <c r="QN261" s="84"/>
      <c r="QO261" s="84"/>
      <c r="QP261" s="84"/>
      <c r="QQ261" s="84"/>
      <c r="QR261" s="84"/>
      <c r="QS261" s="84"/>
      <c r="QT261" s="84"/>
      <c r="QU261" s="84"/>
      <c r="QV261" s="84"/>
      <c r="QW261" s="84"/>
      <c r="QX261" s="84"/>
      <c r="QY261" s="84"/>
      <c r="QZ261" s="84"/>
      <c r="RA261" s="84"/>
      <c r="RB261" s="84"/>
      <c r="RC261" s="84"/>
      <c r="RD261" s="84"/>
      <c r="RE261" s="84"/>
      <c r="RF261" s="84"/>
      <c r="RG261" s="84"/>
      <c r="RH261" s="84"/>
      <c r="RI261" s="84"/>
      <c r="RJ261" s="84"/>
      <c r="RK261" s="84"/>
      <c r="RL261" s="84"/>
      <c r="RM261" s="84"/>
      <c r="RN261" s="84"/>
      <c r="RO261" s="84"/>
      <c r="RP261" s="84"/>
      <c r="RQ261" s="84"/>
      <c r="RR261" s="84"/>
      <c r="RS261" s="84"/>
      <c r="RT261" s="84"/>
      <c r="RU261" s="84"/>
      <c r="RV261" s="84"/>
      <c r="RW261" s="84"/>
      <c r="RX261" s="84"/>
      <c r="RY261" s="84"/>
      <c r="RZ261" s="84"/>
      <c r="SA261" s="84"/>
      <c r="SB261" s="84"/>
      <c r="SC261" s="84"/>
      <c r="SD261" s="84"/>
      <c r="SE261" s="84"/>
      <c r="SF261" s="84"/>
      <c r="SG261" s="84"/>
      <c r="SH261" s="84"/>
      <c r="SI261" s="84"/>
      <c r="SJ261" s="84"/>
      <c r="SK261" s="84"/>
      <c r="SL261" s="84"/>
      <c r="SM261" s="84"/>
      <c r="SN261" s="84"/>
      <c r="SO261" s="84"/>
      <c r="SP261" s="84"/>
      <c r="SQ261" s="84"/>
      <c r="SR261" s="84"/>
      <c r="SS261" s="84"/>
      <c r="ST261" s="84"/>
      <c r="SU261" s="84"/>
      <c r="SV261" s="84"/>
      <c r="SW261" s="84"/>
      <c r="SX261" s="84"/>
      <c r="SY261" s="84"/>
      <c r="SZ261" s="84"/>
      <c r="TA261" s="84"/>
      <c r="TB261" s="84"/>
      <c r="TC261" s="84"/>
      <c r="TD261" s="84"/>
      <c r="TE261" s="84"/>
      <c r="TF261" s="84"/>
      <c r="TG261" s="84"/>
      <c r="TH261" s="84"/>
      <c r="TI261" s="84"/>
      <c r="TJ261" s="84"/>
      <c r="TK261" s="84"/>
      <c r="TL261" s="84"/>
      <c r="TM261" s="84"/>
      <c r="TN261" s="84"/>
      <c r="TO261" s="84"/>
      <c r="TP261" s="84"/>
      <c r="TQ261" s="84"/>
      <c r="TR261" s="84"/>
      <c r="TS261" s="84"/>
      <c r="TT261" s="84"/>
      <c r="TU261" s="84"/>
      <c r="TV261" s="84"/>
      <c r="TW261" s="84"/>
      <c r="TX261" s="84"/>
      <c r="TY261" s="84"/>
      <c r="TZ261" s="84"/>
      <c r="UA261" s="84"/>
      <c r="UB261" s="84"/>
      <c r="UC261" s="84"/>
      <c r="UD261" s="84"/>
      <c r="UE261" s="84"/>
      <c r="UF261" s="84"/>
      <c r="UG261" s="84"/>
      <c r="UH261" s="84"/>
      <c r="UI261" s="84"/>
      <c r="UJ261" s="84"/>
      <c r="UK261" s="84"/>
      <c r="UL261" s="84"/>
      <c r="UM261" s="84"/>
      <c r="UN261" s="84"/>
      <c r="UO261" s="84"/>
      <c r="UP261" s="84"/>
      <c r="UQ261" s="84"/>
      <c r="UR261" s="84"/>
      <c r="US261" s="84"/>
      <c r="UT261" s="84"/>
      <c r="UU261" s="84"/>
      <c r="UV261" s="84"/>
      <c r="UW261" s="84"/>
      <c r="UX261" s="84"/>
      <c r="UY261" s="84"/>
      <c r="UZ261" s="84"/>
      <c r="VA261" s="84"/>
      <c r="VB261" s="84"/>
      <c r="VC261" s="84"/>
      <c r="VD261" s="84"/>
      <c r="VE261" s="84"/>
      <c r="VF261" s="84"/>
      <c r="VG261" s="84"/>
      <c r="VH261" s="84"/>
      <c r="VI261" s="84"/>
      <c r="VJ261" s="84"/>
      <c r="VK261" s="84"/>
      <c r="VL261" s="84"/>
      <c r="VM261" s="84"/>
      <c r="VN261" s="84"/>
      <c r="VO261" s="84"/>
      <c r="VP261" s="84"/>
      <c r="VQ261" s="84"/>
      <c r="VR261" s="84"/>
      <c r="VS261" s="84"/>
      <c r="VT261" s="84"/>
      <c r="VU261" s="84"/>
      <c r="VV261" s="84"/>
      <c r="VW261" s="84"/>
      <c r="VX261" s="84"/>
      <c r="VY261" s="84"/>
      <c r="VZ261" s="84"/>
      <c r="WA261" s="84"/>
      <c r="WB261" s="84"/>
      <c r="WC261" s="84"/>
      <c r="WD261" s="84"/>
      <c r="WE261" s="84"/>
      <c r="WF261" s="84"/>
      <c r="WG261" s="84"/>
      <c r="WH261" s="84"/>
      <c r="WI261" s="84"/>
      <c r="WJ261" s="84"/>
      <c r="WK261" s="84"/>
      <c r="WL261" s="84"/>
      <c r="WM261" s="84"/>
      <c r="WN261" s="84"/>
      <c r="WO261" s="84"/>
      <c r="WP261" s="84"/>
      <c r="WQ261" s="84"/>
      <c r="WR261" s="84"/>
      <c r="WS261" s="84"/>
      <c r="WT261" s="84"/>
      <c r="WU261" s="84"/>
      <c r="WV261" s="84"/>
      <c r="WW261" s="84"/>
      <c r="WX261" s="84"/>
      <c r="WY261" s="84"/>
      <c r="WZ261" s="84"/>
      <c r="XA261" s="84"/>
      <c r="XB261" s="84"/>
      <c r="XC261" s="84"/>
      <c r="XD261" s="84"/>
      <c r="XE261" s="84"/>
      <c r="XF261" s="84"/>
      <c r="XG261" s="84"/>
      <c r="XH261" s="84"/>
      <c r="XI261" s="84"/>
      <c r="XJ261" s="84"/>
      <c r="XK261" s="84"/>
      <c r="XL261" s="84"/>
      <c r="XM261" s="84"/>
      <c r="XN261" s="84"/>
      <c r="XO261" s="84"/>
      <c r="XP261" s="84"/>
      <c r="XQ261" s="84"/>
      <c r="XR261" s="84"/>
      <c r="XS261" s="84"/>
      <c r="XT261" s="84"/>
      <c r="XU261" s="84"/>
      <c r="XV261" s="84"/>
      <c r="XW261" s="84"/>
      <c r="XX261" s="84"/>
      <c r="XY261" s="84"/>
      <c r="XZ261" s="84"/>
      <c r="YA261" s="84"/>
      <c r="YB261" s="84"/>
      <c r="YC261" s="84"/>
      <c r="YD261" s="84"/>
      <c r="YE261" s="84"/>
      <c r="YF261" s="84"/>
      <c r="YG261" s="84"/>
      <c r="YH261" s="84"/>
      <c r="YI261" s="84"/>
      <c r="YJ261" s="84"/>
      <c r="YK261" s="84"/>
      <c r="YL261" s="84"/>
      <c r="YM261" s="84"/>
      <c r="YN261" s="84"/>
      <c r="YO261" s="84"/>
      <c r="YP261" s="84"/>
      <c r="YQ261" s="84"/>
      <c r="YR261" s="84"/>
      <c r="YS261" s="84"/>
      <c r="YT261" s="84"/>
      <c r="YU261" s="84"/>
      <c r="YV261" s="84"/>
      <c r="YW261" s="84"/>
      <c r="YX261" s="84"/>
      <c r="YY261" s="84"/>
      <c r="YZ261" s="84"/>
      <c r="ZA261" s="84"/>
      <c r="ZB261" s="84"/>
      <c r="ZC261" s="84"/>
      <c r="ZD261" s="84"/>
      <c r="ZE261" s="84"/>
      <c r="ZF261" s="84"/>
      <c r="ZG261" s="84"/>
      <c r="ZH261" s="84"/>
      <c r="ZI261" s="84"/>
      <c r="ZJ261" s="84"/>
      <c r="ZK261" s="84"/>
      <c r="ZL261" s="84"/>
      <c r="ZM261" s="84"/>
      <c r="ZN261" s="84"/>
      <c r="ZO261" s="84"/>
      <c r="ZP261" s="84"/>
      <c r="ZQ261" s="84"/>
      <c r="ZR261" s="84"/>
      <c r="ZS261" s="84"/>
      <c r="ZT261" s="84"/>
      <c r="ZU261" s="84"/>
      <c r="ZV261" s="84"/>
      <c r="ZW261" s="84"/>
      <c r="ZX261" s="84"/>
      <c r="ZY261" s="84"/>
      <c r="ZZ261" s="84"/>
      <c r="AAA261" s="84"/>
      <c r="AAB261" s="84"/>
      <c r="AAC261" s="84"/>
      <c r="AAD261" s="84"/>
      <c r="AAE261" s="84"/>
      <c r="AAF261" s="84"/>
      <c r="AAG261" s="84"/>
      <c r="AAH261" s="84"/>
      <c r="AAI261" s="84"/>
      <c r="AAJ261" s="84"/>
      <c r="AAK261" s="84"/>
      <c r="AAL261" s="84"/>
      <c r="AAM261" s="84"/>
      <c r="AAN261" s="84"/>
      <c r="AAO261" s="84"/>
      <c r="AAP261" s="84"/>
      <c r="AAQ261" s="84"/>
      <c r="AAR261" s="84"/>
      <c r="AAS261" s="84"/>
      <c r="AAT261" s="84"/>
      <c r="AAU261" s="84"/>
      <c r="AAV261" s="84"/>
      <c r="AAW261" s="84"/>
      <c r="AAX261" s="84"/>
      <c r="AAY261" s="84"/>
      <c r="AAZ261" s="84"/>
      <c r="ABA261" s="84"/>
      <c r="ABB261" s="84"/>
      <c r="ABC261" s="84"/>
      <c r="ABD261" s="84"/>
      <c r="ABE261" s="84"/>
      <c r="ABF261" s="84"/>
      <c r="ABG261" s="84"/>
      <c r="ABH261" s="84"/>
      <c r="ABI261" s="84"/>
      <c r="ABJ261" s="84"/>
      <c r="ABK261" s="84"/>
      <c r="ABL261" s="84"/>
      <c r="ABM261" s="84"/>
      <c r="ABN261" s="84"/>
      <c r="ABO261" s="84"/>
      <c r="ABP261" s="84"/>
      <c r="ABQ261" s="84"/>
      <c r="ABR261" s="84"/>
      <c r="ABS261" s="84"/>
      <c r="ABT261" s="84"/>
      <c r="ABU261" s="84"/>
      <c r="ABV261" s="84"/>
      <c r="ABW261" s="84"/>
      <c r="ABX261" s="84"/>
      <c r="ABY261" s="84"/>
      <c r="ABZ261" s="84"/>
      <c r="ACA261" s="84"/>
      <c r="ACB261" s="84"/>
      <c r="ACC261" s="84"/>
      <c r="ACD261" s="84"/>
      <c r="ACE261" s="84"/>
      <c r="ACF261" s="84"/>
      <c r="ACG261" s="84"/>
      <c r="ACH261" s="84"/>
      <c r="ACI261" s="84"/>
      <c r="ACJ261" s="84"/>
      <c r="ACK261" s="84"/>
      <c r="ACL261" s="84"/>
      <c r="ACM261" s="84"/>
      <c r="ACN261" s="84"/>
      <c r="ACO261" s="84"/>
      <c r="ACP261" s="84"/>
      <c r="ACQ261" s="84"/>
      <c r="ACR261" s="84"/>
      <c r="ACS261" s="84"/>
      <c r="ACT261" s="84"/>
      <c r="ACU261" s="84"/>
      <c r="ACV261" s="84"/>
      <c r="ACW261" s="84"/>
      <c r="ACX261" s="84"/>
      <c r="ACY261" s="84"/>
      <c r="ACZ261" s="84"/>
      <c r="ADA261" s="84"/>
      <c r="ADB261" s="84"/>
      <c r="ADC261" s="84"/>
      <c r="ADD261" s="84"/>
      <c r="ADE261" s="84"/>
      <c r="ADF261" s="84"/>
      <c r="ADG261" s="84"/>
      <c r="ADH261" s="84"/>
      <c r="ADI261" s="84"/>
      <c r="ADJ261" s="84"/>
      <c r="ADK261" s="84"/>
      <c r="ADL261" s="84"/>
      <c r="ADM261" s="84"/>
      <c r="ADN261" s="84"/>
      <c r="ADO261" s="84"/>
      <c r="ADP261" s="84"/>
      <c r="ADQ261" s="84"/>
      <c r="ADR261" s="84"/>
      <c r="ADS261" s="84"/>
      <c r="ADT261" s="84"/>
      <c r="ADU261" s="84"/>
      <c r="ADV261" s="84"/>
      <c r="ADW261" s="84"/>
      <c r="ADX261" s="84"/>
      <c r="ADY261" s="84"/>
      <c r="ADZ261" s="84"/>
      <c r="AEA261" s="84"/>
      <c r="AEB261" s="84"/>
      <c r="AEC261" s="84"/>
      <c r="AED261" s="84"/>
      <c r="AEE261" s="84"/>
      <c r="AEF261" s="84"/>
      <c r="AEG261" s="84"/>
      <c r="AEH261" s="84"/>
      <c r="AEI261" s="84"/>
      <c r="AEJ261" s="84"/>
      <c r="AEK261" s="84"/>
      <c r="AEL261" s="84"/>
      <c r="AEM261" s="84"/>
      <c r="AEN261" s="84"/>
      <c r="AEO261" s="84"/>
      <c r="AEP261" s="84"/>
      <c r="AEQ261" s="84"/>
      <c r="AER261" s="84"/>
      <c r="AES261" s="84"/>
      <c r="AET261" s="84"/>
      <c r="AEU261" s="84"/>
      <c r="AEV261" s="84"/>
      <c r="AEW261" s="84"/>
      <c r="AEX261" s="84"/>
      <c r="AEY261" s="84"/>
      <c r="AEZ261" s="84"/>
      <c r="AFA261" s="84"/>
      <c r="AFB261" s="84"/>
      <c r="AFC261" s="84"/>
      <c r="AFD261" s="84"/>
      <c r="AFE261" s="84"/>
      <c r="AFF261" s="84"/>
      <c r="AFG261" s="84"/>
      <c r="AFH261" s="84"/>
      <c r="AFI261" s="84"/>
      <c r="AFJ261" s="84"/>
      <c r="AFK261" s="84"/>
      <c r="AFL261" s="84"/>
      <c r="AFM261" s="84"/>
      <c r="AFN261" s="84"/>
      <c r="AFO261" s="84"/>
      <c r="AFP261" s="84"/>
      <c r="AFQ261" s="84"/>
      <c r="AFR261" s="84"/>
      <c r="AFS261" s="84"/>
      <c r="AFT261" s="84"/>
      <c r="AFU261" s="84"/>
      <c r="AFV261" s="84"/>
      <c r="AFW261" s="84"/>
      <c r="AFX261" s="84"/>
      <c r="AFY261" s="84"/>
      <c r="AFZ261" s="84"/>
      <c r="AGA261" s="84"/>
      <c r="AGB261" s="84"/>
      <c r="AGC261" s="84"/>
      <c r="AGD261" s="84"/>
      <c r="AGE261" s="84"/>
      <c r="AGF261" s="84"/>
      <c r="AGG261" s="84"/>
      <c r="AGH261" s="84"/>
      <c r="AGI261" s="84"/>
      <c r="AGJ261" s="84"/>
      <c r="AGK261" s="84"/>
      <c r="AGL261" s="84"/>
      <c r="AGM261" s="84"/>
      <c r="AGN261" s="84"/>
      <c r="AGO261" s="84"/>
      <c r="AGP261" s="84"/>
      <c r="AGQ261" s="84"/>
      <c r="AGR261" s="84"/>
      <c r="AGS261" s="84"/>
      <c r="AGT261" s="84"/>
      <c r="AGU261" s="84"/>
      <c r="AGV261" s="84"/>
      <c r="AGW261" s="84"/>
      <c r="AGX261" s="84"/>
      <c r="AGY261" s="84"/>
      <c r="AGZ261" s="84"/>
      <c r="AHA261" s="84"/>
      <c r="AHB261" s="84"/>
      <c r="AHC261" s="84"/>
      <c r="AHD261" s="84"/>
      <c r="AHE261" s="84"/>
      <c r="AHF261" s="84"/>
      <c r="AHG261" s="84"/>
      <c r="AHH261" s="84"/>
      <c r="AHI261" s="84"/>
      <c r="AHJ261" s="84"/>
      <c r="AHK261" s="84"/>
      <c r="AHL261" s="84"/>
      <c r="AHM261" s="84"/>
      <c r="AHN261" s="84"/>
      <c r="AHO261" s="84"/>
      <c r="AHP261" s="84"/>
      <c r="AHQ261" s="84"/>
      <c r="AHR261" s="84"/>
      <c r="AHS261" s="84"/>
      <c r="AHT261" s="84"/>
      <c r="AHU261" s="84"/>
      <c r="AHV261" s="84"/>
      <c r="AHW261" s="84"/>
      <c r="AHX261" s="84"/>
      <c r="AHY261" s="84"/>
      <c r="AHZ261" s="84"/>
      <c r="AIA261" s="84"/>
      <c r="AIB261" s="84"/>
      <c r="AIC261" s="84"/>
      <c r="AID261" s="84"/>
      <c r="AIE261" s="84"/>
      <c r="AIF261" s="84"/>
      <c r="AIG261" s="84"/>
      <c r="AIH261" s="84"/>
      <c r="AII261" s="84"/>
      <c r="AIJ261" s="84"/>
      <c r="AIK261" s="84"/>
      <c r="AIL261" s="84"/>
      <c r="AIM261" s="84"/>
      <c r="AIN261" s="84"/>
      <c r="AIO261" s="84"/>
      <c r="AIP261" s="84"/>
      <c r="AIQ261" s="84"/>
      <c r="AIR261" s="84"/>
      <c r="AIS261" s="84"/>
      <c r="AIT261" s="84"/>
      <c r="AIU261" s="84"/>
      <c r="AIV261" s="84"/>
      <c r="AIW261" s="84"/>
      <c r="AIX261" s="84"/>
      <c r="AIY261" s="84"/>
      <c r="AIZ261" s="84"/>
      <c r="AJA261" s="84"/>
      <c r="AJB261" s="84"/>
      <c r="AJC261" s="84"/>
      <c r="AJD261" s="84"/>
      <c r="AJE261" s="84"/>
      <c r="AJF261" s="84"/>
      <c r="AJG261" s="84"/>
      <c r="AJH261" s="84"/>
      <c r="AJI261" s="84"/>
      <c r="AJJ261" s="84"/>
      <c r="AJK261" s="84"/>
      <c r="AJL261" s="84"/>
      <c r="AJM261" s="84"/>
      <c r="AJN261" s="84"/>
      <c r="AJO261" s="84"/>
      <c r="AJP261" s="84"/>
      <c r="AJQ261" s="84"/>
      <c r="AJR261" s="84"/>
      <c r="AJS261" s="84"/>
      <c r="AJT261" s="84"/>
      <c r="AJU261" s="84"/>
      <c r="AJV261" s="84"/>
      <c r="AJW261" s="84"/>
      <c r="AJX261" s="84"/>
      <c r="AJY261" s="84"/>
      <c r="AJZ261" s="84"/>
      <c r="AKA261" s="84"/>
      <c r="AKB261" s="84"/>
      <c r="AKC261" s="84"/>
      <c r="AKD261" s="84"/>
      <c r="AKE261" s="84"/>
      <c r="AKF261" s="84"/>
      <c r="AKG261" s="84"/>
      <c r="AKH261" s="84"/>
      <c r="AKI261" s="84"/>
      <c r="AKJ261" s="84"/>
      <c r="AKK261" s="84"/>
      <c r="AKL261" s="84"/>
      <c r="AKM261" s="84"/>
      <c r="AKN261" s="84"/>
      <c r="AKO261" s="84"/>
      <c r="AKP261" s="84"/>
      <c r="AKQ261" s="84"/>
      <c r="AKR261" s="84"/>
      <c r="AKS261" s="84"/>
      <c r="AKT261" s="84"/>
      <c r="AKU261" s="84"/>
      <c r="AKV261" s="84"/>
      <c r="AKW261" s="84"/>
      <c r="AKX261" s="84"/>
      <c r="AKY261" s="84"/>
      <c r="AKZ261" s="84"/>
      <c r="ALA261" s="84"/>
      <c r="ALB261" s="84"/>
      <c r="ALC261" s="84"/>
      <c r="ALD261" s="84"/>
      <c r="ALE261" s="84"/>
      <c r="ALF261" s="84"/>
      <c r="ALG261" s="84"/>
      <c r="ALH261" s="84"/>
      <c r="ALI261" s="84"/>
      <c r="ALJ261" s="84"/>
      <c r="ALK261" s="84"/>
      <c r="ALL261" s="84"/>
      <c r="ALM261" s="84"/>
      <c r="ALN261" s="84"/>
      <c r="ALO261" s="84"/>
      <c r="ALP261" s="84"/>
      <c r="ALQ261" s="84"/>
      <c r="ALR261" s="84"/>
      <c r="ALS261" s="84"/>
      <c r="ALT261" s="84"/>
      <c r="ALU261" s="84"/>
      <c r="ALV261" s="84"/>
      <c r="ALW261" s="84"/>
      <c r="ALX261" s="84"/>
      <c r="ALY261" s="84"/>
      <c r="ALZ261" s="84"/>
      <c r="AMA261" s="84"/>
      <c r="AMB261" s="84"/>
      <c r="AMC261" s="84"/>
      <c r="AMD261" s="84"/>
      <c r="AME261" s="84"/>
      <c r="AMF261" s="84"/>
      <c r="AMG261" s="84"/>
      <c r="AMH261" s="84"/>
      <c r="AMI261" s="84"/>
      <c r="AMJ261" s="84"/>
      <c r="AMK261" s="84"/>
      <c r="AML261" s="84"/>
      <c r="AMM261" s="84"/>
      <c r="AMN261" s="84"/>
      <c r="AMO261" s="84"/>
      <c r="AMP261" s="84"/>
      <c r="AMQ261" s="84"/>
      <c r="AMR261" s="84"/>
      <c r="AMS261" s="84"/>
      <c r="AMT261" s="84"/>
      <c r="AMU261" s="84"/>
      <c r="AMV261" s="84"/>
      <c r="AMW261" s="84"/>
      <c r="AMX261" s="84"/>
      <c r="AMY261" s="84"/>
      <c r="AMZ261" s="84"/>
      <c r="ANA261" s="84"/>
      <c r="ANB261" s="84"/>
      <c r="ANC261" s="84"/>
      <c r="AND261" s="84"/>
      <c r="ANE261" s="84"/>
      <c r="ANF261" s="84"/>
      <c r="ANG261" s="84"/>
      <c r="ANH261" s="84"/>
      <c r="ANI261" s="84"/>
      <c r="ANJ261" s="84"/>
      <c r="ANK261" s="84"/>
      <c r="ANL261" s="84"/>
      <c r="ANM261" s="84"/>
      <c r="ANN261" s="84"/>
      <c r="ANO261" s="84"/>
      <c r="ANP261" s="84"/>
      <c r="ANQ261" s="84"/>
      <c r="ANR261" s="84"/>
      <c r="ANS261" s="84"/>
      <c r="ANT261" s="84"/>
      <c r="ANU261" s="84"/>
      <c r="ANV261" s="84"/>
      <c r="ANW261" s="84"/>
      <c r="ANX261" s="84"/>
      <c r="ANY261" s="84"/>
      <c r="ANZ261" s="84"/>
      <c r="AOA261" s="84"/>
      <c r="AOB261" s="84"/>
      <c r="AOC261" s="84"/>
      <c r="AOD261" s="84"/>
      <c r="AOE261" s="84"/>
      <c r="AOF261" s="84"/>
      <c r="AOG261" s="84"/>
      <c r="AOH261" s="84"/>
      <c r="AOI261" s="84"/>
      <c r="AOJ261" s="84"/>
      <c r="AOK261" s="84"/>
      <c r="AOL261" s="84"/>
      <c r="AOM261" s="84"/>
      <c r="AON261" s="84"/>
      <c r="AOO261" s="84"/>
      <c r="AOP261" s="84"/>
      <c r="AOQ261" s="84"/>
      <c r="AOR261" s="84"/>
      <c r="AOS261" s="84"/>
      <c r="AOT261" s="84"/>
      <c r="AOU261" s="84"/>
      <c r="AOV261" s="84"/>
      <c r="AOW261" s="84"/>
      <c r="AOX261" s="84"/>
      <c r="AOY261" s="84"/>
      <c r="AOZ261" s="84"/>
      <c r="APA261" s="84"/>
      <c r="APB261" s="84"/>
      <c r="APC261" s="84"/>
      <c r="APD261" s="84"/>
      <c r="APE261" s="84"/>
      <c r="APF261" s="84"/>
      <c r="APG261" s="84"/>
      <c r="APH261" s="84"/>
      <c r="API261" s="84"/>
      <c r="APJ261" s="84"/>
      <c r="APK261" s="84"/>
      <c r="APL261" s="84"/>
      <c r="APM261" s="84"/>
      <c r="APN261" s="84"/>
      <c r="APO261" s="84"/>
      <c r="APP261" s="84"/>
      <c r="APQ261" s="84"/>
      <c r="APR261" s="84"/>
      <c r="APS261" s="84"/>
      <c r="APT261" s="84"/>
      <c r="APU261" s="84"/>
      <c r="APV261" s="84"/>
      <c r="APW261" s="84"/>
      <c r="APX261" s="84"/>
      <c r="APY261" s="84"/>
      <c r="APZ261" s="84"/>
      <c r="AQA261" s="84"/>
      <c r="AQB261" s="84"/>
      <c r="AQC261" s="84"/>
      <c r="AQD261" s="84"/>
      <c r="AQE261" s="84"/>
      <c r="AQF261" s="84"/>
      <c r="AQG261" s="84"/>
      <c r="AQH261" s="84"/>
      <c r="AQI261" s="84"/>
      <c r="AQJ261" s="84"/>
      <c r="AQK261" s="84"/>
      <c r="AQL261" s="84"/>
      <c r="AQM261" s="84"/>
      <c r="AQN261" s="84"/>
      <c r="AQO261" s="84"/>
      <c r="AQP261" s="84"/>
      <c r="AQQ261" s="84"/>
      <c r="AQR261" s="84"/>
      <c r="AQS261" s="84"/>
      <c r="AQT261" s="84"/>
      <c r="AQU261" s="84"/>
      <c r="AQV261" s="84"/>
      <c r="AQW261" s="84"/>
      <c r="AQX261" s="84"/>
      <c r="AQY261" s="84"/>
      <c r="AQZ261" s="84"/>
      <c r="ARA261" s="84"/>
      <c r="ARB261" s="84"/>
      <c r="ARC261" s="84"/>
      <c r="ARD261" s="84"/>
      <c r="ARE261" s="84"/>
      <c r="ARF261" s="84"/>
      <c r="ARG261" s="84"/>
      <c r="ARH261" s="84"/>
      <c r="ARI261" s="84"/>
      <c r="ARJ261" s="84"/>
      <c r="ARK261" s="84"/>
      <c r="ARL261" s="84"/>
      <c r="ARM261" s="84"/>
      <c r="ARN261" s="84"/>
      <c r="ARO261" s="84"/>
      <c r="ARP261" s="84"/>
      <c r="ARQ261" s="84"/>
      <c r="ARR261" s="84"/>
      <c r="ARS261" s="84"/>
      <c r="ART261" s="84"/>
      <c r="ARU261" s="84"/>
      <c r="ARV261" s="84"/>
      <c r="ARW261" s="84"/>
      <c r="ARX261" s="84"/>
      <c r="ARY261" s="84"/>
      <c r="ARZ261" s="84"/>
      <c r="ASA261" s="84"/>
      <c r="ASB261" s="84"/>
      <c r="ASC261" s="84"/>
      <c r="ASD261" s="84"/>
      <c r="ASE261" s="84"/>
      <c r="ASF261" s="84"/>
      <c r="ASG261" s="84"/>
      <c r="ASH261" s="84"/>
      <c r="ASI261" s="84"/>
      <c r="ASJ261" s="84"/>
      <c r="ASK261" s="84"/>
      <c r="ASL261" s="84"/>
      <c r="ASM261" s="84"/>
      <c r="ASN261" s="84"/>
      <c r="ASO261" s="84"/>
      <c r="ASP261" s="84"/>
      <c r="ASQ261" s="84"/>
      <c r="ASR261" s="84"/>
      <c r="ASS261" s="84"/>
      <c r="AST261" s="84"/>
      <c r="ASU261" s="84"/>
      <c r="ASV261" s="84"/>
      <c r="ASW261" s="84"/>
      <c r="ASX261" s="84"/>
      <c r="ASY261" s="84"/>
      <c r="ASZ261" s="84"/>
      <c r="ATA261" s="84"/>
      <c r="ATB261" s="84"/>
      <c r="ATC261" s="84"/>
      <c r="ATD261" s="84"/>
      <c r="ATE261" s="84"/>
      <c r="ATF261" s="84"/>
      <c r="ATG261" s="84"/>
      <c r="ATH261" s="84"/>
      <c r="ATI261" s="84"/>
      <c r="ATJ261" s="84"/>
      <c r="ATK261" s="84"/>
      <c r="ATL261" s="84"/>
      <c r="ATM261" s="84"/>
      <c r="ATN261" s="84"/>
      <c r="ATO261" s="84"/>
      <c r="ATP261" s="84"/>
      <c r="ATQ261" s="84"/>
      <c r="ATR261" s="84"/>
      <c r="ATS261" s="84"/>
      <c r="ATT261" s="84"/>
      <c r="ATU261" s="84"/>
      <c r="ATV261" s="84"/>
      <c r="ATW261" s="84"/>
      <c r="ATX261" s="84"/>
      <c r="ATY261" s="84"/>
      <c r="ATZ261" s="84"/>
      <c r="AUA261" s="84"/>
      <c r="AUB261" s="84"/>
      <c r="AUC261" s="84"/>
      <c r="AUD261" s="84"/>
      <c r="AUE261" s="84"/>
      <c r="AUF261" s="84"/>
      <c r="AUG261" s="84"/>
      <c r="AUH261" s="84"/>
      <c r="AUI261" s="84"/>
      <c r="AUJ261" s="84"/>
      <c r="AUK261" s="84"/>
      <c r="AUL261" s="84"/>
      <c r="AUM261" s="84"/>
      <c r="AUN261" s="84"/>
      <c r="AUO261" s="84"/>
      <c r="AUP261" s="84"/>
      <c r="AUQ261" s="84"/>
      <c r="AUR261" s="84"/>
      <c r="AUS261" s="84"/>
      <c r="AUT261" s="84"/>
      <c r="AUU261" s="84"/>
      <c r="AUV261" s="84"/>
      <c r="AUW261" s="84"/>
      <c r="AUX261" s="84"/>
      <c r="AUY261" s="84"/>
      <c r="AUZ261" s="84"/>
      <c r="AVA261" s="84"/>
      <c r="AVB261" s="84"/>
      <c r="AVC261" s="84"/>
      <c r="AVD261" s="84"/>
      <c r="AVE261" s="84"/>
      <c r="AVF261" s="84"/>
      <c r="AVG261" s="84"/>
      <c r="AVH261" s="84"/>
      <c r="AVI261" s="84"/>
      <c r="AVJ261" s="84"/>
      <c r="AVK261" s="84"/>
      <c r="AVL261" s="84"/>
      <c r="AVM261" s="84"/>
      <c r="AVN261" s="84"/>
      <c r="AVO261" s="84"/>
      <c r="AVP261" s="84"/>
      <c r="AVQ261" s="84"/>
      <c r="AVR261" s="84"/>
      <c r="AVS261" s="84"/>
      <c r="AVT261" s="84"/>
      <c r="AVU261" s="84"/>
      <c r="AVV261" s="84"/>
      <c r="AVW261" s="84"/>
      <c r="AVX261" s="84"/>
      <c r="AVY261" s="84"/>
      <c r="AVZ261" s="84"/>
      <c r="AWA261" s="84"/>
      <c r="AWB261" s="84"/>
      <c r="AWC261" s="84"/>
      <c r="AWD261" s="84"/>
      <c r="AWE261" s="84"/>
      <c r="AWF261" s="84"/>
      <c r="AWG261" s="84"/>
      <c r="AWH261" s="84"/>
      <c r="AWI261" s="84"/>
      <c r="AWJ261" s="84"/>
      <c r="AWK261" s="84"/>
      <c r="AWL261" s="84"/>
      <c r="AWM261" s="84"/>
      <c r="AWN261" s="84"/>
      <c r="AWO261" s="84"/>
      <c r="AWP261" s="84"/>
      <c r="AWQ261" s="84"/>
      <c r="AWR261" s="84"/>
      <c r="AWS261" s="84"/>
      <c r="AWT261" s="84"/>
      <c r="AWU261" s="84"/>
      <c r="AWV261" s="84"/>
      <c r="AWW261" s="84"/>
      <c r="AWX261" s="84"/>
      <c r="AWY261" s="84"/>
      <c r="AWZ261" s="84"/>
      <c r="AXA261" s="84"/>
      <c r="AXB261" s="84"/>
      <c r="AXC261" s="84"/>
      <c r="AXD261" s="84"/>
      <c r="AXE261" s="84"/>
      <c r="AXF261" s="84"/>
      <c r="AXG261" s="84"/>
      <c r="AXH261" s="84"/>
      <c r="AXI261" s="84"/>
      <c r="AXJ261" s="84"/>
      <c r="AXK261" s="84"/>
      <c r="AXL261" s="84"/>
      <c r="AXM261" s="84"/>
      <c r="AXN261" s="84"/>
      <c r="AXO261" s="84"/>
      <c r="AXP261" s="84"/>
      <c r="AXQ261" s="84"/>
      <c r="AXR261" s="84"/>
      <c r="AXS261" s="84"/>
      <c r="AXT261" s="84"/>
      <c r="AXU261" s="84"/>
      <c r="AXV261" s="84"/>
      <c r="AXW261" s="84"/>
      <c r="AXX261" s="84"/>
      <c r="AXY261" s="84"/>
      <c r="AXZ261" s="84"/>
      <c r="AYA261" s="84"/>
      <c r="AYB261" s="84"/>
      <c r="AYC261" s="84"/>
      <c r="AYD261" s="84"/>
      <c r="AYE261" s="84"/>
      <c r="AYF261" s="84"/>
      <c r="AYG261" s="84"/>
      <c r="AYH261" s="84"/>
      <c r="AYI261" s="84"/>
      <c r="AYJ261" s="84"/>
      <c r="AYK261" s="84"/>
      <c r="AYL261" s="84"/>
      <c r="AYM261" s="84"/>
      <c r="AYN261" s="84"/>
      <c r="AYO261" s="84"/>
      <c r="AYP261" s="84"/>
      <c r="AYQ261" s="84"/>
      <c r="AYR261" s="84"/>
      <c r="AYS261" s="84"/>
      <c r="AYT261" s="84"/>
      <c r="AYU261" s="84"/>
      <c r="AYV261" s="84"/>
      <c r="AYW261" s="84"/>
      <c r="AYX261" s="84"/>
      <c r="AYY261" s="84"/>
      <c r="AYZ261" s="84"/>
      <c r="AZA261" s="84"/>
      <c r="AZB261" s="84"/>
      <c r="AZC261" s="84"/>
      <c r="AZD261" s="84"/>
      <c r="AZE261" s="84"/>
      <c r="AZF261" s="84"/>
      <c r="AZG261" s="84"/>
      <c r="AZH261" s="84"/>
      <c r="AZI261" s="84"/>
      <c r="AZJ261" s="84"/>
      <c r="AZK261" s="84"/>
      <c r="AZL261" s="84"/>
      <c r="AZM261" s="84"/>
      <c r="AZN261" s="84"/>
      <c r="AZO261" s="84"/>
      <c r="AZP261" s="84"/>
      <c r="AZQ261" s="84"/>
      <c r="AZR261" s="84"/>
      <c r="AZS261" s="84"/>
      <c r="AZT261" s="84"/>
      <c r="AZU261" s="84"/>
      <c r="AZV261" s="84"/>
      <c r="AZW261" s="84"/>
      <c r="AZX261" s="84"/>
      <c r="AZY261" s="84"/>
      <c r="AZZ261" s="84"/>
      <c r="BAA261" s="84"/>
      <c r="BAB261" s="84"/>
      <c r="BAC261" s="84"/>
      <c r="BAD261" s="84"/>
      <c r="BAE261" s="84"/>
      <c r="BAF261" s="84"/>
      <c r="BAG261" s="84"/>
      <c r="BAH261" s="84"/>
      <c r="BAI261" s="84"/>
      <c r="BAJ261" s="84"/>
      <c r="BAK261" s="84"/>
      <c r="BAL261" s="84"/>
      <c r="BAM261" s="84"/>
      <c r="BAN261" s="84"/>
      <c r="BAO261" s="84"/>
      <c r="BAP261" s="84"/>
      <c r="BAQ261" s="84"/>
      <c r="BAR261" s="84"/>
      <c r="BAS261" s="84"/>
      <c r="BAT261" s="84"/>
      <c r="BAU261" s="84"/>
      <c r="BAV261" s="84"/>
      <c r="BAW261" s="84"/>
      <c r="BAX261" s="84"/>
      <c r="BAY261" s="84"/>
      <c r="BAZ261" s="84"/>
      <c r="BBA261" s="84"/>
      <c r="BBB261" s="84"/>
      <c r="BBC261" s="84"/>
      <c r="BBD261" s="84"/>
      <c r="BBE261" s="84"/>
      <c r="BBF261" s="84"/>
      <c r="BBG261" s="84"/>
      <c r="BBH261" s="84"/>
      <c r="BBI261" s="84"/>
      <c r="BBJ261" s="84"/>
      <c r="BBK261" s="84"/>
      <c r="BBL261" s="84"/>
      <c r="BBM261" s="84"/>
      <c r="BBN261" s="84"/>
      <c r="BBO261" s="84"/>
      <c r="BBP261" s="84"/>
      <c r="BBQ261" s="84"/>
      <c r="BBR261" s="84"/>
      <c r="BBS261" s="84"/>
      <c r="BBT261" s="84"/>
      <c r="BBU261" s="84"/>
      <c r="BBV261" s="84"/>
      <c r="BBW261" s="84"/>
      <c r="BBX261" s="84"/>
      <c r="BBY261" s="84"/>
      <c r="BBZ261" s="84"/>
      <c r="BCA261" s="84"/>
      <c r="BCB261" s="84"/>
      <c r="BCC261" s="84"/>
      <c r="BCD261" s="84"/>
      <c r="BCE261" s="84"/>
      <c r="BCF261" s="84"/>
      <c r="BCG261" s="84"/>
      <c r="BCH261" s="84"/>
      <c r="BCI261" s="84"/>
      <c r="BCJ261" s="84"/>
      <c r="BCK261" s="84"/>
      <c r="BCL261" s="84"/>
      <c r="BCM261" s="84"/>
      <c r="BCN261" s="84"/>
      <c r="BCO261" s="84"/>
      <c r="BCP261" s="84"/>
      <c r="BCQ261" s="84"/>
      <c r="BCR261" s="84"/>
      <c r="BCS261" s="84"/>
      <c r="BCT261" s="84"/>
      <c r="BCU261" s="84"/>
      <c r="BCV261" s="84"/>
      <c r="BCW261" s="84"/>
      <c r="BCX261" s="84"/>
      <c r="BCY261" s="84"/>
      <c r="BCZ261" s="84"/>
      <c r="BDA261" s="84"/>
      <c r="BDB261" s="84"/>
      <c r="BDC261" s="84"/>
      <c r="BDD261" s="84"/>
      <c r="BDE261" s="84"/>
      <c r="BDF261" s="84"/>
      <c r="BDG261" s="84"/>
      <c r="BDH261" s="84"/>
      <c r="BDI261" s="84"/>
      <c r="BDJ261" s="84"/>
      <c r="BDK261" s="84"/>
      <c r="BDL261" s="84"/>
      <c r="BDM261" s="84"/>
      <c r="BDN261" s="84"/>
      <c r="BDO261" s="84"/>
      <c r="BDP261" s="84"/>
      <c r="BDQ261" s="84"/>
      <c r="BDR261" s="84"/>
      <c r="BDS261" s="84"/>
      <c r="BDT261" s="84"/>
      <c r="BDU261" s="84"/>
      <c r="BDV261" s="84"/>
      <c r="BDW261" s="84"/>
      <c r="BDX261" s="84"/>
      <c r="BDY261" s="84"/>
      <c r="BDZ261" s="84"/>
      <c r="BEA261" s="84"/>
      <c r="BEB261" s="84"/>
      <c r="BEC261" s="84"/>
      <c r="BED261" s="84"/>
      <c r="BEE261" s="84"/>
      <c r="BEF261" s="84"/>
      <c r="BEG261" s="84"/>
      <c r="BEH261" s="84"/>
      <c r="BEI261" s="84"/>
      <c r="BEJ261" s="84"/>
      <c r="BEK261" s="84"/>
      <c r="BEL261" s="84"/>
      <c r="BEM261" s="84"/>
      <c r="BEN261" s="84"/>
      <c r="BEO261" s="84"/>
      <c r="BEP261" s="84"/>
      <c r="BEQ261" s="84"/>
      <c r="BER261" s="84"/>
      <c r="BES261" s="84"/>
      <c r="BET261" s="84"/>
      <c r="BEU261" s="84"/>
      <c r="BEV261" s="84"/>
      <c r="BEW261" s="84"/>
      <c r="BEX261" s="84"/>
      <c r="BEY261" s="84"/>
      <c r="BEZ261" s="84"/>
      <c r="BFA261" s="84"/>
      <c r="BFB261" s="84"/>
      <c r="BFC261" s="84"/>
      <c r="BFD261" s="84"/>
      <c r="BFE261" s="84"/>
      <c r="BFF261" s="84"/>
      <c r="BFG261" s="84"/>
      <c r="BFH261" s="84"/>
      <c r="BFI261" s="84"/>
      <c r="BFJ261" s="84"/>
      <c r="BFK261" s="84"/>
      <c r="BFL261" s="84"/>
      <c r="BFM261" s="84"/>
      <c r="BFN261" s="84"/>
      <c r="BFO261" s="84"/>
      <c r="BFP261" s="84"/>
      <c r="BFQ261" s="84"/>
      <c r="BFR261" s="84"/>
      <c r="BFS261" s="84"/>
      <c r="BFT261" s="84"/>
      <c r="BFU261" s="84"/>
      <c r="BFV261" s="84"/>
      <c r="BFW261" s="84"/>
      <c r="BFX261" s="84"/>
      <c r="BFY261" s="84"/>
      <c r="BFZ261" s="84"/>
      <c r="BGA261" s="84"/>
      <c r="BGB261" s="84"/>
      <c r="BGC261" s="84"/>
      <c r="BGD261" s="84"/>
      <c r="BGE261" s="84"/>
      <c r="BGF261" s="84"/>
      <c r="BGG261" s="84"/>
      <c r="BGH261" s="84"/>
      <c r="BGI261" s="84"/>
      <c r="BGJ261" s="84"/>
      <c r="BGK261" s="84"/>
      <c r="BGL261" s="84"/>
      <c r="BGM261" s="84"/>
      <c r="BGN261" s="84"/>
      <c r="BGO261" s="84"/>
      <c r="BGP261" s="84"/>
      <c r="BGQ261" s="84"/>
      <c r="BGR261" s="84"/>
      <c r="BGS261" s="84"/>
      <c r="BGT261" s="84"/>
      <c r="BGU261" s="84"/>
      <c r="BGV261" s="84"/>
      <c r="BGW261" s="84"/>
      <c r="BGX261" s="84"/>
      <c r="BGY261" s="84"/>
      <c r="BGZ261" s="84"/>
      <c r="BHA261" s="84"/>
      <c r="BHB261" s="84"/>
      <c r="BHC261" s="84"/>
      <c r="BHD261" s="84"/>
      <c r="BHE261" s="84"/>
      <c r="BHF261" s="84"/>
      <c r="BHG261" s="84"/>
      <c r="BHH261" s="84"/>
      <c r="BHI261" s="84"/>
      <c r="BHJ261" s="84"/>
      <c r="BHK261" s="84"/>
      <c r="BHL261" s="84"/>
      <c r="BHM261" s="84"/>
      <c r="BHN261" s="84"/>
      <c r="BHO261" s="84"/>
      <c r="BHP261" s="84"/>
      <c r="BHQ261" s="84"/>
      <c r="BHR261" s="84"/>
      <c r="BHS261" s="84"/>
      <c r="BHT261" s="84"/>
      <c r="BHU261" s="84"/>
      <c r="BHV261" s="84"/>
      <c r="BHW261" s="84"/>
      <c r="BHX261" s="84"/>
      <c r="BHY261" s="84"/>
      <c r="BHZ261" s="84"/>
      <c r="BIA261" s="84"/>
      <c r="BIB261" s="84"/>
      <c r="BIC261" s="84"/>
      <c r="BID261" s="84"/>
      <c r="BIE261" s="84"/>
      <c r="BIF261" s="84"/>
      <c r="BIG261" s="84"/>
      <c r="BIH261" s="84"/>
      <c r="BII261" s="84"/>
      <c r="BIJ261" s="84"/>
      <c r="BIK261" s="84"/>
      <c r="BIL261" s="84"/>
      <c r="BIM261" s="84"/>
      <c r="BIN261" s="84"/>
      <c r="BIO261" s="84"/>
      <c r="BIP261" s="84"/>
      <c r="BIQ261" s="84"/>
      <c r="BIR261" s="84"/>
      <c r="BIS261" s="84"/>
      <c r="BIT261" s="84"/>
      <c r="BIU261" s="84"/>
      <c r="BIV261" s="84"/>
      <c r="BIW261" s="84"/>
      <c r="BIX261" s="84"/>
      <c r="BIY261" s="84"/>
      <c r="BIZ261" s="84"/>
      <c r="BJA261" s="84"/>
      <c r="BJB261" s="84"/>
      <c r="BJC261" s="84"/>
      <c r="BJD261" s="84"/>
      <c r="BJE261" s="84"/>
      <c r="BJF261" s="84"/>
      <c r="BJG261" s="84"/>
      <c r="BJH261" s="84"/>
      <c r="BJI261" s="84"/>
      <c r="BJJ261" s="84"/>
      <c r="BJK261" s="84"/>
      <c r="BJL261" s="84"/>
      <c r="BJM261" s="84"/>
      <c r="BJN261" s="84"/>
      <c r="BJO261" s="84"/>
      <c r="BJP261" s="84"/>
      <c r="BJQ261" s="84"/>
      <c r="BJR261" s="84"/>
      <c r="BJS261" s="84"/>
      <c r="BJT261" s="84"/>
      <c r="BJU261" s="84"/>
      <c r="BJV261" s="84"/>
      <c r="BJW261" s="84"/>
      <c r="BJX261" s="84"/>
      <c r="BJY261" s="84"/>
      <c r="BJZ261" s="84"/>
      <c r="BKA261" s="84"/>
      <c r="BKB261" s="84"/>
      <c r="BKC261" s="84"/>
      <c r="BKD261" s="84"/>
      <c r="BKE261" s="84"/>
      <c r="BKF261" s="84"/>
      <c r="BKG261" s="84"/>
      <c r="BKH261" s="84"/>
      <c r="BKI261" s="84"/>
      <c r="BKJ261" s="84"/>
      <c r="BKK261" s="84"/>
      <c r="BKL261" s="84"/>
      <c r="BKM261" s="84"/>
      <c r="BKN261" s="84"/>
      <c r="BKO261" s="84"/>
      <c r="BKP261" s="84"/>
      <c r="BKQ261" s="84"/>
      <c r="BKR261" s="84"/>
      <c r="BKS261" s="84"/>
      <c r="BKT261" s="84"/>
      <c r="BKU261" s="84"/>
      <c r="BKV261" s="84"/>
      <c r="BKW261" s="84"/>
      <c r="BKX261" s="84"/>
      <c r="BKY261" s="84"/>
      <c r="BKZ261" s="84"/>
      <c r="BLA261" s="84"/>
      <c r="BLB261" s="84"/>
      <c r="BLC261" s="84"/>
      <c r="BLD261" s="84"/>
      <c r="BLE261" s="84"/>
      <c r="BLF261" s="84"/>
      <c r="BLG261" s="84"/>
      <c r="BLH261" s="84"/>
      <c r="BLI261" s="84"/>
      <c r="BLJ261" s="84"/>
      <c r="BLK261" s="84"/>
      <c r="BLL261" s="84"/>
      <c r="BLM261" s="84"/>
      <c r="BLN261" s="84"/>
      <c r="BLO261" s="84"/>
      <c r="BLP261" s="84"/>
      <c r="BLQ261" s="84"/>
      <c r="BLR261" s="84"/>
      <c r="BLS261" s="84"/>
      <c r="BLT261" s="84"/>
      <c r="BLU261" s="84"/>
      <c r="BLV261" s="84"/>
      <c r="BLW261" s="84"/>
      <c r="BLX261" s="84"/>
      <c r="BLY261" s="84"/>
      <c r="BLZ261" s="84"/>
      <c r="BMA261" s="84"/>
      <c r="BMB261" s="84"/>
      <c r="BMC261" s="84"/>
      <c r="BMD261" s="84"/>
      <c r="BME261" s="84"/>
      <c r="BMF261" s="84"/>
      <c r="BMG261" s="84"/>
      <c r="BMH261" s="84"/>
      <c r="BMI261" s="84"/>
      <c r="BMJ261" s="84"/>
      <c r="BMK261" s="84"/>
      <c r="BML261" s="84"/>
      <c r="BMM261" s="84"/>
      <c r="BMN261" s="84"/>
      <c r="BMO261" s="84"/>
      <c r="BMP261" s="84"/>
      <c r="BMQ261" s="84"/>
      <c r="BMR261" s="84"/>
      <c r="BMS261" s="84"/>
      <c r="BMT261" s="84"/>
      <c r="BMU261" s="84"/>
      <c r="BMV261" s="84"/>
      <c r="BMW261" s="84"/>
      <c r="BMX261" s="84"/>
      <c r="BMY261" s="84"/>
      <c r="BMZ261" s="84"/>
      <c r="BNA261" s="84"/>
      <c r="BNB261" s="84"/>
      <c r="BNC261" s="84"/>
      <c r="BND261" s="84"/>
      <c r="BNE261" s="84"/>
      <c r="BNF261" s="84"/>
      <c r="BNG261" s="84"/>
      <c r="BNH261" s="84"/>
      <c r="BNI261" s="84"/>
      <c r="BNJ261" s="84"/>
      <c r="BNK261" s="84"/>
      <c r="BNL261" s="84"/>
      <c r="BNM261" s="84"/>
      <c r="BNN261" s="84"/>
      <c r="BNO261" s="84"/>
      <c r="BNP261" s="84"/>
      <c r="BNQ261" s="84"/>
      <c r="BNR261" s="84"/>
      <c r="BNS261" s="84"/>
      <c r="BNT261" s="84"/>
      <c r="BNU261" s="84"/>
      <c r="BNV261" s="84"/>
      <c r="BNW261" s="84"/>
      <c r="BNX261" s="84"/>
      <c r="BNY261" s="84"/>
      <c r="BNZ261" s="84"/>
      <c r="BOA261" s="84"/>
      <c r="BOB261" s="84"/>
      <c r="BOC261" s="84"/>
      <c r="BOD261" s="84"/>
      <c r="BOE261" s="84"/>
      <c r="BOF261" s="84"/>
      <c r="BOG261" s="84"/>
      <c r="BOH261" s="84"/>
      <c r="BOI261" s="84"/>
      <c r="BOJ261" s="84"/>
      <c r="BOK261" s="84"/>
      <c r="BOL261" s="84"/>
      <c r="BOM261" s="84"/>
      <c r="BON261" s="84"/>
      <c r="BOO261" s="84"/>
      <c r="BOP261" s="84"/>
      <c r="BOQ261" s="84"/>
      <c r="BOR261" s="84"/>
      <c r="BOS261" s="84"/>
      <c r="BOT261" s="84"/>
      <c r="BOU261" s="84"/>
      <c r="BOV261" s="84"/>
      <c r="BOW261" s="84"/>
      <c r="BOX261" s="84"/>
      <c r="BOY261" s="84"/>
      <c r="BOZ261" s="84"/>
      <c r="BPA261" s="84"/>
      <c r="BPB261" s="84"/>
      <c r="BPC261" s="84"/>
      <c r="BPD261" s="84"/>
      <c r="BPE261" s="84"/>
      <c r="BPF261" s="84"/>
      <c r="BPG261" s="84"/>
      <c r="BPH261" s="84"/>
      <c r="BPI261" s="84"/>
      <c r="BPJ261" s="84"/>
      <c r="BPK261" s="84"/>
      <c r="BPL261" s="84"/>
      <c r="BPM261" s="84"/>
      <c r="BPN261" s="84"/>
      <c r="BPO261" s="84"/>
      <c r="BPP261" s="84"/>
      <c r="BPQ261" s="84"/>
      <c r="BPR261" s="84"/>
      <c r="BPS261" s="84"/>
      <c r="BPT261" s="84"/>
      <c r="BPU261" s="84"/>
      <c r="BPV261" s="84"/>
      <c r="BPW261" s="84"/>
      <c r="BPX261" s="84"/>
      <c r="BPY261" s="84"/>
      <c r="BPZ261" s="84"/>
      <c r="BQA261" s="84"/>
      <c r="BQB261" s="84"/>
      <c r="BQC261" s="84"/>
      <c r="BQD261" s="84"/>
      <c r="BQE261" s="84"/>
      <c r="BQF261" s="84"/>
      <c r="BQG261" s="84"/>
      <c r="BQH261" s="84"/>
      <c r="BQI261" s="84"/>
      <c r="BQJ261" s="84"/>
      <c r="BQK261" s="84"/>
      <c r="BQL261" s="84"/>
      <c r="BQM261" s="84"/>
      <c r="BQN261" s="84"/>
      <c r="BQO261" s="84"/>
      <c r="BQP261" s="84"/>
      <c r="BQQ261" s="84"/>
      <c r="BQR261" s="84"/>
      <c r="BQS261" s="84"/>
      <c r="BQT261" s="84"/>
      <c r="BQU261" s="84"/>
      <c r="BQV261" s="84"/>
      <c r="BQW261" s="84"/>
      <c r="BQX261" s="84"/>
      <c r="BQY261" s="84"/>
      <c r="BQZ261" s="84"/>
      <c r="BRA261" s="84"/>
      <c r="BRB261" s="84"/>
      <c r="BRC261" s="84"/>
      <c r="BRD261" s="84"/>
      <c r="BRE261" s="84"/>
      <c r="BRF261" s="84"/>
      <c r="BRG261" s="84"/>
      <c r="BRH261" s="84"/>
      <c r="BRI261" s="84"/>
      <c r="BRJ261" s="84"/>
      <c r="BRK261" s="84"/>
      <c r="BRL261" s="84"/>
      <c r="BRM261" s="84"/>
      <c r="BRN261" s="84"/>
      <c r="BRO261" s="84"/>
      <c r="BRP261" s="84"/>
      <c r="BRQ261" s="84"/>
      <c r="BRR261" s="84"/>
      <c r="BRS261" s="84"/>
      <c r="BRT261" s="84"/>
      <c r="BRU261" s="84"/>
      <c r="BRV261" s="84"/>
      <c r="BRW261" s="84"/>
      <c r="BRX261" s="84"/>
      <c r="BRY261" s="84"/>
      <c r="BRZ261" s="84"/>
      <c r="BSA261" s="84"/>
      <c r="BSB261" s="84"/>
      <c r="BSC261" s="84"/>
      <c r="BSD261" s="84"/>
      <c r="BSE261" s="84"/>
      <c r="BSF261" s="84"/>
      <c r="BSG261" s="84"/>
      <c r="BSH261" s="84"/>
      <c r="BSI261" s="84"/>
      <c r="BSJ261" s="84"/>
      <c r="BSK261" s="84"/>
      <c r="BSL261" s="84"/>
      <c r="BSM261" s="84"/>
      <c r="BSN261" s="84"/>
      <c r="BSO261" s="84"/>
      <c r="BSP261" s="84"/>
      <c r="BSQ261" s="84"/>
      <c r="BSR261" s="84"/>
      <c r="BSS261" s="84"/>
      <c r="BST261" s="84"/>
      <c r="BSU261" s="84"/>
      <c r="BSV261" s="84"/>
      <c r="BSW261" s="84"/>
      <c r="BSX261" s="84"/>
      <c r="BSY261" s="84"/>
      <c r="BSZ261" s="84"/>
      <c r="BTA261" s="84"/>
      <c r="BTB261" s="84"/>
      <c r="BTC261" s="84"/>
      <c r="BTD261" s="84"/>
      <c r="BTE261" s="84"/>
      <c r="BTF261" s="84"/>
      <c r="BTG261" s="84"/>
      <c r="BTH261" s="84"/>
      <c r="BTI261" s="84"/>
      <c r="BTJ261" s="84"/>
      <c r="BTK261" s="84"/>
      <c r="BTL261" s="84"/>
      <c r="BTM261" s="84"/>
      <c r="BTN261" s="84"/>
      <c r="BTO261" s="84"/>
      <c r="BTP261" s="84"/>
      <c r="BTQ261" s="84"/>
      <c r="BTR261" s="84"/>
      <c r="BTS261" s="84"/>
      <c r="BTT261" s="84"/>
      <c r="BTU261" s="84"/>
      <c r="BTV261" s="84"/>
      <c r="BTW261" s="84"/>
      <c r="BTX261" s="84"/>
      <c r="BTY261" s="84"/>
      <c r="BTZ261" s="84"/>
      <c r="BUA261" s="84"/>
      <c r="BUB261" s="84"/>
      <c r="BUC261" s="84"/>
      <c r="BUD261" s="84"/>
      <c r="BUE261" s="84"/>
      <c r="BUF261" s="84"/>
      <c r="BUG261" s="84"/>
      <c r="BUH261" s="84"/>
      <c r="BUI261" s="84"/>
      <c r="BUJ261" s="84"/>
      <c r="BUK261" s="84"/>
      <c r="BUL261" s="84"/>
      <c r="BUM261" s="84"/>
      <c r="BUN261" s="84"/>
      <c r="BUO261" s="84"/>
      <c r="BUP261" s="84"/>
      <c r="BUQ261" s="84"/>
      <c r="BUR261" s="84"/>
      <c r="BUS261" s="84"/>
      <c r="BUT261" s="84"/>
      <c r="BUU261" s="84"/>
      <c r="BUV261" s="84"/>
      <c r="BUW261" s="84"/>
      <c r="BUX261" s="84"/>
      <c r="BUY261" s="84"/>
      <c r="BUZ261" s="84"/>
      <c r="BVA261" s="84"/>
      <c r="BVB261" s="84"/>
      <c r="BVC261" s="84"/>
      <c r="BVD261" s="84"/>
      <c r="BVE261" s="84"/>
      <c r="BVF261" s="84"/>
      <c r="BVG261" s="84"/>
      <c r="BVH261" s="84"/>
      <c r="BVI261" s="84"/>
      <c r="BVJ261" s="84"/>
      <c r="BVK261" s="84"/>
      <c r="BVL261" s="84"/>
      <c r="BVM261" s="84"/>
      <c r="BVN261" s="84"/>
      <c r="BVO261" s="84"/>
      <c r="BVP261" s="84"/>
      <c r="BVQ261" s="84"/>
      <c r="BVR261" s="84"/>
      <c r="BVS261" s="84"/>
      <c r="BVT261" s="84"/>
      <c r="BVU261" s="84"/>
      <c r="BVV261" s="84"/>
      <c r="BVW261" s="84"/>
      <c r="BVX261" s="84"/>
      <c r="BVY261" s="84"/>
      <c r="BVZ261" s="84"/>
      <c r="BWA261" s="84"/>
      <c r="BWB261" s="84"/>
      <c r="BWC261" s="84"/>
      <c r="BWD261" s="84"/>
      <c r="BWE261" s="84"/>
      <c r="BWF261" s="84"/>
      <c r="BWG261" s="84"/>
      <c r="BWH261" s="84"/>
      <c r="BWI261" s="84"/>
      <c r="BWJ261" s="84"/>
      <c r="BWK261" s="84"/>
      <c r="BWL261" s="84"/>
      <c r="BWM261" s="84"/>
      <c r="BWN261" s="84"/>
      <c r="BWO261" s="84"/>
      <c r="BWP261" s="84"/>
      <c r="BWQ261" s="84"/>
      <c r="BWR261" s="84"/>
      <c r="BWS261" s="84"/>
      <c r="BWT261" s="84"/>
      <c r="BWU261" s="84"/>
      <c r="BWV261" s="84"/>
      <c r="BWW261" s="84"/>
      <c r="BWX261" s="84"/>
      <c r="BWY261" s="84"/>
      <c r="BWZ261" s="84"/>
      <c r="BXA261" s="84"/>
      <c r="BXB261" s="84"/>
      <c r="BXC261" s="84"/>
      <c r="BXD261" s="84"/>
      <c r="BXE261" s="84"/>
      <c r="BXF261" s="84"/>
      <c r="BXG261" s="84"/>
      <c r="BXH261" s="84"/>
      <c r="BXI261" s="84"/>
      <c r="BXJ261" s="84"/>
      <c r="BXK261" s="84"/>
      <c r="BXL261" s="84"/>
      <c r="BXM261" s="84"/>
      <c r="BXN261" s="84"/>
      <c r="BXO261" s="84"/>
      <c r="BXP261" s="84"/>
      <c r="BXQ261" s="84"/>
      <c r="BXR261" s="84"/>
      <c r="BXS261" s="84"/>
      <c r="BXT261" s="84"/>
      <c r="BXU261" s="84"/>
      <c r="BXV261" s="84"/>
      <c r="BXW261" s="84"/>
      <c r="BXX261" s="84"/>
      <c r="BXY261" s="84"/>
      <c r="BXZ261" s="84"/>
      <c r="BYA261" s="84"/>
      <c r="BYB261" s="84"/>
      <c r="BYC261" s="84"/>
      <c r="BYD261" s="84"/>
      <c r="BYE261" s="84"/>
      <c r="BYF261" s="84"/>
      <c r="BYG261" s="84"/>
      <c r="BYH261" s="84"/>
      <c r="BYI261" s="84"/>
      <c r="BYJ261" s="84"/>
      <c r="BYK261" s="84"/>
      <c r="BYL261" s="84"/>
      <c r="BYM261" s="84"/>
      <c r="BYN261" s="84"/>
      <c r="BYO261" s="84"/>
      <c r="BYP261" s="84"/>
      <c r="BYQ261" s="84"/>
      <c r="BYR261" s="84"/>
      <c r="BYS261" s="84"/>
      <c r="BYT261" s="84"/>
      <c r="BYU261" s="84"/>
      <c r="BYV261" s="84"/>
      <c r="BYW261" s="84"/>
      <c r="BYX261" s="84"/>
      <c r="BYY261" s="84"/>
      <c r="BYZ261" s="84"/>
      <c r="BZA261" s="84"/>
      <c r="BZB261" s="84"/>
      <c r="BZC261" s="84"/>
      <c r="BZD261" s="84"/>
      <c r="BZE261" s="84"/>
      <c r="BZF261" s="84"/>
      <c r="BZG261" s="84"/>
      <c r="BZH261" s="84"/>
      <c r="BZI261" s="84"/>
      <c r="BZJ261" s="84"/>
      <c r="BZK261" s="84"/>
      <c r="BZL261" s="84"/>
      <c r="BZM261" s="84"/>
      <c r="BZN261" s="84"/>
      <c r="BZO261" s="84"/>
      <c r="BZP261" s="84"/>
      <c r="BZQ261" s="84"/>
      <c r="BZR261" s="84"/>
      <c r="BZS261" s="84"/>
      <c r="BZT261" s="84"/>
      <c r="BZU261" s="84"/>
      <c r="BZV261" s="84"/>
      <c r="BZW261" s="84"/>
      <c r="BZX261" s="84"/>
      <c r="BZY261" s="84"/>
      <c r="BZZ261" s="84"/>
      <c r="CAA261" s="84"/>
      <c r="CAB261" s="84"/>
      <c r="CAC261" s="84"/>
      <c r="CAD261" s="84"/>
      <c r="CAE261" s="84"/>
      <c r="CAF261" s="84"/>
      <c r="CAG261" s="84"/>
      <c r="CAH261" s="84"/>
      <c r="CAI261" s="84"/>
      <c r="CAJ261" s="84"/>
      <c r="CAK261" s="84"/>
      <c r="CAL261" s="84"/>
      <c r="CAM261" s="84"/>
      <c r="CAN261" s="84"/>
      <c r="CAO261" s="84"/>
      <c r="CAP261" s="84"/>
      <c r="CAQ261" s="84"/>
      <c r="CAR261" s="84"/>
      <c r="CAS261" s="84"/>
      <c r="CAT261" s="84"/>
      <c r="CAU261" s="84"/>
      <c r="CAV261" s="84"/>
      <c r="CAW261" s="84"/>
      <c r="CAX261" s="84"/>
      <c r="CAY261" s="84"/>
      <c r="CAZ261" s="84"/>
      <c r="CBA261" s="84"/>
      <c r="CBB261" s="84"/>
      <c r="CBC261" s="84"/>
      <c r="CBD261" s="84"/>
      <c r="CBE261" s="84"/>
      <c r="CBF261" s="84"/>
      <c r="CBG261" s="84"/>
      <c r="CBH261" s="84"/>
      <c r="CBI261" s="84"/>
      <c r="CBJ261" s="84"/>
      <c r="CBK261" s="84"/>
      <c r="CBL261" s="84"/>
      <c r="CBM261" s="84"/>
      <c r="CBN261" s="84"/>
      <c r="CBO261" s="84"/>
      <c r="CBP261" s="84"/>
      <c r="CBQ261" s="84"/>
      <c r="CBR261" s="84"/>
      <c r="CBS261" s="84"/>
      <c r="CBT261" s="84"/>
      <c r="CBU261" s="84"/>
      <c r="CBV261" s="84"/>
      <c r="CBW261" s="84"/>
      <c r="CBX261" s="84"/>
      <c r="CBY261" s="84"/>
      <c r="CBZ261" s="84"/>
      <c r="CCA261" s="84"/>
      <c r="CCB261" s="84"/>
      <c r="CCC261" s="84"/>
      <c r="CCD261" s="84"/>
      <c r="CCE261" s="84"/>
      <c r="CCF261" s="84"/>
      <c r="CCG261" s="84"/>
      <c r="CCH261" s="84"/>
      <c r="CCI261" s="84"/>
      <c r="CCJ261" s="84"/>
      <c r="CCK261" s="84"/>
      <c r="CCL261" s="84"/>
      <c r="CCM261" s="84"/>
      <c r="CCN261" s="84"/>
      <c r="CCO261" s="84"/>
      <c r="CCP261" s="84"/>
      <c r="CCQ261" s="84"/>
      <c r="CCR261" s="84"/>
      <c r="CCS261" s="84"/>
      <c r="CCT261" s="84"/>
      <c r="CCU261" s="84"/>
      <c r="CCV261" s="84"/>
      <c r="CCW261" s="84"/>
      <c r="CCX261" s="84"/>
      <c r="CCY261" s="84"/>
      <c r="CCZ261" s="84"/>
      <c r="CDA261" s="84"/>
      <c r="CDB261" s="84"/>
      <c r="CDC261" s="84"/>
      <c r="CDD261" s="84"/>
      <c r="CDE261" s="84"/>
      <c r="CDF261" s="84"/>
      <c r="CDG261" s="84"/>
      <c r="CDH261" s="84"/>
      <c r="CDI261" s="84"/>
      <c r="CDJ261" s="84"/>
      <c r="CDK261" s="84"/>
      <c r="CDL261" s="84"/>
      <c r="CDM261" s="84"/>
      <c r="CDN261" s="84"/>
      <c r="CDO261" s="84"/>
      <c r="CDP261" s="84"/>
      <c r="CDQ261" s="84"/>
      <c r="CDR261" s="84"/>
      <c r="CDS261" s="84"/>
      <c r="CDT261" s="84"/>
      <c r="CDU261" s="84"/>
      <c r="CDV261" s="84"/>
      <c r="CDW261" s="84"/>
      <c r="CDX261" s="84"/>
      <c r="CDY261" s="84"/>
      <c r="CDZ261" s="84"/>
      <c r="CEA261" s="84"/>
      <c r="CEB261" s="84"/>
      <c r="CEC261" s="84"/>
      <c r="CED261" s="84"/>
      <c r="CEE261" s="84"/>
      <c r="CEF261" s="84"/>
      <c r="CEG261" s="84"/>
      <c r="CEH261" s="84"/>
      <c r="CEI261" s="84"/>
      <c r="CEJ261" s="84"/>
      <c r="CEK261" s="84"/>
      <c r="CEL261" s="84"/>
      <c r="CEM261" s="84"/>
      <c r="CEN261" s="84"/>
      <c r="CEO261" s="84"/>
      <c r="CEP261" s="84"/>
      <c r="CEQ261" s="84"/>
      <c r="CER261" s="84"/>
      <c r="CES261" s="84"/>
      <c r="CET261" s="84"/>
      <c r="CEU261" s="84"/>
      <c r="CEV261" s="84"/>
      <c r="CEW261" s="84"/>
      <c r="CEX261" s="84"/>
      <c r="CEY261" s="84"/>
      <c r="CEZ261" s="84"/>
      <c r="CFA261" s="84"/>
      <c r="CFB261" s="84"/>
      <c r="CFC261" s="84"/>
      <c r="CFD261" s="84"/>
      <c r="CFE261" s="84"/>
      <c r="CFF261" s="84"/>
      <c r="CFG261" s="84"/>
      <c r="CFH261" s="84"/>
      <c r="CFI261" s="84"/>
      <c r="CFJ261" s="84"/>
      <c r="CFK261" s="84"/>
      <c r="CFL261" s="84"/>
      <c r="CFM261" s="84"/>
      <c r="CFN261" s="84"/>
      <c r="CFO261" s="84"/>
      <c r="CFP261" s="84"/>
      <c r="CFQ261" s="84"/>
      <c r="CFR261" s="84"/>
      <c r="CFS261" s="84"/>
      <c r="CFT261" s="84"/>
      <c r="CFU261" s="84"/>
      <c r="CFV261" s="84"/>
      <c r="CFW261" s="84"/>
      <c r="CFX261" s="84"/>
      <c r="CFY261" s="84"/>
      <c r="CFZ261" s="84"/>
      <c r="CGA261" s="84"/>
      <c r="CGB261" s="84"/>
      <c r="CGC261" s="84"/>
      <c r="CGD261" s="84"/>
      <c r="CGE261" s="84"/>
      <c r="CGF261" s="84"/>
      <c r="CGG261" s="84"/>
      <c r="CGH261" s="84"/>
      <c r="CGI261" s="84"/>
      <c r="CGJ261" s="84"/>
      <c r="CGK261" s="84"/>
      <c r="CGL261" s="84"/>
      <c r="CGM261" s="84"/>
      <c r="CGN261" s="84"/>
      <c r="CGO261" s="84"/>
      <c r="CGP261" s="84"/>
      <c r="CGQ261" s="84"/>
      <c r="CGR261" s="84"/>
      <c r="CGS261" s="84"/>
      <c r="CGT261" s="84"/>
      <c r="CGU261" s="84"/>
      <c r="CGV261" s="84"/>
      <c r="CGW261" s="84"/>
      <c r="CGX261" s="84"/>
      <c r="CGY261" s="84"/>
      <c r="CGZ261" s="84"/>
      <c r="CHA261" s="84"/>
      <c r="CHB261" s="84"/>
      <c r="CHC261" s="84"/>
      <c r="CHD261" s="84"/>
      <c r="CHE261" s="84"/>
      <c r="CHF261" s="84"/>
      <c r="CHG261" s="84"/>
      <c r="CHH261" s="84"/>
      <c r="CHI261" s="84"/>
      <c r="CHJ261" s="84"/>
      <c r="CHK261" s="84"/>
      <c r="CHL261" s="84"/>
      <c r="CHM261" s="84"/>
      <c r="CHN261" s="84"/>
      <c r="CHO261" s="84"/>
      <c r="CHP261" s="84"/>
      <c r="CHQ261" s="84"/>
      <c r="CHR261" s="84"/>
      <c r="CHS261" s="84"/>
      <c r="CHT261" s="84"/>
      <c r="CHU261" s="84"/>
      <c r="CHV261" s="84"/>
      <c r="CHW261" s="84"/>
      <c r="CHX261" s="84"/>
      <c r="CHY261" s="84"/>
      <c r="CHZ261" s="84"/>
      <c r="CIA261" s="84"/>
      <c r="CIB261" s="84"/>
      <c r="CIC261" s="84"/>
      <c r="CID261" s="84"/>
      <c r="CIE261" s="84"/>
      <c r="CIF261" s="84"/>
      <c r="CIG261" s="84"/>
      <c r="CIH261" s="84"/>
      <c r="CII261" s="84"/>
      <c r="CIJ261" s="84"/>
      <c r="CIK261" s="84"/>
      <c r="CIL261" s="84"/>
      <c r="CIM261" s="84"/>
      <c r="CIN261" s="84"/>
      <c r="CIO261" s="84"/>
      <c r="CIP261" s="84"/>
      <c r="CIQ261" s="84"/>
      <c r="CIR261" s="84"/>
      <c r="CIS261" s="84"/>
      <c r="CIT261" s="84"/>
      <c r="CIU261" s="84"/>
      <c r="CIV261" s="84"/>
      <c r="CIW261" s="84"/>
      <c r="CIX261" s="84"/>
      <c r="CIY261" s="84"/>
      <c r="CIZ261" s="84"/>
      <c r="CJA261" s="84"/>
      <c r="CJB261" s="84"/>
      <c r="CJC261" s="84"/>
      <c r="CJD261" s="84"/>
      <c r="CJE261" s="84"/>
      <c r="CJF261" s="84"/>
      <c r="CJG261" s="84"/>
      <c r="CJH261" s="84"/>
      <c r="CJI261" s="84"/>
      <c r="CJJ261" s="84"/>
      <c r="CJK261" s="84"/>
      <c r="CJL261" s="84"/>
      <c r="CJM261" s="84"/>
      <c r="CJN261" s="84"/>
      <c r="CJO261" s="84"/>
      <c r="CJP261" s="84"/>
      <c r="CJQ261" s="84"/>
      <c r="CJR261" s="84"/>
      <c r="CJS261" s="84"/>
      <c r="CJT261" s="84"/>
      <c r="CJU261" s="84"/>
      <c r="CJV261" s="84"/>
      <c r="CJW261" s="84"/>
      <c r="CJX261" s="84"/>
      <c r="CJY261" s="84"/>
      <c r="CJZ261" s="84"/>
      <c r="CKA261" s="84"/>
      <c r="CKB261" s="84"/>
      <c r="CKC261" s="84"/>
      <c r="CKD261" s="84"/>
      <c r="CKE261" s="84"/>
      <c r="CKF261" s="84"/>
      <c r="CKG261" s="84"/>
      <c r="CKH261" s="84"/>
      <c r="CKI261" s="84"/>
      <c r="CKJ261" s="84"/>
      <c r="CKK261" s="84"/>
      <c r="CKL261" s="84"/>
      <c r="CKM261" s="84"/>
      <c r="CKN261" s="84"/>
      <c r="CKO261" s="84"/>
      <c r="CKP261" s="84"/>
      <c r="CKQ261" s="84"/>
      <c r="CKR261" s="84"/>
      <c r="CKS261" s="84"/>
      <c r="CKT261" s="84"/>
      <c r="CKU261" s="84"/>
      <c r="CKV261" s="84"/>
      <c r="CKW261" s="84"/>
      <c r="CKX261" s="84"/>
      <c r="CKY261" s="84"/>
      <c r="CKZ261" s="84"/>
      <c r="CLA261" s="84"/>
      <c r="CLB261" s="84"/>
      <c r="CLC261" s="84"/>
      <c r="CLD261" s="84"/>
      <c r="CLE261" s="84"/>
      <c r="CLF261" s="84"/>
      <c r="CLG261" s="84"/>
      <c r="CLH261" s="84"/>
      <c r="CLI261" s="84"/>
      <c r="CLJ261" s="84"/>
      <c r="CLK261" s="84"/>
      <c r="CLL261" s="84"/>
      <c r="CLM261" s="84"/>
      <c r="CLN261" s="84"/>
      <c r="CLO261" s="84"/>
      <c r="CLP261" s="84"/>
      <c r="CLQ261" s="84"/>
      <c r="CLR261" s="84"/>
      <c r="CLS261" s="84"/>
      <c r="CLT261" s="84"/>
      <c r="CLU261" s="84"/>
      <c r="CLV261" s="84"/>
      <c r="CLW261" s="84"/>
      <c r="CLX261" s="84"/>
      <c r="CLY261" s="84"/>
      <c r="CLZ261" s="84"/>
      <c r="CMA261" s="84"/>
      <c r="CMB261" s="84"/>
      <c r="CMC261" s="84"/>
      <c r="CMD261" s="84"/>
      <c r="CME261" s="84"/>
      <c r="CMF261" s="84"/>
      <c r="CMG261" s="84"/>
      <c r="CMH261" s="84"/>
      <c r="CMI261" s="84"/>
      <c r="CMJ261" s="84"/>
      <c r="CMK261" s="84"/>
      <c r="CML261" s="84"/>
      <c r="CMM261" s="84"/>
      <c r="CMN261" s="84"/>
      <c r="CMO261" s="84"/>
      <c r="CMP261" s="84"/>
      <c r="CMQ261" s="84"/>
      <c r="CMR261" s="84"/>
      <c r="CMS261" s="84"/>
      <c r="CMT261" s="84"/>
      <c r="CMU261" s="84"/>
      <c r="CMV261" s="84"/>
      <c r="CMW261" s="84"/>
      <c r="CMX261" s="84"/>
      <c r="CMY261" s="84"/>
      <c r="CMZ261" s="84"/>
      <c r="CNA261" s="84"/>
      <c r="CNB261" s="84"/>
      <c r="CNC261" s="84"/>
      <c r="CND261" s="84"/>
      <c r="CNE261" s="84"/>
      <c r="CNF261" s="84"/>
      <c r="CNG261" s="84"/>
      <c r="CNH261" s="84"/>
      <c r="CNI261" s="84"/>
      <c r="CNJ261" s="84"/>
      <c r="CNK261" s="84"/>
      <c r="CNL261" s="84"/>
      <c r="CNM261" s="84"/>
      <c r="CNN261" s="84"/>
      <c r="CNO261" s="84"/>
      <c r="CNP261" s="84"/>
      <c r="CNQ261" s="84"/>
      <c r="CNR261" s="84"/>
      <c r="CNS261" s="84"/>
      <c r="CNT261" s="84"/>
      <c r="CNU261" s="84"/>
      <c r="CNV261" s="84"/>
      <c r="CNW261" s="84"/>
      <c r="CNX261" s="84"/>
      <c r="CNY261" s="84"/>
      <c r="CNZ261" s="84"/>
      <c r="COA261" s="84"/>
      <c r="COB261" s="84"/>
      <c r="COC261" s="84"/>
      <c r="COD261" s="84"/>
      <c r="COE261" s="84"/>
      <c r="COF261" s="84"/>
      <c r="COG261" s="84"/>
      <c r="COH261" s="84"/>
      <c r="COI261" s="84"/>
      <c r="COJ261" s="84"/>
      <c r="COK261" s="84"/>
      <c r="COL261" s="84"/>
      <c r="COM261" s="84"/>
      <c r="CON261" s="84"/>
      <c r="COO261" s="84"/>
      <c r="COP261" s="84"/>
      <c r="COQ261" s="84"/>
      <c r="COR261" s="84"/>
      <c r="COS261" s="84"/>
      <c r="COT261" s="84"/>
      <c r="COU261" s="84"/>
      <c r="COV261" s="84"/>
      <c r="COW261" s="84"/>
      <c r="COX261" s="84"/>
      <c r="COY261" s="84"/>
      <c r="COZ261" s="84"/>
      <c r="CPA261" s="84"/>
      <c r="CPB261" s="84"/>
      <c r="CPC261" s="84"/>
      <c r="CPD261" s="84"/>
      <c r="CPE261" s="84"/>
      <c r="CPF261" s="84"/>
      <c r="CPG261" s="84"/>
      <c r="CPH261" s="84"/>
      <c r="CPI261" s="84"/>
      <c r="CPJ261" s="84"/>
      <c r="CPK261" s="84"/>
      <c r="CPL261" s="84"/>
      <c r="CPM261" s="84"/>
      <c r="CPN261" s="84"/>
      <c r="CPO261" s="84"/>
      <c r="CPP261" s="84"/>
      <c r="CPQ261" s="84"/>
      <c r="CPR261" s="84"/>
      <c r="CPS261" s="84"/>
      <c r="CPT261" s="84"/>
      <c r="CPU261" s="84"/>
      <c r="CPV261" s="84"/>
      <c r="CPW261" s="84"/>
      <c r="CPX261" s="84"/>
      <c r="CPY261" s="84"/>
      <c r="CPZ261" s="84"/>
      <c r="CQA261" s="84"/>
      <c r="CQB261" s="84"/>
      <c r="CQC261" s="84"/>
      <c r="CQD261" s="84"/>
      <c r="CQE261" s="84"/>
      <c r="CQF261" s="84"/>
      <c r="CQG261" s="84"/>
      <c r="CQH261" s="84"/>
      <c r="CQI261" s="84"/>
      <c r="CQJ261" s="84"/>
      <c r="CQK261" s="84"/>
      <c r="CQL261" s="84"/>
      <c r="CQM261" s="84"/>
      <c r="CQN261" s="84"/>
      <c r="CQO261" s="84"/>
      <c r="CQP261" s="84"/>
      <c r="CQQ261" s="84"/>
      <c r="CQR261" s="84"/>
      <c r="CQS261" s="84"/>
      <c r="CQT261" s="84"/>
      <c r="CQU261" s="84"/>
      <c r="CQV261" s="84"/>
      <c r="CQW261" s="84"/>
      <c r="CQX261" s="84"/>
      <c r="CQY261" s="84"/>
      <c r="CQZ261" s="84"/>
      <c r="CRA261" s="84"/>
      <c r="CRB261" s="84"/>
      <c r="CRC261" s="84"/>
      <c r="CRD261" s="84"/>
      <c r="CRE261" s="84"/>
      <c r="CRF261" s="84"/>
      <c r="CRG261" s="84"/>
      <c r="CRH261" s="84"/>
      <c r="CRI261" s="84"/>
      <c r="CRJ261" s="84"/>
      <c r="CRK261" s="84"/>
      <c r="CRL261" s="84"/>
      <c r="CRM261" s="84"/>
      <c r="CRN261" s="84"/>
      <c r="CRO261" s="84"/>
      <c r="CRP261" s="84"/>
      <c r="CRQ261" s="84"/>
      <c r="CRR261" s="84"/>
      <c r="CRS261" s="84"/>
      <c r="CRT261" s="84"/>
      <c r="CRU261" s="84"/>
      <c r="CRV261" s="84"/>
      <c r="CRW261" s="84"/>
      <c r="CRX261" s="84"/>
      <c r="CRY261" s="84"/>
      <c r="CRZ261" s="84"/>
      <c r="CSA261" s="84"/>
      <c r="CSB261" s="84"/>
      <c r="CSC261" s="84"/>
      <c r="CSD261" s="84"/>
      <c r="CSE261" s="84"/>
      <c r="CSF261" s="84"/>
      <c r="CSG261" s="84"/>
      <c r="CSH261" s="84"/>
      <c r="CSI261" s="84"/>
      <c r="CSJ261" s="84"/>
      <c r="CSK261" s="84"/>
      <c r="CSL261" s="84"/>
      <c r="CSM261" s="84"/>
      <c r="CSN261" s="84"/>
      <c r="CSO261" s="84"/>
      <c r="CSP261" s="84"/>
      <c r="CSQ261" s="84"/>
      <c r="CSR261" s="84"/>
      <c r="CSS261" s="84"/>
      <c r="CST261" s="84"/>
      <c r="CSU261" s="84"/>
      <c r="CSV261" s="84"/>
      <c r="CSW261" s="84"/>
      <c r="CSX261" s="84"/>
      <c r="CSY261" s="84"/>
      <c r="CSZ261" s="84"/>
      <c r="CTA261" s="84"/>
      <c r="CTB261" s="84"/>
      <c r="CTC261" s="84"/>
      <c r="CTD261" s="84"/>
      <c r="CTE261" s="84"/>
      <c r="CTF261" s="84"/>
      <c r="CTG261" s="84"/>
      <c r="CTH261" s="84"/>
      <c r="CTI261" s="84"/>
      <c r="CTJ261" s="84"/>
      <c r="CTK261" s="84"/>
      <c r="CTL261" s="84"/>
      <c r="CTM261" s="84"/>
      <c r="CTN261" s="84"/>
      <c r="CTO261" s="84"/>
      <c r="CTP261" s="84"/>
      <c r="CTQ261" s="84"/>
      <c r="CTR261" s="84"/>
      <c r="CTS261" s="84"/>
      <c r="CTT261" s="84"/>
      <c r="CTU261" s="84"/>
      <c r="CTV261" s="84"/>
      <c r="CTW261" s="84"/>
      <c r="CTX261" s="84"/>
      <c r="CTY261" s="84"/>
      <c r="CTZ261" s="84"/>
      <c r="CUA261" s="84"/>
      <c r="CUB261" s="84"/>
      <c r="CUC261" s="84"/>
      <c r="CUD261" s="84"/>
      <c r="CUE261" s="84"/>
      <c r="CUF261" s="84"/>
      <c r="CUG261" s="84"/>
      <c r="CUH261" s="84"/>
      <c r="CUI261" s="84"/>
      <c r="CUJ261" s="84"/>
      <c r="CUK261" s="84"/>
      <c r="CUL261" s="84"/>
      <c r="CUM261" s="84"/>
      <c r="CUN261" s="84"/>
      <c r="CUO261" s="84"/>
      <c r="CUP261" s="84"/>
      <c r="CUQ261" s="84"/>
      <c r="CUR261" s="84"/>
      <c r="CUS261" s="84"/>
      <c r="CUT261" s="84"/>
      <c r="CUU261" s="84"/>
      <c r="CUV261" s="84"/>
      <c r="CUW261" s="84"/>
      <c r="CUX261" s="84"/>
      <c r="CUY261" s="84"/>
      <c r="CUZ261" s="84"/>
      <c r="CVA261" s="84"/>
      <c r="CVB261" s="84"/>
      <c r="CVC261" s="84"/>
      <c r="CVD261" s="84"/>
      <c r="CVE261" s="84"/>
      <c r="CVF261" s="84"/>
      <c r="CVG261" s="84"/>
      <c r="CVH261" s="84"/>
      <c r="CVI261" s="84"/>
      <c r="CVJ261" s="84"/>
      <c r="CVK261" s="84"/>
      <c r="CVL261" s="84"/>
      <c r="CVM261" s="84"/>
      <c r="CVN261" s="84"/>
      <c r="CVO261" s="84"/>
      <c r="CVP261" s="84"/>
      <c r="CVQ261" s="84"/>
      <c r="CVR261" s="84"/>
      <c r="CVS261" s="84"/>
      <c r="CVT261" s="84"/>
      <c r="CVU261" s="84"/>
      <c r="CVV261" s="84"/>
      <c r="CVW261" s="84"/>
      <c r="CVX261" s="84"/>
      <c r="CVY261" s="84"/>
      <c r="CVZ261" s="84"/>
      <c r="CWA261" s="84"/>
      <c r="CWB261" s="84"/>
      <c r="CWC261" s="84"/>
      <c r="CWD261" s="84"/>
      <c r="CWE261" s="84"/>
      <c r="CWF261" s="84"/>
      <c r="CWG261" s="84"/>
      <c r="CWH261" s="84"/>
      <c r="CWI261" s="84"/>
      <c r="CWJ261" s="84"/>
      <c r="CWK261" s="84"/>
      <c r="CWL261" s="84"/>
      <c r="CWM261" s="84"/>
      <c r="CWN261" s="84"/>
      <c r="CWO261" s="84"/>
      <c r="CWP261" s="84"/>
      <c r="CWQ261" s="84"/>
      <c r="CWR261" s="84"/>
      <c r="CWS261" s="84"/>
      <c r="CWT261" s="84"/>
      <c r="CWU261" s="84"/>
      <c r="CWV261" s="84"/>
      <c r="CWW261" s="84"/>
      <c r="CWX261" s="84"/>
      <c r="CWY261" s="84"/>
      <c r="CWZ261" s="84"/>
      <c r="CXA261" s="84"/>
      <c r="CXB261" s="84"/>
      <c r="CXC261" s="84"/>
      <c r="CXD261" s="84"/>
      <c r="CXE261" s="84"/>
      <c r="CXF261" s="84"/>
      <c r="CXG261" s="84"/>
      <c r="CXH261" s="84"/>
      <c r="CXI261" s="84"/>
      <c r="CXJ261" s="84"/>
      <c r="CXK261" s="84"/>
      <c r="CXL261" s="84"/>
      <c r="CXM261" s="84"/>
      <c r="CXN261" s="84"/>
      <c r="CXO261" s="84"/>
      <c r="CXP261" s="84"/>
      <c r="CXQ261" s="84"/>
      <c r="CXR261" s="84"/>
      <c r="CXS261" s="84"/>
      <c r="CXT261" s="84"/>
      <c r="CXU261" s="84"/>
      <c r="CXV261" s="84"/>
      <c r="CXW261" s="84"/>
      <c r="CXX261" s="84"/>
      <c r="CXY261" s="84"/>
      <c r="CXZ261" s="84"/>
      <c r="CYA261" s="84"/>
      <c r="CYB261" s="84"/>
      <c r="CYC261" s="84"/>
      <c r="CYD261" s="84"/>
      <c r="CYE261" s="84"/>
      <c r="CYF261" s="84"/>
      <c r="CYG261" s="84"/>
      <c r="CYH261" s="84"/>
      <c r="CYI261" s="84"/>
      <c r="CYJ261" s="84"/>
      <c r="CYK261" s="84"/>
      <c r="CYL261" s="84"/>
      <c r="CYM261" s="84"/>
      <c r="CYN261" s="84"/>
      <c r="CYO261" s="84"/>
      <c r="CYP261" s="84"/>
      <c r="CYQ261" s="84"/>
      <c r="CYR261" s="84"/>
      <c r="CYS261" s="84"/>
      <c r="CYT261" s="84"/>
      <c r="CYU261" s="84"/>
      <c r="CYV261" s="84"/>
      <c r="CYW261" s="84"/>
      <c r="CYX261" s="84"/>
      <c r="CYY261" s="84"/>
      <c r="CYZ261" s="84"/>
      <c r="CZA261" s="84"/>
      <c r="CZB261" s="84"/>
      <c r="CZC261" s="84"/>
      <c r="CZD261" s="84"/>
      <c r="CZE261" s="84"/>
      <c r="CZF261" s="84"/>
      <c r="CZG261" s="84"/>
      <c r="CZH261" s="84"/>
      <c r="CZI261" s="84"/>
      <c r="CZJ261" s="84"/>
      <c r="CZK261" s="84"/>
      <c r="CZL261" s="84"/>
      <c r="CZM261" s="84"/>
      <c r="CZN261" s="84"/>
      <c r="CZO261" s="84"/>
      <c r="CZP261" s="84"/>
      <c r="CZQ261" s="84"/>
      <c r="CZR261" s="84"/>
      <c r="CZS261" s="84"/>
      <c r="CZT261" s="84"/>
      <c r="CZU261" s="84"/>
      <c r="CZV261" s="84"/>
      <c r="CZW261" s="84"/>
      <c r="CZX261" s="84"/>
      <c r="CZY261" s="84"/>
      <c r="CZZ261" s="84"/>
      <c r="DAA261" s="84"/>
      <c r="DAB261" s="84"/>
      <c r="DAC261" s="84"/>
      <c r="DAD261" s="84"/>
      <c r="DAE261" s="84"/>
      <c r="DAF261" s="84"/>
      <c r="DAG261" s="84"/>
      <c r="DAH261" s="84"/>
      <c r="DAI261" s="84"/>
      <c r="DAJ261" s="84"/>
      <c r="DAK261" s="84"/>
      <c r="DAL261" s="84"/>
      <c r="DAM261" s="84"/>
      <c r="DAN261" s="84"/>
      <c r="DAO261" s="84"/>
      <c r="DAP261" s="84"/>
      <c r="DAQ261" s="84"/>
      <c r="DAR261" s="84"/>
      <c r="DAS261" s="84"/>
      <c r="DAT261" s="84"/>
      <c r="DAU261" s="84"/>
      <c r="DAV261" s="84"/>
      <c r="DAW261" s="84"/>
      <c r="DAX261" s="84"/>
      <c r="DAY261" s="84"/>
      <c r="DAZ261" s="84"/>
      <c r="DBA261" s="84"/>
      <c r="DBB261" s="84"/>
      <c r="DBC261" s="84"/>
      <c r="DBD261" s="84"/>
      <c r="DBE261" s="84"/>
      <c r="DBF261" s="84"/>
      <c r="DBG261" s="84"/>
      <c r="DBH261" s="84"/>
      <c r="DBI261" s="84"/>
      <c r="DBJ261" s="84"/>
      <c r="DBK261" s="84"/>
      <c r="DBL261" s="84"/>
      <c r="DBM261" s="84"/>
      <c r="DBN261" s="84"/>
      <c r="DBO261" s="84"/>
      <c r="DBP261" s="84"/>
      <c r="DBQ261" s="84"/>
      <c r="DBR261" s="84"/>
      <c r="DBS261" s="84"/>
      <c r="DBT261" s="84"/>
      <c r="DBU261" s="84"/>
      <c r="DBV261" s="84"/>
      <c r="DBW261" s="84"/>
      <c r="DBX261" s="84"/>
      <c r="DBY261" s="84"/>
      <c r="DBZ261" s="84"/>
      <c r="DCA261" s="84"/>
      <c r="DCB261" s="84"/>
      <c r="DCC261" s="84"/>
      <c r="DCD261" s="84"/>
      <c r="DCE261" s="84"/>
      <c r="DCF261" s="84"/>
      <c r="DCG261" s="84"/>
      <c r="DCH261" s="84"/>
      <c r="DCI261" s="84"/>
      <c r="DCJ261" s="84"/>
      <c r="DCK261" s="84"/>
      <c r="DCL261" s="84"/>
      <c r="DCM261" s="84"/>
      <c r="DCN261" s="84"/>
      <c r="DCO261" s="84"/>
      <c r="DCP261" s="84"/>
      <c r="DCQ261" s="84"/>
      <c r="DCR261" s="84"/>
      <c r="DCS261" s="84"/>
      <c r="DCT261" s="84"/>
      <c r="DCU261" s="84"/>
      <c r="DCV261" s="84"/>
      <c r="DCW261" s="84"/>
      <c r="DCX261" s="84"/>
      <c r="DCY261" s="84"/>
      <c r="DCZ261" s="84"/>
      <c r="DDA261" s="84"/>
      <c r="DDB261" s="84"/>
      <c r="DDC261" s="84"/>
      <c r="DDD261" s="84"/>
      <c r="DDE261" s="84"/>
      <c r="DDF261" s="84"/>
      <c r="DDG261" s="84"/>
      <c r="DDH261" s="84"/>
      <c r="DDI261" s="84"/>
      <c r="DDJ261" s="84"/>
      <c r="DDK261" s="84"/>
      <c r="DDL261" s="84"/>
      <c r="DDM261" s="84"/>
      <c r="DDN261" s="84"/>
      <c r="DDO261" s="84"/>
      <c r="DDP261" s="84"/>
      <c r="DDQ261" s="84"/>
      <c r="DDR261" s="84"/>
      <c r="DDS261" s="84"/>
      <c r="DDT261" s="84"/>
      <c r="DDU261" s="84"/>
      <c r="DDV261" s="84"/>
      <c r="DDW261" s="84"/>
      <c r="DDX261" s="84"/>
      <c r="DDY261" s="84"/>
      <c r="DDZ261" s="84"/>
      <c r="DEA261" s="84"/>
      <c r="DEB261" s="84"/>
      <c r="DEC261" s="84"/>
      <c r="DED261" s="84"/>
      <c r="DEE261" s="84"/>
      <c r="DEF261" s="84"/>
      <c r="DEG261" s="84"/>
      <c r="DEH261" s="84"/>
      <c r="DEI261" s="84"/>
      <c r="DEJ261" s="84"/>
      <c r="DEK261" s="84"/>
      <c r="DEL261" s="84"/>
      <c r="DEM261" s="84"/>
      <c r="DEN261" s="84"/>
      <c r="DEO261" s="84"/>
      <c r="DEP261" s="84"/>
      <c r="DEQ261" s="84"/>
      <c r="DER261" s="84"/>
      <c r="DES261" s="84"/>
      <c r="DET261" s="84"/>
      <c r="DEU261" s="84"/>
      <c r="DEV261" s="84"/>
      <c r="DEW261" s="84"/>
      <c r="DEX261" s="84"/>
      <c r="DEY261" s="84"/>
      <c r="DEZ261" s="84"/>
      <c r="DFA261" s="84"/>
      <c r="DFB261" s="84"/>
      <c r="DFC261" s="84"/>
      <c r="DFD261" s="84"/>
      <c r="DFE261" s="84"/>
      <c r="DFF261" s="84"/>
      <c r="DFG261" s="84"/>
      <c r="DFH261" s="84"/>
      <c r="DFI261" s="84"/>
      <c r="DFJ261" s="84"/>
      <c r="DFK261" s="84"/>
      <c r="DFL261" s="84"/>
      <c r="DFM261" s="84"/>
      <c r="DFN261" s="84"/>
      <c r="DFO261" s="84"/>
      <c r="DFP261" s="84"/>
      <c r="DFQ261" s="84"/>
      <c r="DFR261" s="84"/>
      <c r="DFS261" s="84"/>
      <c r="DFT261" s="84"/>
      <c r="DFU261" s="84"/>
      <c r="DFV261" s="84"/>
      <c r="DFW261" s="84"/>
      <c r="DFX261" s="84"/>
      <c r="DFY261" s="84"/>
      <c r="DFZ261" s="84"/>
      <c r="DGA261" s="84"/>
      <c r="DGB261" s="84"/>
      <c r="DGC261" s="84"/>
      <c r="DGD261" s="84"/>
      <c r="DGE261" s="84"/>
      <c r="DGF261" s="84"/>
      <c r="DGG261" s="84"/>
      <c r="DGH261" s="84"/>
      <c r="DGI261" s="84"/>
      <c r="DGJ261" s="84"/>
      <c r="DGK261" s="84"/>
      <c r="DGL261" s="84"/>
      <c r="DGM261" s="84"/>
      <c r="DGN261" s="84"/>
      <c r="DGO261" s="84"/>
      <c r="DGP261" s="84"/>
      <c r="DGQ261" s="84"/>
      <c r="DGR261" s="84"/>
      <c r="DGS261" s="84"/>
      <c r="DGT261" s="84"/>
      <c r="DGU261" s="84"/>
      <c r="DGV261" s="84"/>
      <c r="DGW261" s="84"/>
      <c r="DGX261" s="84"/>
      <c r="DGY261" s="84"/>
      <c r="DGZ261" s="84"/>
      <c r="DHA261" s="84"/>
      <c r="DHB261" s="84"/>
      <c r="DHC261" s="84"/>
      <c r="DHD261" s="84"/>
      <c r="DHE261" s="84"/>
      <c r="DHF261" s="84"/>
      <c r="DHG261" s="84"/>
      <c r="DHH261" s="84"/>
      <c r="DHI261" s="84"/>
      <c r="DHJ261" s="84"/>
      <c r="DHK261" s="84"/>
      <c r="DHL261" s="84"/>
      <c r="DHM261" s="84"/>
      <c r="DHN261" s="84"/>
      <c r="DHO261" s="84"/>
      <c r="DHP261" s="84"/>
      <c r="DHQ261" s="84"/>
      <c r="DHR261" s="84"/>
      <c r="DHS261" s="84"/>
      <c r="DHT261" s="84"/>
      <c r="DHU261" s="84"/>
      <c r="DHV261" s="84"/>
      <c r="DHW261" s="84"/>
      <c r="DHX261" s="84"/>
      <c r="DHY261" s="84"/>
      <c r="DHZ261" s="84"/>
      <c r="DIA261" s="84"/>
      <c r="DIB261" s="84"/>
      <c r="DIC261" s="84"/>
      <c r="DID261" s="84"/>
      <c r="DIE261" s="84"/>
      <c r="DIF261" s="84"/>
      <c r="DIG261" s="84"/>
      <c r="DIH261" s="84"/>
      <c r="DII261" s="84"/>
      <c r="DIJ261" s="84"/>
      <c r="DIK261" s="84"/>
      <c r="DIL261" s="84"/>
      <c r="DIM261" s="84"/>
      <c r="DIN261" s="84"/>
      <c r="DIO261" s="84"/>
      <c r="DIP261" s="84"/>
      <c r="DIQ261" s="84"/>
      <c r="DIR261" s="84"/>
      <c r="DIS261" s="84"/>
      <c r="DIT261" s="84"/>
      <c r="DIU261" s="84"/>
      <c r="DIV261" s="84"/>
      <c r="DIW261" s="84"/>
      <c r="DIX261" s="84"/>
      <c r="DIY261" s="84"/>
      <c r="DIZ261" s="84"/>
      <c r="DJA261" s="84"/>
      <c r="DJB261" s="84"/>
      <c r="DJC261" s="84"/>
      <c r="DJD261" s="84"/>
      <c r="DJE261" s="84"/>
      <c r="DJF261" s="84"/>
      <c r="DJG261" s="84"/>
      <c r="DJH261" s="84"/>
      <c r="DJI261" s="84"/>
      <c r="DJJ261" s="84"/>
      <c r="DJK261" s="84"/>
      <c r="DJL261" s="84"/>
      <c r="DJM261" s="84"/>
      <c r="DJN261" s="84"/>
      <c r="DJO261" s="84"/>
      <c r="DJP261" s="84"/>
      <c r="DJQ261" s="84"/>
      <c r="DJR261" s="84"/>
      <c r="DJS261" s="84"/>
      <c r="DJT261" s="84"/>
      <c r="DJU261" s="84"/>
      <c r="DJV261" s="84"/>
      <c r="DJW261" s="84"/>
      <c r="DJX261" s="84"/>
      <c r="DJY261" s="84"/>
      <c r="DJZ261" s="84"/>
      <c r="DKA261" s="84"/>
      <c r="DKB261" s="84"/>
      <c r="DKC261" s="84"/>
      <c r="DKD261" s="84"/>
      <c r="DKE261" s="84"/>
      <c r="DKF261" s="84"/>
      <c r="DKG261" s="84"/>
      <c r="DKH261" s="84"/>
      <c r="DKI261" s="84"/>
      <c r="DKJ261" s="84"/>
      <c r="DKK261" s="84"/>
      <c r="DKL261" s="84"/>
      <c r="DKM261" s="84"/>
      <c r="DKN261" s="84"/>
      <c r="DKO261" s="84"/>
      <c r="DKP261" s="84"/>
      <c r="DKQ261" s="84"/>
      <c r="DKR261" s="84"/>
      <c r="DKS261" s="84"/>
      <c r="DKT261" s="84"/>
      <c r="DKU261" s="84"/>
      <c r="DKV261" s="84"/>
      <c r="DKW261" s="84"/>
      <c r="DKX261" s="84"/>
      <c r="DKY261" s="84"/>
      <c r="DKZ261" s="84"/>
      <c r="DLA261" s="84"/>
      <c r="DLB261" s="84"/>
      <c r="DLC261" s="84"/>
      <c r="DLD261" s="84"/>
      <c r="DLE261" s="84"/>
      <c r="DLF261" s="84"/>
      <c r="DLG261" s="84"/>
      <c r="DLH261" s="84"/>
      <c r="DLI261" s="84"/>
      <c r="DLJ261" s="84"/>
      <c r="DLK261" s="84"/>
      <c r="DLL261" s="84"/>
      <c r="DLM261" s="84"/>
      <c r="DLN261" s="84"/>
      <c r="DLO261" s="84"/>
      <c r="DLP261" s="84"/>
      <c r="DLQ261" s="84"/>
      <c r="DLR261" s="84"/>
      <c r="DLS261" s="84"/>
      <c r="DLT261" s="84"/>
      <c r="DLU261" s="84"/>
      <c r="DLV261" s="84"/>
      <c r="DLW261" s="84"/>
      <c r="DLX261" s="84"/>
      <c r="DLY261" s="84"/>
      <c r="DLZ261" s="84"/>
      <c r="DMA261" s="84"/>
      <c r="DMB261" s="84"/>
      <c r="DMC261" s="84"/>
      <c r="DMD261" s="84"/>
      <c r="DME261" s="84"/>
      <c r="DMF261" s="84"/>
      <c r="DMG261" s="84"/>
      <c r="DMH261" s="84"/>
      <c r="DMI261" s="84"/>
      <c r="DMJ261" s="84"/>
      <c r="DMK261" s="84"/>
      <c r="DML261" s="84"/>
      <c r="DMM261" s="84"/>
      <c r="DMN261" s="84"/>
      <c r="DMO261" s="84"/>
      <c r="DMP261" s="84"/>
      <c r="DMQ261" s="84"/>
      <c r="DMR261" s="84"/>
      <c r="DMS261" s="84"/>
      <c r="DMT261" s="84"/>
      <c r="DMU261" s="84"/>
      <c r="DMV261" s="84"/>
      <c r="DMW261" s="84"/>
      <c r="DMX261" s="84"/>
      <c r="DMY261" s="84"/>
      <c r="DMZ261" s="84"/>
      <c r="DNA261" s="84"/>
      <c r="DNB261" s="84"/>
      <c r="DNC261" s="84"/>
      <c r="DND261" s="84"/>
      <c r="DNE261" s="84"/>
      <c r="DNF261" s="84"/>
      <c r="DNG261" s="84"/>
      <c r="DNH261" s="84"/>
      <c r="DNI261" s="84"/>
      <c r="DNJ261" s="84"/>
      <c r="DNK261" s="84"/>
      <c r="DNL261" s="84"/>
      <c r="DNM261" s="84"/>
      <c r="DNN261" s="84"/>
      <c r="DNO261" s="84"/>
      <c r="DNP261" s="84"/>
      <c r="DNQ261" s="84"/>
      <c r="DNR261" s="84"/>
      <c r="DNS261" s="84"/>
      <c r="DNT261" s="84"/>
      <c r="DNU261" s="84"/>
      <c r="DNV261" s="84"/>
      <c r="DNW261" s="84"/>
      <c r="DNX261" s="84"/>
      <c r="DNY261" s="84"/>
      <c r="DNZ261" s="84"/>
      <c r="DOA261" s="84"/>
      <c r="DOB261" s="84"/>
      <c r="DOC261" s="84"/>
      <c r="DOD261" s="84"/>
      <c r="DOE261" s="84"/>
      <c r="DOF261" s="84"/>
      <c r="DOG261" s="84"/>
      <c r="DOH261" s="84"/>
      <c r="DOI261" s="84"/>
      <c r="DOJ261" s="84"/>
      <c r="DOK261" s="84"/>
      <c r="DOL261" s="84"/>
      <c r="DOM261" s="84"/>
      <c r="DON261" s="84"/>
      <c r="DOO261" s="84"/>
      <c r="DOP261" s="84"/>
      <c r="DOQ261" s="84"/>
      <c r="DOR261" s="84"/>
      <c r="DOS261" s="84"/>
      <c r="DOT261" s="84"/>
      <c r="DOU261" s="84"/>
      <c r="DOV261" s="84"/>
      <c r="DOW261" s="84"/>
      <c r="DOX261" s="84"/>
      <c r="DOY261" s="84"/>
      <c r="DOZ261" s="84"/>
      <c r="DPA261" s="84"/>
      <c r="DPB261" s="84"/>
      <c r="DPC261" s="84"/>
      <c r="DPD261" s="84"/>
      <c r="DPE261" s="84"/>
      <c r="DPF261" s="84"/>
      <c r="DPG261" s="84"/>
      <c r="DPH261" s="84"/>
      <c r="DPI261" s="84"/>
      <c r="DPJ261" s="84"/>
      <c r="DPK261" s="84"/>
      <c r="DPL261" s="84"/>
      <c r="DPM261" s="84"/>
      <c r="DPN261" s="84"/>
      <c r="DPO261" s="84"/>
      <c r="DPP261" s="84"/>
      <c r="DPQ261" s="84"/>
      <c r="DPR261" s="84"/>
      <c r="DPS261" s="84"/>
      <c r="DPT261" s="84"/>
      <c r="DPU261" s="84"/>
      <c r="DPV261" s="84"/>
      <c r="DPW261" s="84"/>
      <c r="DPX261" s="84"/>
      <c r="DPY261" s="84"/>
      <c r="DPZ261" s="84"/>
      <c r="DQA261" s="84"/>
      <c r="DQB261" s="84"/>
      <c r="DQC261" s="84"/>
      <c r="DQD261" s="84"/>
      <c r="DQE261" s="84"/>
      <c r="DQF261" s="84"/>
      <c r="DQG261" s="84"/>
      <c r="DQH261" s="84"/>
      <c r="DQI261" s="84"/>
      <c r="DQJ261" s="84"/>
      <c r="DQK261" s="84"/>
      <c r="DQL261" s="84"/>
      <c r="DQM261" s="84"/>
      <c r="DQN261" s="84"/>
      <c r="DQO261" s="84"/>
      <c r="DQP261" s="84"/>
      <c r="DQQ261" s="84"/>
      <c r="DQR261" s="84"/>
      <c r="DQS261" s="84"/>
      <c r="DQT261" s="84"/>
      <c r="DQU261" s="84"/>
      <c r="DQV261" s="84"/>
      <c r="DQW261" s="84"/>
      <c r="DQX261" s="84"/>
      <c r="DQY261" s="84"/>
      <c r="DQZ261" s="84"/>
      <c r="DRA261" s="84"/>
      <c r="DRB261" s="84"/>
      <c r="DRC261" s="84"/>
      <c r="DRD261" s="84"/>
      <c r="DRE261" s="84"/>
      <c r="DRF261" s="84"/>
      <c r="DRG261" s="84"/>
      <c r="DRH261" s="84"/>
      <c r="DRI261" s="84"/>
      <c r="DRJ261" s="84"/>
      <c r="DRK261" s="84"/>
      <c r="DRL261" s="84"/>
      <c r="DRM261" s="84"/>
      <c r="DRN261" s="84"/>
      <c r="DRO261" s="84"/>
      <c r="DRP261" s="84"/>
      <c r="DRQ261" s="84"/>
      <c r="DRR261" s="84"/>
      <c r="DRS261" s="84"/>
      <c r="DRT261" s="84"/>
      <c r="DRU261" s="84"/>
      <c r="DRV261" s="84"/>
      <c r="DRW261" s="84"/>
      <c r="DRX261" s="84"/>
      <c r="DRY261" s="84"/>
      <c r="DRZ261" s="84"/>
      <c r="DSA261" s="84"/>
      <c r="DSB261" s="84"/>
      <c r="DSC261" s="84"/>
      <c r="DSD261" s="84"/>
      <c r="DSE261" s="84"/>
      <c r="DSF261" s="84"/>
      <c r="DSG261" s="84"/>
      <c r="DSH261" s="84"/>
      <c r="DSI261" s="84"/>
      <c r="DSJ261" s="84"/>
      <c r="DSK261" s="84"/>
      <c r="DSL261" s="84"/>
      <c r="DSM261" s="84"/>
      <c r="DSN261" s="84"/>
      <c r="DSO261" s="84"/>
      <c r="DSP261" s="84"/>
      <c r="DSQ261" s="84"/>
      <c r="DSR261" s="84"/>
      <c r="DSS261" s="84"/>
      <c r="DST261" s="84"/>
      <c r="DSU261" s="84"/>
      <c r="DSV261" s="84"/>
      <c r="DSW261" s="84"/>
      <c r="DSX261" s="84"/>
      <c r="DSY261" s="84"/>
      <c r="DSZ261" s="84"/>
      <c r="DTA261" s="84"/>
      <c r="DTB261" s="84"/>
      <c r="DTC261" s="84"/>
      <c r="DTD261" s="84"/>
      <c r="DTE261" s="84"/>
      <c r="DTF261" s="84"/>
      <c r="DTG261" s="84"/>
      <c r="DTH261" s="84"/>
      <c r="DTI261" s="84"/>
      <c r="DTJ261" s="84"/>
      <c r="DTK261" s="84"/>
      <c r="DTL261" s="84"/>
      <c r="DTM261" s="84"/>
      <c r="DTN261" s="84"/>
      <c r="DTO261" s="84"/>
      <c r="DTP261" s="84"/>
      <c r="DTQ261" s="84"/>
      <c r="DTR261" s="84"/>
      <c r="DTS261" s="84"/>
      <c r="DTT261" s="84"/>
      <c r="DTU261" s="84"/>
      <c r="DTV261" s="84"/>
      <c r="DTW261" s="84"/>
      <c r="DTX261" s="84"/>
      <c r="DTY261" s="84"/>
      <c r="DTZ261" s="84"/>
      <c r="DUA261" s="84"/>
      <c r="DUB261" s="84"/>
      <c r="DUC261" s="84"/>
      <c r="DUD261" s="84"/>
      <c r="DUE261" s="84"/>
      <c r="DUF261" s="84"/>
      <c r="DUG261" s="84"/>
      <c r="DUH261" s="84"/>
      <c r="DUI261" s="84"/>
      <c r="DUJ261" s="84"/>
      <c r="DUK261" s="84"/>
      <c r="DUL261" s="84"/>
      <c r="DUM261" s="84"/>
      <c r="DUN261" s="84"/>
      <c r="DUO261" s="84"/>
      <c r="DUP261" s="84"/>
      <c r="DUQ261" s="84"/>
      <c r="DUR261" s="84"/>
      <c r="DUS261" s="84"/>
      <c r="DUT261" s="84"/>
      <c r="DUU261" s="84"/>
      <c r="DUV261" s="84"/>
      <c r="DUW261" s="84"/>
      <c r="DUX261" s="84"/>
      <c r="DUY261" s="84"/>
      <c r="DUZ261" s="84"/>
      <c r="DVA261" s="84"/>
      <c r="DVB261" s="84"/>
      <c r="DVC261" s="84"/>
      <c r="DVD261" s="84"/>
      <c r="DVE261" s="84"/>
      <c r="DVF261" s="84"/>
      <c r="DVG261" s="84"/>
      <c r="DVH261" s="84"/>
      <c r="DVI261" s="84"/>
      <c r="DVJ261" s="84"/>
      <c r="DVK261" s="84"/>
      <c r="DVL261" s="84"/>
      <c r="DVM261" s="84"/>
      <c r="DVN261" s="84"/>
      <c r="DVO261" s="84"/>
      <c r="DVP261" s="84"/>
      <c r="DVQ261" s="84"/>
      <c r="DVR261" s="84"/>
      <c r="DVS261" s="84"/>
      <c r="DVT261" s="84"/>
      <c r="DVU261" s="84"/>
      <c r="DVV261" s="84"/>
      <c r="DVW261" s="84"/>
      <c r="DVX261" s="84"/>
      <c r="DVY261" s="84"/>
      <c r="DVZ261" s="84"/>
      <c r="DWA261" s="84"/>
      <c r="DWB261" s="84"/>
      <c r="DWC261" s="84"/>
      <c r="DWD261" s="84"/>
      <c r="DWE261" s="84"/>
      <c r="DWF261" s="84"/>
      <c r="DWG261" s="84"/>
      <c r="DWH261" s="84"/>
      <c r="DWI261" s="84"/>
      <c r="DWJ261" s="84"/>
      <c r="DWK261" s="84"/>
      <c r="DWL261" s="84"/>
      <c r="DWM261" s="84"/>
      <c r="DWN261" s="84"/>
      <c r="DWO261" s="84"/>
      <c r="DWP261" s="84"/>
      <c r="DWQ261" s="84"/>
      <c r="DWR261" s="84"/>
      <c r="DWS261" s="84"/>
      <c r="DWT261" s="84"/>
      <c r="DWU261" s="84"/>
      <c r="DWV261" s="84"/>
      <c r="DWW261" s="84"/>
      <c r="DWX261" s="84"/>
      <c r="DWY261" s="84"/>
      <c r="DWZ261" s="84"/>
      <c r="DXA261" s="84"/>
      <c r="DXB261" s="84"/>
      <c r="DXC261" s="84"/>
      <c r="DXD261" s="84"/>
      <c r="DXE261" s="84"/>
      <c r="DXF261" s="84"/>
      <c r="DXG261" s="84"/>
      <c r="DXH261" s="84"/>
      <c r="DXI261" s="84"/>
      <c r="DXJ261" s="84"/>
      <c r="DXK261" s="84"/>
      <c r="DXL261" s="84"/>
      <c r="DXM261" s="84"/>
      <c r="DXN261" s="84"/>
      <c r="DXO261" s="84"/>
      <c r="DXP261" s="84"/>
      <c r="DXQ261" s="84"/>
      <c r="DXR261" s="84"/>
      <c r="DXS261" s="84"/>
      <c r="DXT261" s="84"/>
      <c r="DXU261" s="84"/>
      <c r="DXV261" s="84"/>
      <c r="DXW261" s="84"/>
      <c r="DXX261" s="84"/>
      <c r="DXY261" s="84"/>
      <c r="DXZ261" s="84"/>
      <c r="DYA261" s="84"/>
      <c r="DYB261" s="84"/>
      <c r="DYC261" s="84"/>
      <c r="DYD261" s="84"/>
      <c r="DYE261" s="84"/>
      <c r="DYF261" s="84"/>
      <c r="DYG261" s="84"/>
      <c r="DYH261" s="84"/>
      <c r="DYI261" s="84"/>
      <c r="DYJ261" s="84"/>
      <c r="DYK261" s="84"/>
      <c r="DYL261" s="84"/>
      <c r="DYM261" s="84"/>
      <c r="DYN261" s="84"/>
      <c r="DYO261" s="84"/>
      <c r="DYP261" s="84"/>
      <c r="DYQ261" s="84"/>
      <c r="DYR261" s="84"/>
      <c r="DYS261" s="84"/>
      <c r="DYT261" s="84"/>
      <c r="DYU261" s="84"/>
      <c r="DYV261" s="84"/>
      <c r="DYW261" s="84"/>
      <c r="DYX261" s="84"/>
      <c r="DYY261" s="84"/>
      <c r="DYZ261" s="84"/>
      <c r="DZA261" s="84"/>
      <c r="DZB261" s="84"/>
      <c r="DZC261" s="84"/>
      <c r="DZD261" s="84"/>
      <c r="DZE261" s="84"/>
      <c r="DZF261" s="84"/>
      <c r="DZG261" s="84"/>
      <c r="DZH261" s="84"/>
      <c r="DZI261" s="84"/>
      <c r="DZJ261" s="84"/>
      <c r="DZK261" s="84"/>
      <c r="DZL261" s="84"/>
      <c r="DZM261" s="84"/>
      <c r="DZN261" s="84"/>
      <c r="DZO261" s="84"/>
      <c r="DZP261" s="84"/>
      <c r="DZQ261" s="84"/>
      <c r="DZR261" s="84"/>
      <c r="DZS261" s="84"/>
      <c r="DZT261" s="84"/>
      <c r="DZU261" s="84"/>
      <c r="DZV261" s="84"/>
      <c r="DZW261" s="84"/>
      <c r="DZX261" s="84"/>
      <c r="DZY261" s="84"/>
      <c r="DZZ261" s="84"/>
      <c r="EAA261" s="84"/>
      <c r="EAB261" s="84"/>
      <c r="EAC261" s="84"/>
      <c r="EAD261" s="84"/>
      <c r="EAE261" s="84"/>
      <c r="EAF261" s="84"/>
      <c r="EAG261" s="84"/>
      <c r="EAH261" s="84"/>
      <c r="EAI261" s="84"/>
      <c r="EAJ261" s="84"/>
      <c r="EAK261" s="84"/>
      <c r="EAL261" s="84"/>
      <c r="EAM261" s="84"/>
      <c r="EAN261" s="84"/>
      <c r="EAO261" s="84"/>
      <c r="EAP261" s="84"/>
      <c r="EAQ261" s="84"/>
      <c r="EAR261" s="84"/>
      <c r="EAS261" s="84"/>
      <c r="EAT261" s="84"/>
      <c r="EAU261" s="84"/>
      <c r="EAV261" s="84"/>
      <c r="EAW261" s="84"/>
      <c r="EAX261" s="84"/>
      <c r="EAY261" s="84"/>
      <c r="EAZ261" s="84"/>
      <c r="EBA261" s="84"/>
      <c r="EBB261" s="84"/>
      <c r="EBC261" s="84"/>
      <c r="EBD261" s="84"/>
      <c r="EBE261" s="84"/>
      <c r="EBF261" s="84"/>
      <c r="EBG261" s="84"/>
      <c r="EBH261" s="84"/>
      <c r="EBI261" s="84"/>
      <c r="EBJ261" s="84"/>
      <c r="EBK261" s="84"/>
      <c r="EBL261" s="84"/>
      <c r="EBM261" s="84"/>
      <c r="EBN261" s="84"/>
      <c r="EBO261" s="84"/>
      <c r="EBP261" s="84"/>
      <c r="EBQ261" s="84"/>
      <c r="EBR261" s="84"/>
      <c r="EBS261" s="84"/>
      <c r="EBT261" s="84"/>
      <c r="EBU261" s="84"/>
      <c r="EBV261" s="84"/>
      <c r="EBW261" s="84"/>
      <c r="EBX261" s="84"/>
      <c r="EBY261" s="84"/>
      <c r="EBZ261" s="84"/>
      <c r="ECA261" s="84"/>
      <c r="ECB261" s="84"/>
      <c r="ECC261" s="84"/>
      <c r="ECD261" s="84"/>
      <c r="ECE261" s="84"/>
      <c r="ECF261" s="84"/>
      <c r="ECG261" s="84"/>
      <c r="ECH261" s="84"/>
      <c r="ECI261" s="84"/>
      <c r="ECJ261" s="84"/>
      <c r="ECK261" s="84"/>
      <c r="ECL261" s="84"/>
      <c r="ECM261" s="84"/>
      <c r="ECN261" s="84"/>
      <c r="ECO261" s="84"/>
      <c r="ECP261" s="84"/>
      <c r="ECQ261" s="84"/>
      <c r="ECR261" s="84"/>
      <c r="ECS261" s="84"/>
      <c r="ECT261" s="84"/>
      <c r="ECU261" s="84"/>
      <c r="ECV261" s="84"/>
      <c r="ECW261" s="84"/>
      <c r="ECX261" s="84"/>
      <c r="ECY261" s="84"/>
      <c r="ECZ261" s="84"/>
      <c r="EDA261" s="84"/>
      <c r="EDB261" s="84"/>
      <c r="EDC261" s="84"/>
      <c r="EDD261" s="84"/>
      <c r="EDE261" s="84"/>
      <c r="EDF261" s="84"/>
      <c r="EDG261" s="84"/>
      <c r="EDH261" s="84"/>
      <c r="EDI261" s="84"/>
      <c r="EDJ261" s="84"/>
      <c r="EDK261" s="84"/>
      <c r="EDL261" s="84"/>
      <c r="EDM261" s="84"/>
      <c r="EDN261" s="84"/>
      <c r="EDO261" s="84"/>
      <c r="EDP261" s="84"/>
      <c r="EDQ261" s="84"/>
      <c r="EDR261" s="84"/>
      <c r="EDS261" s="84"/>
      <c r="EDT261" s="84"/>
      <c r="EDU261" s="84"/>
      <c r="EDV261" s="84"/>
      <c r="EDW261" s="84"/>
      <c r="EDX261" s="84"/>
      <c r="EDY261" s="84"/>
      <c r="EDZ261" s="84"/>
      <c r="EEA261" s="84"/>
      <c r="EEB261" s="84"/>
      <c r="EEC261" s="84"/>
      <c r="EED261" s="84"/>
      <c r="EEE261" s="84"/>
      <c r="EEF261" s="84"/>
      <c r="EEG261" s="84"/>
      <c r="EEH261" s="84"/>
      <c r="EEI261" s="84"/>
      <c r="EEJ261" s="84"/>
      <c r="EEK261" s="84"/>
      <c r="EEL261" s="84"/>
      <c r="EEM261" s="84"/>
      <c r="EEN261" s="84"/>
      <c r="EEO261" s="84"/>
      <c r="EEP261" s="84"/>
      <c r="EEQ261" s="84"/>
      <c r="EER261" s="84"/>
      <c r="EES261" s="84"/>
      <c r="EET261" s="84"/>
      <c r="EEU261" s="84"/>
      <c r="EEV261" s="84"/>
      <c r="EEW261" s="84"/>
      <c r="EEX261" s="84"/>
      <c r="EEY261" s="84"/>
      <c r="EEZ261" s="84"/>
      <c r="EFA261" s="84"/>
      <c r="EFB261" s="84"/>
      <c r="EFC261" s="84"/>
      <c r="EFD261" s="84"/>
      <c r="EFE261" s="84"/>
      <c r="EFF261" s="84"/>
      <c r="EFG261" s="84"/>
      <c r="EFH261" s="84"/>
      <c r="EFI261" s="84"/>
      <c r="EFJ261" s="84"/>
      <c r="EFK261" s="84"/>
      <c r="EFL261" s="84"/>
      <c r="EFM261" s="84"/>
      <c r="EFN261" s="84"/>
      <c r="EFO261" s="84"/>
      <c r="EFP261" s="84"/>
      <c r="EFQ261" s="84"/>
      <c r="EFR261" s="84"/>
      <c r="EFS261" s="84"/>
      <c r="EFT261" s="84"/>
      <c r="EFU261" s="84"/>
      <c r="EFV261" s="84"/>
      <c r="EFW261" s="84"/>
      <c r="EFX261" s="84"/>
      <c r="EFY261" s="84"/>
      <c r="EFZ261" s="84"/>
      <c r="EGA261" s="84"/>
      <c r="EGB261" s="84"/>
      <c r="EGC261" s="84"/>
      <c r="EGD261" s="84"/>
      <c r="EGE261" s="84"/>
      <c r="EGF261" s="84"/>
      <c r="EGG261" s="84"/>
      <c r="EGH261" s="84"/>
      <c r="EGI261" s="84"/>
      <c r="EGJ261" s="84"/>
      <c r="EGK261" s="84"/>
      <c r="EGL261" s="84"/>
      <c r="EGM261" s="84"/>
      <c r="EGN261" s="84"/>
      <c r="EGO261" s="84"/>
      <c r="EGP261" s="84"/>
      <c r="EGQ261" s="84"/>
      <c r="EGR261" s="84"/>
      <c r="EGS261" s="84"/>
      <c r="EGT261" s="84"/>
      <c r="EGU261" s="84"/>
      <c r="EGV261" s="84"/>
      <c r="EGW261" s="84"/>
      <c r="EGX261" s="84"/>
      <c r="EGY261" s="84"/>
      <c r="EGZ261" s="84"/>
      <c r="EHA261" s="84"/>
      <c r="EHB261" s="84"/>
      <c r="EHC261" s="84"/>
      <c r="EHD261" s="84"/>
      <c r="EHE261" s="84"/>
      <c r="EHF261" s="84"/>
      <c r="EHG261" s="84"/>
      <c r="EHH261" s="84"/>
      <c r="EHI261" s="84"/>
      <c r="EHJ261" s="84"/>
      <c r="EHK261" s="84"/>
      <c r="EHL261" s="84"/>
      <c r="EHM261" s="84"/>
      <c r="EHN261" s="84"/>
      <c r="EHO261" s="84"/>
      <c r="EHP261" s="84"/>
      <c r="EHQ261" s="84"/>
      <c r="EHR261" s="84"/>
      <c r="EHS261" s="84"/>
      <c r="EHT261" s="84"/>
      <c r="EHU261" s="84"/>
      <c r="EHV261" s="84"/>
      <c r="EHW261" s="84"/>
      <c r="EHX261" s="84"/>
      <c r="EHY261" s="84"/>
      <c r="EHZ261" s="84"/>
      <c r="EIA261" s="84"/>
      <c r="EIB261" s="84"/>
      <c r="EIC261" s="84"/>
      <c r="EID261" s="84"/>
      <c r="EIE261" s="84"/>
      <c r="EIF261" s="84"/>
      <c r="EIG261" s="84"/>
      <c r="EIH261" s="84"/>
      <c r="EII261" s="84"/>
      <c r="EIJ261" s="84"/>
      <c r="EIK261" s="84"/>
      <c r="EIL261" s="84"/>
      <c r="EIM261" s="84"/>
      <c r="EIN261" s="84"/>
      <c r="EIO261" s="84"/>
      <c r="EIP261" s="84"/>
      <c r="EIQ261" s="84"/>
      <c r="EIR261" s="84"/>
      <c r="EIS261" s="84"/>
      <c r="EIT261" s="84"/>
      <c r="EIU261" s="84"/>
      <c r="EIV261" s="84"/>
      <c r="EIW261" s="84"/>
      <c r="EIX261" s="84"/>
      <c r="EIY261" s="84"/>
      <c r="EIZ261" s="84"/>
      <c r="EJA261" s="84"/>
      <c r="EJB261" s="84"/>
      <c r="EJC261" s="84"/>
      <c r="EJD261" s="84"/>
      <c r="EJE261" s="84"/>
      <c r="EJF261" s="84"/>
      <c r="EJG261" s="84"/>
      <c r="EJH261" s="84"/>
      <c r="EJI261" s="84"/>
      <c r="EJJ261" s="84"/>
      <c r="EJK261" s="84"/>
      <c r="EJL261" s="84"/>
      <c r="EJM261" s="84"/>
      <c r="EJN261" s="84"/>
      <c r="EJO261" s="84"/>
      <c r="EJP261" s="84"/>
      <c r="EJQ261" s="84"/>
      <c r="EJR261" s="84"/>
      <c r="EJS261" s="84"/>
      <c r="EJT261" s="84"/>
      <c r="EJU261" s="84"/>
      <c r="EJV261" s="84"/>
      <c r="EJW261" s="84"/>
      <c r="EJX261" s="84"/>
      <c r="EJY261" s="84"/>
      <c r="EJZ261" s="84"/>
      <c r="EKA261" s="84"/>
      <c r="EKB261" s="84"/>
      <c r="EKC261" s="84"/>
      <c r="EKD261" s="84"/>
      <c r="EKE261" s="84"/>
      <c r="EKF261" s="84"/>
      <c r="EKG261" s="84"/>
      <c r="EKH261" s="84"/>
      <c r="EKI261" s="84"/>
      <c r="EKJ261" s="84"/>
      <c r="EKK261" s="84"/>
      <c r="EKL261" s="84"/>
      <c r="EKM261" s="84"/>
      <c r="EKN261" s="84"/>
      <c r="EKO261" s="84"/>
      <c r="EKP261" s="84"/>
      <c r="EKQ261" s="84"/>
      <c r="EKR261" s="84"/>
      <c r="EKS261" s="84"/>
      <c r="EKT261" s="84"/>
      <c r="EKU261" s="84"/>
      <c r="EKV261" s="84"/>
      <c r="EKW261" s="84"/>
      <c r="EKX261" s="84"/>
      <c r="EKY261" s="84"/>
      <c r="EKZ261" s="84"/>
      <c r="ELA261" s="84"/>
      <c r="ELB261" s="84"/>
      <c r="ELC261" s="84"/>
      <c r="ELD261" s="84"/>
      <c r="ELE261" s="84"/>
      <c r="ELF261" s="84"/>
      <c r="ELG261" s="84"/>
      <c r="ELH261" s="84"/>
      <c r="ELI261" s="84"/>
      <c r="ELJ261" s="84"/>
      <c r="ELK261" s="84"/>
      <c r="ELL261" s="84"/>
      <c r="ELM261" s="84"/>
      <c r="ELN261" s="84"/>
      <c r="ELO261" s="84"/>
      <c r="ELP261" s="84"/>
      <c r="ELQ261" s="84"/>
      <c r="ELR261" s="84"/>
      <c r="ELS261" s="84"/>
      <c r="ELT261" s="84"/>
      <c r="ELU261" s="84"/>
      <c r="ELV261" s="84"/>
      <c r="ELW261" s="84"/>
      <c r="ELX261" s="84"/>
      <c r="ELY261" s="84"/>
      <c r="ELZ261" s="84"/>
      <c r="EMA261" s="84"/>
      <c r="EMB261" s="84"/>
      <c r="EMC261" s="84"/>
      <c r="EMD261" s="84"/>
      <c r="EME261" s="84"/>
      <c r="EMF261" s="84"/>
      <c r="EMG261" s="84"/>
      <c r="EMH261" s="84"/>
      <c r="EMI261" s="84"/>
      <c r="EMJ261" s="84"/>
      <c r="EMK261" s="84"/>
      <c r="EML261" s="84"/>
      <c r="EMM261" s="84"/>
      <c r="EMN261" s="84"/>
      <c r="EMO261" s="84"/>
      <c r="EMP261" s="84"/>
      <c r="EMQ261" s="84"/>
      <c r="EMR261" s="84"/>
      <c r="EMS261" s="84"/>
      <c r="EMT261" s="84"/>
      <c r="EMU261" s="84"/>
      <c r="EMV261" s="84"/>
      <c r="EMW261" s="84"/>
      <c r="EMX261" s="84"/>
      <c r="EMY261" s="84"/>
      <c r="EMZ261" s="84"/>
      <c r="ENA261" s="84"/>
      <c r="ENB261" s="84"/>
      <c r="ENC261" s="84"/>
      <c r="END261" s="84"/>
      <c r="ENE261" s="84"/>
      <c r="ENF261" s="84"/>
      <c r="ENG261" s="84"/>
      <c r="ENH261" s="84"/>
      <c r="ENI261" s="84"/>
      <c r="ENJ261" s="84"/>
      <c r="ENK261" s="84"/>
      <c r="ENL261" s="84"/>
      <c r="ENM261" s="84"/>
      <c r="ENN261" s="84"/>
      <c r="ENO261" s="84"/>
      <c r="ENP261" s="84"/>
      <c r="ENQ261" s="84"/>
      <c r="ENR261" s="84"/>
      <c r="ENS261" s="84"/>
      <c r="ENT261" s="84"/>
      <c r="ENU261" s="84"/>
      <c r="ENV261" s="84"/>
      <c r="ENW261" s="84"/>
      <c r="ENX261" s="84"/>
      <c r="ENY261" s="84"/>
      <c r="ENZ261" s="84"/>
      <c r="EOA261" s="84"/>
      <c r="EOB261" s="84"/>
      <c r="EOC261" s="84"/>
      <c r="EOD261" s="84"/>
      <c r="EOE261" s="84"/>
      <c r="EOF261" s="84"/>
      <c r="EOG261" s="84"/>
      <c r="EOH261" s="84"/>
      <c r="EOI261" s="84"/>
      <c r="EOJ261" s="84"/>
      <c r="EOK261" s="84"/>
      <c r="EOL261" s="84"/>
      <c r="EOM261" s="84"/>
      <c r="EON261" s="84"/>
      <c r="EOO261" s="84"/>
      <c r="EOP261" s="84"/>
      <c r="EOQ261" s="84"/>
      <c r="EOR261" s="84"/>
      <c r="EOS261" s="84"/>
      <c r="EOT261" s="84"/>
      <c r="EOU261" s="84"/>
      <c r="EOV261" s="84"/>
      <c r="EOW261" s="84"/>
      <c r="EOX261" s="84"/>
      <c r="EOY261" s="84"/>
      <c r="EOZ261" s="84"/>
      <c r="EPA261" s="84"/>
      <c r="EPB261" s="84"/>
      <c r="EPC261" s="84"/>
      <c r="EPD261" s="84"/>
      <c r="EPE261" s="84"/>
      <c r="EPF261" s="84"/>
      <c r="EPG261" s="84"/>
      <c r="EPH261" s="84"/>
      <c r="EPI261" s="84"/>
      <c r="EPJ261" s="84"/>
      <c r="EPK261" s="84"/>
      <c r="EPL261" s="84"/>
      <c r="EPM261" s="84"/>
      <c r="EPN261" s="84"/>
      <c r="EPO261" s="84"/>
      <c r="EPP261" s="84"/>
      <c r="EPQ261" s="84"/>
      <c r="EPR261" s="84"/>
      <c r="EPS261" s="84"/>
      <c r="EPT261" s="84"/>
      <c r="EPU261" s="84"/>
      <c r="EPV261" s="84"/>
      <c r="EPW261" s="84"/>
      <c r="EPX261" s="84"/>
      <c r="EPY261" s="84"/>
      <c r="EPZ261" s="84"/>
      <c r="EQA261" s="84"/>
      <c r="EQB261" s="84"/>
      <c r="EQC261" s="84"/>
      <c r="EQD261" s="84"/>
      <c r="EQE261" s="84"/>
      <c r="EQF261" s="84"/>
      <c r="EQG261" s="84"/>
      <c r="EQH261" s="84"/>
      <c r="EQI261" s="84"/>
      <c r="EQJ261" s="84"/>
      <c r="EQK261" s="84"/>
      <c r="EQL261" s="84"/>
      <c r="EQM261" s="84"/>
      <c r="EQN261" s="84"/>
      <c r="EQO261" s="84"/>
      <c r="EQP261" s="84"/>
      <c r="EQQ261" s="84"/>
      <c r="EQR261" s="84"/>
      <c r="EQS261" s="84"/>
      <c r="EQT261" s="84"/>
      <c r="EQU261" s="84"/>
      <c r="EQV261" s="84"/>
      <c r="EQW261" s="84"/>
      <c r="EQX261" s="84"/>
      <c r="EQY261" s="84"/>
      <c r="EQZ261" s="84"/>
      <c r="ERA261" s="84"/>
      <c r="ERB261" s="84"/>
      <c r="ERC261" s="84"/>
      <c r="ERD261" s="84"/>
      <c r="ERE261" s="84"/>
      <c r="ERF261" s="84"/>
      <c r="ERG261" s="84"/>
      <c r="ERH261" s="84"/>
      <c r="ERI261" s="84"/>
      <c r="ERJ261" s="84"/>
      <c r="ERK261" s="84"/>
      <c r="ERL261" s="84"/>
      <c r="ERM261" s="84"/>
      <c r="ERN261" s="84"/>
      <c r="ERO261" s="84"/>
      <c r="ERP261" s="84"/>
      <c r="ERQ261" s="84"/>
      <c r="ERR261" s="84"/>
      <c r="ERS261" s="84"/>
      <c r="ERT261" s="84"/>
      <c r="ERU261" s="84"/>
      <c r="ERV261" s="84"/>
      <c r="ERW261" s="84"/>
      <c r="ERX261" s="84"/>
      <c r="ERY261" s="84"/>
      <c r="ERZ261" s="84"/>
      <c r="ESA261" s="84"/>
      <c r="ESB261" s="84"/>
      <c r="ESC261" s="84"/>
      <c r="ESD261" s="84"/>
      <c r="ESE261" s="84"/>
      <c r="ESF261" s="84"/>
      <c r="ESG261" s="84"/>
      <c r="ESH261" s="84"/>
      <c r="ESI261" s="84"/>
      <c r="ESJ261" s="84"/>
      <c r="ESK261" s="84"/>
      <c r="ESL261" s="84"/>
      <c r="ESM261" s="84"/>
      <c r="ESN261" s="84"/>
      <c r="ESO261" s="84"/>
      <c r="ESP261" s="84"/>
      <c r="ESQ261" s="84"/>
      <c r="ESR261" s="84"/>
      <c r="ESS261" s="84"/>
      <c r="EST261" s="84"/>
      <c r="ESU261" s="84"/>
      <c r="ESV261" s="84"/>
      <c r="ESW261" s="84"/>
      <c r="ESX261" s="84"/>
      <c r="ESY261" s="84"/>
      <c r="ESZ261" s="84"/>
      <c r="ETA261" s="84"/>
      <c r="ETB261" s="84"/>
      <c r="ETC261" s="84"/>
      <c r="ETD261" s="84"/>
      <c r="ETE261" s="84"/>
      <c r="ETF261" s="84"/>
      <c r="ETG261" s="84"/>
      <c r="ETH261" s="84"/>
      <c r="ETI261" s="84"/>
      <c r="ETJ261" s="84"/>
      <c r="ETK261" s="84"/>
      <c r="ETL261" s="84"/>
      <c r="ETM261" s="84"/>
      <c r="ETN261" s="84"/>
      <c r="ETO261" s="84"/>
      <c r="ETP261" s="84"/>
      <c r="ETQ261" s="84"/>
      <c r="ETR261" s="84"/>
      <c r="ETS261" s="84"/>
      <c r="ETT261" s="84"/>
      <c r="ETU261" s="84"/>
      <c r="ETV261" s="84"/>
      <c r="ETW261" s="84"/>
      <c r="ETX261" s="84"/>
      <c r="ETY261" s="84"/>
      <c r="ETZ261" s="84"/>
      <c r="EUA261" s="84"/>
      <c r="EUB261" s="84"/>
      <c r="EUC261" s="84"/>
      <c r="EUD261" s="84"/>
      <c r="EUE261" s="84"/>
      <c r="EUF261" s="84"/>
      <c r="EUG261" s="84"/>
      <c r="EUH261" s="84"/>
      <c r="EUI261" s="84"/>
      <c r="EUJ261" s="84"/>
      <c r="EUK261" s="84"/>
      <c r="EUL261" s="84"/>
      <c r="EUM261" s="84"/>
      <c r="EUN261" s="84"/>
      <c r="EUO261" s="84"/>
      <c r="EUP261" s="84"/>
      <c r="EUQ261" s="84"/>
      <c r="EUR261" s="84"/>
      <c r="EUS261" s="84"/>
      <c r="EUT261" s="84"/>
      <c r="EUU261" s="84"/>
      <c r="EUV261" s="84"/>
      <c r="EUW261" s="84"/>
      <c r="EUX261" s="84"/>
      <c r="EUY261" s="84"/>
      <c r="EUZ261" s="84"/>
      <c r="EVA261" s="84"/>
      <c r="EVB261" s="84"/>
      <c r="EVC261" s="84"/>
      <c r="EVD261" s="84"/>
      <c r="EVE261" s="84"/>
      <c r="EVF261" s="84"/>
      <c r="EVG261" s="84"/>
      <c r="EVH261" s="84"/>
      <c r="EVI261" s="84"/>
      <c r="EVJ261" s="84"/>
      <c r="EVK261" s="84"/>
      <c r="EVL261" s="84"/>
      <c r="EVM261" s="84"/>
      <c r="EVN261" s="84"/>
      <c r="EVO261" s="84"/>
      <c r="EVP261" s="84"/>
      <c r="EVQ261" s="84"/>
      <c r="EVR261" s="84"/>
      <c r="EVS261" s="84"/>
      <c r="EVT261" s="84"/>
      <c r="EVU261" s="84"/>
      <c r="EVV261" s="84"/>
      <c r="EVW261" s="84"/>
      <c r="EVX261" s="84"/>
      <c r="EVY261" s="84"/>
      <c r="EVZ261" s="84"/>
      <c r="EWA261" s="84"/>
      <c r="EWB261" s="84"/>
      <c r="EWC261" s="84"/>
      <c r="EWD261" s="84"/>
      <c r="EWE261" s="84"/>
      <c r="EWF261" s="84"/>
      <c r="EWG261" s="84"/>
      <c r="EWH261" s="84"/>
      <c r="EWI261" s="84"/>
      <c r="EWJ261" s="84"/>
      <c r="EWK261" s="84"/>
      <c r="EWL261" s="84"/>
      <c r="EWM261" s="84"/>
      <c r="EWN261" s="84"/>
      <c r="EWO261" s="84"/>
      <c r="EWP261" s="84"/>
      <c r="EWQ261" s="84"/>
      <c r="EWR261" s="84"/>
      <c r="EWS261" s="84"/>
      <c r="EWT261" s="84"/>
      <c r="EWU261" s="84"/>
      <c r="EWV261" s="84"/>
      <c r="EWW261" s="84"/>
      <c r="EWX261" s="84"/>
      <c r="EWY261" s="84"/>
      <c r="EWZ261" s="84"/>
      <c r="EXA261" s="84"/>
      <c r="EXB261" s="84"/>
      <c r="EXC261" s="84"/>
      <c r="EXD261" s="84"/>
      <c r="EXE261" s="84"/>
      <c r="EXF261" s="84"/>
      <c r="EXG261" s="84"/>
      <c r="EXH261" s="84"/>
      <c r="EXI261" s="84"/>
      <c r="EXJ261" s="84"/>
      <c r="EXK261" s="84"/>
      <c r="EXL261" s="84"/>
      <c r="EXM261" s="84"/>
      <c r="EXN261" s="84"/>
      <c r="EXO261" s="84"/>
      <c r="EXP261" s="84"/>
      <c r="EXQ261" s="84"/>
      <c r="EXR261" s="84"/>
      <c r="EXS261" s="84"/>
      <c r="EXT261" s="84"/>
      <c r="EXU261" s="84"/>
      <c r="EXV261" s="84"/>
      <c r="EXW261" s="84"/>
      <c r="EXX261" s="84"/>
      <c r="EXY261" s="84"/>
      <c r="EXZ261" s="84"/>
      <c r="EYA261" s="84"/>
      <c r="EYB261" s="84"/>
      <c r="EYC261" s="84"/>
      <c r="EYD261" s="84"/>
      <c r="EYE261" s="84"/>
      <c r="EYF261" s="84"/>
      <c r="EYG261" s="84"/>
      <c r="EYH261" s="84"/>
      <c r="EYI261" s="84"/>
      <c r="EYJ261" s="84"/>
      <c r="EYK261" s="84"/>
      <c r="EYL261" s="84"/>
      <c r="EYM261" s="84"/>
      <c r="EYN261" s="84"/>
      <c r="EYO261" s="84"/>
      <c r="EYP261" s="84"/>
      <c r="EYQ261" s="84"/>
      <c r="EYR261" s="84"/>
      <c r="EYS261" s="84"/>
      <c r="EYT261" s="84"/>
      <c r="EYU261" s="84"/>
      <c r="EYV261" s="84"/>
      <c r="EYW261" s="84"/>
      <c r="EYX261" s="84"/>
      <c r="EYY261" s="84"/>
      <c r="EYZ261" s="84"/>
      <c r="EZA261" s="84"/>
      <c r="EZB261" s="84"/>
      <c r="EZC261" s="84"/>
      <c r="EZD261" s="84"/>
      <c r="EZE261" s="84"/>
      <c r="EZF261" s="84"/>
      <c r="EZG261" s="84"/>
      <c r="EZH261" s="84"/>
      <c r="EZI261" s="84"/>
      <c r="EZJ261" s="84"/>
      <c r="EZK261" s="84"/>
      <c r="EZL261" s="84"/>
      <c r="EZM261" s="84"/>
      <c r="EZN261" s="84"/>
      <c r="EZO261" s="84"/>
      <c r="EZP261" s="84"/>
      <c r="EZQ261" s="84"/>
      <c r="EZR261" s="84"/>
      <c r="EZS261" s="84"/>
      <c r="EZT261" s="84"/>
      <c r="EZU261" s="84"/>
      <c r="EZV261" s="84"/>
      <c r="EZW261" s="84"/>
      <c r="EZX261" s="84"/>
      <c r="EZY261" s="84"/>
      <c r="EZZ261" s="84"/>
      <c r="FAA261" s="84"/>
      <c r="FAB261" s="84"/>
      <c r="FAC261" s="84"/>
      <c r="FAD261" s="84"/>
      <c r="FAE261" s="84"/>
      <c r="FAF261" s="84"/>
      <c r="FAG261" s="84"/>
      <c r="FAH261" s="84"/>
      <c r="FAI261" s="84"/>
      <c r="FAJ261" s="84"/>
      <c r="FAK261" s="84"/>
      <c r="FAL261" s="84"/>
      <c r="FAM261" s="84"/>
      <c r="FAN261" s="84"/>
      <c r="FAO261" s="84"/>
      <c r="FAP261" s="84"/>
      <c r="FAQ261" s="84"/>
      <c r="FAR261" s="84"/>
      <c r="FAS261" s="84"/>
      <c r="FAT261" s="84"/>
      <c r="FAU261" s="84"/>
      <c r="FAV261" s="84"/>
      <c r="FAW261" s="84"/>
      <c r="FAX261" s="84"/>
      <c r="FAY261" s="84"/>
      <c r="FAZ261" s="84"/>
      <c r="FBA261" s="84"/>
      <c r="FBB261" s="84"/>
      <c r="FBC261" s="84"/>
      <c r="FBD261" s="84"/>
      <c r="FBE261" s="84"/>
      <c r="FBF261" s="84"/>
      <c r="FBG261" s="84"/>
      <c r="FBH261" s="84"/>
      <c r="FBI261" s="84"/>
      <c r="FBJ261" s="84"/>
      <c r="FBK261" s="84"/>
      <c r="FBL261" s="84"/>
      <c r="FBM261" s="84"/>
      <c r="FBN261" s="84"/>
      <c r="FBO261" s="84"/>
      <c r="FBP261" s="84"/>
      <c r="FBQ261" s="84"/>
      <c r="FBR261" s="84"/>
      <c r="FBS261" s="84"/>
      <c r="FBT261" s="84"/>
      <c r="FBU261" s="84"/>
      <c r="FBV261" s="84"/>
      <c r="FBW261" s="84"/>
      <c r="FBX261" s="84"/>
      <c r="FBY261" s="84"/>
      <c r="FBZ261" s="84"/>
      <c r="FCA261" s="84"/>
      <c r="FCB261" s="84"/>
      <c r="FCC261" s="84"/>
      <c r="FCD261" s="84"/>
      <c r="FCE261" s="84"/>
      <c r="FCF261" s="84"/>
      <c r="FCG261" s="84"/>
      <c r="FCH261" s="84"/>
      <c r="FCI261" s="84"/>
      <c r="FCJ261" s="84"/>
      <c r="FCK261" s="84"/>
      <c r="FCL261" s="84"/>
      <c r="FCM261" s="84"/>
      <c r="FCN261" s="84"/>
      <c r="FCO261" s="84"/>
      <c r="FCP261" s="84"/>
      <c r="FCQ261" s="84"/>
      <c r="FCR261" s="84"/>
      <c r="FCS261" s="84"/>
      <c r="FCT261" s="84"/>
      <c r="FCU261" s="84"/>
      <c r="FCV261" s="84"/>
      <c r="FCW261" s="84"/>
      <c r="FCX261" s="84"/>
      <c r="FCY261" s="84"/>
      <c r="FCZ261" s="84"/>
      <c r="FDA261" s="84"/>
      <c r="FDB261" s="84"/>
      <c r="FDC261" s="84"/>
      <c r="FDD261" s="84"/>
      <c r="FDE261" s="84"/>
      <c r="FDF261" s="84"/>
      <c r="FDG261" s="84"/>
      <c r="FDH261" s="84"/>
      <c r="FDI261" s="84"/>
      <c r="FDJ261" s="84"/>
      <c r="FDK261" s="84"/>
      <c r="FDL261" s="84"/>
      <c r="FDM261" s="84"/>
      <c r="FDN261" s="84"/>
      <c r="FDO261" s="84"/>
      <c r="FDP261" s="84"/>
      <c r="FDQ261" s="84"/>
      <c r="FDR261" s="84"/>
      <c r="FDS261" s="84"/>
      <c r="FDT261" s="84"/>
      <c r="FDU261" s="84"/>
      <c r="FDV261" s="84"/>
      <c r="FDW261" s="84"/>
      <c r="FDX261" s="84"/>
      <c r="FDY261" s="84"/>
      <c r="FDZ261" s="84"/>
      <c r="FEA261" s="84"/>
      <c r="FEB261" s="84"/>
      <c r="FEC261" s="84"/>
      <c r="FED261" s="84"/>
      <c r="FEE261" s="84"/>
      <c r="FEF261" s="84"/>
      <c r="FEG261" s="84"/>
      <c r="FEH261" s="84"/>
      <c r="FEI261" s="84"/>
      <c r="FEJ261" s="84"/>
      <c r="FEK261" s="84"/>
      <c r="FEL261" s="84"/>
      <c r="FEM261" s="84"/>
      <c r="FEN261" s="84"/>
      <c r="FEO261" s="84"/>
      <c r="FEP261" s="84"/>
      <c r="FEQ261" s="84"/>
      <c r="FER261" s="84"/>
      <c r="FES261" s="84"/>
      <c r="FET261" s="84"/>
      <c r="FEU261" s="84"/>
      <c r="FEV261" s="84"/>
      <c r="FEW261" s="84"/>
      <c r="FEX261" s="84"/>
      <c r="FEY261" s="84"/>
      <c r="FEZ261" s="84"/>
      <c r="FFA261" s="84"/>
      <c r="FFB261" s="84"/>
      <c r="FFC261" s="84"/>
      <c r="FFD261" s="84"/>
      <c r="FFE261" s="84"/>
      <c r="FFF261" s="84"/>
      <c r="FFG261" s="84"/>
      <c r="FFH261" s="84"/>
      <c r="FFI261" s="84"/>
      <c r="FFJ261" s="84"/>
      <c r="FFK261" s="84"/>
      <c r="FFL261" s="84"/>
      <c r="FFM261" s="84"/>
      <c r="FFN261" s="84"/>
      <c r="FFO261" s="84"/>
      <c r="FFP261" s="84"/>
      <c r="FFQ261" s="84"/>
      <c r="FFR261" s="84"/>
      <c r="FFS261" s="84"/>
      <c r="FFT261" s="84"/>
      <c r="FFU261" s="84"/>
      <c r="FFV261" s="84"/>
      <c r="FFW261" s="84"/>
      <c r="FFX261" s="84"/>
      <c r="FFY261" s="84"/>
      <c r="FFZ261" s="84"/>
      <c r="FGA261" s="84"/>
      <c r="FGB261" s="84"/>
      <c r="FGC261" s="84"/>
      <c r="FGD261" s="84"/>
      <c r="FGE261" s="84"/>
      <c r="FGF261" s="84"/>
      <c r="FGG261" s="84"/>
      <c r="FGH261" s="84"/>
      <c r="FGI261" s="84"/>
      <c r="FGJ261" s="84"/>
      <c r="FGK261" s="84"/>
      <c r="FGL261" s="84"/>
      <c r="FGM261" s="84"/>
      <c r="FGN261" s="84"/>
      <c r="FGO261" s="84"/>
      <c r="FGP261" s="84"/>
      <c r="FGQ261" s="84"/>
      <c r="FGR261" s="84"/>
      <c r="FGS261" s="84"/>
      <c r="FGT261" s="84"/>
      <c r="FGU261" s="84"/>
      <c r="FGV261" s="84"/>
      <c r="FGW261" s="84"/>
      <c r="FGX261" s="84"/>
      <c r="FGY261" s="84"/>
      <c r="FGZ261" s="84"/>
      <c r="FHA261" s="84"/>
      <c r="FHB261" s="84"/>
      <c r="FHC261" s="84"/>
      <c r="FHD261" s="84"/>
      <c r="FHE261" s="84"/>
      <c r="FHF261" s="84"/>
      <c r="FHG261" s="84"/>
      <c r="FHH261" s="84"/>
      <c r="FHI261" s="84"/>
      <c r="FHJ261" s="84"/>
      <c r="FHK261" s="84"/>
      <c r="FHL261" s="84"/>
      <c r="FHM261" s="84"/>
      <c r="FHN261" s="84"/>
      <c r="FHO261" s="84"/>
      <c r="FHP261" s="84"/>
      <c r="FHQ261" s="84"/>
      <c r="FHR261" s="84"/>
      <c r="FHS261" s="84"/>
      <c r="FHT261" s="84"/>
      <c r="FHU261" s="84"/>
      <c r="FHV261" s="84"/>
      <c r="FHW261" s="84"/>
      <c r="FHX261" s="84"/>
      <c r="FHY261" s="84"/>
      <c r="FHZ261" s="84"/>
      <c r="FIA261" s="84"/>
      <c r="FIB261" s="84"/>
      <c r="FIC261" s="84"/>
      <c r="FID261" s="84"/>
      <c r="FIE261" s="84"/>
      <c r="FIF261" s="84"/>
      <c r="FIG261" s="84"/>
      <c r="FIH261" s="84"/>
      <c r="FII261" s="84"/>
      <c r="FIJ261" s="84"/>
      <c r="FIK261" s="84"/>
      <c r="FIL261" s="84"/>
      <c r="FIM261" s="84"/>
      <c r="FIN261" s="84"/>
      <c r="FIO261" s="84"/>
      <c r="FIP261" s="84"/>
      <c r="FIQ261" s="84"/>
      <c r="FIR261" s="84"/>
      <c r="FIS261" s="84"/>
      <c r="FIT261" s="84"/>
      <c r="FIU261" s="84"/>
      <c r="FIV261" s="84"/>
      <c r="FIW261" s="84"/>
      <c r="FIX261" s="84"/>
      <c r="FIY261" s="84"/>
      <c r="FIZ261" s="84"/>
      <c r="FJA261" s="84"/>
      <c r="FJB261" s="84"/>
      <c r="FJC261" s="84"/>
      <c r="FJD261" s="84"/>
      <c r="FJE261" s="84"/>
      <c r="FJF261" s="84"/>
      <c r="FJG261" s="84"/>
      <c r="FJH261" s="84"/>
      <c r="FJI261" s="84"/>
      <c r="FJJ261" s="84"/>
      <c r="FJK261" s="84"/>
      <c r="FJL261" s="84"/>
      <c r="FJM261" s="84"/>
      <c r="FJN261" s="84"/>
      <c r="FJO261" s="84"/>
      <c r="FJP261" s="84"/>
      <c r="FJQ261" s="84"/>
      <c r="FJR261" s="84"/>
      <c r="FJS261" s="84"/>
      <c r="FJT261" s="84"/>
      <c r="FJU261" s="84"/>
      <c r="FJV261" s="84"/>
      <c r="FJW261" s="84"/>
      <c r="FJX261" s="84"/>
      <c r="FJY261" s="84"/>
      <c r="FJZ261" s="84"/>
      <c r="FKA261" s="84"/>
      <c r="FKB261" s="84"/>
      <c r="FKC261" s="84"/>
      <c r="FKD261" s="84"/>
      <c r="FKE261" s="84"/>
      <c r="FKF261" s="84"/>
      <c r="FKG261" s="84"/>
      <c r="FKH261" s="84"/>
      <c r="FKI261" s="84"/>
      <c r="FKJ261" s="84"/>
      <c r="FKK261" s="84"/>
      <c r="FKL261" s="84"/>
      <c r="FKM261" s="84"/>
      <c r="FKN261" s="84"/>
      <c r="FKO261" s="84"/>
      <c r="FKP261" s="84"/>
      <c r="FKQ261" s="84"/>
      <c r="FKR261" s="84"/>
      <c r="FKS261" s="84"/>
      <c r="FKT261" s="84"/>
      <c r="FKU261" s="84"/>
      <c r="FKV261" s="84"/>
      <c r="FKW261" s="84"/>
      <c r="FKX261" s="84"/>
      <c r="FKY261" s="84"/>
      <c r="FKZ261" s="84"/>
      <c r="FLA261" s="84"/>
      <c r="FLB261" s="84"/>
      <c r="FLC261" s="84"/>
      <c r="FLD261" s="84"/>
      <c r="FLE261" s="84"/>
      <c r="FLF261" s="84"/>
      <c r="FLG261" s="84"/>
      <c r="FLH261" s="84"/>
      <c r="FLI261" s="84"/>
      <c r="FLJ261" s="84"/>
      <c r="FLK261" s="84"/>
      <c r="FLL261" s="84"/>
      <c r="FLM261" s="84"/>
      <c r="FLN261" s="84"/>
      <c r="FLO261" s="84"/>
      <c r="FLP261" s="84"/>
      <c r="FLQ261" s="84"/>
      <c r="FLR261" s="84"/>
      <c r="FLS261" s="84"/>
      <c r="FLT261" s="84"/>
      <c r="FLU261" s="84"/>
      <c r="FLV261" s="84"/>
      <c r="FLW261" s="84"/>
      <c r="FLX261" s="84"/>
      <c r="FLY261" s="84"/>
      <c r="FLZ261" s="84"/>
      <c r="FMA261" s="84"/>
      <c r="FMB261" s="84"/>
      <c r="FMC261" s="84"/>
      <c r="FMD261" s="84"/>
      <c r="FME261" s="84"/>
      <c r="FMF261" s="84"/>
      <c r="FMG261" s="84"/>
      <c r="FMH261" s="84"/>
      <c r="FMI261" s="84"/>
      <c r="FMJ261" s="84"/>
      <c r="FMK261" s="84"/>
      <c r="FML261" s="84"/>
      <c r="FMM261" s="84"/>
      <c r="FMN261" s="84"/>
      <c r="FMO261" s="84"/>
      <c r="FMP261" s="84"/>
      <c r="FMQ261" s="84"/>
      <c r="FMR261" s="84"/>
      <c r="FMS261" s="84"/>
      <c r="FMT261" s="84"/>
      <c r="FMU261" s="84"/>
      <c r="FMV261" s="84"/>
      <c r="FMW261" s="84"/>
      <c r="FMX261" s="84"/>
      <c r="FMY261" s="84"/>
      <c r="FMZ261" s="84"/>
      <c r="FNA261" s="84"/>
      <c r="FNB261" s="84"/>
      <c r="FNC261" s="84"/>
      <c r="FND261" s="84"/>
      <c r="FNE261" s="84"/>
      <c r="FNF261" s="84"/>
      <c r="FNG261" s="84"/>
      <c r="FNH261" s="84"/>
      <c r="FNI261" s="84"/>
      <c r="FNJ261" s="84"/>
      <c r="FNK261" s="84"/>
      <c r="FNL261" s="84"/>
      <c r="FNM261" s="84"/>
      <c r="FNN261" s="84"/>
      <c r="FNO261" s="84"/>
      <c r="FNP261" s="84"/>
      <c r="FNQ261" s="84"/>
      <c r="FNR261" s="84"/>
      <c r="FNS261" s="84"/>
      <c r="FNT261" s="84"/>
      <c r="FNU261" s="84"/>
      <c r="FNV261" s="84"/>
      <c r="FNW261" s="84"/>
      <c r="FNX261" s="84"/>
      <c r="FNY261" s="84"/>
      <c r="FNZ261" s="84"/>
      <c r="FOA261" s="84"/>
      <c r="FOB261" s="84"/>
      <c r="FOC261" s="84"/>
      <c r="FOD261" s="84"/>
      <c r="FOE261" s="84"/>
      <c r="FOF261" s="84"/>
      <c r="FOG261" s="84"/>
      <c r="FOH261" s="84"/>
      <c r="FOI261" s="84"/>
      <c r="FOJ261" s="84"/>
      <c r="FOK261" s="84"/>
      <c r="FOL261" s="84"/>
      <c r="FOM261" s="84"/>
      <c r="FON261" s="84"/>
      <c r="FOO261" s="84"/>
      <c r="FOP261" s="84"/>
      <c r="FOQ261" s="84"/>
      <c r="FOR261" s="84"/>
      <c r="FOS261" s="84"/>
      <c r="FOT261" s="84"/>
      <c r="FOU261" s="84"/>
      <c r="FOV261" s="84"/>
      <c r="FOW261" s="84"/>
      <c r="FOX261" s="84"/>
      <c r="FOY261" s="84"/>
      <c r="FOZ261" s="84"/>
      <c r="FPA261" s="84"/>
      <c r="FPB261" s="84"/>
      <c r="FPC261" s="84"/>
      <c r="FPD261" s="84"/>
      <c r="FPE261" s="84"/>
      <c r="FPF261" s="84"/>
      <c r="FPG261" s="84"/>
      <c r="FPH261" s="84"/>
      <c r="FPI261" s="84"/>
      <c r="FPJ261" s="84"/>
      <c r="FPK261" s="84"/>
      <c r="FPL261" s="84"/>
      <c r="FPM261" s="84"/>
      <c r="FPN261" s="84"/>
      <c r="FPO261" s="84"/>
      <c r="FPP261" s="84"/>
      <c r="FPQ261" s="84"/>
      <c r="FPR261" s="84"/>
      <c r="FPS261" s="84"/>
      <c r="FPT261" s="84"/>
      <c r="FPU261" s="84"/>
      <c r="FPV261" s="84"/>
      <c r="FPW261" s="84"/>
      <c r="FPX261" s="84"/>
      <c r="FPY261" s="84"/>
      <c r="FPZ261" s="84"/>
      <c r="FQA261" s="84"/>
      <c r="FQB261" s="84"/>
      <c r="FQC261" s="84"/>
      <c r="FQD261" s="84"/>
      <c r="FQE261" s="84"/>
      <c r="FQF261" s="84"/>
      <c r="FQG261" s="84"/>
      <c r="FQH261" s="84"/>
      <c r="FQI261" s="84"/>
      <c r="FQJ261" s="84"/>
      <c r="FQK261" s="84"/>
      <c r="FQL261" s="84"/>
      <c r="FQM261" s="84"/>
      <c r="FQN261" s="84"/>
      <c r="FQO261" s="84"/>
      <c r="FQP261" s="84"/>
      <c r="FQQ261" s="84"/>
      <c r="FQR261" s="84"/>
      <c r="FQS261" s="84"/>
      <c r="FQT261" s="84"/>
      <c r="FQU261" s="84"/>
      <c r="FQV261" s="84"/>
      <c r="FQW261" s="84"/>
      <c r="FQX261" s="84"/>
      <c r="FQY261" s="84"/>
      <c r="FQZ261" s="84"/>
      <c r="FRA261" s="84"/>
      <c r="FRB261" s="84"/>
      <c r="FRC261" s="84"/>
      <c r="FRD261" s="84"/>
      <c r="FRE261" s="84"/>
      <c r="FRF261" s="84"/>
      <c r="FRG261" s="84"/>
      <c r="FRH261" s="84"/>
      <c r="FRI261" s="84"/>
      <c r="FRJ261" s="84"/>
      <c r="FRK261" s="84"/>
      <c r="FRL261" s="84"/>
      <c r="FRM261" s="84"/>
      <c r="FRN261" s="84"/>
      <c r="FRO261" s="84"/>
      <c r="FRP261" s="84"/>
      <c r="FRQ261" s="84"/>
      <c r="FRR261" s="84"/>
      <c r="FRS261" s="84"/>
      <c r="FRT261" s="84"/>
      <c r="FRU261" s="84"/>
      <c r="FRV261" s="84"/>
      <c r="FRW261" s="84"/>
      <c r="FRX261" s="84"/>
      <c r="FRY261" s="84"/>
      <c r="FRZ261" s="84"/>
      <c r="FSA261" s="84"/>
      <c r="FSB261" s="84"/>
      <c r="FSC261" s="84"/>
      <c r="FSD261" s="84"/>
      <c r="FSE261" s="84"/>
      <c r="FSF261" s="84"/>
      <c r="FSG261" s="84"/>
      <c r="FSH261" s="84"/>
      <c r="FSI261" s="84"/>
      <c r="FSJ261" s="84"/>
      <c r="FSK261" s="84"/>
      <c r="FSL261" s="84"/>
      <c r="FSM261" s="84"/>
      <c r="FSN261" s="84"/>
      <c r="FSO261" s="84"/>
      <c r="FSP261" s="84"/>
      <c r="FSQ261" s="84"/>
      <c r="FSR261" s="84"/>
      <c r="FSS261" s="84"/>
      <c r="FST261" s="84"/>
      <c r="FSU261" s="84"/>
      <c r="FSV261" s="84"/>
      <c r="FSW261" s="84"/>
      <c r="FSX261" s="84"/>
      <c r="FSY261" s="84"/>
      <c r="FSZ261" s="84"/>
      <c r="FTA261" s="84"/>
      <c r="FTB261" s="84"/>
      <c r="FTC261" s="84"/>
      <c r="FTD261" s="84"/>
      <c r="FTE261" s="84"/>
      <c r="FTF261" s="84"/>
      <c r="FTG261" s="84"/>
      <c r="FTH261" s="84"/>
      <c r="FTI261" s="84"/>
      <c r="FTJ261" s="84"/>
      <c r="FTK261" s="84"/>
      <c r="FTL261" s="84"/>
      <c r="FTM261" s="84"/>
      <c r="FTN261" s="84"/>
      <c r="FTO261" s="84"/>
      <c r="FTP261" s="84"/>
      <c r="FTQ261" s="84"/>
      <c r="FTR261" s="84"/>
      <c r="FTS261" s="84"/>
      <c r="FTT261" s="84"/>
      <c r="FTU261" s="84"/>
      <c r="FTV261" s="84"/>
      <c r="FTW261" s="84"/>
      <c r="FTX261" s="84"/>
      <c r="FTY261" s="84"/>
      <c r="FTZ261" s="84"/>
      <c r="FUA261" s="84"/>
      <c r="FUB261" s="84"/>
      <c r="FUC261" s="84"/>
      <c r="FUD261" s="84"/>
      <c r="FUE261" s="84"/>
      <c r="FUF261" s="84"/>
      <c r="FUG261" s="84"/>
      <c r="FUH261" s="84"/>
      <c r="FUI261" s="84"/>
      <c r="FUJ261" s="84"/>
      <c r="FUK261" s="84"/>
      <c r="FUL261" s="84"/>
      <c r="FUM261" s="84"/>
      <c r="FUN261" s="84"/>
      <c r="FUO261" s="84"/>
      <c r="FUP261" s="84"/>
      <c r="FUQ261" s="84"/>
      <c r="FUR261" s="84"/>
      <c r="FUS261" s="84"/>
      <c r="FUT261" s="84"/>
      <c r="FUU261" s="84"/>
      <c r="FUV261" s="84"/>
      <c r="FUW261" s="84"/>
      <c r="FUX261" s="84"/>
      <c r="FUY261" s="84"/>
      <c r="FUZ261" s="84"/>
      <c r="FVA261" s="84"/>
      <c r="FVB261" s="84"/>
      <c r="FVC261" s="84"/>
      <c r="FVD261" s="84"/>
      <c r="FVE261" s="84"/>
      <c r="FVF261" s="84"/>
      <c r="FVG261" s="84"/>
      <c r="FVH261" s="84"/>
      <c r="FVI261" s="84"/>
      <c r="FVJ261" s="84"/>
      <c r="FVK261" s="84"/>
      <c r="FVL261" s="84"/>
      <c r="FVM261" s="84"/>
      <c r="FVN261" s="84"/>
      <c r="FVO261" s="84"/>
      <c r="FVP261" s="84"/>
      <c r="FVQ261" s="84"/>
      <c r="FVR261" s="84"/>
      <c r="FVS261" s="84"/>
      <c r="FVT261" s="84"/>
      <c r="FVU261" s="84"/>
      <c r="FVV261" s="84"/>
      <c r="FVW261" s="84"/>
      <c r="FVX261" s="84"/>
      <c r="FVY261" s="84"/>
      <c r="FVZ261" s="84"/>
      <c r="FWA261" s="84"/>
      <c r="FWB261" s="84"/>
      <c r="FWC261" s="84"/>
      <c r="FWD261" s="84"/>
      <c r="FWE261" s="84"/>
      <c r="FWF261" s="84"/>
      <c r="FWG261" s="84"/>
      <c r="FWH261" s="84"/>
      <c r="FWI261" s="84"/>
      <c r="FWJ261" s="84"/>
      <c r="FWK261" s="84"/>
      <c r="FWL261" s="84"/>
      <c r="FWM261" s="84"/>
      <c r="FWN261" s="84"/>
      <c r="FWO261" s="84"/>
      <c r="FWP261" s="84"/>
      <c r="FWQ261" s="84"/>
      <c r="FWR261" s="84"/>
      <c r="FWS261" s="84"/>
      <c r="FWT261" s="84"/>
      <c r="FWU261" s="84"/>
      <c r="FWV261" s="84"/>
      <c r="FWW261" s="84"/>
      <c r="FWX261" s="84"/>
      <c r="FWY261" s="84"/>
      <c r="FWZ261" s="84"/>
      <c r="FXA261" s="84"/>
      <c r="FXB261" s="84"/>
      <c r="FXC261" s="84"/>
      <c r="FXD261" s="84"/>
      <c r="FXE261" s="84"/>
      <c r="FXF261" s="84"/>
      <c r="FXG261" s="84"/>
      <c r="FXH261" s="84"/>
      <c r="FXI261" s="84"/>
      <c r="FXJ261" s="84"/>
      <c r="FXK261" s="84"/>
      <c r="FXL261" s="84"/>
      <c r="FXM261" s="84"/>
      <c r="FXN261" s="84"/>
      <c r="FXO261" s="84"/>
      <c r="FXP261" s="84"/>
      <c r="FXQ261" s="84"/>
      <c r="FXR261" s="84"/>
      <c r="FXS261" s="84"/>
      <c r="FXT261" s="84"/>
      <c r="FXU261" s="84"/>
      <c r="FXV261" s="84"/>
      <c r="FXW261" s="84"/>
      <c r="FXX261" s="84"/>
      <c r="FXY261" s="84"/>
      <c r="FXZ261" s="84"/>
      <c r="FYA261" s="84"/>
      <c r="FYB261" s="84"/>
      <c r="FYC261" s="84"/>
      <c r="FYD261" s="84"/>
      <c r="FYE261" s="84"/>
      <c r="FYF261" s="84"/>
      <c r="FYG261" s="84"/>
      <c r="FYH261" s="84"/>
      <c r="FYI261" s="84"/>
      <c r="FYJ261" s="84"/>
      <c r="FYK261" s="84"/>
      <c r="FYL261" s="84"/>
      <c r="FYM261" s="84"/>
      <c r="FYN261" s="84"/>
      <c r="FYO261" s="84"/>
      <c r="FYP261" s="84"/>
      <c r="FYQ261" s="84"/>
      <c r="FYR261" s="84"/>
      <c r="FYS261" s="84"/>
      <c r="FYT261" s="84"/>
      <c r="FYU261" s="84"/>
      <c r="FYV261" s="84"/>
      <c r="FYW261" s="84"/>
      <c r="FYX261" s="84"/>
      <c r="FYY261" s="84"/>
      <c r="FYZ261" s="84"/>
      <c r="FZA261" s="84"/>
      <c r="FZB261" s="84"/>
      <c r="FZC261" s="84"/>
      <c r="FZD261" s="84"/>
      <c r="FZE261" s="84"/>
      <c r="FZF261" s="84"/>
      <c r="FZG261" s="84"/>
      <c r="FZH261" s="84"/>
      <c r="FZI261" s="84"/>
      <c r="FZJ261" s="84"/>
      <c r="FZK261" s="84"/>
      <c r="FZL261" s="84"/>
      <c r="FZM261" s="84"/>
      <c r="FZN261" s="84"/>
      <c r="FZO261" s="84"/>
      <c r="FZP261" s="84"/>
      <c r="FZQ261" s="84"/>
      <c r="FZR261" s="84"/>
      <c r="FZS261" s="84"/>
      <c r="FZT261" s="84"/>
      <c r="FZU261" s="84"/>
      <c r="FZV261" s="84"/>
      <c r="FZW261" s="84"/>
      <c r="FZX261" s="84"/>
      <c r="FZY261" s="84"/>
      <c r="FZZ261" s="84"/>
      <c r="GAA261" s="84"/>
      <c r="GAB261" s="84"/>
      <c r="GAC261" s="84"/>
      <c r="GAD261" s="84"/>
      <c r="GAE261" s="84"/>
      <c r="GAF261" s="84"/>
      <c r="GAG261" s="84"/>
      <c r="GAH261" s="84"/>
      <c r="GAI261" s="84"/>
      <c r="GAJ261" s="84"/>
      <c r="GAK261" s="84"/>
      <c r="GAL261" s="84"/>
      <c r="GAM261" s="84"/>
      <c r="GAN261" s="84"/>
      <c r="GAO261" s="84"/>
      <c r="GAP261" s="84"/>
      <c r="GAQ261" s="84"/>
      <c r="GAR261" s="84"/>
      <c r="GAS261" s="84"/>
      <c r="GAT261" s="84"/>
      <c r="GAU261" s="84"/>
      <c r="GAV261" s="84"/>
      <c r="GAW261" s="84"/>
      <c r="GAX261" s="84"/>
      <c r="GAY261" s="84"/>
      <c r="GAZ261" s="84"/>
      <c r="GBA261" s="84"/>
      <c r="GBB261" s="84"/>
      <c r="GBC261" s="84"/>
      <c r="GBD261" s="84"/>
      <c r="GBE261" s="84"/>
      <c r="GBF261" s="84"/>
      <c r="GBG261" s="84"/>
      <c r="GBH261" s="84"/>
      <c r="GBI261" s="84"/>
      <c r="GBJ261" s="84"/>
      <c r="GBK261" s="84"/>
      <c r="GBL261" s="84"/>
      <c r="GBM261" s="84"/>
      <c r="GBN261" s="84"/>
      <c r="GBO261" s="84"/>
      <c r="GBP261" s="84"/>
      <c r="GBQ261" s="84"/>
      <c r="GBR261" s="84"/>
      <c r="GBS261" s="84"/>
      <c r="GBT261" s="84"/>
      <c r="GBU261" s="84"/>
      <c r="GBV261" s="84"/>
      <c r="GBW261" s="84"/>
      <c r="GBX261" s="84"/>
      <c r="GBY261" s="84"/>
      <c r="GBZ261" s="84"/>
      <c r="GCA261" s="84"/>
      <c r="GCB261" s="84"/>
      <c r="GCC261" s="84"/>
      <c r="GCD261" s="84"/>
      <c r="GCE261" s="84"/>
      <c r="GCF261" s="84"/>
      <c r="GCG261" s="84"/>
      <c r="GCH261" s="84"/>
      <c r="GCI261" s="84"/>
      <c r="GCJ261" s="84"/>
      <c r="GCK261" s="84"/>
      <c r="GCL261" s="84"/>
      <c r="GCM261" s="84"/>
      <c r="GCN261" s="84"/>
      <c r="GCO261" s="84"/>
      <c r="GCP261" s="84"/>
      <c r="GCQ261" s="84"/>
      <c r="GCR261" s="84"/>
      <c r="GCS261" s="84"/>
      <c r="GCT261" s="84"/>
      <c r="GCU261" s="84"/>
      <c r="GCV261" s="84"/>
      <c r="GCW261" s="84"/>
      <c r="GCX261" s="84"/>
      <c r="GCY261" s="84"/>
      <c r="GCZ261" s="84"/>
      <c r="GDA261" s="84"/>
      <c r="GDB261" s="84"/>
      <c r="GDC261" s="84"/>
      <c r="GDD261" s="84"/>
      <c r="GDE261" s="84"/>
      <c r="GDF261" s="84"/>
      <c r="GDG261" s="84"/>
      <c r="GDH261" s="84"/>
      <c r="GDI261" s="84"/>
      <c r="GDJ261" s="84"/>
      <c r="GDK261" s="84"/>
      <c r="GDL261" s="84"/>
      <c r="GDM261" s="84"/>
      <c r="GDN261" s="84"/>
      <c r="GDO261" s="84"/>
      <c r="GDP261" s="84"/>
      <c r="GDQ261" s="84"/>
      <c r="GDR261" s="84"/>
      <c r="GDS261" s="84"/>
      <c r="GDT261" s="84"/>
      <c r="GDU261" s="84"/>
      <c r="GDV261" s="84"/>
      <c r="GDW261" s="84"/>
      <c r="GDX261" s="84"/>
      <c r="GDY261" s="84"/>
      <c r="GDZ261" s="84"/>
      <c r="GEA261" s="84"/>
      <c r="GEB261" s="84"/>
      <c r="GEC261" s="84"/>
      <c r="GED261" s="84"/>
      <c r="GEE261" s="84"/>
      <c r="GEF261" s="84"/>
      <c r="GEG261" s="84"/>
      <c r="GEH261" s="84"/>
      <c r="GEI261" s="84"/>
      <c r="GEJ261" s="84"/>
      <c r="GEK261" s="84"/>
      <c r="GEL261" s="84"/>
      <c r="GEM261" s="84"/>
      <c r="GEN261" s="84"/>
      <c r="GEO261" s="84"/>
      <c r="GEP261" s="84"/>
      <c r="GEQ261" s="84"/>
      <c r="GER261" s="84"/>
      <c r="GES261" s="84"/>
      <c r="GET261" s="84"/>
      <c r="GEU261" s="84"/>
      <c r="GEV261" s="84"/>
      <c r="GEW261" s="84"/>
      <c r="GEX261" s="84"/>
      <c r="GEY261" s="84"/>
      <c r="GEZ261" s="84"/>
      <c r="GFA261" s="84"/>
      <c r="GFB261" s="84"/>
      <c r="GFC261" s="84"/>
      <c r="GFD261" s="84"/>
      <c r="GFE261" s="84"/>
      <c r="GFF261" s="84"/>
      <c r="GFG261" s="84"/>
      <c r="GFH261" s="84"/>
      <c r="GFI261" s="84"/>
      <c r="GFJ261" s="84"/>
      <c r="GFK261" s="84"/>
      <c r="GFL261" s="84"/>
      <c r="GFM261" s="84"/>
      <c r="GFN261" s="84"/>
      <c r="GFO261" s="84"/>
      <c r="GFP261" s="84"/>
      <c r="GFQ261" s="84"/>
      <c r="GFR261" s="84"/>
      <c r="GFS261" s="84"/>
      <c r="GFT261" s="84"/>
      <c r="GFU261" s="84"/>
      <c r="GFV261" s="84"/>
      <c r="GFW261" s="84"/>
      <c r="GFX261" s="84"/>
      <c r="GFY261" s="84"/>
      <c r="GFZ261" s="84"/>
      <c r="GGA261" s="84"/>
      <c r="GGB261" s="84"/>
      <c r="GGC261" s="84"/>
      <c r="GGD261" s="84"/>
      <c r="GGE261" s="84"/>
      <c r="GGF261" s="84"/>
      <c r="GGG261" s="84"/>
      <c r="GGH261" s="84"/>
      <c r="GGI261" s="84"/>
      <c r="GGJ261" s="84"/>
      <c r="GGK261" s="84"/>
      <c r="GGL261" s="84"/>
      <c r="GGM261" s="84"/>
      <c r="GGN261" s="84"/>
      <c r="GGO261" s="84"/>
      <c r="GGP261" s="84"/>
      <c r="GGQ261" s="84"/>
      <c r="GGR261" s="84"/>
      <c r="GGS261" s="84"/>
      <c r="GGT261" s="84"/>
      <c r="GGU261" s="84"/>
      <c r="GGV261" s="84"/>
      <c r="GGW261" s="84"/>
      <c r="GGX261" s="84"/>
      <c r="GGY261" s="84"/>
      <c r="GGZ261" s="84"/>
      <c r="GHA261" s="84"/>
      <c r="GHB261" s="84"/>
      <c r="GHC261" s="84"/>
      <c r="GHD261" s="84"/>
      <c r="GHE261" s="84"/>
      <c r="GHF261" s="84"/>
      <c r="GHG261" s="84"/>
      <c r="GHH261" s="84"/>
      <c r="GHI261" s="84"/>
      <c r="GHJ261" s="84"/>
      <c r="GHK261" s="84"/>
      <c r="GHL261" s="84"/>
      <c r="GHM261" s="84"/>
      <c r="GHN261" s="84"/>
      <c r="GHO261" s="84"/>
      <c r="GHP261" s="84"/>
      <c r="GHQ261" s="84"/>
      <c r="GHR261" s="84"/>
      <c r="GHS261" s="84"/>
      <c r="GHT261" s="84"/>
      <c r="GHU261" s="84"/>
      <c r="GHV261" s="84"/>
      <c r="GHW261" s="84"/>
      <c r="GHX261" s="84"/>
      <c r="GHY261" s="84"/>
      <c r="GHZ261" s="84"/>
      <c r="GIA261" s="84"/>
      <c r="GIB261" s="84"/>
      <c r="GIC261" s="84"/>
      <c r="GID261" s="84"/>
      <c r="GIE261" s="84"/>
      <c r="GIF261" s="84"/>
      <c r="GIG261" s="84"/>
      <c r="GIH261" s="84"/>
      <c r="GII261" s="84"/>
      <c r="GIJ261" s="84"/>
      <c r="GIK261" s="84"/>
      <c r="GIL261" s="84"/>
      <c r="GIM261" s="84"/>
      <c r="GIN261" s="84"/>
      <c r="GIO261" s="84"/>
      <c r="GIP261" s="84"/>
      <c r="GIQ261" s="84"/>
      <c r="GIR261" s="84"/>
      <c r="GIS261" s="84"/>
      <c r="GIT261" s="84"/>
      <c r="GIU261" s="84"/>
      <c r="GIV261" s="84"/>
      <c r="GIW261" s="84"/>
      <c r="GIX261" s="84"/>
      <c r="GIY261" s="84"/>
      <c r="GIZ261" s="84"/>
      <c r="GJA261" s="84"/>
      <c r="GJB261" s="84"/>
      <c r="GJC261" s="84"/>
      <c r="GJD261" s="84"/>
      <c r="GJE261" s="84"/>
      <c r="GJF261" s="84"/>
      <c r="GJG261" s="84"/>
      <c r="GJH261" s="84"/>
      <c r="GJI261" s="84"/>
      <c r="GJJ261" s="84"/>
      <c r="GJK261" s="84"/>
      <c r="GJL261" s="84"/>
      <c r="GJM261" s="84"/>
      <c r="GJN261" s="84"/>
      <c r="GJO261" s="84"/>
      <c r="GJP261" s="84"/>
      <c r="GJQ261" s="84"/>
      <c r="GJR261" s="84"/>
      <c r="GJS261" s="84"/>
      <c r="GJT261" s="84"/>
      <c r="GJU261" s="84"/>
      <c r="GJV261" s="84"/>
      <c r="GJW261" s="84"/>
      <c r="GJX261" s="84"/>
      <c r="GJY261" s="84"/>
      <c r="GJZ261" s="84"/>
      <c r="GKA261" s="84"/>
      <c r="GKB261" s="84"/>
      <c r="GKC261" s="84"/>
      <c r="GKD261" s="84"/>
      <c r="GKE261" s="84"/>
      <c r="GKF261" s="84"/>
      <c r="GKG261" s="84"/>
      <c r="GKH261" s="84"/>
      <c r="GKI261" s="84"/>
      <c r="GKJ261" s="84"/>
      <c r="GKK261" s="84"/>
      <c r="GKL261" s="84"/>
      <c r="GKM261" s="84"/>
      <c r="GKN261" s="84"/>
      <c r="GKO261" s="84"/>
      <c r="GKP261" s="84"/>
      <c r="GKQ261" s="84"/>
      <c r="GKR261" s="84"/>
      <c r="GKS261" s="84"/>
      <c r="GKT261" s="84"/>
      <c r="GKU261" s="84"/>
      <c r="GKV261" s="84"/>
      <c r="GKW261" s="84"/>
      <c r="GKX261" s="84"/>
      <c r="GKY261" s="84"/>
      <c r="GKZ261" s="84"/>
      <c r="GLA261" s="84"/>
      <c r="GLB261" s="84"/>
      <c r="GLC261" s="84"/>
      <c r="GLD261" s="84"/>
      <c r="GLE261" s="84"/>
      <c r="GLF261" s="84"/>
      <c r="GLG261" s="84"/>
      <c r="GLH261" s="84"/>
      <c r="GLI261" s="84"/>
      <c r="GLJ261" s="84"/>
      <c r="GLK261" s="84"/>
      <c r="GLL261" s="84"/>
      <c r="GLM261" s="84"/>
      <c r="GLN261" s="84"/>
      <c r="GLO261" s="84"/>
      <c r="GLP261" s="84"/>
      <c r="GLQ261" s="84"/>
      <c r="GLR261" s="84"/>
      <c r="GLS261" s="84"/>
      <c r="GLT261" s="84"/>
      <c r="GLU261" s="84"/>
      <c r="GLV261" s="84"/>
      <c r="GLW261" s="84"/>
      <c r="GLX261" s="84"/>
      <c r="GLY261" s="84"/>
      <c r="GLZ261" s="84"/>
      <c r="GMA261" s="84"/>
      <c r="GMB261" s="84"/>
      <c r="GMC261" s="84"/>
      <c r="GMD261" s="84"/>
      <c r="GME261" s="84"/>
      <c r="GMF261" s="84"/>
      <c r="GMG261" s="84"/>
      <c r="GMH261" s="84"/>
      <c r="GMI261" s="84"/>
      <c r="GMJ261" s="84"/>
      <c r="GMK261" s="84"/>
      <c r="GML261" s="84"/>
      <c r="GMM261" s="84"/>
      <c r="GMN261" s="84"/>
      <c r="GMO261" s="84"/>
      <c r="GMP261" s="84"/>
      <c r="GMQ261" s="84"/>
      <c r="GMR261" s="84"/>
      <c r="GMS261" s="84"/>
      <c r="GMT261" s="84"/>
      <c r="GMU261" s="84"/>
      <c r="GMV261" s="84"/>
      <c r="GMW261" s="84"/>
      <c r="GMX261" s="84"/>
      <c r="GMY261" s="84"/>
      <c r="GMZ261" s="84"/>
      <c r="GNA261" s="84"/>
      <c r="GNB261" s="84"/>
      <c r="GNC261" s="84"/>
      <c r="GND261" s="84"/>
      <c r="GNE261" s="84"/>
      <c r="GNF261" s="84"/>
      <c r="GNG261" s="84"/>
      <c r="GNH261" s="84"/>
      <c r="GNI261" s="84"/>
      <c r="GNJ261" s="84"/>
      <c r="GNK261" s="84"/>
      <c r="GNL261" s="84"/>
      <c r="GNM261" s="84"/>
      <c r="GNN261" s="84"/>
      <c r="GNO261" s="84"/>
      <c r="GNP261" s="84"/>
      <c r="GNQ261" s="84"/>
      <c r="GNR261" s="84"/>
      <c r="GNS261" s="84"/>
      <c r="GNT261" s="84"/>
      <c r="GNU261" s="84"/>
      <c r="GNV261" s="84"/>
      <c r="GNW261" s="84"/>
      <c r="GNX261" s="84"/>
      <c r="GNY261" s="84"/>
      <c r="GNZ261" s="84"/>
      <c r="GOA261" s="84"/>
      <c r="GOB261" s="84"/>
      <c r="GOC261" s="84"/>
      <c r="GOD261" s="84"/>
      <c r="GOE261" s="84"/>
      <c r="GOF261" s="84"/>
      <c r="GOG261" s="84"/>
      <c r="GOH261" s="84"/>
      <c r="GOI261" s="84"/>
      <c r="GOJ261" s="84"/>
      <c r="GOK261" s="84"/>
      <c r="GOL261" s="84"/>
      <c r="GOM261" s="84"/>
      <c r="GON261" s="84"/>
      <c r="GOO261" s="84"/>
      <c r="GOP261" s="84"/>
      <c r="GOQ261" s="84"/>
      <c r="GOR261" s="84"/>
      <c r="GOS261" s="84"/>
      <c r="GOT261" s="84"/>
      <c r="GOU261" s="84"/>
      <c r="GOV261" s="84"/>
      <c r="GOW261" s="84"/>
      <c r="GOX261" s="84"/>
      <c r="GOY261" s="84"/>
      <c r="GOZ261" s="84"/>
      <c r="GPA261" s="84"/>
      <c r="GPB261" s="84"/>
      <c r="GPC261" s="84"/>
      <c r="GPD261" s="84"/>
      <c r="GPE261" s="84"/>
      <c r="GPF261" s="84"/>
      <c r="GPG261" s="84"/>
      <c r="GPH261" s="84"/>
      <c r="GPI261" s="84"/>
      <c r="GPJ261" s="84"/>
      <c r="GPK261" s="84"/>
      <c r="GPL261" s="84"/>
      <c r="GPM261" s="84"/>
      <c r="GPN261" s="84"/>
      <c r="GPO261" s="84"/>
      <c r="GPP261" s="84"/>
      <c r="GPQ261" s="84"/>
      <c r="GPR261" s="84"/>
      <c r="GPS261" s="84"/>
      <c r="GPT261" s="84"/>
      <c r="GPU261" s="84"/>
      <c r="GPV261" s="84"/>
      <c r="GPW261" s="84"/>
      <c r="GPX261" s="84"/>
      <c r="GPY261" s="84"/>
      <c r="GPZ261" s="84"/>
      <c r="GQA261" s="84"/>
      <c r="GQB261" s="84"/>
      <c r="GQC261" s="84"/>
      <c r="GQD261" s="84"/>
      <c r="GQE261" s="84"/>
      <c r="GQF261" s="84"/>
      <c r="GQG261" s="84"/>
      <c r="GQH261" s="84"/>
      <c r="GQI261" s="84"/>
      <c r="GQJ261" s="84"/>
      <c r="GQK261" s="84"/>
      <c r="GQL261" s="84"/>
      <c r="GQM261" s="84"/>
      <c r="GQN261" s="84"/>
      <c r="GQO261" s="84"/>
      <c r="GQP261" s="84"/>
      <c r="GQQ261" s="84"/>
      <c r="GQR261" s="84"/>
      <c r="GQS261" s="84"/>
      <c r="GQT261" s="84"/>
      <c r="GQU261" s="84"/>
      <c r="GQV261" s="84"/>
      <c r="GQW261" s="84"/>
      <c r="GQX261" s="84"/>
      <c r="GQY261" s="84"/>
      <c r="GQZ261" s="84"/>
      <c r="GRA261" s="84"/>
      <c r="GRB261" s="84"/>
      <c r="GRC261" s="84"/>
      <c r="GRD261" s="84"/>
      <c r="GRE261" s="84"/>
      <c r="GRF261" s="84"/>
      <c r="GRG261" s="84"/>
      <c r="GRH261" s="84"/>
      <c r="GRI261" s="84"/>
      <c r="GRJ261" s="84"/>
      <c r="GRK261" s="84"/>
      <c r="GRL261" s="84"/>
      <c r="GRM261" s="84"/>
      <c r="GRN261" s="84"/>
      <c r="GRO261" s="84"/>
      <c r="GRP261" s="84"/>
      <c r="GRQ261" s="84"/>
      <c r="GRR261" s="84"/>
      <c r="GRS261" s="84"/>
      <c r="GRT261" s="84"/>
      <c r="GRU261" s="84"/>
      <c r="GRV261" s="84"/>
      <c r="GRW261" s="84"/>
      <c r="GRX261" s="84"/>
      <c r="GRY261" s="84"/>
      <c r="GRZ261" s="84"/>
      <c r="GSA261" s="84"/>
      <c r="GSB261" s="84"/>
      <c r="GSC261" s="84"/>
      <c r="GSD261" s="84"/>
      <c r="GSE261" s="84"/>
      <c r="GSF261" s="84"/>
      <c r="GSG261" s="84"/>
      <c r="GSH261" s="84"/>
      <c r="GSI261" s="84"/>
      <c r="GSJ261" s="84"/>
      <c r="GSK261" s="84"/>
      <c r="GSL261" s="84"/>
      <c r="GSM261" s="84"/>
      <c r="GSN261" s="84"/>
      <c r="GSO261" s="84"/>
      <c r="GSP261" s="84"/>
      <c r="GSQ261" s="84"/>
      <c r="GSR261" s="84"/>
      <c r="GSS261" s="84"/>
      <c r="GST261" s="84"/>
      <c r="GSU261" s="84"/>
      <c r="GSV261" s="84"/>
      <c r="GSW261" s="84"/>
      <c r="GSX261" s="84"/>
      <c r="GSY261" s="84"/>
      <c r="GSZ261" s="84"/>
      <c r="GTA261" s="84"/>
      <c r="GTB261" s="84"/>
      <c r="GTC261" s="84"/>
      <c r="GTD261" s="84"/>
      <c r="GTE261" s="84"/>
      <c r="GTF261" s="84"/>
      <c r="GTG261" s="84"/>
      <c r="GTH261" s="84"/>
      <c r="GTI261" s="84"/>
      <c r="GTJ261" s="84"/>
      <c r="GTK261" s="84"/>
      <c r="GTL261" s="84"/>
      <c r="GTM261" s="84"/>
      <c r="GTN261" s="84"/>
      <c r="GTO261" s="84"/>
      <c r="GTP261" s="84"/>
      <c r="GTQ261" s="84"/>
      <c r="GTR261" s="84"/>
      <c r="GTS261" s="84"/>
      <c r="GTT261" s="84"/>
      <c r="GTU261" s="84"/>
      <c r="GTV261" s="84"/>
      <c r="GTW261" s="84"/>
      <c r="GTX261" s="84"/>
      <c r="GTY261" s="84"/>
      <c r="GTZ261" s="84"/>
      <c r="GUA261" s="84"/>
      <c r="GUB261" s="84"/>
      <c r="GUC261" s="84"/>
      <c r="GUD261" s="84"/>
      <c r="GUE261" s="84"/>
      <c r="GUF261" s="84"/>
      <c r="GUG261" s="84"/>
      <c r="GUH261" s="84"/>
      <c r="GUI261" s="84"/>
      <c r="GUJ261" s="84"/>
      <c r="GUK261" s="84"/>
      <c r="GUL261" s="84"/>
      <c r="GUM261" s="84"/>
      <c r="GUN261" s="84"/>
      <c r="GUO261" s="84"/>
      <c r="GUP261" s="84"/>
      <c r="GUQ261" s="84"/>
      <c r="GUR261" s="84"/>
      <c r="GUS261" s="84"/>
      <c r="GUT261" s="84"/>
      <c r="GUU261" s="84"/>
      <c r="GUV261" s="84"/>
      <c r="GUW261" s="84"/>
      <c r="GUX261" s="84"/>
      <c r="GUY261" s="84"/>
      <c r="GUZ261" s="84"/>
      <c r="GVA261" s="84"/>
      <c r="GVB261" s="84"/>
      <c r="GVC261" s="84"/>
      <c r="GVD261" s="84"/>
      <c r="GVE261" s="84"/>
      <c r="GVF261" s="84"/>
      <c r="GVG261" s="84"/>
      <c r="GVH261" s="84"/>
      <c r="GVI261" s="84"/>
      <c r="GVJ261" s="84"/>
      <c r="GVK261" s="84"/>
      <c r="GVL261" s="84"/>
      <c r="GVM261" s="84"/>
      <c r="GVN261" s="84"/>
      <c r="GVO261" s="84"/>
      <c r="GVP261" s="84"/>
      <c r="GVQ261" s="84"/>
      <c r="GVR261" s="84"/>
      <c r="GVS261" s="84"/>
      <c r="GVT261" s="84"/>
      <c r="GVU261" s="84"/>
      <c r="GVV261" s="84"/>
      <c r="GVW261" s="84"/>
      <c r="GVX261" s="84"/>
      <c r="GVY261" s="84"/>
      <c r="GVZ261" s="84"/>
      <c r="GWA261" s="84"/>
      <c r="GWB261" s="84"/>
      <c r="GWC261" s="84"/>
      <c r="GWD261" s="84"/>
      <c r="GWE261" s="84"/>
      <c r="GWF261" s="84"/>
      <c r="GWG261" s="84"/>
      <c r="GWH261" s="84"/>
      <c r="GWI261" s="84"/>
      <c r="GWJ261" s="84"/>
      <c r="GWK261" s="84"/>
      <c r="GWL261" s="84"/>
      <c r="GWM261" s="84"/>
      <c r="GWN261" s="84"/>
      <c r="GWO261" s="84"/>
      <c r="GWP261" s="84"/>
      <c r="GWQ261" s="84"/>
      <c r="GWR261" s="84"/>
      <c r="GWS261" s="84"/>
      <c r="GWT261" s="84"/>
      <c r="GWU261" s="84"/>
      <c r="GWV261" s="84"/>
      <c r="GWW261" s="84"/>
      <c r="GWX261" s="84"/>
      <c r="GWY261" s="84"/>
      <c r="GWZ261" s="84"/>
      <c r="GXA261" s="84"/>
      <c r="GXB261" s="84"/>
      <c r="GXC261" s="84"/>
      <c r="GXD261" s="84"/>
      <c r="GXE261" s="84"/>
      <c r="GXF261" s="84"/>
      <c r="GXG261" s="84"/>
      <c r="GXH261" s="84"/>
      <c r="GXI261" s="84"/>
      <c r="GXJ261" s="84"/>
      <c r="GXK261" s="84"/>
      <c r="GXL261" s="84"/>
      <c r="GXM261" s="84"/>
      <c r="GXN261" s="84"/>
      <c r="GXO261" s="84"/>
      <c r="GXP261" s="84"/>
      <c r="GXQ261" s="84"/>
      <c r="GXR261" s="84"/>
      <c r="GXS261" s="84"/>
      <c r="GXT261" s="84"/>
      <c r="GXU261" s="84"/>
      <c r="GXV261" s="84"/>
      <c r="GXW261" s="84"/>
      <c r="GXX261" s="84"/>
      <c r="GXY261" s="84"/>
      <c r="GXZ261" s="84"/>
      <c r="GYA261" s="84"/>
      <c r="GYB261" s="84"/>
      <c r="GYC261" s="84"/>
      <c r="GYD261" s="84"/>
      <c r="GYE261" s="84"/>
      <c r="GYF261" s="84"/>
      <c r="GYG261" s="84"/>
      <c r="GYH261" s="84"/>
      <c r="GYI261" s="84"/>
      <c r="GYJ261" s="84"/>
      <c r="GYK261" s="84"/>
      <c r="GYL261" s="84"/>
      <c r="GYM261" s="84"/>
      <c r="GYN261" s="84"/>
      <c r="GYO261" s="84"/>
      <c r="GYP261" s="84"/>
      <c r="GYQ261" s="84"/>
      <c r="GYR261" s="84"/>
      <c r="GYS261" s="84"/>
      <c r="GYT261" s="84"/>
      <c r="GYU261" s="84"/>
      <c r="GYV261" s="84"/>
      <c r="GYW261" s="84"/>
      <c r="GYX261" s="84"/>
      <c r="GYY261" s="84"/>
      <c r="GYZ261" s="84"/>
      <c r="GZA261" s="84"/>
      <c r="GZB261" s="84"/>
      <c r="GZC261" s="84"/>
      <c r="GZD261" s="84"/>
      <c r="GZE261" s="84"/>
      <c r="GZF261" s="84"/>
      <c r="GZG261" s="84"/>
      <c r="GZH261" s="84"/>
      <c r="GZI261" s="84"/>
      <c r="GZJ261" s="84"/>
      <c r="GZK261" s="84"/>
      <c r="GZL261" s="84"/>
      <c r="GZM261" s="84"/>
      <c r="GZN261" s="84"/>
      <c r="GZO261" s="84"/>
      <c r="GZP261" s="84"/>
      <c r="GZQ261" s="84"/>
      <c r="GZR261" s="84"/>
      <c r="GZS261" s="84"/>
      <c r="GZT261" s="84"/>
      <c r="GZU261" s="84"/>
      <c r="GZV261" s="84"/>
      <c r="GZW261" s="84"/>
      <c r="GZX261" s="84"/>
      <c r="GZY261" s="84"/>
      <c r="GZZ261" s="84"/>
      <c r="HAA261" s="84"/>
      <c r="HAB261" s="84"/>
      <c r="HAC261" s="84"/>
      <c r="HAD261" s="84"/>
      <c r="HAE261" s="84"/>
      <c r="HAF261" s="84"/>
      <c r="HAG261" s="84"/>
      <c r="HAH261" s="84"/>
      <c r="HAI261" s="84"/>
      <c r="HAJ261" s="84"/>
      <c r="HAK261" s="84"/>
      <c r="HAL261" s="84"/>
      <c r="HAM261" s="84"/>
      <c r="HAN261" s="84"/>
      <c r="HAO261" s="84"/>
      <c r="HAP261" s="84"/>
      <c r="HAQ261" s="84"/>
      <c r="HAR261" s="84"/>
      <c r="HAS261" s="84"/>
      <c r="HAT261" s="84"/>
      <c r="HAU261" s="84"/>
      <c r="HAV261" s="84"/>
      <c r="HAW261" s="84"/>
      <c r="HAX261" s="84"/>
      <c r="HAY261" s="84"/>
      <c r="HAZ261" s="84"/>
      <c r="HBA261" s="84"/>
      <c r="HBB261" s="84"/>
      <c r="HBC261" s="84"/>
      <c r="HBD261" s="84"/>
      <c r="HBE261" s="84"/>
      <c r="HBF261" s="84"/>
      <c r="HBG261" s="84"/>
      <c r="HBH261" s="84"/>
      <c r="HBI261" s="84"/>
      <c r="HBJ261" s="84"/>
      <c r="HBK261" s="84"/>
      <c r="HBL261" s="84"/>
      <c r="HBM261" s="84"/>
      <c r="HBN261" s="84"/>
      <c r="HBO261" s="84"/>
      <c r="HBP261" s="84"/>
      <c r="HBQ261" s="84"/>
      <c r="HBR261" s="84"/>
      <c r="HBS261" s="84"/>
      <c r="HBT261" s="84"/>
      <c r="HBU261" s="84"/>
      <c r="HBV261" s="84"/>
      <c r="HBW261" s="84"/>
      <c r="HBX261" s="84"/>
      <c r="HBY261" s="84"/>
      <c r="HBZ261" s="84"/>
      <c r="HCA261" s="84"/>
      <c r="HCB261" s="84"/>
      <c r="HCC261" s="84"/>
      <c r="HCD261" s="84"/>
      <c r="HCE261" s="84"/>
      <c r="HCF261" s="84"/>
      <c r="HCG261" s="84"/>
      <c r="HCH261" s="84"/>
      <c r="HCI261" s="84"/>
      <c r="HCJ261" s="84"/>
      <c r="HCK261" s="84"/>
      <c r="HCL261" s="84"/>
      <c r="HCM261" s="84"/>
      <c r="HCN261" s="84"/>
      <c r="HCO261" s="84"/>
      <c r="HCP261" s="84"/>
      <c r="HCQ261" s="84"/>
      <c r="HCR261" s="84"/>
      <c r="HCS261" s="84"/>
      <c r="HCT261" s="84"/>
      <c r="HCU261" s="84"/>
      <c r="HCV261" s="84"/>
      <c r="HCW261" s="84"/>
      <c r="HCX261" s="84"/>
      <c r="HCY261" s="84"/>
      <c r="HCZ261" s="84"/>
      <c r="HDA261" s="84"/>
      <c r="HDB261" s="84"/>
      <c r="HDC261" s="84"/>
      <c r="HDD261" s="84"/>
      <c r="HDE261" s="84"/>
      <c r="HDF261" s="84"/>
      <c r="HDG261" s="84"/>
      <c r="HDH261" s="84"/>
      <c r="HDI261" s="84"/>
      <c r="HDJ261" s="84"/>
      <c r="HDK261" s="84"/>
      <c r="HDL261" s="84"/>
      <c r="HDM261" s="84"/>
      <c r="HDN261" s="84"/>
      <c r="HDO261" s="84"/>
      <c r="HDP261" s="84"/>
      <c r="HDQ261" s="84"/>
      <c r="HDR261" s="84"/>
      <c r="HDS261" s="84"/>
      <c r="HDT261" s="84"/>
      <c r="HDU261" s="84"/>
      <c r="HDV261" s="84"/>
      <c r="HDW261" s="84"/>
      <c r="HDX261" s="84"/>
      <c r="HDY261" s="84"/>
      <c r="HDZ261" s="84"/>
      <c r="HEA261" s="84"/>
      <c r="HEB261" s="84"/>
      <c r="HEC261" s="84"/>
      <c r="HED261" s="84"/>
      <c r="HEE261" s="84"/>
      <c r="HEF261" s="84"/>
      <c r="HEG261" s="84"/>
      <c r="HEH261" s="84"/>
      <c r="HEI261" s="84"/>
      <c r="HEJ261" s="84"/>
      <c r="HEK261" s="84"/>
      <c r="HEL261" s="84"/>
      <c r="HEM261" s="84"/>
      <c r="HEN261" s="84"/>
      <c r="HEO261" s="84"/>
      <c r="HEP261" s="84"/>
      <c r="HEQ261" s="84"/>
      <c r="HER261" s="84"/>
      <c r="HES261" s="84"/>
      <c r="HET261" s="84"/>
      <c r="HEU261" s="84"/>
      <c r="HEV261" s="84"/>
      <c r="HEW261" s="84"/>
      <c r="HEX261" s="84"/>
      <c r="HEY261" s="84"/>
      <c r="HEZ261" s="84"/>
      <c r="HFA261" s="84"/>
      <c r="HFB261" s="84"/>
      <c r="HFC261" s="84"/>
      <c r="HFD261" s="84"/>
      <c r="HFE261" s="84"/>
      <c r="HFF261" s="84"/>
      <c r="HFG261" s="84"/>
      <c r="HFH261" s="84"/>
      <c r="HFI261" s="84"/>
      <c r="HFJ261" s="84"/>
      <c r="HFK261" s="84"/>
      <c r="HFL261" s="84"/>
      <c r="HFM261" s="84"/>
      <c r="HFN261" s="84"/>
      <c r="HFO261" s="84"/>
      <c r="HFP261" s="84"/>
      <c r="HFQ261" s="84"/>
      <c r="HFR261" s="84"/>
      <c r="HFS261" s="84"/>
      <c r="HFT261" s="84"/>
      <c r="HFU261" s="84"/>
      <c r="HFV261" s="84"/>
      <c r="HFW261" s="84"/>
      <c r="HFX261" s="84"/>
      <c r="HFY261" s="84"/>
      <c r="HFZ261" s="84"/>
      <c r="HGA261" s="84"/>
      <c r="HGB261" s="84"/>
      <c r="HGC261" s="84"/>
      <c r="HGD261" s="84"/>
      <c r="HGE261" s="84"/>
      <c r="HGF261" s="84"/>
      <c r="HGG261" s="84"/>
      <c r="HGH261" s="84"/>
      <c r="HGI261" s="84"/>
      <c r="HGJ261" s="84"/>
      <c r="HGK261" s="84"/>
      <c r="HGL261" s="84"/>
      <c r="HGM261" s="84"/>
      <c r="HGN261" s="84"/>
      <c r="HGO261" s="84"/>
      <c r="HGP261" s="84"/>
      <c r="HGQ261" s="84"/>
      <c r="HGR261" s="84"/>
      <c r="HGS261" s="84"/>
      <c r="HGT261" s="84"/>
      <c r="HGU261" s="84"/>
      <c r="HGV261" s="84"/>
      <c r="HGW261" s="84"/>
      <c r="HGX261" s="84"/>
      <c r="HGY261" s="84"/>
      <c r="HGZ261" s="84"/>
      <c r="HHA261" s="84"/>
      <c r="HHB261" s="84"/>
      <c r="HHC261" s="84"/>
      <c r="HHD261" s="84"/>
      <c r="HHE261" s="84"/>
      <c r="HHF261" s="84"/>
      <c r="HHG261" s="84"/>
      <c r="HHH261" s="84"/>
      <c r="HHI261" s="84"/>
      <c r="HHJ261" s="84"/>
      <c r="HHK261" s="84"/>
      <c r="HHL261" s="84"/>
      <c r="HHM261" s="84"/>
      <c r="HHN261" s="84"/>
      <c r="HHO261" s="84"/>
      <c r="HHP261" s="84"/>
      <c r="HHQ261" s="84"/>
      <c r="HHR261" s="84"/>
      <c r="HHS261" s="84"/>
      <c r="HHT261" s="84"/>
      <c r="HHU261" s="84"/>
      <c r="HHV261" s="84"/>
      <c r="HHW261" s="84"/>
      <c r="HHX261" s="84"/>
      <c r="HHY261" s="84"/>
      <c r="HHZ261" s="84"/>
      <c r="HIA261" s="84"/>
      <c r="HIB261" s="84"/>
      <c r="HIC261" s="84"/>
      <c r="HID261" s="84"/>
      <c r="HIE261" s="84"/>
      <c r="HIF261" s="84"/>
      <c r="HIG261" s="84"/>
      <c r="HIH261" s="84"/>
      <c r="HII261" s="84"/>
      <c r="HIJ261" s="84"/>
      <c r="HIK261" s="84"/>
      <c r="HIL261" s="84"/>
      <c r="HIM261" s="84"/>
      <c r="HIN261" s="84"/>
      <c r="HIO261" s="84"/>
      <c r="HIP261" s="84"/>
      <c r="HIQ261" s="84"/>
      <c r="HIR261" s="84"/>
      <c r="HIS261" s="84"/>
      <c r="HIT261" s="84"/>
      <c r="HIU261" s="84"/>
      <c r="HIV261" s="84"/>
      <c r="HIW261" s="84"/>
      <c r="HIX261" s="84"/>
      <c r="HIY261" s="84"/>
      <c r="HIZ261" s="84"/>
      <c r="HJA261" s="84"/>
      <c r="HJB261" s="84"/>
      <c r="HJC261" s="84"/>
      <c r="HJD261" s="84"/>
      <c r="HJE261" s="84"/>
      <c r="HJF261" s="84"/>
      <c r="HJG261" s="84"/>
      <c r="HJH261" s="84"/>
      <c r="HJI261" s="84"/>
      <c r="HJJ261" s="84"/>
      <c r="HJK261" s="84"/>
      <c r="HJL261" s="84"/>
      <c r="HJM261" s="84"/>
      <c r="HJN261" s="84"/>
      <c r="HJO261" s="84"/>
      <c r="HJP261" s="84"/>
      <c r="HJQ261" s="84"/>
      <c r="HJR261" s="84"/>
      <c r="HJS261" s="84"/>
      <c r="HJT261" s="84"/>
      <c r="HJU261" s="84"/>
      <c r="HJV261" s="84"/>
      <c r="HJW261" s="84"/>
      <c r="HJX261" s="84"/>
      <c r="HJY261" s="84"/>
      <c r="HJZ261" s="84"/>
      <c r="HKA261" s="84"/>
      <c r="HKB261" s="84"/>
      <c r="HKC261" s="84"/>
      <c r="HKD261" s="84"/>
      <c r="HKE261" s="84"/>
      <c r="HKF261" s="84"/>
      <c r="HKG261" s="84"/>
      <c r="HKH261" s="84"/>
      <c r="HKI261" s="84"/>
      <c r="HKJ261" s="84"/>
      <c r="HKK261" s="84"/>
      <c r="HKL261" s="84"/>
      <c r="HKM261" s="84"/>
      <c r="HKN261" s="84"/>
      <c r="HKO261" s="84"/>
      <c r="HKP261" s="84"/>
      <c r="HKQ261" s="84"/>
      <c r="HKR261" s="84"/>
      <c r="HKS261" s="84"/>
      <c r="HKT261" s="84"/>
      <c r="HKU261" s="84"/>
      <c r="HKV261" s="84"/>
      <c r="HKW261" s="84"/>
      <c r="HKX261" s="84"/>
      <c r="HKY261" s="84"/>
      <c r="HKZ261" s="84"/>
      <c r="HLA261" s="84"/>
      <c r="HLB261" s="84"/>
      <c r="HLC261" s="84"/>
      <c r="HLD261" s="84"/>
      <c r="HLE261" s="84"/>
      <c r="HLF261" s="84"/>
      <c r="HLG261" s="84"/>
      <c r="HLH261" s="84"/>
      <c r="HLI261" s="84"/>
      <c r="HLJ261" s="84"/>
      <c r="HLK261" s="84"/>
      <c r="HLL261" s="84"/>
      <c r="HLM261" s="84"/>
      <c r="HLN261" s="84"/>
      <c r="HLO261" s="84"/>
      <c r="HLP261" s="84"/>
      <c r="HLQ261" s="84"/>
      <c r="HLR261" s="84"/>
      <c r="HLS261" s="84"/>
      <c r="HLT261" s="84"/>
      <c r="HLU261" s="84"/>
      <c r="HLV261" s="84"/>
      <c r="HLW261" s="84"/>
      <c r="HLX261" s="84"/>
      <c r="HLY261" s="84"/>
      <c r="HLZ261" s="84"/>
      <c r="HMA261" s="84"/>
      <c r="HMB261" s="84"/>
      <c r="HMC261" s="84"/>
      <c r="HMD261" s="84"/>
      <c r="HME261" s="84"/>
      <c r="HMF261" s="84"/>
      <c r="HMG261" s="84"/>
      <c r="HMH261" s="84"/>
      <c r="HMI261" s="84"/>
      <c r="HMJ261" s="84"/>
      <c r="HMK261" s="84"/>
      <c r="HML261" s="84"/>
      <c r="HMM261" s="84"/>
      <c r="HMN261" s="84"/>
      <c r="HMO261" s="84"/>
      <c r="HMP261" s="84"/>
      <c r="HMQ261" s="84"/>
      <c r="HMR261" s="84"/>
      <c r="HMS261" s="84"/>
      <c r="HMT261" s="84"/>
      <c r="HMU261" s="84"/>
      <c r="HMV261" s="84"/>
      <c r="HMW261" s="84"/>
      <c r="HMX261" s="84"/>
      <c r="HMY261" s="84"/>
      <c r="HMZ261" s="84"/>
      <c r="HNA261" s="84"/>
      <c r="HNB261" s="84"/>
      <c r="HNC261" s="84"/>
      <c r="HND261" s="84"/>
      <c r="HNE261" s="84"/>
      <c r="HNF261" s="84"/>
      <c r="HNG261" s="84"/>
      <c r="HNH261" s="84"/>
      <c r="HNI261" s="84"/>
      <c r="HNJ261" s="84"/>
      <c r="HNK261" s="84"/>
      <c r="HNL261" s="84"/>
      <c r="HNM261" s="84"/>
      <c r="HNN261" s="84"/>
      <c r="HNO261" s="84"/>
      <c r="HNP261" s="84"/>
      <c r="HNQ261" s="84"/>
      <c r="HNR261" s="84"/>
      <c r="HNS261" s="84"/>
      <c r="HNT261" s="84"/>
      <c r="HNU261" s="84"/>
      <c r="HNV261" s="84"/>
      <c r="HNW261" s="84"/>
      <c r="HNX261" s="84"/>
      <c r="HNY261" s="84"/>
      <c r="HNZ261" s="84"/>
      <c r="HOA261" s="84"/>
      <c r="HOB261" s="84"/>
      <c r="HOC261" s="84"/>
      <c r="HOD261" s="84"/>
      <c r="HOE261" s="84"/>
      <c r="HOF261" s="84"/>
      <c r="HOG261" s="84"/>
      <c r="HOH261" s="84"/>
      <c r="HOI261" s="84"/>
      <c r="HOJ261" s="84"/>
      <c r="HOK261" s="84"/>
      <c r="HOL261" s="84"/>
      <c r="HOM261" s="84"/>
      <c r="HON261" s="84"/>
      <c r="HOO261" s="84"/>
      <c r="HOP261" s="84"/>
      <c r="HOQ261" s="84"/>
      <c r="HOR261" s="84"/>
      <c r="HOS261" s="84"/>
      <c r="HOT261" s="84"/>
      <c r="HOU261" s="84"/>
      <c r="HOV261" s="84"/>
      <c r="HOW261" s="84"/>
      <c r="HOX261" s="84"/>
      <c r="HOY261" s="84"/>
      <c r="HOZ261" s="84"/>
      <c r="HPA261" s="84"/>
      <c r="HPB261" s="84"/>
      <c r="HPC261" s="84"/>
      <c r="HPD261" s="84"/>
      <c r="HPE261" s="84"/>
      <c r="HPF261" s="84"/>
      <c r="HPG261" s="84"/>
      <c r="HPH261" s="84"/>
      <c r="HPI261" s="84"/>
      <c r="HPJ261" s="84"/>
      <c r="HPK261" s="84"/>
      <c r="HPL261" s="84"/>
      <c r="HPM261" s="84"/>
      <c r="HPN261" s="84"/>
      <c r="HPO261" s="84"/>
      <c r="HPP261" s="84"/>
      <c r="HPQ261" s="84"/>
      <c r="HPR261" s="84"/>
      <c r="HPS261" s="84"/>
      <c r="HPT261" s="84"/>
      <c r="HPU261" s="84"/>
      <c r="HPV261" s="84"/>
      <c r="HPW261" s="84"/>
      <c r="HPX261" s="84"/>
      <c r="HPY261" s="84"/>
      <c r="HPZ261" s="84"/>
      <c r="HQA261" s="84"/>
      <c r="HQB261" s="84"/>
      <c r="HQC261" s="84"/>
      <c r="HQD261" s="84"/>
      <c r="HQE261" s="84"/>
      <c r="HQF261" s="84"/>
      <c r="HQG261" s="84"/>
      <c r="HQH261" s="84"/>
      <c r="HQI261" s="84"/>
      <c r="HQJ261" s="84"/>
      <c r="HQK261" s="84"/>
      <c r="HQL261" s="84"/>
      <c r="HQM261" s="84"/>
      <c r="HQN261" s="84"/>
      <c r="HQO261" s="84"/>
      <c r="HQP261" s="84"/>
      <c r="HQQ261" s="84"/>
      <c r="HQR261" s="84"/>
      <c r="HQS261" s="84"/>
      <c r="HQT261" s="84"/>
      <c r="HQU261" s="84"/>
      <c r="HQV261" s="84"/>
      <c r="HQW261" s="84"/>
      <c r="HQX261" s="84"/>
      <c r="HQY261" s="84"/>
      <c r="HQZ261" s="84"/>
      <c r="HRA261" s="84"/>
      <c r="HRB261" s="84"/>
      <c r="HRC261" s="84"/>
      <c r="HRD261" s="84"/>
      <c r="HRE261" s="84"/>
      <c r="HRF261" s="84"/>
      <c r="HRG261" s="84"/>
      <c r="HRH261" s="84"/>
      <c r="HRI261" s="84"/>
      <c r="HRJ261" s="84"/>
      <c r="HRK261" s="84"/>
      <c r="HRL261" s="84"/>
      <c r="HRM261" s="84"/>
      <c r="HRN261" s="84"/>
      <c r="HRO261" s="84"/>
      <c r="HRP261" s="84"/>
      <c r="HRQ261" s="84"/>
      <c r="HRR261" s="84"/>
      <c r="HRS261" s="84"/>
      <c r="HRT261" s="84"/>
      <c r="HRU261" s="84"/>
      <c r="HRV261" s="84"/>
      <c r="HRW261" s="84"/>
      <c r="HRX261" s="84"/>
      <c r="HRY261" s="84"/>
      <c r="HRZ261" s="84"/>
      <c r="HSA261" s="84"/>
      <c r="HSB261" s="84"/>
      <c r="HSC261" s="84"/>
      <c r="HSD261" s="84"/>
      <c r="HSE261" s="84"/>
      <c r="HSF261" s="84"/>
      <c r="HSG261" s="84"/>
      <c r="HSH261" s="84"/>
      <c r="HSI261" s="84"/>
      <c r="HSJ261" s="84"/>
      <c r="HSK261" s="84"/>
      <c r="HSL261" s="84"/>
      <c r="HSM261" s="84"/>
      <c r="HSN261" s="84"/>
      <c r="HSO261" s="84"/>
      <c r="HSP261" s="84"/>
      <c r="HSQ261" s="84"/>
      <c r="HSR261" s="84"/>
      <c r="HSS261" s="84"/>
      <c r="HST261" s="84"/>
      <c r="HSU261" s="84"/>
      <c r="HSV261" s="84"/>
      <c r="HSW261" s="84"/>
      <c r="HSX261" s="84"/>
      <c r="HSY261" s="84"/>
      <c r="HSZ261" s="84"/>
      <c r="HTA261" s="84"/>
      <c r="HTB261" s="84"/>
      <c r="HTC261" s="84"/>
      <c r="HTD261" s="84"/>
      <c r="HTE261" s="84"/>
      <c r="HTF261" s="84"/>
      <c r="HTG261" s="84"/>
      <c r="HTH261" s="84"/>
      <c r="HTI261" s="84"/>
      <c r="HTJ261" s="84"/>
      <c r="HTK261" s="84"/>
      <c r="HTL261" s="84"/>
      <c r="HTM261" s="84"/>
      <c r="HTN261" s="84"/>
      <c r="HTO261" s="84"/>
      <c r="HTP261" s="84"/>
      <c r="HTQ261" s="84"/>
      <c r="HTR261" s="84"/>
      <c r="HTS261" s="84"/>
      <c r="HTT261" s="84"/>
      <c r="HTU261" s="84"/>
      <c r="HTV261" s="84"/>
      <c r="HTW261" s="84"/>
      <c r="HTX261" s="84"/>
      <c r="HTY261" s="84"/>
      <c r="HTZ261" s="84"/>
      <c r="HUA261" s="84"/>
      <c r="HUB261" s="84"/>
      <c r="HUC261" s="84"/>
      <c r="HUD261" s="84"/>
      <c r="HUE261" s="84"/>
      <c r="HUF261" s="84"/>
      <c r="HUG261" s="84"/>
      <c r="HUH261" s="84"/>
      <c r="HUI261" s="84"/>
      <c r="HUJ261" s="84"/>
      <c r="HUK261" s="84"/>
      <c r="HUL261" s="84"/>
      <c r="HUM261" s="84"/>
      <c r="HUN261" s="84"/>
      <c r="HUO261" s="84"/>
      <c r="HUP261" s="84"/>
      <c r="HUQ261" s="84"/>
      <c r="HUR261" s="84"/>
      <c r="HUS261" s="84"/>
      <c r="HUT261" s="84"/>
      <c r="HUU261" s="84"/>
      <c r="HUV261" s="84"/>
      <c r="HUW261" s="84"/>
      <c r="HUX261" s="84"/>
      <c r="HUY261" s="84"/>
      <c r="HUZ261" s="84"/>
      <c r="HVA261" s="84"/>
      <c r="HVB261" s="84"/>
      <c r="HVC261" s="84"/>
      <c r="HVD261" s="84"/>
      <c r="HVE261" s="84"/>
      <c r="HVF261" s="84"/>
      <c r="HVG261" s="84"/>
      <c r="HVH261" s="84"/>
      <c r="HVI261" s="84"/>
      <c r="HVJ261" s="84"/>
      <c r="HVK261" s="84"/>
      <c r="HVL261" s="84"/>
      <c r="HVM261" s="84"/>
      <c r="HVN261" s="84"/>
      <c r="HVO261" s="84"/>
      <c r="HVP261" s="84"/>
      <c r="HVQ261" s="84"/>
      <c r="HVR261" s="84"/>
      <c r="HVS261" s="84"/>
      <c r="HVT261" s="84"/>
      <c r="HVU261" s="84"/>
      <c r="HVV261" s="84"/>
      <c r="HVW261" s="84"/>
      <c r="HVX261" s="84"/>
      <c r="HVY261" s="84"/>
      <c r="HVZ261" s="84"/>
      <c r="HWA261" s="84"/>
      <c r="HWB261" s="84"/>
      <c r="HWC261" s="84"/>
      <c r="HWD261" s="84"/>
      <c r="HWE261" s="84"/>
      <c r="HWF261" s="84"/>
      <c r="HWG261" s="84"/>
      <c r="HWH261" s="84"/>
      <c r="HWI261" s="84"/>
      <c r="HWJ261" s="84"/>
      <c r="HWK261" s="84"/>
      <c r="HWL261" s="84"/>
      <c r="HWM261" s="84"/>
      <c r="HWN261" s="84"/>
      <c r="HWO261" s="84"/>
      <c r="HWP261" s="84"/>
      <c r="HWQ261" s="84"/>
      <c r="HWR261" s="84"/>
      <c r="HWS261" s="84"/>
      <c r="HWT261" s="84"/>
      <c r="HWU261" s="84"/>
      <c r="HWV261" s="84"/>
      <c r="HWW261" s="84"/>
      <c r="HWX261" s="84"/>
      <c r="HWY261" s="84"/>
      <c r="HWZ261" s="84"/>
      <c r="HXA261" s="84"/>
      <c r="HXB261" s="84"/>
      <c r="HXC261" s="84"/>
      <c r="HXD261" s="84"/>
      <c r="HXE261" s="84"/>
      <c r="HXF261" s="84"/>
      <c r="HXG261" s="84"/>
      <c r="HXH261" s="84"/>
      <c r="HXI261" s="84"/>
      <c r="HXJ261" s="84"/>
      <c r="HXK261" s="84"/>
      <c r="HXL261" s="84"/>
      <c r="HXM261" s="84"/>
      <c r="HXN261" s="84"/>
      <c r="HXO261" s="84"/>
      <c r="HXP261" s="84"/>
      <c r="HXQ261" s="84"/>
      <c r="HXR261" s="84"/>
      <c r="HXS261" s="84"/>
      <c r="HXT261" s="84"/>
      <c r="HXU261" s="84"/>
      <c r="HXV261" s="84"/>
      <c r="HXW261" s="84"/>
      <c r="HXX261" s="84"/>
      <c r="HXY261" s="84"/>
      <c r="HXZ261" s="84"/>
      <c r="HYA261" s="84"/>
      <c r="HYB261" s="84"/>
      <c r="HYC261" s="84"/>
      <c r="HYD261" s="84"/>
      <c r="HYE261" s="84"/>
      <c r="HYF261" s="84"/>
      <c r="HYG261" s="84"/>
      <c r="HYH261" s="84"/>
      <c r="HYI261" s="84"/>
      <c r="HYJ261" s="84"/>
      <c r="HYK261" s="84"/>
      <c r="HYL261" s="84"/>
      <c r="HYM261" s="84"/>
      <c r="HYN261" s="84"/>
      <c r="HYO261" s="84"/>
      <c r="HYP261" s="84"/>
      <c r="HYQ261" s="84"/>
      <c r="HYR261" s="84"/>
      <c r="HYS261" s="84"/>
      <c r="HYT261" s="84"/>
      <c r="HYU261" s="84"/>
      <c r="HYV261" s="84"/>
      <c r="HYW261" s="84"/>
      <c r="HYX261" s="84"/>
      <c r="HYY261" s="84"/>
      <c r="HYZ261" s="84"/>
      <c r="HZA261" s="84"/>
      <c r="HZB261" s="84"/>
      <c r="HZC261" s="84"/>
      <c r="HZD261" s="84"/>
      <c r="HZE261" s="84"/>
      <c r="HZF261" s="84"/>
      <c r="HZG261" s="84"/>
      <c r="HZH261" s="84"/>
      <c r="HZI261" s="84"/>
      <c r="HZJ261" s="84"/>
      <c r="HZK261" s="84"/>
      <c r="HZL261" s="84"/>
      <c r="HZM261" s="84"/>
      <c r="HZN261" s="84"/>
      <c r="HZO261" s="84"/>
      <c r="HZP261" s="84"/>
      <c r="HZQ261" s="84"/>
      <c r="HZR261" s="84"/>
      <c r="HZS261" s="84"/>
      <c r="HZT261" s="84"/>
      <c r="HZU261" s="84"/>
      <c r="HZV261" s="84"/>
      <c r="HZW261" s="84"/>
      <c r="HZX261" s="84"/>
      <c r="HZY261" s="84"/>
      <c r="HZZ261" s="84"/>
      <c r="IAA261" s="84"/>
      <c r="IAB261" s="84"/>
      <c r="IAC261" s="84"/>
      <c r="IAD261" s="84"/>
      <c r="IAE261" s="84"/>
      <c r="IAF261" s="84"/>
      <c r="IAG261" s="84"/>
      <c r="IAH261" s="84"/>
      <c r="IAI261" s="84"/>
      <c r="IAJ261" s="84"/>
      <c r="IAK261" s="84"/>
      <c r="IAL261" s="84"/>
      <c r="IAM261" s="84"/>
      <c r="IAN261" s="84"/>
      <c r="IAO261" s="84"/>
      <c r="IAP261" s="84"/>
      <c r="IAQ261" s="84"/>
      <c r="IAR261" s="84"/>
      <c r="IAS261" s="84"/>
      <c r="IAT261" s="84"/>
      <c r="IAU261" s="84"/>
      <c r="IAV261" s="84"/>
      <c r="IAW261" s="84"/>
      <c r="IAX261" s="84"/>
      <c r="IAY261" s="84"/>
      <c r="IAZ261" s="84"/>
      <c r="IBA261" s="84"/>
      <c r="IBB261" s="84"/>
      <c r="IBC261" s="84"/>
      <c r="IBD261" s="84"/>
      <c r="IBE261" s="84"/>
      <c r="IBF261" s="84"/>
      <c r="IBG261" s="84"/>
      <c r="IBH261" s="84"/>
      <c r="IBI261" s="84"/>
      <c r="IBJ261" s="84"/>
      <c r="IBK261" s="84"/>
      <c r="IBL261" s="84"/>
      <c r="IBM261" s="84"/>
      <c r="IBN261" s="84"/>
      <c r="IBO261" s="84"/>
      <c r="IBP261" s="84"/>
      <c r="IBQ261" s="84"/>
      <c r="IBR261" s="84"/>
      <c r="IBS261" s="84"/>
      <c r="IBT261" s="84"/>
      <c r="IBU261" s="84"/>
      <c r="IBV261" s="84"/>
      <c r="IBW261" s="84"/>
      <c r="IBX261" s="84"/>
      <c r="IBY261" s="84"/>
      <c r="IBZ261" s="84"/>
      <c r="ICA261" s="84"/>
      <c r="ICB261" s="84"/>
      <c r="ICC261" s="84"/>
      <c r="ICD261" s="84"/>
      <c r="ICE261" s="84"/>
      <c r="ICF261" s="84"/>
      <c r="ICG261" s="84"/>
      <c r="ICH261" s="84"/>
      <c r="ICI261" s="84"/>
      <c r="ICJ261" s="84"/>
      <c r="ICK261" s="84"/>
      <c r="ICL261" s="84"/>
      <c r="ICM261" s="84"/>
      <c r="ICN261" s="84"/>
      <c r="ICO261" s="84"/>
      <c r="ICP261" s="84"/>
      <c r="ICQ261" s="84"/>
      <c r="ICR261" s="84"/>
      <c r="ICS261" s="84"/>
      <c r="ICT261" s="84"/>
      <c r="ICU261" s="84"/>
      <c r="ICV261" s="84"/>
      <c r="ICW261" s="84"/>
      <c r="ICX261" s="84"/>
      <c r="ICY261" s="84"/>
      <c r="ICZ261" s="84"/>
      <c r="IDA261" s="84"/>
      <c r="IDB261" s="84"/>
      <c r="IDC261" s="84"/>
      <c r="IDD261" s="84"/>
      <c r="IDE261" s="84"/>
      <c r="IDF261" s="84"/>
      <c r="IDG261" s="84"/>
      <c r="IDH261" s="84"/>
      <c r="IDI261" s="84"/>
      <c r="IDJ261" s="84"/>
      <c r="IDK261" s="84"/>
      <c r="IDL261" s="84"/>
      <c r="IDM261" s="84"/>
      <c r="IDN261" s="84"/>
      <c r="IDO261" s="84"/>
      <c r="IDP261" s="84"/>
      <c r="IDQ261" s="84"/>
      <c r="IDR261" s="84"/>
      <c r="IDS261" s="84"/>
      <c r="IDT261" s="84"/>
      <c r="IDU261" s="84"/>
      <c r="IDV261" s="84"/>
      <c r="IDW261" s="84"/>
      <c r="IDX261" s="84"/>
      <c r="IDY261" s="84"/>
      <c r="IDZ261" s="84"/>
      <c r="IEA261" s="84"/>
      <c r="IEB261" s="84"/>
      <c r="IEC261" s="84"/>
      <c r="IED261" s="84"/>
      <c r="IEE261" s="84"/>
      <c r="IEF261" s="84"/>
      <c r="IEG261" s="84"/>
      <c r="IEH261" s="84"/>
      <c r="IEI261" s="84"/>
      <c r="IEJ261" s="84"/>
      <c r="IEK261" s="84"/>
      <c r="IEL261" s="84"/>
      <c r="IEM261" s="84"/>
      <c r="IEN261" s="84"/>
      <c r="IEO261" s="84"/>
      <c r="IEP261" s="84"/>
      <c r="IEQ261" s="84"/>
      <c r="IER261" s="84"/>
      <c r="IES261" s="84"/>
      <c r="IET261" s="84"/>
      <c r="IEU261" s="84"/>
      <c r="IEV261" s="84"/>
      <c r="IEW261" s="84"/>
      <c r="IEX261" s="84"/>
      <c r="IEY261" s="84"/>
      <c r="IEZ261" s="84"/>
      <c r="IFA261" s="84"/>
      <c r="IFB261" s="84"/>
      <c r="IFC261" s="84"/>
      <c r="IFD261" s="84"/>
      <c r="IFE261" s="84"/>
      <c r="IFF261" s="84"/>
      <c r="IFG261" s="84"/>
      <c r="IFH261" s="84"/>
      <c r="IFI261" s="84"/>
      <c r="IFJ261" s="84"/>
      <c r="IFK261" s="84"/>
      <c r="IFL261" s="84"/>
      <c r="IFM261" s="84"/>
      <c r="IFN261" s="84"/>
      <c r="IFO261" s="84"/>
      <c r="IFP261" s="84"/>
      <c r="IFQ261" s="84"/>
      <c r="IFR261" s="84"/>
      <c r="IFS261" s="84"/>
      <c r="IFT261" s="84"/>
      <c r="IFU261" s="84"/>
      <c r="IFV261" s="84"/>
      <c r="IFW261" s="84"/>
      <c r="IFX261" s="84"/>
      <c r="IFY261" s="84"/>
      <c r="IFZ261" s="84"/>
      <c r="IGA261" s="84"/>
      <c r="IGB261" s="84"/>
      <c r="IGC261" s="84"/>
      <c r="IGD261" s="84"/>
      <c r="IGE261" s="84"/>
      <c r="IGF261" s="84"/>
      <c r="IGG261" s="84"/>
      <c r="IGH261" s="84"/>
      <c r="IGI261" s="84"/>
      <c r="IGJ261" s="84"/>
      <c r="IGK261" s="84"/>
      <c r="IGL261" s="84"/>
      <c r="IGM261" s="84"/>
      <c r="IGN261" s="84"/>
      <c r="IGO261" s="84"/>
      <c r="IGP261" s="84"/>
      <c r="IGQ261" s="84"/>
      <c r="IGR261" s="84"/>
      <c r="IGS261" s="84"/>
      <c r="IGT261" s="84"/>
      <c r="IGU261" s="84"/>
      <c r="IGV261" s="84"/>
      <c r="IGW261" s="84"/>
      <c r="IGX261" s="84"/>
      <c r="IGY261" s="84"/>
      <c r="IGZ261" s="84"/>
      <c r="IHA261" s="84"/>
      <c r="IHB261" s="84"/>
      <c r="IHC261" s="84"/>
      <c r="IHD261" s="84"/>
      <c r="IHE261" s="84"/>
      <c r="IHF261" s="84"/>
      <c r="IHG261" s="84"/>
      <c r="IHH261" s="84"/>
      <c r="IHI261" s="84"/>
      <c r="IHJ261" s="84"/>
      <c r="IHK261" s="84"/>
      <c r="IHL261" s="84"/>
      <c r="IHM261" s="84"/>
      <c r="IHN261" s="84"/>
      <c r="IHO261" s="84"/>
      <c r="IHP261" s="84"/>
      <c r="IHQ261" s="84"/>
      <c r="IHR261" s="84"/>
      <c r="IHS261" s="84"/>
      <c r="IHT261" s="84"/>
      <c r="IHU261" s="84"/>
      <c r="IHV261" s="84"/>
      <c r="IHW261" s="84"/>
      <c r="IHX261" s="84"/>
      <c r="IHY261" s="84"/>
      <c r="IHZ261" s="84"/>
      <c r="IIA261" s="84"/>
      <c r="IIB261" s="84"/>
      <c r="IIC261" s="84"/>
      <c r="IID261" s="84"/>
      <c r="IIE261" s="84"/>
      <c r="IIF261" s="84"/>
      <c r="IIG261" s="84"/>
      <c r="IIH261" s="84"/>
      <c r="III261" s="84"/>
      <c r="IIJ261" s="84"/>
      <c r="IIK261" s="84"/>
      <c r="IIL261" s="84"/>
      <c r="IIM261" s="84"/>
      <c r="IIN261" s="84"/>
      <c r="IIO261" s="84"/>
      <c r="IIP261" s="84"/>
      <c r="IIQ261" s="84"/>
      <c r="IIR261" s="84"/>
      <c r="IIS261" s="84"/>
      <c r="IIT261" s="84"/>
      <c r="IIU261" s="84"/>
      <c r="IIV261" s="84"/>
      <c r="IIW261" s="84"/>
      <c r="IIX261" s="84"/>
      <c r="IIY261" s="84"/>
      <c r="IIZ261" s="84"/>
      <c r="IJA261" s="84"/>
      <c r="IJB261" s="84"/>
      <c r="IJC261" s="84"/>
      <c r="IJD261" s="84"/>
      <c r="IJE261" s="84"/>
      <c r="IJF261" s="84"/>
      <c r="IJG261" s="84"/>
      <c r="IJH261" s="84"/>
      <c r="IJI261" s="84"/>
      <c r="IJJ261" s="84"/>
      <c r="IJK261" s="84"/>
      <c r="IJL261" s="84"/>
      <c r="IJM261" s="84"/>
      <c r="IJN261" s="84"/>
      <c r="IJO261" s="84"/>
      <c r="IJP261" s="84"/>
      <c r="IJQ261" s="84"/>
      <c r="IJR261" s="84"/>
      <c r="IJS261" s="84"/>
      <c r="IJT261" s="84"/>
      <c r="IJU261" s="84"/>
      <c r="IJV261" s="84"/>
      <c r="IJW261" s="84"/>
      <c r="IJX261" s="84"/>
      <c r="IJY261" s="84"/>
      <c r="IJZ261" s="84"/>
      <c r="IKA261" s="84"/>
      <c r="IKB261" s="84"/>
      <c r="IKC261" s="84"/>
      <c r="IKD261" s="84"/>
      <c r="IKE261" s="84"/>
      <c r="IKF261" s="84"/>
      <c r="IKG261" s="84"/>
      <c r="IKH261" s="84"/>
      <c r="IKI261" s="84"/>
      <c r="IKJ261" s="84"/>
      <c r="IKK261" s="84"/>
      <c r="IKL261" s="84"/>
      <c r="IKM261" s="84"/>
      <c r="IKN261" s="84"/>
      <c r="IKO261" s="84"/>
      <c r="IKP261" s="84"/>
      <c r="IKQ261" s="84"/>
      <c r="IKR261" s="84"/>
      <c r="IKS261" s="84"/>
      <c r="IKT261" s="84"/>
      <c r="IKU261" s="84"/>
      <c r="IKV261" s="84"/>
      <c r="IKW261" s="84"/>
      <c r="IKX261" s="84"/>
      <c r="IKY261" s="84"/>
      <c r="IKZ261" s="84"/>
      <c r="ILA261" s="84"/>
      <c r="ILB261" s="84"/>
      <c r="ILC261" s="84"/>
      <c r="ILD261" s="84"/>
      <c r="ILE261" s="84"/>
      <c r="ILF261" s="84"/>
      <c r="ILG261" s="84"/>
      <c r="ILH261" s="84"/>
      <c r="ILI261" s="84"/>
      <c r="ILJ261" s="84"/>
      <c r="ILK261" s="84"/>
      <c r="ILL261" s="84"/>
      <c r="ILM261" s="84"/>
      <c r="ILN261" s="84"/>
      <c r="ILO261" s="84"/>
      <c r="ILP261" s="84"/>
      <c r="ILQ261" s="84"/>
      <c r="ILR261" s="84"/>
      <c r="ILS261" s="84"/>
      <c r="ILT261" s="84"/>
      <c r="ILU261" s="84"/>
      <c r="ILV261" s="84"/>
      <c r="ILW261" s="84"/>
      <c r="ILX261" s="84"/>
      <c r="ILY261" s="84"/>
      <c r="ILZ261" s="84"/>
      <c r="IMA261" s="84"/>
      <c r="IMB261" s="84"/>
      <c r="IMC261" s="84"/>
      <c r="IMD261" s="84"/>
      <c r="IME261" s="84"/>
      <c r="IMF261" s="84"/>
      <c r="IMG261" s="84"/>
      <c r="IMH261" s="84"/>
      <c r="IMI261" s="84"/>
      <c r="IMJ261" s="84"/>
      <c r="IMK261" s="84"/>
      <c r="IML261" s="84"/>
      <c r="IMM261" s="84"/>
      <c r="IMN261" s="84"/>
      <c r="IMO261" s="84"/>
      <c r="IMP261" s="84"/>
      <c r="IMQ261" s="84"/>
      <c r="IMR261" s="84"/>
      <c r="IMS261" s="84"/>
      <c r="IMT261" s="84"/>
      <c r="IMU261" s="84"/>
      <c r="IMV261" s="84"/>
      <c r="IMW261" s="84"/>
      <c r="IMX261" s="84"/>
      <c r="IMY261" s="84"/>
      <c r="IMZ261" s="84"/>
      <c r="INA261" s="84"/>
      <c r="INB261" s="84"/>
      <c r="INC261" s="84"/>
      <c r="IND261" s="84"/>
      <c r="INE261" s="84"/>
      <c r="INF261" s="84"/>
      <c r="ING261" s="84"/>
      <c r="INH261" s="84"/>
      <c r="INI261" s="84"/>
      <c r="INJ261" s="84"/>
      <c r="INK261" s="84"/>
      <c r="INL261" s="84"/>
      <c r="INM261" s="84"/>
      <c r="INN261" s="84"/>
      <c r="INO261" s="84"/>
      <c r="INP261" s="84"/>
      <c r="INQ261" s="84"/>
      <c r="INR261" s="84"/>
      <c r="INS261" s="84"/>
      <c r="INT261" s="84"/>
      <c r="INU261" s="84"/>
      <c r="INV261" s="84"/>
      <c r="INW261" s="84"/>
      <c r="INX261" s="84"/>
      <c r="INY261" s="84"/>
      <c r="INZ261" s="84"/>
      <c r="IOA261" s="84"/>
      <c r="IOB261" s="84"/>
      <c r="IOC261" s="84"/>
      <c r="IOD261" s="84"/>
      <c r="IOE261" s="84"/>
      <c r="IOF261" s="84"/>
      <c r="IOG261" s="84"/>
      <c r="IOH261" s="84"/>
      <c r="IOI261" s="84"/>
      <c r="IOJ261" s="84"/>
      <c r="IOK261" s="84"/>
      <c r="IOL261" s="84"/>
      <c r="IOM261" s="84"/>
      <c r="ION261" s="84"/>
      <c r="IOO261" s="84"/>
      <c r="IOP261" s="84"/>
      <c r="IOQ261" s="84"/>
      <c r="IOR261" s="84"/>
      <c r="IOS261" s="84"/>
      <c r="IOT261" s="84"/>
      <c r="IOU261" s="84"/>
      <c r="IOV261" s="84"/>
      <c r="IOW261" s="84"/>
      <c r="IOX261" s="84"/>
      <c r="IOY261" s="84"/>
      <c r="IOZ261" s="84"/>
      <c r="IPA261" s="84"/>
      <c r="IPB261" s="84"/>
      <c r="IPC261" s="84"/>
      <c r="IPD261" s="84"/>
      <c r="IPE261" s="84"/>
      <c r="IPF261" s="84"/>
      <c r="IPG261" s="84"/>
      <c r="IPH261" s="84"/>
      <c r="IPI261" s="84"/>
      <c r="IPJ261" s="84"/>
      <c r="IPK261" s="84"/>
      <c r="IPL261" s="84"/>
      <c r="IPM261" s="84"/>
      <c r="IPN261" s="84"/>
      <c r="IPO261" s="84"/>
      <c r="IPP261" s="84"/>
      <c r="IPQ261" s="84"/>
      <c r="IPR261" s="84"/>
      <c r="IPS261" s="84"/>
      <c r="IPT261" s="84"/>
      <c r="IPU261" s="84"/>
      <c r="IPV261" s="84"/>
      <c r="IPW261" s="84"/>
      <c r="IPX261" s="84"/>
      <c r="IPY261" s="84"/>
      <c r="IPZ261" s="84"/>
      <c r="IQA261" s="84"/>
      <c r="IQB261" s="84"/>
      <c r="IQC261" s="84"/>
      <c r="IQD261" s="84"/>
      <c r="IQE261" s="84"/>
      <c r="IQF261" s="84"/>
      <c r="IQG261" s="84"/>
      <c r="IQH261" s="84"/>
      <c r="IQI261" s="84"/>
      <c r="IQJ261" s="84"/>
      <c r="IQK261" s="84"/>
      <c r="IQL261" s="84"/>
      <c r="IQM261" s="84"/>
      <c r="IQN261" s="84"/>
      <c r="IQO261" s="84"/>
      <c r="IQP261" s="84"/>
      <c r="IQQ261" s="84"/>
      <c r="IQR261" s="84"/>
      <c r="IQS261" s="84"/>
      <c r="IQT261" s="84"/>
      <c r="IQU261" s="84"/>
      <c r="IQV261" s="84"/>
      <c r="IQW261" s="84"/>
      <c r="IQX261" s="84"/>
      <c r="IQY261" s="84"/>
      <c r="IQZ261" s="84"/>
      <c r="IRA261" s="84"/>
      <c r="IRB261" s="84"/>
      <c r="IRC261" s="84"/>
      <c r="IRD261" s="84"/>
      <c r="IRE261" s="84"/>
      <c r="IRF261" s="84"/>
      <c r="IRG261" s="84"/>
      <c r="IRH261" s="84"/>
      <c r="IRI261" s="84"/>
      <c r="IRJ261" s="84"/>
      <c r="IRK261" s="84"/>
      <c r="IRL261" s="84"/>
      <c r="IRM261" s="84"/>
      <c r="IRN261" s="84"/>
      <c r="IRO261" s="84"/>
      <c r="IRP261" s="84"/>
      <c r="IRQ261" s="84"/>
      <c r="IRR261" s="84"/>
      <c r="IRS261" s="84"/>
      <c r="IRT261" s="84"/>
      <c r="IRU261" s="84"/>
      <c r="IRV261" s="84"/>
      <c r="IRW261" s="84"/>
      <c r="IRX261" s="84"/>
      <c r="IRY261" s="84"/>
      <c r="IRZ261" s="84"/>
      <c r="ISA261" s="84"/>
      <c r="ISB261" s="84"/>
      <c r="ISC261" s="84"/>
      <c r="ISD261" s="84"/>
      <c r="ISE261" s="84"/>
      <c r="ISF261" s="84"/>
      <c r="ISG261" s="84"/>
      <c r="ISH261" s="84"/>
      <c r="ISI261" s="84"/>
      <c r="ISJ261" s="84"/>
      <c r="ISK261" s="84"/>
      <c r="ISL261" s="84"/>
      <c r="ISM261" s="84"/>
      <c r="ISN261" s="84"/>
      <c r="ISO261" s="84"/>
      <c r="ISP261" s="84"/>
      <c r="ISQ261" s="84"/>
      <c r="ISR261" s="84"/>
      <c r="ISS261" s="84"/>
      <c r="IST261" s="84"/>
      <c r="ISU261" s="84"/>
      <c r="ISV261" s="84"/>
      <c r="ISW261" s="84"/>
      <c r="ISX261" s="84"/>
      <c r="ISY261" s="84"/>
      <c r="ISZ261" s="84"/>
      <c r="ITA261" s="84"/>
      <c r="ITB261" s="84"/>
      <c r="ITC261" s="84"/>
      <c r="ITD261" s="84"/>
      <c r="ITE261" s="84"/>
      <c r="ITF261" s="84"/>
      <c r="ITG261" s="84"/>
      <c r="ITH261" s="84"/>
      <c r="ITI261" s="84"/>
      <c r="ITJ261" s="84"/>
      <c r="ITK261" s="84"/>
      <c r="ITL261" s="84"/>
      <c r="ITM261" s="84"/>
      <c r="ITN261" s="84"/>
      <c r="ITO261" s="84"/>
      <c r="ITP261" s="84"/>
      <c r="ITQ261" s="84"/>
      <c r="ITR261" s="84"/>
      <c r="ITS261" s="84"/>
      <c r="ITT261" s="84"/>
      <c r="ITU261" s="84"/>
      <c r="ITV261" s="84"/>
      <c r="ITW261" s="84"/>
      <c r="ITX261" s="84"/>
      <c r="ITY261" s="84"/>
      <c r="ITZ261" s="84"/>
      <c r="IUA261" s="84"/>
      <c r="IUB261" s="84"/>
      <c r="IUC261" s="84"/>
      <c r="IUD261" s="84"/>
      <c r="IUE261" s="84"/>
      <c r="IUF261" s="84"/>
      <c r="IUG261" s="84"/>
      <c r="IUH261" s="84"/>
      <c r="IUI261" s="84"/>
      <c r="IUJ261" s="84"/>
      <c r="IUK261" s="84"/>
      <c r="IUL261" s="84"/>
      <c r="IUM261" s="84"/>
      <c r="IUN261" s="84"/>
      <c r="IUO261" s="84"/>
      <c r="IUP261" s="84"/>
      <c r="IUQ261" s="84"/>
      <c r="IUR261" s="84"/>
      <c r="IUS261" s="84"/>
      <c r="IUT261" s="84"/>
      <c r="IUU261" s="84"/>
      <c r="IUV261" s="84"/>
      <c r="IUW261" s="84"/>
      <c r="IUX261" s="84"/>
      <c r="IUY261" s="84"/>
      <c r="IUZ261" s="84"/>
      <c r="IVA261" s="84"/>
      <c r="IVB261" s="84"/>
      <c r="IVC261" s="84"/>
      <c r="IVD261" s="84"/>
      <c r="IVE261" s="84"/>
      <c r="IVF261" s="84"/>
      <c r="IVG261" s="84"/>
      <c r="IVH261" s="84"/>
      <c r="IVI261" s="84"/>
      <c r="IVJ261" s="84"/>
      <c r="IVK261" s="84"/>
      <c r="IVL261" s="84"/>
      <c r="IVM261" s="84"/>
      <c r="IVN261" s="84"/>
      <c r="IVO261" s="84"/>
      <c r="IVP261" s="84"/>
      <c r="IVQ261" s="84"/>
      <c r="IVR261" s="84"/>
      <c r="IVS261" s="84"/>
      <c r="IVT261" s="84"/>
      <c r="IVU261" s="84"/>
      <c r="IVV261" s="84"/>
      <c r="IVW261" s="84"/>
      <c r="IVX261" s="84"/>
      <c r="IVY261" s="84"/>
      <c r="IVZ261" s="84"/>
      <c r="IWA261" s="84"/>
      <c r="IWB261" s="84"/>
      <c r="IWC261" s="84"/>
      <c r="IWD261" s="84"/>
      <c r="IWE261" s="84"/>
      <c r="IWF261" s="84"/>
      <c r="IWG261" s="84"/>
      <c r="IWH261" s="84"/>
      <c r="IWI261" s="84"/>
      <c r="IWJ261" s="84"/>
      <c r="IWK261" s="84"/>
      <c r="IWL261" s="84"/>
      <c r="IWM261" s="84"/>
      <c r="IWN261" s="84"/>
      <c r="IWO261" s="84"/>
      <c r="IWP261" s="84"/>
      <c r="IWQ261" s="84"/>
      <c r="IWR261" s="84"/>
      <c r="IWS261" s="84"/>
      <c r="IWT261" s="84"/>
      <c r="IWU261" s="84"/>
      <c r="IWV261" s="84"/>
      <c r="IWW261" s="84"/>
      <c r="IWX261" s="84"/>
      <c r="IWY261" s="84"/>
      <c r="IWZ261" s="84"/>
      <c r="IXA261" s="84"/>
      <c r="IXB261" s="84"/>
      <c r="IXC261" s="84"/>
      <c r="IXD261" s="84"/>
      <c r="IXE261" s="84"/>
      <c r="IXF261" s="84"/>
      <c r="IXG261" s="84"/>
      <c r="IXH261" s="84"/>
      <c r="IXI261" s="84"/>
      <c r="IXJ261" s="84"/>
      <c r="IXK261" s="84"/>
      <c r="IXL261" s="84"/>
      <c r="IXM261" s="84"/>
      <c r="IXN261" s="84"/>
      <c r="IXO261" s="84"/>
      <c r="IXP261" s="84"/>
      <c r="IXQ261" s="84"/>
      <c r="IXR261" s="84"/>
      <c r="IXS261" s="84"/>
      <c r="IXT261" s="84"/>
      <c r="IXU261" s="84"/>
      <c r="IXV261" s="84"/>
      <c r="IXW261" s="84"/>
      <c r="IXX261" s="84"/>
      <c r="IXY261" s="84"/>
      <c r="IXZ261" s="84"/>
      <c r="IYA261" s="84"/>
      <c r="IYB261" s="84"/>
      <c r="IYC261" s="84"/>
      <c r="IYD261" s="84"/>
      <c r="IYE261" s="84"/>
      <c r="IYF261" s="84"/>
      <c r="IYG261" s="84"/>
      <c r="IYH261" s="84"/>
      <c r="IYI261" s="84"/>
      <c r="IYJ261" s="84"/>
      <c r="IYK261" s="84"/>
      <c r="IYL261" s="84"/>
      <c r="IYM261" s="84"/>
      <c r="IYN261" s="84"/>
      <c r="IYO261" s="84"/>
      <c r="IYP261" s="84"/>
      <c r="IYQ261" s="84"/>
      <c r="IYR261" s="84"/>
      <c r="IYS261" s="84"/>
      <c r="IYT261" s="84"/>
      <c r="IYU261" s="84"/>
      <c r="IYV261" s="84"/>
      <c r="IYW261" s="84"/>
      <c r="IYX261" s="84"/>
      <c r="IYY261" s="84"/>
      <c r="IYZ261" s="84"/>
      <c r="IZA261" s="84"/>
      <c r="IZB261" s="84"/>
      <c r="IZC261" s="84"/>
      <c r="IZD261" s="84"/>
      <c r="IZE261" s="84"/>
      <c r="IZF261" s="84"/>
      <c r="IZG261" s="84"/>
      <c r="IZH261" s="84"/>
      <c r="IZI261" s="84"/>
      <c r="IZJ261" s="84"/>
      <c r="IZK261" s="84"/>
      <c r="IZL261" s="84"/>
      <c r="IZM261" s="84"/>
      <c r="IZN261" s="84"/>
      <c r="IZO261" s="84"/>
      <c r="IZP261" s="84"/>
      <c r="IZQ261" s="84"/>
      <c r="IZR261" s="84"/>
      <c r="IZS261" s="84"/>
      <c r="IZT261" s="84"/>
      <c r="IZU261" s="84"/>
      <c r="IZV261" s="84"/>
      <c r="IZW261" s="84"/>
      <c r="IZX261" s="84"/>
      <c r="IZY261" s="84"/>
      <c r="IZZ261" s="84"/>
      <c r="JAA261" s="84"/>
      <c r="JAB261" s="84"/>
      <c r="JAC261" s="84"/>
      <c r="JAD261" s="84"/>
      <c r="JAE261" s="84"/>
      <c r="JAF261" s="84"/>
      <c r="JAG261" s="84"/>
      <c r="JAH261" s="84"/>
      <c r="JAI261" s="84"/>
      <c r="JAJ261" s="84"/>
      <c r="JAK261" s="84"/>
      <c r="JAL261" s="84"/>
      <c r="JAM261" s="84"/>
      <c r="JAN261" s="84"/>
      <c r="JAO261" s="84"/>
      <c r="JAP261" s="84"/>
      <c r="JAQ261" s="84"/>
      <c r="JAR261" s="84"/>
      <c r="JAS261" s="84"/>
      <c r="JAT261" s="84"/>
      <c r="JAU261" s="84"/>
      <c r="JAV261" s="84"/>
      <c r="JAW261" s="84"/>
      <c r="JAX261" s="84"/>
      <c r="JAY261" s="84"/>
      <c r="JAZ261" s="84"/>
      <c r="JBA261" s="84"/>
      <c r="JBB261" s="84"/>
      <c r="JBC261" s="84"/>
      <c r="JBD261" s="84"/>
      <c r="JBE261" s="84"/>
      <c r="JBF261" s="84"/>
      <c r="JBG261" s="84"/>
      <c r="JBH261" s="84"/>
      <c r="JBI261" s="84"/>
      <c r="JBJ261" s="84"/>
      <c r="JBK261" s="84"/>
      <c r="JBL261" s="84"/>
      <c r="JBM261" s="84"/>
      <c r="JBN261" s="84"/>
      <c r="JBO261" s="84"/>
      <c r="JBP261" s="84"/>
      <c r="JBQ261" s="84"/>
      <c r="JBR261" s="84"/>
      <c r="JBS261" s="84"/>
      <c r="JBT261" s="84"/>
      <c r="JBU261" s="84"/>
      <c r="JBV261" s="84"/>
      <c r="JBW261" s="84"/>
      <c r="JBX261" s="84"/>
      <c r="JBY261" s="84"/>
      <c r="JBZ261" s="84"/>
      <c r="JCA261" s="84"/>
      <c r="JCB261" s="84"/>
      <c r="JCC261" s="84"/>
      <c r="JCD261" s="84"/>
      <c r="JCE261" s="84"/>
      <c r="JCF261" s="84"/>
      <c r="JCG261" s="84"/>
      <c r="JCH261" s="84"/>
      <c r="JCI261" s="84"/>
      <c r="JCJ261" s="84"/>
      <c r="JCK261" s="84"/>
      <c r="JCL261" s="84"/>
      <c r="JCM261" s="84"/>
      <c r="JCN261" s="84"/>
      <c r="JCO261" s="84"/>
      <c r="JCP261" s="84"/>
      <c r="JCQ261" s="84"/>
      <c r="JCR261" s="84"/>
      <c r="JCS261" s="84"/>
      <c r="JCT261" s="84"/>
      <c r="JCU261" s="84"/>
      <c r="JCV261" s="84"/>
      <c r="JCW261" s="84"/>
      <c r="JCX261" s="84"/>
      <c r="JCY261" s="84"/>
      <c r="JCZ261" s="84"/>
      <c r="JDA261" s="84"/>
      <c r="JDB261" s="84"/>
      <c r="JDC261" s="84"/>
      <c r="JDD261" s="84"/>
      <c r="JDE261" s="84"/>
      <c r="JDF261" s="84"/>
      <c r="JDG261" s="84"/>
      <c r="JDH261" s="84"/>
      <c r="JDI261" s="84"/>
      <c r="JDJ261" s="84"/>
      <c r="JDK261" s="84"/>
      <c r="JDL261" s="84"/>
      <c r="JDM261" s="84"/>
      <c r="JDN261" s="84"/>
      <c r="JDO261" s="84"/>
      <c r="JDP261" s="84"/>
      <c r="JDQ261" s="84"/>
      <c r="JDR261" s="84"/>
      <c r="JDS261" s="84"/>
      <c r="JDT261" s="84"/>
      <c r="JDU261" s="84"/>
      <c r="JDV261" s="84"/>
      <c r="JDW261" s="84"/>
      <c r="JDX261" s="84"/>
      <c r="JDY261" s="84"/>
      <c r="JDZ261" s="84"/>
      <c r="JEA261" s="84"/>
      <c r="JEB261" s="84"/>
      <c r="JEC261" s="84"/>
      <c r="JED261" s="84"/>
      <c r="JEE261" s="84"/>
      <c r="JEF261" s="84"/>
      <c r="JEG261" s="84"/>
      <c r="JEH261" s="84"/>
      <c r="JEI261" s="84"/>
      <c r="JEJ261" s="84"/>
      <c r="JEK261" s="84"/>
      <c r="JEL261" s="84"/>
      <c r="JEM261" s="84"/>
      <c r="JEN261" s="84"/>
      <c r="JEO261" s="84"/>
      <c r="JEP261" s="84"/>
      <c r="JEQ261" s="84"/>
      <c r="JER261" s="84"/>
      <c r="JES261" s="84"/>
      <c r="JET261" s="84"/>
      <c r="JEU261" s="84"/>
      <c r="JEV261" s="84"/>
      <c r="JEW261" s="84"/>
      <c r="JEX261" s="84"/>
      <c r="JEY261" s="84"/>
      <c r="JEZ261" s="84"/>
      <c r="JFA261" s="84"/>
      <c r="JFB261" s="84"/>
      <c r="JFC261" s="84"/>
      <c r="JFD261" s="84"/>
      <c r="JFE261" s="84"/>
      <c r="JFF261" s="84"/>
      <c r="JFG261" s="84"/>
      <c r="JFH261" s="84"/>
      <c r="JFI261" s="84"/>
      <c r="JFJ261" s="84"/>
      <c r="JFK261" s="84"/>
      <c r="JFL261" s="84"/>
      <c r="JFM261" s="84"/>
      <c r="JFN261" s="84"/>
      <c r="JFO261" s="84"/>
      <c r="JFP261" s="84"/>
      <c r="JFQ261" s="84"/>
      <c r="JFR261" s="84"/>
      <c r="JFS261" s="84"/>
      <c r="JFT261" s="84"/>
      <c r="JFU261" s="84"/>
      <c r="JFV261" s="84"/>
      <c r="JFW261" s="84"/>
      <c r="JFX261" s="84"/>
      <c r="JFY261" s="84"/>
      <c r="JFZ261" s="84"/>
      <c r="JGA261" s="84"/>
      <c r="JGB261" s="84"/>
      <c r="JGC261" s="84"/>
      <c r="JGD261" s="84"/>
      <c r="JGE261" s="84"/>
      <c r="JGF261" s="84"/>
      <c r="JGG261" s="84"/>
      <c r="JGH261" s="84"/>
      <c r="JGI261" s="84"/>
      <c r="JGJ261" s="84"/>
      <c r="JGK261" s="84"/>
      <c r="JGL261" s="84"/>
      <c r="JGM261" s="84"/>
      <c r="JGN261" s="84"/>
      <c r="JGO261" s="84"/>
      <c r="JGP261" s="84"/>
      <c r="JGQ261" s="84"/>
      <c r="JGR261" s="84"/>
      <c r="JGS261" s="84"/>
      <c r="JGT261" s="84"/>
      <c r="JGU261" s="84"/>
      <c r="JGV261" s="84"/>
      <c r="JGW261" s="84"/>
      <c r="JGX261" s="84"/>
      <c r="JGY261" s="84"/>
      <c r="JGZ261" s="84"/>
      <c r="JHA261" s="84"/>
      <c r="JHB261" s="84"/>
      <c r="JHC261" s="84"/>
      <c r="JHD261" s="84"/>
      <c r="JHE261" s="84"/>
      <c r="JHF261" s="84"/>
      <c r="JHG261" s="84"/>
      <c r="JHH261" s="84"/>
      <c r="JHI261" s="84"/>
      <c r="JHJ261" s="84"/>
      <c r="JHK261" s="84"/>
      <c r="JHL261" s="84"/>
      <c r="JHM261" s="84"/>
      <c r="JHN261" s="84"/>
      <c r="JHO261" s="84"/>
      <c r="JHP261" s="84"/>
      <c r="JHQ261" s="84"/>
      <c r="JHR261" s="84"/>
      <c r="JHS261" s="84"/>
      <c r="JHT261" s="84"/>
      <c r="JHU261" s="84"/>
      <c r="JHV261" s="84"/>
      <c r="JHW261" s="84"/>
      <c r="JHX261" s="84"/>
      <c r="JHY261" s="84"/>
      <c r="JHZ261" s="84"/>
      <c r="JIA261" s="84"/>
      <c r="JIB261" s="84"/>
      <c r="JIC261" s="84"/>
      <c r="JID261" s="84"/>
      <c r="JIE261" s="84"/>
      <c r="JIF261" s="84"/>
      <c r="JIG261" s="84"/>
      <c r="JIH261" s="84"/>
      <c r="JII261" s="84"/>
      <c r="JIJ261" s="84"/>
      <c r="JIK261" s="84"/>
      <c r="JIL261" s="84"/>
      <c r="JIM261" s="84"/>
      <c r="JIN261" s="84"/>
      <c r="JIO261" s="84"/>
      <c r="JIP261" s="84"/>
      <c r="JIQ261" s="84"/>
      <c r="JIR261" s="84"/>
      <c r="JIS261" s="84"/>
      <c r="JIT261" s="84"/>
      <c r="JIU261" s="84"/>
      <c r="JIV261" s="84"/>
      <c r="JIW261" s="84"/>
      <c r="JIX261" s="84"/>
      <c r="JIY261" s="84"/>
      <c r="JIZ261" s="84"/>
      <c r="JJA261" s="84"/>
      <c r="JJB261" s="84"/>
      <c r="JJC261" s="84"/>
      <c r="JJD261" s="84"/>
      <c r="JJE261" s="84"/>
      <c r="JJF261" s="84"/>
      <c r="JJG261" s="84"/>
      <c r="JJH261" s="84"/>
      <c r="JJI261" s="84"/>
      <c r="JJJ261" s="84"/>
      <c r="JJK261" s="84"/>
      <c r="JJL261" s="84"/>
      <c r="JJM261" s="84"/>
      <c r="JJN261" s="84"/>
      <c r="JJO261" s="84"/>
      <c r="JJP261" s="84"/>
      <c r="JJQ261" s="84"/>
      <c r="JJR261" s="84"/>
      <c r="JJS261" s="84"/>
      <c r="JJT261" s="84"/>
      <c r="JJU261" s="84"/>
      <c r="JJV261" s="84"/>
      <c r="JJW261" s="84"/>
      <c r="JJX261" s="84"/>
      <c r="JJY261" s="84"/>
      <c r="JJZ261" s="84"/>
      <c r="JKA261" s="84"/>
      <c r="JKB261" s="84"/>
      <c r="JKC261" s="84"/>
      <c r="JKD261" s="84"/>
      <c r="JKE261" s="84"/>
      <c r="JKF261" s="84"/>
      <c r="JKG261" s="84"/>
      <c r="JKH261" s="84"/>
      <c r="JKI261" s="84"/>
      <c r="JKJ261" s="84"/>
      <c r="JKK261" s="84"/>
      <c r="JKL261" s="84"/>
      <c r="JKM261" s="84"/>
      <c r="JKN261" s="84"/>
      <c r="JKO261" s="84"/>
      <c r="JKP261" s="84"/>
      <c r="JKQ261" s="84"/>
      <c r="JKR261" s="84"/>
      <c r="JKS261" s="84"/>
      <c r="JKT261" s="84"/>
      <c r="JKU261" s="84"/>
      <c r="JKV261" s="84"/>
      <c r="JKW261" s="84"/>
      <c r="JKX261" s="84"/>
      <c r="JKY261" s="84"/>
      <c r="JKZ261" s="84"/>
      <c r="JLA261" s="84"/>
      <c r="JLB261" s="84"/>
      <c r="JLC261" s="84"/>
      <c r="JLD261" s="84"/>
      <c r="JLE261" s="84"/>
      <c r="JLF261" s="84"/>
      <c r="JLG261" s="84"/>
      <c r="JLH261" s="84"/>
      <c r="JLI261" s="84"/>
      <c r="JLJ261" s="84"/>
      <c r="JLK261" s="84"/>
      <c r="JLL261" s="84"/>
      <c r="JLM261" s="84"/>
      <c r="JLN261" s="84"/>
      <c r="JLO261" s="84"/>
      <c r="JLP261" s="84"/>
      <c r="JLQ261" s="84"/>
      <c r="JLR261" s="84"/>
      <c r="JLS261" s="84"/>
      <c r="JLT261" s="84"/>
      <c r="JLU261" s="84"/>
      <c r="JLV261" s="84"/>
      <c r="JLW261" s="84"/>
      <c r="JLX261" s="84"/>
      <c r="JLY261" s="84"/>
      <c r="JLZ261" s="84"/>
      <c r="JMA261" s="84"/>
      <c r="JMB261" s="84"/>
      <c r="JMC261" s="84"/>
      <c r="JMD261" s="84"/>
      <c r="JME261" s="84"/>
      <c r="JMF261" s="84"/>
      <c r="JMG261" s="84"/>
      <c r="JMH261" s="84"/>
      <c r="JMI261" s="84"/>
      <c r="JMJ261" s="84"/>
      <c r="JMK261" s="84"/>
      <c r="JML261" s="84"/>
      <c r="JMM261" s="84"/>
      <c r="JMN261" s="84"/>
      <c r="JMO261" s="84"/>
      <c r="JMP261" s="84"/>
      <c r="JMQ261" s="84"/>
      <c r="JMR261" s="84"/>
      <c r="JMS261" s="84"/>
      <c r="JMT261" s="84"/>
      <c r="JMU261" s="84"/>
      <c r="JMV261" s="84"/>
      <c r="JMW261" s="84"/>
      <c r="JMX261" s="84"/>
      <c r="JMY261" s="84"/>
      <c r="JMZ261" s="84"/>
      <c r="JNA261" s="84"/>
      <c r="JNB261" s="84"/>
      <c r="JNC261" s="84"/>
      <c r="JND261" s="84"/>
      <c r="JNE261" s="84"/>
      <c r="JNF261" s="84"/>
      <c r="JNG261" s="84"/>
      <c r="JNH261" s="84"/>
      <c r="JNI261" s="84"/>
      <c r="JNJ261" s="84"/>
      <c r="JNK261" s="84"/>
      <c r="JNL261" s="84"/>
      <c r="JNM261" s="84"/>
      <c r="JNN261" s="84"/>
      <c r="JNO261" s="84"/>
      <c r="JNP261" s="84"/>
      <c r="JNQ261" s="84"/>
      <c r="JNR261" s="84"/>
      <c r="JNS261" s="84"/>
      <c r="JNT261" s="84"/>
      <c r="JNU261" s="84"/>
      <c r="JNV261" s="84"/>
      <c r="JNW261" s="84"/>
      <c r="JNX261" s="84"/>
      <c r="JNY261" s="84"/>
      <c r="JNZ261" s="84"/>
      <c r="JOA261" s="84"/>
      <c r="JOB261" s="84"/>
      <c r="JOC261" s="84"/>
      <c r="JOD261" s="84"/>
      <c r="JOE261" s="84"/>
      <c r="JOF261" s="84"/>
      <c r="JOG261" s="84"/>
      <c r="JOH261" s="84"/>
      <c r="JOI261" s="84"/>
      <c r="JOJ261" s="84"/>
      <c r="JOK261" s="84"/>
      <c r="JOL261" s="84"/>
      <c r="JOM261" s="84"/>
      <c r="JON261" s="84"/>
      <c r="JOO261" s="84"/>
      <c r="JOP261" s="84"/>
      <c r="JOQ261" s="84"/>
      <c r="JOR261" s="84"/>
      <c r="JOS261" s="84"/>
      <c r="JOT261" s="84"/>
      <c r="JOU261" s="84"/>
      <c r="JOV261" s="84"/>
      <c r="JOW261" s="84"/>
      <c r="JOX261" s="84"/>
      <c r="JOY261" s="84"/>
      <c r="JOZ261" s="84"/>
      <c r="JPA261" s="84"/>
      <c r="JPB261" s="84"/>
      <c r="JPC261" s="84"/>
      <c r="JPD261" s="84"/>
      <c r="JPE261" s="84"/>
      <c r="JPF261" s="84"/>
      <c r="JPG261" s="84"/>
      <c r="JPH261" s="84"/>
      <c r="JPI261" s="84"/>
      <c r="JPJ261" s="84"/>
      <c r="JPK261" s="84"/>
      <c r="JPL261" s="84"/>
      <c r="JPM261" s="84"/>
      <c r="JPN261" s="84"/>
      <c r="JPO261" s="84"/>
      <c r="JPP261" s="84"/>
      <c r="JPQ261" s="84"/>
      <c r="JPR261" s="84"/>
      <c r="JPS261" s="84"/>
      <c r="JPT261" s="84"/>
      <c r="JPU261" s="84"/>
      <c r="JPV261" s="84"/>
      <c r="JPW261" s="84"/>
      <c r="JPX261" s="84"/>
      <c r="JPY261" s="84"/>
      <c r="JPZ261" s="84"/>
      <c r="JQA261" s="84"/>
      <c r="JQB261" s="84"/>
      <c r="JQC261" s="84"/>
      <c r="JQD261" s="84"/>
      <c r="JQE261" s="84"/>
      <c r="JQF261" s="84"/>
      <c r="JQG261" s="84"/>
      <c r="JQH261" s="84"/>
      <c r="JQI261" s="84"/>
      <c r="JQJ261" s="84"/>
      <c r="JQK261" s="84"/>
      <c r="JQL261" s="84"/>
      <c r="JQM261" s="84"/>
      <c r="JQN261" s="84"/>
      <c r="JQO261" s="84"/>
      <c r="JQP261" s="84"/>
      <c r="JQQ261" s="84"/>
      <c r="JQR261" s="84"/>
      <c r="JQS261" s="84"/>
      <c r="JQT261" s="84"/>
      <c r="JQU261" s="84"/>
      <c r="JQV261" s="84"/>
      <c r="JQW261" s="84"/>
      <c r="JQX261" s="84"/>
      <c r="JQY261" s="84"/>
      <c r="JQZ261" s="84"/>
      <c r="JRA261" s="84"/>
      <c r="JRB261" s="84"/>
      <c r="JRC261" s="84"/>
      <c r="JRD261" s="84"/>
      <c r="JRE261" s="84"/>
      <c r="JRF261" s="84"/>
      <c r="JRG261" s="84"/>
      <c r="JRH261" s="84"/>
      <c r="JRI261" s="84"/>
      <c r="JRJ261" s="84"/>
      <c r="JRK261" s="84"/>
      <c r="JRL261" s="84"/>
      <c r="JRM261" s="84"/>
      <c r="JRN261" s="84"/>
      <c r="JRO261" s="84"/>
      <c r="JRP261" s="84"/>
      <c r="JRQ261" s="84"/>
      <c r="JRR261" s="84"/>
      <c r="JRS261" s="84"/>
      <c r="JRT261" s="84"/>
      <c r="JRU261" s="84"/>
      <c r="JRV261" s="84"/>
      <c r="JRW261" s="84"/>
      <c r="JRX261" s="84"/>
      <c r="JRY261" s="84"/>
      <c r="JRZ261" s="84"/>
      <c r="JSA261" s="84"/>
      <c r="JSB261" s="84"/>
      <c r="JSC261" s="84"/>
      <c r="JSD261" s="84"/>
      <c r="JSE261" s="84"/>
      <c r="JSF261" s="84"/>
      <c r="JSG261" s="84"/>
      <c r="JSH261" s="84"/>
      <c r="JSI261" s="84"/>
      <c r="JSJ261" s="84"/>
      <c r="JSK261" s="84"/>
      <c r="JSL261" s="84"/>
      <c r="JSM261" s="84"/>
      <c r="JSN261" s="84"/>
      <c r="JSO261" s="84"/>
      <c r="JSP261" s="84"/>
      <c r="JSQ261" s="84"/>
      <c r="JSR261" s="84"/>
      <c r="JSS261" s="84"/>
      <c r="JST261" s="84"/>
      <c r="JSU261" s="84"/>
      <c r="JSV261" s="84"/>
      <c r="JSW261" s="84"/>
      <c r="JSX261" s="84"/>
      <c r="JSY261" s="84"/>
      <c r="JSZ261" s="84"/>
      <c r="JTA261" s="84"/>
      <c r="JTB261" s="84"/>
      <c r="JTC261" s="84"/>
      <c r="JTD261" s="84"/>
      <c r="JTE261" s="84"/>
      <c r="JTF261" s="84"/>
      <c r="JTG261" s="84"/>
      <c r="JTH261" s="84"/>
      <c r="JTI261" s="84"/>
      <c r="JTJ261" s="84"/>
      <c r="JTK261" s="84"/>
      <c r="JTL261" s="84"/>
      <c r="JTM261" s="84"/>
      <c r="JTN261" s="84"/>
      <c r="JTO261" s="84"/>
      <c r="JTP261" s="84"/>
      <c r="JTQ261" s="84"/>
      <c r="JTR261" s="84"/>
      <c r="JTS261" s="84"/>
      <c r="JTT261" s="84"/>
      <c r="JTU261" s="84"/>
      <c r="JTV261" s="84"/>
      <c r="JTW261" s="84"/>
      <c r="JTX261" s="84"/>
      <c r="JTY261" s="84"/>
      <c r="JTZ261" s="84"/>
      <c r="JUA261" s="84"/>
      <c r="JUB261" s="84"/>
      <c r="JUC261" s="84"/>
      <c r="JUD261" s="84"/>
      <c r="JUE261" s="84"/>
      <c r="JUF261" s="84"/>
      <c r="JUG261" s="84"/>
      <c r="JUH261" s="84"/>
      <c r="JUI261" s="84"/>
      <c r="JUJ261" s="84"/>
      <c r="JUK261" s="84"/>
      <c r="JUL261" s="84"/>
      <c r="JUM261" s="84"/>
      <c r="JUN261" s="84"/>
      <c r="JUO261" s="84"/>
      <c r="JUP261" s="84"/>
      <c r="JUQ261" s="84"/>
      <c r="JUR261" s="84"/>
      <c r="JUS261" s="84"/>
      <c r="JUT261" s="84"/>
      <c r="JUU261" s="84"/>
      <c r="JUV261" s="84"/>
      <c r="JUW261" s="84"/>
      <c r="JUX261" s="84"/>
      <c r="JUY261" s="84"/>
      <c r="JUZ261" s="84"/>
      <c r="JVA261" s="84"/>
      <c r="JVB261" s="84"/>
      <c r="JVC261" s="84"/>
      <c r="JVD261" s="84"/>
      <c r="JVE261" s="84"/>
      <c r="JVF261" s="84"/>
      <c r="JVG261" s="84"/>
      <c r="JVH261" s="84"/>
      <c r="JVI261" s="84"/>
      <c r="JVJ261" s="84"/>
      <c r="JVK261" s="84"/>
      <c r="JVL261" s="84"/>
      <c r="JVM261" s="84"/>
      <c r="JVN261" s="84"/>
      <c r="JVO261" s="84"/>
      <c r="JVP261" s="84"/>
      <c r="JVQ261" s="84"/>
      <c r="JVR261" s="84"/>
      <c r="JVS261" s="84"/>
      <c r="JVT261" s="84"/>
      <c r="JVU261" s="84"/>
      <c r="JVV261" s="84"/>
      <c r="JVW261" s="84"/>
      <c r="JVX261" s="84"/>
      <c r="JVY261" s="84"/>
      <c r="JVZ261" s="84"/>
      <c r="JWA261" s="84"/>
      <c r="JWB261" s="84"/>
      <c r="JWC261" s="84"/>
      <c r="JWD261" s="84"/>
      <c r="JWE261" s="84"/>
      <c r="JWF261" s="84"/>
      <c r="JWG261" s="84"/>
      <c r="JWH261" s="84"/>
      <c r="JWI261" s="84"/>
      <c r="JWJ261" s="84"/>
      <c r="JWK261" s="84"/>
      <c r="JWL261" s="84"/>
      <c r="JWM261" s="84"/>
      <c r="JWN261" s="84"/>
      <c r="JWO261" s="84"/>
      <c r="JWP261" s="84"/>
      <c r="JWQ261" s="84"/>
      <c r="JWR261" s="84"/>
      <c r="JWS261" s="84"/>
      <c r="JWT261" s="84"/>
      <c r="JWU261" s="84"/>
      <c r="JWV261" s="84"/>
      <c r="JWW261" s="84"/>
      <c r="JWX261" s="84"/>
      <c r="JWY261" s="84"/>
      <c r="JWZ261" s="84"/>
      <c r="JXA261" s="84"/>
      <c r="JXB261" s="84"/>
      <c r="JXC261" s="84"/>
      <c r="JXD261" s="84"/>
      <c r="JXE261" s="84"/>
      <c r="JXF261" s="84"/>
      <c r="JXG261" s="84"/>
      <c r="JXH261" s="84"/>
      <c r="JXI261" s="84"/>
      <c r="JXJ261" s="84"/>
      <c r="JXK261" s="84"/>
      <c r="JXL261" s="84"/>
      <c r="JXM261" s="84"/>
      <c r="JXN261" s="84"/>
      <c r="JXO261" s="84"/>
      <c r="JXP261" s="84"/>
      <c r="JXQ261" s="84"/>
      <c r="JXR261" s="84"/>
      <c r="JXS261" s="84"/>
      <c r="JXT261" s="84"/>
      <c r="JXU261" s="84"/>
      <c r="JXV261" s="84"/>
      <c r="JXW261" s="84"/>
      <c r="JXX261" s="84"/>
      <c r="JXY261" s="84"/>
      <c r="JXZ261" s="84"/>
      <c r="JYA261" s="84"/>
      <c r="JYB261" s="84"/>
      <c r="JYC261" s="84"/>
      <c r="JYD261" s="84"/>
      <c r="JYE261" s="84"/>
      <c r="JYF261" s="84"/>
      <c r="JYG261" s="84"/>
      <c r="JYH261" s="84"/>
      <c r="JYI261" s="84"/>
      <c r="JYJ261" s="84"/>
      <c r="JYK261" s="84"/>
      <c r="JYL261" s="84"/>
      <c r="JYM261" s="84"/>
      <c r="JYN261" s="84"/>
      <c r="JYO261" s="84"/>
      <c r="JYP261" s="84"/>
      <c r="JYQ261" s="84"/>
      <c r="JYR261" s="84"/>
      <c r="JYS261" s="84"/>
      <c r="JYT261" s="84"/>
      <c r="JYU261" s="84"/>
      <c r="JYV261" s="84"/>
      <c r="JYW261" s="84"/>
      <c r="JYX261" s="84"/>
      <c r="JYY261" s="84"/>
      <c r="JYZ261" s="84"/>
      <c r="JZA261" s="84"/>
      <c r="JZB261" s="84"/>
      <c r="JZC261" s="84"/>
      <c r="JZD261" s="84"/>
      <c r="JZE261" s="84"/>
      <c r="JZF261" s="84"/>
      <c r="JZG261" s="84"/>
      <c r="JZH261" s="84"/>
      <c r="JZI261" s="84"/>
      <c r="JZJ261" s="84"/>
      <c r="JZK261" s="84"/>
      <c r="JZL261" s="84"/>
      <c r="JZM261" s="84"/>
      <c r="JZN261" s="84"/>
      <c r="JZO261" s="84"/>
      <c r="JZP261" s="84"/>
      <c r="JZQ261" s="84"/>
      <c r="JZR261" s="84"/>
      <c r="JZS261" s="84"/>
      <c r="JZT261" s="84"/>
      <c r="JZU261" s="84"/>
      <c r="JZV261" s="84"/>
      <c r="JZW261" s="84"/>
      <c r="JZX261" s="84"/>
      <c r="JZY261" s="84"/>
      <c r="JZZ261" s="84"/>
      <c r="KAA261" s="84"/>
      <c r="KAB261" s="84"/>
      <c r="KAC261" s="84"/>
      <c r="KAD261" s="84"/>
      <c r="KAE261" s="84"/>
      <c r="KAF261" s="84"/>
      <c r="KAG261" s="84"/>
      <c r="KAH261" s="84"/>
      <c r="KAI261" s="84"/>
      <c r="KAJ261" s="84"/>
      <c r="KAK261" s="84"/>
      <c r="KAL261" s="84"/>
      <c r="KAM261" s="84"/>
      <c r="KAN261" s="84"/>
      <c r="KAO261" s="84"/>
      <c r="KAP261" s="84"/>
      <c r="KAQ261" s="84"/>
      <c r="KAR261" s="84"/>
      <c r="KAS261" s="84"/>
      <c r="KAT261" s="84"/>
      <c r="KAU261" s="84"/>
      <c r="KAV261" s="84"/>
      <c r="KAW261" s="84"/>
      <c r="KAX261" s="84"/>
      <c r="KAY261" s="84"/>
      <c r="KAZ261" s="84"/>
      <c r="KBA261" s="84"/>
      <c r="KBB261" s="84"/>
      <c r="KBC261" s="84"/>
      <c r="KBD261" s="84"/>
      <c r="KBE261" s="84"/>
      <c r="KBF261" s="84"/>
      <c r="KBG261" s="84"/>
      <c r="KBH261" s="84"/>
      <c r="KBI261" s="84"/>
      <c r="KBJ261" s="84"/>
      <c r="KBK261" s="84"/>
      <c r="KBL261" s="84"/>
      <c r="KBM261" s="84"/>
      <c r="KBN261" s="84"/>
      <c r="KBO261" s="84"/>
      <c r="KBP261" s="84"/>
      <c r="KBQ261" s="84"/>
      <c r="KBR261" s="84"/>
      <c r="KBS261" s="84"/>
      <c r="KBT261" s="84"/>
      <c r="KBU261" s="84"/>
      <c r="KBV261" s="84"/>
      <c r="KBW261" s="84"/>
      <c r="KBX261" s="84"/>
      <c r="KBY261" s="84"/>
      <c r="KBZ261" s="84"/>
      <c r="KCA261" s="84"/>
      <c r="KCB261" s="84"/>
      <c r="KCC261" s="84"/>
      <c r="KCD261" s="84"/>
      <c r="KCE261" s="84"/>
      <c r="KCF261" s="84"/>
      <c r="KCG261" s="84"/>
      <c r="KCH261" s="84"/>
      <c r="KCI261" s="84"/>
      <c r="KCJ261" s="84"/>
      <c r="KCK261" s="84"/>
      <c r="KCL261" s="84"/>
      <c r="KCM261" s="84"/>
      <c r="KCN261" s="84"/>
      <c r="KCO261" s="84"/>
      <c r="KCP261" s="84"/>
      <c r="KCQ261" s="84"/>
      <c r="KCR261" s="84"/>
      <c r="KCS261" s="84"/>
      <c r="KCT261" s="84"/>
      <c r="KCU261" s="84"/>
      <c r="KCV261" s="84"/>
      <c r="KCW261" s="84"/>
      <c r="KCX261" s="84"/>
      <c r="KCY261" s="84"/>
      <c r="KCZ261" s="84"/>
      <c r="KDA261" s="84"/>
      <c r="KDB261" s="84"/>
      <c r="KDC261" s="84"/>
      <c r="KDD261" s="84"/>
      <c r="KDE261" s="84"/>
      <c r="KDF261" s="84"/>
      <c r="KDG261" s="84"/>
      <c r="KDH261" s="84"/>
      <c r="KDI261" s="84"/>
      <c r="KDJ261" s="84"/>
      <c r="KDK261" s="84"/>
      <c r="KDL261" s="84"/>
      <c r="KDM261" s="84"/>
      <c r="KDN261" s="84"/>
      <c r="KDO261" s="84"/>
      <c r="KDP261" s="84"/>
      <c r="KDQ261" s="84"/>
      <c r="KDR261" s="84"/>
      <c r="KDS261" s="84"/>
      <c r="KDT261" s="84"/>
      <c r="KDU261" s="84"/>
      <c r="KDV261" s="84"/>
      <c r="KDW261" s="84"/>
      <c r="KDX261" s="84"/>
      <c r="KDY261" s="84"/>
      <c r="KDZ261" s="84"/>
      <c r="KEA261" s="84"/>
      <c r="KEB261" s="84"/>
      <c r="KEC261" s="84"/>
      <c r="KED261" s="84"/>
      <c r="KEE261" s="84"/>
      <c r="KEF261" s="84"/>
      <c r="KEG261" s="84"/>
      <c r="KEH261" s="84"/>
      <c r="KEI261" s="84"/>
      <c r="KEJ261" s="84"/>
      <c r="KEK261" s="84"/>
      <c r="KEL261" s="84"/>
      <c r="KEM261" s="84"/>
      <c r="KEN261" s="84"/>
      <c r="KEO261" s="84"/>
      <c r="KEP261" s="84"/>
      <c r="KEQ261" s="84"/>
      <c r="KER261" s="84"/>
      <c r="KES261" s="84"/>
      <c r="KET261" s="84"/>
      <c r="KEU261" s="84"/>
      <c r="KEV261" s="84"/>
      <c r="KEW261" s="84"/>
      <c r="KEX261" s="84"/>
      <c r="KEY261" s="84"/>
      <c r="KEZ261" s="84"/>
      <c r="KFA261" s="84"/>
      <c r="KFB261" s="84"/>
      <c r="KFC261" s="84"/>
      <c r="KFD261" s="84"/>
      <c r="KFE261" s="84"/>
      <c r="KFF261" s="84"/>
      <c r="KFG261" s="84"/>
      <c r="KFH261" s="84"/>
      <c r="KFI261" s="84"/>
      <c r="KFJ261" s="84"/>
      <c r="KFK261" s="84"/>
      <c r="KFL261" s="84"/>
      <c r="KFM261" s="84"/>
      <c r="KFN261" s="84"/>
      <c r="KFO261" s="84"/>
      <c r="KFP261" s="84"/>
      <c r="KFQ261" s="84"/>
      <c r="KFR261" s="84"/>
      <c r="KFS261" s="84"/>
      <c r="KFT261" s="84"/>
      <c r="KFU261" s="84"/>
      <c r="KFV261" s="84"/>
      <c r="KFW261" s="84"/>
      <c r="KFX261" s="84"/>
      <c r="KFY261" s="84"/>
      <c r="KFZ261" s="84"/>
      <c r="KGA261" s="84"/>
      <c r="KGB261" s="84"/>
      <c r="KGC261" s="84"/>
      <c r="KGD261" s="84"/>
      <c r="KGE261" s="84"/>
      <c r="KGF261" s="84"/>
      <c r="KGG261" s="84"/>
      <c r="KGH261" s="84"/>
      <c r="KGI261" s="84"/>
      <c r="KGJ261" s="84"/>
      <c r="KGK261" s="84"/>
      <c r="KGL261" s="84"/>
      <c r="KGM261" s="84"/>
      <c r="KGN261" s="84"/>
      <c r="KGO261" s="84"/>
      <c r="KGP261" s="84"/>
      <c r="KGQ261" s="84"/>
      <c r="KGR261" s="84"/>
      <c r="KGS261" s="84"/>
      <c r="KGT261" s="84"/>
      <c r="KGU261" s="84"/>
      <c r="KGV261" s="84"/>
      <c r="KGW261" s="84"/>
      <c r="KGX261" s="84"/>
      <c r="KGY261" s="84"/>
      <c r="KGZ261" s="84"/>
      <c r="KHA261" s="84"/>
      <c r="KHB261" s="84"/>
      <c r="KHC261" s="84"/>
      <c r="KHD261" s="84"/>
      <c r="KHE261" s="84"/>
      <c r="KHF261" s="84"/>
      <c r="KHG261" s="84"/>
      <c r="KHH261" s="84"/>
      <c r="KHI261" s="84"/>
      <c r="KHJ261" s="84"/>
      <c r="KHK261" s="84"/>
      <c r="KHL261" s="84"/>
      <c r="KHM261" s="84"/>
      <c r="KHN261" s="84"/>
      <c r="KHO261" s="84"/>
      <c r="KHP261" s="84"/>
      <c r="KHQ261" s="84"/>
      <c r="KHR261" s="84"/>
      <c r="KHS261" s="84"/>
      <c r="KHT261" s="84"/>
      <c r="KHU261" s="84"/>
      <c r="KHV261" s="84"/>
      <c r="KHW261" s="84"/>
      <c r="KHX261" s="84"/>
      <c r="KHY261" s="84"/>
      <c r="KHZ261" s="84"/>
      <c r="KIA261" s="84"/>
      <c r="KIB261" s="84"/>
      <c r="KIC261" s="84"/>
      <c r="KID261" s="84"/>
      <c r="KIE261" s="84"/>
      <c r="KIF261" s="84"/>
      <c r="KIG261" s="84"/>
      <c r="KIH261" s="84"/>
      <c r="KII261" s="84"/>
      <c r="KIJ261" s="84"/>
      <c r="KIK261" s="84"/>
      <c r="KIL261" s="84"/>
      <c r="KIM261" s="84"/>
      <c r="KIN261" s="84"/>
      <c r="KIO261" s="84"/>
      <c r="KIP261" s="84"/>
      <c r="KIQ261" s="84"/>
      <c r="KIR261" s="84"/>
      <c r="KIS261" s="84"/>
      <c r="KIT261" s="84"/>
      <c r="KIU261" s="84"/>
      <c r="KIV261" s="84"/>
      <c r="KIW261" s="84"/>
      <c r="KIX261" s="84"/>
      <c r="KIY261" s="84"/>
      <c r="KIZ261" s="84"/>
      <c r="KJA261" s="84"/>
      <c r="KJB261" s="84"/>
      <c r="KJC261" s="84"/>
      <c r="KJD261" s="84"/>
      <c r="KJE261" s="84"/>
      <c r="KJF261" s="84"/>
      <c r="KJG261" s="84"/>
      <c r="KJH261" s="84"/>
      <c r="KJI261" s="84"/>
      <c r="KJJ261" s="84"/>
      <c r="KJK261" s="84"/>
      <c r="KJL261" s="84"/>
      <c r="KJM261" s="84"/>
      <c r="KJN261" s="84"/>
      <c r="KJO261" s="84"/>
      <c r="KJP261" s="84"/>
      <c r="KJQ261" s="84"/>
      <c r="KJR261" s="84"/>
      <c r="KJS261" s="84"/>
      <c r="KJT261" s="84"/>
      <c r="KJU261" s="84"/>
      <c r="KJV261" s="84"/>
      <c r="KJW261" s="84"/>
      <c r="KJX261" s="84"/>
      <c r="KJY261" s="84"/>
      <c r="KJZ261" s="84"/>
      <c r="KKA261" s="84"/>
      <c r="KKB261" s="84"/>
      <c r="KKC261" s="84"/>
      <c r="KKD261" s="84"/>
      <c r="KKE261" s="84"/>
      <c r="KKF261" s="84"/>
      <c r="KKG261" s="84"/>
      <c r="KKH261" s="84"/>
      <c r="KKI261" s="84"/>
      <c r="KKJ261" s="84"/>
      <c r="KKK261" s="84"/>
      <c r="KKL261" s="84"/>
      <c r="KKM261" s="84"/>
      <c r="KKN261" s="84"/>
      <c r="KKO261" s="84"/>
      <c r="KKP261" s="84"/>
      <c r="KKQ261" s="84"/>
      <c r="KKR261" s="84"/>
      <c r="KKS261" s="84"/>
      <c r="KKT261" s="84"/>
      <c r="KKU261" s="84"/>
      <c r="KKV261" s="84"/>
      <c r="KKW261" s="84"/>
      <c r="KKX261" s="84"/>
      <c r="KKY261" s="84"/>
      <c r="KKZ261" s="84"/>
      <c r="KLA261" s="84"/>
      <c r="KLB261" s="84"/>
      <c r="KLC261" s="84"/>
      <c r="KLD261" s="84"/>
      <c r="KLE261" s="84"/>
      <c r="KLF261" s="84"/>
      <c r="KLG261" s="84"/>
      <c r="KLH261" s="84"/>
      <c r="KLI261" s="84"/>
      <c r="KLJ261" s="84"/>
      <c r="KLK261" s="84"/>
      <c r="KLL261" s="84"/>
      <c r="KLM261" s="84"/>
      <c r="KLN261" s="84"/>
      <c r="KLO261" s="84"/>
      <c r="KLP261" s="84"/>
      <c r="KLQ261" s="84"/>
      <c r="KLR261" s="84"/>
      <c r="KLS261" s="84"/>
      <c r="KLT261" s="84"/>
      <c r="KLU261" s="84"/>
      <c r="KLV261" s="84"/>
      <c r="KLW261" s="84"/>
      <c r="KLX261" s="84"/>
      <c r="KLY261" s="84"/>
      <c r="KLZ261" s="84"/>
      <c r="KMA261" s="84"/>
      <c r="KMB261" s="84"/>
      <c r="KMC261" s="84"/>
      <c r="KMD261" s="84"/>
      <c r="KME261" s="84"/>
      <c r="KMF261" s="84"/>
      <c r="KMG261" s="84"/>
      <c r="KMH261" s="84"/>
      <c r="KMI261" s="84"/>
      <c r="KMJ261" s="84"/>
      <c r="KMK261" s="84"/>
      <c r="KML261" s="84"/>
      <c r="KMM261" s="84"/>
      <c r="KMN261" s="84"/>
      <c r="KMO261" s="84"/>
      <c r="KMP261" s="84"/>
      <c r="KMQ261" s="84"/>
      <c r="KMR261" s="84"/>
      <c r="KMS261" s="84"/>
      <c r="KMT261" s="84"/>
      <c r="KMU261" s="84"/>
      <c r="KMV261" s="84"/>
      <c r="KMW261" s="84"/>
      <c r="KMX261" s="84"/>
      <c r="KMY261" s="84"/>
      <c r="KMZ261" s="84"/>
      <c r="KNA261" s="84"/>
      <c r="KNB261" s="84"/>
      <c r="KNC261" s="84"/>
      <c r="KND261" s="84"/>
      <c r="KNE261" s="84"/>
      <c r="KNF261" s="84"/>
      <c r="KNG261" s="84"/>
      <c r="KNH261" s="84"/>
      <c r="KNI261" s="84"/>
      <c r="KNJ261" s="84"/>
      <c r="KNK261" s="84"/>
      <c r="KNL261" s="84"/>
      <c r="KNM261" s="84"/>
      <c r="KNN261" s="84"/>
      <c r="KNO261" s="84"/>
      <c r="KNP261" s="84"/>
      <c r="KNQ261" s="84"/>
      <c r="KNR261" s="84"/>
      <c r="KNS261" s="84"/>
      <c r="KNT261" s="84"/>
      <c r="KNU261" s="84"/>
      <c r="KNV261" s="84"/>
      <c r="KNW261" s="84"/>
      <c r="KNX261" s="84"/>
      <c r="KNY261" s="84"/>
      <c r="KNZ261" s="84"/>
      <c r="KOA261" s="84"/>
      <c r="KOB261" s="84"/>
      <c r="KOC261" s="84"/>
      <c r="KOD261" s="84"/>
      <c r="KOE261" s="84"/>
      <c r="KOF261" s="84"/>
      <c r="KOG261" s="84"/>
      <c r="KOH261" s="84"/>
      <c r="KOI261" s="84"/>
      <c r="KOJ261" s="84"/>
      <c r="KOK261" s="84"/>
      <c r="KOL261" s="84"/>
      <c r="KOM261" s="84"/>
      <c r="KON261" s="84"/>
      <c r="KOO261" s="84"/>
      <c r="KOP261" s="84"/>
      <c r="KOQ261" s="84"/>
      <c r="KOR261" s="84"/>
      <c r="KOS261" s="84"/>
      <c r="KOT261" s="84"/>
      <c r="KOU261" s="84"/>
      <c r="KOV261" s="84"/>
      <c r="KOW261" s="84"/>
      <c r="KOX261" s="84"/>
      <c r="KOY261" s="84"/>
      <c r="KOZ261" s="84"/>
      <c r="KPA261" s="84"/>
      <c r="KPB261" s="84"/>
      <c r="KPC261" s="84"/>
      <c r="KPD261" s="84"/>
      <c r="KPE261" s="84"/>
      <c r="KPF261" s="84"/>
      <c r="KPG261" s="84"/>
      <c r="KPH261" s="84"/>
      <c r="KPI261" s="84"/>
      <c r="KPJ261" s="84"/>
      <c r="KPK261" s="84"/>
      <c r="KPL261" s="84"/>
      <c r="KPM261" s="84"/>
      <c r="KPN261" s="84"/>
      <c r="KPO261" s="84"/>
      <c r="KPP261" s="84"/>
      <c r="KPQ261" s="84"/>
      <c r="KPR261" s="84"/>
      <c r="KPS261" s="84"/>
      <c r="KPT261" s="84"/>
      <c r="KPU261" s="84"/>
      <c r="KPV261" s="84"/>
      <c r="KPW261" s="84"/>
      <c r="KPX261" s="84"/>
      <c r="KPY261" s="84"/>
      <c r="KPZ261" s="84"/>
      <c r="KQA261" s="84"/>
      <c r="KQB261" s="84"/>
      <c r="KQC261" s="84"/>
      <c r="KQD261" s="84"/>
      <c r="KQE261" s="84"/>
      <c r="KQF261" s="84"/>
      <c r="KQG261" s="84"/>
      <c r="KQH261" s="84"/>
      <c r="KQI261" s="84"/>
      <c r="KQJ261" s="84"/>
      <c r="KQK261" s="84"/>
      <c r="KQL261" s="84"/>
      <c r="KQM261" s="84"/>
      <c r="KQN261" s="84"/>
      <c r="KQO261" s="84"/>
      <c r="KQP261" s="84"/>
      <c r="KQQ261" s="84"/>
      <c r="KQR261" s="84"/>
      <c r="KQS261" s="84"/>
      <c r="KQT261" s="84"/>
      <c r="KQU261" s="84"/>
      <c r="KQV261" s="84"/>
      <c r="KQW261" s="84"/>
      <c r="KQX261" s="84"/>
      <c r="KQY261" s="84"/>
      <c r="KQZ261" s="84"/>
      <c r="KRA261" s="84"/>
      <c r="KRB261" s="84"/>
      <c r="KRC261" s="84"/>
      <c r="KRD261" s="84"/>
      <c r="KRE261" s="84"/>
      <c r="KRF261" s="84"/>
      <c r="KRG261" s="84"/>
      <c r="KRH261" s="84"/>
      <c r="KRI261" s="84"/>
      <c r="KRJ261" s="84"/>
      <c r="KRK261" s="84"/>
      <c r="KRL261" s="84"/>
      <c r="KRM261" s="84"/>
      <c r="KRN261" s="84"/>
      <c r="KRO261" s="84"/>
      <c r="KRP261" s="84"/>
      <c r="KRQ261" s="84"/>
      <c r="KRR261" s="84"/>
      <c r="KRS261" s="84"/>
      <c r="KRT261" s="84"/>
      <c r="KRU261" s="84"/>
      <c r="KRV261" s="84"/>
      <c r="KRW261" s="84"/>
      <c r="KRX261" s="84"/>
      <c r="KRY261" s="84"/>
      <c r="KRZ261" s="84"/>
      <c r="KSA261" s="84"/>
      <c r="KSB261" s="84"/>
      <c r="KSC261" s="84"/>
      <c r="KSD261" s="84"/>
      <c r="KSE261" s="84"/>
      <c r="KSF261" s="84"/>
      <c r="KSG261" s="84"/>
      <c r="KSH261" s="84"/>
      <c r="KSI261" s="84"/>
      <c r="KSJ261" s="84"/>
      <c r="KSK261" s="84"/>
      <c r="KSL261" s="84"/>
      <c r="KSM261" s="84"/>
      <c r="KSN261" s="84"/>
      <c r="KSO261" s="84"/>
      <c r="KSP261" s="84"/>
      <c r="KSQ261" s="84"/>
      <c r="KSR261" s="84"/>
      <c r="KSS261" s="84"/>
      <c r="KST261" s="84"/>
      <c r="KSU261" s="84"/>
      <c r="KSV261" s="84"/>
      <c r="KSW261" s="84"/>
      <c r="KSX261" s="84"/>
      <c r="KSY261" s="84"/>
      <c r="KSZ261" s="84"/>
      <c r="KTA261" s="84"/>
      <c r="KTB261" s="84"/>
      <c r="KTC261" s="84"/>
      <c r="KTD261" s="84"/>
      <c r="KTE261" s="84"/>
      <c r="KTF261" s="84"/>
      <c r="KTG261" s="84"/>
      <c r="KTH261" s="84"/>
      <c r="KTI261" s="84"/>
      <c r="KTJ261" s="84"/>
      <c r="KTK261" s="84"/>
      <c r="KTL261" s="84"/>
      <c r="KTM261" s="84"/>
      <c r="KTN261" s="84"/>
      <c r="KTO261" s="84"/>
      <c r="KTP261" s="84"/>
      <c r="KTQ261" s="84"/>
      <c r="KTR261" s="84"/>
      <c r="KTS261" s="84"/>
      <c r="KTT261" s="84"/>
      <c r="KTU261" s="84"/>
      <c r="KTV261" s="84"/>
      <c r="KTW261" s="84"/>
      <c r="KTX261" s="84"/>
      <c r="KTY261" s="84"/>
      <c r="KTZ261" s="84"/>
      <c r="KUA261" s="84"/>
      <c r="KUB261" s="84"/>
      <c r="KUC261" s="84"/>
      <c r="KUD261" s="84"/>
      <c r="KUE261" s="84"/>
      <c r="KUF261" s="84"/>
      <c r="KUG261" s="84"/>
      <c r="KUH261" s="84"/>
      <c r="KUI261" s="84"/>
      <c r="KUJ261" s="84"/>
      <c r="KUK261" s="84"/>
      <c r="KUL261" s="84"/>
      <c r="KUM261" s="84"/>
      <c r="KUN261" s="84"/>
      <c r="KUO261" s="84"/>
      <c r="KUP261" s="84"/>
      <c r="KUQ261" s="84"/>
      <c r="KUR261" s="84"/>
      <c r="KUS261" s="84"/>
      <c r="KUT261" s="84"/>
      <c r="KUU261" s="84"/>
      <c r="KUV261" s="84"/>
      <c r="KUW261" s="84"/>
      <c r="KUX261" s="84"/>
      <c r="KUY261" s="84"/>
      <c r="KUZ261" s="84"/>
      <c r="KVA261" s="84"/>
      <c r="KVB261" s="84"/>
      <c r="KVC261" s="84"/>
      <c r="KVD261" s="84"/>
      <c r="KVE261" s="84"/>
      <c r="KVF261" s="84"/>
      <c r="KVG261" s="84"/>
      <c r="KVH261" s="84"/>
      <c r="KVI261" s="84"/>
      <c r="KVJ261" s="84"/>
      <c r="KVK261" s="84"/>
      <c r="KVL261" s="84"/>
      <c r="KVM261" s="84"/>
      <c r="KVN261" s="84"/>
      <c r="KVO261" s="84"/>
      <c r="KVP261" s="84"/>
      <c r="KVQ261" s="84"/>
      <c r="KVR261" s="84"/>
      <c r="KVS261" s="84"/>
      <c r="KVT261" s="84"/>
      <c r="KVU261" s="84"/>
      <c r="KVV261" s="84"/>
      <c r="KVW261" s="84"/>
      <c r="KVX261" s="84"/>
      <c r="KVY261" s="84"/>
      <c r="KVZ261" s="84"/>
      <c r="KWA261" s="84"/>
      <c r="KWB261" s="84"/>
      <c r="KWC261" s="84"/>
      <c r="KWD261" s="84"/>
      <c r="KWE261" s="84"/>
      <c r="KWF261" s="84"/>
      <c r="KWG261" s="84"/>
      <c r="KWH261" s="84"/>
      <c r="KWI261" s="84"/>
      <c r="KWJ261" s="84"/>
      <c r="KWK261" s="84"/>
      <c r="KWL261" s="84"/>
      <c r="KWM261" s="84"/>
      <c r="KWN261" s="84"/>
      <c r="KWO261" s="84"/>
      <c r="KWP261" s="84"/>
      <c r="KWQ261" s="84"/>
      <c r="KWR261" s="84"/>
      <c r="KWS261" s="84"/>
      <c r="KWT261" s="84"/>
      <c r="KWU261" s="84"/>
      <c r="KWV261" s="84"/>
      <c r="KWW261" s="84"/>
      <c r="KWX261" s="84"/>
      <c r="KWY261" s="84"/>
      <c r="KWZ261" s="84"/>
      <c r="KXA261" s="84"/>
      <c r="KXB261" s="84"/>
      <c r="KXC261" s="84"/>
      <c r="KXD261" s="84"/>
      <c r="KXE261" s="84"/>
      <c r="KXF261" s="84"/>
      <c r="KXG261" s="84"/>
      <c r="KXH261" s="84"/>
      <c r="KXI261" s="84"/>
      <c r="KXJ261" s="84"/>
      <c r="KXK261" s="84"/>
      <c r="KXL261" s="84"/>
      <c r="KXM261" s="84"/>
      <c r="KXN261" s="84"/>
      <c r="KXO261" s="84"/>
      <c r="KXP261" s="84"/>
      <c r="KXQ261" s="84"/>
      <c r="KXR261" s="84"/>
      <c r="KXS261" s="84"/>
      <c r="KXT261" s="84"/>
      <c r="KXU261" s="84"/>
      <c r="KXV261" s="84"/>
      <c r="KXW261" s="84"/>
      <c r="KXX261" s="84"/>
      <c r="KXY261" s="84"/>
      <c r="KXZ261" s="84"/>
      <c r="KYA261" s="84"/>
      <c r="KYB261" s="84"/>
      <c r="KYC261" s="84"/>
      <c r="KYD261" s="84"/>
      <c r="KYE261" s="84"/>
      <c r="KYF261" s="84"/>
      <c r="KYG261" s="84"/>
      <c r="KYH261" s="84"/>
      <c r="KYI261" s="84"/>
      <c r="KYJ261" s="84"/>
      <c r="KYK261" s="84"/>
      <c r="KYL261" s="84"/>
      <c r="KYM261" s="84"/>
      <c r="KYN261" s="84"/>
      <c r="KYO261" s="84"/>
      <c r="KYP261" s="84"/>
      <c r="KYQ261" s="84"/>
      <c r="KYR261" s="84"/>
      <c r="KYS261" s="84"/>
      <c r="KYT261" s="84"/>
      <c r="KYU261" s="84"/>
      <c r="KYV261" s="84"/>
      <c r="KYW261" s="84"/>
      <c r="KYX261" s="84"/>
      <c r="KYY261" s="84"/>
      <c r="KYZ261" s="84"/>
      <c r="KZA261" s="84"/>
      <c r="KZB261" s="84"/>
      <c r="KZC261" s="84"/>
      <c r="KZD261" s="84"/>
      <c r="KZE261" s="84"/>
      <c r="KZF261" s="84"/>
      <c r="KZG261" s="84"/>
      <c r="KZH261" s="84"/>
      <c r="KZI261" s="84"/>
      <c r="KZJ261" s="84"/>
      <c r="KZK261" s="84"/>
      <c r="KZL261" s="84"/>
      <c r="KZM261" s="84"/>
      <c r="KZN261" s="84"/>
      <c r="KZO261" s="84"/>
      <c r="KZP261" s="84"/>
      <c r="KZQ261" s="84"/>
      <c r="KZR261" s="84"/>
      <c r="KZS261" s="84"/>
      <c r="KZT261" s="84"/>
      <c r="KZU261" s="84"/>
      <c r="KZV261" s="84"/>
      <c r="KZW261" s="84"/>
      <c r="KZX261" s="84"/>
      <c r="KZY261" s="84"/>
      <c r="KZZ261" s="84"/>
      <c r="LAA261" s="84"/>
      <c r="LAB261" s="84"/>
      <c r="LAC261" s="84"/>
      <c r="LAD261" s="84"/>
      <c r="LAE261" s="84"/>
      <c r="LAF261" s="84"/>
      <c r="LAG261" s="84"/>
      <c r="LAH261" s="84"/>
      <c r="LAI261" s="84"/>
      <c r="LAJ261" s="84"/>
      <c r="LAK261" s="84"/>
      <c r="LAL261" s="84"/>
      <c r="LAM261" s="84"/>
      <c r="LAN261" s="84"/>
      <c r="LAO261" s="84"/>
      <c r="LAP261" s="84"/>
      <c r="LAQ261" s="84"/>
      <c r="LAR261" s="84"/>
      <c r="LAS261" s="84"/>
      <c r="LAT261" s="84"/>
      <c r="LAU261" s="84"/>
      <c r="LAV261" s="84"/>
      <c r="LAW261" s="84"/>
      <c r="LAX261" s="84"/>
      <c r="LAY261" s="84"/>
      <c r="LAZ261" s="84"/>
      <c r="LBA261" s="84"/>
      <c r="LBB261" s="84"/>
      <c r="LBC261" s="84"/>
      <c r="LBD261" s="84"/>
      <c r="LBE261" s="84"/>
      <c r="LBF261" s="84"/>
      <c r="LBG261" s="84"/>
      <c r="LBH261" s="84"/>
      <c r="LBI261" s="84"/>
      <c r="LBJ261" s="84"/>
      <c r="LBK261" s="84"/>
      <c r="LBL261" s="84"/>
      <c r="LBM261" s="84"/>
      <c r="LBN261" s="84"/>
      <c r="LBO261" s="84"/>
      <c r="LBP261" s="84"/>
      <c r="LBQ261" s="84"/>
      <c r="LBR261" s="84"/>
      <c r="LBS261" s="84"/>
      <c r="LBT261" s="84"/>
      <c r="LBU261" s="84"/>
      <c r="LBV261" s="84"/>
      <c r="LBW261" s="84"/>
      <c r="LBX261" s="84"/>
      <c r="LBY261" s="84"/>
      <c r="LBZ261" s="84"/>
      <c r="LCA261" s="84"/>
      <c r="LCB261" s="84"/>
      <c r="LCC261" s="84"/>
      <c r="LCD261" s="84"/>
      <c r="LCE261" s="84"/>
      <c r="LCF261" s="84"/>
      <c r="LCG261" s="84"/>
      <c r="LCH261" s="84"/>
      <c r="LCI261" s="84"/>
      <c r="LCJ261" s="84"/>
      <c r="LCK261" s="84"/>
      <c r="LCL261" s="84"/>
      <c r="LCM261" s="84"/>
      <c r="LCN261" s="84"/>
      <c r="LCO261" s="84"/>
      <c r="LCP261" s="84"/>
      <c r="LCQ261" s="84"/>
      <c r="LCR261" s="84"/>
      <c r="LCS261" s="84"/>
      <c r="LCT261" s="84"/>
      <c r="LCU261" s="84"/>
      <c r="LCV261" s="84"/>
      <c r="LCW261" s="84"/>
      <c r="LCX261" s="84"/>
      <c r="LCY261" s="84"/>
      <c r="LCZ261" s="84"/>
      <c r="LDA261" s="84"/>
      <c r="LDB261" s="84"/>
      <c r="LDC261" s="84"/>
      <c r="LDD261" s="84"/>
      <c r="LDE261" s="84"/>
      <c r="LDF261" s="84"/>
      <c r="LDG261" s="84"/>
      <c r="LDH261" s="84"/>
      <c r="LDI261" s="84"/>
      <c r="LDJ261" s="84"/>
      <c r="LDK261" s="84"/>
      <c r="LDL261" s="84"/>
      <c r="LDM261" s="84"/>
      <c r="LDN261" s="84"/>
      <c r="LDO261" s="84"/>
      <c r="LDP261" s="84"/>
      <c r="LDQ261" s="84"/>
      <c r="LDR261" s="84"/>
      <c r="LDS261" s="84"/>
      <c r="LDT261" s="84"/>
      <c r="LDU261" s="84"/>
      <c r="LDV261" s="84"/>
      <c r="LDW261" s="84"/>
      <c r="LDX261" s="84"/>
      <c r="LDY261" s="84"/>
      <c r="LDZ261" s="84"/>
      <c r="LEA261" s="84"/>
      <c r="LEB261" s="84"/>
      <c r="LEC261" s="84"/>
      <c r="LED261" s="84"/>
      <c r="LEE261" s="84"/>
      <c r="LEF261" s="84"/>
      <c r="LEG261" s="84"/>
      <c r="LEH261" s="84"/>
      <c r="LEI261" s="84"/>
      <c r="LEJ261" s="84"/>
      <c r="LEK261" s="84"/>
      <c r="LEL261" s="84"/>
      <c r="LEM261" s="84"/>
      <c r="LEN261" s="84"/>
      <c r="LEO261" s="84"/>
      <c r="LEP261" s="84"/>
      <c r="LEQ261" s="84"/>
      <c r="LER261" s="84"/>
      <c r="LES261" s="84"/>
      <c r="LET261" s="84"/>
      <c r="LEU261" s="84"/>
      <c r="LEV261" s="84"/>
      <c r="LEW261" s="84"/>
      <c r="LEX261" s="84"/>
      <c r="LEY261" s="84"/>
      <c r="LEZ261" s="84"/>
      <c r="LFA261" s="84"/>
      <c r="LFB261" s="84"/>
      <c r="LFC261" s="84"/>
      <c r="LFD261" s="84"/>
      <c r="LFE261" s="84"/>
      <c r="LFF261" s="84"/>
      <c r="LFG261" s="84"/>
      <c r="LFH261" s="84"/>
      <c r="LFI261" s="84"/>
      <c r="LFJ261" s="84"/>
      <c r="LFK261" s="84"/>
      <c r="LFL261" s="84"/>
      <c r="LFM261" s="84"/>
      <c r="LFN261" s="84"/>
      <c r="LFO261" s="84"/>
      <c r="LFP261" s="84"/>
      <c r="LFQ261" s="84"/>
      <c r="LFR261" s="84"/>
      <c r="LFS261" s="84"/>
      <c r="LFT261" s="84"/>
      <c r="LFU261" s="84"/>
      <c r="LFV261" s="84"/>
      <c r="LFW261" s="84"/>
      <c r="LFX261" s="84"/>
      <c r="LFY261" s="84"/>
      <c r="LFZ261" s="84"/>
      <c r="LGA261" s="84"/>
      <c r="LGB261" s="84"/>
      <c r="LGC261" s="84"/>
      <c r="LGD261" s="84"/>
      <c r="LGE261" s="84"/>
      <c r="LGF261" s="84"/>
      <c r="LGG261" s="84"/>
      <c r="LGH261" s="84"/>
      <c r="LGI261" s="84"/>
      <c r="LGJ261" s="84"/>
      <c r="LGK261" s="84"/>
      <c r="LGL261" s="84"/>
      <c r="LGM261" s="84"/>
      <c r="LGN261" s="84"/>
      <c r="LGO261" s="84"/>
      <c r="LGP261" s="84"/>
      <c r="LGQ261" s="84"/>
      <c r="LGR261" s="84"/>
      <c r="LGS261" s="84"/>
      <c r="LGT261" s="84"/>
      <c r="LGU261" s="84"/>
      <c r="LGV261" s="84"/>
      <c r="LGW261" s="84"/>
      <c r="LGX261" s="84"/>
      <c r="LGY261" s="84"/>
      <c r="LGZ261" s="84"/>
      <c r="LHA261" s="84"/>
      <c r="LHB261" s="84"/>
      <c r="LHC261" s="84"/>
      <c r="LHD261" s="84"/>
      <c r="LHE261" s="84"/>
      <c r="LHF261" s="84"/>
      <c r="LHG261" s="84"/>
      <c r="LHH261" s="84"/>
      <c r="LHI261" s="84"/>
      <c r="LHJ261" s="84"/>
      <c r="LHK261" s="84"/>
      <c r="LHL261" s="84"/>
      <c r="LHM261" s="84"/>
      <c r="LHN261" s="84"/>
      <c r="LHO261" s="84"/>
      <c r="LHP261" s="84"/>
      <c r="LHQ261" s="84"/>
      <c r="LHR261" s="84"/>
      <c r="LHS261" s="84"/>
      <c r="LHT261" s="84"/>
      <c r="LHU261" s="84"/>
      <c r="LHV261" s="84"/>
      <c r="LHW261" s="84"/>
      <c r="LHX261" s="84"/>
      <c r="LHY261" s="84"/>
      <c r="LHZ261" s="84"/>
      <c r="LIA261" s="84"/>
      <c r="LIB261" s="84"/>
      <c r="LIC261" s="84"/>
      <c r="LID261" s="84"/>
      <c r="LIE261" s="84"/>
      <c r="LIF261" s="84"/>
      <c r="LIG261" s="84"/>
      <c r="LIH261" s="84"/>
      <c r="LII261" s="84"/>
      <c r="LIJ261" s="84"/>
      <c r="LIK261" s="84"/>
      <c r="LIL261" s="84"/>
      <c r="LIM261" s="84"/>
      <c r="LIN261" s="84"/>
      <c r="LIO261" s="84"/>
      <c r="LIP261" s="84"/>
      <c r="LIQ261" s="84"/>
      <c r="LIR261" s="84"/>
      <c r="LIS261" s="84"/>
      <c r="LIT261" s="84"/>
      <c r="LIU261" s="84"/>
      <c r="LIV261" s="84"/>
      <c r="LIW261" s="84"/>
      <c r="LIX261" s="84"/>
      <c r="LIY261" s="84"/>
      <c r="LIZ261" s="84"/>
      <c r="LJA261" s="84"/>
      <c r="LJB261" s="84"/>
      <c r="LJC261" s="84"/>
      <c r="LJD261" s="84"/>
      <c r="LJE261" s="84"/>
      <c r="LJF261" s="84"/>
      <c r="LJG261" s="84"/>
      <c r="LJH261" s="84"/>
      <c r="LJI261" s="84"/>
      <c r="LJJ261" s="84"/>
      <c r="LJK261" s="84"/>
      <c r="LJL261" s="84"/>
      <c r="LJM261" s="84"/>
      <c r="LJN261" s="84"/>
      <c r="LJO261" s="84"/>
      <c r="LJP261" s="84"/>
      <c r="LJQ261" s="84"/>
      <c r="LJR261" s="84"/>
      <c r="LJS261" s="84"/>
      <c r="LJT261" s="84"/>
      <c r="LJU261" s="84"/>
      <c r="LJV261" s="84"/>
      <c r="LJW261" s="84"/>
      <c r="LJX261" s="84"/>
      <c r="LJY261" s="84"/>
      <c r="LJZ261" s="84"/>
      <c r="LKA261" s="84"/>
      <c r="LKB261" s="84"/>
      <c r="LKC261" s="84"/>
      <c r="LKD261" s="84"/>
      <c r="LKE261" s="84"/>
      <c r="LKF261" s="84"/>
      <c r="LKG261" s="84"/>
      <c r="LKH261" s="84"/>
      <c r="LKI261" s="84"/>
      <c r="LKJ261" s="84"/>
      <c r="LKK261" s="84"/>
      <c r="LKL261" s="84"/>
      <c r="LKM261" s="84"/>
      <c r="LKN261" s="84"/>
      <c r="LKO261" s="84"/>
      <c r="LKP261" s="84"/>
      <c r="LKQ261" s="84"/>
      <c r="LKR261" s="84"/>
      <c r="LKS261" s="84"/>
      <c r="LKT261" s="84"/>
      <c r="LKU261" s="84"/>
      <c r="LKV261" s="84"/>
      <c r="LKW261" s="84"/>
      <c r="LKX261" s="84"/>
      <c r="LKY261" s="84"/>
      <c r="LKZ261" s="84"/>
      <c r="LLA261" s="84"/>
      <c r="LLB261" s="84"/>
      <c r="LLC261" s="84"/>
      <c r="LLD261" s="84"/>
      <c r="LLE261" s="84"/>
      <c r="LLF261" s="84"/>
      <c r="LLG261" s="84"/>
      <c r="LLH261" s="84"/>
      <c r="LLI261" s="84"/>
      <c r="LLJ261" s="84"/>
      <c r="LLK261" s="84"/>
      <c r="LLL261" s="84"/>
      <c r="LLM261" s="84"/>
      <c r="LLN261" s="84"/>
      <c r="LLO261" s="84"/>
      <c r="LLP261" s="84"/>
      <c r="LLQ261" s="84"/>
      <c r="LLR261" s="84"/>
      <c r="LLS261" s="84"/>
      <c r="LLT261" s="84"/>
      <c r="LLU261" s="84"/>
      <c r="LLV261" s="84"/>
      <c r="LLW261" s="84"/>
      <c r="LLX261" s="84"/>
      <c r="LLY261" s="84"/>
      <c r="LLZ261" s="84"/>
      <c r="LMA261" s="84"/>
      <c r="LMB261" s="84"/>
      <c r="LMC261" s="84"/>
      <c r="LMD261" s="84"/>
      <c r="LME261" s="84"/>
      <c r="LMF261" s="84"/>
      <c r="LMG261" s="84"/>
      <c r="LMH261" s="84"/>
      <c r="LMI261" s="84"/>
      <c r="LMJ261" s="84"/>
      <c r="LMK261" s="84"/>
      <c r="LML261" s="84"/>
      <c r="LMM261" s="84"/>
      <c r="LMN261" s="84"/>
      <c r="LMO261" s="84"/>
      <c r="LMP261" s="84"/>
      <c r="LMQ261" s="84"/>
      <c r="LMR261" s="84"/>
      <c r="LMS261" s="84"/>
      <c r="LMT261" s="84"/>
      <c r="LMU261" s="84"/>
      <c r="LMV261" s="84"/>
      <c r="LMW261" s="84"/>
      <c r="LMX261" s="84"/>
      <c r="LMY261" s="84"/>
      <c r="LMZ261" s="84"/>
      <c r="LNA261" s="84"/>
      <c r="LNB261" s="84"/>
      <c r="LNC261" s="84"/>
      <c r="LND261" s="84"/>
      <c r="LNE261" s="84"/>
      <c r="LNF261" s="84"/>
      <c r="LNG261" s="84"/>
      <c r="LNH261" s="84"/>
      <c r="LNI261" s="84"/>
      <c r="LNJ261" s="84"/>
      <c r="LNK261" s="84"/>
      <c r="LNL261" s="84"/>
      <c r="LNM261" s="84"/>
      <c r="LNN261" s="84"/>
      <c r="LNO261" s="84"/>
      <c r="LNP261" s="84"/>
      <c r="LNQ261" s="84"/>
      <c r="LNR261" s="84"/>
      <c r="LNS261" s="84"/>
      <c r="LNT261" s="84"/>
      <c r="LNU261" s="84"/>
      <c r="LNV261" s="84"/>
      <c r="LNW261" s="84"/>
      <c r="LNX261" s="84"/>
      <c r="LNY261" s="84"/>
      <c r="LNZ261" s="84"/>
      <c r="LOA261" s="84"/>
      <c r="LOB261" s="84"/>
      <c r="LOC261" s="84"/>
      <c r="LOD261" s="84"/>
      <c r="LOE261" s="84"/>
      <c r="LOF261" s="84"/>
      <c r="LOG261" s="84"/>
      <c r="LOH261" s="84"/>
      <c r="LOI261" s="84"/>
      <c r="LOJ261" s="84"/>
      <c r="LOK261" s="84"/>
      <c r="LOL261" s="84"/>
      <c r="LOM261" s="84"/>
      <c r="LON261" s="84"/>
      <c r="LOO261" s="84"/>
      <c r="LOP261" s="84"/>
      <c r="LOQ261" s="84"/>
      <c r="LOR261" s="84"/>
      <c r="LOS261" s="84"/>
      <c r="LOT261" s="84"/>
      <c r="LOU261" s="84"/>
      <c r="LOV261" s="84"/>
      <c r="LOW261" s="84"/>
      <c r="LOX261" s="84"/>
      <c r="LOY261" s="84"/>
      <c r="LOZ261" s="84"/>
      <c r="LPA261" s="84"/>
      <c r="LPB261" s="84"/>
      <c r="LPC261" s="84"/>
      <c r="LPD261" s="84"/>
      <c r="LPE261" s="84"/>
      <c r="LPF261" s="84"/>
      <c r="LPG261" s="84"/>
      <c r="LPH261" s="84"/>
      <c r="LPI261" s="84"/>
      <c r="LPJ261" s="84"/>
      <c r="LPK261" s="84"/>
      <c r="LPL261" s="84"/>
      <c r="LPM261" s="84"/>
      <c r="LPN261" s="84"/>
      <c r="LPO261" s="84"/>
      <c r="LPP261" s="84"/>
      <c r="LPQ261" s="84"/>
      <c r="LPR261" s="84"/>
      <c r="LPS261" s="84"/>
      <c r="LPT261" s="84"/>
      <c r="LPU261" s="84"/>
      <c r="LPV261" s="84"/>
      <c r="LPW261" s="84"/>
      <c r="LPX261" s="84"/>
      <c r="LPY261" s="84"/>
      <c r="LPZ261" s="84"/>
      <c r="LQA261" s="84"/>
      <c r="LQB261" s="84"/>
      <c r="LQC261" s="84"/>
      <c r="LQD261" s="84"/>
      <c r="LQE261" s="84"/>
      <c r="LQF261" s="84"/>
      <c r="LQG261" s="84"/>
      <c r="LQH261" s="84"/>
      <c r="LQI261" s="84"/>
      <c r="LQJ261" s="84"/>
      <c r="LQK261" s="84"/>
      <c r="LQL261" s="84"/>
      <c r="LQM261" s="84"/>
      <c r="LQN261" s="84"/>
      <c r="LQO261" s="84"/>
      <c r="LQP261" s="84"/>
      <c r="LQQ261" s="84"/>
      <c r="LQR261" s="84"/>
      <c r="LQS261" s="84"/>
      <c r="LQT261" s="84"/>
      <c r="LQU261" s="84"/>
      <c r="LQV261" s="84"/>
      <c r="LQW261" s="84"/>
      <c r="LQX261" s="84"/>
      <c r="LQY261" s="84"/>
      <c r="LQZ261" s="84"/>
      <c r="LRA261" s="84"/>
      <c r="LRB261" s="84"/>
      <c r="LRC261" s="84"/>
      <c r="LRD261" s="84"/>
      <c r="LRE261" s="84"/>
      <c r="LRF261" s="84"/>
      <c r="LRG261" s="84"/>
      <c r="LRH261" s="84"/>
      <c r="LRI261" s="84"/>
      <c r="LRJ261" s="84"/>
      <c r="LRK261" s="84"/>
      <c r="LRL261" s="84"/>
      <c r="LRM261" s="84"/>
      <c r="LRN261" s="84"/>
      <c r="LRO261" s="84"/>
      <c r="LRP261" s="84"/>
      <c r="LRQ261" s="84"/>
      <c r="LRR261" s="84"/>
      <c r="LRS261" s="84"/>
      <c r="LRT261" s="84"/>
      <c r="LRU261" s="84"/>
      <c r="LRV261" s="84"/>
      <c r="LRW261" s="84"/>
      <c r="LRX261" s="84"/>
      <c r="LRY261" s="84"/>
      <c r="LRZ261" s="84"/>
      <c r="LSA261" s="84"/>
      <c r="LSB261" s="84"/>
      <c r="LSC261" s="84"/>
      <c r="LSD261" s="84"/>
      <c r="LSE261" s="84"/>
      <c r="LSF261" s="84"/>
      <c r="LSG261" s="84"/>
      <c r="LSH261" s="84"/>
      <c r="LSI261" s="84"/>
      <c r="LSJ261" s="84"/>
      <c r="LSK261" s="84"/>
      <c r="LSL261" s="84"/>
      <c r="LSM261" s="84"/>
      <c r="LSN261" s="84"/>
      <c r="LSO261" s="84"/>
      <c r="LSP261" s="84"/>
      <c r="LSQ261" s="84"/>
      <c r="LSR261" s="84"/>
      <c r="LSS261" s="84"/>
      <c r="LST261" s="84"/>
      <c r="LSU261" s="84"/>
      <c r="LSV261" s="84"/>
      <c r="LSW261" s="84"/>
      <c r="LSX261" s="84"/>
      <c r="LSY261" s="84"/>
      <c r="LSZ261" s="84"/>
      <c r="LTA261" s="84"/>
      <c r="LTB261" s="84"/>
      <c r="LTC261" s="84"/>
      <c r="LTD261" s="84"/>
      <c r="LTE261" s="84"/>
      <c r="LTF261" s="84"/>
      <c r="LTG261" s="84"/>
      <c r="LTH261" s="84"/>
      <c r="LTI261" s="84"/>
      <c r="LTJ261" s="84"/>
      <c r="LTK261" s="84"/>
      <c r="LTL261" s="84"/>
      <c r="LTM261" s="84"/>
      <c r="LTN261" s="84"/>
      <c r="LTO261" s="84"/>
      <c r="LTP261" s="84"/>
      <c r="LTQ261" s="84"/>
      <c r="LTR261" s="84"/>
      <c r="LTS261" s="84"/>
      <c r="LTT261" s="84"/>
      <c r="LTU261" s="84"/>
      <c r="LTV261" s="84"/>
      <c r="LTW261" s="84"/>
      <c r="LTX261" s="84"/>
      <c r="LTY261" s="84"/>
      <c r="LTZ261" s="84"/>
      <c r="LUA261" s="84"/>
      <c r="LUB261" s="84"/>
      <c r="LUC261" s="84"/>
      <c r="LUD261" s="84"/>
      <c r="LUE261" s="84"/>
      <c r="LUF261" s="84"/>
      <c r="LUG261" s="84"/>
      <c r="LUH261" s="84"/>
      <c r="LUI261" s="84"/>
      <c r="LUJ261" s="84"/>
      <c r="LUK261" s="84"/>
      <c r="LUL261" s="84"/>
      <c r="LUM261" s="84"/>
      <c r="LUN261" s="84"/>
      <c r="LUO261" s="84"/>
      <c r="LUP261" s="84"/>
      <c r="LUQ261" s="84"/>
      <c r="LUR261" s="84"/>
      <c r="LUS261" s="84"/>
      <c r="LUT261" s="84"/>
      <c r="LUU261" s="84"/>
      <c r="LUV261" s="84"/>
      <c r="LUW261" s="84"/>
      <c r="LUX261" s="84"/>
      <c r="LUY261" s="84"/>
      <c r="LUZ261" s="84"/>
      <c r="LVA261" s="84"/>
      <c r="LVB261" s="84"/>
      <c r="LVC261" s="84"/>
      <c r="LVD261" s="84"/>
      <c r="LVE261" s="84"/>
      <c r="LVF261" s="84"/>
      <c r="LVG261" s="84"/>
      <c r="LVH261" s="84"/>
      <c r="LVI261" s="84"/>
      <c r="LVJ261" s="84"/>
      <c r="LVK261" s="84"/>
      <c r="LVL261" s="84"/>
      <c r="LVM261" s="84"/>
      <c r="LVN261" s="84"/>
      <c r="LVO261" s="84"/>
      <c r="LVP261" s="84"/>
      <c r="LVQ261" s="84"/>
      <c r="LVR261" s="84"/>
      <c r="LVS261" s="84"/>
      <c r="LVT261" s="84"/>
      <c r="LVU261" s="84"/>
      <c r="LVV261" s="84"/>
      <c r="LVW261" s="84"/>
      <c r="LVX261" s="84"/>
      <c r="LVY261" s="84"/>
      <c r="LVZ261" s="84"/>
      <c r="LWA261" s="84"/>
      <c r="LWB261" s="84"/>
      <c r="LWC261" s="84"/>
      <c r="LWD261" s="84"/>
      <c r="LWE261" s="84"/>
      <c r="LWF261" s="84"/>
      <c r="LWG261" s="84"/>
      <c r="LWH261" s="84"/>
      <c r="LWI261" s="84"/>
      <c r="LWJ261" s="84"/>
      <c r="LWK261" s="84"/>
      <c r="LWL261" s="84"/>
      <c r="LWM261" s="84"/>
      <c r="LWN261" s="84"/>
      <c r="LWO261" s="84"/>
      <c r="LWP261" s="84"/>
      <c r="LWQ261" s="84"/>
      <c r="LWR261" s="84"/>
      <c r="LWS261" s="84"/>
      <c r="LWT261" s="84"/>
      <c r="LWU261" s="84"/>
      <c r="LWV261" s="84"/>
      <c r="LWW261" s="84"/>
      <c r="LWX261" s="84"/>
      <c r="LWY261" s="84"/>
      <c r="LWZ261" s="84"/>
      <c r="LXA261" s="84"/>
      <c r="LXB261" s="84"/>
      <c r="LXC261" s="84"/>
      <c r="LXD261" s="84"/>
      <c r="LXE261" s="84"/>
      <c r="LXF261" s="84"/>
      <c r="LXG261" s="84"/>
      <c r="LXH261" s="84"/>
      <c r="LXI261" s="84"/>
      <c r="LXJ261" s="84"/>
      <c r="LXK261" s="84"/>
      <c r="LXL261" s="84"/>
      <c r="LXM261" s="84"/>
      <c r="LXN261" s="84"/>
      <c r="LXO261" s="84"/>
      <c r="LXP261" s="84"/>
      <c r="LXQ261" s="84"/>
      <c r="LXR261" s="84"/>
      <c r="LXS261" s="84"/>
      <c r="LXT261" s="84"/>
      <c r="LXU261" s="84"/>
      <c r="LXV261" s="84"/>
      <c r="LXW261" s="84"/>
      <c r="LXX261" s="84"/>
      <c r="LXY261" s="84"/>
      <c r="LXZ261" s="84"/>
      <c r="LYA261" s="84"/>
      <c r="LYB261" s="84"/>
      <c r="LYC261" s="84"/>
      <c r="LYD261" s="84"/>
      <c r="LYE261" s="84"/>
      <c r="LYF261" s="84"/>
      <c r="LYG261" s="84"/>
      <c r="LYH261" s="84"/>
      <c r="LYI261" s="84"/>
      <c r="LYJ261" s="84"/>
      <c r="LYK261" s="84"/>
      <c r="LYL261" s="84"/>
      <c r="LYM261" s="84"/>
      <c r="LYN261" s="84"/>
      <c r="LYO261" s="84"/>
      <c r="LYP261" s="84"/>
      <c r="LYQ261" s="84"/>
      <c r="LYR261" s="84"/>
      <c r="LYS261" s="84"/>
      <c r="LYT261" s="84"/>
      <c r="LYU261" s="84"/>
      <c r="LYV261" s="84"/>
      <c r="LYW261" s="84"/>
      <c r="LYX261" s="84"/>
      <c r="LYY261" s="84"/>
      <c r="LYZ261" s="84"/>
      <c r="LZA261" s="84"/>
      <c r="LZB261" s="84"/>
      <c r="LZC261" s="84"/>
      <c r="LZD261" s="84"/>
      <c r="LZE261" s="84"/>
      <c r="LZF261" s="84"/>
      <c r="LZG261" s="84"/>
      <c r="LZH261" s="84"/>
      <c r="LZI261" s="84"/>
      <c r="LZJ261" s="84"/>
      <c r="LZK261" s="84"/>
      <c r="LZL261" s="84"/>
      <c r="LZM261" s="84"/>
      <c r="LZN261" s="84"/>
      <c r="LZO261" s="84"/>
      <c r="LZP261" s="84"/>
      <c r="LZQ261" s="84"/>
      <c r="LZR261" s="84"/>
      <c r="LZS261" s="84"/>
      <c r="LZT261" s="84"/>
      <c r="LZU261" s="84"/>
      <c r="LZV261" s="84"/>
      <c r="LZW261" s="84"/>
      <c r="LZX261" s="84"/>
      <c r="LZY261" s="84"/>
      <c r="LZZ261" s="84"/>
      <c r="MAA261" s="84"/>
      <c r="MAB261" s="84"/>
      <c r="MAC261" s="84"/>
      <c r="MAD261" s="84"/>
      <c r="MAE261" s="84"/>
      <c r="MAF261" s="84"/>
      <c r="MAG261" s="84"/>
      <c r="MAH261" s="84"/>
      <c r="MAI261" s="84"/>
      <c r="MAJ261" s="84"/>
      <c r="MAK261" s="84"/>
      <c r="MAL261" s="84"/>
      <c r="MAM261" s="84"/>
      <c r="MAN261" s="84"/>
      <c r="MAO261" s="84"/>
      <c r="MAP261" s="84"/>
      <c r="MAQ261" s="84"/>
      <c r="MAR261" s="84"/>
      <c r="MAS261" s="84"/>
      <c r="MAT261" s="84"/>
      <c r="MAU261" s="84"/>
      <c r="MAV261" s="84"/>
      <c r="MAW261" s="84"/>
      <c r="MAX261" s="84"/>
      <c r="MAY261" s="84"/>
      <c r="MAZ261" s="84"/>
      <c r="MBA261" s="84"/>
      <c r="MBB261" s="84"/>
      <c r="MBC261" s="84"/>
      <c r="MBD261" s="84"/>
      <c r="MBE261" s="84"/>
      <c r="MBF261" s="84"/>
      <c r="MBG261" s="84"/>
      <c r="MBH261" s="84"/>
      <c r="MBI261" s="84"/>
      <c r="MBJ261" s="84"/>
      <c r="MBK261" s="84"/>
      <c r="MBL261" s="84"/>
      <c r="MBM261" s="84"/>
      <c r="MBN261" s="84"/>
      <c r="MBO261" s="84"/>
      <c r="MBP261" s="84"/>
      <c r="MBQ261" s="84"/>
      <c r="MBR261" s="84"/>
      <c r="MBS261" s="84"/>
      <c r="MBT261" s="84"/>
      <c r="MBU261" s="84"/>
      <c r="MBV261" s="84"/>
      <c r="MBW261" s="84"/>
      <c r="MBX261" s="84"/>
      <c r="MBY261" s="84"/>
      <c r="MBZ261" s="84"/>
      <c r="MCA261" s="84"/>
      <c r="MCB261" s="84"/>
      <c r="MCC261" s="84"/>
      <c r="MCD261" s="84"/>
      <c r="MCE261" s="84"/>
      <c r="MCF261" s="84"/>
      <c r="MCG261" s="84"/>
      <c r="MCH261" s="84"/>
      <c r="MCI261" s="84"/>
      <c r="MCJ261" s="84"/>
      <c r="MCK261" s="84"/>
      <c r="MCL261" s="84"/>
      <c r="MCM261" s="84"/>
      <c r="MCN261" s="84"/>
      <c r="MCO261" s="84"/>
      <c r="MCP261" s="84"/>
      <c r="MCQ261" s="84"/>
      <c r="MCR261" s="84"/>
      <c r="MCS261" s="84"/>
      <c r="MCT261" s="84"/>
      <c r="MCU261" s="84"/>
      <c r="MCV261" s="84"/>
      <c r="MCW261" s="84"/>
      <c r="MCX261" s="84"/>
      <c r="MCY261" s="84"/>
      <c r="MCZ261" s="84"/>
      <c r="MDA261" s="84"/>
      <c r="MDB261" s="84"/>
      <c r="MDC261" s="84"/>
      <c r="MDD261" s="84"/>
      <c r="MDE261" s="84"/>
      <c r="MDF261" s="84"/>
      <c r="MDG261" s="84"/>
      <c r="MDH261" s="84"/>
      <c r="MDI261" s="84"/>
      <c r="MDJ261" s="84"/>
      <c r="MDK261" s="84"/>
      <c r="MDL261" s="84"/>
      <c r="MDM261" s="84"/>
      <c r="MDN261" s="84"/>
      <c r="MDO261" s="84"/>
      <c r="MDP261" s="84"/>
      <c r="MDQ261" s="84"/>
      <c r="MDR261" s="84"/>
      <c r="MDS261" s="84"/>
      <c r="MDT261" s="84"/>
      <c r="MDU261" s="84"/>
      <c r="MDV261" s="84"/>
      <c r="MDW261" s="84"/>
      <c r="MDX261" s="84"/>
      <c r="MDY261" s="84"/>
      <c r="MDZ261" s="84"/>
      <c r="MEA261" s="84"/>
      <c r="MEB261" s="84"/>
      <c r="MEC261" s="84"/>
      <c r="MED261" s="84"/>
      <c r="MEE261" s="84"/>
      <c r="MEF261" s="84"/>
      <c r="MEG261" s="84"/>
      <c r="MEH261" s="84"/>
      <c r="MEI261" s="84"/>
      <c r="MEJ261" s="84"/>
      <c r="MEK261" s="84"/>
      <c r="MEL261" s="84"/>
      <c r="MEM261" s="84"/>
      <c r="MEN261" s="84"/>
      <c r="MEO261" s="84"/>
      <c r="MEP261" s="84"/>
      <c r="MEQ261" s="84"/>
      <c r="MER261" s="84"/>
      <c r="MES261" s="84"/>
      <c r="MET261" s="84"/>
      <c r="MEU261" s="84"/>
      <c r="MEV261" s="84"/>
      <c r="MEW261" s="84"/>
      <c r="MEX261" s="84"/>
      <c r="MEY261" s="84"/>
      <c r="MEZ261" s="84"/>
      <c r="MFA261" s="84"/>
      <c r="MFB261" s="84"/>
      <c r="MFC261" s="84"/>
      <c r="MFD261" s="84"/>
      <c r="MFE261" s="84"/>
      <c r="MFF261" s="84"/>
      <c r="MFG261" s="84"/>
      <c r="MFH261" s="84"/>
      <c r="MFI261" s="84"/>
      <c r="MFJ261" s="84"/>
      <c r="MFK261" s="84"/>
      <c r="MFL261" s="84"/>
      <c r="MFM261" s="84"/>
      <c r="MFN261" s="84"/>
      <c r="MFO261" s="84"/>
      <c r="MFP261" s="84"/>
      <c r="MFQ261" s="84"/>
      <c r="MFR261" s="84"/>
      <c r="MFS261" s="84"/>
      <c r="MFT261" s="84"/>
      <c r="MFU261" s="84"/>
      <c r="MFV261" s="84"/>
      <c r="MFW261" s="84"/>
      <c r="MFX261" s="84"/>
      <c r="MFY261" s="84"/>
      <c r="MFZ261" s="84"/>
      <c r="MGA261" s="84"/>
      <c r="MGB261" s="84"/>
      <c r="MGC261" s="84"/>
      <c r="MGD261" s="84"/>
      <c r="MGE261" s="84"/>
      <c r="MGF261" s="84"/>
      <c r="MGG261" s="84"/>
      <c r="MGH261" s="84"/>
      <c r="MGI261" s="84"/>
      <c r="MGJ261" s="84"/>
      <c r="MGK261" s="84"/>
      <c r="MGL261" s="84"/>
      <c r="MGM261" s="84"/>
      <c r="MGN261" s="84"/>
      <c r="MGO261" s="84"/>
      <c r="MGP261" s="84"/>
      <c r="MGQ261" s="84"/>
      <c r="MGR261" s="84"/>
      <c r="MGS261" s="84"/>
      <c r="MGT261" s="84"/>
      <c r="MGU261" s="84"/>
      <c r="MGV261" s="84"/>
      <c r="MGW261" s="84"/>
      <c r="MGX261" s="84"/>
      <c r="MGY261" s="84"/>
      <c r="MGZ261" s="84"/>
      <c r="MHA261" s="84"/>
      <c r="MHB261" s="84"/>
      <c r="MHC261" s="84"/>
      <c r="MHD261" s="84"/>
      <c r="MHE261" s="84"/>
      <c r="MHF261" s="84"/>
      <c r="MHG261" s="84"/>
      <c r="MHH261" s="84"/>
      <c r="MHI261" s="84"/>
      <c r="MHJ261" s="84"/>
      <c r="MHK261" s="84"/>
      <c r="MHL261" s="84"/>
      <c r="MHM261" s="84"/>
      <c r="MHN261" s="84"/>
      <c r="MHO261" s="84"/>
      <c r="MHP261" s="84"/>
      <c r="MHQ261" s="84"/>
      <c r="MHR261" s="84"/>
      <c r="MHS261" s="84"/>
      <c r="MHT261" s="84"/>
      <c r="MHU261" s="84"/>
      <c r="MHV261" s="84"/>
      <c r="MHW261" s="84"/>
      <c r="MHX261" s="84"/>
      <c r="MHY261" s="84"/>
      <c r="MHZ261" s="84"/>
      <c r="MIA261" s="84"/>
      <c r="MIB261" s="84"/>
      <c r="MIC261" s="84"/>
      <c r="MID261" s="84"/>
      <c r="MIE261" s="84"/>
      <c r="MIF261" s="84"/>
      <c r="MIG261" s="84"/>
      <c r="MIH261" s="84"/>
      <c r="MII261" s="84"/>
      <c r="MIJ261" s="84"/>
      <c r="MIK261" s="84"/>
      <c r="MIL261" s="84"/>
      <c r="MIM261" s="84"/>
      <c r="MIN261" s="84"/>
      <c r="MIO261" s="84"/>
      <c r="MIP261" s="84"/>
      <c r="MIQ261" s="84"/>
      <c r="MIR261" s="84"/>
      <c r="MIS261" s="84"/>
      <c r="MIT261" s="84"/>
      <c r="MIU261" s="84"/>
      <c r="MIV261" s="84"/>
      <c r="MIW261" s="84"/>
      <c r="MIX261" s="84"/>
      <c r="MIY261" s="84"/>
      <c r="MIZ261" s="84"/>
      <c r="MJA261" s="84"/>
      <c r="MJB261" s="84"/>
      <c r="MJC261" s="84"/>
      <c r="MJD261" s="84"/>
      <c r="MJE261" s="84"/>
      <c r="MJF261" s="84"/>
      <c r="MJG261" s="84"/>
      <c r="MJH261" s="84"/>
      <c r="MJI261" s="84"/>
      <c r="MJJ261" s="84"/>
      <c r="MJK261" s="84"/>
      <c r="MJL261" s="84"/>
      <c r="MJM261" s="84"/>
      <c r="MJN261" s="84"/>
      <c r="MJO261" s="84"/>
      <c r="MJP261" s="84"/>
      <c r="MJQ261" s="84"/>
      <c r="MJR261" s="84"/>
      <c r="MJS261" s="84"/>
      <c r="MJT261" s="84"/>
      <c r="MJU261" s="84"/>
      <c r="MJV261" s="84"/>
      <c r="MJW261" s="84"/>
      <c r="MJX261" s="84"/>
      <c r="MJY261" s="84"/>
      <c r="MJZ261" s="84"/>
      <c r="MKA261" s="84"/>
      <c r="MKB261" s="84"/>
      <c r="MKC261" s="84"/>
      <c r="MKD261" s="84"/>
      <c r="MKE261" s="84"/>
      <c r="MKF261" s="84"/>
      <c r="MKG261" s="84"/>
      <c r="MKH261" s="84"/>
      <c r="MKI261" s="84"/>
      <c r="MKJ261" s="84"/>
      <c r="MKK261" s="84"/>
      <c r="MKL261" s="84"/>
      <c r="MKM261" s="84"/>
      <c r="MKN261" s="84"/>
      <c r="MKO261" s="84"/>
      <c r="MKP261" s="84"/>
      <c r="MKQ261" s="84"/>
      <c r="MKR261" s="84"/>
      <c r="MKS261" s="84"/>
      <c r="MKT261" s="84"/>
      <c r="MKU261" s="84"/>
      <c r="MKV261" s="84"/>
      <c r="MKW261" s="84"/>
      <c r="MKX261" s="84"/>
      <c r="MKY261" s="84"/>
      <c r="MKZ261" s="84"/>
      <c r="MLA261" s="84"/>
      <c r="MLB261" s="84"/>
      <c r="MLC261" s="84"/>
      <c r="MLD261" s="84"/>
      <c r="MLE261" s="84"/>
      <c r="MLF261" s="84"/>
      <c r="MLG261" s="84"/>
      <c r="MLH261" s="84"/>
      <c r="MLI261" s="84"/>
      <c r="MLJ261" s="84"/>
      <c r="MLK261" s="84"/>
      <c r="MLL261" s="84"/>
      <c r="MLM261" s="84"/>
      <c r="MLN261" s="84"/>
      <c r="MLO261" s="84"/>
      <c r="MLP261" s="84"/>
      <c r="MLQ261" s="84"/>
      <c r="MLR261" s="84"/>
      <c r="MLS261" s="84"/>
      <c r="MLT261" s="84"/>
      <c r="MLU261" s="84"/>
      <c r="MLV261" s="84"/>
      <c r="MLW261" s="84"/>
      <c r="MLX261" s="84"/>
      <c r="MLY261" s="84"/>
      <c r="MLZ261" s="84"/>
      <c r="MMA261" s="84"/>
      <c r="MMB261" s="84"/>
      <c r="MMC261" s="84"/>
      <c r="MMD261" s="84"/>
      <c r="MME261" s="84"/>
      <c r="MMF261" s="84"/>
      <c r="MMG261" s="84"/>
      <c r="MMH261" s="84"/>
      <c r="MMI261" s="84"/>
      <c r="MMJ261" s="84"/>
      <c r="MMK261" s="84"/>
      <c r="MML261" s="84"/>
      <c r="MMM261" s="84"/>
      <c r="MMN261" s="84"/>
      <c r="MMO261" s="84"/>
      <c r="MMP261" s="84"/>
      <c r="MMQ261" s="84"/>
      <c r="MMR261" s="84"/>
      <c r="MMS261" s="84"/>
      <c r="MMT261" s="84"/>
      <c r="MMU261" s="84"/>
      <c r="MMV261" s="84"/>
      <c r="MMW261" s="84"/>
      <c r="MMX261" s="84"/>
      <c r="MMY261" s="84"/>
      <c r="MMZ261" s="84"/>
      <c r="MNA261" s="84"/>
      <c r="MNB261" s="84"/>
      <c r="MNC261" s="84"/>
      <c r="MND261" s="84"/>
      <c r="MNE261" s="84"/>
      <c r="MNF261" s="84"/>
      <c r="MNG261" s="84"/>
      <c r="MNH261" s="84"/>
      <c r="MNI261" s="84"/>
      <c r="MNJ261" s="84"/>
      <c r="MNK261" s="84"/>
      <c r="MNL261" s="84"/>
      <c r="MNM261" s="84"/>
      <c r="MNN261" s="84"/>
      <c r="MNO261" s="84"/>
      <c r="MNP261" s="84"/>
      <c r="MNQ261" s="84"/>
      <c r="MNR261" s="84"/>
      <c r="MNS261" s="84"/>
      <c r="MNT261" s="84"/>
      <c r="MNU261" s="84"/>
      <c r="MNV261" s="84"/>
      <c r="MNW261" s="84"/>
      <c r="MNX261" s="84"/>
      <c r="MNY261" s="84"/>
      <c r="MNZ261" s="84"/>
      <c r="MOA261" s="84"/>
      <c r="MOB261" s="84"/>
      <c r="MOC261" s="84"/>
      <c r="MOD261" s="84"/>
      <c r="MOE261" s="84"/>
      <c r="MOF261" s="84"/>
      <c r="MOG261" s="84"/>
      <c r="MOH261" s="84"/>
      <c r="MOI261" s="84"/>
      <c r="MOJ261" s="84"/>
      <c r="MOK261" s="84"/>
      <c r="MOL261" s="84"/>
      <c r="MOM261" s="84"/>
      <c r="MON261" s="84"/>
      <c r="MOO261" s="84"/>
      <c r="MOP261" s="84"/>
      <c r="MOQ261" s="84"/>
      <c r="MOR261" s="84"/>
      <c r="MOS261" s="84"/>
      <c r="MOT261" s="84"/>
      <c r="MOU261" s="84"/>
      <c r="MOV261" s="84"/>
      <c r="MOW261" s="84"/>
      <c r="MOX261" s="84"/>
      <c r="MOY261" s="84"/>
      <c r="MOZ261" s="84"/>
      <c r="MPA261" s="84"/>
      <c r="MPB261" s="84"/>
      <c r="MPC261" s="84"/>
      <c r="MPD261" s="84"/>
      <c r="MPE261" s="84"/>
      <c r="MPF261" s="84"/>
      <c r="MPG261" s="84"/>
      <c r="MPH261" s="84"/>
      <c r="MPI261" s="84"/>
      <c r="MPJ261" s="84"/>
      <c r="MPK261" s="84"/>
      <c r="MPL261" s="84"/>
      <c r="MPM261" s="84"/>
      <c r="MPN261" s="84"/>
      <c r="MPO261" s="84"/>
      <c r="MPP261" s="84"/>
      <c r="MPQ261" s="84"/>
      <c r="MPR261" s="84"/>
      <c r="MPS261" s="84"/>
      <c r="MPT261" s="84"/>
      <c r="MPU261" s="84"/>
      <c r="MPV261" s="84"/>
      <c r="MPW261" s="84"/>
      <c r="MPX261" s="84"/>
      <c r="MPY261" s="84"/>
      <c r="MPZ261" s="84"/>
      <c r="MQA261" s="84"/>
      <c r="MQB261" s="84"/>
      <c r="MQC261" s="84"/>
      <c r="MQD261" s="84"/>
      <c r="MQE261" s="84"/>
      <c r="MQF261" s="84"/>
      <c r="MQG261" s="84"/>
      <c r="MQH261" s="84"/>
      <c r="MQI261" s="84"/>
      <c r="MQJ261" s="84"/>
      <c r="MQK261" s="84"/>
      <c r="MQL261" s="84"/>
      <c r="MQM261" s="84"/>
      <c r="MQN261" s="84"/>
      <c r="MQO261" s="84"/>
      <c r="MQP261" s="84"/>
      <c r="MQQ261" s="84"/>
      <c r="MQR261" s="84"/>
      <c r="MQS261" s="84"/>
      <c r="MQT261" s="84"/>
      <c r="MQU261" s="84"/>
      <c r="MQV261" s="84"/>
      <c r="MQW261" s="84"/>
      <c r="MQX261" s="84"/>
      <c r="MQY261" s="84"/>
      <c r="MQZ261" s="84"/>
      <c r="MRA261" s="84"/>
      <c r="MRB261" s="84"/>
      <c r="MRC261" s="84"/>
      <c r="MRD261" s="84"/>
      <c r="MRE261" s="84"/>
      <c r="MRF261" s="84"/>
      <c r="MRG261" s="84"/>
      <c r="MRH261" s="84"/>
      <c r="MRI261" s="84"/>
      <c r="MRJ261" s="84"/>
      <c r="MRK261" s="84"/>
      <c r="MRL261" s="84"/>
      <c r="MRM261" s="84"/>
      <c r="MRN261" s="84"/>
      <c r="MRO261" s="84"/>
      <c r="MRP261" s="84"/>
      <c r="MRQ261" s="84"/>
      <c r="MRR261" s="84"/>
      <c r="MRS261" s="84"/>
      <c r="MRT261" s="84"/>
      <c r="MRU261" s="84"/>
      <c r="MRV261" s="84"/>
      <c r="MRW261" s="84"/>
      <c r="MRX261" s="84"/>
      <c r="MRY261" s="84"/>
      <c r="MRZ261" s="84"/>
      <c r="MSA261" s="84"/>
      <c r="MSB261" s="84"/>
      <c r="MSC261" s="84"/>
      <c r="MSD261" s="84"/>
      <c r="MSE261" s="84"/>
      <c r="MSF261" s="84"/>
      <c r="MSG261" s="84"/>
      <c r="MSH261" s="84"/>
      <c r="MSI261" s="84"/>
      <c r="MSJ261" s="84"/>
      <c r="MSK261" s="84"/>
      <c r="MSL261" s="84"/>
      <c r="MSM261" s="84"/>
      <c r="MSN261" s="84"/>
      <c r="MSO261" s="84"/>
      <c r="MSP261" s="84"/>
      <c r="MSQ261" s="84"/>
      <c r="MSR261" s="84"/>
      <c r="MSS261" s="84"/>
      <c r="MST261" s="84"/>
      <c r="MSU261" s="84"/>
      <c r="MSV261" s="84"/>
      <c r="MSW261" s="84"/>
      <c r="MSX261" s="84"/>
      <c r="MSY261" s="84"/>
      <c r="MSZ261" s="84"/>
      <c r="MTA261" s="84"/>
      <c r="MTB261" s="84"/>
      <c r="MTC261" s="84"/>
      <c r="MTD261" s="84"/>
      <c r="MTE261" s="84"/>
      <c r="MTF261" s="84"/>
      <c r="MTG261" s="84"/>
      <c r="MTH261" s="84"/>
      <c r="MTI261" s="84"/>
      <c r="MTJ261" s="84"/>
      <c r="MTK261" s="84"/>
      <c r="MTL261" s="84"/>
      <c r="MTM261" s="84"/>
      <c r="MTN261" s="84"/>
      <c r="MTO261" s="84"/>
      <c r="MTP261" s="84"/>
      <c r="MTQ261" s="84"/>
      <c r="MTR261" s="84"/>
      <c r="MTS261" s="84"/>
      <c r="MTT261" s="84"/>
      <c r="MTU261" s="84"/>
      <c r="MTV261" s="84"/>
      <c r="MTW261" s="84"/>
      <c r="MTX261" s="84"/>
      <c r="MTY261" s="84"/>
      <c r="MTZ261" s="84"/>
      <c r="MUA261" s="84"/>
      <c r="MUB261" s="84"/>
      <c r="MUC261" s="84"/>
      <c r="MUD261" s="84"/>
      <c r="MUE261" s="84"/>
      <c r="MUF261" s="84"/>
      <c r="MUG261" s="84"/>
      <c r="MUH261" s="84"/>
      <c r="MUI261" s="84"/>
      <c r="MUJ261" s="84"/>
      <c r="MUK261" s="84"/>
      <c r="MUL261" s="84"/>
      <c r="MUM261" s="84"/>
      <c r="MUN261" s="84"/>
      <c r="MUO261" s="84"/>
      <c r="MUP261" s="84"/>
      <c r="MUQ261" s="84"/>
      <c r="MUR261" s="84"/>
      <c r="MUS261" s="84"/>
      <c r="MUT261" s="84"/>
      <c r="MUU261" s="84"/>
      <c r="MUV261" s="84"/>
      <c r="MUW261" s="84"/>
      <c r="MUX261" s="84"/>
      <c r="MUY261" s="84"/>
      <c r="MUZ261" s="84"/>
      <c r="MVA261" s="84"/>
      <c r="MVB261" s="84"/>
      <c r="MVC261" s="84"/>
      <c r="MVD261" s="84"/>
      <c r="MVE261" s="84"/>
      <c r="MVF261" s="84"/>
      <c r="MVG261" s="84"/>
      <c r="MVH261" s="84"/>
      <c r="MVI261" s="84"/>
      <c r="MVJ261" s="84"/>
      <c r="MVK261" s="84"/>
      <c r="MVL261" s="84"/>
      <c r="MVM261" s="84"/>
      <c r="MVN261" s="84"/>
      <c r="MVO261" s="84"/>
      <c r="MVP261" s="84"/>
      <c r="MVQ261" s="84"/>
      <c r="MVR261" s="84"/>
      <c r="MVS261" s="84"/>
      <c r="MVT261" s="84"/>
      <c r="MVU261" s="84"/>
      <c r="MVV261" s="84"/>
      <c r="MVW261" s="84"/>
      <c r="MVX261" s="84"/>
      <c r="MVY261" s="84"/>
      <c r="MVZ261" s="84"/>
      <c r="MWA261" s="84"/>
      <c r="MWB261" s="84"/>
      <c r="MWC261" s="84"/>
      <c r="MWD261" s="84"/>
      <c r="MWE261" s="84"/>
      <c r="MWF261" s="84"/>
      <c r="MWG261" s="84"/>
      <c r="MWH261" s="84"/>
      <c r="MWI261" s="84"/>
      <c r="MWJ261" s="84"/>
      <c r="MWK261" s="84"/>
      <c r="MWL261" s="84"/>
      <c r="MWM261" s="84"/>
      <c r="MWN261" s="84"/>
      <c r="MWO261" s="84"/>
      <c r="MWP261" s="84"/>
      <c r="MWQ261" s="84"/>
      <c r="MWR261" s="84"/>
      <c r="MWS261" s="84"/>
      <c r="MWT261" s="84"/>
      <c r="MWU261" s="84"/>
      <c r="MWV261" s="84"/>
      <c r="MWW261" s="84"/>
      <c r="MWX261" s="84"/>
      <c r="MWY261" s="84"/>
      <c r="MWZ261" s="84"/>
      <c r="MXA261" s="84"/>
      <c r="MXB261" s="84"/>
      <c r="MXC261" s="84"/>
      <c r="MXD261" s="84"/>
      <c r="MXE261" s="84"/>
      <c r="MXF261" s="84"/>
      <c r="MXG261" s="84"/>
      <c r="MXH261" s="84"/>
      <c r="MXI261" s="84"/>
      <c r="MXJ261" s="84"/>
      <c r="MXK261" s="84"/>
      <c r="MXL261" s="84"/>
      <c r="MXM261" s="84"/>
      <c r="MXN261" s="84"/>
      <c r="MXO261" s="84"/>
      <c r="MXP261" s="84"/>
      <c r="MXQ261" s="84"/>
      <c r="MXR261" s="84"/>
      <c r="MXS261" s="84"/>
      <c r="MXT261" s="84"/>
      <c r="MXU261" s="84"/>
      <c r="MXV261" s="84"/>
      <c r="MXW261" s="84"/>
      <c r="MXX261" s="84"/>
      <c r="MXY261" s="84"/>
      <c r="MXZ261" s="84"/>
      <c r="MYA261" s="84"/>
      <c r="MYB261" s="84"/>
      <c r="MYC261" s="84"/>
      <c r="MYD261" s="84"/>
      <c r="MYE261" s="84"/>
      <c r="MYF261" s="84"/>
      <c r="MYG261" s="84"/>
      <c r="MYH261" s="84"/>
      <c r="MYI261" s="84"/>
      <c r="MYJ261" s="84"/>
      <c r="MYK261" s="84"/>
      <c r="MYL261" s="84"/>
      <c r="MYM261" s="84"/>
      <c r="MYN261" s="84"/>
      <c r="MYO261" s="84"/>
      <c r="MYP261" s="84"/>
      <c r="MYQ261" s="84"/>
      <c r="MYR261" s="84"/>
      <c r="MYS261" s="84"/>
      <c r="MYT261" s="84"/>
      <c r="MYU261" s="84"/>
      <c r="MYV261" s="84"/>
      <c r="MYW261" s="84"/>
      <c r="MYX261" s="84"/>
      <c r="MYY261" s="84"/>
      <c r="MYZ261" s="84"/>
      <c r="MZA261" s="84"/>
      <c r="MZB261" s="84"/>
      <c r="MZC261" s="84"/>
      <c r="MZD261" s="84"/>
      <c r="MZE261" s="84"/>
      <c r="MZF261" s="84"/>
      <c r="MZG261" s="84"/>
      <c r="MZH261" s="84"/>
      <c r="MZI261" s="84"/>
      <c r="MZJ261" s="84"/>
      <c r="MZK261" s="84"/>
      <c r="MZL261" s="84"/>
      <c r="MZM261" s="84"/>
      <c r="MZN261" s="84"/>
      <c r="MZO261" s="84"/>
      <c r="MZP261" s="84"/>
      <c r="MZQ261" s="84"/>
      <c r="MZR261" s="84"/>
      <c r="MZS261" s="84"/>
      <c r="MZT261" s="84"/>
      <c r="MZU261" s="84"/>
      <c r="MZV261" s="84"/>
      <c r="MZW261" s="84"/>
      <c r="MZX261" s="84"/>
      <c r="MZY261" s="84"/>
      <c r="MZZ261" s="84"/>
      <c r="NAA261" s="84"/>
      <c r="NAB261" s="84"/>
      <c r="NAC261" s="84"/>
      <c r="NAD261" s="84"/>
      <c r="NAE261" s="84"/>
      <c r="NAF261" s="84"/>
      <c r="NAG261" s="84"/>
      <c r="NAH261" s="84"/>
      <c r="NAI261" s="84"/>
      <c r="NAJ261" s="84"/>
      <c r="NAK261" s="84"/>
      <c r="NAL261" s="84"/>
      <c r="NAM261" s="84"/>
      <c r="NAN261" s="84"/>
      <c r="NAO261" s="84"/>
      <c r="NAP261" s="84"/>
      <c r="NAQ261" s="84"/>
      <c r="NAR261" s="84"/>
      <c r="NAS261" s="84"/>
      <c r="NAT261" s="84"/>
      <c r="NAU261" s="84"/>
      <c r="NAV261" s="84"/>
      <c r="NAW261" s="84"/>
      <c r="NAX261" s="84"/>
      <c r="NAY261" s="84"/>
      <c r="NAZ261" s="84"/>
      <c r="NBA261" s="84"/>
      <c r="NBB261" s="84"/>
      <c r="NBC261" s="84"/>
      <c r="NBD261" s="84"/>
      <c r="NBE261" s="84"/>
      <c r="NBF261" s="84"/>
      <c r="NBG261" s="84"/>
      <c r="NBH261" s="84"/>
      <c r="NBI261" s="84"/>
      <c r="NBJ261" s="84"/>
      <c r="NBK261" s="84"/>
      <c r="NBL261" s="84"/>
      <c r="NBM261" s="84"/>
      <c r="NBN261" s="84"/>
      <c r="NBO261" s="84"/>
      <c r="NBP261" s="84"/>
      <c r="NBQ261" s="84"/>
      <c r="NBR261" s="84"/>
      <c r="NBS261" s="84"/>
      <c r="NBT261" s="84"/>
      <c r="NBU261" s="84"/>
      <c r="NBV261" s="84"/>
      <c r="NBW261" s="84"/>
      <c r="NBX261" s="84"/>
      <c r="NBY261" s="84"/>
      <c r="NBZ261" s="84"/>
      <c r="NCA261" s="84"/>
      <c r="NCB261" s="84"/>
      <c r="NCC261" s="84"/>
      <c r="NCD261" s="84"/>
      <c r="NCE261" s="84"/>
      <c r="NCF261" s="84"/>
      <c r="NCG261" s="84"/>
      <c r="NCH261" s="84"/>
      <c r="NCI261" s="84"/>
      <c r="NCJ261" s="84"/>
      <c r="NCK261" s="84"/>
      <c r="NCL261" s="84"/>
      <c r="NCM261" s="84"/>
      <c r="NCN261" s="84"/>
      <c r="NCO261" s="84"/>
      <c r="NCP261" s="84"/>
      <c r="NCQ261" s="84"/>
      <c r="NCR261" s="84"/>
      <c r="NCS261" s="84"/>
      <c r="NCT261" s="84"/>
      <c r="NCU261" s="84"/>
      <c r="NCV261" s="84"/>
      <c r="NCW261" s="84"/>
      <c r="NCX261" s="84"/>
      <c r="NCY261" s="84"/>
      <c r="NCZ261" s="84"/>
      <c r="NDA261" s="84"/>
      <c r="NDB261" s="84"/>
      <c r="NDC261" s="84"/>
      <c r="NDD261" s="84"/>
      <c r="NDE261" s="84"/>
      <c r="NDF261" s="84"/>
      <c r="NDG261" s="84"/>
      <c r="NDH261" s="84"/>
      <c r="NDI261" s="84"/>
      <c r="NDJ261" s="84"/>
      <c r="NDK261" s="84"/>
      <c r="NDL261" s="84"/>
      <c r="NDM261" s="84"/>
      <c r="NDN261" s="84"/>
      <c r="NDO261" s="84"/>
      <c r="NDP261" s="84"/>
      <c r="NDQ261" s="84"/>
      <c r="NDR261" s="84"/>
      <c r="NDS261" s="84"/>
      <c r="NDT261" s="84"/>
      <c r="NDU261" s="84"/>
      <c r="NDV261" s="84"/>
      <c r="NDW261" s="84"/>
      <c r="NDX261" s="84"/>
      <c r="NDY261" s="84"/>
      <c r="NDZ261" s="84"/>
      <c r="NEA261" s="84"/>
      <c r="NEB261" s="84"/>
      <c r="NEC261" s="84"/>
      <c r="NED261" s="84"/>
      <c r="NEE261" s="84"/>
      <c r="NEF261" s="84"/>
      <c r="NEG261" s="84"/>
      <c r="NEH261" s="84"/>
      <c r="NEI261" s="84"/>
      <c r="NEJ261" s="84"/>
      <c r="NEK261" s="84"/>
      <c r="NEL261" s="84"/>
      <c r="NEM261" s="84"/>
      <c r="NEN261" s="84"/>
      <c r="NEO261" s="84"/>
      <c r="NEP261" s="84"/>
      <c r="NEQ261" s="84"/>
      <c r="NER261" s="84"/>
      <c r="NES261" s="84"/>
      <c r="NET261" s="84"/>
      <c r="NEU261" s="84"/>
      <c r="NEV261" s="84"/>
      <c r="NEW261" s="84"/>
      <c r="NEX261" s="84"/>
      <c r="NEY261" s="84"/>
      <c r="NEZ261" s="84"/>
      <c r="NFA261" s="84"/>
      <c r="NFB261" s="84"/>
      <c r="NFC261" s="84"/>
      <c r="NFD261" s="84"/>
      <c r="NFE261" s="84"/>
      <c r="NFF261" s="84"/>
      <c r="NFG261" s="84"/>
      <c r="NFH261" s="84"/>
      <c r="NFI261" s="84"/>
      <c r="NFJ261" s="84"/>
      <c r="NFK261" s="84"/>
      <c r="NFL261" s="84"/>
      <c r="NFM261" s="84"/>
      <c r="NFN261" s="84"/>
      <c r="NFO261" s="84"/>
      <c r="NFP261" s="84"/>
      <c r="NFQ261" s="84"/>
      <c r="NFR261" s="84"/>
      <c r="NFS261" s="84"/>
      <c r="NFT261" s="84"/>
      <c r="NFU261" s="84"/>
      <c r="NFV261" s="84"/>
      <c r="NFW261" s="84"/>
      <c r="NFX261" s="84"/>
      <c r="NFY261" s="84"/>
      <c r="NFZ261" s="84"/>
      <c r="NGA261" s="84"/>
      <c r="NGB261" s="84"/>
      <c r="NGC261" s="84"/>
      <c r="NGD261" s="84"/>
      <c r="NGE261" s="84"/>
      <c r="NGF261" s="84"/>
      <c r="NGG261" s="84"/>
      <c r="NGH261" s="84"/>
      <c r="NGI261" s="84"/>
      <c r="NGJ261" s="84"/>
      <c r="NGK261" s="84"/>
      <c r="NGL261" s="84"/>
      <c r="NGM261" s="84"/>
      <c r="NGN261" s="84"/>
      <c r="NGO261" s="84"/>
      <c r="NGP261" s="84"/>
      <c r="NGQ261" s="84"/>
      <c r="NGR261" s="84"/>
      <c r="NGS261" s="84"/>
      <c r="NGT261" s="84"/>
      <c r="NGU261" s="84"/>
      <c r="NGV261" s="84"/>
      <c r="NGW261" s="84"/>
      <c r="NGX261" s="84"/>
      <c r="NGY261" s="84"/>
      <c r="NGZ261" s="84"/>
      <c r="NHA261" s="84"/>
      <c r="NHB261" s="84"/>
      <c r="NHC261" s="84"/>
      <c r="NHD261" s="84"/>
      <c r="NHE261" s="84"/>
      <c r="NHF261" s="84"/>
      <c r="NHG261" s="84"/>
      <c r="NHH261" s="84"/>
      <c r="NHI261" s="84"/>
      <c r="NHJ261" s="84"/>
      <c r="NHK261" s="84"/>
      <c r="NHL261" s="84"/>
      <c r="NHM261" s="84"/>
      <c r="NHN261" s="84"/>
      <c r="NHO261" s="84"/>
      <c r="NHP261" s="84"/>
      <c r="NHQ261" s="84"/>
      <c r="NHR261" s="84"/>
      <c r="NHS261" s="84"/>
      <c r="NHT261" s="84"/>
      <c r="NHU261" s="84"/>
      <c r="NHV261" s="84"/>
      <c r="NHW261" s="84"/>
      <c r="NHX261" s="84"/>
      <c r="NHY261" s="84"/>
      <c r="NHZ261" s="84"/>
      <c r="NIA261" s="84"/>
      <c r="NIB261" s="84"/>
      <c r="NIC261" s="84"/>
      <c r="NID261" s="84"/>
      <c r="NIE261" s="84"/>
      <c r="NIF261" s="84"/>
      <c r="NIG261" s="84"/>
      <c r="NIH261" s="84"/>
      <c r="NII261" s="84"/>
      <c r="NIJ261" s="84"/>
      <c r="NIK261" s="84"/>
      <c r="NIL261" s="84"/>
      <c r="NIM261" s="84"/>
      <c r="NIN261" s="84"/>
      <c r="NIO261" s="84"/>
      <c r="NIP261" s="84"/>
      <c r="NIQ261" s="84"/>
      <c r="NIR261" s="84"/>
      <c r="NIS261" s="84"/>
      <c r="NIT261" s="84"/>
      <c r="NIU261" s="84"/>
      <c r="NIV261" s="84"/>
      <c r="NIW261" s="84"/>
      <c r="NIX261" s="84"/>
      <c r="NIY261" s="84"/>
      <c r="NIZ261" s="84"/>
      <c r="NJA261" s="84"/>
      <c r="NJB261" s="84"/>
      <c r="NJC261" s="84"/>
      <c r="NJD261" s="84"/>
      <c r="NJE261" s="84"/>
      <c r="NJF261" s="84"/>
      <c r="NJG261" s="84"/>
      <c r="NJH261" s="84"/>
      <c r="NJI261" s="84"/>
      <c r="NJJ261" s="84"/>
      <c r="NJK261" s="84"/>
      <c r="NJL261" s="84"/>
      <c r="NJM261" s="84"/>
      <c r="NJN261" s="84"/>
      <c r="NJO261" s="84"/>
      <c r="NJP261" s="84"/>
      <c r="NJQ261" s="84"/>
      <c r="NJR261" s="84"/>
      <c r="NJS261" s="84"/>
      <c r="NJT261" s="84"/>
      <c r="NJU261" s="84"/>
      <c r="NJV261" s="84"/>
      <c r="NJW261" s="84"/>
      <c r="NJX261" s="84"/>
      <c r="NJY261" s="84"/>
      <c r="NJZ261" s="84"/>
      <c r="NKA261" s="84"/>
      <c r="NKB261" s="84"/>
      <c r="NKC261" s="84"/>
      <c r="NKD261" s="84"/>
      <c r="NKE261" s="84"/>
      <c r="NKF261" s="84"/>
      <c r="NKG261" s="84"/>
      <c r="NKH261" s="84"/>
      <c r="NKI261" s="84"/>
      <c r="NKJ261" s="84"/>
      <c r="NKK261" s="84"/>
      <c r="NKL261" s="84"/>
      <c r="NKM261" s="84"/>
      <c r="NKN261" s="84"/>
      <c r="NKO261" s="84"/>
      <c r="NKP261" s="84"/>
      <c r="NKQ261" s="84"/>
      <c r="NKR261" s="84"/>
      <c r="NKS261" s="84"/>
      <c r="NKT261" s="84"/>
      <c r="NKU261" s="84"/>
      <c r="NKV261" s="84"/>
      <c r="NKW261" s="84"/>
      <c r="NKX261" s="84"/>
      <c r="NKY261" s="84"/>
      <c r="NKZ261" s="84"/>
      <c r="NLA261" s="84"/>
      <c r="NLB261" s="84"/>
      <c r="NLC261" s="84"/>
      <c r="NLD261" s="84"/>
      <c r="NLE261" s="84"/>
      <c r="NLF261" s="84"/>
      <c r="NLG261" s="84"/>
      <c r="NLH261" s="84"/>
      <c r="NLI261" s="84"/>
      <c r="NLJ261" s="84"/>
      <c r="NLK261" s="84"/>
      <c r="NLL261" s="84"/>
      <c r="NLM261" s="84"/>
      <c r="NLN261" s="84"/>
      <c r="NLO261" s="84"/>
      <c r="NLP261" s="84"/>
      <c r="NLQ261" s="84"/>
      <c r="NLR261" s="84"/>
      <c r="NLS261" s="84"/>
      <c r="NLT261" s="84"/>
      <c r="NLU261" s="84"/>
      <c r="NLV261" s="84"/>
      <c r="NLW261" s="84"/>
      <c r="NLX261" s="84"/>
      <c r="NLY261" s="84"/>
      <c r="NLZ261" s="84"/>
      <c r="NMA261" s="84"/>
      <c r="NMB261" s="84"/>
      <c r="NMC261" s="84"/>
      <c r="NMD261" s="84"/>
      <c r="NME261" s="84"/>
      <c r="NMF261" s="84"/>
      <c r="NMG261" s="84"/>
      <c r="NMH261" s="84"/>
      <c r="NMI261" s="84"/>
      <c r="NMJ261" s="84"/>
      <c r="NMK261" s="84"/>
      <c r="NML261" s="84"/>
      <c r="NMM261" s="84"/>
      <c r="NMN261" s="84"/>
      <c r="NMO261" s="84"/>
      <c r="NMP261" s="84"/>
      <c r="NMQ261" s="84"/>
      <c r="NMR261" s="84"/>
      <c r="NMS261" s="84"/>
      <c r="NMT261" s="84"/>
      <c r="NMU261" s="84"/>
      <c r="NMV261" s="84"/>
      <c r="NMW261" s="84"/>
      <c r="NMX261" s="84"/>
      <c r="NMY261" s="84"/>
      <c r="NMZ261" s="84"/>
      <c r="NNA261" s="84"/>
      <c r="NNB261" s="84"/>
      <c r="NNC261" s="84"/>
      <c r="NND261" s="84"/>
      <c r="NNE261" s="84"/>
      <c r="NNF261" s="84"/>
      <c r="NNG261" s="84"/>
      <c r="NNH261" s="84"/>
      <c r="NNI261" s="84"/>
      <c r="NNJ261" s="84"/>
      <c r="NNK261" s="84"/>
      <c r="NNL261" s="84"/>
      <c r="NNM261" s="84"/>
      <c r="NNN261" s="84"/>
      <c r="NNO261" s="84"/>
      <c r="NNP261" s="84"/>
      <c r="NNQ261" s="84"/>
      <c r="NNR261" s="84"/>
      <c r="NNS261" s="84"/>
      <c r="NNT261" s="84"/>
      <c r="NNU261" s="84"/>
      <c r="NNV261" s="84"/>
      <c r="NNW261" s="84"/>
      <c r="NNX261" s="84"/>
      <c r="NNY261" s="84"/>
      <c r="NNZ261" s="84"/>
      <c r="NOA261" s="84"/>
      <c r="NOB261" s="84"/>
      <c r="NOC261" s="84"/>
      <c r="NOD261" s="84"/>
      <c r="NOE261" s="84"/>
      <c r="NOF261" s="84"/>
      <c r="NOG261" s="84"/>
      <c r="NOH261" s="84"/>
      <c r="NOI261" s="84"/>
      <c r="NOJ261" s="84"/>
      <c r="NOK261" s="84"/>
      <c r="NOL261" s="84"/>
      <c r="NOM261" s="84"/>
      <c r="NON261" s="84"/>
      <c r="NOO261" s="84"/>
      <c r="NOP261" s="84"/>
      <c r="NOQ261" s="84"/>
      <c r="NOR261" s="84"/>
      <c r="NOS261" s="84"/>
      <c r="NOT261" s="84"/>
      <c r="NOU261" s="84"/>
      <c r="NOV261" s="84"/>
      <c r="NOW261" s="84"/>
      <c r="NOX261" s="84"/>
      <c r="NOY261" s="84"/>
      <c r="NOZ261" s="84"/>
      <c r="NPA261" s="84"/>
      <c r="NPB261" s="84"/>
      <c r="NPC261" s="84"/>
      <c r="NPD261" s="84"/>
      <c r="NPE261" s="84"/>
      <c r="NPF261" s="84"/>
      <c r="NPG261" s="84"/>
      <c r="NPH261" s="84"/>
      <c r="NPI261" s="84"/>
      <c r="NPJ261" s="84"/>
      <c r="NPK261" s="84"/>
      <c r="NPL261" s="84"/>
      <c r="NPM261" s="84"/>
      <c r="NPN261" s="84"/>
      <c r="NPO261" s="84"/>
      <c r="NPP261" s="84"/>
      <c r="NPQ261" s="84"/>
      <c r="NPR261" s="84"/>
      <c r="NPS261" s="84"/>
      <c r="NPT261" s="84"/>
      <c r="NPU261" s="84"/>
      <c r="NPV261" s="84"/>
      <c r="NPW261" s="84"/>
      <c r="NPX261" s="84"/>
      <c r="NPY261" s="84"/>
      <c r="NPZ261" s="84"/>
      <c r="NQA261" s="84"/>
      <c r="NQB261" s="84"/>
      <c r="NQC261" s="84"/>
      <c r="NQD261" s="84"/>
      <c r="NQE261" s="84"/>
      <c r="NQF261" s="84"/>
      <c r="NQG261" s="84"/>
      <c r="NQH261" s="84"/>
      <c r="NQI261" s="84"/>
      <c r="NQJ261" s="84"/>
      <c r="NQK261" s="84"/>
      <c r="NQL261" s="84"/>
      <c r="NQM261" s="84"/>
      <c r="NQN261" s="84"/>
      <c r="NQO261" s="84"/>
      <c r="NQP261" s="84"/>
      <c r="NQQ261" s="84"/>
      <c r="NQR261" s="84"/>
      <c r="NQS261" s="84"/>
      <c r="NQT261" s="84"/>
      <c r="NQU261" s="84"/>
      <c r="NQV261" s="84"/>
      <c r="NQW261" s="84"/>
      <c r="NQX261" s="84"/>
      <c r="NQY261" s="84"/>
      <c r="NQZ261" s="84"/>
      <c r="NRA261" s="84"/>
      <c r="NRB261" s="84"/>
      <c r="NRC261" s="84"/>
      <c r="NRD261" s="84"/>
      <c r="NRE261" s="84"/>
      <c r="NRF261" s="84"/>
      <c r="NRG261" s="84"/>
      <c r="NRH261" s="84"/>
      <c r="NRI261" s="84"/>
      <c r="NRJ261" s="84"/>
      <c r="NRK261" s="84"/>
      <c r="NRL261" s="84"/>
      <c r="NRM261" s="84"/>
      <c r="NRN261" s="84"/>
      <c r="NRO261" s="84"/>
      <c r="NRP261" s="84"/>
      <c r="NRQ261" s="84"/>
      <c r="NRR261" s="84"/>
      <c r="NRS261" s="84"/>
      <c r="NRT261" s="84"/>
      <c r="NRU261" s="84"/>
      <c r="NRV261" s="84"/>
      <c r="NRW261" s="84"/>
      <c r="NRX261" s="84"/>
      <c r="NRY261" s="84"/>
      <c r="NRZ261" s="84"/>
      <c r="NSA261" s="84"/>
      <c r="NSB261" s="84"/>
      <c r="NSC261" s="84"/>
      <c r="NSD261" s="84"/>
      <c r="NSE261" s="84"/>
      <c r="NSF261" s="84"/>
      <c r="NSG261" s="84"/>
      <c r="NSH261" s="84"/>
      <c r="NSI261" s="84"/>
      <c r="NSJ261" s="84"/>
      <c r="NSK261" s="84"/>
      <c r="NSL261" s="84"/>
      <c r="NSM261" s="84"/>
      <c r="NSN261" s="84"/>
      <c r="NSO261" s="84"/>
      <c r="NSP261" s="84"/>
      <c r="NSQ261" s="84"/>
      <c r="NSR261" s="84"/>
      <c r="NSS261" s="84"/>
      <c r="NST261" s="84"/>
      <c r="NSU261" s="84"/>
      <c r="NSV261" s="84"/>
      <c r="NSW261" s="84"/>
      <c r="NSX261" s="84"/>
      <c r="NSY261" s="84"/>
      <c r="NSZ261" s="84"/>
      <c r="NTA261" s="84"/>
      <c r="NTB261" s="84"/>
      <c r="NTC261" s="84"/>
      <c r="NTD261" s="84"/>
      <c r="NTE261" s="84"/>
      <c r="NTF261" s="84"/>
      <c r="NTG261" s="84"/>
      <c r="NTH261" s="84"/>
      <c r="NTI261" s="84"/>
      <c r="NTJ261" s="84"/>
      <c r="NTK261" s="84"/>
      <c r="NTL261" s="84"/>
      <c r="NTM261" s="84"/>
      <c r="NTN261" s="84"/>
      <c r="NTO261" s="84"/>
      <c r="NTP261" s="84"/>
      <c r="NTQ261" s="84"/>
      <c r="NTR261" s="84"/>
      <c r="NTS261" s="84"/>
      <c r="NTT261" s="84"/>
      <c r="NTU261" s="84"/>
      <c r="NTV261" s="84"/>
      <c r="NTW261" s="84"/>
      <c r="NTX261" s="84"/>
      <c r="NTY261" s="84"/>
      <c r="NTZ261" s="84"/>
      <c r="NUA261" s="84"/>
      <c r="NUB261" s="84"/>
      <c r="NUC261" s="84"/>
      <c r="NUD261" s="84"/>
      <c r="NUE261" s="84"/>
      <c r="NUF261" s="84"/>
      <c r="NUG261" s="84"/>
      <c r="NUH261" s="84"/>
      <c r="NUI261" s="84"/>
      <c r="NUJ261" s="84"/>
      <c r="NUK261" s="84"/>
      <c r="NUL261" s="84"/>
      <c r="NUM261" s="84"/>
      <c r="NUN261" s="84"/>
      <c r="NUO261" s="84"/>
      <c r="NUP261" s="84"/>
      <c r="NUQ261" s="84"/>
      <c r="NUR261" s="84"/>
      <c r="NUS261" s="84"/>
      <c r="NUT261" s="84"/>
      <c r="NUU261" s="84"/>
      <c r="NUV261" s="84"/>
      <c r="NUW261" s="84"/>
      <c r="NUX261" s="84"/>
      <c r="NUY261" s="84"/>
      <c r="NUZ261" s="84"/>
      <c r="NVA261" s="84"/>
      <c r="NVB261" s="84"/>
      <c r="NVC261" s="84"/>
      <c r="NVD261" s="84"/>
      <c r="NVE261" s="84"/>
      <c r="NVF261" s="84"/>
      <c r="NVG261" s="84"/>
      <c r="NVH261" s="84"/>
      <c r="NVI261" s="84"/>
      <c r="NVJ261" s="84"/>
      <c r="NVK261" s="84"/>
      <c r="NVL261" s="84"/>
      <c r="NVM261" s="84"/>
      <c r="NVN261" s="84"/>
      <c r="NVO261" s="84"/>
      <c r="NVP261" s="84"/>
      <c r="NVQ261" s="84"/>
      <c r="NVR261" s="84"/>
      <c r="NVS261" s="84"/>
      <c r="NVT261" s="84"/>
      <c r="NVU261" s="84"/>
      <c r="NVV261" s="84"/>
      <c r="NVW261" s="84"/>
      <c r="NVX261" s="84"/>
      <c r="NVY261" s="84"/>
      <c r="NVZ261" s="84"/>
      <c r="NWA261" s="84"/>
      <c r="NWB261" s="84"/>
      <c r="NWC261" s="84"/>
      <c r="NWD261" s="84"/>
      <c r="NWE261" s="84"/>
      <c r="NWF261" s="84"/>
      <c r="NWG261" s="84"/>
      <c r="NWH261" s="84"/>
      <c r="NWI261" s="84"/>
      <c r="NWJ261" s="84"/>
      <c r="NWK261" s="84"/>
      <c r="NWL261" s="84"/>
      <c r="NWM261" s="84"/>
      <c r="NWN261" s="84"/>
      <c r="NWO261" s="84"/>
      <c r="NWP261" s="84"/>
      <c r="NWQ261" s="84"/>
      <c r="NWR261" s="84"/>
      <c r="NWS261" s="84"/>
      <c r="NWT261" s="84"/>
      <c r="NWU261" s="84"/>
      <c r="NWV261" s="84"/>
      <c r="NWW261" s="84"/>
      <c r="NWX261" s="84"/>
      <c r="NWY261" s="84"/>
      <c r="NWZ261" s="84"/>
      <c r="NXA261" s="84"/>
      <c r="NXB261" s="84"/>
      <c r="NXC261" s="84"/>
      <c r="NXD261" s="84"/>
      <c r="NXE261" s="84"/>
      <c r="NXF261" s="84"/>
      <c r="NXG261" s="84"/>
      <c r="NXH261" s="84"/>
      <c r="NXI261" s="84"/>
      <c r="NXJ261" s="84"/>
      <c r="NXK261" s="84"/>
      <c r="NXL261" s="84"/>
      <c r="NXM261" s="84"/>
      <c r="NXN261" s="84"/>
      <c r="NXO261" s="84"/>
      <c r="NXP261" s="84"/>
      <c r="NXQ261" s="84"/>
      <c r="NXR261" s="84"/>
      <c r="NXS261" s="84"/>
      <c r="NXT261" s="84"/>
      <c r="NXU261" s="84"/>
      <c r="NXV261" s="84"/>
      <c r="NXW261" s="84"/>
      <c r="NXX261" s="84"/>
      <c r="NXY261" s="84"/>
      <c r="NXZ261" s="84"/>
      <c r="NYA261" s="84"/>
      <c r="NYB261" s="84"/>
      <c r="NYC261" s="84"/>
      <c r="NYD261" s="84"/>
      <c r="NYE261" s="84"/>
      <c r="NYF261" s="84"/>
      <c r="NYG261" s="84"/>
      <c r="NYH261" s="84"/>
      <c r="NYI261" s="84"/>
      <c r="NYJ261" s="84"/>
      <c r="NYK261" s="84"/>
      <c r="NYL261" s="84"/>
      <c r="NYM261" s="84"/>
      <c r="NYN261" s="84"/>
      <c r="NYO261" s="84"/>
      <c r="NYP261" s="84"/>
      <c r="NYQ261" s="84"/>
      <c r="NYR261" s="84"/>
      <c r="NYS261" s="84"/>
      <c r="NYT261" s="84"/>
      <c r="NYU261" s="84"/>
      <c r="NYV261" s="84"/>
      <c r="NYW261" s="84"/>
      <c r="NYX261" s="84"/>
      <c r="NYY261" s="84"/>
      <c r="NYZ261" s="84"/>
      <c r="NZA261" s="84"/>
      <c r="NZB261" s="84"/>
      <c r="NZC261" s="84"/>
      <c r="NZD261" s="84"/>
      <c r="NZE261" s="84"/>
      <c r="NZF261" s="84"/>
      <c r="NZG261" s="84"/>
      <c r="NZH261" s="84"/>
      <c r="NZI261" s="84"/>
      <c r="NZJ261" s="84"/>
      <c r="NZK261" s="84"/>
      <c r="NZL261" s="84"/>
      <c r="NZM261" s="84"/>
      <c r="NZN261" s="84"/>
      <c r="NZO261" s="84"/>
      <c r="NZP261" s="84"/>
      <c r="NZQ261" s="84"/>
      <c r="NZR261" s="84"/>
      <c r="NZS261" s="84"/>
      <c r="NZT261" s="84"/>
      <c r="NZU261" s="84"/>
      <c r="NZV261" s="84"/>
      <c r="NZW261" s="84"/>
      <c r="NZX261" s="84"/>
      <c r="NZY261" s="84"/>
      <c r="NZZ261" s="84"/>
      <c r="OAA261" s="84"/>
      <c r="OAB261" s="84"/>
      <c r="OAC261" s="84"/>
      <c r="OAD261" s="84"/>
      <c r="OAE261" s="84"/>
      <c r="OAF261" s="84"/>
      <c r="OAG261" s="84"/>
      <c r="OAH261" s="84"/>
      <c r="OAI261" s="84"/>
      <c r="OAJ261" s="84"/>
      <c r="OAK261" s="84"/>
      <c r="OAL261" s="84"/>
      <c r="OAM261" s="84"/>
      <c r="OAN261" s="84"/>
      <c r="OAO261" s="84"/>
      <c r="OAP261" s="84"/>
      <c r="OAQ261" s="84"/>
      <c r="OAR261" s="84"/>
      <c r="OAS261" s="84"/>
      <c r="OAT261" s="84"/>
      <c r="OAU261" s="84"/>
      <c r="OAV261" s="84"/>
      <c r="OAW261" s="84"/>
      <c r="OAX261" s="84"/>
      <c r="OAY261" s="84"/>
      <c r="OAZ261" s="84"/>
      <c r="OBA261" s="84"/>
      <c r="OBB261" s="84"/>
      <c r="OBC261" s="84"/>
      <c r="OBD261" s="84"/>
      <c r="OBE261" s="84"/>
      <c r="OBF261" s="84"/>
      <c r="OBG261" s="84"/>
      <c r="OBH261" s="84"/>
      <c r="OBI261" s="84"/>
      <c r="OBJ261" s="84"/>
      <c r="OBK261" s="84"/>
      <c r="OBL261" s="84"/>
      <c r="OBM261" s="84"/>
      <c r="OBN261" s="84"/>
      <c r="OBO261" s="84"/>
      <c r="OBP261" s="84"/>
      <c r="OBQ261" s="84"/>
      <c r="OBR261" s="84"/>
      <c r="OBS261" s="84"/>
      <c r="OBT261" s="84"/>
      <c r="OBU261" s="84"/>
      <c r="OBV261" s="84"/>
      <c r="OBW261" s="84"/>
      <c r="OBX261" s="84"/>
      <c r="OBY261" s="84"/>
      <c r="OBZ261" s="84"/>
      <c r="OCA261" s="84"/>
      <c r="OCB261" s="84"/>
      <c r="OCC261" s="84"/>
      <c r="OCD261" s="84"/>
      <c r="OCE261" s="84"/>
      <c r="OCF261" s="84"/>
      <c r="OCG261" s="84"/>
      <c r="OCH261" s="84"/>
      <c r="OCI261" s="84"/>
      <c r="OCJ261" s="84"/>
      <c r="OCK261" s="84"/>
      <c r="OCL261" s="84"/>
      <c r="OCM261" s="84"/>
      <c r="OCN261" s="84"/>
      <c r="OCO261" s="84"/>
      <c r="OCP261" s="84"/>
      <c r="OCQ261" s="84"/>
      <c r="OCR261" s="84"/>
      <c r="OCS261" s="84"/>
      <c r="OCT261" s="84"/>
      <c r="OCU261" s="84"/>
      <c r="OCV261" s="84"/>
      <c r="OCW261" s="84"/>
      <c r="OCX261" s="84"/>
      <c r="OCY261" s="84"/>
      <c r="OCZ261" s="84"/>
      <c r="ODA261" s="84"/>
      <c r="ODB261" s="84"/>
      <c r="ODC261" s="84"/>
      <c r="ODD261" s="84"/>
      <c r="ODE261" s="84"/>
      <c r="ODF261" s="84"/>
      <c r="ODG261" s="84"/>
      <c r="ODH261" s="84"/>
      <c r="ODI261" s="84"/>
      <c r="ODJ261" s="84"/>
      <c r="ODK261" s="84"/>
      <c r="ODL261" s="84"/>
      <c r="ODM261" s="84"/>
      <c r="ODN261" s="84"/>
      <c r="ODO261" s="84"/>
      <c r="ODP261" s="84"/>
      <c r="ODQ261" s="84"/>
      <c r="ODR261" s="84"/>
      <c r="ODS261" s="84"/>
      <c r="ODT261" s="84"/>
      <c r="ODU261" s="84"/>
      <c r="ODV261" s="84"/>
      <c r="ODW261" s="84"/>
      <c r="ODX261" s="84"/>
      <c r="ODY261" s="84"/>
      <c r="ODZ261" s="84"/>
      <c r="OEA261" s="84"/>
      <c r="OEB261" s="84"/>
      <c r="OEC261" s="84"/>
      <c r="OED261" s="84"/>
      <c r="OEE261" s="84"/>
      <c r="OEF261" s="84"/>
      <c r="OEG261" s="84"/>
      <c r="OEH261" s="84"/>
      <c r="OEI261" s="84"/>
      <c r="OEJ261" s="84"/>
      <c r="OEK261" s="84"/>
      <c r="OEL261" s="84"/>
      <c r="OEM261" s="84"/>
      <c r="OEN261" s="84"/>
      <c r="OEO261" s="84"/>
      <c r="OEP261" s="84"/>
      <c r="OEQ261" s="84"/>
      <c r="OER261" s="84"/>
      <c r="OES261" s="84"/>
      <c r="OET261" s="84"/>
      <c r="OEU261" s="84"/>
      <c r="OEV261" s="84"/>
      <c r="OEW261" s="84"/>
      <c r="OEX261" s="84"/>
      <c r="OEY261" s="84"/>
      <c r="OEZ261" s="84"/>
      <c r="OFA261" s="84"/>
      <c r="OFB261" s="84"/>
      <c r="OFC261" s="84"/>
      <c r="OFD261" s="84"/>
      <c r="OFE261" s="84"/>
      <c r="OFF261" s="84"/>
      <c r="OFG261" s="84"/>
      <c r="OFH261" s="84"/>
      <c r="OFI261" s="84"/>
      <c r="OFJ261" s="84"/>
      <c r="OFK261" s="84"/>
      <c r="OFL261" s="84"/>
      <c r="OFM261" s="84"/>
      <c r="OFN261" s="84"/>
      <c r="OFO261" s="84"/>
      <c r="OFP261" s="84"/>
      <c r="OFQ261" s="84"/>
      <c r="OFR261" s="84"/>
      <c r="OFS261" s="84"/>
      <c r="OFT261" s="84"/>
      <c r="OFU261" s="84"/>
      <c r="OFV261" s="84"/>
      <c r="OFW261" s="84"/>
      <c r="OFX261" s="84"/>
      <c r="OFY261" s="84"/>
      <c r="OFZ261" s="84"/>
      <c r="OGA261" s="84"/>
      <c r="OGB261" s="84"/>
      <c r="OGC261" s="84"/>
      <c r="OGD261" s="84"/>
      <c r="OGE261" s="84"/>
      <c r="OGF261" s="84"/>
      <c r="OGG261" s="84"/>
      <c r="OGH261" s="84"/>
      <c r="OGI261" s="84"/>
      <c r="OGJ261" s="84"/>
      <c r="OGK261" s="84"/>
      <c r="OGL261" s="84"/>
      <c r="OGM261" s="84"/>
      <c r="OGN261" s="84"/>
      <c r="OGO261" s="84"/>
      <c r="OGP261" s="84"/>
      <c r="OGQ261" s="84"/>
      <c r="OGR261" s="84"/>
      <c r="OGS261" s="84"/>
      <c r="OGT261" s="84"/>
      <c r="OGU261" s="84"/>
      <c r="OGV261" s="84"/>
      <c r="OGW261" s="84"/>
      <c r="OGX261" s="84"/>
      <c r="OGY261" s="84"/>
      <c r="OGZ261" s="84"/>
      <c r="OHA261" s="84"/>
      <c r="OHB261" s="84"/>
      <c r="OHC261" s="84"/>
      <c r="OHD261" s="84"/>
      <c r="OHE261" s="84"/>
      <c r="OHF261" s="84"/>
      <c r="OHG261" s="84"/>
      <c r="OHH261" s="84"/>
      <c r="OHI261" s="84"/>
      <c r="OHJ261" s="84"/>
      <c r="OHK261" s="84"/>
      <c r="OHL261" s="84"/>
      <c r="OHM261" s="84"/>
      <c r="OHN261" s="84"/>
      <c r="OHO261" s="84"/>
      <c r="OHP261" s="84"/>
      <c r="OHQ261" s="84"/>
      <c r="OHR261" s="84"/>
      <c r="OHS261" s="84"/>
      <c r="OHT261" s="84"/>
      <c r="OHU261" s="84"/>
      <c r="OHV261" s="84"/>
      <c r="OHW261" s="84"/>
      <c r="OHX261" s="84"/>
      <c r="OHY261" s="84"/>
      <c r="OHZ261" s="84"/>
      <c r="OIA261" s="84"/>
      <c r="OIB261" s="84"/>
      <c r="OIC261" s="84"/>
      <c r="OID261" s="84"/>
      <c r="OIE261" s="84"/>
      <c r="OIF261" s="84"/>
      <c r="OIG261" s="84"/>
      <c r="OIH261" s="84"/>
      <c r="OII261" s="84"/>
      <c r="OIJ261" s="84"/>
      <c r="OIK261" s="84"/>
      <c r="OIL261" s="84"/>
      <c r="OIM261" s="84"/>
      <c r="OIN261" s="84"/>
      <c r="OIO261" s="84"/>
      <c r="OIP261" s="84"/>
      <c r="OIQ261" s="84"/>
      <c r="OIR261" s="84"/>
      <c r="OIS261" s="84"/>
      <c r="OIT261" s="84"/>
      <c r="OIU261" s="84"/>
      <c r="OIV261" s="84"/>
      <c r="OIW261" s="84"/>
      <c r="OIX261" s="84"/>
      <c r="OIY261" s="84"/>
      <c r="OIZ261" s="84"/>
      <c r="OJA261" s="84"/>
      <c r="OJB261" s="84"/>
      <c r="OJC261" s="84"/>
      <c r="OJD261" s="84"/>
      <c r="OJE261" s="84"/>
      <c r="OJF261" s="84"/>
      <c r="OJG261" s="84"/>
      <c r="OJH261" s="84"/>
      <c r="OJI261" s="84"/>
      <c r="OJJ261" s="84"/>
      <c r="OJK261" s="84"/>
      <c r="OJL261" s="84"/>
      <c r="OJM261" s="84"/>
      <c r="OJN261" s="84"/>
      <c r="OJO261" s="84"/>
      <c r="OJP261" s="84"/>
      <c r="OJQ261" s="84"/>
      <c r="OJR261" s="84"/>
      <c r="OJS261" s="84"/>
      <c r="OJT261" s="84"/>
      <c r="OJU261" s="84"/>
      <c r="OJV261" s="84"/>
      <c r="OJW261" s="84"/>
      <c r="OJX261" s="84"/>
      <c r="OJY261" s="84"/>
      <c r="OJZ261" s="84"/>
      <c r="OKA261" s="84"/>
      <c r="OKB261" s="84"/>
      <c r="OKC261" s="84"/>
      <c r="OKD261" s="84"/>
      <c r="OKE261" s="84"/>
      <c r="OKF261" s="84"/>
      <c r="OKG261" s="84"/>
      <c r="OKH261" s="84"/>
      <c r="OKI261" s="84"/>
      <c r="OKJ261" s="84"/>
      <c r="OKK261" s="84"/>
      <c r="OKL261" s="84"/>
      <c r="OKM261" s="84"/>
      <c r="OKN261" s="84"/>
      <c r="OKO261" s="84"/>
      <c r="OKP261" s="84"/>
      <c r="OKQ261" s="84"/>
      <c r="OKR261" s="84"/>
      <c r="OKS261" s="84"/>
      <c r="OKT261" s="84"/>
      <c r="OKU261" s="84"/>
      <c r="OKV261" s="84"/>
      <c r="OKW261" s="84"/>
      <c r="OKX261" s="84"/>
      <c r="OKY261" s="84"/>
      <c r="OKZ261" s="84"/>
      <c r="OLA261" s="84"/>
      <c r="OLB261" s="84"/>
      <c r="OLC261" s="84"/>
      <c r="OLD261" s="84"/>
      <c r="OLE261" s="84"/>
      <c r="OLF261" s="84"/>
      <c r="OLG261" s="84"/>
      <c r="OLH261" s="84"/>
      <c r="OLI261" s="84"/>
      <c r="OLJ261" s="84"/>
      <c r="OLK261" s="84"/>
      <c r="OLL261" s="84"/>
      <c r="OLM261" s="84"/>
      <c r="OLN261" s="84"/>
      <c r="OLO261" s="84"/>
      <c r="OLP261" s="84"/>
      <c r="OLQ261" s="84"/>
      <c r="OLR261" s="84"/>
      <c r="OLS261" s="84"/>
      <c r="OLT261" s="84"/>
      <c r="OLU261" s="84"/>
      <c r="OLV261" s="84"/>
      <c r="OLW261" s="84"/>
      <c r="OLX261" s="84"/>
      <c r="OLY261" s="84"/>
      <c r="OLZ261" s="84"/>
      <c r="OMA261" s="84"/>
      <c r="OMB261" s="84"/>
      <c r="OMC261" s="84"/>
      <c r="OMD261" s="84"/>
      <c r="OME261" s="84"/>
      <c r="OMF261" s="84"/>
      <c r="OMG261" s="84"/>
      <c r="OMH261" s="84"/>
      <c r="OMI261" s="84"/>
      <c r="OMJ261" s="84"/>
      <c r="OMK261" s="84"/>
      <c r="OML261" s="84"/>
      <c r="OMM261" s="84"/>
      <c r="OMN261" s="84"/>
      <c r="OMO261" s="84"/>
      <c r="OMP261" s="84"/>
      <c r="OMQ261" s="84"/>
      <c r="OMR261" s="84"/>
      <c r="OMS261" s="84"/>
      <c r="OMT261" s="84"/>
      <c r="OMU261" s="84"/>
      <c r="OMV261" s="84"/>
      <c r="OMW261" s="84"/>
      <c r="OMX261" s="84"/>
      <c r="OMY261" s="84"/>
      <c r="OMZ261" s="84"/>
      <c r="ONA261" s="84"/>
      <c r="ONB261" s="84"/>
      <c r="ONC261" s="84"/>
      <c r="OND261" s="84"/>
      <c r="ONE261" s="84"/>
      <c r="ONF261" s="84"/>
      <c r="ONG261" s="84"/>
      <c r="ONH261" s="84"/>
      <c r="ONI261" s="84"/>
      <c r="ONJ261" s="84"/>
      <c r="ONK261" s="84"/>
      <c r="ONL261" s="84"/>
      <c r="ONM261" s="84"/>
      <c r="ONN261" s="84"/>
      <c r="ONO261" s="84"/>
      <c r="ONP261" s="84"/>
      <c r="ONQ261" s="84"/>
      <c r="ONR261" s="84"/>
      <c r="ONS261" s="84"/>
      <c r="ONT261" s="84"/>
      <c r="ONU261" s="84"/>
      <c r="ONV261" s="84"/>
      <c r="ONW261" s="84"/>
      <c r="ONX261" s="84"/>
      <c r="ONY261" s="84"/>
      <c r="ONZ261" s="84"/>
      <c r="OOA261" s="84"/>
      <c r="OOB261" s="84"/>
      <c r="OOC261" s="84"/>
      <c r="OOD261" s="84"/>
      <c r="OOE261" s="84"/>
      <c r="OOF261" s="84"/>
      <c r="OOG261" s="84"/>
      <c r="OOH261" s="84"/>
      <c r="OOI261" s="84"/>
      <c r="OOJ261" s="84"/>
      <c r="OOK261" s="84"/>
      <c r="OOL261" s="84"/>
      <c r="OOM261" s="84"/>
      <c r="OON261" s="84"/>
      <c r="OOO261" s="84"/>
      <c r="OOP261" s="84"/>
      <c r="OOQ261" s="84"/>
      <c r="OOR261" s="84"/>
      <c r="OOS261" s="84"/>
      <c r="OOT261" s="84"/>
      <c r="OOU261" s="84"/>
      <c r="OOV261" s="84"/>
      <c r="OOW261" s="84"/>
      <c r="OOX261" s="84"/>
      <c r="OOY261" s="84"/>
      <c r="OOZ261" s="84"/>
      <c r="OPA261" s="84"/>
      <c r="OPB261" s="84"/>
      <c r="OPC261" s="84"/>
      <c r="OPD261" s="84"/>
      <c r="OPE261" s="84"/>
      <c r="OPF261" s="84"/>
      <c r="OPG261" s="84"/>
      <c r="OPH261" s="84"/>
      <c r="OPI261" s="84"/>
      <c r="OPJ261" s="84"/>
      <c r="OPK261" s="84"/>
      <c r="OPL261" s="84"/>
      <c r="OPM261" s="84"/>
      <c r="OPN261" s="84"/>
      <c r="OPO261" s="84"/>
      <c r="OPP261" s="84"/>
      <c r="OPQ261" s="84"/>
      <c r="OPR261" s="84"/>
      <c r="OPS261" s="84"/>
      <c r="OPT261" s="84"/>
      <c r="OPU261" s="84"/>
      <c r="OPV261" s="84"/>
      <c r="OPW261" s="84"/>
      <c r="OPX261" s="84"/>
      <c r="OPY261" s="84"/>
      <c r="OPZ261" s="84"/>
      <c r="OQA261" s="84"/>
      <c r="OQB261" s="84"/>
      <c r="OQC261" s="84"/>
      <c r="OQD261" s="84"/>
      <c r="OQE261" s="84"/>
      <c r="OQF261" s="84"/>
      <c r="OQG261" s="84"/>
      <c r="OQH261" s="84"/>
      <c r="OQI261" s="84"/>
      <c r="OQJ261" s="84"/>
      <c r="OQK261" s="84"/>
      <c r="OQL261" s="84"/>
      <c r="OQM261" s="84"/>
      <c r="OQN261" s="84"/>
      <c r="OQO261" s="84"/>
      <c r="OQP261" s="84"/>
      <c r="OQQ261" s="84"/>
      <c r="OQR261" s="84"/>
      <c r="OQS261" s="84"/>
      <c r="OQT261" s="84"/>
      <c r="OQU261" s="84"/>
      <c r="OQV261" s="84"/>
      <c r="OQW261" s="84"/>
      <c r="OQX261" s="84"/>
      <c r="OQY261" s="84"/>
      <c r="OQZ261" s="84"/>
      <c r="ORA261" s="84"/>
      <c r="ORB261" s="84"/>
      <c r="ORC261" s="84"/>
      <c r="ORD261" s="84"/>
      <c r="ORE261" s="84"/>
      <c r="ORF261" s="84"/>
      <c r="ORG261" s="84"/>
      <c r="ORH261" s="84"/>
      <c r="ORI261" s="84"/>
      <c r="ORJ261" s="84"/>
      <c r="ORK261" s="84"/>
      <c r="ORL261" s="84"/>
      <c r="ORM261" s="84"/>
      <c r="ORN261" s="84"/>
      <c r="ORO261" s="84"/>
      <c r="ORP261" s="84"/>
      <c r="ORQ261" s="84"/>
      <c r="ORR261" s="84"/>
      <c r="ORS261" s="84"/>
      <c r="ORT261" s="84"/>
      <c r="ORU261" s="84"/>
      <c r="ORV261" s="84"/>
      <c r="ORW261" s="84"/>
      <c r="ORX261" s="84"/>
      <c r="ORY261" s="84"/>
      <c r="ORZ261" s="84"/>
      <c r="OSA261" s="84"/>
      <c r="OSB261" s="84"/>
      <c r="OSC261" s="84"/>
      <c r="OSD261" s="84"/>
      <c r="OSE261" s="84"/>
      <c r="OSF261" s="84"/>
      <c r="OSG261" s="84"/>
      <c r="OSH261" s="84"/>
      <c r="OSI261" s="84"/>
      <c r="OSJ261" s="84"/>
      <c r="OSK261" s="84"/>
      <c r="OSL261" s="84"/>
      <c r="OSM261" s="84"/>
      <c r="OSN261" s="84"/>
      <c r="OSO261" s="84"/>
      <c r="OSP261" s="84"/>
      <c r="OSQ261" s="84"/>
      <c r="OSR261" s="84"/>
      <c r="OSS261" s="84"/>
      <c r="OST261" s="84"/>
      <c r="OSU261" s="84"/>
      <c r="OSV261" s="84"/>
      <c r="OSW261" s="84"/>
      <c r="OSX261" s="84"/>
      <c r="OSY261" s="84"/>
      <c r="OSZ261" s="84"/>
      <c r="OTA261" s="84"/>
      <c r="OTB261" s="84"/>
      <c r="OTC261" s="84"/>
      <c r="OTD261" s="84"/>
      <c r="OTE261" s="84"/>
      <c r="OTF261" s="84"/>
      <c r="OTG261" s="84"/>
      <c r="OTH261" s="84"/>
      <c r="OTI261" s="84"/>
      <c r="OTJ261" s="84"/>
      <c r="OTK261" s="84"/>
      <c r="OTL261" s="84"/>
      <c r="OTM261" s="84"/>
      <c r="OTN261" s="84"/>
      <c r="OTO261" s="84"/>
      <c r="OTP261" s="84"/>
      <c r="OTQ261" s="84"/>
      <c r="OTR261" s="84"/>
      <c r="OTS261" s="84"/>
      <c r="OTT261" s="84"/>
      <c r="OTU261" s="84"/>
      <c r="OTV261" s="84"/>
      <c r="OTW261" s="84"/>
      <c r="OTX261" s="84"/>
      <c r="OTY261" s="84"/>
      <c r="OTZ261" s="84"/>
      <c r="OUA261" s="84"/>
      <c r="OUB261" s="84"/>
      <c r="OUC261" s="84"/>
      <c r="OUD261" s="84"/>
      <c r="OUE261" s="84"/>
      <c r="OUF261" s="84"/>
      <c r="OUG261" s="84"/>
      <c r="OUH261" s="84"/>
      <c r="OUI261" s="84"/>
      <c r="OUJ261" s="84"/>
      <c r="OUK261" s="84"/>
      <c r="OUL261" s="84"/>
      <c r="OUM261" s="84"/>
      <c r="OUN261" s="84"/>
      <c r="OUO261" s="84"/>
      <c r="OUP261" s="84"/>
      <c r="OUQ261" s="84"/>
      <c r="OUR261" s="84"/>
      <c r="OUS261" s="84"/>
      <c r="OUT261" s="84"/>
      <c r="OUU261" s="84"/>
      <c r="OUV261" s="84"/>
      <c r="OUW261" s="84"/>
      <c r="OUX261" s="84"/>
      <c r="OUY261" s="84"/>
      <c r="OUZ261" s="84"/>
      <c r="OVA261" s="84"/>
      <c r="OVB261" s="84"/>
      <c r="OVC261" s="84"/>
      <c r="OVD261" s="84"/>
      <c r="OVE261" s="84"/>
      <c r="OVF261" s="84"/>
      <c r="OVG261" s="84"/>
      <c r="OVH261" s="84"/>
      <c r="OVI261" s="84"/>
      <c r="OVJ261" s="84"/>
      <c r="OVK261" s="84"/>
      <c r="OVL261" s="84"/>
      <c r="OVM261" s="84"/>
      <c r="OVN261" s="84"/>
      <c r="OVO261" s="84"/>
      <c r="OVP261" s="84"/>
      <c r="OVQ261" s="84"/>
      <c r="OVR261" s="84"/>
      <c r="OVS261" s="84"/>
      <c r="OVT261" s="84"/>
      <c r="OVU261" s="84"/>
      <c r="OVV261" s="84"/>
      <c r="OVW261" s="84"/>
      <c r="OVX261" s="84"/>
      <c r="OVY261" s="84"/>
      <c r="OVZ261" s="84"/>
      <c r="OWA261" s="84"/>
      <c r="OWB261" s="84"/>
      <c r="OWC261" s="84"/>
      <c r="OWD261" s="84"/>
      <c r="OWE261" s="84"/>
      <c r="OWF261" s="84"/>
      <c r="OWG261" s="84"/>
      <c r="OWH261" s="84"/>
      <c r="OWI261" s="84"/>
      <c r="OWJ261" s="84"/>
      <c r="OWK261" s="84"/>
      <c r="OWL261" s="84"/>
      <c r="OWM261" s="84"/>
      <c r="OWN261" s="84"/>
      <c r="OWO261" s="84"/>
      <c r="OWP261" s="84"/>
      <c r="OWQ261" s="84"/>
      <c r="OWR261" s="84"/>
      <c r="OWS261" s="84"/>
      <c r="OWT261" s="84"/>
      <c r="OWU261" s="84"/>
      <c r="OWV261" s="84"/>
      <c r="OWW261" s="84"/>
      <c r="OWX261" s="84"/>
      <c r="OWY261" s="84"/>
      <c r="OWZ261" s="84"/>
      <c r="OXA261" s="84"/>
      <c r="OXB261" s="84"/>
      <c r="OXC261" s="84"/>
      <c r="OXD261" s="84"/>
      <c r="OXE261" s="84"/>
      <c r="OXF261" s="84"/>
      <c r="OXG261" s="84"/>
      <c r="OXH261" s="84"/>
      <c r="OXI261" s="84"/>
      <c r="OXJ261" s="84"/>
      <c r="OXK261" s="84"/>
      <c r="OXL261" s="84"/>
      <c r="OXM261" s="84"/>
      <c r="OXN261" s="84"/>
      <c r="OXO261" s="84"/>
      <c r="OXP261" s="84"/>
      <c r="OXQ261" s="84"/>
      <c r="OXR261" s="84"/>
      <c r="OXS261" s="84"/>
      <c r="OXT261" s="84"/>
      <c r="OXU261" s="84"/>
      <c r="OXV261" s="84"/>
      <c r="OXW261" s="84"/>
      <c r="OXX261" s="84"/>
      <c r="OXY261" s="84"/>
      <c r="OXZ261" s="84"/>
      <c r="OYA261" s="84"/>
      <c r="OYB261" s="84"/>
      <c r="OYC261" s="84"/>
      <c r="OYD261" s="84"/>
      <c r="OYE261" s="84"/>
      <c r="OYF261" s="84"/>
      <c r="OYG261" s="84"/>
      <c r="OYH261" s="84"/>
      <c r="OYI261" s="84"/>
      <c r="OYJ261" s="84"/>
      <c r="OYK261" s="84"/>
      <c r="OYL261" s="84"/>
      <c r="OYM261" s="84"/>
      <c r="OYN261" s="84"/>
      <c r="OYO261" s="84"/>
      <c r="OYP261" s="84"/>
      <c r="OYQ261" s="84"/>
      <c r="OYR261" s="84"/>
      <c r="OYS261" s="84"/>
      <c r="OYT261" s="84"/>
      <c r="OYU261" s="84"/>
      <c r="OYV261" s="84"/>
      <c r="OYW261" s="84"/>
      <c r="OYX261" s="84"/>
      <c r="OYY261" s="84"/>
      <c r="OYZ261" s="84"/>
      <c r="OZA261" s="84"/>
      <c r="OZB261" s="84"/>
      <c r="OZC261" s="84"/>
      <c r="OZD261" s="84"/>
      <c r="OZE261" s="84"/>
      <c r="OZF261" s="84"/>
      <c r="OZG261" s="84"/>
      <c r="OZH261" s="84"/>
      <c r="OZI261" s="84"/>
      <c r="OZJ261" s="84"/>
      <c r="OZK261" s="84"/>
      <c r="OZL261" s="84"/>
      <c r="OZM261" s="84"/>
      <c r="OZN261" s="84"/>
      <c r="OZO261" s="84"/>
      <c r="OZP261" s="84"/>
      <c r="OZQ261" s="84"/>
      <c r="OZR261" s="84"/>
      <c r="OZS261" s="84"/>
      <c r="OZT261" s="84"/>
      <c r="OZU261" s="84"/>
      <c r="OZV261" s="84"/>
      <c r="OZW261" s="84"/>
      <c r="OZX261" s="84"/>
      <c r="OZY261" s="84"/>
      <c r="OZZ261" s="84"/>
      <c r="PAA261" s="84"/>
      <c r="PAB261" s="84"/>
      <c r="PAC261" s="84"/>
      <c r="PAD261" s="84"/>
      <c r="PAE261" s="84"/>
      <c r="PAF261" s="84"/>
      <c r="PAG261" s="84"/>
      <c r="PAH261" s="84"/>
      <c r="PAI261" s="84"/>
      <c r="PAJ261" s="84"/>
      <c r="PAK261" s="84"/>
      <c r="PAL261" s="84"/>
      <c r="PAM261" s="84"/>
      <c r="PAN261" s="84"/>
      <c r="PAO261" s="84"/>
      <c r="PAP261" s="84"/>
      <c r="PAQ261" s="84"/>
      <c r="PAR261" s="84"/>
      <c r="PAS261" s="84"/>
      <c r="PAT261" s="84"/>
      <c r="PAU261" s="84"/>
      <c r="PAV261" s="84"/>
      <c r="PAW261" s="84"/>
      <c r="PAX261" s="84"/>
      <c r="PAY261" s="84"/>
      <c r="PAZ261" s="84"/>
      <c r="PBA261" s="84"/>
      <c r="PBB261" s="84"/>
      <c r="PBC261" s="84"/>
      <c r="PBD261" s="84"/>
      <c r="PBE261" s="84"/>
      <c r="PBF261" s="84"/>
      <c r="PBG261" s="84"/>
      <c r="PBH261" s="84"/>
      <c r="PBI261" s="84"/>
      <c r="PBJ261" s="84"/>
      <c r="PBK261" s="84"/>
      <c r="PBL261" s="84"/>
      <c r="PBM261" s="84"/>
      <c r="PBN261" s="84"/>
      <c r="PBO261" s="84"/>
      <c r="PBP261" s="84"/>
      <c r="PBQ261" s="84"/>
      <c r="PBR261" s="84"/>
      <c r="PBS261" s="84"/>
      <c r="PBT261" s="84"/>
      <c r="PBU261" s="84"/>
      <c r="PBV261" s="84"/>
      <c r="PBW261" s="84"/>
      <c r="PBX261" s="84"/>
      <c r="PBY261" s="84"/>
      <c r="PBZ261" s="84"/>
      <c r="PCA261" s="84"/>
      <c r="PCB261" s="84"/>
      <c r="PCC261" s="84"/>
      <c r="PCD261" s="84"/>
      <c r="PCE261" s="84"/>
      <c r="PCF261" s="84"/>
      <c r="PCG261" s="84"/>
      <c r="PCH261" s="84"/>
      <c r="PCI261" s="84"/>
      <c r="PCJ261" s="84"/>
      <c r="PCK261" s="84"/>
      <c r="PCL261" s="84"/>
      <c r="PCM261" s="84"/>
      <c r="PCN261" s="84"/>
      <c r="PCO261" s="84"/>
      <c r="PCP261" s="84"/>
      <c r="PCQ261" s="84"/>
      <c r="PCR261" s="84"/>
      <c r="PCS261" s="84"/>
      <c r="PCT261" s="84"/>
      <c r="PCU261" s="84"/>
      <c r="PCV261" s="84"/>
      <c r="PCW261" s="84"/>
      <c r="PCX261" s="84"/>
      <c r="PCY261" s="84"/>
      <c r="PCZ261" s="84"/>
      <c r="PDA261" s="84"/>
      <c r="PDB261" s="84"/>
      <c r="PDC261" s="84"/>
      <c r="PDD261" s="84"/>
      <c r="PDE261" s="84"/>
      <c r="PDF261" s="84"/>
      <c r="PDG261" s="84"/>
      <c r="PDH261" s="84"/>
      <c r="PDI261" s="84"/>
      <c r="PDJ261" s="84"/>
      <c r="PDK261" s="84"/>
      <c r="PDL261" s="84"/>
      <c r="PDM261" s="84"/>
      <c r="PDN261" s="84"/>
      <c r="PDO261" s="84"/>
      <c r="PDP261" s="84"/>
      <c r="PDQ261" s="84"/>
      <c r="PDR261" s="84"/>
      <c r="PDS261" s="84"/>
      <c r="PDT261" s="84"/>
      <c r="PDU261" s="84"/>
      <c r="PDV261" s="84"/>
      <c r="PDW261" s="84"/>
      <c r="PDX261" s="84"/>
      <c r="PDY261" s="84"/>
      <c r="PDZ261" s="84"/>
      <c r="PEA261" s="84"/>
      <c r="PEB261" s="84"/>
      <c r="PEC261" s="84"/>
      <c r="PED261" s="84"/>
      <c r="PEE261" s="84"/>
      <c r="PEF261" s="84"/>
      <c r="PEG261" s="84"/>
      <c r="PEH261" s="84"/>
      <c r="PEI261" s="84"/>
      <c r="PEJ261" s="84"/>
      <c r="PEK261" s="84"/>
      <c r="PEL261" s="84"/>
      <c r="PEM261" s="84"/>
      <c r="PEN261" s="84"/>
      <c r="PEO261" s="84"/>
      <c r="PEP261" s="84"/>
      <c r="PEQ261" s="84"/>
      <c r="PER261" s="84"/>
      <c r="PES261" s="84"/>
      <c r="PET261" s="84"/>
      <c r="PEU261" s="84"/>
      <c r="PEV261" s="84"/>
      <c r="PEW261" s="84"/>
      <c r="PEX261" s="84"/>
      <c r="PEY261" s="84"/>
      <c r="PEZ261" s="84"/>
      <c r="PFA261" s="84"/>
      <c r="PFB261" s="84"/>
      <c r="PFC261" s="84"/>
      <c r="PFD261" s="84"/>
      <c r="PFE261" s="84"/>
      <c r="PFF261" s="84"/>
      <c r="PFG261" s="84"/>
      <c r="PFH261" s="84"/>
      <c r="PFI261" s="84"/>
      <c r="PFJ261" s="84"/>
      <c r="PFK261" s="84"/>
      <c r="PFL261" s="84"/>
      <c r="PFM261" s="84"/>
      <c r="PFN261" s="84"/>
      <c r="PFO261" s="84"/>
      <c r="PFP261" s="84"/>
      <c r="PFQ261" s="84"/>
      <c r="PFR261" s="84"/>
      <c r="PFS261" s="84"/>
      <c r="PFT261" s="84"/>
      <c r="PFU261" s="84"/>
      <c r="PFV261" s="84"/>
      <c r="PFW261" s="84"/>
      <c r="PFX261" s="84"/>
      <c r="PFY261" s="84"/>
      <c r="PFZ261" s="84"/>
      <c r="PGA261" s="84"/>
      <c r="PGB261" s="84"/>
      <c r="PGC261" s="84"/>
      <c r="PGD261" s="84"/>
      <c r="PGE261" s="84"/>
      <c r="PGF261" s="84"/>
      <c r="PGG261" s="84"/>
      <c r="PGH261" s="84"/>
      <c r="PGI261" s="84"/>
      <c r="PGJ261" s="84"/>
      <c r="PGK261" s="84"/>
      <c r="PGL261" s="84"/>
      <c r="PGM261" s="84"/>
      <c r="PGN261" s="84"/>
      <c r="PGO261" s="84"/>
      <c r="PGP261" s="84"/>
      <c r="PGQ261" s="84"/>
      <c r="PGR261" s="84"/>
      <c r="PGS261" s="84"/>
      <c r="PGT261" s="84"/>
      <c r="PGU261" s="84"/>
      <c r="PGV261" s="84"/>
      <c r="PGW261" s="84"/>
      <c r="PGX261" s="84"/>
      <c r="PGY261" s="84"/>
      <c r="PGZ261" s="84"/>
      <c r="PHA261" s="84"/>
      <c r="PHB261" s="84"/>
      <c r="PHC261" s="84"/>
      <c r="PHD261" s="84"/>
      <c r="PHE261" s="84"/>
      <c r="PHF261" s="84"/>
      <c r="PHG261" s="84"/>
      <c r="PHH261" s="84"/>
      <c r="PHI261" s="84"/>
      <c r="PHJ261" s="84"/>
      <c r="PHK261" s="84"/>
      <c r="PHL261" s="84"/>
      <c r="PHM261" s="84"/>
      <c r="PHN261" s="84"/>
      <c r="PHO261" s="84"/>
      <c r="PHP261" s="84"/>
      <c r="PHQ261" s="84"/>
      <c r="PHR261" s="84"/>
      <c r="PHS261" s="84"/>
      <c r="PHT261" s="84"/>
      <c r="PHU261" s="84"/>
      <c r="PHV261" s="84"/>
      <c r="PHW261" s="84"/>
      <c r="PHX261" s="84"/>
      <c r="PHY261" s="84"/>
      <c r="PHZ261" s="84"/>
      <c r="PIA261" s="84"/>
      <c r="PIB261" s="84"/>
      <c r="PIC261" s="84"/>
      <c r="PID261" s="84"/>
      <c r="PIE261" s="84"/>
      <c r="PIF261" s="84"/>
      <c r="PIG261" s="84"/>
      <c r="PIH261" s="84"/>
      <c r="PII261" s="84"/>
      <c r="PIJ261" s="84"/>
      <c r="PIK261" s="84"/>
      <c r="PIL261" s="84"/>
      <c r="PIM261" s="84"/>
      <c r="PIN261" s="84"/>
      <c r="PIO261" s="84"/>
      <c r="PIP261" s="84"/>
      <c r="PIQ261" s="84"/>
      <c r="PIR261" s="84"/>
      <c r="PIS261" s="84"/>
      <c r="PIT261" s="84"/>
      <c r="PIU261" s="84"/>
      <c r="PIV261" s="84"/>
      <c r="PIW261" s="84"/>
      <c r="PIX261" s="84"/>
      <c r="PIY261" s="84"/>
      <c r="PIZ261" s="84"/>
      <c r="PJA261" s="84"/>
      <c r="PJB261" s="84"/>
      <c r="PJC261" s="84"/>
      <c r="PJD261" s="84"/>
      <c r="PJE261" s="84"/>
      <c r="PJF261" s="84"/>
      <c r="PJG261" s="84"/>
      <c r="PJH261" s="84"/>
      <c r="PJI261" s="84"/>
      <c r="PJJ261" s="84"/>
      <c r="PJK261" s="84"/>
      <c r="PJL261" s="84"/>
      <c r="PJM261" s="84"/>
      <c r="PJN261" s="84"/>
      <c r="PJO261" s="84"/>
      <c r="PJP261" s="84"/>
      <c r="PJQ261" s="84"/>
      <c r="PJR261" s="84"/>
      <c r="PJS261" s="84"/>
      <c r="PJT261" s="84"/>
      <c r="PJU261" s="84"/>
      <c r="PJV261" s="84"/>
      <c r="PJW261" s="84"/>
      <c r="PJX261" s="84"/>
      <c r="PJY261" s="84"/>
      <c r="PJZ261" s="84"/>
      <c r="PKA261" s="84"/>
      <c r="PKB261" s="84"/>
      <c r="PKC261" s="84"/>
      <c r="PKD261" s="84"/>
      <c r="PKE261" s="84"/>
      <c r="PKF261" s="84"/>
      <c r="PKG261" s="84"/>
      <c r="PKH261" s="84"/>
      <c r="PKI261" s="84"/>
      <c r="PKJ261" s="84"/>
      <c r="PKK261" s="84"/>
      <c r="PKL261" s="84"/>
      <c r="PKM261" s="84"/>
      <c r="PKN261" s="84"/>
      <c r="PKO261" s="84"/>
      <c r="PKP261" s="84"/>
      <c r="PKQ261" s="84"/>
      <c r="PKR261" s="84"/>
      <c r="PKS261" s="84"/>
      <c r="PKT261" s="84"/>
      <c r="PKU261" s="84"/>
      <c r="PKV261" s="84"/>
      <c r="PKW261" s="84"/>
      <c r="PKX261" s="84"/>
      <c r="PKY261" s="84"/>
      <c r="PKZ261" s="84"/>
      <c r="PLA261" s="84"/>
      <c r="PLB261" s="84"/>
      <c r="PLC261" s="84"/>
      <c r="PLD261" s="84"/>
      <c r="PLE261" s="84"/>
      <c r="PLF261" s="84"/>
      <c r="PLG261" s="84"/>
      <c r="PLH261" s="84"/>
      <c r="PLI261" s="84"/>
      <c r="PLJ261" s="84"/>
      <c r="PLK261" s="84"/>
      <c r="PLL261" s="84"/>
      <c r="PLM261" s="84"/>
      <c r="PLN261" s="84"/>
      <c r="PLO261" s="84"/>
      <c r="PLP261" s="84"/>
      <c r="PLQ261" s="84"/>
      <c r="PLR261" s="84"/>
      <c r="PLS261" s="84"/>
      <c r="PLT261" s="84"/>
      <c r="PLU261" s="84"/>
      <c r="PLV261" s="84"/>
      <c r="PLW261" s="84"/>
      <c r="PLX261" s="84"/>
      <c r="PLY261" s="84"/>
      <c r="PLZ261" s="84"/>
      <c r="PMA261" s="84"/>
      <c r="PMB261" s="84"/>
      <c r="PMC261" s="84"/>
      <c r="PMD261" s="84"/>
      <c r="PME261" s="84"/>
      <c r="PMF261" s="84"/>
      <c r="PMG261" s="84"/>
      <c r="PMH261" s="84"/>
      <c r="PMI261" s="84"/>
      <c r="PMJ261" s="84"/>
      <c r="PMK261" s="84"/>
      <c r="PML261" s="84"/>
      <c r="PMM261" s="84"/>
      <c r="PMN261" s="84"/>
      <c r="PMO261" s="84"/>
      <c r="PMP261" s="84"/>
      <c r="PMQ261" s="84"/>
      <c r="PMR261" s="84"/>
      <c r="PMS261" s="84"/>
      <c r="PMT261" s="84"/>
      <c r="PMU261" s="84"/>
      <c r="PMV261" s="84"/>
      <c r="PMW261" s="84"/>
      <c r="PMX261" s="84"/>
      <c r="PMY261" s="84"/>
      <c r="PMZ261" s="84"/>
      <c r="PNA261" s="84"/>
      <c r="PNB261" s="84"/>
      <c r="PNC261" s="84"/>
      <c r="PND261" s="84"/>
      <c r="PNE261" s="84"/>
      <c r="PNF261" s="84"/>
      <c r="PNG261" s="84"/>
      <c r="PNH261" s="84"/>
      <c r="PNI261" s="84"/>
      <c r="PNJ261" s="84"/>
      <c r="PNK261" s="84"/>
      <c r="PNL261" s="84"/>
      <c r="PNM261" s="84"/>
      <c r="PNN261" s="84"/>
      <c r="PNO261" s="84"/>
      <c r="PNP261" s="84"/>
      <c r="PNQ261" s="84"/>
      <c r="PNR261" s="84"/>
      <c r="PNS261" s="84"/>
      <c r="PNT261" s="84"/>
      <c r="PNU261" s="84"/>
      <c r="PNV261" s="84"/>
      <c r="PNW261" s="84"/>
      <c r="PNX261" s="84"/>
      <c r="PNY261" s="84"/>
      <c r="PNZ261" s="84"/>
      <c r="POA261" s="84"/>
      <c r="POB261" s="84"/>
      <c r="POC261" s="84"/>
      <c r="POD261" s="84"/>
      <c r="POE261" s="84"/>
      <c r="POF261" s="84"/>
      <c r="POG261" s="84"/>
      <c r="POH261" s="84"/>
      <c r="POI261" s="84"/>
      <c r="POJ261" s="84"/>
      <c r="POK261" s="84"/>
      <c r="POL261" s="84"/>
      <c r="POM261" s="84"/>
      <c r="PON261" s="84"/>
      <c r="POO261" s="84"/>
      <c r="POP261" s="84"/>
      <c r="POQ261" s="84"/>
      <c r="POR261" s="84"/>
      <c r="POS261" s="84"/>
      <c r="POT261" s="84"/>
      <c r="POU261" s="84"/>
      <c r="POV261" s="84"/>
      <c r="POW261" s="84"/>
      <c r="POX261" s="84"/>
      <c r="POY261" s="84"/>
      <c r="POZ261" s="84"/>
      <c r="PPA261" s="84"/>
      <c r="PPB261" s="84"/>
      <c r="PPC261" s="84"/>
      <c r="PPD261" s="84"/>
      <c r="PPE261" s="84"/>
      <c r="PPF261" s="84"/>
      <c r="PPG261" s="84"/>
      <c r="PPH261" s="84"/>
      <c r="PPI261" s="84"/>
      <c r="PPJ261" s="84"/>
      <c r="PPK261" s="84"/>
      <c r="PPL261" s="84"/>
      <c r="PPM261" s="84"/>
      <c r="PPN261" s="84"/>
      <c r="PPO261" s="84"/>
      <c r="PPP261" s="84"/>
      <c r="PPQ261" s="84"/>
      <c r="PPR261" s="84"/>
      <c r="PPS261" s="84"/>
      <c r="PPT261" s="84"/>
      <c r="PPU261" s="84"/>
      <c r="PPV261" s="84"/>
      <c r="PPW261" s="84"/>
      <c r="PPX261" s="84"/>
      <c r="PPY261" s="84"/>
      <c r="PPZ261" s="84"/>
      <c r="PQA261" s="84"/>
      <c r="PQB261" s="84"/>
      <c r="PQC261" s="84"/>
      <c r="PQD261" s="84"/>
      <c r="PQE261" s="84"/>
      <c r="PQF261" s="84"/>
      <c r="PQG261" s="84"/>
      <c r="PQH261" s="84"/>
      <c r="PQI261" s="84"/>
      <c r="PQJ261" s="84"/>
      <c r="PQK261" s="84"/>
      <c r="PQL261" s="84"/>
      <c r="PQM261" s="84"/>
      <c r="PQN261" s="84"/>
      <c r="PQO261" s="84"/>
      <c r="PQP261" s="84"/>
      <c r="PQQ261" s="84"/>
      <c r="PQR261" s="84"/>
      <c r="PQS261" s="84"/>
      <c r="PQT261" s="84"/>
      <c r="PQU261" s="84"/>
      <c r="PQV261" s="84"/>
      <c r="PQW261" s="84"/>
      <c r="PQX261" s="84"/>
      <c r="PQY261" s="84"/>
      <c r="PQZ261" s="84"/>
      <c r="PRA261" s="84"/>
      <c r="PRB261" s="84"/>
      <c r="PRC261" s="84"/>
      <c r="PRD261" s="84"/>
      <c r="PRE261" s="84"/>
      <c r="PRF261" s="84"/>
      <c r="PRG261" s="84"/>
      <c r="PRH261" s="84"/>
      <c r="PRI261" s="84"/>
      <c r="PRJ261" s="84"/>
      <c r="PRK261" s="84"/>
      <c r="PRL261" s="84"/>
      <c r="PRM261" s="84"/>
      <c r="PRN261" s="84"/>
      <c r="PRO261" s="84"/>
      <c r="PRP261" s="84"/>
      <c r="PRQ261" s="84"/>
      <c r="PRR261" s="84"/>
      <c r="PRS261" s="84"/>
      <c r="PRT261" s="84"/>
      <c r="PRU261" s="84"/>
      <c r="PRV261" s="84"/>
      <c r="PRW261" s="84"/>
      <c r="PRX261" s="84"/>
      <c r="PRY261" s="84"/>
      <c r="PRZ261" s="84"/>
      <c r="PSA261" s="84"/>
      <c r="PSB261" s="84"/>
      <c r="PSC261" s="84"/>
      <c r="PSD261" s="84"/>
      <c r="PSE261" s="84"/>
      <c r="PSF261" s="84"/>
      <c r="PSG261" s="84"/>
      <c r="PSH261" s="84"/>
      <c r="PSI261" s="84"/>
      <c r="PSJ261" s="84"/>
      <c r="PSK261" s="84"/>
      <c r="PSL261" s="84"/>
      <c r="PSM261" s="84"/>
      <c r="PSN261" s="84"/>
      <c r="PSO261" s="84"/>
      <c r="PSP261" s="84"/>
      <c r="PSQ261" s="84"/>
      <c r="PSR261" s="84"/>
      <c r="PSS261" s="84"/>
      <c r="PST261" s="84"/>
      <c r="PSU261" s="84"/>
      <c r="PSV261" s="84"/>
      <c r="PSW261" s="84"/>
      <c r="PSX261" s="84"/>
      <c r="PSY261" s="84"/>
      <c r="PSZ261" s="84"/>
      <c r="PTA261" s="84"/>
      <c r="PTB261" s="84"/>
      <c r="PTC261" s="84"/>
      <c r="PTD261" s="84"/>
      <c r="PTE261" s="84"/>
      <c r="PTF261" s="84"/>
      <c r="PTG261" s="84"/>
      <c r="PTH261" s="84"/>
      <c r="PTI261" s="84"/>
      <c r="PTJ261" s="84"/>
      <c r="PTK261" s="84"/>
      <c r="PTL261" s="84"/>
      <c r="PTM261" s="84"/>
      <c r="PTN261" s="84"/>
      <c r="PTO261" s="84"/>
      <c r="PTP261" s="84"/>
      <c r="PTQ261" s="84"/>
      <c r="PTR261" s="84"/>
      <c r="PTS261" s="84"/>
      <c r="PTT261" s="84"/>
      <c r="PTU261" s="84"/>
      <c r="PTV261" s="84"/>
      <c r="PTW261" s="84"/>
      <c r="PTX261" s="84"/>
      <c r="PTY261" s="84"/>
      <c r="PTZ261" s="84"/>
      <c r="PUA261" s="84"/>
      <c r="PUB261" s="84"/>
      <c r="PUC261" s="84"/>
      <c r="PUD261" s="84"/>
      <c r="PUE261" s="84"/>
      <c r="PUF261" s="84"/>
      <c r="PUG261" s="84"/>
      <c r="PUH261" s="84"/>
      <c r="PUI261" s="84"/>
      <c r="PUJ261" s="84"/>
      <c r="PUK261" s="84"/>
      <c r="PUL261" s="84"/>
      <c r="PUM261" s="84"/>
      <c r="PUN261" s="84"/>
      <c r="PUO261" s="84"/>
      <c r="PUP261" s="84"/>
      <c r="PUQ261" s="84"/>
      <c r="PUR261" s="84"/>
      <c r="PUS261" s="84"/>
      <c r="PUT261" s="84"/>
      <c r="PUU261" s="84"/>
      <c r="PUV261" s="84"/>
      <c r="PUW261" s="84"/>
      <c r="PUX261" s="84"/>
      <c r="PUY261" s="84"/>
      <c r="PUZ261" s="84"/>
      <c r="PVA261" s="84"/>
      <c r="PVB261" s="84"/>
      <c r="PVC261" s="84"/>
      <c r="PVD261" s="84"/>
      <c r="PVE261" s="84"/>
      <c r="PVF261" s="84"/>
      <c r="PVG261" s="84"/>
      <c r="PVH261" s="84"/>
      <c r="PVI261" s="84"/>
      <c r="PVJ261" s="84"/>
      <c r="PVK261" s="84"/>
      <c r="PVL261" s="84"/>
      <c r="PVM261" s="84"/>
      <c r="PVN261" s="84"/>
      <c r="PVO261" s="84"/>
      <c r="PVP261" s="84"/>
      <c r="PVQ261" s="84"/>
      <c r="PVR261" s="84"/>
      <c r="PVS261" s="84"/>
      <c r="PVT261" s="84"/>
      <c r="PVU261" s="84"/>
      <c r="PVV261" s="84"/>
      <c r="PVW261" s="84"/>
      <c r="PVX261" s="84"/>
      <c r="PVY261" s="84"/>
      <c r="PVZ261" s="84"/>
      <c r="PWA261" s="84"/>
      <c r="PWB261" s="84"/>
      <c r="PWC261" s="84"/>
      <c r="PWD261" s="84"/>
      <c r="PWE261" s="84"/>
      <c r="PWF261" s="84"/>
      <c r="PWG261" s="84"/>
      <c r="PWH261" s="84"/>
      <c r="PWI261" s="84"/>
      <c r="PWJ261" s="84"/>
      <c r="PWK261" s="84"/>
      <c r="PWL261" s="84"/>
      <c r="PWM261" s="84"/>
      <c r="PWN261" s="84"/>
      <c r="PWO261" s="84"/>
      <c r="PWP261" s="84"/>
      <c r="PWQ261" s="84"/>
      <c r="PWR261" s="84"/>
      <c r="PWS261" s="84"/>
      <c r="PWT261" s="84"/>
      <c r="PWU261" s="84"/>
      <c r="PWV261" s="84"/>
      <c r="PWW261" s="84"/>
      <c r="PWX261" s="84"/>
      <c r="PWY261" s="84"/>
      <c r="PWZ261" s="84"/>
      <c r="PXA261" s="84"/>
      <c r="PXB261" s="84"/>
      <c r="PXC261" s="84"/>
      <c r="PXD261" s="84"/>
      <c r="PXE261" s="84"/>
      <c r="PXF261" s="84"/>
      <c r="PXG261" s="84"/>
      <c r="PXH261" s="84"/>
      <c r="PXI261" s="84"/>
      <c r="PXJ261" s="84"/>
      <c r="PXK261" s="84"/>
      <c r="PXL261" s="84"/>
      <c r="PXM261" s="84"/>
      <c r="PXN261" s="84"/>
      <c r="PXO261" s="84"/>
      <c r="PXP261" s="84"/>
      <c r="PXQ261" s="84"/>
      <c r="PXR261" s="84"/>
      <c r="PXS261" s="84"/>
      <c r="PXT261" s="84"/>
      <c r="PXU261" s="84"/>
      <c r="PXV261" s="84"/>
      <c r="PXW261" s="84"/>
      <c r="PXX261" s="84"/>
      <c r="PXY261" s="84"/>
      <c r="PXZ261" s="84"/>
      <c r="PYA261" s="84"/>
      <c r="PYB261" s="84"/>
      <c r="PYC261" s="84"/>
      <c r="PYD261" s="84"/>
      <c r="PYE261" s="84"/>
      <c r="PYF261" s="84"/>
      <c r="PYG261" s="84"/>
      <c r="PYH261" s="84"/>
      <c r="PYI261" s="84"/>
      <c r="PYJ261" s="84"/>
      <c r="PYK261" s="84"/>
      <c r="PYL261" s="84"/>
      <c r="PYM261" s="84"/>
      <c r="PYN261" s="84"/>
      <c r="PYO261" s="84"/>
      <c r="PYP261" s="84"/>
      <c r="PYQ261" s="84"/>
      <c r="PYR261" s="84"/>
      <c r="PYS261" s="84"/>
      <c r="PYT261" s="84"/>
      <c r="PYU261" s="84"/>
      <c r="PYV261" s="84"/>
      <c r="PYW261" s="84"/>
      <c r="PYX261" s="84"/>
      <c r="PYY261" s="84"/>
      <c r="PYZ261" s="84"/>
      <c r="PZA261" s="84"/>
      <c r="PZB261" s="84"/>
      <c r="PZC261" s="84"/>
      <c r="PZD261" s="84"/>
      <c r="PZE261" s="84"/>
      <c r="PZF261" s="84"/>
      <c r="PZG261" s="84"/>
      <c r="PZH261" s="84"/>
      <c r="PZI261" s="84"/>
      <c r="PZJ261" s="84"/>
      <c r="PZK261" s="84"/>
      <c r="PZL261" s="84"/>
      <c r="PZM261" s="84"/>
      <c r="PZN261" s="84"/>
      <c r="PZO261" s="84"/>
      <c r="PZP261" s="84"/>
      <c r="PZQ261" s="84"/>
      <c r="PZR261" s="84"/>
      <c r="PZS261" s="84"/>
      <c r="PZT261" s="84"/>
      <c r="PZU261" s="84"/>
      <c r="PZV261" s="84"/>
      <c r="PZW261" s="84"/>
      <c r="PZX261" s="84"/>
      <c r="PZY261" s="84"/>
      <c r="PZZ261" s="84"/>
      <c r="QAA261" s="84"/>
      <c r="QAB261" s="84"/>
      <c r="QAC261" s="84"/>
      <c r="QAD261" s="84"/>
      <c r="QAE261" s="84"/>
      <c r="QAF261" s="84"/>
      <c r="QAG261" s="84"/>
      <c r="QAH261" s="84"/>
      <c r="QAI261" s="84"/>
      <c r="QAJ261" s="84"/>
      <c r="QAK261" s="84"/>
      <c r="QAL261" s="84"/>
      <c r="QAM261" s="84"/>
      <c r="QAN261" s="84"/>
      <c r="QAO261" s="84"/>
      <c r="QAP261" s="84"/>
      <c r="QAQ261" s="84"/>
      <c r="QAR261" s="84"/>
      <c r="QAS261" s="84"/>
      <c r="QAT261" s="84"/>
      <c r="QAU261" s="84"/>
      <c r="QAV261" s="84"/>
      <c r="QAW261" s="84"/>
      <c r="QAX261" s="84"/>
      <c r="QAY261" s="84"/>
      <c r="QAZ261" s="84"/>
      <c r="QBA261" s="84"/>
      <c r="QBB261" s="84"/>
      <c r="QBC261" s="84"/>
      <c r="QBD261" s="84"/>
      <c r="QBE261" s="84"/>
      <c r="QBF261" s="84"/>
      <c r="QBG261" s="84"/>
      <c r="QBH261" s="84"/>
      <c r="QBI261" s="84"/>
      <c r="QBJ261" s="84"/>
      <c r="QBK261" s="84"/>
      <c r="QBL261" s="84"/>
      <c r="QBM261" s="84"/>
      <c r="QBN261" s="84"/>
      <c r="QBO261" s="84"/>
      <c r="QBP261" s="84"/>
      <c r="QBQ261" s="84"/>
      <c r="QBR261" s="84"/>
      <c r="QBS261" s="84"/>
      <c r="QBT261" s="84"/>
      <c r="QBU261" s="84"/>
      <c r="QBV261" s="84"/>
      <c r="QBW261" s="84"/>
      <c r="QBX261" s="84"/>
      <c r="QBY261" s="84"/>
      <c r="QBZ261" s="84"/>
      <c r="QCA261" s="84"/>
      <c r="QCB261" s="84"/>
      <c r="QCC261" s="84"/>
      <c r="QCD261" s="84"/>
      <c r="QCE261" s="84"/>
      <c r="QCF261" s="84"/>
      <c r="QCG261" s="84"/>
      <c r="QCH261" s="84"/>
      <c r="QCI261" s="84"/>
      <c r="QCJ261" s="84"/>
      <c r="QCK261" s="84"/>
      <c r="QCL261" s="84"/>
      <c r="QCM261" s="84"/>
      <c r="QCN261" s="84"/>
      <c r="QCO261" s="84"/>
      <c r="QCP261" s="84"/>
      <c r="QCQ261" s="84"/>
      <c r="QCR261" s="84"/>
      <c r="QCS261" s="84"/>
      <c r="QCT261" s="84"/>
      <c r="QCU261" s="84"/>
      <c r="QCV261" s="84"/>
      <c r="QCW261" s="84"/>
      <c r="QCX261" s="84"/>
      <c r="QCY261" s="84"/>
      <c r="QCZ261" s="84"/>
      <c r="QDA261" s="84"/>
      <c r="QDB261" s="84"/>
      <c r="QDC261" s="84"/>
      <c r="QDD261" s="84"/>
      <c r="QDE261" s="84"/>
      <c r="QDF261" s="84"/>
      <c r="QDG261" s="84"/>
      <c r="QDH261" s="84"/>
      <c r="QDI261" s="84"/>
      <c r="QDJ261" s="84"/>
      <c r="QDK261" s="84"/>
      <c r="QDL261" s="84"/>
      <c r="QDM261" s="84"/>
      <c r="QDN261" s="84"/>
      <c r="QDO261" s="84"/>
      <c r="QDP261" s="84"/>
      <c r="QDQ261" s="84"/>
      <c r="QDR261" s="84"/>
      <c r="QDS261" s="84"/>
      <c r="QDT261" s="84"/>
      <c r="QDU261" s="84"/>
      <c r="QDV261" s="84"/>
      <c r="QDW261" s="84"/>
      <c r="QDX261" s="84"/>
      <c r="QDY261" s="84"/>
      <c r="QDZ261" s="84"/>
      <c r="QEA261" s="84"/>
      <c r="QEB261" s="84"/>
      <c r="QEC261" s="84"/>
      <c r="QED261" s="84"/>
      <c r="QEE261" s="84"/>
      <c r="QEF261" s="84"/>
      <c r="QEG261" s="84"/>
      <c r="QEH261" s="84"/>
      <c r="QEI261" s="84"/>
      <c r="QEJ261" s="84"/>
      <c r="QEK261" s="84"/>
      <c r="QEL261" s="84"/>
      <c r="QEM261" s="84"/>
      <c r="QEN261" s="84"/>
      <c r="QEO261" s="84"/>
      <c r="QEP261" s="84"/>
      <c r="QEQ261" s="84"/>
      <c r="QER261" s="84"/>
      <c r="QES261" s="84"/>
      <c r="QET261" s="84"/>
      <c r="QEU261" s="84"/>
      <c r="QEV261" s="84"/>
      <c r="QEW261" s="84"/>
      <c r="QEX261" s="84"/>
      <c r="QEY261" s="84"/>
      <c r="QEZ261" s="84"/>
      <c r="QFA261" s="84"/>
      <c r="QFB261" s="84"/>
      <c r="QFC261" s="84"/>
      <c r="QFD261" s="84"/>
      <c r="QFE261" s="84"/>
      <c r="QFF261" s="84"/>
      <c r="QFG261" s="84"/>
      <c r="QFH261" s="84"/>
      <c r="QFI261" s="84"/>
      <c r="QFJ261" s="84"/>
      <c r="QFK261" s="84"/>
      <c r="QFL261" s="84"/>
      <c r="QFM261" s="84"/>
      <c r="QFN261" s="84"/>
      <c r="QFO261" s="84"/>
      <c r="QFP261" s="84"/>
      <c r="QFQ261" s="84"/>
      <c r="QFR261" s="84"/>
      <c r="QFS261" s="84"/>
      <c r="QFT261" s="84"/>
      <c r="QFU261" s="84"/>
      <c r="QFV261" s="84"/>
      <c r="QFW261" s="84"/>
      <c r="QFX261" s="84"/>
      <c r="QFY261" s="84"/>
      <c r="QFZ261" s="84"/>
      <c r="QGA261" s="84"/>
      <c r="QGB261" s="84"/>
      <c r="QGC261" s="84"/>
      <c r="QGD261" s="84"/>
      <c r="QGE261" s="84"/>
      <c r="QGF261" s="84"/>
      <c r="QGG261" s="84"/>
      <c r="QGH261" s="84"/>
      <c r="QGI261" s="84"/>
      <c r="QGJ261" s="84"/>
      <c r="QGK261" s="84"/>
      <c r="QGL261" s="84"/>
      <c r="QGM261" s="84"/>
      <c r="QGN261" s="84"/>
      <c r="QGO261" s="84"/>
      <c r="QGP261" s="84"/>
      <c r="QGQ261" s="84"/>
      <c r="QGR261" s="84"/>
      <c r="QGS261" s="84"/>
      <c r="QGT261" s="84"/>
      <c r="QGU261" s="84"/>
      <c r="QGV261" s="84"/>
      <c r="QGW261" s="84"/>
      <c r="QGX261" s="84"/>
      <c r="QGY261" s="84"/>
      <c r="QGZ261" s="84"/>
      <c r="QHA261" s="84"/>
      <c r="QHB261" s="84"/>
      <c r="QHC261" s="84"/>
      <c r="QHD261" s="84"/>
      <c r="QHE261" s="84"/>
      <c r="QHF261" s="84"/>
      <c r="QHG261" s="84"/>
      <c r="QHH261" s="84"/>
      <c r="QHI261" s="84"/>
      <c r="QHJ261" s="84"/>
      <c r="QHK261" s="84"/>
      <c r="QHL261" s="84"/>
      <c r="QHM261" s="84"/>
      <c r="QHN261" s="84"/>
      <c r="QHO261" s="84"/>
      <c r="QHP261" s="84"/>
      <c r="QHQ261" s="84"/>
      <c r="QHR261" s="84"/>
      <c r="QHS261" s="84"/>
      <c r="QHT261" s="84"/>
      <c r="QHU261" s="84"/>
      <c r="QHV261" s="84"/>
      <c r="QHW261" s="84"/>
      <c r="QHX261" s="84"/>
      <c r="QHY261" s="84"/>
      <c r="QHZ261" s="84"/>
      <c r="QIA261" s="84"/>
      <c r="QIB261" s="84"/>
      <c r="QIC261" s="84"/>
      <c r="QID261" s="84"/>
      <c r="QIE261" s="84"/>
      <c r="QIF261" s="84"/>
      <c r="QIG261" s="84"/>
      <c r="QIH261" s="84"/>
      <c r="QII261" s="84"/>
      <c r="QIJ261" s="84"/>
      <c r="QIK261" s="84"/>
      <c r="QIL261" s="84"/>
      <c r="QIM261" s="84"/>
      <c r="QIN261" s="84"/>
      <c r="QIO261" s="84"/>
      <c r="QIP261" s="84"/>
      <c r="QIQ261" s="84"/>
      <c r="QIR261" s="84"/>
      <c r="QIS261" s="84"/>
      <c r="QIT261" s="84"/>
      <c r="QIU261" s="84"/>
      <c r="QIV261" s="84"/>
      <c r="QIW261" s="84"/>
      <c r="QIX261" s="84"/>
      <c r="QIY261" s="84"/>
      <c r="QIZ261" s="84"/>
      <c r="QJA261" s="84"/>
      <c r="QJB261" s="84"/>
      <c r="QJC261" s="84"/>
      <c r="QJD261" s="84"/>
      <c r="QJE261" s="84"/>
      <c r="QJF261" s="84"/>
      <c r="QJG261" s="84"/>
      <c r="QJH261" s="84"/>
      <c r="QJI261" s="84"/>
      <c r="QJJ261" s="84"/>
      <c r="QJK261" s="84"/>
      <c r="QJL261" s="84"/>
      <c r="QJM261" s="84"/>
      <c r="QJN261" s="84"/>
      <c r="QJO261" s="84"/>
      <c r="QJP261" s="84"/>
      <c r="QJQ261" s="84"/>
      <c r="QJR261" s="84"/>
      <c r="QJS261" s="84"/>
      <c r="QJT261" s="84"/>
      <c r="QJU261" s="84"/>
      <c r="QJV261" s="84"/>
      <c r="QJW261" s="84"/>
      <c r="QJX261" s="84"/>
      <c r="QJY261" s="84"/>
      <c r="QJZ261" s="84"/>
      <c r="QKA261" s="84"/>
      <c r="QKB261" s="84"/>
      <c r="QKC261" s="84"/>
      <c r="QKD261" s="84"/>
      <c r="QKE261" s="84"/>
      <c r="QKF261" s="84"/>
      <c r="QKG261" s="84"/>
      <c r="QKH261" s="84"/>
      <c r="QKI261" s="84"/>
      <c r="QKJ261" s="84"/>
      <c r="QKK261" s="84"/>
      <c r="QKL261" s="84"/>
      <c r="QKM261" s="84"/>
      <c r="QKN261" s="84"/>
      <c r="QKO261" s="84"/>
      <c r="QKP261" s="84"/>
      <c r="QKQ261" s="84"/>
      <c r="QKR261" s="84"/>
      <c r="QKS261" s="84"/>
      <c r="QKT261" s="84"/>
      <c r="QKU261" s="84"/>
      <c r="QKV261" s="84"/>
      <c r="QKW261" s="84"/>
      <c r="QKX261" s="84"/>
      <c r="QKY261" s="84"/>
      <c r="QKZ261" s="84"/>
      <c r="QLA261" s="84"/>
      <c r="QLB261" s="84"/>
      <c r="QLC261" s="84"/>
      <c r="QLD261" s="84"/>
      <c r="QLE261" s="84"/>
      <c r="QLF261" s="84"/>
      <c r="QLG261" s="84"/>
      <c r="QLH261" s="84"/>
      <c r="QLI261" s="84"/>
      <c r="QLJ261" s="84"/>
      <c r="QLK261" s="84"/>
      <c r="QLL261" s="84"/>
      <c r="QLM261" s="84"/>
      <c r="QLN261" s="84"/>
      <c r="QLO261" s="84"/>
      <c r="QLP261" s="84"/>
      <c r="QLQ261" s="84"/>
      <c r="QLR261" s="84"/>
      <c r="QLS261" s="84"/>
      <c r="QLT261" s="84"/>
      <c r="QLU261" s="84"/>
      <c r="QLV261" s="84"/>
      <c r="QLW261" s="84"/>
      <c r="QLX261" s="84"/>
      <c r="QLY261" s="84"/>
      <c r="QLZ261" s="84"/>
      <c r="QMA261" s="84"/>
      <c r="QMB261" s="84"/>
      <c r="QMC261" s="84"/>
      <c r="QMD261" s="84"/>
      <c r="QME261" s="84"/>
      <c r="QMF261" s="84"/>
      <c r="QMG261" s="84"/>
      <c r="QMH261" s="84"/>
      <c r="QMI261" s="84"/>
      <c r="QMJ261" s="84"/>
      <c r="QMK261" s="84"/>
      <c r="QML261" s="84"/>
      <c r="QMM261" s="84"/>
      <c r="QMN261" s="84"/>
      <c r="QMO261" s="84"/>
      <c r="QMP261" s="84"/>
      <c r="QMQ261" s="84"/>
      <c r="QMR261" s="84"/>
      <c r="QMS261" s="84"/>
      <c r="QMT261" s="84"/>
      <c r="QMU261" s="84"/>
      <c r="QMV261" s="84"/>
      <c r="QMW261" s="84"/>
      <c r="QMX261" s="84"/>
      <c r="QMY261" s="84"/>
      <c r="QMZ261" s="84"/>
      <c r="QNA261" s="84"/>
      <c r="QNB261" s="84"/>
      <c r="QNC261" s="84"/>
      <c r="QND261" s="84"/>
      <c r="QNE261" s="84"/>
      <c r="QNF261" s="84"/>
      <c r="QNG261" s="84"/>
      <c r="QNH261" s="84"/>
      <c r="QNI261" s="84"/>
      <c r="QNJ261" s="84"/>
      <c r="QNK261" s="84"/>
      <c r="QNL261" s="84"/>
      <c r="QNM261" s="84"/>
      <c r="QNN261" s="84"/>
      <c r="QNO261" s="84"/>
      <c r="QNP261" s="84"/>
      <c r="QNQ261" s="84"/>
      <c r="QNR261" s="84"/>
      <c r="QNS261" s="84"/>
      <c r="QNT261" s="84"/>
      <c r="QNU261" s="84"/>
      <c r="QNV261" s="84"/>
      <c r="QNW261" s="84"/>
      <c r="QNX261" s="84"/>
      <c r="QNY261" s="84"/>
      <c r="QNZ261" s="84"/>
      <c r="QOA261" s="84"/>
      <c r="QOB261" s="84"/>
      <c r="QOC261" s="84"/>
      <c r="QOD261" s="84"/>
      <c r="QOE261" s="84"/>
      <c r="QOF261" s="84"/>
      <c r="QOG261" s="84"/>
      <c r="QOH261" s="84"/>
      <c r="QOI261" s="84"/>
      <c r="QOJ261" s="84"/>
      <c r="QOK261" s="84"/>
      <c r="QOL261" s="84"/>
      <c r="QOM261" s="84"/>
      <c r="QON261" s="84"/>
      <c r="QOO261" s="84"/>
      <c r="QOP261" s="84"/>
      <c r="QOQ261" s="84"/>
      <c r="QOR261" s="84"/>
      <c r="QOS261" s="84"/>
      <c r="QOT261" s="84"/>
      <c r="QOU261" s="84"/>
      <c r="QOV261" s="84"/>
      <c r="QOW261" s="84"/>
      <c r="QOX261" s="84"/>
      <c r="QOY261" s="84"/>
      <c r="QOZ261" s="84"/>
      <c r="QPA261" s="84"/>
      <c r="QPB261" s="84"/>
      <c r="QPC261" s="84"/>
      <c r="QPD261" s="84"/>
      <c r="QPE261" s="84"/>
      <c r="QPF261" s="84"/>
      <c r="QPG261" s="84"/>
      <c r="QPH261" s="84"/>
      <c r="QPI261" s="84"/>
      <c r="QPJ261" s="84"/>
      <c r="QPK261" s="84"/>
      <c r="QPL261" s="84"/>
      <c r="QPM261" s="84"/>
      <c r="QPN261" s="84"/>
      <c r="QPO261" s="84"/>
      <c r="QPP261" s="84"/>
      <c r="QPQ261" s="84"/>
      <c r="QPR261" s="84"/>
      <c r="QPS261" s="84"/>
      <c r="QPT261" s="84"/>
      <c r="QPU261" s="84"/>
      <c r="QPV261" s="84"/>
      <c r="QPW261" s="84"/>
      <c r="QPX261" s="84"/>
      <c r="QPY261" s="84"/>
      <c r="QPZ261" s="84"/>
      <c r="QQA261" s="84"/>
      <c r="QQB261" s="84"/>
      <c r="QQC261" s="84"/>
      <c r="QQD261" s="84"/>
      <c r="QQE261" s="84"/>
      <c r="QQF261" s="84"/>
      <c r="QQG261" s="84"/>
      <c r="QQH261" s="84"/>
      <c r="QQI261" s="84"/>
      <c r="QQJ261" s="84"/>
      <c r="QQK261" s="84"/>
      <c r="QQL261" s="84"/>
      <c r="QQM261" s="84"/>
      <c r="QQN261" s="84"/>
      <c r="QQO261" s="84"/>
      <c r="QQP261" s="84"/>
      <c r="QQQ261" s="84"/>
      <c r="QQR261" s="84"/>
      <c r="QQS261" s="84"/>
      <c r="QQT261" s="84"/>
      <c r="QQU261" s="84"/>
      <c r="QQV261" s="84"/>
      <c r="QQW261" s="84"/>
      <c r="QQX261" s="84"/>
      <c r="QQY261" s="84"/>
      <c r="QQZ261" s="84"/>
      <c r="QRA261" s="84"/>
      <c r="QRB261" s="84"/>
      <c r="QRC261" s="84"/>
      <c r="QRD261" s="84"/>
      <c r="QRE261" s="84"/>
      <c r="QRF261" s="84"/>
      <c r="QRG261" s="84"/>
      <c r="QRH261" s="84"/>
      <c r="QRI261" s="84"/>
      <c r="QRJ261" s="84"/>
      <c r="QRK261" s="84"/>
      <c r="QRL261" s="84"/>
      <c r="QRM261" s="84"/>
      <c r="QRN261" s="84"/>
      <c r="QRO261" s="84"/>
      <c r="QRP261" s="84"/>
      <c r="QRQ261" s="84"/>
      <c r="QRR261" s="84"/>
      <c r="QRS261" s="84"/>
      <c r="QRT261" s="84"/>
      <c r="QRU261" s="84"/>
      <c r="QRV261" s="84"/>
      <c r="QRW261" s="84"/>
      <c r="QRX261" s="84"/>
      <c r="QRY261" s="84"/>
      <c r="QRZ261" s="84"/>
      <c r="QSA261" s="84"/>
      <c r="QSB261" s="84"/>
      <c r="QSC261" s="84"/>
      <c r="QSD261" s="84"/>
      <c r="QSE261" s="84"/>
      <c r="QSF261" s="84"/>
      <c r="QSG261" s="84"/>
      <c r="QSH261" s="84"/>
      <c r="QSI261" s="84"/>
      <c r="QSJ261" s="84"/>
      <c r="QSK261" s="84"/>
      <c r="QSL261" s="84"/>
      <c r="QSM261" s="84"/>
      <c r="QSN261" s="84"/>
      <c r="QSO261" s="84"/>
      <c r="QSP261" s="84"/>
      <c r="QSQ261" s="84"/>
      <c r="QSR261" s="84"/>
      <c r="QSS261" s="84"/>
      <c r="QST261" s="84"/>
      <c r="QSU261" s="84"/>
      <c r="QSV261" s="84"/>
      <c r="QSW261" s="84"/>
      <c r="QSX261" s="84"/>
      <c r="QSY261" s="84"/>
      <c r="QSZ261" s="84"/>
      <c r="QTA261" s="84"/>
      <c r="QTB261" s="84"/>
      <c r="QTC261" s="84"/>
      <c r="QTD261" s="84"/>
      <c r="QTE261" s="84"/>
      <c r="QTF261" s="84"/>
      <c r="QTG261" s="84"/>
      <c r="QTH261" s="84"/>
      <c r="QTI261" s="84"/>
      <c r="QTJ261" s="84"/>
      <c r="QTK261" s="84"/>
      <c r="QTL261" s="84"/>
      <c r="QTM261" s="84"/>
      <c r="QTN261" s="84"/>
      <c r="QTO261" s="84"/>
      <c r="QTP261" s="84"/>
      <c r="QTQ261" s="84"/>
      <c r="QTR261" s="84"/>
      <c r="QTS261" s="84"/>
      <c r="QTT261" s="84"/>
      <c r="QTU261" s="84"/>
      <c r="QTV261" s="84"/>
      <c r="QTW261" s="84"/>
      <c r="QTX261" s="84"/>
      <c r="QTY261" s="84"/>
      <c r="QTZ261" s="84"/>
      <c r="QUA261" s="84"/>
      <c r="QUB261" s="84"/>
      <c r="QUC261" s="84"/>
      <c r="QUD261" s="84"/>
      <c r="QUE261" s="84"/>
      <c r="QUF261" s="84"/>
      <c r="QUG261" s="84"/>
      <c r="QUH261" s="84"/>
      <c r="QUI261" s="84"/>
      <c r="QUJ261" s="84"/>
      <c r="QUK261" s="84"/>
      <c r="QUL261" s="84"/>
      <c r="QUM261" s="84"/>
      <c r="QUN261" s="84"/>
      <c r="QUO261" s="84"/>
      <c r="QUP261" s="84"/>
      <c r="QUQ261" s="84"/>
      <c r="QUR261" s="84"/>
      <c r="QUS261" s="84"/>
      <c r="QUT261" s="84"/>
      <c r="QUU261" s="84"/>
      <c r="QUV261" s="84"/>
      <c r="QUW261" s="84"/>
      <c r="QUX261" s="84"/>
      <c r="QUY261" s="84"/>
      <c r="QUZ261" s="84"/>
      <c r="QVA261" s="84"/>
      <c r="QVB261" s="84"/>
      <c r="QVC261" s="84"/>
      <c r="QVD261" s="84"/>
      <c r="QVE261" s="84"/>
      <c r="QVF261" s="84"/>
      <c r="QVG261" s="84"/>
      <c r="QVH261" s="84"/>
      <c r="QVI261" s="84"/>
      <c r="QVJ261" s="84"/>
      <c r="QVK261" s="84"/>
      <c r="QVL261" s="84"/>
      <c r="QVM261" s="84"/>
      <c r="QVN261" s="84"/>
      <c r="QVO261" s="84"/>
      <c r="QVP261" s="84"/>
      <c r="QVQ261" s="84"/>
      <c r="QVR261" s="84"/>
      <c r="QVS261" s="84"/>
      <c r="QVT261" s="84"/>
      <c r="QVU261" s="84"/>
      <c r="QVV261" s="84"/>
      <c r="QVW261" s="84"/>
      <c r="QVX261" s="84"/>
      <c r="QVY261" s="84"/>
      <c r="QVZ261" s="84"/>
      <c r="QWA261" s="84"/>
      <c r="QWB261" s="84"/>
      <c r="QWC261" s="84"/>
      <c r="QWD261" s="84"/>
      <c r="QWE261" s="84"/>
      <c r="QWF261" s="84"/>
      <c r="QWG261" s="84"/>
      <c r="QWH261" s="84"/>
      <c r="QWI261" s="84"/>
      <c r="QWJ261" s="84"/>
      <c r="QWK261" s="84"/>
      <c r="QWL261" s="84"/>
      <c r="QWM261" s="84"/>
      <c r="QWN261" s="84"/>
      <c r="QWO261" s="84"/>
      <c r="QWP261" s="84"/>
      <c r="QWQ261" s="84"/>
      <c r="QWR261" s="84"/>
      <c r="QWS261" s="84"/>
      <c r="QWT261" s="84"/>
      <c r="QWU261" s="84"/>
      <c r="QWV261" s="84"/>
      <c r="QWW261" s="84"/>
      <c r="QWX261" s="84"/>
      <c r="QWY261" s="84"/>
      <c r="QWZ261" s="84"/>
      <c r="QXA261" s="84"/>
      <c r="QXB261" s="84"/>
      <c r="QXC261" s="84"/>
      <c r="QXD261" s="84"/>
      <c r="QXE261" s="84"/>
      <c r="QXF261" s="84"/>
      <c r="QXG261" s="84"/>
      <c r="QXH261" s="84"/>
      <c r="QXI261" s="84"/>
      <c r="QXJ261" s="84"/>
      <c r="QXK261" s="84"/>
      <c r="QXL261" s="84"/>
      <c r="QXM261" s="84"/>
      <c r="QXN261" s="84"/>
      <c r="QXO261" s="84"/>
      <c r="QXP261" s="84"/>
      <c r="QXQ261" s="84"/>
      <c r="QXR261" s="84"/>
      <c r="QXS261" s="84"/>
      <c r="QXT261" s="84"/>
      <c r="QXU261" s="84"/>
      <c r="QXV261" s="84"/>
      <c r="QXW261" s="84"/>
      <c r="QXX261" s="84"/>
      <c r="QXY261" s="84"/>
      <c r="QXZ261" s="84"/>
      <c r="QYA261" s="84"/>
      <c r="QYB261" s="84"/>
      <c r="QYC261" s="84"/>
      <c r="QYD261" s="84"/>
      <c r="QYE261" s="84"/>
      <c r="QYF261" s="84"/>
      <c r="QYG261" s="84"/>
      <c r="QYH261" s="84"/>
      <c r="QYI261" s="84"/>
      <c r="QYJ261" s="84"/>
      <c r="QYK261" s="84"/>
      <c r="QYL261" s="84"/>
      <c r="QYM261" s="84"/>
      <c r="QYN261" s="84"/>
      <c r="QYO261" s="84"/>
      <c r="QYP261" s="84"/>
      <c r="QYQ261" s="84"/>
      <c r="QYR261" s="84"/>
      <c r="QYS261" s="84"/>
      <c r="QYT261" s="84"/>
      <c r="QYU261" s="84"/>
      <c r="QYV261" s="84"/>
      <c r="QYW261" s="84"/>
      <c r="QYX261" s="84"/>
      <c r="QYY261" s="84"/>
      <c r="QYZ261" s="84"/>
      <c r="QZA261" s="84"/>
      <c r="QZB261" s="84"/>
      <c r="QZC261" s="84"/>
      <c r="QZD261" s="84"/>
      <c r="QZE261" s="84"/>
      <c r="QZF261" s="84"/>
      <c r="QZG261" s="84"/>
      <c r="QZH261" s="84"/>
      <c r="QZI261" s="84"/>
      <c r="QZJ261" s="84"/>
      <c r="QZK261" s="84"/>
      <c r="QZL261" s="84"/>
      <c r="QZM261" s="84"/>
      <c r="QZN261" s="84"/>
      <c r="QZO261" s="84"/>
      <c r="QZP261" s="84"/>
      <c r="QZQ261" s="84"/>
      <c r="QZR261" s="84"/>
      <c r="QZS261" s="84"/>
      <c r="QZT261" s="84"/>
      <c r="QZU261" s="84"/>
      <c r="QZV261" s="84"/>
      <c r="QZW261" s="84"/>
      <c r="QZX261" s="84"/>
      <c r="QZY261" s="84"/>
      <c r="QZZ261" s="84"/>
      <c r="RAA261" s="84"/>
      <c r="RAB261" s="84"/>
      <c r="RAC261" s="84"/>
      <c r="RAD261" s="84"/>
      <c r="RAE261" s="84"/>
      <c r="RAF261" s="84"/>
      <c r="RAG261" s="84"/>
      <c r="RAH261" s="84"/>
      <c r="RAI261" s="84"/>
      <c r="RAJ261" s="84"/>
      <c r="RAK261" s="84"/>
      <c r="RAL261" s="84"/>
      <c r="RAM261" s="84"/>
      <c r="RAN261" s="84"/>
      <c r="RAO261" s="84"/>
      <c r="RAP261" s="84"/>
      <c r="RAQ261" s="84"/>
      <c r="RAR261" s="84"/>
      <c r="RAS261" s="84"/>
      <c r="RAT261" s="84"/>
      <c r="RAU261" s="84"/>
      <c r="RAV261" s="84"/>
      <c r="RAW261" s="84"/>
      <c r="RAX261" s="84"/>
      <c r="RAY261" s="84"/>
      <c r="RAZ261" s="84"/>
      <c r="RBA261" s="84"/>
      <c r="RBB261" s="84"/>
      <c r="RBC261" s="84"/>
      <c r="RBD261" s="84"/>
      <c r="RBE261" s="84"/>
      <c r="RBF261" s="84"/>
      <c r="RBG261" s="84"/>
      <c r="RBH261" s="84"/>
      <c r="RBI261" s="84"/>
      <c r="RBJ261" s="84"/>
      <c r="RBK261" s="84"/>
      <c r="RBL261" s="84"/>
      <c r="RBM261" s="84"/>
      <c r="RBN261" s="84"/>
      <c r="RBO261" s="84"/>
      <c r="RBP261" s="84"/>
      <c r="RBQ261" s="84"/>
      <c r="RBR261" s="84"/>
      <c r="RBS261" s="84"/>
      <c r="RBT261" s="84"/>
      <c r="RBU261" s="84"/>
      <c r="RBV261" s="84"/>
      <c r="RBW261" s="84"/>
      <c r="RBX261" s="84"/>
      <c r="RBY261" s="84"/>
      <c r="RBZ261" s="84"/>
      <c r="RCA261" s="84"/>
      <c r="RCB261" s="84"/>
      <c r="RCC261" s="84"/>
      <c r="RCD261" s="84"/>
      <c r="RCE261" s="84"/>
      <c r="RCF261" s="84"/>
      <c r="RCG261" s="84"/>
      <c r="RCH261" s="84"/>
      <c r="RCI261" s="84"/>
      <c r="RCJ261" s="84"/>
      <c r="RCK261" s="84"/>
      <c r="RCL261" s="84"/>
      <c r="RCM261" s="84"/>
      <c r="RCN261" s="84"/>
      <c r="RCO261" s="84"/>
      <c r="RCP261" s="84"/>
      <c r="RCQ261" s="84"/>
      <c r="RCR261" s="84"/>
      <c r="RCS261" s="84"/>
      <c r="RCT261" s="84"/>
      <c r="RCU261" s="84"/>
      <c r="RCV261" s="84"/>
      <c r="RCW261" s="84"/>
      <c r="RCX261" s="84"/>
      <c r="RCY261" s="84"/>
      <c r="RCZ261" s="84"/>
      <c r="RDA261" s="84"/>
      <c r="RDB261" s="84"/>
      <c r="RDC261" s="84"/>
      <c r="RDD261" s="84"/>
      <c r="RDE261" s="84"/>
      <c r="RDF261" s="84"/>
      <c r="RDG261" s="84"/>
      <c r="RDH261" s="84"/>
      <c r="RDI261" s="84"/>
      <c r="RDJ261" s="84"/>
      <c r="RDK261" s="84"/>
      <c r="RDL261" s="84"/>
      <c r="RDM261" s="84"/>
      <c r="RDN261" s="84"/>
      <c r="RDO261" s="84"/>
      <c r="RDP261" s="84"/>
      <c r="RDQ261" s="84"/>
      <c r="RDR261" s="84"/>
      <c r="RDS261" s="84"/>
      <c r="RDT261" s="84"/>
      <c r="RDU261" s="84"/>
      <c r="RDV261" s="84"/>
      <c r="RDW261" s="84"/>
      <c r="RDX261" s="84"/>
      <c r="RDY261" s="84"/>
      <c r="RDZ261" s="84"/>
      <c r="REA261" s="84"/>
      <c r="REB261" s="84"/>
      <c r="REC261" s="84"/>
      <c r="RED261" s="84"/>
      <c r="REE261" s="84"/>
      <c r="REF261" s="84"/>
      <c r="REG261" s="84"/>
      <c r="REH261" s="84"/>
      <c r="REI261" s="84"/>
      <c r="REJ261" s="84"/>
      <c r="REK261" s="84"/>
      <c r="REL261" s="84"/>
      <c r="REM261" s="84"/>
      <c r="REN261" s="84"/>
      <c r="REO261" s="84"/>
      <c r="REP261" s="84"/>
      <c r="REQ261" s="84"/>
      <c r="RER261" s="84"/>
      <c r="RES261" s="84"/>
      <c r="RET261" s="84"/>
      <c r="REU261" s="84"/>
      <c r="REV261" s="84"/>
      <c r="REW261" s="84"/>
      <c r="REX261" s="84"/>
      <c r="REY261" s="84"/>
      <c r="REZ261" s="84"/>
      <c r="RFA261" s="84"/>
      <c r="RFB261" s="84"/>
      <c r="RFC261" s="84"/>
      <c r="RFD261" s="84"/>
      <c r="RFE261" s="84"/>
      <c r="RFF261" s="84"/>
      <c r="RFG261" s="84"/>
      <c r="RFH261" s="84"/>
      <c r="RFI261" s="84"/>
      <c r="RFJ261" s="84"/>
      <c r="RFK261" s="84"/>
      <c r="RFL261" s="84"/>
      <c r="RFM261" s="84"/>
      <c r="RFN261" s="84"/>
      <c r="RFO261" s="84"/>
      <c r="RFP261" s="84"/>
      <c r="RFQ261" s="84"/>
      <c r="RFR261" s="84"/>
      <c r="RFS261" s="84"/>
      <c r="RFT261" s="84"/>
      <c r="RFU261" s="84"/>
      <c r="RFV261" s="84"/>
      <c r="RFW261" s="84"/>
      <c r="RFX261" s="84"/>
      <c r="RFY261" s="84"/>
      <c r="RFZ261" s="84"/>
      <c r="RGA261" s="84"/>
      <c r="RGB261" s="84"/>
      <c r="RGC261" s="84"/>
      <c r="RGD261" s="84"/>
      <c r="RGE261" s="84"/>
      <c r="RGF261" s="84"/>
      <c r="RGG261" s="84"/>
      <c r="RGH261" s="84"/>
      <c r="RGI261" s="84"/>
      <c r="RGJ261" s="84"/>
      <c r="RGK261" s="84"/>
      <c r="RGL261" s="84"/>
      <c r="RGM261" s="84"/>
      <c r="RGN261" s="84"/>
      <c r="RGO261" s="84"/>
      <c r="RGP261" s="84"/>
      <c r="RGQ261" s="84"/>
      <c r="RGR261" s="84"/>
      <c r="RGS261" s="84"/>
      <c r="RGT261" s="84"/>
      <c r="RGU261" s="84"/>
      <c r="RGV261" s="84"/>
      <c r="RGW261" s="84"/>
      <c r="RGX261" s="84"/>
      <c r="RGY261" s="84"/>
      <c r="RGZ261" s="84"/>
      <c r="RHA261" s="84"/>
      <c r="RHB261" s="84"/>
      <c r="RHC261" s="84"/>
      <c r="RHD261" s="84"/>
      <c r="RHE261" s="84"/>
      <c r="RHF261" s="84"/>
      <c r="RHG261" s="84"/>
      <c r="RHH261" s="84"/>
      <c r="RHI261" s="84"/>
      <c r="RHJ261" s="84"/>
      <c r="RHK261" s="84"/>
      <c r="RHL261" s="84"/>
      <c r="RHM261" s="84"/>
      <c r="RHN261" s="84"/>
      <c r="RHO261" s="84"/>
      <c r="RHP261" s="84"/>
      <c r="RHQ261" s="84"/>
      <c r="RHR261" s="84"/>
      <c r="RHS261" s="84"/>
      <c r="RHT261" s="84"/>
      <c r="RHU261" s="84"/>
      <c r="RHV261" s="84"/>
      <c r="RHW261" s="84"/>
      <c r="RHX261" s="84"/>
      <c r="RHY261" s="84"/>
      <c r="RHZ261" s="84"/>
      <c r="RIA261" s="84"/>
      <c r="RIB261" s="84"/>
      <c r="RIC261" s="84"/>
      <c r="RID261" s="84"/>
      <c r="RIE261" s="84"/>
      <c r="RIF261" s="84"/>
      <c r="RIG261" s="84"/>
      <c r="RIH261" s="84"/>
      <c r="RII261" s="84"/>
      <c r="RIJ261" s="84"/>
      <c r="RIK261" s="84"/>
      <c r="RIL261" s="84"/>
      <c r="RIM261" s="84"/>
      <c r="RIN261" s="84"/>
      <c r="RIO261" s="84"/>
      <c r="RIP261" s="84"/>
      <c r="RIQ261" s="84"/>
      <c r="RIR261" s="84"/>
      <c r="RIS261" s="84"/>
      <c r="RIT261" s="84"/>
      <c r="RIU261" s="84"/>
      <c r="RIV261" s="84"/>
      <c r="RIW261" s="84"/>
      <c r="RIX261" s="84"/>
      <c r="RIY261" s="84"/>
      <c r="RIZ261" s="84"/>
      <c r="RJA261" s="84"/>
      <c r="RJB261" s="84"/>
      <c r="RJC261" s="84"/>
      <c r="RJD261" s="84"/>
      <c r="RJE261" s="84"/>
      <c r="RJF261" s="84"/>
      <c r="RJG261" s="84"/>
      <c r="RJH261" s="84"/>
      <c r="RJI261" s="84"/>
      <c r="RJJ261" s="84"/>
      <c r="RJK261" s="84"/>
      <c r="RJL261" s="84"/>
      <c r="RJM261" s="84"/>
      <c r="RJN261" s="84"/>
      <c r="RJO261" s="84"/>
      <c r="RJP261" s="84"/>
      <c r="RJQ261" s="84"/>
      <c r="RJR261" s="84"/>
      <c r="RJS261" s="84"/>
      <c r="RJT261" s="84"/>
      <c r="RJU261" s="84"/>
      <c r="RJV261" s="84"/>
      <c r="RJW261" s="84"/>
      <c r="RJX261" s="84"/>
      <c r="RJY261" s="84"/>
      <c r="RJZ261" s="84"/>
      <c r="RKA261" s="84"/>
      <c r="RKB261" s="84"/>
      <c r="RKC261" s="84"/>
      <c r="RKD261" s="84"/>
      <c r="RKE261" s="84"/>
      <c r="RKF261" s="84"/>
      <c r="RKG261" s="84"/>
      <c r="RKH261" s="84"/>
      <c r="RKI261" s="84"/>
      <c r="RKJ261" s="84"/>
      <c r="RKK261" s="84"/>
      <c r="RKL261" s="84"/>
      <c r="RKM261" s="84"/>
      <c r="RKN261" s="84"/>
      <c r="RKO261" s="84"/>
      <c r="RKP261" s="84"/>
      <c r="RKQ261" s="84"/>
      <c r="RKR261" s="84"/>
      <c r="RKS261" s="84"/>
      <c r="RKT261" s="84"/>
      <c r="RKU261" s="84"/>
      <c r="RKV261" s="84"/>
      <c r="RKW261" s="84"/>
      <c r="RKX261" s="84"/>
      <c r="RKY261" s="84"/>
      <c r="RKZ261" s="84"/>
      <c r="RLA261" s="84"/>
      <c r="RLB261" s="84"/>
      <c r="RLC261" s="84"/>
      <c r="RLD261" s="84"/>
      <c r="RLE261" s="84"/>
      <c r="RLF261" s="84"/>
      <c r="RLG261" s="84"/>
      <c r="RLH261" s="84"/>
      <c r="RLI261" s="84"/>
      <c r="RLJ261" s="84"/>
      <c r="RLK261" s="84"/>
      <c r="RLL261" s="84"/>
      <c r="RLM261" s="84"/>
      <c r="RLN261" s="84"/>
      <c r="RLO261" s="84"/>
      <c r="RLP261" s="84"/>
      <c r="RLQ261" s="84"/>
      <c r="RLR261" s="84"/>
      <c r="RLS261" s="84"/>
      <c r="RLT261" s="84"/>
      <c r="RLU261" s="84"/>
      <c r="RLV261" s="84"/>
      <c r="RLW261" s="84"/>
      <c r="RLX261" s="84"/>
      <c r="RLY261" s="84"/>
      <c r="RLZ261" s="84"/>
      <c r="RMA261" s="84"/>
      <c r="RMB261" s="84"/>
      <c r="RMC261" s="84"/>
      <c r="RMD261" s="84"/>
      <c r="RME261" s="84"/>
      <c r="RMF261" s="84"/>
      <c r="RMG261" s="84"/>
      <c r="RMH261" s="84"/>
      <c r="RMI261" s="84"/>
      <c r="RMJ261" s="84"/>
      <c r="RMK261" s="84"/>
      <c r="RML261" s="84"/>
      <c r="RMM261" s="84"/>
      <c r="RMN261" s="84"/>
      <c r="RMO261" s="84"/>
      <c r="RMP261" s="84"/>
      <c r="RMQ261" s="84"/>
      <c r="RMR261" s="84"/>
      <c r="RMS261" s="84"/>
      <c r="RMT261" s="84"/>
      <c r="RMU261" s="84"/>
      <c r="RMV261" s="84"/>
      <c r="RMW261" s="84"/>
      <c r="RMX261" s="84"/>
      <c r="RMY261" s="84"/>
      <c r="RMZ261" s="84"/>
      <c r="RNA261" s="84"/>
      <c r="RNB261" s="84"/>
      <c r="RNC261" s="84"/>
      <c r="RND261" s="84"/>
      <c r="RNE261" s="84"/>
      <c r="RNF261" s="84"/>
      <c r="RNG261" s="84"/>
      <c r="RNH261" s="84"/>
      <c r="RNI261" s="84"/>
      <c r="RNJ261" s="84"/>
      <c r="RNK261" s="84"/>
      <c r="RNL261" s="84"/>
      <c r="RNM261" s="84"/>
      <c r="RNN261" s="84"/>
      <c r="RNO261" s="84"/>
      <c r="RNP261" s="84"/>
      <c r="RNQ261" s="84"/>
      <c r="RNR261" s="84"/>
      <c r="RNS261" s="84"/>
      <c r="RNT261" s="84"/>
      <c r="RNU261" s="84"/>
      <c r="RNV261" s="84"/>
      <c r="RNW261" s="84"/>
      <c r="RNX261" s="84"/>
      <c r="RNY261" s="84"/>
      <c r="RNZ261" s="84"/>
      <c r="ROA261" s="84"/>
      <c r="ROB261" s="84"/>
      <c r="ROC261" s="84"/>
      <c r="ROD261" s="84"/>
      <c r="ROE261" s="84"/>
      <c r="ROF261" s="84"/>
      <c r="ROG261" s="84"/>
      <c r="ROH261" s="84"/>
      <c r="ROI261" s="84"/>
      <c r="ROJ261" s="84"/>
      <c r="ROK261" s="84"/>
      <c r="ROL261" s="84"/>
      <c r="ROM261" s="84"/>
      <c r="RON261" s="84"/>
      <c r="ROO261" s="84"/>
      <c r="ROP261" s="84"/>
      <c r="ROQ261" s="84"/>
      <c r="ROR261" s="84"/>
      <c r="ROS261" s="84"/>
      <c r="ROT261" s="84"/>
      <c r="ROU261" s="84"/>
      <c r="ROV261" s="84"/>
      <c r="ROW261" s="84"/>
      <c r="ROX261" s="84"/>
      <c r="ROY261" s="84"/>
      <c r="ROZ261" s="84"/>
      <c r="RPA261" s="84"/>
      <c r="RPB261" s="84"/>
      <c r="RPC261" s="84"/>
      <c r="RPD261" s="84"/>
      <c r="RPE261" s="84"/>
      <c r="RPF261" s="84"/>
      <c r="RPG261" s="84"/>
      <c r="RPH261" s="84"/>
      <c r="RPI261" s="84"/>
      <c r="RPJ261" s="84"/>
      <c r="RPK261" s="84"/>
      <c r="RPL261" s="84"/>
      <c r="RPM261" s="84"/>
      <c r="RPN261" s="84"/>
      <c r="RPO261" s="84"/>
      <c r="RPP261" s="84"/>
      <c r="RPQ261" s="84"/>
      <c r="RPR261" s="84"/>
      <c r="RPS261" s="84"/>
      <c r="RPT261" s="84"/>
      <c r="RPU261" s="84"/>
      <c r="RPV261" s="84"/>
      <c r="RPW261" s="84"/>
      <c r="RPX261" s="84"/>
      <c r="RPY261" s="84"/>
      <c r="RPZ261" s="84"/>
      <c r="RQA261" s="84"/>
      <c r="RQB261" s="84"/>
      <c r="RQC261" s="84"/>
      <c r="RQD261" s="84"/>
      <c r="RQE261" s="84"/>
      <c r="RQF261" s="84"/>
      <c r="RQG261" s="84"/>
      <c r="RQH261" s="84"/>
      <c r="RQI261" s="84"/>
      <c r="RQJ261" s="84"/>
      <c r="RQK261" s="84"/>
      <c r="RQL261" s="84"/>
      <c r="RQM261" s="84"/>
      <c r="RQN261" s="84"/>
      <c r="RQO261" s="84"/>
      <c r="RQP261" s="84"/>
      <c r="RQQ261" s="84"/>
      <c r="RQR261" s="84"/>
      <c r="RQS261" s="84"/>
      <c r="RQT261" s="84"/>
      <c r="RQU261" s="84"/>
      <c r="RQV261" s="84"/>
      <c r="RQW261" s="84"/>
      <c r="RQX261" s="84"/>
      <c r="RQY261" s="84"/>
      <c r="RQZ261" s="84"/>
      <c r="RRA261" s="84"/>
      <c r="RRB261" s="84"/>
      <c r="RRC261" s="84"/>
      <c r="RRD261" s="84"/>
      <c r="RRE261" s="84"/>
      <c r="RRF261" s="84"/>
      <c r="RRG261" s="84"/>
      <c r="RRH261" s="84"/>
      <c r="RRI261" s="84"/>
      <c r="RRJ261" s="84"/>
      <c r="RRK261" s="84"/>
      <c r="RRL261" s="84"/>
      <c r="RRM261" s="84"/>
      <c r="RRN261" s="84"/>
      <c r="RRO261" s="84"/>
      <c r="RRP261" s="84"/>
      <c r="RRQ261" s="84"/>
      <c r="RRR261" s="84"/>
      <c r="RRS261" s="84"/>
      <c r="RRT261" s="84"/>
      <c r="RRU261" s="84"/>
      <c r="RRV261" s="84"/>
      <c r="RRW261" s="84"/>
      <c r="RRX261" s="84"/>
      <c r="RRY261" s="84"/>
      <c r="RRZ261" s="84"/>
      <c r="RSA261" s="84"/>
      <c r="RSB261" s="84"/>
      <c r="RSC261" s="84"/>
      <c r="RSD261" s="84"/>
      <c r="RSE261" s="84"/>
      <c r="RSF261" s="84"/>
      <c r="RSG261" s="84"/>
      <c r="RSH261" s="84"/>
      <c r="RSI261" s="84"/>
      <c r="RSJ261" s="84"/>
      <c r="RSK261" s="84"/>
      <c r="RSL261" s="84"/>
      <c r="RSM261" s="84"/>
      <c r="RSN261" s="84"/>
      <c r="RSO261" s="84"/>
      <c r="RSP261" s="84"/>
      <c r="RSQ261" s="84"/>
      <c r="RSR261" s="84"/>
      <c r="RSS261" s="84"/>
      <c r="RST261" s="84"/>
      <c r="RSU261" s="84"/>
      <c r="RSV261" s="84"/>
      <c r="RSW261" s="84"/>
      <c r="RSX261" s="84"/>
      <c r="RSY261" s="84"/>
      <c r="RSZ261" s="84"/>
      <c r="RTA261" s="84"/>
      <c r="RTB261" s="84"/>
      <c r="RTC261" s="84"/>
      <c r="RTD261" s="84"/>
      <c r="RTE261" s="84"/>
      <c r="RTF261" s="84"/>
      <c r="RTG261" s="84"/>
      <c r="RTH261" s="84"/>
      <c r="RTI261" s="84"/>
      <c r="RTJ261" s="84"/>
      <c r="RTK261" s="84"/>
      <c r="RTL261" s="84"/>
      <c r="RTM261" s="84"/>
      <c r="RTN261" s="84"/>
      <c r="RTO261" s="84"/>
      <c r="RTP261" s="84"/>
      <c r="RTQ261" s="84"/>
      <c r="RTR261" s="84"/>
      <c r="RTS261" s="84"/>
      <c r="RTT261" s="84"/>
      <c r="RTU261" s="84"/>
      <c r="RTV261" s="84"/>
      <c r="RTW261" s="84"/>
      <c r="RTX261" s="84"/>
      <c r="RTY261" s="84"/>
      <c r="RTZ261" s="84"/>
      <c r="RUA261" s="84"/>
      <c r="RUB261" s="84"/>
      <c r="RUC261" s="84"/>
      <c r="RUD261" s="84"/>
      <c r="RUE261" s="84"/>
      <c r="RUF261" s="84"/>
      <c r="RUG261" s="84"/>
      <c r="RUH261" s="84"/>
      <c r="RUI261" s="84"/>
      <c r="RUJ261" s="84"/>
      <c r="RUK261" s="84"/>
      <c r="RUL261" s="84"/>
      <c r="RUM261" s="84"/>
      <c r="RUN261" s="84"/>
      <c r="RUO261" s="84"/>
      <c r="RUP261" s="84"/>
      <c r="RUQ261" s="84"/>
      <c r="RUR261" s="84"/>
      <c r="RUS261" s="84"/>
      <c r="RUT261" s="84"/>
      <c r="RUU261" s="84"/>
      <c r="RUV261" s="84"/>
      <c r="RUW261" s="84"/>
      <c r="RUX261" s="84"/>
      <c r="RUY261" s="84"/>
      <c r="RUZ261" s="84"/>
      <c r="RVA261" s="84"/>
      <c r="RVB261" s="84"/>
      <c r="RVC261" s="84"/>
      <c r="RVD261" s="84"/>
      <c r="RVE261" s="84"/>
      <c r="RVF261" s="84"/>
      <c r="RVG261" s="84"/>
      <c r="RVH261" s="84"/>
      <c r="RVI261" s="84"/>
      <c r="RVJ261" s="84"/>
      <c r="RVK261" s="84"/>
      <c r="RVL261" s="84"/>
      <c r="RVM261" s="84"/>
      <c r="RVN261" s="84"/>
      <c r="RVO261" s="84"/>
      <c r="RVP261" s="84"/>
      <c r="RVQ261" s="84"/>
      <c r="RVR261" s="84"/>
      <c r="RVS261" s="84"/>
      <c r="RVT261" s="84"/>
      <c r="RVU261" s="84"/>
      <c r="RVV261" s="84"/>
      <c r="RVW261" s="84"/>
      <c r="RVX261" s="84"/>
      <c r="RVY261" s="84"/>
      <c r="RVZ261" s="84"/>
      <c r="RWA261" s="84"/>
      <c r="RWB261" s="84"/>
      <c r="RWC261" s="84"/>
      <c r="RWD261" s="84"/>
      <c r="RWE261" s="84"/>
      <c r="RWF261" s="84"/>
      <c r="RWG261" s="84"/>
      <c r="RWH261" s="84"/>
      <c r="RWI261" s="84"/>
      <c r="RWJ261" s="84"/>
      <c r="RWK261" s="84"/>
      <c r="RWL261" s="84"/>
      <c r="RWM261" s="84"/>
      <c r="RWN261" s="84"/>
      <c r="RWO261" s="84"/>
      <c r="RWP261" s="84"/>
      <c r="RWQ261" s="84"/>
      <c r="RWR261" s="84"/>
      <c r="RWS261" s="84"/>
      <c r="RWT261" s="84"/>
      <c r="RWU261" s="84"/>
      <c r="RWV261" s="84"/>
      <c r="RWW261" s="84"/>
      <c r="RWX261" s="84"/>
      <c r="RWY261" s="84"/>
      <c r="RWZ261" s="84"/>
      <c r="RXA261" s="84"/>
      <c r="RXB261" s="84"/>
      <c r="RXC261" s="84"/>
      <c r="RXD261" s="84"/>
      <c r="RXE261" s="84"/>
      <c r="RXF261" s="84"/>
      <c r="RXG261" s="84"/>
      <c r="RXH261" s="84"/>
      <c r="RXI261" s="84"/>
      <c r="RXJ261" s="84"/>
      <c r="RXK261" s="84"/>
      <c r="RXL261" s="84"/>
      <c r="RXM261" s="84"/>
      <c r="RXN261" s="84"/>
      <c r="RXO261" s="84"/>
      <c r="RXP261" s="84"/>
      <c r="RXQ261" s="84"/>
      <c r="RXR261" s="84"/>
      <c r="RXS261" s="84"/>
      <c r="RXT261" s="84"/>
      <c r="RXU261" s="84"/>
      <c r="RXV261" s="84"/>
      <c r="RXW261" s="84"/>
      <c r="RXX261" s="84"/>
      <c r="RXY261" s="84"/>
      <c r="RXZ261" s="84"/>
      <c r="RYA261" s="84"/>
      <c r="RYB261" s="84"/>
      <c r="RYC261" s="84"/>
      <c r="RYD261" s="84"/>
      <c r="RYE261" s="84"/>
      <c r="RYF261" s="84"/>
      <c r="RYG261" s="84"/>
      <c r="RYH261" s="84"/>
      <c r="RYI261" s="84"/>
      <c r="RYJ261" s="84"/>
      <c r="RYK261" s="84"/>
      <c r="RYL261" s="84"/>
      <c r="RYM261" s="84"/>
      <c r="RYN261" s="84"/>
      <c r="RYO261" s="84"/>
      <c r="RYP261" s="84"/>
      <c r="RYQ261" s="84"/>
      <c r="RYR261" s="84"/>
      <c r="RYS261" s="84"/>
      <c r="RYT261" s="84"/>
      <c r="RYU261" s="84"/>
      <c r="RYV261" s="84"/>
      <c r="RYW261" s="84"/>
      <c r="RYX261" s="84"/>
      <c r="RYY261" s="84"/>
      <c r="RYZ261" s="84"/>
      <c r="RZA261" s="84"/>
      <c r="RZB261" s="84"/>
      <c r="RZC261" s="84"/>
      <c r="RZD261" s="84"/>
      <c r="RZE261" s="84"/>
      <c r="RZF261" s="84"/>
      <c r="RZG261" s="84"/>
      <c r="RZH261" s="84"/>
      <c r="RZI261" s="84"/>
      <c r="RZJ261" s="84"/>
      <c r="RZK261" s="84"/>
      <c r="RZL261" s="84"/>
      <c r="RZM261" s="84"/>
      <c r="RZN261" s="84"/>
      <c r="RZO261" s="84"/>
      <c r="RZP261" s="84"/>
      <c r="RZQ261" s="84"/>
      <c r="RZR261" s="84"/>
      <c r="RZS261" s="84"/>
      <c r="RZT261" s="84"/>
      <c r="RZU261" s="84"/>
      <c r="RZV261" s="84"/>
      <c r="RZW261" s="84"/>
      <c r="RZX261" s="84"/>
      <c r="RZY261" s="84"/>
      <c r="RZZ261" s="84"/>
      <c r="SAA261" s="84"/>
      <c r="SAB261" s="84"/>
      <c r="SAC261" s="84"/>
      <c r="SAD261" s="84"/>
      <c r="SAE261" s="84"/>
      <c r="SAF261" s="84"/>
      <c r="SAG261" s="84"/>
      <c r="SAH261" s="84"/>
      <c r="SAI261" s="84"/>
      <c r="SAJ261" s="84"/>
      <c r="SAK261" s="84"/>
      <c r="SAL261" s="84"/>
      <c r="SAM261" s="84"/>
      <c r="SAN261" s="84"/>
      <c r="SAO261" s="84"/>
      <c r="SAP261" s="84"/>
      <c r="SAQ261" s="84"/>
      <c r="SAR261" s="84"/>
      <c r="SAS261" s="84"/>
      <c r="SAT261" s="84"/>
      <c r="SAU261" s="84"/>
      <c r="SAV261" s="84"/>
      <c r="SAW261" s="84"/>
      <c r="SAX261" s="84"/>
      <c r="SAY261" s="84"/>
      <c r="SAZ261" s="84"/>
      <c r="SBA261" s="84"/>
      <c r="SBB261" s="84"/>
      <c r="SBC261" s="84"/>
      <c r="SBD261" s="84"/>
      <c r="SBE261" s="84"/>
      <c r="SBF261" s="84"/>
      <c r="SBG261" s="84"/>
      <c r="SBH261" s="84"/>
      <c r="SBI261" s="84"/>
      <c r="SBJ261" s="84"/>
      <c r="SBK261" s="84"/>
      <c r="SBL261" s="84"/>
      <c r="SBM261" s="84"/>
      <c r="SBN261" s="84"/>
      <c r="SBO261" s="84"/>
      <c r="SBP261" s="84"/>
      <c r="SBQ261" s="84"/>
      <c r="SBR261" s="84"/>
      <c r="SBS261" s="84"/>
      <c r="SBT261" s="84"/>
      <c r="SBU261" s="84"/>
      <c r="SBV261" s="84"/>
      <c r="SBW261" s="84"/>
      <c r="SBX261" s="84"/>
      <c r="SBY261" s="84"/>
      <c r="SBZ261" s="84"/>
      <c r="SCA261" s="84"/>
      <c r="SCB261" s="84"/>
      <c r="SCC261" s="84"/>
      <c r="SCD261" s="84"/>
      <c r="SCE261" s="84"/>
      <c r="SCF261" s="84"/>
      <c r="SCG261" s="84"/>
      <c r="SCH261" s="84"/>
      <c r="SCI261" s="84"/>
      <c r="SCJ261" s="84"/>
      <c r="SCK261" s="84"/>
      <c r="SCL261" s="84"/>
      <c r="SCM261" s="84"/>
      <c r="SCN261" s="84"/>
      <c r="SCO261" s="84"/>
      <c r="SCP261" s="84"/>
      <c r="SCQ261" s="84"/>
      <c r="SCR261" s="84"/>
      <c r="SCS261" s="84"/>
      <c r="SCT261" s="84"/>
      <c r="SCU261" s="84"/>
      <c r="SCV261" s="84"/>
      <c r="SCW261" s="84"/>
      <c r="SCX261" s="84"/>
      <c r="SCY261" s="84"/>
      <c r="SCZ261" s="84"/>
      <c r="SDA261" s="84"/>
      <c r="SDB261" s="84"/>
      <c r="SDC261" s="84"/>
      <c r="SDD261" s="84"/>
      <c r="SDE261" s="84"/>
      <c r="SDF261" s="84"/>
      <c r="SDG261" s="84"/>
      <c r="SDH261" s="84"/>
      <c r="SDI261" s="84"/>
      <c r="SDJ261" s="84"/>
      <c r="SDK261" s="84"/>
      <c r="SDL261" s="84"/>
      <c r="SDM261" s="84"/>
      <c r="SDN261" s="84"/>
      <c r="SDO261" s="84"/>
      <c r="SDP261" s="84"/>
      <c r="SDQ261" s="84"/>
      <c r="SDR261" s="84"/>
      <c r="SDS261" s="84"/>
      <c r="SDT261" s="84"/>
      <c r="SDU261" s="84"/>
      <c r="SDV261" s="84"/>
      <c r="SDW261" s="84"/>
      <c r="SDX261" s="84"/>
      <c r="SDY261" s="84"/>
      <c r="SDZ261" s="84"/>
      <c r="SEA261" s="84"/>
      <c r="SEB261" s="84"/>
      <c r="SEC261" s="84"/>
      <c r="SED261" s="84"/>
      <c r="SEE261" s="84"/>
      <c r="SEF261" s="84"/>
      <c r="SEG261" s="84"/>
      <c r="SEH261" s="84"/>
      <c r="SEI261" s="84"/>
      <c r="SEJ261" s="84"/>
      <c r="SEK261" s="84"/>
      <c r="SEL261" s="84"/>
      <c r="SEM261" s="84"/>
      <c r="SEN261" s="84"/>
      <c r="SEO261" s="84"/>
      <c r="SEP261" s="84"/>
      <c r="SEQ261" s="84"/>
      <c r="SER261" s="84"/>
      <c r="SES261" s="84"/>
      <c r="SET261" s="84"/>
      <c r="SEU261" s="84"/>
      <c r="SEV261" s="84"/>
      <c r="SEW261" s="84"/>
      <c r="SEX261" s="84"/>
      <c r="SEY261" s="84"/>
      <c r="SEZ261" s="84"/>
      <c r="SFA261" s="84"/>
      <c r="SFB261" s="84"/>
      <c r="SFC261" s="84"/>
      <c r="SFD261" s="84"/>
      <c r="SFE261" s="84"/>
      <c r="SFF261" s="84"/>
      <c r="SFG261" s="84"/>
      <c r="SFH261" s="84"/>
      <c r="SFI261" s="84"/>
      <c r="SFJ261" s="84"/>
      <c r="SFK261" s="84"/>
      <c r="SFL261" s="84"/>
      <c r="SFM261" s="84"/>
      <c r="SFN261" s="84"/>
      <c r="SFO261" s="84"/>
      <c r="SFP261" s="84"/>
      <c r="SFQ261" s="84"/>
      <c r="SFR261" s="84"/>
      <c r="SFS261" s="84"/>
      <c r="SFT261" s="84"/>
      <c r="SFU261" s="84"/>
      <c r="SFV261" s="84"/>
      <c r="SFW261" s="84"/>
      <c r="SFX261" s="84"/>
      <c r="SFY261" s="84"/>
      <c r="SFZ261" s="84"/>
      <c r="SGA261" s="84"/>
      <c r="SGB261" s="84"/>
      <c r="SGC261" s="84"/>
      <c r="SGD261" s="84"/>
      <c r="SGE261" s="84"/>
      <c r="SGF261" s="84"/>
      <c r="SGG261" s="84"/>
      <c r="SGH261" s="84"/>
      <c r="SGI261" s="84"/>
      <c r="SGJ261" s="84"/>
      <c r="SGK261" s="84"/>
      <c r="SGL261" s="84"/>
      <c r="SGM261" s="84"/>
      <c r="SGN261" s="84"/>
      <c r="SGO261" s="84"/>
      <c r="SGP261" s="84"/>
      <c r="SGQ261" s="84"/>
      <c r="SGR261" s="84"/>
      <c r="SGS261" s="84"/>
      <c r="SGT261" s="84"/>
      <c r="SGU261" s="84"/>
      <c r="SGV261" s="84"/>
      <c r="SGW261" s="84"/>
      <c r="SGX261" s="84"/>
      <c r="SGY261" s="84"/>
      <c r="SGZ261" s="84"/>
      <c r="SHA261" s="84"/>
      <c r="SHB261" s="84"/>
      <c r="SHC261" s="84"/>
      <c r="SHD261" s="84"/>
      <c r="SHE261" s="84"/>
      <c r="SHF261" s="84"/>
      <c r="SHG261" s="84"/>
      <c r="SHH261" s="84"/>
      <c r="SHI261" s="84"/>
      <c r="SHJ261" s="84"/>
      <c r="SHK261" s="84"/>
      <c r="SHL261" s="84"/>
      <c r="SHM261" s="84"/>
      <c r="SHN261" s="84"/>
      <c r="SHO261" s="84"/>
      <c r="SHP261" s="84"/>
      <c r="SHQ261" s="84"/>
      <c r="SHR261" s="84"/>
      <c r="SHS261" s="84"/>
      <c r="SHT261" s="84"/>
      <c r="SHU261" s="84"/>
      <c r="SHV261" s="84"/>
      <c r="SHW261" s="84"/>
      <c r="SHX261" s="84"/>
      <c r="SHY261" s="84"/>
      <c r="SHZ261" s="84"/>
      <c r="SIA261" s="84"/>
      <c r="SIB261" s="84"/>
      <c r="SIC261" s="84"/>
      <c r="SID261" s="84"/>
      <c r="SIE261" s="84"/>
      <c r="SIF261" s="84"/>
      <c r="SIG261" s="84"/>
      <c r="SIH261" s="84"/>
      <c r="SII261" s="84"/>
      <c r="SIJ261" s="84"/>
      <c r="SIK261" s="84"/>
      <c r="SIL261" s="84"/>
      <c r="SIM261" s="84"/>
      <c r="SIN261" s="84"/>
      <c r="SIO261" s="84"/>
      <c r="SIP261" s="84"/>
      <c r="SIQ261" s="84"/>
      <c r="SIR261" s="84"/>
      <c r="SIS261" s="84"/>
      <c r="SIT261" s="84"/>
      <c r="SIU261" s="84"/>
      <c r="SIV261" s="84"/>
      <c r="SIW261" s="84"/>
      <c r="SIX261" s="84"/>
      <c r="SIY261" s="84"/>
      <c r="SIZ261" s="84"/>
      <c r="SJA261" s="84"/>
      <c r="SJB261" s="84"/>
      <c r="SJC261" s="84"/>
      <c r="SJD261" s="84"/>
      <c r="SJE261" s="84"/>
      <c r="SJF261" s="84"/>
      <c r="SJG261" s="84"/>
      <c r="SJH261" s="84"/>
      <c r="SJI261" s="84"/>
      <c r="SJJ261" s="84"/>
      <c r="SJK261" s="84"/>
      <c r="SJL261" s="84"/>
      <c r="SJM261" s="84"/>
      <c r="SJN261" s="84"/>
      <c r="SJO261" s="84"/>
      <c r="SJP261" s="84"/>
      <c r="SJQ261" s="84"/>
      <c r="SJR261" s="84"/>
      <c r="SJS261" s="84"/>
      <c r="SJT261" s="84"/>
      <c r="SJU261" s="84"/>
      <c r="SJV261" s="84"/>
      <c r="SJW261" s="84"/>
      <c r="SJX261" s="84"/>
      <c r="SJY261" s="84"/>
      <c r="SJZ261" s="84"/>
      <c r="SKA261" s="84"/>
      <c r="SKB261" s="84"/>
      <c r="SKC261" s="84"/>
      <c r="SKD261" s="84"/>
      <c r="SKE261" s="84"/>
      <c r="SKF261" s="84"/>
      <c r="SKG261" s="84"/>
      <c r="SKH261" s="84"/>
      <c r="SKI261" s="84"/>
      <c r="SKJ261" s="84"/>
      <c r="SKK261" s="84"/>
      <c r="SKL261" s="84"/>
      <c r="SKM261" s="84"/>
      <c r="SKN261" s="84"/>
      <c r="SKO261" s="84"/>
      <c r="SKP261" s="84"/>
      <c r="SKQ261" s="84"/>
      <c r="SKR261" s="84"/>
      <c r="SKS261" s="84"/>
      <c r="SKT261" s="84"/>
      <c r="SKU261" s="84"/>
      <c r="SKV261" s="84"/>
      <c r="SKW261" s="84"/>
      <c r="SKX261" s="84"/>
      <c r="SKY261" s="84"/>
      <c r="SKZ261" s="84"/>
      <c r="SLA261" s="84"/>
      <c r="SLB261" s="84"/>
      <c r="SLC261" s="84"/>
      <c r="SLD261" s="84"/>
      <c r="SLE261" s="84"/>
      <c r="SLF261" s="84"/>
      <c r="SLG261" s="84"/>
      <c r="SLH261" s="84"/>
      <c r="SLI261" s="84"/>
      <c r="SLJ261" s="84"/>
      <c r="SLK261" s="84"/>
      <c r="SLL261" s="84"/>
      <c r="SLM261" s="84"/>
      <c r="SLN261" s="84"/>
      <c r="SLO261" s="84"/>
      <c r="SLP261" s="84"/>
      <c r="SLQ261" s="84"/>
      <c r="SLR261" s="84"/>
      <c r="SLS261" s="84"/>
      <c r="SLT261" s="84"/>
      <c r="SLU261" s="84"/>
      <c r="SLV261" s="84"/>
      <c r="SLW261" s="84"/>
      <c r="SLX261" s="84"/>
      <c r="SLY261" s="84"/>
      <c r="SLZ261" s="84"/>
      <c r="SMA261" s="84"/>
      <c r="SMB261" s="84"/>
      <c r="SMC261" s="84"/>
      <c r="SMD261" s="84"/>
      <c r="SME261" s="84"/>
      <c r="SMF261" s="84"/>
      <c r="SMG261" s="84"/>
      <c r="SMH261" s="84"/>
      <c r="SMI261" s="84"/>
      <c r="SMJ261" s="84"/>
      <c r="SMK261" s="84"/>
      <c r="SML261" s="84"/>
      <c r="SMM261" s="84"/>
      <c r="SMN261" s="84"/>
      <c r="SMO261" s="84"/>
      <c r="SMP261" s="84"/>
      <c r="SMQ261" s="84"/>
      <c r="SMR261" s="84"/>
      <c r="SMS261" s="84"/>
      <c r="SMT261" s="84"/>
      <c r="SMU261" s="84"/>
      <c r="SMV261" s="84"/>
      <c r="SMW261" s="84"/>
      <c r="SMX261" s="84"/>
      <c r="SMY261" s="84"/>
      <c r="SMZ261" s="84"/>
      <c r="SNA261" s="84"/>
      <c r="SNB261" s="84"/>
      <c r="SNC261" s="84"/>
      <c r="SND261" s="84"/>
      <c r="SNE261" s="84"/>
      <c r="SNF261" s="84"/>
      <c r="SNG261" s="84"/>
      <c r="SNH261" s="84"/>
      <c r="SNI261" s="84"/>
      <c r="SNJ261" s="84"/>
      <c r="SNK261" s="84"/>
      <c r="SNL261" s="84"/>
      <c r="SNM261" s="84"/>
      <c r="SNN261" s="84"/>
      <c r="SNO261" s="84"/>
      <c r="SNP261" s="84"/>
      <c r="SNQ261" s="84"/>
      <c r="SNR261" s="84"/>
      <c r="SNS261" s="84"/>
      <c r="SNT261" s="84"/>
      <c r="SNU261" s="84"/>
      <c r="SNV261" s="84"/>
      <c r="SNW261" s="84"/>
      <c r="SNX261" s="84"/>
      <c r="SNY261" s="84"/>
      <c r="SNZ261" s="84"/>
      <c r="SOA261" s="84"/>
      <c r="SOB261" s="84"/>
      <c r="SOC261" s="84"/>
      <c r="SOD261" s="84"/>
      <c r="SOE261" s="84"/>
      <c r="SOF261" s="84"/>
      <c r="SOG261" s="84"/>
      <c r="SOH261" s="84"/>
      <c r="SOI261" s="84"/>
      <c r="SOJ261" s="84"/>
      <c r="SOK261" s="84"/>
      <c r="SOL261" s="84"/>
      <c r="SOM261" s="84"/>
      <c r="SON261" s="84"/>
      <c r="SOO261" s="84"/>
      <c r="SOP261" s="84"/>
      <c r="SOQ261" s="84"/>
      <c r="SOR261" s="84"/>
      <c r="SOS261" s="84"/>
      <c r="SOT261" s="84"/>
      <c r="SOU261" s="84"/>
      <c r="SOV261" s="84"/>
      <c r="SOW261" s="84"/>
      <c r="SOX261" s="84"/>
      <c r="SOY261" s="84"/>
      <c r="SOZ261" s="84"/>
      <c r="SPA261" s="84"/>
      <c r="SPB261" s="84"/>
      <c r="SPC261" s="84"/>
      <c r="SPD261" s="84"/>
      <c r="SPE261" s="84"/>
      <c r="SPF261" s="84"/>
      <c r="SPG261" s="84"/>
      <c r="SPH261" s="84"/>
      <c r="SPI261" s="84"/>
      <c r="SPJ261" s="84"/>
      <c r="SPK261" s="84"/>
      <c r="SPL261" s="84"/>
      <c r="SPM261" s="84"/>
      <c r="SPN261" s="84"/>
      <c r="SPO261" s="84"/>
      <c r="SPP261" s="84"/>
      <c r="SPQ261" s="84"/>
      <c r="SPR261" s="84"/>
      <c r="SPS261" s="84"/>
      <c r="SPT261" s="84"/>
      <c r="SPU261" s="84"/>
      <c r="SPV261" s="84"/>
      <c r="SPW261" s="84"/>
      <c r="SPX261" s="84"/>
      <c r="SPY261" s="84"/>
      <c r="SPZ261" s="84"/>
      <c r="SQA261" s="84"/>
      <c r="SQB261" s="84"/>
      <c r="SQC261" s="84"/>
      <c r="SQD261" s="84"/>
      <c r="SQE261" s="84"/>
      <c r="SQF261" s="84"/>
      <c r="SQG261" s="84"/>
      <c r="SQH261" s="84"/>
      <c r="SQI261" s="84"/>
      <c r="SQJ261" s="84"/>
      <c r="SQK261" s="84"/>
      <c r="SQL261" s="84"/>
      <c r="SQM261" s="84"/>
      <c r="SQN261" s="84"/>
      <c r="SQO261" s="84"/>
      <c r="SQP261" s="84"/>
      <c r="SQQ261" s="84"/>
      <c r="SQR261" s="84"/>
      <c r="SQS261" s="84"/>
      <c r="SQT261" s="84"/>
      <c r="SQU261" s="84"/>
      <c r="SQV261" s="84"/>
      <c r="SQW261" s="84"/>
      <c r="SQX261" s="84"/>
      <c r="SQY261" s="84"/>
      <c r="SQZ261" s="84"/>
      <c r="SRA261" s="84"/>
      <c r="SRB261" s="84"/>
      <c r="SRC261" s="84"/>
      <c r="SRD261" s="84"/>
      <c r="SRE261" s="84"/>
      <c r="SRF261" s="84"/>
      <c r="SRG261" s="84"/>
      <c r="SRH261" s="84"/>
      <c r="SRI261" s="84"/>
      <c r="SRJ261" s="84"/>
      <c r="SRK261" s="84"/>
      <c r="SRL261" s="84"/>
      <c r="SRM261" s="84"/>
      <c r="SRN261" s="84"/>
      <c r="SRO261" s="84"/>
      <c r="SRP261" s="84"/>
      <c r="SRQ261" s="84"/>
      <c r="SRR261" s="84"/>
      <c r="SRS261" s="84"/>
      <c r="SRT261" s="84"/>
      <c r="SRU261" s="84"/>
      <c r="SRV261" s="84"/>
      <c r="SRW261" s="84"/>
      <c r="SRX261" s="84"/>
      <c r="SRY261" s="84"/>
      <c r="SRZ261" s="84"/>
      <c r="SSA261" s="84"/>
      <c r="SSB261" s="84"/>
      <c r="SSC261" s="84"/>
      <c r="SSD261" s="84"/>
      <c r="SSE261" s="84"/>
      <c r="SSF261" s="84"/>
      <c r="SSG261" s="84"/>
      <c r="SSH261" s="84"/>
      <c r="SSI261" s="84"/>
      <c r="SSJ261" s="84"/>
      <c r="SSK261" s="84"/>
      <c r="SSL261" s="84"/>
      <c r="SSM261" s="84"/>
      <c r="SSN261" s="84"/>
      <c r="SSO261" s="84"/>
      <c r="SSP261" s="84"/>
      <c r="SSQ261" s="84"/>
      <c r="SSR261" s="84"/>
      <c r="SSS261" s="84"/>
      <c r="SST261" s="84"/>
      <c r="SSU261" s="84"/>
      <c r="SSV261" s="84"/>
      <c r="SSW261" s="84"/>
      <c r="SSX261" s="84"/>
      <c r="SSY261" s="84"/>
      <c r="SSZ261" s="84"/>
      <c r="STA261" s="84"/>
      <c r="STB261" s="84"/>
      <c r="STC261" s="84"/>
      <c r="STD261" s="84"/>
      <c r="STE261" s="84"/>
      <c r="STF261" s="84"/>
      <c r="STG261" s="84"/>
      <c r="STH261" s="84"/>
      <c r="STI261" s="84"/>
      <c r="STJ261" s="84"/>
      <c r="STK261" s="84"/>
      <c r="STL261" s="84"/>
      <c r="STM261" s="84"/>
      <c r="STN261" s="84"/>
      <c r="STO261" s="84"/>
      <c r="STP261" s="84"/>
      <c r="STQ261" s="84"/>
      <c r="STR261" s="84"/>
      <c r="STS261" s="84"/>
      <c r="STT261" s="84"/>
      <c r="STU261" s="84"/>
      <c r="STV261" s="84"/>
      <c r="STW261" s="84"/>
      <c r="STX261" s="84"/>
      <c r="STY261" s="84"/>
      <c r="STZ261" s="84"/>
      <c r="SUA261" s="84"/>
      <c r="SUB261" s="84"/>
      <c r="SUC261" s="84"/>
      <c r="SUD261" s="84"/>
      <c r="SUE261" s="84"/>
      <c r="SUF261" s="84"/>
      <c r="SUG261" s="84"/>
      <c r="SUH261" s="84"/>
      <c r="SUI261" s="84"/>
      <c r="SUJ261" s="84"/>
      <c r="SUK261" s="84"/>
      <c r="SUL261" s="84"/>
      <c r="SUM261" s="84"/>
      <c r="SUN261" s="84"/>
      <c r="SUO261" s="84"/>
      <c r="SUP261" s="84"/>
      <c r="SUQ261" s="84"/>
      <c r="SUR261" s="84"/>
      <c r="SUS261" s="84"/>
      <c r="SUT261" s="84"/>
      <c r="SUU261" s="84"/>
      <c r="SUV261" s="84"/>
      <c r="SUW261" s="84"/>
      <c r="SUX261" s="84"/>
      <c r="SUY261" s="84"/>
      <c r="SUZ261" s="84"/>
      <c r="SVA261" s="84"/>
      <c r="SVB261" s="84"/>
      <c r="SVC261" s="84"/>
      <c r="SVD261" s="84"/>
      <c r="SVE261" s="84"/>
      <c r="SVF261" s="84"/>
      <c r="SVG261" s="84"/>
      <c r="SVH261" s="84"/>
      <c r="SVI261" s="84"/>
      <c r="SVJ261" s="84"/>
      <c r="SVK261" s="84"/>
      <c r="SVL261" s="84"/>
      <c r="SVM261" s="84"/>
      <c r="SVN261" s="84"/>
      <c r="SVO261" s="84"/>
      <c r="SVP261" s="84"/>
      <c r="SVQ261" s="84"/>
      <c r="SVR261" s="84"/>
      <c r="SVS261" s="84"/>
      <c r="SVT261" s="84"/>
      <c r="SVU261" s="84"/>
      <c r="SVV261" s="84"/>
      <c r="SVW261" s="84"/>
      <c r="SVX261" s="84"/>
      <c r="SVY261" s="84"/>
      <c r="SVZ261" s="84"/>
      <c r="SWA261" s="84"/>
      <c r="SWB261" s="84"/>
      <c r="SWC261" s="84"/>
      <c r="SWD261" s="84"/>
      <c r="SWE261" s="84"/>
      <c r="SWF261" s="84"/>
      <c r="SWG261" s="84"/>
      <c r="SWH261" s="84"/>
      <c r="SWI261" s="84"/>
      <c r="SWJ261" s="84"/>
      <c r="SWK261" s="84"/>
      <c r="SWL261" s="84"/>
      <c r="SWM261" s="84"/>
      <c r="SWN261" s="84"/>
      <c r="SWO261" s="84"/>
      <c r="SWP261" s="84"/>
      <c r="SWQ261" s="84"/>
      <c r="SWR261" s="84"/>
      <c r="SWS261" s="84"/>
      <c r="SWT261" s="84"/>
      <c r="SWU261" s="84"/>
      <c r="SWV261" s="84"/>
      <c r="SWW261" s="84"/>
      <c r="SWX261" s="84"/>
      <c r="SWY261" s="84"/>
      <c r="SWZ261" s="84"/>
      <c r="SXA261" s="84"/>
      <c r="SXB261" s="84"/>
      <c r="SXC261" s="84"/>
      <c r="SXD261" s="84"/>
      <c r="SXE261" s="84"/>
      <c r="SXF261" s="84"/>
      <c r="SXG261" s="84"/>
      <c r="SXH261" s="84"/>
      <c r="SXI261" s="84"/>
      <c r="SXJ261" s="84"/>
      <c r="SXK261" s="84"/>
      <c r="SXL261" s="84"/>
      <c r="SXM261" s="84"/>
      <c r="SXN261" s="84"/>
      <c r="SXO261" s="84"/>
      <c r="SXP261" s="84"/>
      <c r="SXQ261" s="84"/>
      <c r="SXR261" s="84"/>
      <c r="SXS261" s="84"/>
      <c r="SXT261" s="84"/>
      <c r="SXU261" s="84"/>
      <c r="SXV261" s="84"/>
      <c r="SXW261" s="84"/>
      <c r="SXX261" s="84"/>
      <c r="SXY261" s="84"/>
      <c r="SXZ261" s="84"/>
      <c r="SYA261" s="84"/>
      <c r="SYB261" s="84"/>
      <c r="SYC261" s="84"/>
      <c r="SYD261" s="84"/>
      <c r="SYE261" s="84"/>
      <c r="SYF261" s="84"/>
      <c r="SYG261" s="84"/>
      <c r="SYH261" s="84"/>
      <c r="SYI261" s="84"/>
      <c r="SYJ261" s="84"/>
      <c r="SYK261" s="84"/>
      <c r="SYL261" s="84"/>
      <c r="SYM261" s="84"/>
      <c r="SYN261" s="84"/>
      <c r="SYO261" s="84"/>
      <c r="SYP261" s="84"/>
      <c r="SYQ261" s="84"/>
      <c r="SYR261" s="84"/>
      <c r="SYS261" s="84"/>
      <c r="SYT261" s="84"/>
      <c r="SYU261" s="84"/>
      <c r="SYV261" s="84"/>
      <c r="SYW261" s="84"/>
      <c r="SYX261" s="84"/>
      <c r="SYY261" s="84"/>
      <c r="SYZ261" s="84"/>
      <c r="SZA261" s="84"/>
      <c r="SZB261" s="84"/>
      <c r="SZC261" s="84"/>
      <c r="SZD261" s="84"/>
      <c r="SZE261" s="84"/>
      <c r="SZF261" s="84"/>
      <c r="SZG261" s="84"/>
      <c r="SZH261" s="84"/>
      <c r="SZI261" s="84"/>
      <c r="SZJ261" s="84"/>
      <c r="SZK261" s="84"/>
      <c r="SZL261" s="84"/>
      <c r="SZM261" s="84"/>
      <c r="SZN261" s="84"/>
      <c r="SZO261" s="84"/>
      <c r="SZP261" s="84"/>
      <c r="SZQ261" s="84"/>
      <c r="SZR261" s="84"/>
      <c r="SZS261" s="84"/>
      <c r="SZT261" s="84"/>
      <c r="SZU261" s="84"/>
      <c r="SZV261" s="84"/>
      <c r="SZW261" s="84"/>
      <c r="SZX261" s="84"/>
      <c r="SZY261" s="84"/>
      <c r="SZZ261" s="84"/>
      <c r="TAA261" s="84"/>
      <c r="TAB261" s="84"/>
      <c r="TAC261" s="84"/>
      <c r="TAD261" s="84"/>
      <c r="TAE261" s="84"/>
      <c r="TAF261" s="84"/>
      <c r="TAG261" s="84"/>
      <c r="TAH261" s="84"/>
      <c r="TAI261" s="84"/>
      <c r="TAJ261" s="84"/>
      <c r="TAK261" s="84"/>
      <c r="TAL261" s="84"/>
      <c r="TAM261" s="84"/>
      <c r="TAN261" s="84"/>
      <c r="TAO261" s="84"/>
      <c r="TAP261" s="84"/>
      <c r="TAQ261" s="84"/>
      <c r="TAR261" s="84"/>
      <c r="TAS261" s="84"/>
      <c r="TAT261" s="84"/>
      <c r="TAU261" s="84"/>
      <c r="TAV261" s="84"/>
      <c r="TAW261" s="84"/>
      <c r="TAX261" s="84"/>
      <c r="TAY261" s="84"/>
      <c r="TAZ261" s="84"/>
      <c r="TBA261" s="84"/>
      <c r="TBB261" s="84"/>
      <c r="TBC261" s="84"/>
      <c r="TBD261" s="84"/>
      <c r="TBE261" s="84"/>
      <c r="TBF261" s="84"/>
      <c r="TBG261" s="84"/>
      <c r="TBH261" s="84"/>
      <c r="TBI261" s="84"/>
      <c r="TBJ261" s="84"/>
      <c r="TBK261" s="84"/>
      <c r="TBL261" s="84"/>
      <c r="TBM261" s="84"/>
      <c r="TBN261" s="84"/>
      <c r="TBO261" s="84"/>
      <c r="TBP261" s="84"/>
      <c r="TBQ261" s="84"/>
      <c r="TBR261" s="84"/>
      <c r="TBS261" s="84"/>
      <c r="TBT261" s="84"/>
      <c r="TBU261" s="84"/>
      <c r="TBV261" s="84"/>
      <c r="TBW261" s="84"/>
      <c r="TBX261" s="84"/>
      <c r="TBY261" s="84"/>
      <c r="TBZ261" s="84"/>
      <c r="TCA261" s="84"/>
      <c r="TCB261" s="84"/>
      <c r="TCC261" s="84"/>
      <c r="TCD261" s="84"/>
      <c r="TCE261" s="84"/>
      <c r="TCF261" s="84"/>
      <c r="TCG261" s="84"/>
      <c r="TCH261" s="84"/>
      <c r="TCI261" s="84"/>
      <c r="TCJ261" s="84"/>
      <c r="TCK261" s="84"/>
      <c r="TCL261" s="84"/>
      <c r="TCM261" s="84"/>
      <c r="TCN261" s="84"/>
      <c r="TCO261" s="84"/>
      <c r="TCP261" s="84"/>
      <c r="TCQ261" s="84"/>
      <c r="TCR261" s="84"/>
      <c r="TCS261" s="84"/>
      <c r="TCT261" s="84"/>
      <c r="TCU261" s="84"/>
      <c r="TCV261" s="84"/>
      <c r="TCW261" s="84"/>
      <c r="TCX261" s="84"/>
      <c r="TCY261" s="84"/>
      <c r="TCZ261" s="84"/>
      <c r="TDA261" s="84"/>
      <c r="TDB261" s="84"/>
      <c r="TDC261" s="84"/>
      <c r="TDD261" s="84"/>
      <c r="TDE261" s="84"/>
      <c r="TDF261" s="84"/>
      <c r="TDG261" s="84"/>
      <c r="TDH261" s="84"/>
      <c r="TDI261" s="84"/>
      <c r="TDJ261" s="84"/>
      <c r="TDK261" s="84"/>
      <c r="TDL261" s="84"/>
      <c r="TDM261" s="84"/>
      <c r="TDN261" s="84"/>
      <c r="TDO261" s="84"/>
      <c r="TDP261" s="84"/>
      <c r="TDQ261" s="84"/>
      <c r="TDR261" s="84"/>
      <c r="TDS261" s="84"/>
      <c r="TDT261" s="84"/>
      <c r="TDU261" s="84"/>
      <c r="TDV261" s="84"/>
      <c r="TDW261" s="84"/>
      <c r="TDX261" s="84"/>
      <c r="TDY261" s="84"/>
      <c r="TDZ261" s="84"/>
      <c r="TEA261" s="84"/>
      <c r="TEB261" s="84"/>
      <c r="TEC261" s="84"/>
      <c r="TED261" s="84"/>
      <c r="TEE261" s="84"/>
      <c r="TEF261" s="84"/>
      <c r="TEG261" s="84"/>
      <c r="TEH261" s="84"/>
      <c r="TEI261" s="84"/>
      <c r="TEJ261" s="84"/>
      <c r="TEK261" s="84"/>
      <c r="TEL261" s="84"/>
      <c r="TEM261" s="84"/>
      <c r="TEN261" s="84"/>
      <c r="TEO261" s="84"/>
      <c r="TEP261" s="84"/>
      <c r="TEQ261" s="84"/>
      <c r="TER261" s="84"/>
      <c r="TES261" s="84"/>
      <c r="TET261" s="84"/>
      <c r="TEU261" s="84"/>
      <c r="TEV261" s="84"/>
      <c r="TEW261" s="84"/>
      <c r="TEX261" s="84"/>
      <c r="TEY261" s="84"/>
      <c r="TEZ261" s="84"/>
      <c r="TFA261" s="84"/>
      <c r="TFB261" s="84"/>
      <c r="TFC261" s="84"/>
      <c r="TFD261" s="84"/>
      <c r="TFE261" s="84"/>
      <c r="TFF261" s="84"/>
      <c r="TFG261" s="84"/>
      <c r="TFH261" s="84"/>
      <c r="TFI261" s="84"/>
      <c r="TFJ261" s="84"/>
      <c r="TFK261" s="84"/>
      <c r="TFL261" s="84"/>
      <c r="TFM261" s="84"/>
      <c r="TFN261" s="84"/>
      <c r="TFO261" s="84"/>
      <c r="TFP261" s="84"/>
      <c r="TFQ261" s="84"/>
      <c r="TFR261" s="84"/>
      <c r="TFS261" s="84"/>
      <c r="TFT261" s="84"/>
      <c r="TFU261" s="84"/>
      <c r="TFV261" s="84"/>
      <c r="TFW261" s="84"/>
      <c r="TFX261" s="84"/>
      <c r="TFY261" s="84"/>
      <c r="TFZ261" s="84"/>
      <c r="TGA261" s="84"/>
      <c r="TGB261" s="84"/>
      <c r="TGC261" s="84"/>
      <c r="TGD261" s="84"/>
      <c r="TGE261" s="84"/>
      <c r="TGF261" s="84"/>
      <c r="TGG261" s="84"/>
      <c r="TGH261" s="84"/>
      <c r="TGI261" s="84"/>
      <c r="TGJ261" s="84"/>
      <c r="TGK261" s="84"/>
      <c r="TGL261" s="84"/>
      <c r="TGM261" s="84"/>
      <c r="TGN261" s="84"/>
      <c r="TGO261" s="84"/>
      <c r="TGP261" s="84"/>
      <c r="TGQ261" s="84"/>
      <c r="TGR261" s="84"/>
      <c r="TGS261" s="84"/>
      <c r="TGT261" s="84"/>
      <c r="TGU261" s="84"/>
      <c r="TGV261" s="84"/>
      <c r="TGW261" s="84"/>
      <c r="TGX261" s="84"/>
      <c r="TGY261" s="84"/>
      <c r="TGZ261" s="84"/>
      <c r="THA261" s="84"/>
      <c r="THB261" s="84"/>
      <c r="THC261" s="84"/>
      <c r="THD261" s="84"/>
      <c r="THE261" s="84"/>
      <c r="THF261" s="84"/>
      <c r="THG261" s="84"/>
      <c r="THH261" s="84"/>
      <c r="THI261" s="84"/>
      <c r="THJ261" s="84"/>
      <c r="THK261" s="84"/>
      <c r="THL261" s="84"/>
      <c r="THM261" s="84"/>
      <c r="THN261" s="84"/>
      <c r="THO261" s="84"/>
      <c r="THP261" s="84"/>
      <c r="THQ261" s="84"/>
      <c r="THR261" s="84"/>
      <c r="THS261" s="84"/>
      <c r="THT261" s="84"/>
      <c r="THU261" s="84"/>
      <c r="THV261" s="84"/>
      <c r="THW261" s="84"/>
      <c r="THX261" s="84"/>
      <c r="THY261" s="84"/>
      <c r="THZ261" s="84"/>
      <c r="TIA261" s="84"/>
      <c r="TIB261" s="84"/>
      <c r="TIC261" s="84"/>
      <c r="TID261" s="84"/>
      <c r="TIE261" s="84"/>
      <c r="TIF261" s="84"/>
      <c r="TIG261" s="84"/>
      <c r="TIH261" s="84"/>
      <c r="TII261" s="84"/>
      <c r="TIJ261" s="84"/>
      <c r="TIK261" s="84"/>
      <c r="TIL261" s="84"/>
      <c r="TIM261" s="84"/>
      <c r="TIN261" s="84"/>
      <c r="TIO261" s="84"/>
      <c r="TIP261" s="84"/>
      <c r="TIQ261" s="84"/>
      <c r="TIR261" s="84"/>
      <c r="TIS261" s="84"/>
      <c r="TIT261" s="84"/>
      <c r="TIU261" s="84"/>
      <c r="TIV261" s="84"/>
      <c r="TIW261" s="84"/>
      <c r="TIX261" s="84"/>
      <c r="TIY261" s="84"/>
      <c r="TIZ261" s="84"/>
      <c r="TJA261" s="84"/>
      <c r="TJB261" s="84"/>
      <c r="TJC261" s="84"/>
      <c r="TJD261" s="84"/>
      <c r="TJE261" s="84"/>
      <c r="TJF261" s="84"/>
      <c r="TJG261" s="84"/>
      <c r="TJH261" s="84"/>
      <c r="TJI261" s="84"/>
      <c r="TJJ261" s="84"/>
      <c r="TJK261" s="84"/>
      <c r="TJL261" s="84"/>
      <c r="TJM261" s="84"/>
      <c r="TJN261" s="84"/>
      <c r="TJO261" s="84"/>
      <c r="TJP261" s="84"/>
      <c r="TJQ261" s="84"/>
      <c r="TJR261" s="84"/>
      <c r="TJS261" s="84"/>
      <c r="TJT261" s="84"/>
      <c r="TJU261" s="84"/>
      <c r="TJV261" s="84"/>
      <c r="TJW261" s="84"/>
      <c r="TJX261" s="84"/>
      <c r="TJY261" s="84"/>
      <c r="TJZ261" s="84"/>
      <c r="TKA261" s="84"/>
      <c r="TKB261" s="84"/>
      <c r="TKC261" s="84"/>
      <c r="TKD261" s="84"/>
      <c r="TKE261" s="84"/>
      <c r="TKF261" s="84"/>
      <c r="TKG261" s="84"/>
      <c r="TKH261" s="84"/>
      <c r="TKI261" s="84"/>
      <c r="TKJ261" s="84"/>
      <c r="TKK261" s="84"/>
      <c r="TKL261" s="84"/>
      <c r="TKM261" s="84"/>
      <c r="TKN261" s="84"/>
      <c r="TKO261" s="84"/>
      <c r="TKP261" s="84"/>
      <c r="TKQ261" s="84"/>
      <c r="TKR261" s="84"/>
      <c r="TKS261" s="84"/>
      <c r="TKT261" s="84"/>
      <c r="TKU261" s="84"/>
      <c r="TKV261" s="84"/>
      <c r="TKW261" s="84"/>
      <c r="TKX261" s="84"/>
      <c r="TKY261" s="84"/>
      <c r="TKZ261" s="84"/>
      <c r="TLA261" s="84"/>
      <c r="TLB261" s="84"/>
      <c r="TLC261" s="84"/>
      <c r="TLD261" s="84"/>
      <c r="TLE261" s="84"/>
      <c r="TLF261" s="84"/>
      <c r="TLG261" s="84"/>
      <c r="TLH261" s="84"/>
      <c r="TLI261" s="84"/>
      <c r="TLJ261" s="84"/>
      <c r="TLK261" s="84"/>
      <c r="TLL261" s="84"/>
      <c r="TLM261" s="84"/>
      <c r="TLN261" s="84"/>
      <c r="TLO261" s="84"/>
      <c r="TLP261" s="84"/>
      <c r="TLQ261" s="84"/>
      <c r="TLR261" s="84"/>
      <c r="TLS261" s="84"/>
      <c r="TLT261" s="84"/>
      <c r="TLU261" s="84"/>
      <c r="TLV261" s="84"/>
      <c r="TLW261" s="84"/>
      <c r="TLX261" s="84"/>
      <c r="TLY261" s="84"/>
      <c r="TLZ261" s="84"/>
      <c r="TMA261" s="84"/>
      <c r="TMB261" s="84"/>
      <c r="TMC261" s="84"/>
      <c r="TMD261" s="84"/>
      <c r="TME261" s="84"/>
      <c r="TMF261" s="84"/>
      <c r="TMG261" s="84"/>
      <c r="TMH261" s="84"/>
      <c r="TMI261" s="84"/>
      <c r="TMJ261" s="84"/>
      <c r="TMK261" s="84"/>
      <c r="TML261" s="84"/>
      <c r="TMM261" s="84"/>
      <c r="TMN261" s="84"/>
      <c r="TMO261" s="84"/>
      <c r="TMP261" s="84"/>
      <c r="TMQ261" s="84"/>
      <c r="TMR261" s="84"/>
      <c r="TMS261" s="84"/>
      <c r="TMT261" s="84"/>
      <c r="TMU261" s="84"/>
      <c r="TMV261" s="84"/>
      <c r="TMW261" s="84"/>
      <c r="TMX261" s="84"/>
      <c r="TMY261" s="84"/>
      <c r="TMZ261" s="84"/>
      <c r="TNA261" s="84"/>
      <c r="TNB261" s="84"/>
      <c r="TNC261" s="84"/>
      <c r="TND261" s="84"/>
      <c r="TNE261" s="84"/>
      <c r="TNF261" s="84"/>
      <c r="TNG261" s="84"/>
      <c r="TNH261" s="84"/>
      <c r="TNI261" s="84"/>
      <c r="TNJ261" s="84"/>
      <c r="TNK261" s="84"/>
      <c r="TNL261" s="84"/>
      <c r="TNM261" s="84"/>
      <c r="TNN261" s="84"/>
      <c r="TNO261" s="84"/>
      <c r="TNP261" s="84"/>
      <c r="TNQ261" s="84"/>
      <c r="TNR261" s="84"/>
      <c r="TNS261" s="84"/>
      <c r="TNT261" s="84"/>
      <c r="TNU261" s="84"/>
      <c r="TNV261" s="84"/>
      <c r="TNW261" s="84"/>
      <c r="TNX261" s="84"/>
      <c r="TNY261" s="84"/>
      <c r="TNZ261" s="84"/>
      <c r="TOA261" s="84"/>
      <c r="TOB261" s="84"/>
      <c r="TOC261" s="84"/>
      <c r="TOD261" s="84"/>
      <c r="TOE261" s="84"/>
      <c r="TOF261" s="84"/>
      <c r="TOG261" s="84"/>
      <c r="TOH261" s="84"/>
      <c r="TOI261" s="84"/>
      <c r="TOJ261" s="84"/>
      <c r="TOK261" s="84"/>
      <c r="TOL261" s="84"/>
      <c r="TOM261" s="84"/>
      <c r="TON261" s="84"/>
      <c r="TOO261" s="84"/>
      <c r="TOP261" s="84"/>
      <c r="TOQ261" s="84"/>
      <c r="TOR261" s="84"/>
      <c r="TOS261" s="84"/>
      <c r="TOT261" s="84"/>
      <c r="TOU261" s="84"/>
      <c r="TOV261" s="84"/>
      <c r="TOW261" s="84"/>
      <c r="TOX261" s="84"/>
      <c r="TOY261" s="84"/>
      <c r="TOZ261" s="84"/>
      <c r="TPA261" s="84"/>
      <c r="TPB261" s="84"/>
      <c r="TPC261" s="84"/>
      <c r="TPD261" s="84"/>
      <c r="TPE261" s="84"/>
      <c r="TPF261" s="84"/>
      <c r="TPG261" s="84"/>
      <c r="TPH261" s="84"/>
      <c r="TPI261" s="84"/>
      <c r="TPJ261" s="84"/>
      <c r="TPK261" s="84"/>
      <c r="TPL261" s="84"/>
      <c r="TPM261" s="84"/>
      <c r="TPN261" s="84"/>
      <c r="TPO261" s="84"/>
      <c r="TPP261" s="84"/>
      <c r="TPQ261" s="84"/>
      <c r="TPR261" s="84"/>
      <c r="TPS261" s="84"/>
      <c r="TPT261" s="84"/>
      <c r="TPU261" s="84"/>
      <c r="TPV261" s="84"/>
      <c r="TPW261" s="84"/>
      <c r="TPX261" s="84"/>
      <c r="TPY261" s="84"/>
      <c r="TPZ261" s="84"/>
      <c r="TQA261" s="84"/>
      <c r="TQB261" s="84"/>
      <c r="TQC261" s="84"/>
      <c r="TQD261" s="84"/>
      <c r="TQE261" s="84"/>
      <c r="TQF261" s="84"/>
      <c r="TQG261" s="84"/>
      <c r="TQH261" s="84"/>
      <c r="TQI261" s="84"/>
      <c r="TQJ261" s="84"/>
      <c r="TQK261" s="84"/>
      <c r="TQL261" s="84"/>
      <c r="TQM261" s="84"/>
      <c r="TQN261" s="84"/>
      <c r="TQO261" s="84"/>
      <c r="TQP261" s="84"/>
      <c r="TQQ261" s="84"/>
      <c r="TQR261" s="84"/>
      <c r="TQS261" s="84"/>
      <c r="TQT261" s="84"/>
      <c r="TQU261" s="84"/>
      <c r="TQV261" s="84"/>
      <c r="TQW261" s="84"/>
      <c r="TQX261" s="84"/>
      <c r="TQY261" s="84"/>
      <c r="TQZ261" s="84"/>
      <c r="TRA261" s="84"/>
      <c r="TRB261" s="84"/>
      <c r="TRC261" s="84"/>
      <c r="TRD261" s="84"/>
      <c r="TRE261" s="84"/>
      <c r="TRF261" s="84"/>
      <c r="TRG261" s="84"/>
      <c r="TRH261" s="84"/>
      <c r="TRI261" s="84"/>
      <c r="TRJ261" s="84"/>
      <c r="TRK261" s="84"/>
      <c r="TRL261" s="84"/>
      <c r="TRM261" s="84"/>
      <c r="TRN261" s="84"/>
      <c r="TRO261" s="84"/>
      <c r="TRP261" s="84"/>
      <c r="TRQ261" s="84"/>
      <c r="TRR261" s="84"/>
      <c r="TRS261" s="84"/>
      <c r="TRT261" s="84"/>
      <c r="TRU261" s="84"/>
      <c r="TRV261" s="84"/>
      <c r="TRW261" s="84"/>
      <c r="TRX261" s="84"/>
      <c r="TRY261" s="84"/>
      <c r="TRZ261" s="84"/>
      <c r="TSA261" s="84"/>
      <c r="TSB261" s="84"/>
      <c r="TSC261" s="84"/>
      <c r="TSD261" s="84"/>
      <c r="TSE261" s="84"/>
      <c r="TSF261" s="84"/>
      <c r="TSG261" s="84"/>
      <c r="TSH261" s="84"/>
      <c r="TSI261" s="84"/>
      <c r="TSJ261" s="84"/>
      <c r="TSK261" s="84"/>
      <c r="TSL261" s="84"/>
      <c r="TSM261" s="84"/>
      <c r="TSN261" s="84"/>
      <c r="TSO261" s="84"/>
      <c r="TSP261" s="84"/>
      <c r="TSQ261" s="84"/>
      <c r="TSR261" s="84"/>
      <c r="TSS261" s="84"/>
      <c r="TST261" s="84"/>
      <c r="TSU261" s="84"/>
      <c r="TSV261" s="84"/>
      <c r="TSW261" s="84"/>
      <c r="TSX261" s="84"/>
      <c r="TSY261" s="84"/>
      <c r="TSZ261" s="84"/>
      <c r="TTA261" s="84"/>
      <c r="TTB261" s="84"/>
      <c r="TTC261" s="84"/>
      <c r="TTD261" s="84"/>
      <c r="TTE261" s="84"/>
      <c r="TTF261" s="84"/>
      <c r="TTG261" s="84"/>
      <c r="TTH261" s="84"/>
      <c r="TTI261" s="84"/>
      <c r="TTJ261" s="84"/>
      <c r="TTK261" s="84"/>
      <c r="TTL261" s="84"/>
      <c r="TTM261" s="84"/>
      <c r="TTN261" s="84"/>
      <c r="TTO261" s="84"/>
      <c r="TTP261" s="84"/>
      <c r="TTQ261" s="84"/>
      <c r="TTR261" s="84"/>
      <c r="TTS261" s="84"/>
      <c r="TTT261" s="84"/>
      <c r="TTU261" s="84"/>
      <c r="TTV261" s="84"/>
      <c r="TTW261" s="84"/>
      <c r="TTX261" s="84"/>
      <c r="TTY261" s="84"/>
      <c r="TTZ261" s="84"/>
      <c r="TUA261" s="84"/>
      <c r="TUB261" s="84"/>
      <c r="TUC261" s="84"/>
      <c r="TUD261" s="84"/>
      <c r="TUE261" s="84"/>
      <c r="TUF261" s="84"/>
      <c r="TUG261" s="84"/>
      <c r="TUH261" s="84"/>
      <c r="TUI261" s="84"/>
      <c r="TUJ261" s="84"/>
      <c r="TUK261" s="84"/>
      <c r="TUL261" s="84"/>
      <c r="TUM261" s="84"/>
      <c r="TUN261" s="84"/>
      <c r="TUO261" s="84"/>
      <c r="TUP261" s="84"/>
      <c r="TUQ261" s="84"/>
      <c r="TUR261" s="84"/>
      <c r="TUS261" s="84"/>
      <c r="TUT261" s="84"/>
      <c r="TUU261" s="84"/>
      <c r="TUV261" s="84"/>
      <c r="TUW261" s="84"/>
      <c r="TUX261" s="84"/>
      <c r="TUY261" s="84"/>
      <c r="TUZ261" s="84"/>
      <c r="TVA261" s="84"/>
      <c r="TVB261" s="84"/>
      <c r="TVC261" s="84"/>
      <c r="TVD261" s="84"/>
      <c r="TVE261" s="84"/>
      <c r="TVF261" s="84"/>
      <c r="TVG261" s="84"/>
      <c r="TVH261" s="84"/>
      <c r="TVI261" s="84"/>
      <c r="TVJ261" s="84"/>
      <c r="TVK261" s="84"/>
      <c r="TVL261" s="84"/>
      <c r="TVM261" s="84"/>
      <c r="TVN261" s="84"/>
      <c r="TVO261" s="84"/>
      <c r="TVP261" s="84"/>
      <c r="TVQ261" s="84"/>
      <c r="TVR261" s="84"/>
      <c r="TVS261" s="84"/>
      <c r="TVT261" s="84"/>
      <c r="TVU261" s="84"/>
      <c r="TVV261" s="84"/>
      <c r="TVW261" s="84"/>
      <c r="TVX261" s="84"/>
      <c r="TVY261" s="84"/>
      <c r="TVZ261" s="84"/>
      <c r="TWA261" s="84"/>
      <c r="TWB261" s="84"/>
      <c r="TWC261" s="84"/>
      <c r="TWD261" s="84"/>
      <c r="TWE261" s="84"/>
      <c r="TWF261" s="84"/>
      <c r="TWG261" s="84"/>
      <c r="TWH261" s="84"/>
      <c r="TWI261" s="84"/>
      <c r="TWJ261" s="84"/>
      <c r="TWK261" s="84"/>
      <c r="TWL261" s="84"/>
      <c r="TWM261" s="84"/>
      <c r="TWN261" s="84"/>
      <c r="TWO261" s="84"/>
      <c r="TWP261" s="84"/>
      <c r="TWQ261" s="84"/>
      <c r="TWR261" s="84"/>
      <c r="TWS261" s="84"/>
      <c r="TWT261" s="84"/>
      <c r="TWU261" s="84"/>
      <c r="TWV261" s="84"/>
      <c r="TWW261" s="84"/>
      <c r="TWX261" s="84"/>
      <c r="TWY261" s="84"/>
      <c r="TWZ261" s="84"/>
      <c r="TXA261" s="84"/>
      <c r="TXB261" s="84"/>
      <c r="TXC261" s="84"/>
      <c r="TXD261" s="84"/>
      <c r="TXE261" s="84"/>
      <c r="TXF261" s="84"/>
      <c r="TXG261" s="84"/>
      <c r="TXH261" s="84"/>
      <c r="TXI261" s="84"/>
      <c r="TXJ261" s="84"/>
      <c r="TXK261" s="84"/>
      <c r="TXL261" s="84"/>
      <c r="TXM261" s="84"/>
      <c r="TXN261" s="84"/>
      <c r="TXO261" s="84"/>
      <c r="TXP261" s="84"/>
      <c r="TXQ261" s="84"/>
      <c r="TXR261" s="84"/>
      <c r="TXS261" s="84"/>
      <c r="TXT261" s="84"/>
      <c r="TXU261" s="84"/>
      <c r="TXV261" s="84"/>
      <c r="TXW261" s="84"/>
      <c r="TXX261" s="84"/>
      <c r="TXY261" s="84"/>
      <c r="TXZ261" s="84"/>
      <c r="TYA261" s="84"/>
      <c r="TYB261" s="84"/>
      <c r="TYC261" s="84"/>
      <c r="TYD261" s="84"/>
      <c r="TYE261" s="84"/>
      <c r="TYF261" s="84"/>
      <c r="TYG261" s="84"/>
      <c r="TYH261" s="84"/>
      <c r="TYI261" s="84"/>
      <c r="TYJ261" s="84"/>
      <c r="TYK261" s="84"/>
      <c r="TYL261" s="84"/>
      <c r="TYM261" s="84"/>
      <c r="TYN261" s="84"/>
      <c r="TYO261" s="84"/>
      <c r="TYP261" s="84"/>
      <c r="TYQ261" s="84"/>
      <c r="TYR261" s="84"/>
      <c r="TYS261" s="84"/>
      <c r="TYT261" s="84"/>
      <c r="TYU261" s="84"/>
      <c r="TYV261" s="84"/>
      <c r="TYW261" s="84"/>
      <c r="TYX261" s="84"/>
      <c r="TYY261" s="84"/>
      <c r="TYZ261" s="84"/>
      <c r="TZA261" s="84"/>
      <c r="TZB261" s="84"/>
      <c r="TZC261" s="84"/>
      <c r="TZD261" s="84"/>
      <c r="TZE261" s="84"/>
      <c r="TZF261" s="84"/>
      <c r="TZG261" s="84"/>
      <c r="TZH261" s="84"/>
      <c r="TZI261" s="84"/>
      <c r="TZJ261" s="84"/>
      <c r="TZK261" s="84"/>
      <c r="TZL261" s="84"/>
      <c r="TZM261" s="84"/>
      <c r="TZN261" s="84"/>
      <c r="TZO261" s="84"/>
      <c r="TZP261" s="84"/>
      <c r="TZQ261" s="84"/>
      <c r="TZR261" s="84"/>
      <c r="TZS261" s="84"/>
      <c r="TZT261" s="84"/>
      <c r="TZU261" s="84"/>
      <c r="TZV261" s="84"/>
      <c r="TZW261" s="84"/>
      <c r="TZX261" s="84"/>
      <c r="TZY261" s="84"/>
      <c r="TZZ261" s="84"/>
      <c r="UAA261" s="84"/>
      <c r="UAB261" s="84"/>
      <c r="UAC261" s="84"/>
      <c r="UAD261" s="84"/>
      <c r="UAE261" s="84"/>
      <c r="UAF261" s="84"/>
      <c r="UAG261" s="84"/>
      <c r="UAH261" s="84"/>
      <c r="UAI261" s="84"/>
      <c r="UAJ261" s="84"/>
      <c r="UAK261" s="84"/>
      <c r="UAL261" s="84"/>
      <c r="UAM261" s="84"/>
      <c r="UAN261" s="84"/>
      <c r="UAO261" s="84"/>
      <c r="UAP261" s="84"/>
      <c r="UAQ261" s="84"/>
      <c r="UAR261" s="84"/>
      <c r="UAS261" s="84"/>
      <c r="UAT261" s="84"/>
      <c r="UAU261" s="84"/>
      <c r="UAV261" s="84"/>
      <c r="UAW261" s="84"/>
      <c r="UAX261" s="84"/>
      <c r="UAY261" s="84"/>
      <c r="UAZ261" s="84"/>
      <c r="UBA261" s="84"/>
      <c r="UBB261" s="84"/>
      <c r="UBC261" s="84"/>
      <c r="UBD261" s="84"/>
      <c r="UBE261" s="84"/>
      <c r="UBF261" s="84"/>
      <c r="UBG261" s="84"/>
      <c r="UBH261" s="84"/>
      <c r="UBI261" s="84"/>
      <c r="UBJ261" s="84"/>
      <c r="UBK261" s="84"/>
      <c r="UBL261" s="84"/>
      <c r="UBM261" s="84"/>
      <c r="UBN261" s="84"/>
      <c r="UBO261" s="84"/>
      <c r="UBP261" s="84"/>
      <c r="UBQ261" s="84"/>
      <c r="UBR261" s="84"/>
      <c r="UBS261" s="84"/>
      <c r="UBT261" s="84"/>
      <c r="UBU261" s="84"/>
      <c r="UBV261" s="84"/>
      <c r="UBW261" s="84"/>
      <c r="UBX261" s="84"/>
      <c r="UBY261" s="84"/>
      <c r="UBZ261" s="84"/>
      <c r="UCA261" s="84"/>
      <c r="UCB261" s="84"/>
      <c r="UCC261" s="84"/>
      <c r="UCD261" s="84"/>
      <c r="UCE261" s="84"/>
      <c r="UCF261" s="84"/>
      <c r="UCG261" s="84"/>
      <c r="UCH261" s="84"/>
      <c r="UCI261" s="84"/>
      <c r="UCJ261" s="84"/>
      <c r="UCK261" s="84"/>
      <c r="UCL261" s="84"/>
      <c r="UCM261" s="84"/>
      <c r="UCN261" s="84"/>
      <c r="UCO261" s="84"/>
      <c r="UCP261" s="84"/>
      <c r="UCQ261" s="84"/>
      <c r="UCR261" s="84"/>
      <c r="UCS261" s="84"/>
      <c r="UCT261" s="84"/>
      <c r="UCU261" s="84"/>
      <c r="UCV261" s="84"/>
      <c r="UCW261" s="84"/>
      <c r="UCX261" s="84"/>
      <c r="UCY261" s="84"/>
      <c r="UCZ261" s="84"/>
      <c r="UDA261" s="84"/>
      <c r="UDB261" s="84"/>
      <c r="UDC261" s="84"/>
      <c r="UDD261" s="84"/>
      <c r="UDE261" s="84"/>
      <c r="UDF261" s="84"/>
      <c r="UDG261" s="84"/>
      <c r="UDH261" s="84"/>
      <c r="UDI261" s="84"/>
      <c r="UDJ261" s="84"/>
      <c r="UDK261" s="84"/>
      <c r="UDL261" s="84"/>
      <c r="UDM261" s="84"/>
      <c r="UDN261" s="84"/>
      <c r="UDO261" s="84"/>
      <c r="UDP261" s="84"/>
      <c r="UDQ261" s="84"/>
      <c r="UDR261" s="84"/>
      <c r="UDS261" s="84"/>
      <c r="UDT261" s="84"/>
      <c r="UDU261" s="84"/>
      <c r="UDV261" s="84"/>
      <c r="UDW261" s="84"/>
      <c r="UDX261" s="84"/>
      <c r="UDY261" s="84"/>
      <c r="UDZ261" s="84"/>
      <c r="UEA261" s="84"/>
      <c r="UEB261" s="84"/>
      <c r="UEC261" s="84"/>
      <c r="UED261" s="84"/>
      <c r="UEE261" s="84"/>
      <c r="UEF261" s="84"/>
      <c r="UEG261" s="84"/>
      <c r="UEH261" s="84"/>
      <c r="UEI261" s="84"/>
      <c r="UEJ261" s="84"/>
      <c r="UEK261" s="84"/>
      <c r="UEL261" s="84"/>
      <c r="UEM261" s="84"/>
      <c r="UEN261" s="84"/>
      <c r="UEO261" s="84"/>
      <c r="UEP261" s="84"/>
      <c r="UEQ261" s="84"/>
      <c r="UER261" s="84"/>
      <c r="UES261" s="84"/>
      <c r="UET261" s="84"/>
      <c r="UEU261" s="84"/>
      <c r="UEV261" s="84"/>
      <c r="UEW261" s="84"/>
      <c r="UEX261" s="84"/>
      <c r="UEY261" s="84"/>
      <c r="UEZ261" s="84"/>
      <c r="UFA261" s="84"/>
      <c r="UFB261" s="84"/>
      <c r="UFC261" s="84"/>
      <c r="UFD261" s="84"/>
      <c r="UFE261" s="84"/>
      <c r="UFF261" s="84"/>
      <c r="UFG261" s="84"/>
      <c r="UFH261" s="84"/>
      <c r="UFI261" s="84"/>
      <c r="UFJ261" s="84"/>
      <c r="UFK261" s="84"/>
      <c r="UFL261" s="84"/>
      <c r="UFM261" s="84"/>
      <c r="UFN261" s="84"/>
      <c r="UFO261" s="84"/>
      <c r="UFP261" s="84"/>
      <c r="UFQ261" s="84"/>
      <c r="UFR261" s="84"/>
      <c r="UFS261" s="84"/>
      <c r="UFT261" s="84"/>
      <c r="UFU261" s="84"/>
      <c r="UFV261" s="84"/>
      <c r="UFW261" s="84"/>
      <c r="UFX261" s="84"/>
      <c r="UFY261" s="84"/>
      <c r="UFZ261" s="84"/>
      <c r="UGA261" s="84"/>
      <c r="UGB261" s="84"/>
      <c r="UGC261" s="84"/>
      <c r="UGD261" s="84"/>
      <c r="UGE261" s="84"/>
      <c r="UGF261" s="84"/>
      <c r="UGG261" s="84"/>
      <c r="UGH261" s="84"/>
      <c r="UGI261" s="84"/>
      <c r="UGJ261" s="84"/>
      <c r="UGK261" s="84"/>
      <c r="UGL261" s="84"/>
      <c r="UGM261" s="84"/>
      <c r="UGN261" s="84"/>
      <c r="UGO261" s="84"/>
      <c r="UGP261" s="84"/>
      <c r="UGQ261" s="84"/>
      <c r="UGR261" s="84"/>
      <c r="UGS261" s="84"/>
      <c r="UGT261" s="84"/>
      <c r="UGU261" s="84"/>
      <c r="UGV261" s="84"/>
      <c r="UGW261" s="84"/>
      <c r="UGX261" s="84"/>
      <c r="UGY261" s="84"/>
      <c r="UGZ261" s="84"/>
      <c r="UHA261" s="84"/>
      <c r="UHB261" s="84"/>
      <c r="UHC261" s="84"/>
      <c r="UHD261" s="84"/>
      <c r="UHE261" s="84"/>
      <c r="UHF261" s="84"/>
      <c r="UHG261" s="84"/>
      <c r="UHH261" s="84"/>
      <c r="UHI261" s="84"/>
      <c r="UHJ261" s="84"/>
      <c r="UHK261" s="84"/>
      <c r="UHL261" s="84"/>
      <c r="UHM261" s="84"/>
      <c r="UHN261" s="84"/>
      <c r="UHO261" s="84"/>
      <c r="UHP261" s="84"/>
      <c r="UHQ261" s="84"/>
      <c r="UHR261" s="84"/>
      <c r="UHS261" s="84"/>
      <c r="UHT261" s="84"/>
      <c r="UHU261" s="84"/>
      <c r="UHV261" s="84"/>
      <c r="UHW261" s="84"/>
      <c r="UHX261" s="84"/>
      <c r="UHY261" s="84"/>
      <c r="UHZ261" s="84"/>
      <c r="UIA261" s="84"/>
      <c r="UIB261" s="84"/>
      <c r="UIC261" s="84"/>
      <c r="UID261" s="84"/>
      <c r="UIE261" s="84"/>
      <c r="UIF261" s="84"/>
      <c r="UIG261" s="84"/>
      <c r="UIH261" s="84"/>
      <c r="UII261" s="84"/>
      <c r="UIJ261" s="84"/>
      <c r="UIK261" s="84"/>
      <c r="UIL261" s="84"/>
      <c r="UIM261" s="84"/>
      <c r="UIN261" s="84"/>
      <c r="UIO261" s="84"/>
      <c r="UIP261" s="84"/>
      <c r="UIQ261" s="84"/>
      <c r="UIR261" s="84"/>
      <c r="UIS261" s="84"/>
      <c r="UIT261" s="84"/>
      <c r="UIU261" s="84"/>
      <c r="UIV261" s="84"/>
      <c r="UIW261" s="84"/>
      <c r="UIX261" s="84"/>
      <c r="UIY261" s="84"/>
      <c r="UIZ261" s="84"/>
      <c r="UJA261" s="84"/>
      <c r="UJB261" s="84"/>
      <c r="UJC261" s="84"/>
      <c r="UJD261" s="84"/>
      <c r="UJE261" s="84"/>
      <c r="UJF261" s="84"/>
      <c r="UJG261" s="84"/>
      <c r="UJH261" s="84"/>
      <c r="UJI261" s="84"/>
      <c r="UJJ261" s="84"/>
      <c r="UJK261" s="84"/>
      <c r="UJL261" s="84"/>
      <c r="UJM261" s="84"/>
      <c r="UJN261" s="84"/>
      <c r="UJO261" s="84"/>
      <c r="UJP261" s="84"/>
      <c r="UJQ261" s="84"/>
      <c r="UJR261" s="84"/>
      <c r="UJS261" s="84"/>
      <c r="UJT261" s="84"/>
      <c r="UJU261" s="84"/>
      <c r="UJV261" s="84"/>
      <c r="UJW261" s="84"/>
      <c r="UJX261" s="84"/>
      <c r="UJY261" s="84"/>
      <c r="UJZ261" s="84"/>
      <c r="UKA261" s="84"/>
      <c r="UKB261" s="84"/>
      <c r="UKC261" s="84"/>
      <c r="UKD261" s="84"/>
      <c r="UKE261" s="84"/>
      <c r="UKF261" s="84"/>
      <c r="UKG261" s="84"/>
      <c r="UKH261" s="84"/>
      <c r="UKI261" s="84"/>
      <c r="UKJ261" s="84"/>
      <c r="UKK261" s="84"/>
      <c r="UKL261" s="84"/>
      <c r="UKM261" s="84"/>
      <c r="UKN261" s="84"/>
      <c r="UKO261" s="84"/>
      <c r="UKP261" s="84"/>
      <c r="UKQ261" s="84"/>
      <c r="UKR261" s="84"/>
      <c r="UKS261" s="84"/>
      <c r="UKT261" s="84"/>
      <c r="UKU261" s="84"/>
      <c r="UKV261" s="84"/>
      <c r="UKW261" s="84"/>
      <c r="UKX261" s="84"/>
      <c r="UKY261" s="84"/>
      <c r="UKZ261" s="84"/>
      <c r="ULA261" s="84"/>
      <c r="ULB261" s="84"/>
      <c r="ULC261" s="84"/>
      <c r="ULD261" s="84"/>
      <c r="ULE261" s="84"/>
      <c r="ULF261" s="84"/>
      <c r="ULG261" s="84"/>
      <c r="ULH261" s="84"/>
      <c r="ULI261" s="84"/>
      <c r="ULJ261" s="84"/>
      <c r="ULK261" s="84"/>
      <c r="ULL261" s="84"/>
      <c r="ULM261" s="84"/>
      <c r="ULN261" s="84"/>
      <c r="ULO261" s="84"/>
      <c r="ULP261" s="84"/>
      <c r="ULQ261" s="84"/>
      <c r="ULR261" s="84"/>
      <c r="ULS261" s="84"/>
      <c r="ULT261" s="84"/>
      <c r="ULU261" s="84"/>
      <c r="ULV261" s="84"/>
      <c r="ULW261" s="84"/>
      <c r="ULX261" s="84"/>
      <c r="ULY261" s="84"/>
      <c r="ULZ261" s="84"/>
      <c r="UMA261" s="84"/>
      <c r="UMB261" s="84"/>
      <c r="UMC261" s="84"/>
      <c r="UMD261" s="84"/>
      <c r="UME261" s="84"/>
      <c r="UMF261" s="84"/>
      <c r="UMG261" s="84"/>
      <c r="UMH261" s="84"/>
      <c r="UMI261" s="84"/>
      <c r="UMJ261" s="84"/>
      <c r="UMK261" s="84"/>
      <c r="UML261" s="84"/>
      <c r="UMM261" s="84"/>
      <c r="UMN261" s="84"/>
      <c r="UMO261" s="84"/>
      <c r="UMP261" s="84"/>
      <c r="UMQ261" s="84"/>
      <c r="UMR261" s="84"/>
      <c r="UMS261" s="84"/>
      <c r="UMT261" s="84"/>
      <c r="UMU261" s="84"/>
      <c r="UMV261" s="84"/>
      <c r="UMW261" s="84"/>
      <c r="UMX261" s="84"/>
      <c r="UMY261" s="84"/>
      <c r="UMZ261" s="84"/>
      <c r="UNA261" s="84"/>
      <c r="UNB261" s="84"/>
      <c r="UNC261" s="84"/>
      <c r="UND261" s="84"/>
      <c r="UNE261" s="84"/>
      <c r="UNF261" s="84"/>
      <c r="UNG261" s="84"/>
      <c r="UNH261" s="84"/>
      <c r="UNI261" s="84"/>
      <c r="UNJ261" s="84"/>
      <c r="UNK261" s="84"/>
      <c r="UNL261" s="84"/>
      <c r="UNM261" s="84"/>
      <c r="UNN261" s="84"/>
      <c r="UNO261" s="84"/>
      <c r="UNP261" s="84"/>
      <c r="UNQ261" s="84"/>
      <c r="UNR261" s="84"/>
      <c r="UNS261" s="84"/>
      <c r="UNT261" s="84"/>
      <c r="UNU261" s="84"/>
      <c r="UNV261" s="84"/>
      <c r="UNW261" s="84"/>
      <c r="UNX261" s="84"/>
      <c r="UNY261" s="84"/>
      <c r="UNZ261" s="84"/>
      <c r="UOA261" s="84"/>
      <c r="UOB261" s="84"/>
      <c r="UOC261" s="84"/>
      <c r="UOD261" s="84"/>
      <c r="UOE261" s="84"/>
      <c r="UOF261" s="84"/>
      <c r="UOG261" s="84"/>
      <c r="UOH261" s="84"/>
      <c r="UOI261" s="84"/>
      <c r="UOJ261" s="84"/>
      <c r="UOK261" s="84"/>
      <c r="UOL261" s="84"/>
      <c r="UOM261" s="84"/>
      <c r="UON261" s="84"/>
      <c r="UOO261" s="84"/>
      <c r="UOP261" s="84"/>
      <c r="UOQ261" s="84"/>
      <c r="UOR261" s="84"/>
      <c r="UOS261" s="84"/>
      <c r="UOT261" s="84"/>
      <c r="UOU261" s="84"/>
      <c r="UOV261" s="84"/>
      <c r="UOW261" s="84"/>
      <c r="UOX261" s="84"/>
      <c r="UOY261" s="84"/>
      <c r="UOZ261" s="84"/>
      <c r="UPA261" s="84"/>
      <c r="UPB261" s="84"/>
      <c r="UPC261" s="84"/>
      <c r="UPD261" s="84"/>
      <c r="UPE261" s="84"/>
      <c r="UPF261" s="84"/>
      <c r="UPG261" s="84"/>
      <c r="UPH261" s="84"/>
      <c r="UPI261" s="84"/>
      <c r="UPJ261" s="84"/>
      <c r="UPK261" s="84"/>
      <c r="UPL261" s="84"/>
      <c r="UPM261" s="84"/>
      <c r="UPN261" s="84"/>
      <c r="UPO261" s="84"/>
      <c r="UPP261" s="84"/>
      <c r="UPQ261" s="84"/>
      <c r="UPR261" s="84"/>
      <c r="UPS261" s="84"/>
      <c r="UPT261" s="84"/>
      <c r="UPU261" s="84"/>
      <c r="UPV261" s="84"/>
      <c r="UPW261" s="84"/>
      <c r="UPX261" s="84"/>
      <c r="UPY261" s="84"/>
      <c r="UPZ261" s="84"/>
      <c r="UQA261" s="84"/>
      <c r="UQB261" s="84"/>
      <c r="UQC261" s="84"/>
      <c r="UQD261" s="84"/>
      <c r="UQE261" s="84"/>
      <c r="UQF261" s="84"/>
      <c r="UQG261" s="84"/>
      <c r="UQH261" s="84"/>
      <c r="UQI261" s="84"/>
      <c r="UQJ261" s="84"/>
      <c r="UQK261" s="84"/>
      <c r="UQL261" s="84"/>
      <c r="UQM261" s="84"/>
      <c r="UQN261" s="84"/>
      <c r="UQO261" s="84"/>
      <c r="UQP261" s="84"/>
      <c r="UQQ261" s="84"/>
      <c r="UQR261" s="84"/>
      <c r="UQS261" s="84"/>
      <c r="UQT261" s="84"/>
      <c r="UQU261" s="84"/>
      <c r="UQV261" s="84"/>
      <c r="UQW261" s="84"/>
      <c r="UQX261" s="84"/>
      <c r="UQY261" s="84"/>
      <c r="UQZ261" s="84"/>
      <c r="URA261" s="84"/>
      <c r="URB261" s="84"/>
      <c r="URC261" s="84"/>
      <c r="URD261" s="84"/>
      <c r="URE261" s="84"/>
      <c r="URF261" s="84"/>
      <c r="URG261" s="84"/>
      <c r="URH261" s="84"/>
      <c r="URI261" s="84"/>
      <c r="URJ261" s="84"/>
      <c r="URK261" s="84"/>
      <c r="URL261" s="84"/>
      <c r="URM261" s="84"/>
      <c r="URN261" s="84"/>
      <c r="URO261" s="84"/>
      <c r="URP261" s="84"/>
      <c r="URQ261" s="84"/>
      <c r="URR261" s="84"/>
      <c r="URS261" s="84"/>
      <c r="URT261" s="84"/>
      <c r="URU261" s="84"/>
      <c r="URV261" s="84"/>
      <c r="URW261" s="84"/>
      <c r="URX261" s="84"/>
      <c r="URY261" s="84"/>
      <c r="URZ261" s="84"/>
      <c r="USA261" s="84"/>
      <c r="USB261" s="84"/>
      <c r="USC261" s="84"/>
      <c r="USD261" s="84"/>
      <c r="USE261" s="84"/>
      <c r="USF261" s="84"/>
      <c r="USG261" s="84"/>
      <c r="USH261" s="84"/>
      <c r="USI261" s="84"/>
      <c r="USJ261" s="84"/>
      <c r="USK261" s="84"/>
      <c r="USL261" s="84"/>
      <c r="USM261" s="84"/>
      <c r="USN261" s="84"/>
      <c r="USO261" s="84"/>
      <c r="USP261" s="84"/>
      <c r="USQ261" s="84"/>
      <c r="USR261" s="84"/>
      <c r="USS261" s="84"/>
      <c r="UST261" s="84"/>
      <c r="USU261" s="84"/>
      <c r="USV261" s="84"/>
      <c r="USW261" s="84"/>
      <c r="USX261" s="84"/>
      <c r="USY261" s="84"/>
      <c r="USZ261" s="84"/>
      <c r="UTA261" s="84"/>
      <c r="UTB261" s="84"/>
      <c r="UTC261" s="84"/>
      <c r="UTD261" s="84"/>
      <c r="UTE261" s="84"/>
      <c r="UTF261" s="84"/>
      <c r="UTG261" s="84"/>
      <c r="UTH261" s="84"/>
      <c r="UTI261" s="84"/>
      <c r="UTJ261" s="84"/>
      <c r="UTK261" s="84"/>
      <c r="UTL261" s="84"/>
      <c r="UTM261" s="84"/>
      <c r="UTN261" s="84"/>
      <c r="UTO261" s="84"/>
      <c r="UTP261" s="84"/>
      <c r="UTQ261" s="84"/>
      <c r="UTR261" s="84"/>
      <c r="UTS261" s="84"/>
      <c r="UTT261" s="84"/>
      <c r="UTU261" s="84"/>
      <c r="UTV261" s="84"/>
      <c r="UTW261" s="84"/>
      <c r="UTX261" s="84"/>
      <c r="UTY261" s="84"/>
      <c r="UTZ261" s="84"/>
      <c r="UUA261" s="84"/>
      <c r="UUB261" s="84"/>
      <c r="UUC261" s="84"/>
      <c r="UUD261" s="84"/>
      <c r="UUE261" s="84"/>
      <c r="UUF261" s="84"/>
      <c r="UUG261" s="84"/>
      <c r="UUH261" s="84"/>
      <c r="UUI261" s="84"/>
      <c r="UUJ261" s="84"/>
      <c r="UUK261" s="84"/>
      <c r="UUL261" s="84"/>
      <c r="UUM261" s="84"/>
      <c r="UUN261" s="84"/>
      <c r="UUO261" s="84"/>
      <c r="UUP261" s="84"/>
      <c r="UUQ261" s="84"/>
      <c r="UUR261" s="84"/>
      <c r="UUS261" s="84"/>
      <c r="UUT261" s="84"/>
      <c r="UUU261" s="84"/>
      <c r="UUV261" s="84"/>
      <c r="UUW261" s="84"/>
      <c r="UUX261" s="84"/>
      <c r="UUY261" s="84"/>
      <c r="UUZ261" s="84"/>
      <c r="UVA261" s="84"/>
      <c r="UVB261" s="84"/>
      <c r="UVC261" s="84"/>
      <c r="UVD261" s="84"/>
      <c r="UVE261" s="84"/>
      <c r="UVF261" s="84"/>
      <c r="UVG261" s="84"/>
      <c r="UVH261" s="84"/>
      <c r="UVI261" s="84"/>
      <c r="UVJ261" s="84"/>
      <c r="UVK261" s="84"/>
      <c r="UVL261" s="84"/>
      <c r="UVM261" s="84"/>
      <c r="UVN261" s="84"/>
      <c r="UVO261" s="84"/>
      <c r="UVP261" s="84"/>
      <c r="UVQ261" s="84"/>
      <c r="UVR261" s="84"/>
      <c r="UVS261" s="84"/>
      <c r="UVT261" s="84"/>
      <c r="UVU261" s="84"/>
      <c r="UVV261" s="84"/>
      <c r="UVW261" s="84"/>
      <c r="UVX261" s="84"/>
      <c r="UVY261" s="84"/>
      <c r="UVZ261" s="84"/>
      <c r="UWA261" s="84"/>
      <c r="UWB261" s="84"/>
      <c r="UWC261" s="84"/>
      <c r="UWD261" s="84"/>
      <c r="UWE261" s="84"/>
      <c r="UWF261" s="84"/>
      <c r="UWG261" s="84"/>
      <c r="UWH261" s="84"/>
      <c r="UWI261" s="84"/>
      <c r="UWJ261" s="84"/>
      <c r="UWK261" s="84"/>
      <c r="UWL261" s="84"/>
      <c r="UWM261" s="84"/>
      <c r="UWN261" s="84"/>
      <c r="UWO261" s="84"/>
      <c r="UWP261" s="84"/>
      <c r="UWQ261" s="84"/>
      <c r="UWR261" s="84"/>
      <c r="UWS261" s="84"/>
      <c r="UWT261" s="84"/>
      <c r="UWU261" s="84"/>
      <c r="UWV261" s="84"/>
      <c r="UWW261" s="84"/>
      <c r="UWX261" s="84"/>
      <c r="UWY261" s="84"/>
      <c r="UWZ261" s="84"/>
      <c r="UXA261" s="84"/>
      <c r="UXB261" s="84"/>
      <c r="UXC261" s="84"/>
      <c r="UXD261" s="84"/>
      <c r="UXE261" s="84"/>
      <c r="UXF261" s="84"/>
      <c r="UXG261" s="84"/>
      <c r="UXH261" s="84"/>
      <c r="UXI261" s="84"/>
      <c r="UXJ261" s="84"/>
      <c r="UXK261" s="84"/>
      <c r="UXL261" s="84"/>
      <c r="UXM261" s="84"/>
      <c r="UXN261" s="84"/>
      <c r="UXO261" s="84"/>
      <c r="UXP261" s="84"/>
      <c r="UXQ261" s="84"/>
      <c r="UXR261" s="84"/>
      <c r="UXS261" s="84"/>
      <c r="UXT261" s="84"/>
      <c r="UXU261" s="84"/>
      <c r="UXV261" s="84"/>
      <c r="UXW261" s="84"/>
      <c r="UXX261" s="84"/>
      <c r="UXY261" s="84"/>
      <c r="UXZ261" s="84"/>
      <c r="UYA261" s="84"/>
      <c r="UYB261" s="84"/>
      <c r="UYC261" s="84"/>
      <c r="UYD261" s="84"/>
      <c r="UYE261" s="84"/>
      <c r="UYF261" s="84"/>
      <c r="UYG261" s="84"/>
      <c r="UYH261" s="84"/>
      <c r="UYI261" s="84"/>
      <c r="UYJ261" s="84"/>
      <c r="UYK261" s="84"/>
      <c r="UYL261" s="84"/>
      <c r="UYM261" s="84"/>
      <c r="UYN261" s="84"/>
      <c r="UYO261" s="84"/>
      <c r="UYP261" s="84"/>
      <c r="UYQ261" s="84"/>
      <c r="UYR261" s="84"/>
      <c r="UYS261" s="84"/>
      <c r="UYT261" s="84"/>
      <c r="UYU261" s="84"/>
      <c r="UYV261" s="84"/>
      <c r="UYW261" s="84"/>
      <c r="UYX261" s="84"/>
      <c r="UYY261" s="84"/>
      <c r="UYZ261" s="84"/>
      <c r="UZA261" s="84"/>
      <c r="UZB261" s="84"/>
      <c r="UZC261" s="84"/>
      <c r="UZD261" s="84"/>
      <c r="UZE261" s="84"/>
      <c r="UZF261" s="84"/>
      <c r="UZG261" s="84"/>
      <c r="UZH261" s="84"/>
      <c r="UZI261" s="84"/>
      <c r="UZJ261" s="84"/>
      <c r="UZK261" s="84"/>
      <c r="UZL261" s="84"/>
      <c r="UZM261" s="84"/>
      <c r="UZN261" s="84"/>
      <c r="UZO261" s="84"/>
      <c r="UZP261" s="84"/>
      <c r="UZQ261" s="84"/>
      <c r="UZR261" s="84"/>
      <c r="UZS261" s="84"/>
      <c r="UZT261" s="84"/>
      <c r="UZU261" s="84"/>
      <c r="UZV261" s="84"/>
      <c r="UZW261" s="84"/>
      <c r="UZX261" s="84"/>
      <c r="UZY261" s="84"/>
      <c r="UZZ261" s="84"/>
      <c r="VAA261" s="84"/>
      <c r="VAB261" s="84"/>
      <c r="VAC261" s="84"/>
      <c r="VAD261" s="84"/>
      <c r="VAE261" s="84"/>
      <c r="VAF261" s="84"/>
      <c r="VAG261" s="84"/>
      <c r="VAH261" s="84"/>
      <c r="VAI261" s="84"/>
      <c r="VAJ261" s="84"/>
      <c r="VAK261" s="84"/>
      <c r="VAL261" s="84"/>
      <c r="VAM261" s="84"/>
      <c r="VAN261" s="84"/>
      <c r="VAO261" s="84"/>
      <c r="VAP261" s="84"/>
      <c r="VAQ261" s="84"/>
      <c r="VAR261" s="84"/>
      <c r="VAS261" s="84"/>
      <c r="VAT261" s="84"/>
      <c r="VAU261" s="84"/>
      <c r="VAV261" s="84"/>
      <c r="VAW261" s="84"/>
      <c r="VAX261" s="84"/>
      <c r="VAY261" s="84"/>
      <c r="VAZ261" s="84"/>
      <c r="VBA261" s="84"/>
      <c r="VBB261" s="84"/>
      <c r="VBC261" s="84"/>
      <c r="VBD261" s="84"/>
      <c r="VBE261" s="84"/>
      <c r="VBF261" s="84"/>
      <c r="VBG261" s="84"/>
      <c r="VBH261" s="84"/>
      <c r="VBI261" s="84"/>
      <c r="VBJ261" s="84"/>
      <c r="VBK261" s="84"/>
      <c r="VBL261" s="84"/>
      <c r="VBM261" s="84"/>
      <c r="VBN261" s="84"/>
      <c r="VBO261" s="84"/>
      <c r="VBP261" s="84"/>
      <c r="VBQ261" s="84"/>
      <c r="VBR261" s="84"/>
      <c r="VBS261" s="84"/>
      <c r="VBT261" s="84"/>
      <c r="VBU261" s="84"/>
      <c r="VBV261" s="84"/>
      <c r="VBW261" s="84"/>
      <c r="VBX261" s="84"/>
      <c r="VBY261" s="84"/>
      <c r="VBZ261" s="84"/>
      <c r="VCA261" s="84"/>
      <c r="VCB261" s="84"/>
      <c r="VCC261" s="84"/>
      <c r="VCD261" s="84"/>
      <c r="VCE261" s="84"/>
      <c r="VCF261" s="84"/>
      <c r="VCG261" s="84"/>
      <c r="VCH261" s="84"/>
      <c r="VCI261" s="84"/>
      <c r="VCJ261" s="84"/>
      <c r="VCK261" s="84"/>
      <c r="VCL261" s="84"/>
      <c r="VCM261" s="84"/>
      <c r="VCN261" s="84"/>
      <c r="VCO261" s="84"/>
      <c r="VCP261" s="84"/>
      <c r="VCQ261" s="84"/>
      <c r="VCR261" s="84"/>
      <c r="VCS261" s="84"/>
      <c r="VCT261" s="84"/>
      <c r="VCU261" s="84"/>
      <c r="VCV261" s="84"/>
      <c r="VCW261" s="84"/>
      <c r="VCX261" s="84"/>
      <c r="VCY261" s="84"/>
      <c r="VCZ261" s="84"/>
      <c r="VDA261" s="84"/>
      <c r="VDB261" s="84"/>
      <c r="VDC261" s="84"/>
      <c r="VDD261" s="84"/>
      <c r="VDE261" s="84"/>
      <c r="VDF261" s="84"/>
      <c r="VDG261" s="84"/>
      <c r="VDH261" s="84"/>
      <c r="VDI261" s="84"/>
      <c r="VDJ261" s="84"/>
      <c r="VDK261" s="84"/>
      <c r="VDL261" s="84"/>
      <c r="VDM261" s="84"/>
      <c r="VDN261" s="84"/>
      <c r="VDO261" s="84"/>
      <c r="VDP261" s="84"/>
      <c r="VDQ261" s="84"/>
      <c r="VDR261" s="84"/>
      <c r="VDS261" s="84"/>
      <c r="VDT261" s="84"/>
      <c r="VDU261" s="84"/>
      <c r="VDV261" s="84"/>
      <c r="VDW261" s="84"/>
      <c r="VDX261" s="84"/>
      <c r="VDY261" s="84"/>
      <c r="VDZ261" s="84"/>
      <c r="VEA261" s="84"/>
      <c r="VEB261" s="84"/>
      <c r="VEC261" s="84"/>
      <c r="VED261" s="84"/>
      <c r="VEE261" s="84"/>
      <c r="VEF261" s="84"/>
      <c r="VEG261" s="84"/>
      <c r="VEH261" s="84"/>
      <c r="VEI261" s="84"/>
      <c r="VEJ261" s="84"/>
      <c r="VEK261" s="84"/>
      <c r="VEL261" s="84"/>
      <c r="VEM261" s="84"/>
      <c r="VEN261" s="84"/>
      <c r="VEO261" s="84"/>
      <c r="VEP261" s="84"/>
      <c r="VEQ261" s="84"/>
      <c r="VER261" s="84"/>
      <c r="VES261" s="84"/>
      <c r="VET261" s="84"/>
      <c r="VEU261" s="84"/>
      <c r="VEV261" s="84"/>
      <c r="VEW261" s="84"/>
      <c r="VEX261" s="84"/>
      <c r="VEY261" s="84"/>
      <c r="VEZ261" s="84"/>
      <c r="VFA261" s="84"/>
      <c r="VFB261" s="84"/>
      <c r="VFC261" s="84"/>
      <c r="VFD261" s="84"/>
      <c r="VFE261" s="84"/>
      <c r="VFF261" s="84"/>
      <c r="VFG261" s="84"/>
      <c r="VFH261" s="84"/>
      <c r="VFI261" s="84"/>
      <c r="VFJ261" s="84"/>
      <c r="VFK261" s="84"/>
      <c r="VFL261" s="84"/>
      <c r="VFM261" s="84"/>
      <c r="VFN261" s="84"/>
      <c r="VFO261" s="84"/>
      <c r="VFP261" s="84"/>
      <c r="VFQ261" s="84"/>
      <c r="VFR261" s="84"/>
      <c r="VFS261" s="84"/>
      <c r="VFT261" s="84"/>
      <c r="VFU261" s="84"/>
      <c r="VFV261" s="84"/>
      <c r="VFW261" s="84"/>
      <c r="VFX261" s="84"/>
      <c r="VFY261" s="84"/>
      <c r="VFZ261" s="84"/>
      <c r="VGA261" s="84"/>
      <c r="VGB261" s="84"/>
      <c r="VGC261" s="84"/>
      <c r="VGD261" s="84"/>
      <c r="VGE261" s="84"/>
      <c r="VGF261" s="84"/>
      <c r="VGG261" s="84"/>
      <c r="VGH261" s="84"/>
      <c r="VGI261" s="84"/>
      <c r="VGJ261" s="84"/>
      <c r="VGK261" s="84"/>
      <c r="VGL261" s="84"/>
      <c r="VGM261" s="84"/>
      <c r="VGN261" s="84"/>
      <c r="VGO261" s="84"/>
      <c r="VGP261" s="84"/>
      <c r="VGQ261" s="84"/>
      <c r="VGR261" s="84"/>
      <c r="VGS261" s="84"/>
      <c r="VGT261" s="84"/>
      <c r="VGU261" s="84"/>
      <c r="VGV261" s="84"/>
      <c r="VGW261" s="84"/>
      <c r="VGX261" s="84"/>
      <c r="VGY261" s="84"/>
      <c r="VGZ261" s="84"/>
      <c r="VHA261" s="84"/>
      <c r="VHB261" s="84"/>
      <c r="VHC261" s="84"/>
      <c r="VHD261" s="84"/>
      <c r="VHE261" s="84"/>
      <c r="VHF261" s="84"/>
      <c r="VHG261" s="84"/>
      <c r="VHH261" s="84"/>
      <c r="VHI261" s="84"/>
      <c r="VHJ261" s="84"/>
      <c r="VHK261" s="84"/>
      <c r="VHL261" s="84"/>
      <c r="VHM261" s="84"/>
      <c r="VHN261" s="84"/>
      <c r="VHO261" s="84"/>
      <c r="VHP261" s="84"/>
      <c r="VHQ261" s="84"/>
      <c r="VHR261" s="84"/>
      <c r="VHS261" s="84"/>
      <c r="VHT261" s="84"/>
      <c r="VHU261" s="84"/>
      <c r="VHV261" s="84"/>
      <c r="VHW261" s="84"/>
      <c r="VHX261" s="84"/>
      <c r="VHY261" s="84"/>
      <c r="VHZ261" s="84"/>
      <c r="VIA261" s="84"/>
      <c r="VIB261" s="84"/>
      <c r="VIC261" s="84"/>
      <c r="VID261" s="84"/>
      <c r="VIE261" s="84"/>
      <c r="VIF261" s="84"/>
      <c r="VIG261" s="84"/>
      <c r="VIH261" s="84"/>
      <c r="VII261" s="84"/>
      <c r="VIJ261" s="84"/>
      <c r="VIK261" s="84"/>
      <c r="VIL261" s="84"/>
      <c r="VIM261" s="84"/>
      <c r="VIN261" s="84"/>
      <c r="VIO261" s="84"/>
      <c r="VIP261" s="84"/>
      <c r="VIQ261" s="84"/>
      <c r="VIR261" s="84"/>
      <c r="VIS261" s="84"/>
      <c r="VIT261" s="84"/>
      <c r="VIU261" s="84"/>
      <c r="VIV261" s="84"/>
      <c r="VIW261" s="84"/>
      <c r="VIX261" s="84"/>
      <c r="VIY261" s="84"/>
      <c r="VIZ261" s="84"/>
      <c r="VJA261" s="84"/>
      <c r="VJB261" s="84"/>
      <c r="VJC261" s="84"/>
      <c r="VJD261" s="84"/>
      <c r="VJE261" s="84"/>
      <c r="VJF261" s="84"/>
      <c r="VJG261" s="84"/>
      <c r="VJH261" s="84"/>
      <c r="VJI261" s="84"/>
      <c r="VJJ261" s="84"/>
      <c r="VJK261" s="84"/>
      <c r="VJL261" s="84"/>
      <c r="VJM261" s="84"/>
      <c r="VJN261" s="84"/>
      <c r="VJO261" s="84"/>
      <c r="VJP261" s="84"/>
      <c r="VJQ261" s="84"/>
      <c r="VJR261" s="84"/>
      <c r="VJS261" s="84"/>
      <c r="VJT261" s="84"/>
      <c r="VJU261" s="84"/>
      <c r="VJV261" s="84"/>
      <c r="VJW261" s="84"/>
      <c r="VJX261" s="84"/>
      <c r="VJY261" s="84"/>
      <c r="VJZ261" s="84"/>
      <c r="VKA261" s="84"/>
      <c r="VKB261" s="84"/>
      <c r="VKC261" s="84"/>
      <c r="VKD261" s="84"/>
      <c r="VKE261" s="84"/>
      <c r="VKF261" s="84"/>
      <c r="VKG261" s="84"/>
      <c r="VKH261" s="84"/>
      <c r="VKI261" s="84"/>
      <c r="VKJ261" s="84"/>
      <c r="VKK261" s="84"/>
      <c r="VKL261" s="84"/>
      <c r="VKM261" s="84"/>
      <c r="VKN261" s="84"/>
      <c r="VKO261" s="84"/>
      <c r="VKP261" s="84"/>
      <c r="VKQ261" s="84"/>
      <c r="VKR261" s="84"/>
      <c r="VKS261" s="84"/>
      <c r="VKT261" s="84"/>
      <c r="VKU261" s="84"/>
      <c r="VKV261" s="84"/>
      <c r="VKW261" s="84"/>
      <c r="VKX261" s="84"/>
      <c r="VKY261" s="84"/>
      <c r="VKZ261" s="84"/>
      <c r="VLA261" s="84"/>
      <c r="VLB261" s="84"/>
      <c r="VLC261" s="84"/>
      <c r="VLD261" s="84"/>
      <c r="VLE261" s="84"/>
      <c r="VLF261" s="84"/>
      <c r="VLG261" s="84"/>
      <c r="VLH261" s="84"/>
      <c r="VLI261" s="84"/>
      <c r="VLJ261" s="84"/>
      <c r="VLK261" s="84"/>
      <c r="VLL261" s="84"/>
      <c r="VLM261" s="84"/>
      <c r="VLN261" s="84"/>
      <c r="VLO261" s="84"/>
      <c r="VLP261" s="84"/>
      <c r="VLQ261" s="84"/>
      <c r="VLR261" s="84"/>
      <c r="VLS261" s="84"/>
      <c r="VLT261" s="84"/>
      <c r="VLU261" s="84"/>
      <c r="VLV261" s="84"/>
      <c r="VLW261" s="84"/>
      <c r="VLX261" s="84"/>
      <c r="VLY261" s="84"/>
      <c r="VLZ261" s="84"/>
      <c r="VMA261" s="84"/>
      <c r="VMB261" s="84"/>
      <c r="VMC261" s="84"/>
      <c r="VMD261" s="84"/>
      <c r="VME261" s="84"/>
      <c r="VMF261" s="84"/>
      <c r="VMG261" s="84"/>
      <c r="VMH261" s="84"/>
      <c r="VMI261" s="84"/>
      <c r="VMJ261" s="84"/>
      <c r="VMK261" s="84"/>
      <c r="VML261" s="84"/>
      <c r="VMM261" s="84"/>
      <c r="VMN261" s="84"/>
      <c r="VMO261" s="84"/>
      <c r="VMP261" s="84"/>
      <c r="VMQ261" s="84"/>
      <c r="VMR261" s="84"/>
      <c r="VMS261" s="84"/>
      <c r="VMT261" s="84"/>
      <c r="VMU261" s="84"/>
      <c r="VMV261" s="84"/>
      <c r="VMW261" s="84"/>
      <c r="VMX261" s="84"/>
      <c r="VMY261" s="84"/>
      <c r="VMZ261" s="84"/>
      <c r="VNA261" s="84"/>
      <c r="VNB261" s="84"/>
      <c r="VNC261" s="84"/>
      <c r="VND261" s="84"/>
      <c r="VNE261" s="84"/>
      <c r="VNF261" s="84"/>
      <c r="VNG261" s="84"/>
      <c r="VNH261" s="84"/>
      <c r="VNI261" s="84"/>
      <c r="VNJ261" s="84"/>
      <c r="VNK261" s="84"/>
      <c r="VNL261" s="84"/>
      <c r="VNM261" s="84"/>
      <c r="VNN261" s="84"/>
      <c r="VNO261" s="84"/>
      <c r="VNP261" s="84"/>
      <c r="VNQ261" s="84"/>
      <c r="VNR261" s="84"/>
      <c r="VNS261" s="84"/>
      <c r="VNT261" s="84"/>
      <c r="VNU261" s="84"/>
      <c r="VNV261" s="84"/>
      <c r="VNW261" s="84"/>
      <c r="VNX261" s="84"/>
      <c r="VNY261" s="84"/>
      <c r="VNZ261" s="84"/>
      <c r="VOA261" s="84"/>
      <c r="VOB261" s="84"/>
      <c r="VOC261" s="84"/>
      <c r="VOD261" s="84"/>
      <c r="VOE261" s="84"/>
      <c r="VOF261" s="84"/>
      <c r="VOG261" s="84"/>
      <c r="VOH261" s="84"/>
      <c r="VOI261" s="84"/>
      <c r="VOJ261" s="84"/>
      <c r="VOK261" s="84"/>
      <c r="VOL261" s="84"/>
      <c r="VOM261" s="84"/>
      <c r="VON261" s="84"/>
      <c r="VOO261" s="84"/>
      <c r="VOP261" s="84"/>
      <c r="VOQ261" s="84"/>
      <c r="VOR261" s="84"/>
      <c r="VOS261" s="84"/>
      <c r="VOT261" s="84"/>
      <c r="VOU261" s="84"/>
      <c r="VOV261" s="84"/>
      <c r="VOW261" s="84"/>
      <c r="VOX261" s="84"/>
      <c r="VOY261" s="84"/>
      <c r="VOZ261" s="84"/>
      <c r="VPA261" s="84"/>
      <c r="VPB261" s="84"/>
      <c r="VPC261" s="84"/>
      <c r="VPD261" s="84"/>
      <c r="VPE261" s="84"/>
      <c r="VPF261" s="84"/>
      <c r="VPG261" s="84"/>
      <c r="VPH261" s="84"/>
      <c r="VPI261" s="84"/>
      <c r="VPJ261" s="84"/>
      <c r="VPK261" s="84"/>
      <c r="VPL261" s="84"/>
      <c r="VPM261" s="84"/>
      <c r="VPN261" s="84"/>
      <c r="VPO261" s="84"/>
      <c r="VPP261" s="84"/>
      <c r="VPQ261" s="84"/>
      <c r="VPR261" s="84"/>
      <c r="VPS261" s="84"/>
      <c r="VPT261" s="84"/>
      <c r="VPU261" s="84"/>
      <c r="VPV261" s="84"/>
      <c r="VPW261" s="84"/>
      <c r="VPX261" s="84"/>
      <c r="VPY261" s="84"/>
      <c r="VPZ261" s="84"/>
      <c r="VQA261" s="84"/>
      <c r="VQB261" s="84"/>
      <c r="VQC261" s="84"/>
      <c r="VQD261" s="84"/>
      <c r="VQE261" s="84"/>
      <c r="VQF261" s="84"/>
      <c r="VQG261" s="84"/>
      <c r="VQH261" s="84"/>
      <c r="VQI261" s="84"/>
      <c r="VQJ261" s="84"/>
      <c r="VQK261" s="84"/>
      <c r="VQL261" s="84"/>
      <c r="VQM261" s="84"/>
      <c r="VQN261" s="84"/>
      <c r="VQO261" s="84"/>
      <c r="VQP261" s="84"/>
      <c r="VQQ261" s="84"/>
      <c r="VQR261" s="84"/>
      <c r="VQS261" s="84"/>
      <c r="VQT261" s="84"/>
      <c r="VQU261" s="84"/>
      <c r="VQV261" s="84"/>
      <c r="VQW261" s="84"/>
      <c r="VQX261" s="84"/>
      <c r="VQY261" s="84"/>
      <c r="VQZ261" s="84"/>
      <c r="VRA261" s="84"/>
      <c r="VRB261" s="84"/>
      <c r="VRC261" s="84"/>
      <c r="VRD261" s="84"/>
      <c r="VRE261" s="84"/>
      <c r="VRF261" s="84"/>
      <c r="VRG261" s="84"/>
      <c r="VRH261" s="84"/>
      <c r="VRI261" s="84"/>
      <c r="VRJ261" s="84"/>
      <c r="VRK261" s="84"/>
      <c r="VRL261" s="84"/>
      <c r="VRM261" s="84"/>
      <c r="VRN261" s="84"/>
      <c r="VRO261" s="84"/>
      <c r="VRP261" s="84"/>
      <c r="VRQ261" s="84"/>
      <c r="VRR261" s="84"/>
      <c r="VRS261" s="84"/>
      <c r="VRT261" s="84"/>
      <c r="VRU261" s="84"/>
      <c r="VRV261" s="84"/>
      <c r="VRW261" s="84"/>
      <c r="VRX261" s="84"/>
      <c r="VRY261" s="84"/>
      <c r="VRZ261" s="84"/>
      <c r="VSA261" s="84"/>
      <c r="VSB261" s="84"/>
      <c r="VSC261" s="84"/>
      <c r="VSD261" s="84"/>
      <c r="VSE261" s="84"/>
      <c r="VSF261" s="84"/>
      <c r="VSG261" s="84"/>
      <c r="VSH261" s="84"/>
      <c r="VSI261" s="84"/>
      <c r="VSJ261" s="84"/>
      <c r="VSK261" s="84"/>
      <c r="VSL261" s="84"/>
      <c r="VSM261" s="84"/>
      <c r="VSN261" s="84"/>
      <c r="VSO261" s="84"/>
      <c r="VSP261" s="84"/>
      <c r="VSQ261" s="84"/>
      <c r="VSR261" s="84"/>
      <c r="VSS261" s="84"/>
      <c r="VST261" s="84"/>
      <c r="VSU261" s="84"/>
      <c r="VSV261" s="84"/>
      <c r="VSW261" s="84"/>
      <c r="VSX261" s="84"/>
      <c r="VSY261" s="84"/>
      <c r="VSZ261" s="84"/>
      <c r="VTA261" s="84"/>
      <c r="VTB261" s="84"/>
      <c r="VTC261" s="84"/>
      <c r="VTD261" s="84"/>
      <c r="VTE261" s="84"/>
      <c r="VTF261" s="84"/>
      <c r="VTG261" s="84"/>
      <c r="VTH261" s="84"/>
      <c r="VTI261" s="84"/>
      <c r="VTJ261" s="84"/>
      <c r="VTK261" s="84"/>
      <c r="VTL261" s="84"/>
      <c r="VTM261" s="84"/>
      <c r="VTN261" s="84"/>
      <c r="VTO261" s="84"/>
      <c r="VTP261" s="84"/>
      <c r="VTQ261" s="84"/>
      <c r="VTR261" s="84"/>
      <c r="VTS261" s="84"/>
      <c r="VTT261" s="84"/>
      <c r="VTU261" s="84"/>
      <c r="VTV261" s="84"/>
      <c r="VTW261" s="84"/>
      <c r="VTX261" s="84"/>
      <c r="VTY261" s="84"/>
      <c r="VTZ261" s="84"/>
      <c r="VUA261" s="84"/>
      <c r="VUB261" s="84"/>
      <c r="VUC261" s="84"/>
      <c r="VUD261" s="84"/>
      <c r="VUE261" s="84"/>
      <c r="VUF261" s="84"/>
      <c r="VUG261" s="84"/>
      <c r="VUH261" s="84"/>
      <c r="VUI261" s="84"/>
      <c r="VUJ261" s="84"/>
      <c r="VUK261" s="84"/>
      <c r="VUL261" s="84"/>
      <c r="VUM261" s="84"/>
      <c r="VUN261" s="84"/>
      <c r="VUO261" s="84"/>
      <c r="VUP261" s="84"/>
      <c r="VUQ261" s="84"/>
      <c r="VUR261" s="84"/>
      <c r="VUS261" s="84"/>
      <c r="VUT261" s="84"/>
      <c r="VUU261" s="84"/>
      <c r="VUV261" s="84"/>
      <c r="VUW261" s="84"/>
      <c r="VUX261" s="84"/>
      <c r="VUY261" s="84"/>
      <c r="VUZ261" s="84"/>
      <c r="VVA261" s="84"/>
      <c r="VVB261" s="84"/>
      <c r="VVC261" s="84"/>
      <c r="VVD261" s="84"/>
      <c r="VVE261" s="84"/>
      <c r="VVF261" s="84"/>
      <c r="VVG261" s="84"/>
      <c r="VVH261" s="84"/>
      <c r="VVI261" s="84"/>
      <c r="VVJ261" s="84"/>
      <c r="VVK261" s="84"/>
      <c r="VVL261" s="84"/>
      <c r="VVM261" s="84"/>
      <c r="VVN261" s="84"/>
      <c r="VVO261" s="84"/>
      <c r="VVP261" s="84"/>
      <c r="VVQ261" s="84"/>
      <c r="VVR261" s="84"/>
      <c r="VVS261" s="84"/>
      <c r="VVT261" s="84"/>
      <c r="VVU261" s="84"/>
      <c r="VVV261" s="84"/>
      <c r="VVW261" s="84"/>
      <c r="VVX261" s="84"/>
      <c r="VVY261" s="84"/>
      <c r="VVZ261" s="84"/>
      <c r="VWA261" s="84"/>
      <c r="VWB261" s="84"/>
      <c r="VWC261" s="84"/>
      <c r="VWD261" s="84"/>
      <c r="VWE261" s="84"/>
      <c r="VWF261" s="84"/>
      <c r="VWG261" s="84"/>
      <c r="VWH261" s="84"/>
      <c r="VWI261" s="84"/>
      <c r="VWJ261" s="84"/>
      <c r="VWK261" s="84"/>
      <c r="VWL261" s="84"/>
      <c r="VWM261" s="84"/>
      <c r="VWN261" s="84"/>
      <c r="VWO261" s="84"/>
      <c r="VWP261" s="84"/>
      <c r="VWQ261" s="84"/>
      <c r="VWR261" s="84"/>
      <c r="VWS261" s="84"/>
      <c r="VWT261" s="84"/>
      <c r="VWU261" s="84"/>
      <c r="VWV261" s="84"/>
      <c r="VWW261" s="84"/>
      <c r="VWX261" s="84"/>
      <c r="VWY261" s="84"/>
      <c r="VWZ261" s="84"/>
      <c r="VXA261" s="84"/>
      <c r="VXB261" s="84"/>
      <c r="VXC261" s="84"/>
      <c r="VXD261" s="84"/>
      <c r="VXE261" s="84"/>
      <c r="VXF261" s="84"/>
      <c r="VXG261" s="84"/>
      <c r="VXH261" s="84"/>
      <c r="VXI261" s="84"/>
      <c r="VXJ261" s="84"/>
      <c r="VXK261" s="84"/>
      <c r="VXL261" s="84"/>
      <c r="VXM261" s="84"/>
      <c r="VXN261" s="84"/>
      <c r="VXO261" s="84"/>
      <c r="VXP261" s="84"/>
      <c r="VXQ261" s="84"/>
      <c r="VXR261" s="84"/>
      <c r="VXS261" s="84"/>
      <c r="VXT261" s="84"/>
      <c r="VXU261" s="84"/>
      <c r="VXV261" s="84"/>
      <c r="VXW261" s="84"/>
      <c r="VXX261" s="84"/>
      <c r="VXY261" s="84"/>
      <c r="VXZ261" s="84"/>
      <c r="VYA261" s="84"/>
      <c r="VYB261" s="84"/>
      <c r="VYC261" s="84"/>
      <c r="VYD261" s="84"/>
      <c r="VYE261" s="84"/>
      <c r="VYF261" s="84"/>
      <c r="VYG261" s="84"/>
      <c r="VYH261" s="84"/>
      <c r="VYI261" s="84"/>
      <c r="VYJ261" s="84"/>
      <c r="VYK261" s="84"/>
      <c r="VYL261" s="84"/>
      <c r="VYM261" s="84"/>
      <c r="VYN261" s="84"/>
      <c r="VYO261" s="84"/>
      <c r="VYP261" s="84"/>
      <c r="VYQ261" s="84"/>
      <c r="VYR261" s="84"/>
      <c r="VYS261" s="84"/>
      <c r="VYT261" s="84"/>
      <c r="VYU261" s="84"/>
      <c r="VYV261" s="84"/>
      <c r="VYW261" s="84"/>
      <c r="VYX261" s="84"/>
      <c r="VYY261" s="84"/>
      <c r="VYZ261" s="84"/>
      <c r="VZA261" s="84"/>
      <c r="VZB261" s="84"/>
      <c r="VZC261" s="84"/>
      <c r="VZD261" s="84"/>
      <c r="VZE261" s="84"/>
      <c r="VZF261" s="84"/>
      <c r="VZG261" s="84"/>
      <c r="VZH261" s="84"/>
      <c r="VZI261" s="84"/>
      <c r="VZJ261" s="84"/>
      <c r="VZK261" s="84"/>
      <c r="VZL261" s="84"/>
      <c r="VZM261" s="84"/>
      <c r="VZN261" s="84"/>
      <c r="VZO261" s="84"/>
      <c r="VZP261" s="84"/>
      <c r="VZQ261" s="84"/>
      <c r="VZR261" s="84"/>
      <c r="VZS261" s="84"/>
      <c r="VZT261" s="84"/>
      <c r="VZU261" s="84"/>
      <c r="VZV261" s="84"/>
      <c r="VZW261" s="84"/>
      <c r="VZX261" s="84"/>
      <c r="VZY261" s="84"/>
      <c r="VZZ261" s="84"/>
      <c r="WAA261" s="84"/>
      <c r="WAB261" s="84"/>
      <c r="WAC261" s="84"/>
      <c r="WAD261" s="84"/>
      <c r="WAE261" s="84"/>
      <c r="WAF261" s="84"/>
      <c r="WAG261" s="84"/>
      <c r="WAH261" s="84"/>
      <c r="WAI261" s="84"/>
      <c r="WAJ261" s="84"/>
      <c r="WAK261" s="84"/>
      <c r="WAL261" s="84"/>
      <c r="WAM261" s="84"/>
      <c r="WAN261" s="84"/>
      <c r="WAO261" s="84"/>
      <c r="WAP261" s="84"/>
      <c r="WAQ261" s="84"/>
      <c r="WAR261" s="84"/>
      <c r="WAS261" s="84"/>
      <c r="WAT261" s="84"/>
      <c r="WAU261" s="84"/>
      <c r="WAV261" s="84"/>
      <c r="WAW261" s="84"/>
      <c r="WAX261" s="84"/>
      <c r="WAY261" s="84"/>
      <c r="WAZ261" s="84"/>
      <c r="WBA261" s="84"/>
      <c r="WBB261" s="84"/>
      <c r="WBC261" s="84"/>
      <c r="WBD261" s="84"/>
      <c r="WBE261" s="84"/>
      <c r="WBF261" s="84"/>
      <c r="WBG261" s="84"/>
      <c r="WBH261" s="84"/>
      <c r="WBI261" s="84"/>
      <c r="WBJ261" s="84"/>
      <c r="WBK261" s="84"/>
      <c r="WBL261" s="84"/>
      <c r="WBM261" s="84"/>
      <c r="WBN261" s="84"/>
      <c r="WBO261" s="84"/>
      <c r="WBP261" s="84"/>
      <c r="WBQ261" s="84"/>
      <c r="WBR261" s="84"/>
      <c r="WBS261" s="84"/>
      <c r="WBT261" s="84"/>
      <c r="WBU261" s="84"/>
      <c r="WBV261" s="84"/>
      <c r="WBW261" s="84"/>
      <c r="WBX261" s="84"/>
      <c r="WBY261" s="84"/>
      <c r="WBZ261" s="84"/>
      <c r="WCA261" s="84"/>
      <c r="WCB261" s="84"/>
      <c r="WCC261" s="84"/>
      <c r="WCD261" s="84"/>
      <c r="WCE261" s="84"/>
      <c r="WCF261" s="84"/>
      <c r="WCG261" s="84"/>
      <c r="WCH261" s="84"/>
      <c r="WCI261" s="84"/>
      <c r="WCJ261" s="84"/>
      <c r="WCK261" s="84"/>
      <c r="WCL261" s="84"/>
      <c r="WCM261" s="84"/>
      <c r="WCN261" s="84"/>
      <c r="WCO261" s="84"/>
      <c r="WCP261" s="84"/>
      <c r="WCQ261" s="84"/>
      <c r="WCR261" s="84"/>
      <c r="WCS261" s="84"/>
      <c r="WCT261" s="84"/>
      <c r="WCU261" s="84"/>
      <c r="WCV261" s="84"/>
      <c r="WCW261" s="84"/>
      <c r="WCX261" s="84"/>
      <c r="WCY261" s="84"/>
      <c r="WCZ261" s="84"/>
      <c r="WDA261" s="84"/>
      <c r="WDB261" s="84"/>
      <c r="WDC261" s="84"/>
      <c r="WDD261" s="84"/>
      <c r="WDE261" s="84"/>
      <c r="WDF261" s="84"/>
      <c r="WDG261" s="84"/>
      <c r="WDH261" s="84"/>
      <c r="WDI261" s="84"/>
      <c r="WDJ261" s="84"/>
      <c r="WDK261" s="84"/>
      <c r="WDL261" s="84"/>
      <c r="WDM261" s="84"/>
      <c r="WDN261" s="84"/>
      <c r="WDO261" s="84"/>
      <c r="WDP261" s="84"/>
      <c r="WDQ261" s="84"/>
      <c r="WDR261" s="84"/>
      <c r="WDS261" s="84"/>
      <c r="WDT261" s="84"/>
      <c r="WDU261" s="84"/>
      <c r="WDV261" s="84"/>
      <c r="WDW261" s="84"/>
      <c r="WDX261" s="84"/>
      <c r="WDY261" s="84"/>
      <c r="WDZ261" s="84"/>
      <c r="WEA261" s="84"/>
      <c r="WEB261" s="84"/>
      <c r="WEC261" s="84"/>
      <c r="WED261" s="84"/>
      <c r="WEE261" s="84"/>
      <c r="WEF261" s="84"/>
      <c r="WEG261" s="84"/>
      <c r="WEH261" s="84"/>
      <c r="WEI261" s="84"/>
      <c r="WEJ261" s="84"/>
      <c r="WEK261" s="84"/>
      <c r="WEL261" s="84"/>
      <c r="WEM261" s="84"/>
      <c r="WEN261" s="84"/>
      <c r="WEO261" s="84"/>
      <c r="WEP261" s="84"/>
      <c r="WEQ261" s="84"/>
      <c r="WER261" s="84"/>
      <c r="WES261" s="84"/>
      <c r="WET261" s="84"/>
      <c r="WEU261" s="84"/>
      <c r="WEV261" s="84"/>
      <c r="WEW261" s="84"/>
      <c r="WEX261" s="84"/>
      <c r="WEY261" s="84"/>
      <c r="WEZ261" s="84"/>
      <c r="WFA261" s="84"/>
      <c r="WFB261" s="84"/>
      <c r="WFC261" s="84"/>
      <c r="WFD261" s="84"/>
      <c r="WFE261" s="84"/>
      <c r="WFF261" s="84"/>
      <c r="WFG261" s="84"/>
      <c r="WFH261" s="84"/>
      <c r="WFI261" s="84"/>
      <c r="WFJ261" s="84"/>
      <c r="WFK261" s="84"/>
      <c r="WFL261" s="84"/>
      <c r="WFM261" s="84"/>
      <c r="WFN261" s="84"/>
      <c r="WFO261" s="84"/>
      <c r="WFP261" s="84"/>
      <c r="WFQ261" s="84"/>
      <c r="WFR261" s="84"/>
      <c r="WFS261" s="84"/>
      <c r="WFT261" s="84"/>
      <c r="WFU261" s="84"/>
      <c r="WFV261" s="84"/>
      <c r="WFW261" s="84"/>
      <c r="WFX261" s="84"/>
      <c r="WFY261" s="84"/>
      <c r="WFZ261" s="84"/>
      <c r="WGA261" s="84"/>
      <c r="WGB261" s="84"/>
      <c r="WGC261" s="84"/>
      <c r="WGD261" s="84"/>
      <c r="WGE261" s="84"/>
      <c r="WGF261" s="84"/>
      <c r="WGG261" s="84"/>
      <c r="WGH261" s="84"/>
      <c r="WGI261" s="84"/>
      <c r="WGJ261" s="84"/>
      <c r="WGK261" s="84"/>
      <c r="WGL261" s="84"/>
      <c r="WGM261" s="84"/>
      <c r="WGN261" s="84"/>
      <c r="WGO261" s="84"/>
      <c r="WGP261" s="84"/>
      <c r="WGQ261" s="84"/>
      <c r="WGR261" s="84"/>
      <c r="WGS261" s="84"/>
      <c r="WGT261" s="84"/>
      <c r="WGU261" s="84"/>
      <c r="WGV261" s="84"/>
      <c r="WGW261" s="84"/>
      <c r="WGX261" s="84"/>
      <c r="WGY261" s="84"/>
      <c r="WGZ261" s="84"/>
      <c r="WHA261" s="84"/>
      <c r="WHB261" s="84"/>
      <c r="WHC261" s="84"/>
      <c r="WHD261" s="84"/>
      <c r="WHE261" s="84"/>
      <c r="WHF261" s="84"/>
      <c r="WHG261" s="84"/>
      <c r="WHH261" s="84"/>
      <c r="WHI261" s="84"/>
      <c r="WHJ261" s="84"/>
      <c r="WHK261" s="84"/>
      <c r="WHL261" s="84"/>
      <c r="WHM261" s="84"/>
      <c r="WHN261" s="84"/>
      <c r="WHO261" s="84"/>
      <c r="WHP261" s="84"/>
      <c r="WHQ261" s="84"/>
      <c r="WHR261" s="84"/>
      <c r="WHS261" s="84"/>
      <c r="WHT261" s="84"/>
      <c r="WHU261" s="84"/>
      <c r="WHV261" s="84"/>
      <c r="WHW261" s="84"/>
      <c r="WHX261" s="84"/>
      <c r="WHY261" s="84"/>
      <c r="WHZ261" s="84"/>
      <c r="WIA261" s="84"/>
      <c r="WIB261" s="84"/>
      <c r="WIC261" s="84"/>
      <c r="WID261" s="84"/>
      <c r="WIE261" s="84"/>
      <c r="WIF261" s="84"/>
      <c r="WIG261" s="84"/>
      <c r="WIH261" s="84"/>
      <c r="WII261" s="84"/>
      <c r="WIJ261" s="84"/>
      <c r="WIK261" s="84"/>
      <c r="WIL261" s="84"/>
      <c r="WIM261" s="84"/>
      <c r="WIN261" s="84"/>
      <c r="WIO261" s="84"/>
      <c r="WIP261" s="84"/>
      <c r="WIQ261" s="84"/>
      <c r="WIR261" s="84"/>
      <c r="WIS261" s="84"/>
      <c r="WIT261" s="84"/>
      <c r="WIU261" s="84"/>
      <c r="WIV261" s="84"/>
      <c r="WIW261" s="84"/>
      <c r="WIX261" s="84"/>
      <c r="WIY261" s="84"/>
      <c r="WIZ261" s="84"/>
      <c r="WJA261" s="84"/>
      <c r="WJB261" s="84"/>
      <c r="WJC261" s="84"/>
      <c r="WJD261" s="84"/>
      <c r="WJE261" s="84"/>
      <c r="WJF261" s="84"/>
      <c r="WJG261" s="84"/>
      <c r="WJH261" s="84"/>
      <c r="WJI261" s="84"/>
      <c r="WJJ261" s="84"/>
      <c r="WJK261" s="84"/>
      <c r="WJL261" s="84"/>
      <c r="WJM261" s="84"/>
      <c r="WJN261" s="84"/>
      <c r="WJO261" s="84"/>
      <c r="WJP261" s="84"/>
      <c r="WJQ261" s="84"/>
      <c r="WJR261" s="84"/>
      <c r="WJS261" s="84"/>
      <c r="WJT261" s="84"/>
      <c r="WJU261" s="84"/>
      <c r="WJV261" s="84"/>
      <c r="WJW261" s="84"/>
      <c r="WJX261" s="84"/>
      <c r="WJY261" s="84"/>
      <c r="WJZ261" s="84"/>
      <c r="WKA261" s="84"/>
      <c r="WKB261" s="84"/>
      <c r="WKC261" s="84"/>
      <c r="WKD261" s="84"/>
      <c r="WKE261" s="84"/>
      <c r="WKF261" s="84"/>
      <c r="WKG261" s="84"/>
      <c r="WKH261" s="84"/>
      <c r="WKI261" s="84"/>
      <c r="WKJ261" s="84"/>
      <c r="WKK261" s="84"/>
      <c r="WKL261" s="84"/>
      <c r="WKM261" s="84"/>
      <c r="WKN261" s="84"/>
      <c r="WKO261" s="84"/>
      <c r="WKP261" s="84"/>
      <c r="WKQ261" s="84"/>
      <c r="WKR261" s="84"/>
      <c r="WKS261" s="84"/>
      <c r="WKT261" s="84"/>
      <c r="WKU261" s="84"/>
      <c r="WKV261" s="84"/>
      <c r="WKW261" s="84"/>
      <c r="WKX261" s="84"/>
      <c r="WKY261" s="84"/>
      <c r="WKZ261" s="84"/>
      <c r="WLA261" s="84"/>
      <c r="WLB261" s="84"/>
      <c r="WLC261" s="84"/>
      <c r="WLD261" s="84"/>
      <c r="WLE261" s="84"/>
      <c r="WLF261" s="84"/>
      <c r="WLG261" s="84"/>
      <c r="WLH261" s="84"/>
      <c r="WLI261" s="84"/>
      <c r="WLJ261" s="84"/>
      <c r="WLK261" s="84"/>
      <c r="WLL261" s="84"/>
      <c r="WLM261" s="84"/>
      <c r="WLN261" s="84"/>
      <c r="WLO261" s="84"/>
      <c r="WLP261" s="84"/>
      <c r="WLQ261" s="84"/>
      <c r="WLR261" s="84"/>
      <c r="WLS261" s="84"/>
      <c r="WLT261" s="84"/>
      <c r="WLU261" s="84"/>
      <c r="WLV261" s="84"/>
      <c r="WLW261" s="84"/>
      <c r="WLX261" s="84"/>
      <c r="WLY261" s="84"/>
      <c r="WLZ261" s="84"/>
      <c r="WMA261" s="84"/>
      <c r="WMB261" s="84"/>
      <c r="WMC261" s="84"/>
      <c r="WMD261" s="84"/>
      <c r="WME261" s="84"/>
      <c r="WMF261" s="84"/>
      <c r="WMG261" s="84"/>
      <c r="WMH261" s="84"/>
      <c r="WMI261" s="84"/>
      <c r="WMJ261" s="84"/>
      <c r="WMK261" s="84"/>
      <c r="WML261" s="84"/>
      <c r="WMM261" s="84"/>
      <c r="WMN261" s="84"/>
      <c r="WMO261" s="84"/>
      <c r="WMP261" s="84"/>
      <c r="WMQ261" s="84"/>
      <c r="WMR261" s="84"/>
      <c r="WMS261" s="84"/>
      <c r="WMT261" s="84"/>
      <c r="WMU261" s="84"/>
      <c r="WMV261" s="84"/>
      <c r="WMW261" s="84"/>
      <c r="WMX261" s="84"/>
      <c r="WMY261" s="84"/>
      <c r="WMZ261" s="84"/>
      <c r="WNA261" s="84"/>
      <c r="WNB261" s="84"/>
      <c r="WNC261" s="84"/>
      <c r="WND261" s="84"/>
      <c r="WNE261" s="84"/>
      <c r="WNF261" s="84"/>
      <c r="WNG261" s="84"/>
      <c r="WNH261" s="84"/>
      <c r="WNI261" s="84"/>
      <c r="WNJ261" s="84"/>
      <c r="WNK261" s="84"/>
      <c r="WNL261" s="84"/>
      <c r="WNM261" s="84"/>
      <c r="WNN261" s="84"/>
      <c r="WNO261" s="84"/>
      <c r="WNP261" s="84"/>
      <c r="WNQ261" s="84"/>
      <c r="WNR261" s="84"/>
      <c r="WNS261" s="84"/>
      <c r="WNT261" s="84"/>
      <c r="WNU261" s="84"/>
      <c r="WNV261" s="84"/>
      <c r="WNW261" s="84"/>
      <c r="WNX261" s="84"/>
      <c r="WNY261" s="84"/>
      <c r="WNZ261" s="84"/>
      <c r="WOA261" s="84"/>
      <c r="WOB261" s="84"/>
      <c r="WOC261" s="84"/>
      <c r="WOD261" s="84"/>
      <c r="WOE261" s="84"/>
      <c r="WOF261" s="84"/>
      <c r="WOG261" s="84"/>
      <c r="WOH261" s="84"/>
      <c r="WOI261" s="84"/>
      <c r="WOJ261" s="84"/>
      <c r="WOK261" s="84"/>
      <c r="WOL261" s="84"/>
      <c r="WOM261" s="84"/>
      <c r="WON261" s="84"/>
      <c r="WOO261" s="84"/>
      <c r="WOP261" s="84"/>
      <c r="WOQ261" s="84"/>
      <c r="WOR261" s="84"/>
      <c r="WOS261" s="84"/>
      <c r="WOT261" s="84"/>
      <c r="WOU261" s="84"/>
      <c r="WOV261" s="84"/>
      <c r="WOW261" s="84"/>
      <c r="WOX261" s="84"/>
      <c r="WOY261" s="84"/>
      <c r="WOZ261" s="84"/>
      <c r="WPA261" s="84"/>
      <c r="WPB261" s="84"/>
      <c r="WPC261" s="84"/>
      <c r="WPD261" s="84"/>
      <c r="WPE261" s="84"/>
      <c r="WPF261" s="84"/>
      <c r="WPG261" s="84"/>
      <c r="WPH261" s="84"/>
      <c r="WPI261" s="84"/>
      <c r="WPJ261" s="84"/>
      <c r="WPK261" s="84"/>
      <c r="WPL261" s="84"/>
      <c r="WPM261" s="84"/>
      <c r="WPN261" s="84"/>
      <c r="WPO261" s="84"/>
      <c r="WPP261" s="84"/>
      <c r="WPQ261" s="84"/>
      <c r="WPR261" s="84"/>
      <c r="WPS261" s="84"/>
      <c r="WPT261" s="84"/>
      <c r="WPU261" s="84"/>
      <c r="WPV261" s="84"/>
      <c r="WPW261" s="84"/>
      <c r="WPX261" s="84"/>
      <c r="WPY261" s="84"/>
      <c r="WPZ261" s="84"/>
      <c r="WQA261" s="84"/>
      <c r="WQB261" s="84"/>
      <c r="WQC261" s="84"/>
      <c r="WQD261" s="84"/>
      <c r="WQE261" s="84"/>
      <c r="WQF261" s="84"/>
      <c r="WQG261" s="84"/>
      <c r="WQH261" s="84"/>
      <c r="WQI261" s="84"/>
      <c r="WQJ261" s="84"/>
      <c r="WQK261" s="84"/>
      <c r="WQL261" s="84"/>
      <c r="WQM261" s="84"/>
      <c r="WQN261" s="84"/>
      <c r="WQO261" s="84"/>
      <c r="WQP261" s="84"/>
      <c r="WQQ261" s="84"/>
      <c r="WQR261" s="84"/>
      <c r="WQS261" s="84"/>
      <c r="WQT261" s="84"/>
      <c r="WQU261" s="84"/>
      <c r="WQV261" s="84"/>
      <c r="WQW261" s="84"/>
      <c r="WQX261" s="84"/>
      <c r="WQY261" s="84"/>
      <c r="WQZ261" s="84"/>
      <c r="WRA261" s="84"/>
      <c r="WRB261" s="84"/>
      <c r="WRC261" s="84"/>
      <c r="WRD261" s="84"/>
      <c r="WRE261" s="84"/>
      <c r="WRF261" s="84"/>
      <c r="WRG261" s="84"/>
      <c r="WRH261" s="84"/>
      <c r="WRI261" s="84"/>
      <c r="WRJ261" s="84"/>
      <c r="WRK261" s="84"/>
      <c r="WRL261" s="84"/>
      <c r="WRM261" s="84"/>
      <c r="WRN261" s="84"/>
      <c r="WRO261" s="84"/>
      <c r="WRP261" s="84"/>
      <c r="WRQ261" s="84"/>
      <c r="WRR261" s="84"/>
      <c r="WRS261" s="84"/>
      <c r="WRT261" s="84"/>
      <c r="WRU261" s="84"/>
      <c r="WRV261" s="84"/>
      <c r="WRW261" s="84"/>
      <c r="WRX261" s="84"/>
      <c r="WRY261" s="84"/>
      <c r="WRZ261" s="84"/>
      <c r="WSA261" s="84"/>
      <c r="WSB261" s="84"/>
      <c r="WSC261" s="84"/>
      <c r="WSD261" s="84"/>
      <c r="WSE261" s="84"/>
      <c r="WSF261" s="84"/>
      <c r="WSG261" s="84"/>
      <c r="WSH261" s="84"/>
      <c r="WSI261" s="84"/>
      <c r="WSJ261" s="84"/>
      <c r="WSK261" s="84"/>
      <c r="WSL261" s="84"/>
      <c r="WSM261" s="84"/>
      <c r="WSN261" s="84"/>
      <c r="WSO261" s="84"/>
      <c r="WSP261" s="84"/>
      <c r="WSQ261" s="84"/>
      <c r="WSR261" s="84"/>
      <c r="WSS261" s="84"/>
      <c r="WST261" s="84"/>
      <c r="WSU261" s="84"/>
      <c r="WSV261" s="84"/>
      <c r="WSW261" s="84"/>
      <c r="WSX261" s="84"/>
      <c r="WSY261" s="84"/>
      <c r="WSZ261" s="84"/>
      <c r="WTA261" s="84"/>
      <c r="WTB261" s="84"/>
      <c r="WTC261" s="84"/>
      <c r="WTD261" s="84"/>
      <c r="WTE261" s="84"/>
      <c r="WTF261" s="84"/>
      <c r="WTG261" s="84"/>
      <c r="WTH261" s="84"/>
      <c r="WTI261" s="84"/>
      <c r="WTJ261" s="84"/>
      <c r="WTK261" s="84"/>
      <c r="WTL261" s="84"/>
      <c r="WTM261" s="84"/>
      <c r="WTN261" s="84"/>
      <c r="WTO261" s="84"/>
      <c r="WTP261" s="84"/>
      <c r="WTQ261" s="84"/>
      <c r="WTR261" s="84"/>
      <c r="WTS261" s="84"/>
      <c r="WTT261" s="84"/>
      <c r="WTU261" s="84"/>
      <c r="WTV261" s="84"/>
      <c r="WTW261" s="84"/>
      <c r="WTX261" s="84"/>
      <c r="WTY261" s="84"/>
      <c r="WTZ261" s="84"/>
      <c r="WUA261" s="84"/>
      <c r="WUB261" s="84"/>
      <c r="WUC261" s="84"/>
      <c r="WUD261" s="84"/>
      <c r="WUE261" s="84"/>
      <c r="WUF261" s="84"/>
      <c r="WUG261" s="84"/>
      <c r="WUH261" s="84"/>
      <c r="WUI261" s="84"/>
      <c r="WUJ261" s="84"/>
      <c r="WUK261" s="84"/>
      <c r="WUL261" s="84"/>
      <c r="WUM261" s="84"/>
      <c r="WUN261" s="84"/>
      <c r="WUO261" s="84"/>
      <c r="WUP261" s="84"/>
      <c r="WUQ261" s="84"/>
      <c r="WUR261" s="84"/>
      <c r="WUS261" s="84"/>
      <c r="WUT261" s="84"/>
      <c r="WUU261" s="84"/>
      <c r="WUV261" s="84"/>
      <c r="WUW261" s="84"/>
      <c r="WUX261" s="84"/>
      <c r="WUY261" s="84"/>
      <c r="WUZ261" s="84"/>
      <c r="WVA261" s="84"/>
      <c r="WVB261" s="84"/>
      <c r="WVC261" s="84"/>
      <c r="WVD261" s="84"/>
      <c r="WVE261" s="84"/>
      <c r="WVF261" s="84"/>
      <c r="WVG261" s="84"/>
      <c r="WVH261" s="84"/>
      <c r="WVI261" s="84"/>
      <c r="WVJ261" s="84"/>
      <c r="WVK261" s="84"/>
      <c r="WVL261" s="84"/>
      <c r="WVM261" s="84"/>
      <c r="WVN261" s="84"/>
      <c r="WVO261" s="84"/>
      <c r="WVP261" s="84"/>
      <c r="WVQ261" s="84"/>
      <c r="WVR261" s="84"/>
      <c r="WVS261" s="84"/>
      <c r="WVT261" s="84"/>
      <c r="WVU261" s="84"/>
      <c r="WVV261" s="84"/>
      <c r="WVW261" s="84"/>
      <c r="WVX261" s="84"/>
      <c r="WVY261" s="84"/>
      <c r="WVZ261" s="84"/>
      <c r="WWA261" s="84"/>
      <c r="WWB261" s="84"/>
      <c r="WWC261" s="84"/>
      <c r="WWD261" s="84"/>
      <c r="WWE261" s="84"/>
      <c r="WWF261" s="84"/>
      <c r="WWG261" s="84"/>
      <c r="WWH261" s="84"/>
      <c r="WWI261" s="84"/>
      <c r="WWJ261" s="84"/>
      <c r="WWK261" s="84"/>
      <c r="WWL261" s="84"/>
      <c r="WWM261" s="84"/>
      <c r="WWN261" s="84"/>
      <c r="WWO261" s="84"/>
      <c r="WWP261" s="84"/>
      <c r="WWQ261" s="84"/>
      <c r="WWR261" s="84"/>
      <c r="WWS261" s="84"/>
      <c r="WWT261" s="84"/>
      <c r="WWU261" s="84"/>
      <c r="WWV261" s="84"/>
      <c r="WWW261" s="84"/>
      <c r="WWX261" s="84"/>
      <c r="WWY261" s="84"/>
      <c r="WWZ261" s="84"/>
      <c r="WXA261" s="84"/>
      <c r="WXB261" s="84"/>
      <c r="WXC261" s="84"/>
      <c r="WXD261" s="84"/>
      <c r="WXE261" s="84"/>
      <c r="WXF261" s="84"/>
      <c r="WXG261" s="84"/>
      <c r="WXH261" s="84"/>
      <c r="WXI261" s="84"/>
      <c r="WXJ261" s="84"/>
      <c r="WXK261" s="84"/>
      <c r="WXL261" s="84"/>
      <c r="WXM261" s="84"/>
      <c r="WXN261" s="84"/>
      <c r="WXO261" s="84"/>
      <c r="WXP261" s="84"/>
      <c r="WXQ261" s="84"/>
      <c r="WXR261" s="84"/>
      <c r="WXS261" s="84"/>
      <c r="WXT261" s="84"/>
      <c r="WXU261" s="84"/>
      <c r="WXV261" s="84"/>
      <c r="WXW261" s="84"/>
      <c r="WXX261" s="84"/>
      <c r="WXY261" s="84"/>
      <c r="WXZ261" s="84"/>
      <c r="WYA261" s="84"/>
      <c r="WYB261" s="84"/>
      <c r="WYC261" s="84"/>
      <c r="WYD261" s="84"/>
      <c r="WYE261" s="84"/>
      <c r="WYF261" s="84"/>
      <c r="WYG261" s="84"/>
      <c r="WYH261" s="84"/>
      <c r="WYI261" s="84"/>
      <c r="WYJ261" s="84"/>
      <c r="WYK261" s="84"/>
      <c r="WYL261" s="84"/>
      <c r="WYM261" s="84"/>
      <c r="WYN261" s="84"/>
      <c r="WYO261" s="84"/>
      <c r="WYP261" s="84"/>
      <c r="WYQ261" s="84"/>
      <c r="WYR261" s="84"/>
      <c r="WYS261" s="84"/>
      <c r="WYT261" s="84"/>
      <c r="WYU261" s="84"/>
      <c r="WYV261" s="84"/>
      <c r="WYW261" s="84"/>
      <c r="WYX261" s="84"/>
      <c r="WYY261" s="84"/>
      <c r="WYZ261" s="84"/>
      <c r="WZA261" s="84"/>
      <c r="WZB261" s="84"/>
      <c r="WZC261" s="84"/>
      <c r="WZD261" s="84"/>
      <c r="WZE261" s="84"/>
      <c r="WZF261" s="84"/>
      <c r="WZG261" s="84"/>
      <c r="WZH261" s="84"/>
      <c r="WZI261" s="84"/>
      <c r="WZJ261" s="84"/>
      <c r="WZK261" s="84"/>
      <c r="WZL261" s="84"/>
      <c r="WZM261" s="84"/>
      <c r="WZN261" s="84"/>
      <c r="WZO261" s="84"/>
      <c r="WZP261" s="84"/>
      <c r="WZQ261" s="84"/>
      <c r="WZR261" s="84"/>
      <c r="WZS261" s="84"/>
      <c r="WZT261" s="84"/>
      <c r="WZU261" s="84"/>
      <c r="WZV261" s="84"/>
      <c r="WZW261" s="84"/>
      <c r="WZX261" s="84"/>
      <c r="WZY261" s="84"/>
      <c r="WZZ261" s="84"/>
      <c r="XAA261" s="84"/>
      <c r="XAB261" s="84"/>
      <c r="XAC261" s="84"/>
      <c r="XAD261" s="84"/>
      <c r="XAE261" s="84"/>
      <c r="XAF261" s="84"/>
      <c r="XAG261" s="84"/>
      <c r="XAH261" s="84"/>
      <c r="XAI261" s="84"/>
      <c r="XAJ261" s="84"/>
      <c r="XAK261" s="84"/>
      <c r="XAL261" s="84"/>
      <c r="XAM261" s="84"/>
      <c r="XAN261" s="84"/>
      <c r="XAO261" s="84"/>
      <c r="XAP261" s="84"/>
      <c r="XAQ261" s="84"/>
      <c r="XAR261" s="84"/>
      <c r="XAS261" s="84"/>
      <c r="XAT261" s="84"/>
      <c r="XAU261" s="84"/>
      <c r="XAV261" s="84"/>
      <c r="XAW261" s="84"/>
      <c r="XAX261" s="84"/>
      <c r="XAY261" s="84"/>
      <c r="XAZ261" s="84"/>
      <c r="XBA261" s="84"/>
      <c r="XBB261" s="84"/>
      <c r="XBC261" s="84"/>
      <c r="XBD261" s="84"/>
      <c r="XBE261" s="84"/>
      <c r="XBF261" s="84"/>
      <c r="XBG261" s="84"/>
      <c r="XBH261" s="84"/>
      <c r="XBI261" s="84"/>
      <c r="XBJ261" s="84"/>
      <c r="XBK261" s="84"/>
      <c r="XBL261" s="84"/>
      <c r="XBM261" s="84"/>
      <c r="XBN261" s="84"/>
      <c r="XBO261" s="84"/>
      <c r="XBP261" s="84"/>
      <c r="XBQ261" s="84"/>
      <c r="XBR261" s="84"/>
      <c r="XBS261" s="84"/>
      <c r="XBT261" s="84"/>
      <c r="XBU261" s="84"/>
      <c r="XBV261" s="84"/>
      <c r="XBW261" s="84"/>
      <c r="XBX261" s="84"/>
      <c r="XBY261" s="84"/>
      <c r="XBZ261" s="84"/>
      <c r="XCA261" s="84"/>
      <c r="XCB261" s="84"/>
      <c r="XCC261" s="84"/>
      <c r="XCD261" s="84"/>
      <c r="XCE261" s="84"/>
      <c r="XCF261" s="84"/>
      <c r="XCG261" s="84"/>
      <c r="XCH261" s="84"/>
      <c r="XCI261" s="84"/>
      <c r="XCJ261" s="84"/>
      <c r="XCK261" s="84"/>
      <c r="XCL261" s="84"/>
      <c r="XCM261" s="84"/>
      <c r="XCN261" s="84"/>
      <c r="XCO261" s="84"/>
      <c r="XCP261" s="84"/>
      <c r="XCQ261" s="84"/>
      <c r="XCR261" s="84"/>
      <c r="XCS261" s="84"/>
      <c r="XCT261" s="84"/>
      <c r="XCU261" s="84"/>
      <c r="XCV261" s="84"/>
      <c r="XCW261" s="84"/>
      <c r="XCX261" s="84"/>
      <c r="XCY261" s="84"/>
      <c r="XCZ261" s="84"/>
      <c r="XDA261" s="84"/>
      <c r="XDB261" s="84"/>
      <c r="XDC261" s="84"/>
      <c r="XDD261" s="84"/>
      <c r="XDE261" s="84"/>
      <c r="XDF261" s="84"/>
      <c r="XDG261" s="84"/>
      <c r="XDH261" s="84"/>
      <c r="XDI261" s="84"/>
      <c r="XDJ261" s="84"/>
      <c r="XDK261" s="84"/>
      <c r="XDL261" s="84"/>
      <c r="XDM261" s="84"/>
      <c r="XDN261" s="84"/>
      <c r="XDO261" s="84"/>
      <c r="XDP261" s="84"/>
      <c r="XDQ261" s="84"/>
      <c r="XDR261" s="84"/>
      <c r="XDS261" s="84"/>
      <c r="XDT261" s="84"/>
      <c r="XDU261" s="84"/>
      <c r="XDV261" s="84"/>
      <c r="XDW261" s="84"/>
      <c r="XDX261" s="84"/>
      <c r="XDY261" s="84"/>
      <c r="XDZ261" s="84"/>
      <c r="XEA261" s="84"/>
      <c r="XEB261" s="84"/>
      <c r="XEC261" s="84"/>
      <c r="XED261" s="84"/>
      <c r="XEE261" s="84"/>
      <c r="XEF261" s="84"/>
      <c r="XEG261" s="84"/>
      <c r="XEH261" s="84"/>
      <c r="XEI261" s="84"/>
      <c r="XEJ261" s="84"/>
      <c r="XEK261" s="84"/>
      <c r="XEL261" s="84"/>
      <c r="XEM261" s="84"/>
      <c r="XEN261" s="84"/>
      <c r="XEO261" s="84"/>
      <c r="XEP261" s="84"/>
      <c r="XEQ261" s="84"/>
      <c r="XER261" s="84"/>
      <c r="XES261" s="84"/>
      <c r="XET261" s="84"/>
      <c r="XEU261" s="84"/>
      <c r="XEV261" s="84"/>
      <c r="XEW261" s="84"/>
      <c r="XEX261" s="84"/>
      <c r="XEY261" s="84"/>
      <c r="XEZ261" s="84"/>
      <c r="XFA261" s="84"/>
      <c r="XFB261" s="84"/>
      <c r="XFC261" s="84"/>
    </row>
    <row r="262" spans="1:16383" s="110" customFormat="1">
      <c r="A262" s="84" t="s">
        <v>1183</v>
      </c>
      <c r="B262" s="84">
        <v>60200</v>
      </c>
      <c r="C262" s="84">
        <v>60201</v>
      </c>
      <c r="D262" s="84" t="s">
        <v>1184</v>
      </c>
      <c r="E262" s="6" t="s">
        <v>1185</v>
      </c>
      <c r="F262" s="6"/>
      <c r="G262" s="6" t="s">
        <v>1180</v>
      </c>
      <c r="H262" s="6" t="s">
        <v>916</v>
      </c>
      <c r="I262" s="6" t="s">
        <v>916</v>
      </c>
      <c r="J262" s="84" t="s">
        <v>916</v>
      </c>
      <c r="K262" s="84">
        <v>3</v>
      </c>
      <c r="L262" s="84">
        <v>9</v>
      </c>
      <c r="M262" s="84" t="s">
        <v>1139</v>
      </c>
      <c r="N262" s="84"/>
      <c r="O262" s="84"/>
      <c r="P262" s="84"/>
      <c r="Q262" s="84"/>
      <c r="R262" s="84"/>
      <c r="S262" s="84"/>
      <c r="T262" s="84"/>
      <c r="U262" s="84"/>
      <c r="V262" s="84"/>
      <c r="W262" s="84"/>
      <c r="X262" s="84"/>
      <c r="Y262" s="84"/>
      <c r="Z262" s="84"/>
      <c r="AA262" s="84"/>
      <c r="AB262" s="84"/>
      <c r="AC262" s="84"/>
      <c r="AD262" s="84"/>
      <c r="AE262" s="84"/>
      <c r="AF262" s="84"/>
      <c r="AG262" s="84"/>
      <c r="AH262" s="84"/>
      <c r="AI262" s="84"/>
      <c r="AJ262" s="84"/>
      <c r="AK262" s="84"/>
      <c r="AL262" s="84"/>
      <c r="AM262" s="84"/>
      <c r="AN262" s="84"/>
      <c r="AO262" s="84"/>
      <c r="AP262" s="84"/>
      <c r="AQ262" s="84"/>
      <c r="AR262" s="84"/>
      <c r="AS262" s="84"/>
      <c r="AT262" s="84"/>
      <c r="AU262" s="84"/>
      <c r="AV262" s="84"/>
      <c r="AW262" s="84"/>
      <c r="AX262" s="84"/>
      <c r="AY262" s="84"/>
      <c r="AZ262" s="84"/>
      <c r="BA262" s="84"/>
      <c r="BB262" s="84"/>
      <c r="BC262" s="84"/>
      <c r="BD262" s="84"/>
      <c r="BE262" s="84"/>
      <c r="BF262" s="84"/>
      <c r="BG262" s="84"/>
      <c r="BH262" s="84"/>
      <c r="BI262" s="84"/>
      <c r="BJ262" s="84"/>
      <c r="BK262" s="84"/>
      <c r="BL262" s="84"/>
      <c r="BM262" s="84"/>
      <c r="BN262" s="84"/>
      <c r="BO262" s="84"/>
      <c r="BP262" s="84"/>
      <c r="BQ262" s="84"/>
      <c r="BR262" s="84"/>
      <c r="BS262" s="84"/>
      <c r="BT262" s="84"/>
      <c r="BU262" s="84"/>
      <c r="BV262" s="84"/>
      <c r="BW262" s="84"/>
      <c r="BX262" s="84"/>
      <c r="BY262" s="84"/>
      <c r="BZ262" s="84"/>
      <c r="CA262" s="84"/>
      <c r="CB262" s="84"/>
      <c r="CC262" s="84"/>
      <c r="CD262" s="84"/>
      <c r="CE262" s="84"/>
      <c r="CF262" s="84"/>
      <c r="CG262" s="84"/>
      <c r="CH262" s="84"/>
      <c r="CI262" s="84"/>
      <c r="CJ262" s="84"/>
      <c r="CK262" s="84"/>
      <c r="CL262" s="84"/>
      <c r="CM262" s="84"/>
      <c r="CN262" s="84"/>
      <c r="CO262" s="84"/>
      <c r="CP262" s="84"/>
      <c r="CQ262" s="84"/>
      <c r="CR262" s="84"/>
      <c r="CS262" s="84"/>
      <c r="CT262" s="84"/>
      <c r="CU262" s="84"/>
      <c r="CV262" s="84"/>
      <c r="CW262" s="84"/>
      <c r="CX262" s="84"/>
      <c r="CY262" s="84"/>
      <c r="CZ262" s="84"/>
      <c r="DA262" s="84"/>
      <c r="DB262" s="84"/>
      <c r="DC262" s="84"/>
      <c r="DD262" s="84"/>
      <c r="DE262" s="84"/>
      <c r="DF262" s="84"/>
      <c r="DG262" s="84"/>
      <c r="DH262" s="84"/>
      <c r="DI262" s="84"/>
      <c r="DJ262" s="84"/>
      <c r="DK262" s="84"/>
      <c r="DL262" s="84"/>
      <c r="DM262" s="84"/>
      <c r="DN262" s="84"/>
      <c r="DO262" s="84"/>
      <c r="DP262" s="84"/>
      <c r="DQ262" s="84"/>
      <c r="DR262" s="84"/>
      <c r="DS262" s="84"/>
      <c r="DT262" s="84"/>
      <c r="DU262" s="84"/>
      <c r="DV262" s="84"/>
      <c r="DW262" s="84"/>
      <c r="DX262" s="84"/>
      <c r="DY262" s="84"/>
      <c r="DZ262" s="84"/>
      <c r="EA262" s="84"/>
      <c r="EB262" s="84"/>
      <c r="EC262" s="84"/>
      <c r="ED262" s="84"/>
      <c r="EE262" s="84"/>
      <c r="EF262" s="84"/>
      <c r="EG262" s="84"/>
      <c r="EH262" s="84"/>
      <c r="EI262" s="84"/>
      <c r="EJ262" s="84"/>
      <c r="EK262" s="84"/>
      <c r="EL262" s="84"/>
      <c r="EM262" s="84"/>
      <c r="EN262" s="84"/>
      <c r="EO262" s="84"/>
      <c r="EP262" s="84"/>
      <c r="EQ262" s="84"/>
      <c r="ER262" s="84"/>
      <c r="ES262" s="84"/>
      <c r="ET262" s="84"/>
      <c r="EU262" s="84"/>
      <c r="EV262" s="84"/>
      <c r="EW262" s="84"/>
      <c r="EX262" s="84"/>
      <c r="EY262" s="84"/>
      <c r="EZ262" s="84"/>
      <c r="FA262" s="84"/>
      <c r="FB262" s="84"/>
      <c r="FC262" s="84"/>
      <c r="FD262" s="84"/>
      <c r="FE262" s="84"/>
      <c r="FF262" s="84"/>
      <c r="FG262" s="84"/>
      <c r="FH262" s="84"/>
      <c r="FI262" s="84"/>
      <c r="FJ262" s="84"/>
      <c r="FK262" s="84"/>
      <c r="FL262" s="84"/>
      <c r="FM262" s="84"/>
      <c r="FN262" s="84"/>
      <c r="FO262" s="84"/>
      <c r="FP262" s="84"/>
      <c r="FQ262" s="84"/>
      <c r="FR262" s="84"/>
      <c r="FS262" s="84"/>
      <c r="FT262" s="84"/>
      <c r="FU262" s="84"/>
      <c r="FV262" s="84"/>
      <c r="FW262" s="84"/>
      <c r="FX262" s="84"/>
      <c r="FY262" s="84"/>
      <c r="FZ262" s="84"/>
      <c r="GA262" s="84"/>
      <c r="GB262" s="84"/>
      <c r="GC262" s="84"/>
      <c r="GD262" s="84"/>
      <c r="GE262" s="84"/>
      <c r="GF262" s="84"/>
      <c r="GG262" s="84"/>
      <c r="GH262" s="84"/>
      <c r="GI262" s="84"/>
      <c r="GJ262" s="84"/>
      <c r="GK262" s="84"/>
      <c r="GL262" s="84"/>
      <c r="GM262" s="84"/>
      <c r="GN262" s="84"/>
      <c r="GO262" s="84"/>
      <c r="GP262" s="84"/>
      <c r="GQ262" s="84"/>
      <c r="GR262" s="84"/>
      <c r="GS262" s="84"/>
      <c r="GT262" s="84"/>
      <c r="GU262" s="84"/>
      <c r="GV262" s="84"/>
      <c r="GW262" s="84"/>
      <c r="GX262" s="84"/>
      <c r="GY262" s="84"/>
      <c r="GZ262" s="84"/>
      <c r="HA262" s="84"/>
      <c r="HB262" s="84"/>
      <c r="HC262" s="84"/>
      <c r="HD262" s="84"/>
      <c r="HE262" s="84"/>
      <c r="HF262" s="84"/>
      <c r="HG262" s="84"/>
      <c r="HH262" s="84"/>
      <c r="HI262" s="84"/>
      <c r="HJ262" s="84"/>
      <c r="HK262" s="84"/>
      <c r="HL262" s="84"/>
      <c r="HM262" s="84"/>
      <c r="HN262" s="84"/>
      <c r="HO262" s="84"/>
      <c r="HP262" s="84"/>
      <c r="HQ262" s="84"/>
      <c r="HR262" s="84"/>
      <c r="HS262" s="84"/>
      <c r="HT262" s="84"/>
      <c r="HU262" s="84"/>
      <c r="HV262" s="84"/>
      <c r="HW262" s="84"/>
      <c r="HX262" s="84"/>
      <c r="HY262" s="84"/>
      <c r="HZ262" s="84"/>
      <c r="IA262" s="84"/>
      <c r="IB262" s="84"/>
      <c r="IC262" s="84"/>
      <c r="ID262" s="84"/>
      <c r="IE262" s="84"/>
      <c r="IF262" s="84"/>
      <c r="IG262" s="84"/>
      <c r="IH262" s="84"/>
      <c r="II262" s="84"/>
      <c r="IJ262" s="84"/>
      <c r="IK262" s="84"/>
      <c r="IL262" s="84"/>
      <c r="IM262" s="84"/>
      <c r="IN262" s="84"/>
      <c r="IO262" s="84"/>
      <c r="IP262" s="84"/>
      <c r="IQ262" s="84"/>
      <c r="IR262" s="84"/>
      <c r="IS262" s="84"/>
      <c r="IT262" s="84"/>
      <c r="IU262" s="84"/>
      <c r="IV262" s="84"/>
      <c r="IW262" s="84"/>
      <c r="IX262" s="84"/>
      <c r="IY262" s="84"/>
      <c r="IZ262" s="84"/>
      <c r="JA262" s="84"/>
      <c r="JB262" s="84"/>
      <c r="JC262" s="84"/>
      <c r="JD262" s="84"/>
      <c r="JE262" s="84"/>
      <c r="JF262" s="84"/>
      <c r="JG262" s="84"/>
      <c r="JH262" s="84"/>
      <c r="JI262" s="84"/>
      <c r="JJ262" s="84"/>
      <c r="JK262" s="84"/>
      <c r="JL262" s="84"/>
      <c r="JM262" s="84"/>
      <c r="JN262" s="84"/>
      <c r="JO262" s="84"/>
      <c r="JP262" s="84"/>
      <c r="JQ262" s="84"/>
      <c r="JR262" s="84"/>
      <c r="JS262" s="84"/>
      <c r="JT262" s="84"/>
      <c r="JU262" s="84"/>
      <c r="JV262" s="84"/>
      <c r="JW262" s="84"/>
      <c r="JX262" s="84"/>
      <c r="JY262" s="84"/>
      <c r="JZ262" s="84"/>
      <c r="KA262" s="84"/>
      <c r="KB262" s="84"/>
      <c r="KC262" s="84"/>
      <c r="KD262" s="84"/>
      <c r="KE262" s="84"/>
      <c r="KF262" s="84"/>
      <c r="KG262" s="84"/>
      <c r="KH262" s="84"/>
      <c r="KI262" s="84"/>
      <c r="KJ262" s="84"/>
      <c r="KK262" s="84"/>
      <c r="KL262" s="84"/>
      <c r="KM262" s="84"/>
      <c r="KN262" s="84"/>
      <c r="KO262" s="84"/>
      <c r="KP262" s="84"/>
      <c r="KQ262" s="84"/>
      <c r="KR262" s="84"/>
      <c r="KS262" s="84"/>
      <c r="KT262" s="84"/>
      <c r="KU262" s="84"/>
      <c r="KV262" s="84"/>
      <c r="KW262" s="84"/>
      <c r="KX262" s="84"/>
      <c r="KY262" s="84"/>
      <c r="KZ262" s="84"/>
      <c r="LA262" s="84"/>
      <c r="LB262" s="84"/>
      <c r="LC262" s="84"/>
      <c r="LD262" s="84"/>
      <c r="LE262" s="84"/>
      <c r="LF262" s="84"/>
      <c r="LG262" s="84"/>
      <c r="LH262" s="84"/>
      <c r="LI262" s="84"/>
      <c r="LJ262" s="84"/>
      <c r="LK262" s="84"/>
      <c r="LL262" s="84"/>
      <c r="LM262" s="84"/>
      <c r="LN262" s="84"/>
      <c r="LO262" s="84"/>
      <c r="LP262" s="84"/>
      <c r="LQ262" s="84"/>
      <c r="LR262" s="84"/>
      <c r="LS262" s="84"/>
      <c r="LT262" s="84"/>
      <c r="LU262" s="84"/>
      <c r="LV262" s="84"/>
      <c r="LW262" s="84"/>
      <c r="LX262" s="84"/>
      <c r="LY262" s="84"/>
      <c r="LZ262" s="84"/>
      <c r="MA262" s="84"/>
      <c r="MB262" s="84"/>
      <c r="MC262" s="84"/>
      <c r="MD262" s="84"/>
      <c r="ME262" s="84"/>
      <c r="MF262" s="84"/>
      <c r="MG262" s="84"/>
      <c r="MH262" s="84"/>
      <c r="MI262" s="84"/>
      <c r="MJ262" s="84"/>
      <c r="MK262" s="84"/>
      <c r="ML262" s="84"/>
      <c r="MM262" s="84"/>
      <c r="MN262" s="84"/>
      <c r="MO262" s="84"/>
      <c r="MP262" s="84"/>
      <c r="MQ262" s="84"/>
      <c r="MR262" s="84"/>
      <c r="MS262" s="84"/>
      <c r="MT262" s="84"/>
      <c r="MU262" s="84"/>
      <c r="MV262" s="84"/>
      <c r="MW262" s="84"/>
      <c r="MX262" s="84"/>
      <c r="MY262" s="84"/>
      <c r="MZ262" s="84"/>
      <c r="NA262" s="84"/>
      <c r="NB262" s="84"/>
      <c r="NC262" s="84"/>
      <c r="ND262" s="84"/>
      <c r="NE262" s="84"/>
      <c r="NF262" s="84"/>
      <c r="NG262" s="84"/>
      <c r="NH262" s="84"/>
      <c r="NI262" s="84"/>
      <c r="NJ262" s="84"/>
      <c r="NK262" s="84"/>
      <c r="NL262" s="84"/>
      <c r="NM262" s="84"/>
      <c r="NN262" s="84"/>
      <c r="NO262" s="84"/>
      <c r="NP262" s="84"/>
      <c r="NQ262" s="84"/>
      <c r="NR262" s="84"/>
      <c r="NS262" s="84"/>
      <c r="NT262" s="84"/>
      <c r="NU262" s="84"/>
      <c r="NV262" s="84"/>
      <c r="NW262" s="84"/>
      <c r="NX262" s="84"/>
      <c r="NY262" s="84"/>
      <c r="NZ262" s="84"/>
      <c r="OA262" s="84"/>
      <c r="OB262" s="84"/>
      <c r="OC262" s="84"/>
      <c r="OD262" s="84"/>
      <c r="OE262" s="84"/>
      <c r="OF262" s="84"/>
      <c r="OG262" s="84"/>
      <c r="OH262" s="84"/>
      <c r="OI262" s="84"/>
      <c r="OJ262" s="84"/>
      <c r="OK262" s="84"/>
      <c r="OL262" s="84"/>
      <c r="OM262" s="84"/>
      <c r="ON262" s="84"/>
      <c r="OO262" s="84"/>
      <c r="OP262" s="84"/>
      <c r="OQ262" s="84"/>
      <c r="OR262" s="84"/>
      <c r="OS262" s="84"/>
      <c r="OT262" s="84"/>
      <c r="OU262" s="84"/>
      <c r="OV262" s="84"/>
      <c r="OW262" s="84"/>
      <c r="OX262" s="84"/>
      <c r="OY262" s="84"/>
      <c r="OZ262" s="84"/>
      <c r="PA262" s="84"/>
      <c r="PB262" s="84"/>
      <c r="PC262" s="84"/>
      <c r="PD262" s="84"/>
      <c r="PE262" s="84"/>
      <c r="PF262" s="84"/>
      <c r="PG262" s="84"/>
      <c r="PH262" s="84"/>
      <c r="PI262" s="84"/>
      <c r="PJ262" s="84"/>
      <c r="PK262" s="84"/>
      <c r="PL262" s="84"/>
      <c r="PM262" s="84"/>
      <c r="PN262" s="84"/>
      <c r="PO262" s="84"/>
      <c r="PP262" s="84"/>
      <c r="PQ262" s="84"/>
      <c r="PR262" s="84"/>
      <c r="PS262" s="84"/>
      <c r="PT262" s="84"/>
      <c r="PU262" s="84"/>
      <c r="PV262" s="84"/>
      <c r="PW262" s="84"/>
      <c r="PX262" s="84"/>
      <c r="PY262" s="84"/>
      <c r="PZ262" s="84"/>
      <c r="QA262" s="84"/>
      <c r="QB262" s="84"/>
      <c r="QC262" s="84"/>
      <c r="QD262" s="84"/>
      <c r="QE262" s="84"/>
      <c r="QF262" s="84"/>
      <c r="QG262" s="84"/>
      <c r="QH262" s="84"/>
      <c r="QI262" s="84"/>
      <c r="QJ262" s="84"/>
      <c r="QK262" s="84"/>
      <c r="QL262" s="84"/>
      <c r="QM262" s="84"/>
      <c r="QN262" s="84"/>
      <c r="QO262" s="84"/>
      <c r="QP262" s="84"/>
      <c r="QQ262" s="84"/>
      <c r="QR262" s="84"/>
      <c r="QS262" s="84"/>
      <c r="QT262" s="84"/>
      <c r="QU262" s="84"/>
      <c r="QV262" s="84"/>
      <c r="QW262" s="84"/>
      <c r="QX262" s="84"/>
      <c r="QY262" s="84"/>
      <c r="QZ262" s="84"/>
      <c r="RA262" s="84"/>
      <c r="RB262" s="84"/>
      <c r="RC262" s="84"/>
      <c r="RD262" s="84"/>
      <c r="RE262" s="84"/>
      <c r="RF262" s="84"/>
      <c r="RG262" s="84"/>
      <c r="RH262" s="84"/>
      <c r="RI262" s="84"/>
      <c r="RJ262" s="84"/>
      <c r="RK262" s="84"/>
      <c r="RL262" s="84"/>
      <c r="RM262" s="84"/>
      <c r="RN262" s="84"/>
      <c r="RO262" s="84"/>
      <c r="RP262" s="84"/>
      <c r="RQ262" s="84"/>
      <c r="RR262" s="84"/>
      <c r="RS262" s="84"/>
      <c r="RT262" s="84"/>
      <c r="RU262" s="84"/>
      <c r="RV262" s="84"/>
      <c r="RW262" s="84"/>
      <c r="RX262" s="84"/>
      <c r="RY262" s="84"/>
      <c r="RZ262" s="84"/>
      <c r="SA262" s="84"/>
      <c r="SB262" s="84"/>
      <c r="SC262" s="84"/>
      <c r="SD262" s="84"/>
      <c r="SE262" s="84"/>
      <c r="SF262" s="84"/>
      <c r="SG262" s="84"/>
      <c r="SH262" s="84"/>
      <c r="SI262" s="84"/>
      <c r="SJ262" s="84"/>
      <c r="SK262" s="84"/>
      <c r="SL262" s="84"/>
      <c r="SM262" s="84"/>
      <c r="SN262" s="84"/>
      <c r="SO262" s="84"/>
      <c r="SP262" s="84"/>
      <c r="SQ262" s="84"/>
      <c r="SR262" s="84"/>
      <c r="SS262" s="84"/>
      <c r="ST262" s="84"/>
      <c r="SU262" s="84"/>
      <c r="SV262" s="84"/>
      <c r="SW262" s="84"/>
      <c r="SX262" s="84"/>
      <c r="SY262" s="84"/>
      <c r="SZ262" s="84"/>
      <c r="TA262" s="84"/>
      <c r="TB262" s="84"/>
      <c r="TC262" s="84"/>
      <c r="TD262" s="84"/>
      <c r="TE262" s="84"/>
      <c r="TF262" s="84"/>
      <c r="TG262" s="84"/>
      <c r="TH262" s="84"/>
      <c r="TI262" s="84"/>
      <c r="TJ262" s="84"/>
      <c r="TK262" s="84"/>
      <c r="TL262" s="84"/>
      <c r="TM262" s="84"/>
      <c r="TN262" s="84"/>
      <c r="TO262" s="84"/>
      <c r="TP262" s="84"/>
      <c r="TQ262" s="84"/>
      <c r="TR262" s="84"/>
      <c r="TS262" s="84"/>
      <c r="TT262" s="84"/>
      <c r="TU262" s="84"/>
      <c r="TV262" s="84"/>
      <c r="TW262" s="84"/>
      <c r="TX262" s="84"/>
      <c r="TY262" s="84"/>
      <c r="TZ262" s="84"/>
      <c r="UA262" s="84"/>
      <c r="UB262" s="84"/>
      <c r="UC262" s="84"/>
      <c r="UD262" s="84"/>
      <c r="UE262" s="84"/>
      <c r="UF262" s="84"/>
      <c r="UG262" s="84"/>
      <c r="UH262" s="84"/>
      <c r="UI262" s="84"/>
      <c r="UJ262" s="84"/>
      <c r="UK262" s="84"/>
      <c r="UL262" s="84"/>
      <c r="UM262" s="84"/>
      <c r="UN262" s="84"/>
      <c r="UO262" s="84"/>
      <c r="UP262" s="84"/>
      <c r="UQ262" s="84"/>
      <c r="UR262" s="84"/>
      <c r="US262" s="84"/>
      <c r="UT262" s="84"/>
      <c r="UU262" s="84"/>
      <c r="UV262" s="84"/>
      <c r="UW262" s="84"/>
      <c r="UX262" s="84"/>
      <c r="UY262" s="84"/>
      <c r="UZ262" s="84"/>
      <c r="VA262" s="84"/>
      <c r="VB262" s="84"/>
      <c r="VC262" s="84"/>
      <c r="VD262" s="84"/>
      <c r="VE262" s="84"/>
      <c r="VF262" s="84"/>
      <c r="VG262" s="84"/>
      <c r="VH262" s="84"/>
      <c r="VI262" s="84"/>
      <c r="VJ262" s="84"/>
      <c r="VK262" s="84"/>
      <c r="VL262" s="84"/>
      <c r="VM262" s="84"/>
      <c r="VN262" s="84"/>
      <c r="VO262" s="84"/>
      <c r="VP262" s="84"/>
      <c r="VQ262" s="84"/>
      <c r="VR262" s="84"/>
      <c r="VS262" s="84"/>
      <c r="VT262" s="84"/>
      <c r="VU262" s="84"/>
      <c r="VV262" s="84"/>
      <c r="VW262" s="84"/>
      <c r="VX262" s="84"/>
      <c r="VY262" s="84"/>
      <c r="VZ262" s="84"/>
      <c r="WA262" s="84"/>
      <c r="WB262" s="84"/>
      <c r="WC262" s="84"/>
      <c r="WD262" s="84"/>
      <c r="WE262" s="84"/>
      <c r="WF262" s="84"/>
      <c r="WG262" s="84"/>
      <c r="WH262" s="84"/>
      <c r="WI262" s="84"/>
      <c r="WJ262" s="84"/>
      <c r="WK262" s="84"/>
      <c r="WL262" s="84"/>
      <c r="WM262" s="84"/>
      <c r="WN262" s="84"/>
      <c r="WO262" s="84"/>
      <c r="WP262" s="84"/>
      <c r="WQ262" s="84"/>
      <c r="WR262" s="84"/>
      <c r="WS262" s="84"/>
      <c r="WT262" s="84"/>
      <c r="WU262" s="84"/>
      <c r="WV262" s="84"/>
      <c r="WW262" s="84"/>
      <c r="WX262" s="84"/>
      <c r="WY262" s="84"/>
      <c r="WZ262" s="84"/>
      <c r="XA262" s="84"/>
      <c r="XB262" s="84"/>
      <c r="XC262" s="84"/>
      <c r="XD262" s="84"/>
      <c r="XE262" s="84"/>
      <c r="XF262" s="84"/>
      <c r="XG262" s="84"/>
      <c r="XH262" s="84"/>
      <c r="XI262" s="84"/>
      <c r="XJ262" s="84"/>
      <c r="XK262" s="84"/>
      <c r="XL262" s="84"/>
      <c r="XM262" s="84"/>
      <c r="XN262" s="84"/>
      <c r="XO262" s="84"/>
      <c r="XP262" s="84"/>
      <c r="XQ262" s="84"/>
      <c r="XR262" s="84"/>
      <c r="XS262" s="84"/>
      <c r="XT262" s="84"/>
      <c r="XU262" s="84"/>
      <c r="XV262" s="84"/>
      <c r="XW262" s="84"/>
      <c r="XX262" s="84"/>
      <c r="XY262" s="84"/>
      <c r="XZ262" s="84"/>
      <c r="YA262" s="84"/>
      <c r="YB262" s="84"/>
      <c r="YC262" s="84"/>
      <c r="YD262" s="84"/>
      <c r="YE262" s="84"/>
      <c r="YF262" s="84"/>
      <c r="YG262" s="84"/>
      <c r="YH262" s="84"/>
      <c r="YI262" s="84"/>
      <c r="YJ262" s="84"/>
      <c r="YK262" s="84"/>
      <c r="YL262" s="84"/>
      <c r="YM262" s="84"/>
      <c r="YN262" s="84"/>
      <c r="YO262" s="84"/>
      <c r="YP262" s="84"/>
      <c r="YQ262" s="84"/>
      <c r="YR262" s="84"/>
      <c r="YS262" s="84"/>
      <c r="YT262" s="84"/>
      <c r="YU262" s="84"/>
      <c r="YV262" s="84"/>
      <c r="YW262" s="84"/>
      <c r="YX262" s="84"/>
      <c r="YY262" s="84"/>
      <c r="YZ262" s="84"/>
      <c r="ZA262" s="84"/>
      <c r="ZB262" s="84"/>
      <c r="ZC262" s="84"/>
      <c r="ZD262" s="84"/>
      <c r="ZE262" s="84"/>
      <c r="ZF262" s="84"/>
      <c r="ZG262" s="84"/>
      <c r="ZH262" s="84"/>
      <c r="ZI262" s="84"/>
      <c r="ZJ262" s="84"/>
      <c r="ZK262" s="84"/>
      <c r="ZL262" s="84"/>
      <c r="ZM262" s="84"/>
      <c r="ZN262" s="84"/>
      <c r="ZO262" s="84"/>
      <c r="ZP262" s="84"/>
      <c r="ZQ262" s="84"/>
      <c r="ZR262" s="84"/>
      <c r="ZS262" s="84"/>
      <c r="ZT262" s="84"/>
      <c r="ZU262" s="84"/>
      <c r="ZV262" s="84"/>
      <c r="ZW262" s="84"/>
      <c r="ZX262" s="84"/>
      <c r="ZY262" s="84"/>
      <c r="ZZ262" s="84"/>
      <c r="AAA262" s="84"/>
      <c r="AAB262" s="84"/>
      <c r="AAC262" s="84"/>
      <c r="AAD262" s="84"/>
      <c r="AAE262" s="84"/>
      <c r="AAF262" s="84"/>
      <c r="AAG262" s="84"/>
      <c r="AAH262" s="84"/>
      <c r="AAI262" s="84"/>
      <c r="AAJ262" s="84"/>
      <c r="AAK262" s="84"/>
      <c r="AAL262" s="84"/>
      <c r="AAM262" s="84"/>
      <c r="AAN262" s="84"/>
      <c r="AAO262" s="84"/>
      <c r="AAP262" s="84"/>
      <c r="AAQ262" s="84"/>
      <c r="AAR262" s="84"/>
      <c r="AAS262" s="84"/>
      <c r="AAT262" s="84"/>
      <c r="AAU262" s="84"/>
      <c r="AAV262" s="84"/>
      <c r="AAW262" s="84"/>
      <c r="AAX262" s="84"/>
      <c r="AAY262" s="84"/>
      <c r="AAZ262" s="84"/>
      <c r="ABA262" s="84"/>
      <c r="ABB262" s="84"/>
      <c r="ABC262" s="84"/>
      <c r="ABD262" s="84"/>
      <c r="ABE262" s="84"/>
      <c r="ABF262" s="84"/>
      <c r="ABG262" s="84"/>
      <c r="ABH262" s="84"/>
      <c r="ABI262" s="84"/>
      <c r="ABJ262" s="84"/>
      <c r="ABK262" s="84"/>
      <c r="ABL262" s="84"/>
      <c r="ABM262" s="84"/>
      <c r="ABN262" s="84"/>
      <c r="ABO262" s="84"/>
      <c r="ABP262" s="84"/>
      <c r="ABQ262" s="84"/>
      <c r="ABR262" s="84"/>
      <c r="ABS262" s="84"/>
      <c r="ABT262" s="84"/>
      <c r="ABU262" s="84"/>
      <c r="ABV262" s="84"/>
      <c r="ABW262" s="84"/>
      <c r="ABX262" s="84"/>
      <c r="ABY262" s="84"/>
      <c r="ABZ262" s="84"/>
      <c r="ACA262" s="84"/>
      <c r="ACB262" s="84"/>
      <c r="ACC262" s="84"/>
      <c r="ACD262" s="84"/>
      <c r="ACE262" s="84"/>
      <c r="ACF262" s="84"/>
      <c r="ACG262" s="84"/>
      <c r="ACH262" s="84"/>
      <c r="ACI262" s="84"/>
      <c r="ACJ262" s="84"/>
      <c r="ACK262" s="84"/>
      <c r="ACL262" s="84"/>
      <c r="ACM262" s="84"/>
      <c r="ACN262" s="84"/>
      <c r="ACO262" s="84"/>
      <c r="ACP262" s="84"/>
      <c r="ACQ262" s="84"/>
      <c r="ACR262" s="84"/>
      <c r="ACS262" s="84"/>
      <c r="ACT262" s="84"/>
      <c r="ACU262" s="84"/>
      <c r="ACV262" s="84"/>
      <c r="ACW262" s="84"/>
      <c r="ACX262" s="84"/>
      <c r="ACY262" s="84"/>
      <c r="ACZ262" s="84"/>
      <c r="ADA262" s="84"/>
      <c r="ADB262" s="84"/>
      <c r="ADC262" s="84"/>
      <c r="ADD262" s="84"/>
      <c r="ADE262" s="84"/>
      <c r="ADF262" s="84"/>
      <c r="ADG262" s="84"/>
      <c r="ADH262" s="84"/>
      <c r="ADI262" s="84"/>
      <c r="ADJ262" s="84"/>
      <c r="ADK262" s="84"/>
      <c r="ADL262" s="84"/>
      <c r="ADM262" s="84"/>
      <c r="ADN262" s="84"/>
      <c r="ADO262" s="84"/>
      <c r="ADP262" s="84"/>
      <c r="ADQ262" s="84"/>
      <c r="ADR262" s="84"/>
      <c r="ADS262" s="84"/>
      <c r="ADT262" s="84"/>
      <c r="ADU262" s="84"/>
      <c r="ADV262" s="84"/>
      <c r="ADW262" s="84"/>
      <c r="ADX262" s="84"/>
      <c r="ADY262" s="84"/>
      <c r="ADZ262" s="84"/>
      <c r="AEA262" s="84"/>
      <c r="AEB262" s="84"/>
      <c r="AEC262" s="84"/>
      <c r="AED262" s="84"/>
      <c r="AEE262" s="84"/>
      <c r="AEF262" s="84"/>
      <c r="AEG262" s="84"/>
      <c r="AEH262" s="84"/>
      <c r="AEI262" s="84"/>
      <c r="AEJ262" s="84"/>
      <c r="AEK262" s="84"/>
      <c r="AEL262" s="84"/>
      <c r="AEM262" s="84"/>
      <c r="AEN262" s="84"/>
      <c r="AEO262" s="84"/>
      <c r="AEP262" s="84"/>
      <c r="AEQ262" s="84"/>
      <c r="AER262" s="84"/>
      <c r="AES262" s="84"/>
      <c r="AET262" s="84"/>
      <c r="AEU262" s="84"/>
      <c r="AEV262" s="84"/>
      <c r="AEW262" s="84"/>
      <c r="AEX262" s="84"/>
      <c r="AEY262" s="84"/>
      <c r="AEZ262" s="84"/>
      <c r="AFA262" s="84"/>
      <c r="AFB262" s="84"/>
      <c r="AFC262" s="84"/>
      <c r="AFD262" s="84"/>
      <c r="AFE262" s="84"/>
      <c r="AFF262" s="84"/>
      <c r="AFG262" s="84"/>
      <c r="AFH262" s="84"/>
      <c r="AFI262" s="84"/>
      <c r="AFJ262" s="84"/>
      <c r="AFK262" s="84"/>
      <c r="AFL262" s="84"/>
      <c r="AFM262" s="84"/>
      <c r="AFN262" s="84"/>
      <c r="AFO262" s="84"/>
      <c r="AFP262" s="84"/>
      <c r="AFQ262" s="84"/>
      <c r="AFR262" s="84"/>
      <c r="AFS262" s="84"/>
      <c r="AFT262" s="84"/>
      <c r="AFU262" s="84"/>
      <c r="AFV262" s="84"/>
      <c r="AFW262" s="84"/>
      <c r="AFX262" s="84"/>
      <c r="AFY262" s="84"/>
      <c r="AFZ262" s="84"/>
      <c r="AGA262" s="84"/>
      <c r="AGB262" s="84"/>
      <c r="AGC262" s="84"/>
      <c r="AGD262" s="84"/>
      <c r="AGE262" s="84"/>
      <c r="AGF262" s="84"/>
      <c r="AGG262" s="84"/>
      <c r="AGH262" s="84"/>
      <c r="AGI262" s="84"/>
      <c r="AGJ262" s="84"/>
      <c r="AGK262" s="84"/>
      <c r="AGL262" s="84"/>
      <c r="AGM262" s="84"/>
      <c r="AGN262" s="84"/>
      <c r="AGO262" s="84"/>
      <c r="AGP262" s="84"/>
      <c r="AGQ262" s="84"/>
      <c r="AGR262" s="84"/>
      <c r="AGS262" s="84"/>
      <c r="AGT262" s="84"/>
      <c r="AGU262" s="84"/>
      <c r="AGV262" s="84"/>
      <c r="AGW262" s="84"/>
      <c r="AGX262" s="84"/>
      <c r="AGY262" s="84"/>
      <c r="AGZ262" s="84"/>
      <c r="AHA262" s="84"/>
      <c r="AHB262" s="84"/>
      <c r="AHC262" s="84"/>
      <c r="AHD262" s="84"/>
      <c r="AHE262" s="84"/>
      <c r="AHF262" s="84"/>
      <c r="AHG262" s="84"/>
      <c r="AHH262" s="84"/>
      <c r="AHI262" s="84"/>
      <c r="AHJ262" s="84"/>
      <c r="AHK262" s="84"/>
      <c r="AHL262" s="84"/>
      <c r="AHM262" s="84"/>
      <c r="AHN262" s="84"/>
      <c r="AHO262" s="84"/>
      <c r="AHP262" s="84"/>
      <c r="AHQ262" s="84"/>
      <c r="AHR262" s="84"/>
      <c r="AHS262" s="84"/>
      <c r="AHT262" s="84"/>
      <c r="AHU262" s="84"/>
      <c r="AHV262" s="84"/>
      <c r="AHW262" s="84"/>
      <c r="AHX262" s="84"/>
      <c r="AHY262" s="84"/>
      <c r="AHZ262" s="84"/>
      <c r="AIA262" s="84"/>
      <c r="AIB262" s="84"/>
      <c r="AIC262" s="84"/>
      <c r="AID262" s="84"/>
      <c r="AIE262" s="84"/>
      <c r="AIF262" s="84"/>
      <c r="AIG262" s="84"/>
      <c r="AIH262" s="84"/>
      <c r="AII262" s="84"/>
      <c r="AIJ262" s="84"/>
      <c r="AIK262" s="84"/>
      <c r="AIL262" s="84"/>
      <c r="AIM262" s="84"/>
      <c r="AIN262" s="84"/>
      <c r="AIO262" s="84"/>
      <c r="AIP262" s="84"/>
      <c r="AIQ262" s="84"/>
      <c r="AIR262" s="84"/>
      <c r="AIS262" s="84"/>
      <c r="AIT262" s="84"/>
      <c r="AIU262" s="84"/>
      <c r="AIV262" s="84"/>
      <c r="AIW262" s="84"/>
      <c r="AIX262" s="84"/>
      <c r="AIY262" s="84"/>
      <c r="AIZ262" s="84"/>
      <c r="AJA262" s="84"/>
      <c r="AJB262" s="84"/>
      <c r="AJC262" s="84"/>
      <c r="AJD262" s="84"/>
      <c r="AJE262" s="84"/>
      <c r="AJF262" s="84"/>
      <c r="AJG262" s="84"/>
      <c r="AJH262" s="84"/>
      <c r="AJI262" s="84"/>
      <c r="AJJ262" s="84"/>
      <c r="AJK262" s="84"/>
      <c r="AJL262" s="84"/>
      <c r="AJM262" s="84"/>
      <c r="AJN262" s="84"/>
      <c r="AJO262" s="84"/>
      <c r="AJP262" s="84"/>
      <c r="AJQ262" s="84"/>
      <c r="AJR262" s="84"/>
      <c r="AJS262" s="84"/>
      <c r="AJT262" s="84"/>
      <c r="AJU262" s="84"/>
      <c r="AJV262" s="84"/>
      <c r="AJW262" s="84"/>
      <c r="AJX262" s="84"/>
      <c r="AJY262" s="84"/>
      <c r="AJZ262" s="84"/>
      <c r="AKA262" s="84"/>
      <c r="AKB262" s="84"/>
      <c r="AKC262" s="84"/>
      <c r="AKD262" s="84"/>
      <c r="AKE262" s="84"/>
      <c r="AKF262" s="84"/>
      <c r="AKG262" s="84"/>
      <c r="AKH262" s="84"/>
      <c r="AKI262" s="84"/>
      <c r="AKJ262" s="84"/>
      <c r="AKK262" s="84"/>
      <c r="AKL262" s="84"/>
      <c r="AKM262" s="84"/>
      <c r="AKN262" s="84"/>
      <c r="AKO262" s="84"/>
      <c r="AKP262" s="84"/>
      <c r="AKQ262" s="84"/>
      <c r="AKR262" s="84"/>
      <c r="AKS262" s="84"/>
      <c r="AKT262" s="84"/>
      <c r="AKU262" s="84"/>
      <c r="AKV262" s="84"/>
      <c r="AKW262" s="84"/>
      <c r="AKX262" s="84"/>
      <c r="AKY262" s="84"/>
      <c r="AKZ262" s="84"/>
      <c r="ALA262" s="84"/>
      <c r="ALB262" s="84"/>
      <c r="ALC262" s="84"/>
      <c r="ALD262" s="84"/>
      <c r="ALE262" s="84"/>
      <c r="ALF262" s="84"/>
      <c r="ALG262" s="84"/>
      <c r="ALH262" s="84"/>
      <c r="ALI262" s="84"/>
      <c r="ALJ262" s="84"/>
      <c r="ALK262" s="84"/>
      <c r="ALL262" s="84"/>
      <c r="ALM262" s="84"/>
      <c r="ALN262" s="84"/>
      <c r="ALO262" s="84"/>
      <c r="ALP262" s="84"/>
      <c r="ALQ262" s="84"/>
      <c r="ALR262" s="84"/>
      <c r="ALS262" s="84"/>
      <c r="ALT262" s="84"/>
      <c r="ALU262" s="84"/>
      <c r="ALV262" s="84"/>
      <c r="ALW262" s="84"/>
      <c r="ALX262" s="84"/>
      <c r="ALY262" s="84"/>
      <c r="ALZ262" s="84"/>
      <c r="AMA262" s="84"/>
      <c r="AMB262" s="84"/>
      <c r="AMC262" s="84"/>
      <c r="AMD262" s="84"/>
      <c r="AME262" s="84"/>
      <c r="AMF262" s="84"/>
      <c r="AMG262" s="84"/>
      <c r="AMH262" s="84"/>
      <c r="AMI262" s="84"/>
      <c r="AMJ262" s="84"/>
      <c r="AMK262" s="84"/>
      <c r="AML262" s="84"/>
      <c r="AMM262" s="84"/>
      <c r="AMN262" s="84"/>
      <c r="AMO262" s="84"/>
      <c r="AMP262" s="84"/>
      <c r="AMQ262" s="84"/>
      <c r="AMR262" s="84"/>
      <c r="AMS262" s="84"/>
      <c r="AMT262" s="84"/>
      <c r="AMU262" s="84"/>
      <c r="AMV262" s="84"/>
      <c r="AMW262" s="84"/>
      <c r="AMX262" s="84"/>
      <c r="AMY262" s="84"/>
      <c r="AMZ262" s="84"/>
      <c r="ANA262" s="84"/>
      <c r="ANB262" s="84"/>
      <c r="ANC262" s="84"/>
      <c r="AND262" s="84"/>
      <c r="ANE262" s="84"/>
      <c r="ANF262" s="84"/>
      <c r="ANG262" s="84"/>
      <c r="ANH262" s="84"/>
      <c r="ANI262" s="84"/>
      <c r="ANJ262" s="84"/>
      <c r="ANK262" s="84"/>
      <c r="ANL262" s="84"/>
      <c r="ANM262" s="84"/>
      <c r="ANN262" s="84"/>
      <c r="ANO262" s="84"/>
      <c r="ANP262" s="84"/>
      <c r="ANQ262" s="84"/>
      <c r="ANR262" s="84"/>
      <c r="ANS262" s="84"/>
      <c r="ANT262" s="84"/>
      <c r="ANU262" s="84"/>
      <c r="ANV262" s="84"/>
      <c r="ANW262" s="84"/>
      <c r="ANX262" s="84"/>
      <c r="ANY262" s="84"/>
      <c r="ANZ262" s="84"/>
      <c r="AOA262" s="84"/>
      <c r="AOB262" s="84"/>
      <c r="AOC262" s="84"/>
      <c r="AOD262" s="84"/>
      <c r="AOE262" s="84"/>
      <c r="AOF262" s="84"/>
      <c r="AOG262" s="84"/>
      <c r="AOH262" s="84"/>
      <c r="AOI262" s="84"/>
      <c r="AOJ262" s="84"/>
      <c r="AOK262" s="84"/>
      <c r="AOL262" s="84"/>
      <c r="AOM262" s="84"/>
      <c r="AON262" s="84"/>
      <c r="AOO262" s="84"/>
      <c r="AOP262" s="84"/>
      <c r="AOQ262" s="84"/>
      <c r="AOR262" s="84"/>
      <c r="AOS262" s="84"/>
      <c r="AOT262" s="84"/>
      <c r="AOU262" s="84"/>
      <c r="AOV262" s="84"/>
      <c r="AOW262" s="84"/>
      <c r="AOX262" s="84"/>
      <c r="AOY262" s="84"/>
      <c r="AOZ262" s="84"/>
      <c r="APA262" s="84"/>
      <c r="APB262" s="84"/>
      <c r="APC262" s="84"/>
      <c r="APD262" s="84"/>
      <c r="APE262" s="84"/>
      <c r="APF262" s="84"/>
      <c r="APG262" s="84"/>
      <c r="APH262" s="84"/>
      <c r="API262" s="84"/>
      <c r="APJ262" s="84"/>
      <c r="APK262" s="84"/>
      <c r="APL262" s="84"/>
      <c r="APM262" s="84"/>
      <c r="APN262" s="84"/>
      <c r="APO262" s="84"/>
      <c r="APP262" s="84"/>
      <c r="APQ262" s="84"/>
      <c r="APR262" s="84"/>
      <c r="APS262" s="84"/>
      <c r="APT262" s="84"/>
      <c r="APU262" s="84"/>
      <c r="APV262" s="84"/>
      <c r="APW262" s="84"/>
      <c r="APX262" s="84"/>
      <c r="APY262" s="84"/>
      <c r="APZ262" s="84"/>
      <c r="AQA262" s="84"/>
      <c r="AQB262" s="84"/>
      <c r="AQC262" s="84"/>
      <c r="AQD262" s="84"/>
      <c r="AQE262" s="84"/>
      <c r="AQF262" s="84"/>
      <c r="AQG262" s="84"/>
      <c r="AQH262" s="84"/>
      <c r="AQI262" s="84"/>
      <c r="AQJ262" s="84"/>
      <c r="AQK262" s="84"/>
      <c r="AQL262" s="84"/>
      <c r="AQM262" s="84"/>
      <c r="AQN262" s="84"/>
      <c r="AQO262" s="84"/>
      <c r="AQP262" s="84"/>
      <c r="AQQ262" s="84"/>
      <c r="AQR262" s="84"/>
      <c r="AQS262" s="84"/>
      <c r="AQT262" s="84"/>
      <c r="AQU262" s="84"/>
      <c r="AQV262" s="84"/>
      <c r="AQW262" s="84"/>
      <c r="AQX262" s="84"/>
      <c r="AQY262" s="84"/>
      <c r="AQZ262" s="84"/>
      <c r="ARA262" s="84"/>
      <c r="ARB262" s="84"/>
      <c r="ARC262" s="84"/>
      <c r="ARD262" s="84"/>
      <c r="ARE262" s="84"/>
      <c r="ARF262" s="84"/>
      <c r="ARG262" s="84"/>
      <c r="ARH262" s="84"/>
      <c r="ARI262" s="84"/>
      <c r="ARJ262" s="84"/>
      <c r="ARK262" s="84"/>
      <c r="ARL262" s="84"/>
      <c r="ARM262" s="84"/>
      <c r="ARN262" s="84"/>
      <c r="ARO262" s="84"/>
      <c r="ARP262" s="84"/>
      <c r="ARQ262" s="84"/>
      <c r="ARR262" s="84"/>
      <c r="ARS262" s="84"/>
      <c r="ART262" s="84"/>
      <c r="ARU262" s="84"/>
      <c r="ARV262" s="84"/>
      <c r="ARW262" s="84"/>
      <c r="ARX262" s="84"/>
      <c r="ARY262" s="84"/>
      <c r="ARZ262" s="84"/>
      <c r="ASA262" s="84"/>
      <c r="ASB262" s="84"/>
      <c r="ASC262" s="84"/>
      <c r="ASD262" s="84"/>
      <c r="ASE262" s="84"/>
      <c r="ASF262" s="84"/>
      <c r="ASG262" s="84"/>
      <c r="ASH262" s="84"/>
      <c r="ASI262" s="84"/>
      <c r="ASJ262" s="84"/>
      <c r="ASK262" s="84"/>
      <c r="ASL262" s="84"/>
      <c r="ASM262" s="84"/>
      <c r="ASN262" s="84"/>
      <c r="ASO262" s="84"/>
      <c r="ASP262" s="84"/>
      <c r="ASQ262" s="84"/>
      <c r="ASR262" s="84"/>
      <c r="ASS262" s="84"/>
      <c r="AST262" s="84"/>
      <c r="ASU262" s="84"/>
      <c r="ASV262" s="84"/>
      <c r="ASW262" s="84"/>
      <c r="ASX262" s="84"/>
      <c r="ASY262" s="84"/>
      <c r="ASZ262" s="84"/>
      <c r="ATA262" s="84"/>
      <c r="ATB262" s="84"/>
      <c r="ATC262" s="84"/>
      <c r="ATD262" s="84"/>
      <c r="ATE262" s="84"/>
      <c r="ATF262" s="84"/>
      <c r="ATG262" s="84"/>
      <c r="ATH262" s="84"/>
      <c r="ATI262" s="84"/>
      <c r="ATJ262" s="84"/>
      <c r="ATK262" s="84"/>
      <c r="ATL262" s="84"/>
      <c r="ATM262" s="84"/>
      <c r="ATN262" s="84"/>
      <c r="ATO262" s="84"/>
      <c r="ATP262" s="84"/>
      <c r="ATQ262" s="84"/>
      <c r="ATR262" s="84"/>
      <c r="ATS262" s="84"/>
      <c r="ATT262" s="84"/>
      <c r="ATU262" s="84"/>
      <c r="ATV262" s="84"/>
      <c r="ATW262" s="84"/>
      <c r="ATX262" s="84"/>
      <c r="ATY262" s="84"/>
      <c r="ATZ262" s="84"/>
      <c r="AUA262" s="84"/>
      <c r="AUB262" s="84"/>
      <c r="AUC262" s="84"/>
      <c r="AUD262" s="84"/>
      <c r="AUE262" s="84"/>
      <c r="AUF262" s="84"/>
      <c r="AUG262" s="84"/>
      <c r="AUH262" s="84"/>
      <c r="AUI262" s="84"/>
      <c r="AUJ262" s="84"/>
      <c r="AUK262" s="84"/>
      <c r="AUL262" s="84"/>
      <c r="AUM262" s="84"/>
      <c r="AUN262" s="84"/>
      <c r="AUO262" s="84"/>
      <c r="AUP262" s="84"/>
      <c r="AUQ262" s="84"/>
      <c r="AUR262" s="84"/>
      <c r="AUS262" s="84"/>
      <c r="AUT262" s="84"/>
      <c r="AUU262" s="84"/>
      <c r="AUV262" s="84"/>
      <c r="AUW262" s="84"/>
      <c r="AUX262" s="84"/>
      <c r="AUY262" s="84"/>
      <c r="AUZ262" s="84"/>
      <c r="AVA262" s="84"/>
      <c r="AVB262" s="84"/>
      <c r="AVC262" s="84"/>
      <c r="AVD262" s="84"/>
      <c r="AVE262" s="84"/>
      <c r="AVF262" s="84"/>
      <c r="AVG262" s="84"/>
      <c r="AVH262" s="84"/>
      <c r="AVI262" s="84"/>
      <c r="AVJ262" s="84"/>
      <c r="AVK262" s="84"/>
      <c r="AVL262" s="84"/>
      <c r="AVM262" s="84"/>
      <c r="AVN262" s="84"/>
      <c r="AVO262" s="84"/>
      <c r="AVP262" s="84"/>
      <c r="AVQ262" s="84"/>
      <c r="AVR262" s="84"/>
      <c r="AVS262" s="84"/>
      <c r="AVT262" s="84"/>
      <c r="AVU262" s="84"/>
      <c r="AVV262" s="84"/>
      <c r="AVW262" s="84"/>
      <c r="AVX262" s="84"/>
      <c r="AVY262" s="84"/>
      <c r="AVZ262" s="84"/>
      <c r="AWA262" s="84"/>
      <c r="AWB262" s="84"/>
      <c r="AWC262" s="84"/>
      <c r="AWD262" s="84"/>
      <c r="AWE262" s="84"/>
      <c r="AWF262" s="84"/>
      <c r="AWG262" s="84"/>
      <c r="AWH262" s="84"/>
      <c r="AWI262" s="84"/>
      <c r="AWJ262" s="84"/>
      <c r="AWK262" s="84"/>
      <c r="AWL262" s="84"/>
      <c r="AWM262" s="84"/>
      <c r="AWN262" s="84"/>
      <c r="AWO262" s="84"/>
      <c r="AWP262" s="84"/>
      <c r="AWQ262" s="84"/>
      <c r="AWR262" s="84"/>
      <c r="AWS262" s="84"/>
      <c r="AWT262" s="84"/>
      <c r="AWU262" s="84"/>
      <c r="AWV262" s="84"/>
      <c r="AWW262" s="84"/>
      <c r="AWX262" s="84"/>
      <c r="AWY262" s="84"/>
      <c r="AWZ262" s="84"/>
      <c r="AXA262" s="84"/>
      <c r="AXB262" s="84"/>
      <c r="AXC262" s="84"/>
      <c r="AXD262" s="84"/>
      <c r="AXE262" s="84"/>
      <c r="AXF262" s="84"/>
      <c r="AXG262" s="84"/>
      <c r="AXH262" s="84"/>
      <c r="AXI262" s="84"/>
      <c r="AXJ262" s="84"/>
      <c r="AXK262" s="84"/>
      <c r="AXL262" s="84"/>
      <c r="AXM262" s="84"/>
      <c r="AXN262" s="84"/>
      <c r="AXO262" s="84"/>
      <c r="AXP262" s="84"/>
      <c r="AXQ262" s="84"/>
      <c r="AXR262" s="84"/>
      <c r="AXS262" s="84"/>
      <c r="AXT262" s="84"/>
      <c r="AXU262" s="84"/>
      <c r="AXV262" s="84"/>
      <c r="AXW262" s="84"/>
      <c r="AXX262" s="84"/>
      <c r="AXY262" s="84"/>
      <c r="AXZ262" s="84"/>
      <c r="AYA262" s="84"/>
      <c r="AYB262" s="84"/>
      <c r="AYC262" s="84"/>
      <c r="AYD262" s="84"/>
      <c r="AYE262" s="84"/>
      <c r="AYF262" s="84"/>
      <c r="AYG262" s="84"/>
      <c r="AYH262" s="84"/>
      <c r="AYI262" s="84"/>
      <c r="AYJ262" s="84"/>
      <c r="AYK262" s="84"/>
      <c r="AYL262" s="84"/>
      <c r="AYM262" s="84"/>
      <c r="AYN262" s="84"/>
      <c r="AYO262" s="84"/>
      <c r="AYP262" s="84"/>
      <c r="AYQ262" s="84"/>
      <c r="AYR262" s="84"/>
      <c r="AYS262" s="84"/>
      <c r="AYT262" s="84"/>
      <c r="AYU262" s="84"/>
      <c r="AYV262" s="84"/>
      <c r="AYW262" s="84"/>
      <c r="AYX262" s="84"/>
      <c r="AYY262" s="84"/>
      <c r="AYZ262" s="84"/>
      <c r="AZA262" s="84"/>
      <c r="AZB262" s="84"/>
      <c r="AZC262" s="84"/>
      <c r="AZD262" s="84"/>
      <c r="AZE262" s="84"/>
      <c r="AZF262" s="84"/>
      <c r="AZG262" s="84"/>
      <c r="AZH262" s="84"/>
      <c r="AZI262" s="84"/>
      <c r="AZJ262" s="84"/>
      <c r="AZK262" s="84"/>
      <c r="AZL262" s="84"/>
      <c r="AZM262" s="84"/>
      <c r="AZN262" s="84"/>
      <c r="AZO262" s="84"/>
      <c r="AZP262" s="84"/>
      <c r="AZQ262" s="84"/>
      <c r="AZR262" s="84"/>
      <c r="AZS262" s="84"/>
      <c r="AZT262" s="84"/>
      <c r="AZU262" s="84"/>
      <c r="AZV262" s="84"/>
      <c r="AZW262" s="84"/>
      <c r="AZX262" s="84"/>
      <c r="AZY262" s="84"/>
      <c r="AZZ262" s="84"/>
      <c r="BAA262" s="84"/>
      <c r="BAB262" s="84"/>
      <c r="BAC262" s="84"/>
      <c r="BAD262" s="84"/>
      <c r="BAE262" s="84"/>
      <c r="BAF262" s="84"/>
      <c r="BAG262" s="84"/>
      <c r="BAH262" s="84"/>
      <c r="BAI262" s="84"/>
      <c r="BAJ262" s="84"/>
      <c r="BAK262" s="84"/>
      <c r="BAL262" s="84"/>
      <c r="BAM262" s="84"/>
      <c r="BAN262" s="84"/>
      <c r="BAO262" s="84"/>
      <c r="BAP262" s="84"/>
      <c r="BAQ262" s="84"/>
      <c r="BAR262" s="84"/>
      <c r="BAS262" s="84"/>
      <c r="BAT262" s="84"/>
      <c r="BAU262" s="84"/>
      <c r="BAV262" s="84"/>
      <c r="BAW262" s="84"/>
      <c r="BAX262" s="84"/>
      <c r="BAY262" s="84"/>
      <c r="BAZ262" s="84"/>
      <c r="BBA262" s="84"/>
      <c r="BBB262" s="84"/>
      <c r="BBC262" s="84"/>
      <c r="BBD262" s="84"/>
      <c r="BBE262" s="84"/>
      <c r="BBF262" s="84"/>
      <c r="BBG262" s="84"/>
      <c r="BBH262" s="84"/>
      <c r="BBI262" s="84"/>
      <c r="BBJ262" s="84"/>
      <c r="BBK262" s="84"/>
      <c r="BBL262" s="84"/>
      <c r="BBM262" s="84"/>
      <c r="BBN262" s="84"/>
      <c r="BBO262" s="84"/>
      <c r="BBP262" s="84"/>
      <c r="BBQ262" s="84"/>
      <c r="BBR262" s="84"/>
      <c r="BBS262" s="84"/>
      <c r="BBT262" s="84"/>
      <c r="BBU262" s="84"/>
      <c r="BBV262" s="84"/>
      <c r="BBW262" s="84"/>
      <c r="BBX262" s="84"/>
      <c r="BBY262" s="84"/>
      <c r="BBZ262" s="84"/>
      <c r="BCA262" s="84"/>
      <c r="BCB262" s="84"/>
      <c r="BCC262" s="84"/>
      <c r="BCD262" s="84"/>
      <c r="BCE262" s="84"/>
      <c r="BCF262" s="84"/>
      <c r="BCG262" s="84"/>
      <c r="BCH262" s="84"/>
      <c r="BCI262" s="84"/>
      <c r="BCJ262" s="84"/>
      <c r="BCK262" s="84"/>
      <c r="BCL262" s="84"/>
      <c r="BCM262" s="84"/>
      <c r="BCN262" s="84"/>
      <c r="BCO262" s="84"/>
      <c r="BCP262" s="84"/>
      <c r="BCQ262" s="84"/>
      <c r="BCR262" s="84"/>
      <c r="BCS262" s="84"/>
      <c r="BCT262" s="84"/>
      <c r="BCU262" s="84"/>
      <c r="BCV262" s="84"/>
      <c r="BCW262" s="84"/>
      <c r="BCX262" s="84"/>
      <c r="BCY262" s="84"/>
      <c r="BCZ262" s="84"/>
      <c r="BDA262" s="84"/>
      <c r="BDB262" s="84"/>
      <c r="BDC262" s="84"/>
      <c r="BDD262" s="84"/>
      <c r="BDE262" s="84"/>
      <c r="BDF262" s="84"/>
      <c r="BDG262" s="84"/>
      <c r="BDH262" s="84"/>
      <c r="BDI262" s="84"/>
      <c r="BDJ262" s="84"/>
      <c r="BDK262" s="84"/>
      <c r="BDL262" s="84"/>
      <c r="BDM262" s="84"/>
      <c r="BDN262" s="84"/>
      <c r="BDO262" s="84"/>
      <c r="BDP262" s="84"/>
      <c r="BDQ262" s="84"/>
      <c r="BDR262" s="84"/>
      <c r="BDS262" s="84"/>
      <c r="BDT262" s="84"/>
      <c r="BDU262" s="84"/>
      <c r="BDV262" s="84"/>
      <c r="BDW262" s="84"/>
      <c r="BDX262" s="84"/>
      <c r="BDY262" s="84"/>
      <c r="BDZ262" s="84"/>
      <c r="BEA262" s="84"/>
      <c r="BEB262" s="84"/>
      <c r="BEC262" s="84"/>
      <c r="BED262" s="84"/>
      <c r="BEE262" s="84"/>
      <c r="BEF262" s="84"/>
      <c r="BEG262" s="84"/>
      <c r="BEH262" s="84"/>
      <c r="BEI262" s="84"/>
      <c r="BEJ262" s="84"/>
      <c r="BEK262" s="84"/>
      <c r="BEL262" s="84"/>
      <c r="BEM262" s="84"/>
      <c r="BEN262" s="84"/>
      <c r="BEO262" s="84"/>
      <c r="BEP262" s="84"/>
      <c r="BEQ262" s="84"/>
      <c r="BER262" s="84"/>
      <c r="BES262" s="84"/>
      <c r="BET262" s="84"/>
      <c r="BEU262" s="84"/>
      <c r="BEV262" s="84"/>
      <c r="BEW262" s="84"/>
      <c r="BEX262" s="84"/>
      <c r="BEY262" s="84"/>
      <c r="BEZ262" s="84"/>
      <c r="BFA262" s="84"/>
      <c r="BFB262" s="84"/>
      <c r="BFC262" s="84"/>
      <c r="BFD262" s="84"/>
      <c r="BFE262" s="84"/>
      <c r="BFF262" s="84"/>
      <c r="BFG262" s="84"/>
      <c r="BFH262" s="84"/>
      <c r="BFI262" s="84"/>
      <c r="BFJ262" s="84"/>
      <c r="BFK262" s="84"/>
      <c r="BFL262" s="84"/>
      <c r="BFM262" s="84"/>
      <c r="BFN262" s="84"/>
      <c r="BFO262" s="84"/>
      <c r="BFP262" s="84"/>
      <c r="BFQ262" s="84"/>
      <c r="BFR262" s="84"/>
      <c r="BFS262" s="84"/>
      <c r="BFT262" s="84"/>
      <c r="BFU262" s="84"/>
      <c r="BFV262" s="84"/>
      <c r="BFW262" s="84"/>
      <c r="BFX262" s="84"/>
      <c r="BFY262" s="84"/>
      <c r="BFZ262" s="84"/>
      <c r="BGA262" s="84"/>
      <c r="BGB262" s="84"/>
      <c r="BGC262" s="84"/>
      <c r="BGD262" s="84"/>
      <c r="BGE262" s="84"/>
      <c r="BGF262" s="84"/>
      <c r="BGG262" s="84"/>
      <c r="BGH262" s="84"/>
      <c r="BGI262" s="84"/>
      <c r="BGJ262" s="84"/>
      <c r="BGK262" s="84"/>
      <c r="BGL262" s="84"/>
      <c r="BGM262" s="84"/>
      <c r="BGN262" s="84"/>
      <c r="BGO262" s="84"/>
      <c r="BGP262" s="84"/>
      <c r="BGQ262" s="84"/>
      <c r="BGR262" s="84"/>
      <c r="BGS262" s="84"/>
      <c r="BGT262" s="84"/>
      <c r="BGU262" s="84"/>
      <c r="BGV262" s="84"/>
      <c r="BGW262" s="84"/>
      <c r="BGX262" s="84"/>
      <c r="BGY262" s="84"/>
      <c r="BGZ262" s="84"/>
      <c r="BHA262" s="84"/>
      <c r="BHB262" s="84"/>
      <c r="BHC262" s="84"/>
      <c r="BHD262" s="84"/>
      <c r="BHE262" s="84"/>
      <c r="BHF262" s="84"/>
      <c r="BHG262" s="84"/>
      <c r="BHH262" s="84"/>
      <c r="BHI262" s="84"/>
      <c r="BHJ262" s="84"/>
      <c r="BHK262" s="84"/>
      <c r="BHL262" s="84"/>
      <c r="BHM262" s="84"/>
      <c r="BHN262" s="84"/>
      <c r="BHO262" s="84"/>
      <c r="BHP262" s="84"/>
      <c r="BHQ262" s="84"/>
      <c r="BHR262" s="84"/>
      <c r="BHS262" s="84"/>
      <c r="BHT262" s="84"/>
      <c r="BHU262" s="84"/>
      <c r="BHV262" s="84"/>
      <c r="BHW262" s="84"/>
      <c r="BHX262" s="84"/>
      <c r="BHY262" s="84"/>
      <c r="BHZ262" s="84"/>
      <c r="BIA262" s="84"/>
      <c r="BIB262" s="84"/>
      <c r="BIC262" s="84"/>
      <c r="BID262" s="84"/>
      <c r="BIE262" s="84"/>
      <c r="BIF262" s="84"/>
      <c r="BIG262" s="84"/>
      <c r="BIH262" s="84"/>
      <c r="BII262" s="84"/>
      <c r="BIJ262" s="84"/>
      <c r="BIK262" s="84"/>
      <c r="BIL262" s="84"/>
      <c r="BIM262" s="84"/>
      <c r="BIN262" s="84"/>
      <c r="BIO262" s="84"/>
      <c r="BIP262" s="84"/>
      <c r="BIQ262" s="84"/>
      <c r="BIR262" s="84"/>
      <c r="BIS262" s="84"/>
      <c r="BIT262" s="84"/>
      <c r="BIU262" s="84"/>
      <c r="BIV262" s="84"/>
      <c r="BIW262" s="84"/>
      <c r="BIX262" s="84"/>
      <c r="BIY262" s="84"/>
      <c r="BIZ262" s="84"/>
      <c r="BJA262" s="84"/>
      <c r="BJB262" s="84"/>
      <c r="BJC262" s="84"/>
      <c r="BJD262" s="84"/>
      <c r="BJE262" s="84"/>
      <c r="BJF262" s="84"/>
      <c r="BJG262" s="84"/>
      <c r="BJH262" s="84"/>
      <c r="BJI262" s="84"/>
      <c r="BJJ262" s="84"/>
      <c r="BJK262" s="84"/>
      <c r="BJL262" s="84"/>
      <c r="BJM262" s="84"/>
      <c r="BJN262" s="84"/>
      <c r="BJO262" s="84"/>
      <c r="BJP262" s="84"/>
      <c r="BJQ262" s="84"/>
      <c r="BJR262" s="84"/>
      <c r="BJS262" s="84"/>
      <c r="BJT262" s="84"/>
      <c r="BJU262" s="84"/>
      <c r="BJV262" s="84"/>
      <c r="BJW262" s="84"/>
      <c r="BJX262" s="84"/>
      <c r="BJY262" s="84"/>
      <c r="BJZ262" s="84"/>
      <c r="BKA262" s="84"/>
      <c r="BKB262" s="84"/>
      <c r="BKC262" s="84"/>
      <c r="BKD262" s="84"/>
      <c r="BKE262" s="84"/>
      <c r="BKF262" s="84"/>
      <c r="BKG262" s="84"/>
      <c r="BKH262" s="84"/>
      <c r="BKI262" s="84"/>
      <c r="BKJ262" s="84"/>
      <c r="BKK262" s="84"/>
      <c r="BKL262" s="84"/>
      <c r="BKM262" s="84"/>
      <c r="BKN262" s="84"/>
      <c r="BKO262" s="84"/>
      <c r="BKP262" s="84"/>
      <c r="BKQ262" s="84"/>
      <c r="BKR262" s="84"/>
      <c r="BKS262" s="84"/>
      <c r="BKT262" s="84"/>
      <c r="BKU262" s="84"/>
      <c r="BKV262" s="84"/>
      <c r="BKW262" s="84"/>
      <c r="BKX262" s="84"/>
      <c r="BKY262" s="84"/>
      <c r="BKZ262" s="84"/>
      <c r="BLA262" s="84"/>
      <c r="BLB262" s="84"/>
      <c r="BLC262" s="84"/>
      <c r="BLD262" s="84"/>
      <c r="BLE262" s="84"/>
      <c r="BLF262" s="84"/>
      <c r="BLG262" s="84"/>
      <c r="BLH262" s="84"/>
      <c r="BLI262" s="84"/>
      <c r="BLJ262" s="84"/>
      <c r="BLK262" s="84"/>
      <c r="BLL262" s="84"/>
      <c r="BLM262" s="84"/>
      <c r="BLN262" s="84"/>
      <c r="BLO262" s="84"/>
      <c r="BLP262" s="84"/>
      <c r="BLQ262" s="84"/>
      <c r="BLR262" s="84"/>
      <c r="BLS262" s="84"/>
      <c r="BLT262" s="84"/>
      <c r="BLU262" s="84"/>
      <c r="BLV262" s="84"/>
      <c r="BLW262" s="84"/>
      <c r="BLX262" s="84"/>
      <c r="BLY262" s="84"/>
      <c r="BLZ262" s="84"/>
      <c r="BMA262" s="84"/>
      <c r="BMB262" s="84"/>
      <c r="BMC262" s="84"/>
      <c r="BMD262" s="84"/>
      <c r="BME262" s="84"/>
      <c r="BMF262" s="84"/>
      <c r="BMG262" s="84"/>
      <c r="BMH262" s="84"/>
      <c r="BMI262" s="84"/>
      <c r="BMJ262" s="84"/>
      <c r="BMK262" s="84"/>
      <c r="BML262" s="84"/>
      <c r="BMM262" s="84"/>
      <c r="BMN262" s="84"/>
      <c r="BMO262" s="84"/>
      <c r="BMP262" s="84"/>
      <c r="BMQ262" s="84"/>
      <c r="BMR262" s="84"/>
      <c r="BMS262" s="84"/>
      <c r="BMT262" s="84"/>
      <c r="BMU262" s="84"/>
      <c r="BMV262" s="84"/>
      <c r="BMW262" s="84"/>
      <c r="BMX262" s="84"/>
      <c r="BMY262" s="84"/>
      <c r="BMZ262" s="84"/>
      <c r="BNA262" s="84"/>
      <c r="BNB262" s="84"/>
      <c r="BNC262" s="84"/>
      <c r="BND262" s="84"/>
      <c r="BNE262" s="84"/>
      <c r="BNF262" s="84"/>
      <c r="BNG262" s="84"/>
      <c r="BNH262" s="84"/>
      <c r="BNI262" s="84"/>
      <c r="BNJ262" s="84"/>
      <c r="BNK262" s="84"/>
      <c r="BNL262" s="84"/>
      <c r="BNM262" s="84"/>
      <c r="BNN262" s="84"/>
      <c r="BNO262" s="84"/>
      <c r="BNP262" s="84"/>
      <c r="BNQ262" s="84"/>
      <c r="BNR262" s="84"/>
      <c r="BNS262" s="84"/>
      <c r="BNT262" s="84"/>
      <c r="BNU262" s="84"/>
      <c r="BNV262" s="84"/>
      <c r="BNW262" s="84"/>
      <c r="BNX262" s="84"/>
      <c r="BNY262" s="84"/>
      <c r="BNZ262" s="84"/>
      <c r="BOA262" s="84"/>
      <c r="BOB262" s="84"/>
      <c r="BOC262" s="84"/>
      <c r="BOD262" s="84"/>
      <c r="BOE262" s="84"/>
      <c r="BOF262" s="84"/>
      <c r="BOG262" s="84"/>
      <c r="BOH262" s="84"/>
      <c r="BOI262" s="84"/>
      <c r="BOJ262" s="84"/>
      <c r="BOK262" s="84"/>
      <c r="BOL262" s="84"/>
      <c r="BOM262" s="84"/>
      <c r="BON262" s="84"/>
      <c r="BOO262" s="84"/>
      <c r="BOP262" s="84"/>
      <c r="BOQ262" s="84"/>
      <c r="BOR262" s="84"/>
      <c r="BOS262" s="84"/>
      <c r="BOT262" s="84"/>
      <c r="BOU262" s="84"/>
      <c r="BOV262" s="84"/>
      <c r="BOW262" s="84"/>
      <c r="BOX262" s="84"/>
      <c r="BOY262" s="84"/>
      <c r="BOZ262" s="84"/>
      <c r="BPA262" s="84"/>
      <c r="BPB262" s="84"/>
      <c r="BPC262" s="84"/>
      <c r="BPD262" s="84"/>
      <c r="BPE262" s="84"/>
      <c r="BPF262" s="84"/>
      <c r="BPG262" s="84"/>
      <c r="BPH262" s="84"/>
      <c r="BPI262" s="84"/>
      <c r="BPJ262" s="84"/>
      <c r="BPK262" s="84"/>
      <c r="BPL262" s="84"/>
      <c r="BPM262" s="84"/>
      <c r="BPN262" s="84"/>
      <c r="BPO262" s="84"/>
      <c r="BPP262" s="84"/>
      <c r="BPQ262" s="84"/>
      <c r="BPR262" s="84"/>
      <c r="BPS262" s="84"/>
      <c r="BPT262" s="84"/>
      <c r="BPU262" s="84"/>
      <c r="BPV262" s="84"/>
      <c r="BPW262" s="84"/>
      <c r="BPX262" s="84"/>
      <c r="BPY262" s="84"/>
      <c r="BPZ262" s="84"/>
      <c r="BQA262" s="84"/>
      <c r="BQB262" s="84"/>
      <c r="BQC262" s="84"/>
      <c r="BQD262" s="84"/>
      <c r="BQE262" s="84"/>
      <c r="BQF262" s="84"/>
      <c r="BQG262" s="84"/>
      <c r="BQH262" s="84"/>
      <c r="BQI262" s="84"/>
      <c r="BQJ262" s="84"/>
      <c r="BQK262" s="84"/>
      <c r="BQL262" s="84"/>
      <c r="BQM262" s="84"/>
      <c r="BQN262" s="84"/>
      <c r="BQO262" s="84"/>
      <c r="BQP262" s="84"/>
      <c r="BQQ262" s="84"/>
      <c r="BQR262" s="84"/>
      <c r="BQS262" s="84"/>
      <c r="BQT262" s="84"/>
      <c r="BQU262" s="84"/>
      <c r="BQV262" s="84"/>
      <c r="BQW262" s="84"/>
      <c r="BQX262" s="84"/>
      <c r="BQY262" s="84"/>
      <c r="BQZ262" s="84"/>
      <c r="BRA262" s="84"/>
      <c r="BRB262" s="84"/>
      <c r="BRC262" s="84"/>
      <c r="BRD262" s="84"/>
      <c r="BRE262" s="84"/>
      <c r="BRF262" s="84"/>
      <c r="BRG262" s="84"/>
      <c r="BRH262" s="84"/>
      <c r="BRI262" s="84"/>
      <c r="BRJ262" s="84"/>
      <c r="BRK262" s="84"/>
      <c r="BRL262" s="84"/>
      <c r="BRM262" s="84"/>
      <c r="BRN262" s="84"/>
      <c r="BRO262" s="84"/>
      <c r="BRP262" s="84"/>
      <c r="BRQ262" s="84"/>
      <c r="BRR262" s="84"/>
      <c r="BRS262" s="84"/>
      <c r="BRT262" s="84"/>
      <c r="BRU262" s="84"/>
      <c r="BRV262" s="84"/>
      <c r="BRW262" s="84"/>
      <c r="BRX262" s="84"/>
      <c r="BRY262" s="84"/>
      <c r="BRZ262" s="84"/>
      <c r="BSA262" s="84"/>
      <c r="BSB262" s="84"/>
      <c r="BSC262" s="84"/>
      <c r="BSD262" s="84"/>
      <c r="BSE262" s="84"/>
      <c r="BSF262" s="84"/>
      <c r="BSG262" s="84"/>
      <c r="BSH262" s="84"/>
      <c r="BSI262" s="84"/>
      <c r="BSJ262" s="84"/>
      <c r="BSK262" s="84"/>
      <c r="BSL262" s="84"/>
      <c r="BSM262" s="84"/>
      <c r="BSN262" s="84"/>
      <c r="BSO262" s="84"/>
      <c r="BSP262" s="84"/>
      <c r="BSQ262" s="84"/>
      <c r="BSR262" s="84"/>
      <c r="BSS262" s="84"/>
      <c r="BST262" s="84"/>
      <c r="BSU262" s="84"/>
      <c r="BSV262" s="84"/>
      <c r="BSW262" s="84"/>
      <c r="BSX262" s="84"/>
      <c r="BSY262" s="84"/>
      <c r="BSZ262" s="84"/>
      <c r="BTA262" s="84"/>
      <c r="BTB262" s="84"/>
      <c r="BTC262" s="84"/>
      <c r="BTD262" s="84"/>
      <c r="BTE262" s="84"/>
      <c r="BTF262" s="84"/>
      <c r="BTG262" s="84"/>
      <c r="BTH262" s="84"/>
      <c r="BTI262" s="84"/>
      <c r="BTJ262" s="84"/>
      <c r="BTK262" s="84"/>
      <c r="BTL262" s="84"/>
      <c r="BTM262" s="84"/>
      <c r="BTN262" s="84"/>
      <c r="BTO262" s="84"/>
      <c r="BTP262" s="84"/>
      <c r="BTQ262" s="84"/>
      <c r="BTR262" s="84"/>
      <c r="BTS262" s="84"/>
      <c r="BTT262" s="84"/>
      <c r="BTU262" s="84"/>
      <c r="BTV262" s="84"/>
      <c r="BTW262" s="84"/>
      <c r="BTX262" s="84"/>
      <c r="BTY262" s="84"/>
      <c r="BTZ262" s="84"/>
      <c r="BUA262" s="84"/>
      <c r="BUB262" s="84"/>
      <c r="BUC262" s="84"/>
      <c r="BUD262" s="84"/>
      <c r="BUE262" s="84"/>
      <c r="BUF262" s="84"/>
      <c r="BUG262" s="84"/>
      <c r="BUH262" s="84"/>
      <c r="BUI262" s="84"/>
      <c r="BUJ262" s="84"/>
      <c r="BUK262" s="84"/>
      <c r="BUL262" s="84"/>
      <c r="BUM262" s="84"/>
      <c r="BUN262" s="84"/>
      <c r="BUO262" s="84"/>
      <c r="BUP262" s="84"/>
      <c r="BUQ262" s="84"/>
      <c r="BUR262" s="84"/>
      <c r="BUS262" s="84"/>
      <c r="BUT262" s="84"/>
      <c r="BUU262" s="84"/>
      <c r="BUV262" s="84"/>
      <c r="BUW262" s="84"/>
      <c r="BUX262" s="84"/>
      <c r="BUY262" s="84"/>
      <c r="BUZ262" s="84"/>
      <c r="BVA262" s="84"/>
      <c r="BVB262" s="84"/>
      <c r="BVC262" s="84"/>
      <c r="BVD262" s="84"/>
      <c r="BVE262" s="84"/>
      <c r="BVF262" s="84"/>
      <c r="BVG262" s="84"/>
      <c r="BVH262" s="84"/>
      <c r="BVI262" s="84"/>
      <c r="BVJ262" s="84"/>
      <c r="BVK262" s="84"/>
      <c r="BVL262" s="84"/>
      <c r="BVM262" s="84"/>
      <c r="BVN262" s="84"/>
      <c r="BVO262" s="84"/>
      <c r="BVP262" s="84"/>
      <c r="BVQ262" s="84"/>
      <c r="BVR262" s="84"/>
      <c r="BVS262" s="84"/>
      <c r="BVT262" s="84"/>
      <c r="BVU262" s="84"/>
      <c r="BVV262" s="84"/>
      <c r="BVW262" s="84"/>
      <c r="BVX262" s="84"/>
      <c r="BVY262" s="84"/>
      <c r="BVZ262" s="84"/>
      <c r="BWA262" s="84"/>
      <c r="BWB262" s="84"/>
      <c r="BWC262" s="84"/>
      <c r="BWD262" s="84"/>
      <c r="BWE262" s="84"/>
      <c r="BWF262" s="84"/>
      <c r="BWG262" s="84"/>
      <c r="BWH262" s="84"/>
      <c r="BWI262" s="84"/>
      <c r="BWJ262" s="84"/>
      <c r="BWK262" s="84"/>
      <c r="BWL262" s="84"/>
      <c r="BWM262" s="84"/>
      <c r="BWN262" s="84"/>
      <c r="BWO262" s="84"/>
      <c r="BWP262" s="84"/>
      <c r="BWQ262" s="84"/>
      <c r="BWR262" s="84"/>
      <c r="BWS262" s="84"/>
      <c r="BWT262" s="84"/>
      <c r="BWU262" s="84"/>
      <c r="BWV262" s="84"/>
      <c r="BWW262" s="84"/>
      <c r="BWX262" s="84"/>
      <c r="BWY262" s="84"/>
      <c r="BWZ262" s="84"/>
      <c r="BXA262" s="84"/>
      <c r="BXB262" s="84"/>
      <c r="BXC262" s="84"/>
      <c r="BXD262" s="84"/>
      <c r="BXE262" s="84"/>
      <c r="BXF262" s="84"/>
      <c r="BXG262" s="84"/>
      <c r="BXH262" s="84"/>
      <c r="BXI262" s="84"/>
      <c r="BXJ262" s="84"/>
      <c r="BXK262" s="84"/>
      <c r="BXL262" s="84"/>
      <c r="BXM262" s="84"/>
      <c r="BXN262" s="84"/>
      <c r="BXO262" s="84"/>
      <c r="BXP262" s="84"/>
      <c r="BXQ262" s="84"/>
      <c r="BXR262" s="84"/>
      <c r="BXS262" s="84"/>
      <c r="BXT262" s="84"/>
      <c r="BXU262" s="84"/>
      <c r="BXV262" s="84"/>
      <c r="BXW262" s="84"/>
      <c r="BXX262" s="84"/>
      <c r="BXY262" s="84"/>
      <c r="BXZ262" s="84"/>
      <c r="BYA262" s="84"/>
      <c r="BYB262" s="84"/>
      <c r="BYC262" s="84"/>
      <c r="BYD262" s="84"/>
      <c r="BYE262" s="84"/>
      <c r="BYF262" s="84"/>
      <c r="BYG262" s="84"/>
      <c r="BYH262" s="84"/>
      <c r="BYI262" s="84"/>
      <c r="BYJ262" s="84"/>
      <c r="BYK262" s="84"/>
      <c r="BYL262" s="84"/>
      <c r="BYM262" s="84"/>
      <c r="BYN262" s="84"/>
      <c r="BYO262" s="84"/>
      <c r="BYP262" s="84"/>
      <c r="BYQ262" s="84"/>
      <c r="BYR262" s="84"/>
      <c r="BYS262" s="84"/>
      <c r="BYT262" s="84"/>
      <c r="BYU262" s="84"/>
      <c r="BYV262" s="84"/>
      <c r="BYW262" s="84"/>
      <c r="BYX262" s="84"/>
      <c r="BYY262" s="84"/>
      <c r="BYZ262" s="84"/>
      <c r="BZA262" s="84"/>
      <c r="BZB262" s="84"/>
      <c r="BZC262" s="84"/>
      <c r="BZD262" s="84"/>
      <c r="BZE262" s="84"/>
      <c r="BZF262" s="84"/>
      <c r="BZG262" s="84"/>
      <c r="BZH262" s="84"/>
      <c r="BZI262" s="84"/>
      <c r="BZJ262" s="84"/>
      <c r="BZK262" s="84"/>
      <c r="BZL262" s="84"/>
      <c r="BZM262" s="84"/>
      <c r="BZN262" s="84"/>
      <c r="BZO262" s="84"/>
      <c r="BZP262" s="84"/>
      <c r="BZQ262" s="84"/>
      <c r="BZR262" s="84"/>
      <c r="BZS262" s="84"/>
      <c r="BZT262" s="84"/>
      <c r="BZU262" s="84"/>
      <c r="BZV262" s="84"/>
      <c r="BZW262" s="84"/>
      <c r="BZX262" s="84"/>
      <c r="BZY262" s="84"/>
      <c r="BZZ262" s="84"/>
      <c r="CAA262" s="84"/>
      <c r="CAB262" s="84"/>
      <c r="CAC262" s="84"/>
      <c r="CAD262" s="84"/>
      <c r="CAE262" s="84"/>
      <c r="CAF262" s="84"/>
      <c r="CAG262" s="84"/>
      <c r="CAH262" s="84"/>
      <c r="CAI262" s="84"/>
      <c r="CAJ262" s="84"/>
      <c r="CAK262" s="84"/>
      <c r="CAL262" s="84"/>
      <c r="CAM262" s="84"/>
      <c r="CAN262" s="84"/>
      <c r="CAO262" s="84"/>
      <c r="CAP262" s="84"/>
      <c r="CAQ262" s="84"/>
      <c r="CAR262" s="84"/>
      <c r="CAS262" s="84"/>
      <c r="CAT262" s="84"/>
      <c r="CAU262" s="84"/>
      <c r="CAV262" s="84"/>
      <c r="CAW262" s="84"/>
      <c r="CAX262" s="84"/>
      <c r="CAY262" s="84"/>
      <c r="CAZ262" s="84"/>
      <c r="CBA262" s="84"/>
      <c r="CBB262" s="84"/>
      <c r="CBC262" s="84"/>
      <c r="CBD262" s="84"/>
      <c r="CBE262" s="84"/>
      <c r="CBF262" s="84"/>
      <c r="CBG262" s="84"/>
      <c r="CBH262" s="84"/>
      <c r="CBI262" s="84"/>
      <c r="CBJ262" s="84"/>
      <c r="CBK262" s="84"/>
      <c r="CBL262" s="84"/>
      <c r="CBM262" s="84"/>
      <c r="CBN262" s="84"/>
      <c r="CBO262" s="84"/>
      <c r="CBP262" s="84"/>
      <c r="CBQ262" s="84"/>
      <c r="CBR262" s="84"/>
      <c r="CBS262" s="84"/>
      <c r="CBT262" s="84"/>
      <c r="CBU262" s="84"/>
      <c r="CBV262" s="84"/>
      <c r="CBW262" s="84"/>
      <c r="CBX262" s="84"/>
      <c r="CBY262" s="84"/>
      <c r="CBZ262" s="84"/>
      <c r="CCA262" s="84"/>
      <c r="CCB262" s="84"/>
      <c r="CCC262" s="84"/>
      <c r="CCD262" s="84"/>
      <c r="CCE262" s="84"/>
      <c r="CCF262" s="84"/>
      <c r="CCG262" s="84"/>
      <c r="CCH262" s="84"/>
      <c r="CCI262" s="84"/>
      <c r="CCJ262" s="84"/>
      <c r="CCK262" s="84"/>
      <c r="CCL262" s="84"/>
      <c r="CCM262" s="84"/>
      <c r="CCN262" s="84"/>
      <c r="CCO262" s="84"/>
      <c r="CCP262" s="84"/>
      <c r="CCQ262" s="84"/>
      <c r="CCR262" s="84"/>
      <c r="CCS262" s="84"/>
      <c r="CCT262" s="84"/>
      <c r="CCU262" s="84"/>
      <c r="CCV262" s="84"/>
      <c r="CCW262" s="84"/>
      <c r="CCX262" s="84"/>
      <c r="CCY262" s="84"/>
      <c r="CCZ262" s="84"/>
      <c r="CDA262" s="84"/>
      <c r="CDB262" s="84"/>
      <c r="CDC262" s="84"/>
      <c r="CDD262" s="84"/>
      <c r="CDE262" s="84"/>
      <c r="CDF262" s="84"/>
      <c r="CDG262" s="84"/>
      <c r="CDH262" s="84"/>
      <c r="CDI262" s="84"/>
      <c r="CDJ262" s="84"/>
      <c r="CDK262" s="84"/>
      <c r="CDL262" s="84"/>
      <c r="CDM262" s="84"/>
      <c r="CDN262" s="84"/>
      <c r="CDO262" s="84"/>
      <c r="CDP262" s="84"/>
      <c r="CDQ262" s="84"/>
      <c r="CDR262" s="84"/>
      <c r="CDS262" s="84"/>
      <c r="CDT262" s="84"/>
      <c r="CDU262" s="84"/>
      <c r="CDV262" s="84"/>
      <c r="CDW262" s="84"/>
      <c r="CDX262" s="84"/>
      <c r="CDY262" s="84"/>
      <c r="CDZ262" s="84"/>
      <c r="CEA262" s="84"/>
      <c r="CEB262" s="84"/>
      <c r="CEC262" s="84"/>
      <c r="CED262" s="84"/>
      <c r="CEE262" s="84"/>
      <c r="CEF262" s="84"/>
      <c r="CEG262" s="84"/>
      <c r="CEH262" s="84"/>
      <c r="CEI262" s="84"/>
      <c r="CEJ262" s="84"/>
      <c r="CEK262" s="84"/>
      <c r="CEL262" s="84"/>
      <c r="CEM262" s="84"/>
      <c r="CEN262" s="84"/>
      <c r="CEO262" s="84"/>
      <c r="CEP262" s="84"/>
      <c r="CEQ262" s="84"/>
      <c r="CER262" s="84"/>
      <c r="CES262" s="84"/>
      <c r="CET262" s="84"/>
      <c r="CEU262" s="84"/>
      <c r="CEV262" s="84"/>
      <c r="CEW262" s="84"/>
      <c r="CEX262" s="84"/>
      <c r="CEY262" s="84"/>
      <c r="CEZ262" s="84"/>
      <c r="CFA262" s="84"/>
      <c r="CFB262" s="84"/>
      <c r="CFC262" s="84"/>
      <c r="CFD262" s="84"/>
      <c r="CFE262" s="84"/>
      <c r="CFF262" s="84"/>
      <c r="CFG262" s="84"/>
      <c r="CFH262" s="84"/>
      <c r="CFI262" s="84"/>
      <c r="CFJ262" s="84"/>
      <c r="CFK262" s="84"/>
      <c r="CFL262" s="84"/>
      <c r="CFM262" s="84"/>
      <c r="CFN262" s="84"/>
      <c r="CFO262" s="84"/>
      <c r="CFP262" s="84"/>
      <c r="CFQ262" s="84"/>
      <c r="CFR262" s="84"/>
      <c r="CFS262" s="84"/>
      <c r="CFT262" s="84"/>
      <c r="CFU262" s="84"/>
      <c r="CFV262" s="84"/>
      <c r="CFW262" s="84"/>
      <c r="CFX262" s="84"/>
      <c r="CFY262" s="84"/>
      <c r="CFZ262" s="84"/>
      <c r="CGA262" s="84"/>
      <c r="CGB262" s="84"/>
      <c r="CGC262" s="84"/>
      <c r="CGD262" s="84"/>
      <c r="CGE262" s="84"/>
      <c r="CGF262" s="84"/>
      <c r="CGG262" s="84"/>
      <c r="CGH262" s="84"/>
      <c r="CGI262" s="84"/>
      <c r="CGJ262" s="84"/>
      <c r="CGK262" s="84"/>
      <c r="CGL262" s="84"/>
      <c r="CGM262" s="84"/>
      <c r="CGN262" s="84"/>
      <c r="CGO262" s="84"/>
      <c r="CGP262" s="84"/>
      <c r="CGQ262" s="84"/>
      <c r="CGR262" s="84"/>
      <c r="CGS262" s="84"/>
      <c r="CGT262" s="84"/>
      <c r="CGU262" s="84"/>
      <c r="CGV262" s="84"/>
      <c r="CGW262" s="84"/>
      <c r="CGX262" s="84"/>
      <c r="CGY262" s="84"/>
      <c r="CGZ262" s="84"/>
      <c r="CHA262" s="84"/>
      <c r="CHB262" s="84"/>
      <c r="CHC262" s="84"/>
      <c r="CHD262" s="84"/>
      <c r="CHE262" s="84"/>
      <c r="CHF262" s="84"/>
      <c r="CHG262" s="84"/>
      <c r="CHH262" s="84"/>
      <c r="CHI262" s="84"/>
      <c r="CHJ262" s="84"/>
      <c r="CHK262" s="84"/>
      <c r="CHL262" s="84"/>
      <c r="CHM262" s="84"/>
      <c r="CHN262" s="84"/>
      <c r="CHO262" s="84"/>
      <c r="CHP262" s="84"/>
      <c r="CHQ262" s="84"/>
      <c r="CHR262" s="84"/>
      <c r="CHS262" s="84"/>
      <c r="CHT262" s="84"/>
      <c r="CHU262" s="84"/>
      <c r="CHV262" s="84"/>
      <c r="CHW262" s="84"/>
      <c r="CHX262" s="84"/>
      <c r="CHY262" s="84"/>
      <c r="CHZ262" s="84"/>
      <c r="CIA262" s="84"/>
      <c r="CIB262" s="84"/>
      <c r="CIC262" s="84"/>
      <c r="CID262" s="84"/>
      <c r="CIE262" s="84"/>
      <c r="CIF262" s="84"/>
      <c r="CIG262" s="84"/>
      <c r="CIH262" s="84"/>
      <c r="CII262" s="84"/>
      <c r="CIJ262" s="84"/>
      <c r="CIK262" s="84"/>
      <c r="CIL262" s="84"/>
      <c r="CIM262" s="84"/>
      <c r="CIN262" s="84"/>
      <c r="CIO262" s="84"/>
      <c r="CIP262" s="84"/>
      <c r="CIQ262" s="84"/>
      <c r="CIR262" s="84"/>
      <c r="CIS262" s="84"/>
      <c r="CIT262" s="84"/>
      <c r="CIU262" s="84"/>
      <c r="CIV262" s="84"/>
      <c r="CIW262" s="84"/>
      <c r="CIX262" s="84"/>
      <c r="CIY262" s="84"/>
      <c r="CIZ262" s="84"/>
      <c r="CJA262" s="84"/>
      <c r="CJB262" s="84"/>
      <c r="CJC262" s="84"/>
      <c r="CJD262" s="84"/>
      <c r="CJE262" s="84"/>
      <c r="CJF262" s="84"/>
      <c r="CJG262" s="84"/>
      <c r="CJH262" s="84"/>
      <c r="CJI262" s="84"/>
      <c r="CJJ262" s="84"/>
      <c r="CJK262" s="84"/>
      <c r="CJL262" s="84"/>
      <c r="CJM262" s="84"/>
      <c r="CJN262" s="84"/>
      <c r="CJO262" s="84"/>
      <c r="CJP262" s="84"/>
      <c r="CJQ262" s="84"/>
      <c r="CJR262" s="84"/>
      <c r="CJS262" s="84"/>
      <c r="CJT262" s="84"/>
      <c r="CJU262" s="84"/>
      <c r="CJV262" s="84"/>
      <c r="CJW262" s="84"/>
      <c r="CJX262" s="84"/>
      <c r="CJY262" s="84"/>
      <c r="CJZ262" s="84"/>
      <c r="CKA262" s="84"/>
      <c r="CKB262" s="84"/>
      <c r="CKC262" s="84"/>
      <c r="CKD262" s="84"/>
      <c r="CKE262" s="84"/>
      <c r="CKF262" s="84"/>
      <c r="CKG262" s="84"/>
      <c r="CKH262" s="84"/>
      <c r="CKI262" s="84"/>
      <c r="CKJ262" s="84"/>
      <c r="CKK262" s="84"/>
      <c r="CKL262" s="84"/>
      <c r="CKM262" s="84"/>
      <c r="CKN262" s="84"/>
      <c r="CKO262" s="84"/>
      <c r="CKP262" s="84"/>
      <c r="CKQ262" s="84"/>
      <c r="CKR262" s="84"/>
      <c r="CKS262" s="84"/>
      <c r="CKT262" s="84"/>
      <c r="CKU262" s="84"/>
      <c r="CKV262" s="84"/>
      <c r="CKW262" s="84"/>
      <c r="CKX262" s="84"/>
      <c r="CKY262" s="84"/>
      <c r="CKZ262" s="84"/>
      <c r="CLA262" s="84"/>
      <c r="CLB262" s="84"/>
      <c r="CLC262" s="84"/>
      <c r="CLD262" s="84"/>
      <c r="CLE262" s="84"/>
      <c r="CLF262" s="84"/>
      <c r="CLG262" s="84"/>
      <c r="CLH262" s="84"/>
      <c r="CLI262" s="84"/>
      <c r="CLJ262" s="84"/>
      <c r="CLK262" s="84"/>
      <c r="CLL262" s="84"/>
      <c r="CLM262" s="84"/>
      <c r="CLN262" s="84"/>
      <c r="CLO262" s="84"/>
      <c r="CLP262" s="84"/>
      <c r="CLQ262" s="84"/>
      <c r="CLR262" s="84"/>
      <c r="CLS262" s="84"/>
      <c r="CLT262" s="84"/>
      <c r="CLU262" s="84"/>
      <c r="CLV262" s="84"/>
      <c r="CLW262" s="84"/>
      <c r="CLX262" s="84"/>
      <c r="CLY262" s="84"/>
      <c r="CLZ262" s="84"/>
      <c r="CMA262" s="84"/>
      <c r="CMB262" s="84"/>
      <c r="CMC262" s="84"/>
      <c r="CMD262" s="84"/>
      <c r="CME262" s="84"/>
      <c r="CMF262" s="84"/>
      <c r="CMG262" s="84"/>
      <c r="CMH262" s="84"/>
      <c r="CMI262" s="84"/>
      <c r="CMJ262" s="84"/>
      <c r="CMK262" s="84"/>
      <c r="CML262" s="84"/>
      <c r="CMM262" s="84"/>
      <c r="CMN262" s="84"/>
      <c r="CMO262" s="84"/>
      <c r="CMP262" s="84"/>
      <c r="CMQ262" s="84"/>
      <c r="CMR262" s="84"/>
      <c r="CMS262" s="84"/>
      <c r="CMT262" s="84"/>
      <c r="CMU262" s="84"/>
      <c r="CMV262" s="84"/>
      <c r="CMW262" s="84"/>
      <c r="CMX262" s="84"/>
      <c r="CMY262" s="84"/>
      <c r="CMZ262" s="84"/>
      <c r="CNA262" s="84"/>
      <c r="CNB262" s="84"/>
      <c r="CNC262" s="84"/>
      <c r="CND262" s="84"/>
      <c r="CNE262" s="84"/>
      <c r="CNF262" s="84"/>
      <c r="CNG262" s="84"/>
      <c r="CNH262" s="84"/>
      <c r="CNI262" s="84"/>
      <c r="CNJ262" s="84"/>
      <c r="CNK262" s="84"/>
      <c r="CNL262" s="84"/>
      <c r="CNM262" s="84"/>
      <c r="CNN262" s="84"/>
      <c r="CNO262" s="84"/>
      <c r="CNP262" s="84"/>
      <c r="CNQ262" s="84"/>
      <c r="CNR262" s="84"/>
      <c r="CNS262" s="84"/>
      <c r="CNT262" s="84"/>
      <c r="CNU262" s="84"/>
      <c r="CNV262" s="84"/>
      <c r="CNW262" s="84"/>
      <c r="CNX262" s="84"/>
      <c r="CNY262" s="84"/>
      <c r="CNZ262" s="84"/>
      <c r="COA262" s="84"/>
      <c r="COB262" s="84"/>
      <c r="COC262" s="84"/>
      <c r="COD262" s="84"/>
      <c r="COE262" s="84"/>
      <c r="COF262" s="84"/>
      <c r="COG262" s="84"/>
      <c r="COH262" s="84"/>
      <c r="COI262" s="84"/>
      <c r="COJ262" s="84"/>
      <c r="COK262" s="84"/>
      <c r="COL262" s="84"/>
      <c r="COM262" s="84"/>
      <c r="CON262" s="84"/>
      <c r="COO262" s="84"/>
      <c r="COP262" s="84"/>
      <c r="COQ262" s="84"/>
      <c r="COR262" s="84"/>
      <c r="COS262" s="84"/>
      <c r="COT262" s="84"/>
      <c r="COU262" s="84"/>
      <c r="COV262" s="84"/>
      <c r="COW262" s="84"/>
      <c r="COX262" s="84"/>
      <c r="COY262" s="84"/>
      <c r="COZ262" s="84"/>
      <c r="CPA262" s="84"/>
      <c r="CPB262" s="84"/>
      <c r="CPC262" s="84"/>
      <c r="CPD262" s="84"/>
      <c r="CPE262" s="84"/>
      <c r="CPF262" s="84"/>
      <c r="CPG262" s="84"/>
      <c r="CPH262" s="84"/>
      <c r="CPI262" s="84"/>
      <c r="CPJ262" s="84"/>
      <c r="CPK262" s="84"/>
      <c r="CPL262" s="84"/>
      <c r="CPM262" s="84"/>
      <c r="CPN262" s="84"/>
      <c r="CPO262" s="84"/>
      <c r="CPP262" s="84"/>
      <c r="CPQ262" s="84"/>
      <c r="CPR262" s="84"/>
      <c r="CPS262" s="84"/>
      <c r="CPT262" s="84"/>
      <c r="CPU262" s="84"/>
      <c r="CPV262" s="84"/>
      <c r="CPW262" s="84"/>
      <c r="CPX262" s="84"/>
      <c r="CPY262" s="84"/>
      <c r="CPZ262" s="84"/>
      <c r="CQA262" s="84"/>
      <c r="CQB262" s="84"/>
      <c r="CQC262" s="84"/>
      <c r="CQD262" s="84"/>
      <c r="CQE262" s="84"/>
      <c r="CQF262" s="84"/>
      <c r="CQG262" s="84"/>
      <c r="CQH262" s="84"/>
      <c r="CQI262" s="84"/>
      <c r="CQJ262" s="84"/>
      <c r="CQK262" s="84"/>
      <c r="CQL262" s="84"/>
      <c r="CQM262" s="84"/>
      <c r="CQN262" s="84"/>
      <c r="CQO262" s="84"/>
      <c r="CQP262" s="84"/>
      <c r="CQQ262" s="84"/>
      <c r="CQR262" s="84"/>
      <c r="CQS262" s="84"/>
      <c r="CQT262" s="84"/>
      <c r="CQU262" s="84"/>
      <c r="CQV262" s="84"/>
      <c r="CQW262" s="84"/>
      <c r="CQX262" s="84"/>
      <c r="CQY262" s="84"/>
      <c r="CQZ262" s="84"/>
      <c r="CRA262" s="84"/>
      <c r="CRB262" s="84"/>
      <c r="CRC262" s="84"/>
      <c r="CRD262" s="84"/>
      <c r="CRE262" s="84"/>
      <c r="CRF262" s="84"/>
      <c r="CRG262" s="84"/>
      <c r="CRH262" s="84"/>
      <c r="CRI262" s="84"/>
      <c r="CRJ262" s="84"/>
      <c r="CRK262" s="84"/>
      <c r="CRL262" s="84"/>
      <c r="CRM262" s="84"/>
      <c r="CRN262" s="84"/>
      <c r="CRO262" s="84"/>
      <c r="CRP262" s="84"/>
      <c r="CRQ262" s="84"/>
      <c r="CRR262" s="84"/>
      <c r="CRS262" s="84"/>
      <c r="CRT262" s="84"/>
      <c r="CRU262" s="84"/>
      <c r="CRV262" s="84"/>
      <c r="CRW262" s="84"/>
      <c r="CRX262" s="84"/>
      <c r="CRY262" s="84"/>
      <c r="CRZ262" s="84"/>
      <c r="CSA262" s="84"/>
      <c r="CSB262" s="84"/>
      <c r="CSC262" s="84"/>
      <c r="CSD262" s="84"/>
      <c r="CSE262" s="84"/>
      <c r="CSF262" s="84"/>
      <c r="CSG262" s="84"/>
      <c r="CSH262" s="84"/>
      <c r="CSI262" s="84"/>
      <c r="CSJ262" s="84"/>
      <c r="CSK262" s="84"/>
      <c r="CSL262" s="84"/>
      <c r="CSM262" s="84"/>
      <c r="CSN262" s="84"/>
      <c r="CSO262" s="84"/>
      <c r="CSP262" s="84"/>
      <c r="CSQ262" s="84"/>
      <c r="CSR262" s="84"/>
      <c r="CSS262" s="84"/>
      <c r="CST262" s="84"/>
      <c r="CSU262" s="84"/>
      <c r="CSV262" s="84"/>
      <c r="CSW262" s="84"/>
      <c r="CSX262" s="84"/>
      <c r="CSY262" s="84"/>
      <c r="CSZ262" s="84"/>
      <c r="CTA262" s="84"/>
      <c r="CTB262" s="84"/>
      <c r="CTC262" s="84"/>
      <c r="CTD262" s="84"/>
      <c r="CTE262" s="84"/>
      <c r="CTF262" s="84"/>
      <c r="CTG262" s="84"/>
      <c r="CTH262" s="84"/>
      <c r="CTI262" s="84"/>
      <c r="CTJ262" s="84"/>
      <c r="CTK262" s="84"/>
      <c r="CTL262" s="84"/>
      <c r="CTM262" s="84"/>
      <c r="CTN262" s="84"/>
      <c r="CTO262" s="84"/>
      <c r="CTP262" s="84"/>
      <c r="CTQ262" s="84"/>
      <c r="CTR262" s="84"/>
      <c r="CTS262" s="84"/>
      <c r="CTT262" s="84"/>
      <c r="CTU262" s="84"/>
      <c r="CTV262" s="84"/>
      <c r="CTW262" s="84"/>
      <c r="CTX262" s="84"/>
      <c r="CTY262" s="84"/>
      <c r="CTZ262" s="84"/>
      <c r="CUA262" s="84"/>
      <c r="CUB262" s="84"/>
      <c r="CUC262" s="84"/>
      <c r="CUD262" s="84"/>
      <c r="CUE262" s="84"/>
      <c r="CUF262" s="84"/>
      <c r="CUG262" s="84"/>
      <c r="CUH262" s="84"/>
      <c r="CUI262" s="84"/>
      <c r="CUJ262" s="84"/>
      <c r="CUK262" s="84"/>
      <c r="CUL262" s="84"/>
      <c r="CUM262" s="84"/>
      <c r="CUN262" s="84"/>
      <c r="CUO262" s="84"/>
      <c r="CUP262" s="84"/>
      <c r="CUQ262" s="84"/>
      <c r="CUR262" s="84"/>
      <c r="CUS262" s="84"/>
      <c r="CUT262" s="84"/>
      <c r="CUU262" s="84"/>
      <c r="CUV262" s="84"/>
      <c r="CUW262" s="84"/>
      <c r="CUX262" s="84"/>
      <c r="CUY262" s="84"/>
      <c r="CUZ262" s="84"/>
      <c r="CVA262" s="84"/>
      <c r="CVB262" s="84"/>
      <c r="CVC262" s="84"/>
      <c r="CVD262" s="84"/>
      <c r="CVE262" s="84"/>
      <c r="CVF262" s="84"/>
      <c r="CVG262" s="84"/>
      <c r="CVH262" s="84"/>
      <c r="CVI262" s="84"/>
      <c r="CVJ262" s="84"/>
      <c r="CVK262" s="84"/>
      <c r="CVL262" s="84"/>
      <c r="CVM262" s="84"/>
      <c r="CVN262" s="84"/>
      <c r="CVO262" s="84"/>
      <c r="CVP262" s="84"/>
      <c r="CVQ262" s="84"/>
      <c r="CVR262" s="84"/>
      <c r="CVS262" s="84"/>
      <c r="CVT262" s="84"/>
      <c r="CVU262" s="84"/>
      <c r="CVV262" s="84"/>
      <c r="CVW262" s="84"/>
      <c r="CVX262" s="84"/>
      <c r="CVY262" s="84"/>
      <c r="CVZ262" s="84"/>
      <c r="CWA262" s="84"/>
      <c r="CWB262" s="84"/>
      <c r="CWC262" s="84"/>
      <c r="CWD262" s="84"/>
      <c r="CWE262" s="84"/>
      <c r="CWF262" s="84"/>
      <c r="CWG262" s="84"/>
      <c r="CWH262" s="84"/>
      <c r="CWI262" s="84"/>
      <c r="CWJ262" s="84"/>
      <c r="CWK262" s="84"/>
      <c r="CWL262" s="84"/>
      <c r="CWM262" s="84"/>
      <c r="CWN262" s="84"/>
      <c r="CWO262" s="84"/>
      <c r="CWP262" s="84"/>
      <c r="CWQ262" s="84"/>
      <c r="CWR262" s="84"/>
      <c r="CWS262" s="84"/>
      <c r="CWT262" s="84"/>
      <c r="CWU262" s="84"/>
      <c r="CWV262" s="84"/>
      <c r="CWW262" s="84"/>
      <c r="CWX262" s="84"/>
      <c r="CWY262" s="84"/>
      <c r="CWZ262" s="84"/>
      <c r="CXA262" s="84"/>
      <c r="CXB262" s="84"/>
      <c r="CXC262" s="84"/>
      <c r="CXD262" s="84"/>
      <c r="CXE262" s="84"/>
      <c r="CXF262" s="84"/>
      <c r="CXG262" s="84"/>
      <c r="CXH262" s="84"/>
      <c r="CXI262" s="84"/>
      <c r="CXJ262" s="84"/>
      <c r="CXK262" s="84"/>
      <c r="CXL262" s="84"/>
      <c r="CXM262" s="84"/>
      <c r="CXN262" s="84"/>
      <c r="CXO262" s="84"/>
      <c r="CXP262" s="84"/>
      <c r="CXQ262" s="84"/>
      <c r="CXR262" s="84"/>
      <c r="CXS262" s="84"/>
      <c r="CXT262" s="84"/>
      <c r="CXU262" s="84"/>
      <c r="CXV262" s="84"/>
      <c r="CXW262" s="84"/>
      <c r="CXX262" s="84"/>
      <c r="CXY262" s="84"/>
      <c r="CXZ262" s="84"/>
      <c r="CYA262" s="84"/>
      <c r="CYB262" s="84"/>
      <c r="CYC262" s="84"/>
      <c r="CYD262" s="84"/>
      <c r="CYE262" s="84"/>
      <c r="CYF262" s="84"/>
      <c r="CYG262" s="84"/>
      <c r="CYH262" s="84"/>
      <c r="CYI262" s="84"/>
      <c r="CYJ262" s="84"/>
      <c r="CYK262" s="84"/>
      <c r="CYL262" s="84"/>
      <c r="CYM262" s="84"/>
      <c r="CYN262" s="84"/>
      <c r="CYO262" s="84"/>
      <c r="CYP262" s="84"/>
      <c r="CYQ262" s="84"/>
      <c r="CYR262" s="84"/>
      <c r="CYS262" s="84"/>
      <c r="CYT262" s="84"/>
      <c r="CYU262" s="84"/>
      <c r="CYV262" s="84"/>
      <c r="CYW262" s="84"/>
      <c r="CYX262" s="84"/>
      <c r="CYY262" s="84"/>
      <c r="CYZ262" s="84"/>
      <c r="CZA262" s="84"/>
      <c r="CZB262" s="84"/>
      <c r="CZC262" s="84"/>
      <c r="CZD262" s="84"/>
      <c r="CZE262" s="84"/>
      <c r="CZF262" s="84"/>
      <c r="CZG262" s="84"/>
      <c r="CZH262" s="84"/>
      <c r="CZI262" s="84"/>
      <c r="CZJ262" s="84"/>
      <c r="CZK262" s="84"/>
      <c r="CZL262" s="84"/>
      <c r="CZM262" s="84"/>
      <c r="CZN262" s="84"/>
      <c r="CZO262" s="84"/>
      <c r="CZP262" s="84"/>
      <c r="CZQ262" s="84"/>
      <c r="CZR262" s="84"/>
      <c r="CZS262" s="84"/>
      <c r="CZT262" s="84"/>
      <c r="CZU262" s="84"/>
      <c r="CZV262" s="84"/>
      <c r="CZW262" s="84"/>
      <c r="CZX262" s="84"/>
      <c r="CZY262" s="84"/>
      <c r="CZZ262" s="84"/>
      <c r="DAA262" s="84"/>
      <c r="DAB262" s="84"/>
      <c r="DAC262" s="84"/>
      <c r="DAD262" s="84"/>
      <c r="DAE262" s="84"/>
      <c r="DAF262" s="84"/>
      <c r="DAG262" s="84"/>
      <c r="DAH262" s="84"/>
      <c r="DAI262" s="84"/>
      <c r="DAJ262" s="84"/>
      <c r="DAK262" s="84"/>
      <c r="DAL262" s="84"/>
      <c r="DAM262" s="84"/>
      <c r="DAN262" s="84"/>
      <c r="DAO262" s="84"/>
      <c r="DAP262" s="84"/>
      <c r="DAQ262" s="84"/>
      <c r="DAR262" s="84"/>
      <c r="DAS262" s="84"/>
      <c r="DAT262" s="84"/>
      <c r="DAU262" s="84"/>
      <c r="DAV262" s="84"/>
      <c r="DAW262" s="84"/>
      <c r="DAX262" s="84"/>
      <c r="DAY262" s="84"/>
      <c r="DAZ262" s="84"/>
      <c r="DBA262" s="84"/>
      <c r="DBB262" s="84"/>
      <c r="DBC262" s="84"/>
      <c r="DBD262" s="84"/>
      <c r="DBE262" s="84"/>
      <c r="DBF262" s="84"/>
      <c r="DBG262" s="84"/>
      <c r="DBH262" s="84"/>
      <c r="DBI262" s="84"/>
      <c r="DBJ262" s="84"/>
      <c r="DBK262" s="84"/>
      <c r="DBL262" s="84"/>
      <c r="DBM262" s="84"/>
      <c r="DBN262" s="84"/>
      <c r="DBO262" s="84"/>
      <c r="DBP262" s="84"/>
      <c r="DBQ262" s="84"/>
      <c r="DBR262" s="84"/>
      <c r="DBS262" s="84"/>
      <c r="DBT262" s="84"/>
      <c r="DBU262" s="84"/>
      <c r="DBV262" s="84"/>
      <c r="DBW262" s="84"/>
      <c r="DBX262" s="84"/>
      <c r="DBY262" s="84"/>
      <c r="DBZ262" s="84"/>
      <c r="DCA262" s="84"/>
      <c r="DCB262" s="84"/>
      <c r="DCC262" s="84"/>
      <c r="DCD262" s="84"/>
      <c r="DCE262" s="84"/>
      <c r="DCF262" s="84"/>
      <c r="DCG262" s="84"/>
      <c r="DCH262" s="84"/>
      <c r="DCI262" s="84"/>
      <c r="DCJ262" s="84"/>
      <c r="DCK262" s="84"/>
      <c r="DCL262" s="84"/>
      <c r="DCM262" s="84"/>
      <c r="DCN262" s="84"/>
      <c r="DCO262" s="84"/>
      <c r="DCP262" s="84"/>
      <c r="DCQ262" s="84"/>
      <c r="DCR262" s="84"/>
      <c r="DCS262" s="84"/>
      <c r="DCT262" s="84"/>
      <c r="DCU262" s="84"/>
      <c r="DCV262" s="84"/>
      <c r="DCW262" s="84"/>
      <c r="DCX262" s="84"/>
      <c r="DCY262" s="84"/>
      <c r="DCZ262" s="84"/>
      <c r="DDA262" s="84"/>
      <c r="DDB262" s="84"/>
      <c r="DDC262" s="84"/>
      <c r="DDD262" s="84"/>
      <c r="DDE262" s="84"/>
      <c r="DDF262" s="84"/>
      <c r="DDG262" s="84"/>
      <c r="DDH262" s="84"/>
      <c r="DDI262" s="84"/>
      <c r="DDJ262" s="84"/>
      <c r="DDK262" s="84"/>
      <c r="DDL262" s="84"/>
      <c r="DDM262" s="84"/>
      <c r="DDN262" s="84"/>
      <c r="DDO262" s="84"/>
      <c r="DDP262" s="84"/>
      <c r="DDQ262" s="84"/>
      <c r="DDR262" s="84"/>
      <c r="DDS262" s="84"/>
      <c r="DDT262" s="84"/>
      <c r="DDU262" s="84"/>
      <c r="DDV262" s="84"/>
      <c r="DDW262" s="84"/>
      <c r="DDX262" s="84"/>
      <c r="DDY262" s="84"/>
      <c r="DDZ262" s="84"/>
      <c r="DEA262" s="84"/>
      <c r="DEB262" s="84"/>
      <c r="DEC262" s="84"/>
      <c r="DED262" s="84"/>
      <c r="DEE262" s="84"/>
      <c r="DEF262" s="84"/>
      <c r="DEG262" s="84"/>
      <c r="DEH262" s="84"/>
      <c r="DEI262" s="84"/>
      <c r="DEJ262" s="84"/>
      <c r="DEK262" s="84"/>
      <c r="DEL262" s="84"/>
      <c r="DEM262" s="84"/>
      <c r="DEN262" s="84"/>
      <c r="DEO262" s="84"/>
      <c r="DEP262" s="84"/>
      <c r="DEQ262" s="84"/>
      <c r="DER262" s="84"/>
      <c r="DES262" s="84"/>
      <c r="DET262" s="84"/>
      <c r="DEU262" s="84"/>
      <c r="DEV262" s="84"/>
      <c r="DEW262" s="84"/>
      <c r="DEX262" s="84"/>
      <c r="DEY262" s="84"/>
      <c r="DEZ262" s="84"/>
      <c r="DFA262" s="84"/>
      <c r="DFB262" s="84"/>
      <c r="DFC262" s="84"/>
      <c r="DFD262" s="84"/>
      <c r="DFE262" s="84"/>
      <c r="DFF262" s="84"/>
      <c r="DFG262" s="84"/>
      <c r="DFH262" s="84"/>
      <c r="DFI262" s="84"/>
      <c r="DFJ262" s="84"/>
      <c r="DFK262" s="84"/>
      <c r="DFL262" s="84"/>
      <c r="DFM262" s="84"/>
      <c r="DFN262" s="84"/>
      <c r="DFO262" s="84"/>
      <c r="DFP262" s="84"/>
      <c r="DFQ262" s="84"/>
      <c r="DFR262" s="84"/>
      <c r="DFS262" s="84"/>
      <c r="DFT262" s="84"/>
      <c r="DFU262" s="84"/>
      <c r="DFV262" s="84"/>
      <c r="DFW262" s="84"/>
      <c r="DFX262" s="84"/>
      <c r="DFY262" s="84"/>
      <c r="DFZ262" s="84"/>
      <c r="DGA262" s="84"/>
      <c r="DGB262" s="84"/>
      <c r="DGC262" s="84"/>
      <c r="DGD262" s="84"/>
      <c r="DGE262" s="84"/>
      <c r="DGF262" s="84"/>
      <c r="DGG262" s="84"/>
      <c r="DGH262" s="84"/>
      <c r="DGI262" s="84"/>
      <c r="DGJ262" s="84"/>
      <c r="DGK262" s="84"/>
      <c r="DGL262" s="84"/>
      <c r="DGM262" s="84"/>
      <c r="DGN262" s="84"/>
      <c r="DGO262" s="84"/>
      <c r="DGP262" s="84"/>
      <c r="DGQ262" s="84"/>
      <c r="DGR262" s="84"/>
      <c r="DGS262" s="84"/>
      <c r="DGT262" s="84"/>
      <c r="DGU262" s="84"/>
      <c r="DGV262" s="84"/>
      <c r="DGW262" s="84"/>
      <c r="DGX262" s="84"/>
      <c r="DGY262" s="84"/>
      <c r="DGZ262" s="84"/>
      <c r="DHA262" s="84"/>
      <c r="DHB262" s="84"/>
      <c r="DHC262" s="84"/>
      <c r="DHD262" s="84"/>
      <c r="DHE262" s="84"/>
      <c r="DHF262" s="84"/>
      <c r="DHG262" s="84"/>
      <c r="DHH262" s="84"/>
      <c r="DHI262" s="84"/>
      <c r="DHJ262" s="84"/>
      <c r="DHK262" s="84"/>
      <c r="DHL262" s="84"/>
      <c r="DHM262" s="84"/>
      <c r="DHN262" s="84"/>
      <c r="DHO262" s="84"/>
      <c r="DHP262" s="84"/>
      <c r="DHQ262" s="84"/>
      <c r="DHR262" s="84"/>
      <c r="DHS262" s="84"/>
      <c r="DHT262" s="84"/>
      <c r="DHU262" s="84"/>
      <c r="DHV262" s="84"/>
      <c r="DHW262" s="84"/>
      <c r="DHX262" s="84"/>
      <c r="DHY262" s="84"/>
      <c r="DHZ262" s="84"/>
      <c r="DIA262" s="84"/>
      <c r="DIB262" s="84"/>
      <c r="DIC262" s="84"/>
      <c r="DID262" s="84"/>
      <c r="DIE262" s="84"/>
      <c r="DIF262" s="84"/>
      <c r="DIG262" s="84"/>
      <c r="DIH262" s="84"/>
      <c r="DII262" s="84"/>
      <c r="DIJ262" s="84"/>
      <c r="DIK262" s="84"/>
      <c r="DIL262" s="84"/>
      <c r="DIM262" s="84"/>
      <c r="DIN262" s="84"/>
      <c r="DIO262" s="84"/>
      <c r="DIP262" s="84"/>
      <c r="DIQ262" s="84"/>
      <c r="DIR262" s="84"/>
      <c r="DIS262" s="84"/>
      <c r="DIT262" s="84"/>
      <c r="DIU262" s="84"/>
      <c r="DIV262" s="84"/>
      <c r="DIW262" s="84"/>
      <c r="DIX262" s="84"/>
      <c r="DIY262" s="84"/>
      <c r="DIZ262" s="84"/>
      <c r="DJA262" s="84"/>
      <c r="DJB262" s="84"/>
      <c r="DJC262" s="84"/>
      <c r="DJD262" s="84"/>
      <c r="DJE262" s="84"/>
      <c r="DJF262" s="84"/>
      <c r="DJG262" s="84"/>
      <c r="DJH262" s="84"/>
      <c r="DJI262" s="84"/>
      <c r="DJJ262" s="84"/>
      <c r="DJK262" s="84"/>
      <c r="DJL262" s="84"/>
      <c r="DJM262" s="84"/>
      <c r="DJN262" s="84"/>
      <c r="DJO262" s="84"/>
      <c r="DJP262" s="84"/>
      <c r="DJQ262" s="84"/>
      <c r="DJR262" s="84"/>
      <c r="DJS262" s="84"/>
      <c r="DJT262" s="84"/>
      <c r="DJU262" s="84"/>
      <c r="DJV262" s="84"/>
      <c r="DJW262" s="84"/>
      <c r="DJX262" s="84"/>
      <c r="DJY262" s="84"/>
      <c r="DJZ262" s="84"/>
      <c r="DKA262" s="84"/>
      <c r="DKB262" s="84"/>
      <c r="DKC262" s="84"/>
      <c r="DKD262" s="84"/>
      <c r="DKE262" s="84"/>
      <c r="DKF262" s="84"/>
      <c r="DKG262" s="84"/>
      <c r="DKH262" s="84"/>
      <c r="DKI262" s="84"/>
      <c r="DKJ262" s="84"/>
      <c r="DKK262" s="84"/>
      <c r="DKL262" s="84"/>
      <c r="DKM262" s="84"/>
      <c r="DKN262" s="84"/>
      <c r="DKO262" s="84"/>
      <c r="DKP262" s="84"/>
      <c r="DKQ262" s="84"/>
      <c r="DKR262" s="84"/>
      <c r="DKS262" s="84"/>
      <c r="DKT262" s="84"/>
      <c r="DKU262" s="84"/>
      <c r="DKV262" s="84"/>
      <c r="DKW262" s="84"/>
      <c r="DKX262" s="84"/>
      <c r="DKY262" s="84"/>
      <c r="DKZ262" s="84"/>
      <c r="DLA262" s="84"/>
      <c r="DLB262" s="84"/>
      <c r="DLC262" s="84"/>
      <c r="DLD262" s="84"/>
      <c r="DLE262" s="84"/>
      <c r="DLF262" s="84"/>
      <c r="DLG262" s="84"/>
      <c r="DLH262" s="84"/>
      <c r="DLI262" s="84"/>
      <c r="DLJ262" s="84"/>
      <c r="DLK262" s="84"/>
      <c r="DLL262" s="84"/>
      <c r="DLM262" s="84"/>
      <c r="DLN262" s="84"/>
      <c r="DLO262" s="84"/>
      <c r="DLP262" s="84"/>
      <c r="DLQ262" s="84"/>
      <c r="DLR262" s="84"/>
      <c r="DLS262" s="84"/>
      <c r="DLT262" s="84"/>
      <c r="DLU262" s="84"/>
      <c r="DLV262" s="84"/>
      <c r="DLW262" s="84"/>
      <c r="DLX262" s="84"/>
      <c r="DLY262" s="84"/>
      <c r="DLZ262" s="84"/>
      <c r="DMA262" s="84"/>
      <c r="DMB262" s="84"/>
      <c r="DMC262" s="84"/>
      <c r="DMD262" s="84"/>
      <c r="DME262" s="84"/>
      <c r="DMF262" s="84"/>
      <c r="DMG262" s="84"/>
      <c r="DMH262" s="84"/>
      <c r="DMI262" s="84"/>
      <c r="DMJ262" s="84"/>
      <c r="DMK262" s="84"/>
      <c r="DML262" s="84"/>
      <c r="DMM262" s="84"/>
      <c r="DMN262" s="84"/>
      <c r="DMO262" s="84"/>
      <c r="DMP262" s="84"/>
      <c r="DMQ262" s="84"/>
      <c r="DMR262" s="84"/>
      <c r="DMS262" s="84"/>
      <c r="DMT262" s="84"/>
      <c r="DMU262" s="84"/>
      <c r="DMV262" s="84"/>
      <c r="DMW262" s="84"/>
      <c r="DMX262" s="84"/>
      <c r="DMY262" s="84"/>
      <c r="DMZ262" s="84"/>
      <c r="DNA262" s="84"/>
      <c r="DNB262" s="84"/>
      <c r="DNC262" s="84"/>
      <c r="DND262" s="84"/>
      <c r="DNE262" s="84"/>
      <c r="DNF262" s="84"/>
      <c r="DNG262" s="84"/>
      <c r="DNH262" s="84"/>
      <c r="DNI262" s="84"/>
      <c r="DNJ262" s="84"/>
      <c r="DNK262" s="84"/>
      <c r="DNL262" s="84"/>
      <c r="DNM262" s="84"/>
      <c r="DNN262" s="84"/>
      <c r="DNO262" s="84"/>
      <c r="DNP262" s="84"/>
      <c r="DNQ262" s="84"/>
      <c r="DNR262" s="84"/>
      <c r="DNS262" s="84"/>
      <c r="DNT262" s="84"/>
      <c r="DNU262" s="84"/>
      <c r="DNV262" s="84"/>
      <c r="DNW262" s="84"/>
      <c r="DNX262" s="84"/>
      <c r="DNY262" s="84"/>
      <c r="DNZ262" s="84"/>
      <c r="DOA262" s="84"/>
      <c r="DOB262" s="84"/>
      <c r="DOC262" s="84"/>
      <c r="DOD262" s="84"/>
      <c r="DOE262" s="84"/>
      <c r="DOF262" s="84"/>
      <c r="DOG262" s="84"/>
      <c r="DOH262" s="84"/>
      <c r="DOI262" s="84"/>
      <c r="DOJ262" s="84"/>
      <c r="DOK262" s="84"/>
      <c r="DOL262" s="84"/>
      <c r="DOM262" s="84"/>
      <c r="DON262" s="84"/>
      <c r="DOO262" s="84"/>
      <c r="DOP262" s="84"/>
      <c r="DOQ262" s="84"/>
      <c r="DOR262" s="84"/>
      <c r="DOS262" s="84"/>
      <c r="DOT262" s="84"/>
      <c r="DOU262" s="84"/>
      <c r="DOV262" s="84"/>
      <c r="DOW262" s="84"/>
      <c r="DOX262" s="84"/>
      <c r="DOY262" s="84"/>
      <c r="DOZ262" s="84"/>
      <c r="DPA262" s="84"/>
      <c r="DPB262" s="84"/>
      <c r="DPC262" s="84"/>
      <c r="DPD262" s="84"/>
      <c r="DPE262" s="84"/>
      <c r="DPF262" s="84"/>
      <c r="DPG262" s="84"/>
      <c r="DPH262" s="84"/>
      <c r="DPI262" s="84"/>
      <c r="DPJ262" s="84"/>
      <c r="DPK262" s="84"/>
      <c r="DPL262" s="84"/>
      <c r="DPM262" s="84"/>
      <c r="DPN262" s="84"/>
      <c r="DPO262" s="84"/>
      <c r="DPP262" s="84"/>
      <c r="DPQ262" s="84"/>
      <c r="DPR262" s="84"/>
      <c r="DPS262" s="84"/>
      <c r="DPT262" s="84"/>
      <c r="DPU262" s="84"/>
      <c r="DPV262" s="84"/>
      <c r="DPW262" s="84"/>
      <c r="DPX262" s="84"/>
      <c r="DPY262" s="84"/>
      <c r="DPZ262" s="84"/>
      <c r="DQA262" s="84"/>
      <c r="DQB262" s="84"/>
      <c r="DQC262" s="84"/>
      <c r="DQD262" s="84"/>
      <c r="DQE262" s="84"/>
      <c r="DQF262" s="84"/>
      <c r="DQG262" s="84"/>
      <c r="DQH262" s="84"/>
      <c r="DQI262" s="84"/>
      <c r="DQJ262" s="84"/>
      <c r="DQK262" s="84"/>
      <c r="DQL262" s="84"/>
      <c r="DQM262" s="84"/>
      <c r="DQN262" s="84"/>
      <c r="DQO262" s="84"/>
      <c r="DQP262" s="84"/>
      <c r="DQQ262" s="84"/>
      <c r="DQR262" s="84"/>
      <c r="DQS262" s="84"/>
      <c r="DQT262" s="84"/>
      <c r="DQU262" s="84"/>
      <c r="DQV262" s="84"/>
      <c r="DQW262" s="84"/>
      <c r="DQX262" s="84"/>
      <c r="DQY262" s="84"/>
      <c r="DQZ262" s="84"/>
      <c r="DRA262" s="84"/>
      <c r="DRB262" s="84"/>
      <c r="DRC262" s="84"/>
      <c r="DRD262" s="84"/>
      <c r="DRE262" s="84"/>
      <c r="DRF262" s="84"/>
      <c r="DRG262" s="84"/>
      <c r="DRH262" s="84"/>
      <c r="DRI262" s="84"/>
      <c r="DRJ262" s="84"/>
      <c r="DRK262" s="84"/>
      <c r="DRL262" s="84"/>
      <c r="DRM262" s="84"/>
      <c r="DRN262" s="84"/>
      <c r="DRO262" s="84"/>
      <c r="DRP262" s="84"/>
      <c r="DRQ262" s="84"/>
      <c r="DRR262" s="84"/>
      <c r="DRS262" s="84"/>
      <c r="DRT262" s="84"/>
      <c r="DRU262" s="84"/>
      <c r="DRV262" s="84"/>
      <c r="DRW262" s="84"/>
      <c r="DRX262" s="84"/>
      <c r="DRY262" s="84"/>
      <c r="DRZ262" s="84"/>
      <c r="DSA262" s="84"/>
      <c r="DSB262" s="84"/>
      <c r="DSC262" s="84"/>
      <c r="DSD262" s="84"/>
      <c r="DSE262" s="84"/>
      <c r="DSF262" s="84"/>
      <c r="DSG262" s="84"/>
      <c r="DSH262" s="84"/>
      <c r="DSI262" s="84"/>
      <c r="DSJ262" s="84"/>
      <c r="DSK262" s="84"/>
      <c r="DSL262" s="84"/>
      <c r="DSM262" s="84"/>
      <c r="DSN262" s="84"/>
      <c r="DSO262" s="84"/>
      <c r="DSP262" s="84"/>
      <c r="DSQ262" s="84"/>
      <c r="DSR262" s="84"/>
      <c r="DSS262" s="84"/>
      <c r="DST262" s="84"/>
      <c r="DSU262" s="84"/>
      <c r="DSV262" s="84"/>
      <c r="DSW262" s="84"/>
      <c r="DSX262" s="84"/>
      <c r="DSY262" s="84"/>
      <c r="DSZ262" s="84"/>
      <c r="DTA262" s="84"/>
      <c r="DTB262" s="84"/>
      <c r="DTC262" s="84"/>
      <c r="DTD262" s="84"/>
      <c r="DTE262" s="84"/>
      <c r="DTF262" s="84"/>
      <c r="DTG262" s="84"/>
      <c r="DTH262" s="84"/>
      <c r="DTI262" s="84"/>
      <c r="DTJ262" s="84"/>
      <c r="DTK262" s="84"/>
      <c r="DTL262" s="84"/>
      <c r="DTM262" s="84"/>
      <c r="DTN262" s="84"/>
      <c r="DTO262" s="84"/>
      <c r="DTP262" s="84"/>
      <c r="DTQ262" s="84"/>
      <c r="DTR262" s="84"/>
      <c r="DTS262" s="84"/>
      <c r="DTT262" s="84"/>
      <c r="DTU262" s="84"/>
      <c r="DTV262" s="84"/>
      <c r="DTW262" s="84"/>
      <c r="DTX262" s="84"/>
      <c r="DTY262" s="84"/>
      <c r="DTZ262" s="84"/>
      <c r="DUA262" s="84"/>
      <c r="DUB262" s="84"/>
      <c r="DUC262" s="84"/>
      <c r="DUD262" s="84"/>
      <c r="DUE262" s="84"/>
      <c r="DUF262" s="84"/>
      <c r="DUG262" s="84"/>
      <c r="DUH262" s="84"/>
      <c r="DUI262" s="84"/>
      <c r="DUJ262" s="84"/>
      <c r="DUK262" s="84"/>
      <c r="DUL262" s="84"/>
      <c r="DUM262" s="84"/>
      <c r="DUN262" s="84"/>
      <c r="DUO262" s="84"/>
      <c r="DUP262" s="84"/>
      <c r="DUQ262" s="84"/>
      <c r="DUR262" s="84"/>
      <c r="DUS262" s="84"/>
      <c r="DUT262" s="84"/>
      <c r="DUU262" s="84"/>
      <c r="DUV262" s="84"/>
      <c r="DUW262" s="84"/>
      <c r="DUX262" s="84"/>
      <c r="DUY262" s="84"/>
      <c r="DUZ262" s="84"/>
      <c r="DVA262" s="84"/>
      <c r="DVB262" s="84"/>
      <c r="DVC262" s="84"/>
      <c r="DVD262" s="84"/>
      <c r="DVE262" s="84"/>
      <c r="DVF262" s="84"/>
      <c r="DVG262" s="84"/>
      <c r="DVH262" s="84"/>
      <c r="DVI262" s="84"/>
      <c r="DVJ262" s="84"/>
      <c r="DVK262" s="84"/>
      <c r="DVL262" s="84"/>
      <c r="DVM262" s="84"/>
      <c r="DVN262" s="84"/>
      <c r="DVO262" s="84"/>
      <c r="DVP262" s="84"/>
      <c r="DVQ262" s="84"/>
      <c r="DVR262" s="84"/>
      <c r="DVS262" s="84"/>
      <c r="DVT262" s="84"/>
      <c r="DVU262" s="84"/>
      <c r="DVV262" s="84"/>
      <c r="DVW262" s="84"/>
      <c r="DVX262" s="84"/>
      <c r="DVY262" s="84"/>
      <c r="DVZ262" s="84"/>
      <c r="DWA262" s="84"/>
      <c r="DWB262" s="84"/>
      <c r="DWC262" s="84"/>
      <c r="DWD262" s="84"/>
      <c r="DWE262" s="84"/>
      <c r="DWF262" s="84"/>
      <c r="DWG262" s="84"/>
      <c r="DWH262" s="84"/>
      <c r="DWI262" s="84"/>
      <c r="DWJ262" s="84"/>
      <c r="DWK262" s="84"/>
      <c r="DWL262" s="84"/>
      <c r="DWM262" s="84"/>
      <c r="DWN262" s="84"/>
      <c r="DWO262" s="84"/>
      <c r="DWP262" s="84"/>
      <c r="DWQ262" s="84"/>
      <c r="DWR262" s="84"/>
      <c r="DWS262" s="84"/>
      <c r="DWT262" s="84"/>
      <c r="DWU262" s="84"/>
      <c r="DWV262" s="84"/>
      <c r="DWW262" s="84"/>
      <c r="DWX262" s="84"/>
      <c r="DWY262" s="84"/>
      <c r="DWZ262" s="84"/>
      <c r="DXA262" s="84"/>
      <c r="DXB262" s="84"/>
      <c r="DXC262" s="84"/>
      <c r="DXD262" s="84"/>
      <c r="DXE262" s="84"/>
      <c r="DXF262" s="84"/>
      <c r="DXG262" s="84"/>
      <c r="DXH262" s="84"/>
      <c r="DXI262" s="84"/>
      <c r="DXJ262" s="84"/>
      <c r="DXK262" s="84"/>
      <c r="DXL262" s="84"/>
      <c r="DXM262" s="84"/>
      <c r="DXN262" s="84"/>
      <c r="DXO262" s="84"/>
      <c r="DXP262" s="84"/>
      <c r="DXQ262" s="84"/>
      <c r="DXR262" s="84"/>
      <c r="DXS262" s="84"/>
      <c r="DXT262" s="84"/>
      <c r="DXU262" s="84"/>
      <c r="DXV262" s="84"/>
      <c r="DXW262" s="84"/>
      <c r="DXX262" s="84"/>
      <c r="DXY262" s="84"/>
      <c r="DXZ262" s="84"/>
      <c r="DYA262" s="84"/>
      <c r="DYB262" s="84"/>
      <c r="DYC262" s="84"/>
      <c r="DYD262" s="84"/>
      <c r="DYE262" s="84"/>
      <c r="DYF262" s="84"/>
      <c r="DYG262" s="84"/>
      <c r="DYH262" s="84"/>
      <c r="DYI262" s="84"/>
      <c r="DYJ262" s="84"/>
      <c r="DYK262" s="84"/>
      <c r="DYL262" s="84"/>
      <c r="DYM262" s="84"/>
      <c r="DYN262" s="84"/>
      <c r="DYO262" s="84"/>
      <c r="DYP262" s="84"/>
      <c r="DYQ262" s="84"/>
      <c r="DYR262" s="84"/>
      <c r="DYS262" s="84"/>
      <c r="DYT262" s="84"/>
      <c r="DYU262" s="84"/>
      <c r="DYV262" s="84"/>
      <c r="DYW262" s="84"/>
      <c r="DYX262" s="84"/>
      <c r="DYY262" s="84"/>
      <c r="DYZ262" s="84"/>
      <c r="DZA262" s="84"/>
      <c r="DZB262" s="84"/>
      <c r="DZC262" s="84"/>
      <c r="DZD262" s="84"/>
      <c r="DZE262" s="84"/>
      <c r="DZF262" s="84"/>
      <c r="DZG262" s="84"/>
      <c r="DZH262" s="84"/>
      <c r="DZI262" s="84"/>
      <c r="DZJ262" s="84"/>
      <c r="DZK262" s="84"/>
      <c r="DZL262" s="84"/>
      <c r="DZM262" s="84"/>
      <c r="DZN262" s="84"/>
      <c r="DZO262" s="84"/>
      <c r="DZP262" s="84"/>
      <c r="DZQ262" s="84"/>
      <c r="DZR262" s="84"/>
      <c r="DZS262" s="84"/>
      <c r="DZT262" s="84"/>
      <c r="DZU262" s="84"/>
      <c r="DZV262" s="84"/>
      <c r="DZW262" s="84"/>
      <c r="DZX262" s="84"/>
      <c r="DZY262" s="84"/>
      <c r="DZZ262" s="84"/>
      <c r="EAA262" s="84"/>
      <c r="EAB262" s="84"/>
      <c r="EAC262" s="84"/>
      <c r="EAD262" s="84"/>
      <c r="EAE262" s="84"/>
      <c r="EAF262" s="84"/>
      <c r="EAG262" s="84"/>
      <c r="EAH262" s="84"/>
      <c r="EAI262" s="84"/>
      <c r="EAJ262" s="84"/>
      <c r="EAK262" s="84"/>
      <c r="EAL262" s="84"/>
      <c r="EAM262" s="84"/>
      <c r="EAN262" s="84"/>
      <c r="EAO262" s="84"/>
      <c r="EAP262" s="84"/>
      <c r="EAQ262" s="84"/>
      <c r="EAR262" s="84"/>
      <c r="EAS262" s="84"/>
      <c r="EAT262" s="84"/>
      <c r="EAU262" s="84"/>
      <c r="EAV262" s="84"/>
      <c r="EAW262" s="84"/>
      <c r="EAX262" s="84"/>
      <c r="EAY262" s="84"/>
      <c r="EAZ262" s="84"/>
      <c r="EBA262" s="84"/>
      <c r="EBB262" s="84"/>
      <c r="EBC262" s="84"/>
      <c r="EBD262" s="84"/>
      <c r="EBE262" s="84"/>
      <c r="EBF262" s="84"/>
      <c r="EBG262" s="84"/>
      <c r="EBH262" s="84"/>
      <c r="EBI262" s="84"/>
      <c r="EBJ262" s="84"/>
      <c r="EBK262" s="84"/>
      <c r="EBL262" s="84"/>
      <c r="EBM262" s="84"/>
      <c r="EBN262" s="84"/>
      <c r="EBO262" s="84"/>
      <c r="EBP262" s="84"/>
      <c r="EBQ262" s="84"/>
      <c r="EBR262" s="84"/>
      <c r="EBS262" s="84"/>
      <c r="EBT262" s="84"/>
      <c r="EBU262" s="84"/>
      <c r="EBV262" s="84"/>
      <c r="EBW262" s="84"/>
      <c r="EBX262" s="84"/>
      <c r="EBY262" s="84"/>
      <c r="EBZ262" s="84"/>
      <c r="ECA262" s="84"/>
      <c r="ECB262" s="84"/>
      <c r="ECC262" s="84"/>
      <c r="ECD262" s="84"/>
      <c r="ECE262" s="84"/>
      <c r="ECF262" s="84"/>
      <c r="ECG262" s="84"/>
      <c r="ECH262" s="84"/>
      <c r="ECI262" s="84"/>
      <c r="ECJ262" s="84"/>
      <c r="ECK262" s="84"/>
      <c r="ECL262" s="84"/>
      <c r="ECM262" s="84"/>
      <c r="ECN262" s="84"/>
      <c r="ECO262" s="84"/>
      <c r="ECP262" s="84"/>
      <c r="ECQ262" s="84"/>
      <c r="ECR262" s="84"/>
      <c r="ECS262" s="84"/>
      <c r="ECT262" s="84"/>
      <c r="ECU262" s="84"/>
      <c r="ECV262" s="84"/>
      <c r="ECW262" s="84"/>
      <c r="ECX262" s="84"/>
      <c r="ECY262" s="84"/>
      <c r="ECZ262" s="84"/>
      <c r="EDA262" s="84"/>
      <c r="EDB262" s="84"/>
      <c r="EDC262" s="84"/>
      <c r="EDD262" s="84"/>
      <c r="EDE262" s="84"/>
      <c r="EDF262" s="84"/>
      <c r="EDG262" s="84"/>
      <c r="EDH262" s="84"/>
      <c r="EDI262" s="84"/>
      <c r="EDJ262" s="84"/>
      <c r="EDK262" s="84"/>
      <c r="EDL262" s="84"/>
      <c r="EDM262" s="84"/>
      <c r="EDN262" s="84"/>
      <c r="EDO262" s="84"/>
      <c r="EDP262" s="84"/>
      <c r="EDQ262" s="84"/>
      <c r="EDR262" s="84"/>
      <c r="EDS262" s="84"/>
      <c r="EDT262" s="84"/>
      <c r="EDU262" s="84"/>
      <c r="EDV262" s="84"/>
      <c r="EDW262" s="84"/>
      <c r="EDX262" s="84"/>
      <c r="EDY262" s="84"/>
      <c r="EDZ262" s="84"/>
      <c r="EEA262" s="84"/>
      <c r="EEB262" s="84"/>
      <c r="EEC262" s="84"/>
      <c r="EED262" s="84"/>
      <c r="EEE262" s="84"/>
      <c r="EEF262" s="84"/>
      <c r="EEG262" s="84"/>
      <c r="EEH262" s="84"/>
      <c r="EEI262" s="84"/>
      <c r="EEJ262" s="84"/>
      <c r="EEK262" s="84"/>
      <c r="EEL262" s="84"/>
      <c r="EEM262" s="84"/>
      <c r="EEN262" s="84"/>
      <c r="EEO262" s="84"/>
      <c r="EEP262" s="84"/>
      <c r="EEQ262" s="84"/>
      <c r="EER262" s="84"/>
      <c r="EES262" s="84"/>
      <c r="EET262" s="84"/>
      <c r="EEU262" s="84"/>
      <c r="EEV262" s="84"/>
      <c r="EEW262" s="84"/>
      <c r="EEX262" s="84"/>
      <c r="EEY262" s="84"/>
      <c r="EEZ262" s="84"/>
      <c r="EFA262" s="84"/>
      <c r="EFB262" s="84"/>
      <c r="EFC262" s="84"/>
      <c r="EFD262" s="84"/>
      <c r="EFE262" s="84"/>
      <c r="EFF262" s="84"/>
      <c r="EFG262" s="84"/>
      <c r="EFH262" s="84"/>
      <c r="EFI262" s="84"/>
      <c r="EFJ262" s="84"/>
      <c r="EFK262" s="84"/>
      <c r="EFL262" s="84"/>
      <c r="EFM262" s="84"/>
      <c r="EFN262" s="84"/>
      <c r="EFO262" s="84"/>
      <c r="EFP262" s="84"/>
      <c r="EFQ262" s="84"/>
      <c r="EFR262" s="84"/>
      <c r="EFS262" s="84"/>
      <c r="EFT262" s="84"/>
      <c r="EFU262" s="84"/>
      <c r="EFV262" s="84"/>
      <c r="EFW262" s="84"/>
      <c r="EFX262" s="84"/>
      <c r="EFY262" s="84"/>
      <c r="EFZ262" s="84"/>
      <c r="EGA262" s="84"/>
      <c r="EGB262" s="84"/>
      <c r="EGC262" s="84"/>
      <c r="EGD262" s="84"/>
      <c r="EGE262" s="84"/>
      <c r="EGF262" s="84"/>
      <c r="EGG262" s="84"/>
      <c r="EGH262" s="84"/>
      <c r="EGI262" s="84"/>
      <c r="EGJ262" s="84"/>
      <c r="EGK262" s="84"/>
      <c r="EGL262" s="84"/>
      <c r="EGM262" s="84"/>
      <c r="EGN262" s="84"/>
      <c r="EGO262" s="84"/>
      <c r="EGP262" s="84"/>
      <c r="EGQ262" s="84"/>
      <c r="EGR262" s="84"/>
      <c r="EGS262" s="84"/>
      <c r="EGT262" s="84"/>
      <c r="EGU262" s="84"/>
      <c r="EGV262" s="84"/>
      <c r="EGW262" s="84"/>
      <c r="EGX262" s="84"/>
      <c r="EGY262" s="84"/>
      <c r="EGZ262" s="84"/>
      <c r="EHA262" s="84"/>
      <c r="EHB262" s="84"/>
      <c r="EHC262" s="84"/>
      <c r="EHD262" s="84"/>
      <c r="EHE262" s="84"/>
      <c r="EHF262" s="84"/>
      <c r="EHG262" s="84"/>
      <c r="EHH262" s="84"/>
      <c r="EHI262" s="84"/>
      <c r="EHJ262" s="84"/>
      <c r="EHK262" s="84"/>
      <c r="EHL262" s="84"/>
      <c r="EHM262" s="84"/>
      <c r="EHN262" s="84"/>
      <c r="EHO262" s="84"/>
      <c r="EHP262" s="84"/>
      <c r="EHQ262" s="84"/>
      <c r="EHR262" s="84"/>
      <c r="EHS262" s="84"/>
      <c r="EHT262" s="84"/>
      <c r="EHU262" s="84"/>
      <c r="EHV262" s="84"/>
      <c r="EHW262" s="84"/>
      <c r="EHX262" s="84"/>
      <c r="EHY262" s="84"/>
      <c r="EHZ262" s="84"/>
      <c r="EIA262" s="84"/>
      <c r="EIB262" s="84"/>
      <c r="EIC262" s="84"/>
      <c r="EID262" s="84"/>
      <c r="EIE262" s="84"/>
      <c r="EIF262" s="84"/>
      <c r="EIG262" s="84"/>
      <c r="EIH262" s="84"/>
      <c r="EII262" s="84"/>
      <c r="EIJ262" s="84"/>
      <c r="EIK262" s="84"/>
      <c r="EIL262" s="84"/>
      <c r="EIM262" s="84"/>
      <c r="EIN262" s="84"/>
      <c r="EIO262" s="84"/>
      <c r="EIP262" s="84"/>
      <c r="EIQ262" s="84"/>
      <c r="EIR262" s="84"/>
      <c r="EIS262" s="84"/>
      <c r="EIT262" s="84"/>
      <c r="EIU262" s="84"/>
      <c r="EIV262" s="84"/>
      <c r="EIW262" s="84"/>
      <c r="EIX262" s="84"/>
      <c r="EIY262" s="84"/>
      <c r="EIZ262" s="84"/>
      <c r="EJA262" s="84"/>
      <c r="EJB262" s="84"/>
      <c r="EJC262" s="84"/>
      <c r="EJD262" s="84"/>
      <c r="EJE262" s="84"/>
      <c r="EJF262" s="84"/>
      <c r="EJG262" s="84"/>
      <c r="EJH262" s="84"/>
      <c r="EJI262" s="84"/>
      <c r="EJJ262" s="84"/>
      <c r="EJK262" s="84"/>
      <c r="EJL262" s="84"/>
      <c r="EJM262" s="84"/>
      <c r="EJN262" s="84"/>
      <c r="EJO262" s="84"/>
      <c r="EJP262" s="84"/>
      <c r="EJQ262" s="84"/>
      <c r="EJR262" s="84"/>
      <c r="EJS262" s="84"/>
      <c r="EJT262" s="84"/>
      <c r="EJU262" s="84"/>
      <c r="EJV262" s="84"/>
      <c r="EJW262" s="84"/>
      <c r="EJX262" s="84"/>
      <c r="EJY262" s="84"/>
      <c r="EJZ262" s="84"/>
      <c r="EKA262" s="84"/>
      <c r="EKB262" s="84"/>
      <c r="EKC262" s="84"/>
      <c r="EKD262" s="84"/>
      <c r="EKE262" s="84"/>
      <c r="EKF262" s="84"/>
      <c r="EKG262" s="84"/>
      <c r="EKH262" s="84"/>
      <c r="EKI262" s="84"/>
      <c r="EKJ262" s="84"/>
      <c r="EKK262" s="84"/>
      <c r="EKL262" s="84"/>
      <c r="EKM262" s="84"/>
      <c r="EKN262" s="84"/>
      <c r="EKO262" s="84"/>
      <c r="EKP262" s="84"/>
      <c r="EKQ262" s="84"/>
      <c r="EKR262" s="84"/>
      <c r="EKS262" s="84"/>
      <c r="EKT262" s="84"/>
      <c r="EKU262" s="84"/>
      <c r="EKV262" s="84"/>
      <c r="EKW262" s="84"/>
      <c r="EKX262" s="84"/>
      <c r="EKY262" s="84"/>
      <c r="EKZ262" s="84"/>
      <c r="ELA262" s="84"/>
      <c r="ELB262" s="84"/>
      <c r="ELC262" s="84"/>
      <c r="ELD262" s="84"/>
      <c r="ELE262" s="84"/>
      <c r="ELF262" s="84"/>
      <c r="ELG262" s="84"/>
      <c r="ELH262" s="84"/>
      <c r="ELI262" s="84"/>
      <c r="ELJ262" s="84"/>
      <c r="ELK262" s="84"/>
      <c r="ELL262" s="84"/>
      <c r="ELM262" s="84"/>
      <c r="ELN262" s="84"/>
      <c r="ELO262" s="84"/>
      <c r="ELP262" s="84"/>
      <c r="ELQ262" s="84"/>
      <c r="ELR262" s="84"/>
      <c r="ELS262" s="84"/>
      <c r="ELT262" s="84"/>
      <c r="ELU262" s="84"/>
      <c r="ELV262" s="84"/>
      <c r="ELW262" s="84"/>
      <c r="ELX262" s="84"/>
      <c r="ELY262" s="84"/>
      <c r="ELZ262" s="84"/>
      <c r="EMA262" s="84"/>
      <c r="EMB262" s="84"/>
      <c r="EMC262" s="84"/>
      <c r="EMD262" s="84"/>
      <c r="EME262" s="84"/>
      <c r="EMF262" s="84"/>
      <c r="EMG262" s="84"/>
      <c r="EMH262" s="84"/>
      <c r="EMI262" s="84"/>
      <c r="EMJ262" s="84"/>
      <c r="EMK262" s="84"/>
      <c r="EML262" s="84"/>
      <c r="EMM262" s="84"/>
      <c r="EMN262" s="84"/>
      <c r="EMO262" s="84"/>
      <c r="EMP262" s="84"/>
      <c r="EMQ262" s="84"/>
      <c r="EMR262" s="84"/>
      <c r="EMS262" s="84"/>
      <c r="EMT262" s="84"/>
      <c r="EMU262" s="84"/>
      <c r="EMV262" s="84"/>
      <c r="EMW262" s="84"/>
      <c r="EMX262" s="84"/>
      <c r="EMY262" s="84"/>
      <c r="EMZ262" s="84"/>
      <c r="ENA262" s="84"/>
      <c r="ENB262" s="84"/>
      <c r="ENC262" s="84"/>
      <c r="END262" s="84"/>
      <c r="ENE262" s="84"/>
      <c r="ENF262" s="84"/>
      <c r="ENG262" s="84"/>
      <c r="ENH262" s="84"/>
      <c r="ENI262" s="84"/>
      <c r="ENJ262" s="84"/>
      <c r="ENK262" s="84"/>
      <c r="ENL262" s="84"/>
      <c r="ENM262" s="84"/>
      <c r="ENN262" s="84"/>
      <c r="ENO262" s="84"/>
      <c r="ENP262" s="84"/>
      <c r="ENQ262" s="84"/>
      <c r="ENR262" s="84"/>
      <c r="ENS262" s="84"/>
      <c r="ENT262" s="84"/>
      <c r="ENU262" s="84"/>
      <c r="ENV262" s="84"/>
      <c r="ENW262" s="84"/>
      <c r="ENX262" s="84"/>
      <c r="ENY262" s="84"/>
      <c r="ENZ262" s="84"/>
      <c r="EOA262" s="84"/>
      <c r="EOB262" s="84"/>
      <c r="EOC262" s="84"/>
      <c r="EOD262" s="84"/>
      <c r="EOE262" s="84"/>
      <c r="EOF262" s="84"/>
      <c r="EOG262" s="84"/>
      <c r="EOH262" s="84"/>
      <c r="EOI262" s="84"/>
      <c r="EOJ262" s="84"/>
      <c r="EOK262" s="84"/>
      <c r="EOL262" s="84"/>
      <c r="EOM262" s="84"/>
      <c r="EON262" s="84"/>
      <c r="EOO262" s="84"/>
      <c r="EOP262" s="84"/>
      <c r="EOQ262" s="84"/>
      <c r="EOR262" s="84"/>
      <c r="EOS262" s="84"/>
      <c r="EOT262" s="84"/>
      <c r="EOU262" s="84"/>
      <c r="EOV262" s="84"/>
      <c r="EOW262" s="84"/>
      <c r="EOX262" s="84"/>
      <c r="EOY262" s="84"/>
      <c r="EOZ262" s="84"/>
      <c r="EPA262" s="84"/>
      <c r="EPB262" s="84"/>
      <c r="EPC262" s="84"/>
      <c r="EPD262" s="84"/>
      <c r="EPE262" s="84"/>
      <c r="EPF262" s="84"/>
      <c r="EPG262" s="84"/>
      <c r="EPH262" s="84"/>
      <c r="EPI262" s="84"/>
      <c r="EPJ262" s="84"/>
      <c r="EPK262" s="84"/>
      <c r="EPL262" s="84"/>
      <c r="EPM262" s="84"/>
      <c r="EPN262" s="84"/>
      <c r="EPO262" s="84"/>
      <c r="EPP262" s="84"/>
      <c r="EPQ262" s="84"/>
      <c r="EPR262" s="84"/>
      <c r="EPS262" s="84"/>
      <c r="EPT262" s="84"/>
      <c r="EPU262" s="84"/>
      <c r="EPV262" s="84"/>
      <c r="EPW262" s="84"/>
      <c r="EPX262" s="84"/>
      <c r="EPY262" s="84"/>
      <c r="EPZ262" s="84"/>
      <c r="EQA262" s="84"/>
      <c r="EQB262" s="84"/>
      <c r="EQC262" s="84"/>
      <c r="EQD262" s="84"/>
      <c r="EQE262" s="84"/>
      <c r="EQF262" s="84"/>
      <c r="EQG262" s="84"/>
      <c r="EQH262" s="84"/>
      <c r="EQI262" s="84"/>
      <c r="EQJ262" s="84"/>
      <c r="EQK262" s="84"/>
      <c r="EQL262" s="84"/>
      <c r="EQM262" s="84"/>
      <c r="EQN262" s="84"/>
      <c r="EQO262" s="84"/>
      <c r="EQP262" s="84"/>
      <c r="EQQ262" s="84"/>
      <c r="EQR262" s="84"/>
      <c r="EQS262" s="84"/>
      <c r="EQT262" s="84"/>
      <c r="EQU262" s="84"/>
      <c r="EQV262" s="84"/>
      <c r="EQW262" s="84"/>
      <c r="EQX262" s="84"/>
      <c r="EQY262" s="84"/>
      <c r="EQZ262" s="84"/>
      <c r="ERA262" s="84"/>
      <c r="ERB262" s="84"/>
      <c r="ERC262" s="84"/>
      <c r="ERD262" s="84"/>
      <c r="ERE262" s="84"/>
      <c r="ERF262" s="84"/>
      <c r="ERG262" s="84"/>
      <c r="ERH262" s="84"/>
      <c r="ERI262" s="84"/>
      <c r="ERJ262" s="84"/>
      <c r="ERK262" s="84"/>
      <c r="ERL262" s="84"/>
      <c r="ERM262" s="84"/>
      <c r="ERN262" s="84"/>
      <c r="ERO262" s="84"/>
      <c r="ERP262" s="84"/>
      <c r="ERQ262" s="84"/>
      <c r="ERR262" s="84"/>
      <c r="ERS262" s="84"/>
      <c r="ERT262" s="84"/>
      <c r="ERU262" s="84"/>
      <c r="ERV262" s="84"/>
      <c r="ERW262" s="84"/>
      <c r="ERX262" s="84"/>
      <c r="ERY262" s="84"/>
      <c r="ERZ262" s="84"/>
      <c r="ESA262" s="84"/>
      <c r="ESB262" s="84"/>
      <c r="ESC262" s="84"/>
      <c r="ESD262" s="84"/>
      <c r="ESE262" s="84"/>
      <c r="ESF262" s="84"/>
      <c r="ESG262" s="84"/>
      <c r="ESH262" s="84"/>
      <c r="ESI262" s="84"/>
      <c r="ESJ262" s="84"/>
      <c r="ESK262" s="84"/>
      <c r="ESL262" s="84"/>
      <c r="ESM262" s="84"/>
      <c r="ESN262" s="84"/>
      <c r="ESO262" s="84"/>
      <c r="ESP262" s="84"/>
      <c r="ESQ262" s="84"/>
      <c r="ESR262" s="84"/>
      <c r="ESS262" s="84"/>
      <c r="EST262" s="84"/>
      <c r="ESU262" s="84"/>
      <c r="ESV262" s="84"/>
      <c r="ESW262" s="84"/>
      <c r="ESX262" s="84"/>
      <c r="ESY262" s="84"/>
      <c r="ESZ262" s="84"/>
      <c r="ETA262" s="84"/>
      <c r="ETB262" s="84"/>
      <c r="ETC262" s="84"/>
      <c r="ETD262" s="84"/>
      <c r="ETE262" s="84"/>
      <c r="ETF262" s="84"/>
      <c r="ETG262" s="84"/>
      <c r="ETH262" s="84"/>
      <c r="ETI262" s="84"/>
      <c r="ETJ262" s="84"/>
      <c r="ETK262" s="84"/>
      <c r="ETL262" s="84"/>
      <c r="ETM262" s="84"/>
      <c r="ETN262" s="84"/>
      <c r="ETO262" s="84"/>
      <c r="ETP262" s="84"/>
      <c r="ETQ262" s="84"/>
      <c r="ETR262" s="84"/>
      <c r="ETS262" s="84"/>
      <c r="ETT262" s="84"/>
      <c r="ETU262" s="84"/>
      <c r="ETV262" s="84"/>
      <c r="ETW262" s="84"/>
      <c r="ETX262" s="84"/>
      <c r="ETY262" s="84"/>
      <c r="ETZ262" s="84"/>
      <c r="EUA262" s="84"/>
      <c r="EUB262" s="84"/>
      <c r="EUC262" s="84"/>
      <c r="EUD262" s="84"/>
      <c r="EUE262" s="84"/>
      <c r="EUF262" s="84"/>
      <c r="EUG262" s="84"/>
      <c r="EUH262" s="84"/>
      <c r="EUI262" s="84"/>
      <c r="EUJ262" s="84"/>
      <c r="EUK262" s="84"/>
      <c r="EUL262" s="84"/>
      <c r="EUM262" s="84"/>
      <c r="EUN262" s="84"/>
      <c r="EUO262" s="84"/>
      <c r="EUP262" s="84"/>
      <c r="EUQ262" s="84"/>
      <c r="EUR262" s="84"/>
      <c r="EUS262" s="84"/>
      <c r="EUT262" s="84"/>
      <c r="EUU262" s="84"/>
      <c r="EUV262" s="84"/>
      <c r="EUW262" s="84"/>
      <c r="EUX262" s="84"/>
      <c r="EUY262" s="84"/>
      <c r="EUZ262" s="84"/>
      <c r="EVA262" s="84"/>
      <c r="EVB262" s="84"/>
      <c r="EVC262" s="84"/>
      <c r="EVD262" s="84"/>
      <c r="EVE262" s="84"/>
      <c r="EVF262" s="84"/>
      <c r="EVG262" s="84"/>
      <c r="EVH262" s="84"/>
      <c r="EVI262" s="84"/>
      <c r="EVJ262" s="84"/>
      <c r="EVK262" s="84"/>
      <c r="EVL262" s="84"/>
      <c r="EVM262" s="84"/>
      <c r="EVN262" s="84"/>
      <c r="EVO262" s="84"/>
      <c r="EVP262" s="84"/>
      <c r="EVQ262" s="84"/>
      <c r="EVR262" s="84"/>
      <c r="EVS262" s="84"/>
      <c r="EVT262" s="84"/>
      <c r="EVU262" s="84"/>
      <c r="EVV262" s="84"/>
      <c r="EVW262" s="84"/>
      <c r="EVX262" s="84"/>
      <c r="EVY262" s="84"/>
      <c r="EVZ262" s="84"/>
      <c r="EWA262" s="84"/>
      <c r="EWB262" s="84"/>
      <c r="EWC262" s="84"/>
      <c r="EWD262" s="84"/>
      <c r="EWE262" s="84"/>
      <c r="EWF262" s="84"/>
      <c r="EWG262" s="84"/>
      <c r="EWH262" s="84"/>
      <c r="EWI262" s="84"/>
      <c r="EWJ262" s="84"/>
      <c r="EWK262" s="84"/>
      <c r="EWL262" s="84"/>
      <c r="EWM262" s="84"/>
      <c r="EWN262" s="84"/>
      <c r="EWO262" s="84"/>
      <c r="EWP262" s="84"/>
      <c r="EWQ262" s="84"/>
      <c r="EWR262" s="84"/>
      <c r="EWS262" s="84"/>
      <c r="EWT262" s="84"/>
      <c r="EWU262" s="84"/>
      <c r="EWV262" s="84"/>
      <c r="EWW262" s="84"/>
      <c r="EWX262" s="84"/>
      <c r="EWY262" s="84"/>
      <c r="EWZ262" s="84"/>
      <c r="EXA262" s="84"/>
      <c r="EXB262" s="84"/>
      <c r="EXC262" s="84"/>
      <c r="EXD262" s="84"/>
      <c r="EXE262" s="84"/>
      <c r="EXF262" s="84"/>
      <c r="EXG262" s="84"/>
      <c r="EXH262" s="84"/>
      <c r="EXI262" s="84"/>
      <c r="EXJ262" s="84"/>
      <c r="EXK262" s="84"/>
      <c r="EXL262" s="84"/>
      <c r="EXM262" s="84"/>
      <c r="EXN262" s="84"/>
      <c r="EXO262" s="84"/>
      <c r="EXP262" s="84"/>
      <c r="EXQ262" s="84"/>
      <c r="EXR262" s="84"/>
      <c r="EXS262" s="84"/>
      <c r="EXT262" s="84"/>
      <c r="EXU262" s="84"/>
      <c r="EXV262" s="84"/>
      <c r="EXW262" s="84"/>
      <c r="EXX262" s="84"/>
      <c r="EXY262" s="84"/>
      <c r="EXZ262" s="84"/>
      <c r="EYA262" s="84"/>
      <c r="EYB262" s="84"/>
      <c r="EYC262" s="84"/>
      <c r="EYD262" s="84"/>
      <c r="EYE262" s="84"/>
      <c r="EYF262" s="84"/>
      <c r="EYG262" s="84"/>
      <c r="EYH262" s="84"/>
      <c r="EYI262" s="84"/>
      <c r="EYJ262" s="84"/>
      <c r="EYK262" s="84"/>
      <c r="EYL262" s="84"/>
      <c r="EYM262" s="84"/>
      <c r="EYN262" s="84"/>
      <c r="EYO262" s="84"/>
      <c r="EYP262" s="84"/>
      <c r="EYQ262" s="84"/>
      <c r="EYR262" s="84"/>
      <c r="EYS262" s="84"/>
      <c r="EYT262" s="84"/>
      <c r="EYU262" s="84"/>
      <c r="EYV262" s="84"/>
      <c r="EYW262" s="84"/>
      <c r="EYX262" s="84"/>
      <c r="EYY262" s="84"/>
      <c r="EYZ262" s="84"/>
      <c r="EZA262" s="84"/>
      <c r="EZB262" s="84"/>
      <c r="EZC262" s="84"/>
      <c r="EZD262" s="84"/>
      <c r="EZE262" s="84"/>
      <c r="EZF262" s="84"/>
      <c r="EZG262" s="84"/>
      <c r="EZH262" s="84"/>
      <c r="EZI262" s="84"/>
      <c r="EZJ262" s="84"/>
      <c r="EZK262" s="84"/>
      <c r="EZL262" s="84"/>
      <c r="EZM262" s="84"/>
      <c r="EZN262" s="84"/>
      <c r="EZO262" s="84"/>
      <c r="EZP262" s="84"/>
      <c r="EZQ262" s="84"/>
      <c r="EZR262" s="84"/>
      <c r="EZS262" s="84"/>
      <c r="EZT262" s="84"/>
      <c r="EZU262" s="84"/>
      <c r="EZV262" s="84"/>
      <c r="EZW262" s="84"/>
      <c r="EZX262" s="84"/>
      <c r="EZY262" s="84"/>
      <c r="EZZ262" s="84"/>
      <c r="FAA262" s="84"/>
      <c r="FAB262" s="84"/>
      <c r="FAC262" s="84"/>
      <c r="FAD262" s="84"/>
      <c r="FAE262" s="84"/>
      <c r="FAF262" s="84"/>
      <c r="FAG262" s="84"/>
      <c r="FAH262" s="84"/>
      <c r="FAI262" s="84"/>
      <c r="FAJ262" s="84"/>
      <c r="FAK262" s="84"/>
      <c r="FAL262" s="84"/>
      <c r="FAM262" s="84"/>
      <c r="FAN262" s="84"/>
      <c r="FAO262" s="84"/>
      <c r="FAP262" s="84"/>
      <c r="FAQ262" s="84"/>
      <c r="FAR262" s="84"/>
      <c r="FAS262" s="84"/>
      <c r="FAT262" s="84"/>
      <c r="FAU262" s="84"/>
      <c r="FAV262" s="84"/>
      <c r="FAW262" s="84"/>
      <c r="FAX262" s="84"/>
      <c r="FAY262" s="84"/>
      <c r="FAZ262" s="84"/>
      <c r="FBA262" s="84"/>
      <c r="FBB262" s="84"/>
      <c r="FBC262" s="84"/>
      <c r="FBD262" s="84"/>
      <c r="FBE262" s="84"/>
      <c r="FBF262" s="84"/>
      <c r="FBG262" s="84"/>
      <c r="FBH262" s="84"/>
      <c r="FBI262" s="84"/>
      <c r="FBJ262" s="84"/>
      <c r="FBK262" s="84"/>
      <c r="FBL262" s="84"/>
      <c r="FBM262" s="84"/>
      <c r="FBN262" s="84"/>
      <c r="FBO262" s="84"/>
      <c r="FBP262" s="84"/>
      <c r="FBQ262" s="84"/>
      <c r="FBR262" s="84"/>
      <c r="FBS262" s="84"/>
      <c r="FBT262" s="84"/>
      <c r="FBU262" s="84"/>
      <c r="FBV262" s="84"/>
      <c r="FBW262" s="84"/>
      <c r="FBX262" s="84"/>
      <c r="FBY262" s="84"/>
      <c r="FBZ262" s="84"/>
      <c r="FCA262" s="84"/>
      <c r="FCB262" s="84"/>
      <c r="FCC262" s="84"/>
      <c r="FCD262" s="84"/>
      <c r="FCE262" s="84"/>
      <c r="FCF262" s="84"/>
      <c r="FCG262" s="84"/>
      <c r="FCH262" s="84"/>
      <c r="FCI262" s="84"/>
      <c r="FCJ262" s="84"/>
      <c r="FCK262" s="84"/>
      <c r="FCL262" s="84"/>
      <c r="FCM262" s="84"/>
      <c r="FCN262" s="84"/>
      <c r="FCO262" s="84"/>
      <c r="FCP262" s="84"/>
      <c r="FCQ262" s="84"/>
      <c r="FCR262" s="84"/>
      <c r="FCS262" s="84"/>
      <c r="FCT262" s="84"/>
      <c r="FCU262" s="84"/>
      <c r="FCV262" s="84"/>
      <c r="FCW262" s="84"/>
      <c r="FCX262" s="84"/>
      <c r="FCY262" s="84"/>
      <c r="FCZ262" s="84"/>
      <c r="FDA262" s="84"/>
      <c r="FDB262" s="84"/>
      <c r="FDC262" s="84"/>
      <c r="FDD262" s="84"/>
      <c r="FDE262" s="84"/>
      <c r="FDF262" s="84"/>
      <c r="FDG262" s="84"/>
      <c r="FDH262" s="84"/>
      <c r="FDI262" s="84"/>
      <c r="FDJ262" s="84"/>
      <c r="FDK262" s="84"/>
      <c r="FDL262" s="84"/>
      <c r="FDM262" s="84"/>
      <c r="FDN262" s="84"/>
      <c r="FDO262" s="84"/>
      <c r="FDP262" s="84"/>
      <c r="FDQ262" s="84"/>
      <c r="FDR262" s="84"/>
      <c r="FDS262" s="84"/>
      <c r="FDT262" s="84"/>
      <c r="FDU262" s="84"/>
      <c r="FDV262" s="84"/>
      <c r="FDW262" s="84"/>
      <c r="FDX262" s="84"/>
      <c r="FDY262" s="84"/>
      <c r="FDZ262" s="84"/>
      <c r="FEA262" s="84"/>
      <c r="FEB262" s="84"/>
      <c r="FEC262" s="84"/>
      <c r="FED262" s="84"/>
      <c r="FEE262" s="84"/>
      <c r="FEF262" s="84"/>
      <c r="FEG262" s="84"/>
      <c r="FEH262" s="84"/>
      <c r="FEI262" s="84"/>
      <c r="FEJ262" s="84"/>
      <c r="FEK262" s="84"/>
      <c r="FEL262" s="84"/>
      <c r="FEM262" s="84"/>
      <c r="FEN262" s="84"/>
      <c r="FEO262" s="84"/>
      <c r="FEP262" s="84"/>
      <c r="FEQ262" s="84"/>
      <c r="FER262" s="84"/>
      <c r="FES262" s="84"/>
      <c r="FET262" s="84"/>
      <c r="FEU262" s="84"/>
      <c r="FEV262" s="84"/>
      <c r="FEW262" s="84"/>
      <c r="FEX262" s="84"/>
      <c r="FEY262" s="84"/>
      <c r="FEZ262" s="84"/>
      <c r="FFA262" s="84"/>
      <c r="FFB262" s="84"/>
      <c r="FFC262" s="84"/>
      <c r="FFD262" s="84"/>
      <c r="FFE262" s="84"/>
      <c r="FFF262" s="84"/>
      <c r="FFG262" s="84"/>
      <c r="FFH262" s="84"/>
      <c r="FFI262" s="84"/>
      <c r="FFJ262" s="84"/>
      <c r="FFK262" s="84"/>
      <c r="FFL262" s="84"/>
      <c r="FFM262" s="84"/>
      <c r="FFN262" s="84"/>
      <c r="FFO262" s="84"/>
      <c r="FFP262" s="84"/>
      <c r="FFQ262" s="84"/>
      <c r="FFR262" s="84"/>
      <c r="FFS262" s="84"/>
      <c r="FFT262" s="84"/>
      <c r="FFU262" s="84"/>
      <c r="FFV262" s="84"/>
      <c r="FFW262" s="84"/>
      <c r="FFX262" s="84"/>
      <c r="FFY262" s="84"/>
      <c r="FFZ262" s="84"/>
      <c r="FGA262" s="84"/>
      <c r="FGB262" s="84"/>
      <c r="FGC262" s="84"/>
      <c r="FGD262" s="84"/>
      <c r="FGE262" s="84"/>
      <c r="FGF262" s="84"/>
      <c r="FGG262" s="84"/>
      <c r="FGH262" s="84"/>
      <c r="FGI262" s="84"/>
      <c r="FGJ262" s="84"/>
      <c r="FGK262" s="84"/>
      <c r="FGL262" s="84"/>
      <c r="FGM262" s="84"/>
      <c r="FGN262" s="84"/>
      <c r="FGO262" s="84"/>
      <c r="FGP262" s="84"/>
      <c r="FGQ262" s="84"/>
      <c r="FGR262" s="84"/>
      <c r="FGS262" s="84"/>
      <c r="FGT262" s="84"/>
      <c r="FGU262" s="84"/>
      <c r="FGV262" s="84"/>
      <c r="FGW262" s="84"/>
      <c r="FGX262" s="84"/>
      <c r="FGY262" s="84"/>
      <c r="FGZ262" s="84"/>
      <c r="FHA262" s="84"/>
      <c r="FHB262" s="84"/>
      <c r="FHC262" s="84"/>
      <c r="FHD262" s="84"/>
      <c r="FHE262" s="84"/>
      <c r="FHF262" s="84"/>
      <c r="FHG262" s="84"/>
      <c r="FHH262" s="84"/>
      <c r="FHI262" s="84"/>
      <c r="FHJ262" s="84"/>
      <c r="FHK262" s="84"/>
      <c r="FHL262" s="84"/>
      <c r="FHM262" s="84"/>
      <c r="FHN262" s="84"/>
      <c r="FHO262" s="84"/>
      <c r="FHP262" s="84"/>
      <c r="FHQ262" s="84"/>
      <c r="FHR262" s="84"/>
      <c r="FHS262" s="84"/>
      <c r="FHT262" s="84"/>
      <c r="FHU262" s="84"/>
      <c r="FHV262" s="84"/>
      <c r="FHW262" s="84"/>
      <c r="FHX262" s="84"/>
      <c r="FHY262" s="84"/>
      <c r="FHZ262" s="84"/>
      <c r="FIA262" s="84"/>
      <c r="FIB262" s="84"/>
      <c r="FIC262" s="84"/>
      <c r="FID262" s="84"/>
      <c r="FIE262" s="84"/>
      <c r="FIF262" s="84"/>
      <c r="FIG262" s="84"/>
      <c r="FIH262" s="84"/>
      <c r="FII262" s="84"/>
      <c r="FIJ262" s="84"/>
      <c r="FIK262" s="84"/>
      <c r="FIL262" s="84"/>
      <c r="FIM262" s="84"/>
      <c r="FIN262" s="84"/>
      <c r="FIO262" s="84"/>
      <c r="FIP262" s="84"/>
      <c r="FIQ262" s="84"/>
      <c r="FIR262" s="84"/>
      <c r="FIS262" s="84"/>
      <c r="FIT262" s="84"/>
      <c r="FIU262" s="84"/>
      <c r="FIV262" s="84"/>
      <c r="FIW262" s="84"/>
      <c r="FIX262" s="84"/>
      <c r="FIY262" s="84"/>
      <c r="FIZ262" s="84"/>
      <c r="FJA262" s="84"/>
      <c r="FJB262" s="84"/>
      <c r="FJC262" s="84"/>
      <c r="FJD262" s="84"/>
      <c r="FJE262" s="84"/>
      <c r="FJF262" s="84"/>
      <c r="FJG262" s="84"/>
      <c r="FJH262" s="84"/>
      <c r="FJI262" s="84"/>
      <c r="FJJ262" s="84"/>
      <c r="FJK262" s="84"/>
      <c r="FJL262" s="84"/>
      <c r="FJM262" s="84"/>
      <c r="FJN262" s="84"/>
      <c r="FJO262" s="84"/>
      <c r="FJP262" s="84"/>
      <c r="FJQ262" s="84"/>
      <c r="FJR262" s="84"/>
      <c r="FJS262" s="84"/>
      <c r="FJT262" s="84"/>
      <c r="FJU262" s="84"/>
      <c r="FJV262" s="84"/>
      <c r="FJW262" s="84"/>
      <c r="FJX262" s="84"/>
      <c r="FJY262" s="84"/>
      <c r="FJZ262" s="84"/>
      <c r="FKA262" s="84"/>
      <c r="FKB262" s="84"/>
      <c r="FKC262" s="84"/>
      <c r="FKD262" s="84"/>
      <c r="FKE262" s="84"/>
      <c r="FKF262" s="84"/>
      <c r="FKG262" s="84"/>
      <c r="FKH262" s="84"/>
      <c r="FKI262" s="84"/>
      <c r="FKJ262" s="84"/>
      <c r="FKK262" s="84"/>
      <c r="FKL262" s="84"/>
      <c r="FKM262" s="84"/>
      <c r="FKN262" s="84"/>
      <c r="FKO262" s="84"/>
      <c r="FKP262" s="84"/>
      <c r="FKQ262" s="84"/>
      <c r="FKR262" s="84"/>
      <c r="FKS262" s="84"/>
      <c r="FKT262" s="84"/>
      <c r="FKU262" s="84"/>
      <c r="FKV262" s="84"/>
      <c r="FKW262" s="84"/>
      <c r="FKX262" s="84"/>
      <c r="FKY262" s="84"/>
      <c r="FKZ262" s="84"/>
      <c r="FLA262" s="84"/>
      <c r="FLB262" s="84"/>
      <c r="FLC262" s="84"/>
      <c r="FLD262" s="84"/>
      <c r="FLE262" s="84"/>
      <c r="FLF262" s="84"/>
      <c r="FLG262" s="84"/>
      <c r="FLH262" s="84"/>
      <c r="FLI262" s="84"/>
      <c r="FLJ262" s="84"/>
      <c r="FLK262" s="84"/>
      <c r="FLL262" s="84"/>
      <c r="FLM262" s="84"/>
      <c r="FLN262" s="84"/>
      <c r="FLO262" s="84"/>
      <c r="FLP262" s="84"/>
      <c r="FLQ262" s="84"/>
      <c r="FLR262" s="84"/>
      <c r="FLS262" s="84"/>
      <c r="FLT262" s="84"/>
      <c r="FLU262" s="84"/>
      <c r="FLV262" s="84"/>
      <c r="FLW262" s="84"/>
      <c r="FLX262" s="84"/>
      <c r="FLY262" s="84"/>
      <c r="FLZ262" s="84"/>
      <c r="FMA262" s="84"/>
      <c r="FMB262" s="84"/>
      <c r="FMC262" s="84"/>
      <c r="FMD262" s="84"/>
      <c r="FME262" s="84"/>
      <c r="FMF262" s="84"/>
      <c r="FMG262" s="84"/>
      <c r="FMH262" s="84"/>
      <c r="FMI262" s="84"/>
      <c r="FMJ262" s="84"/>
      <c r="FMK262" s="84"/>
      <c r="FML262" s="84"/>
      <c r="FMM262" s="84"/>
      <c r="FMN262" s="84"/>
      <c r="FMO262" s="84"/>
      <c r="FMP262" s="84"/>
      <c r="FMQ262" s="84"/>
      <c r="FMR262" s="84"/>
      <c r="FMS262" s="84"/>
      <c r="FMT262" s="84"/>
      <c r="FMU262" s="84"/>
      <c r="FMV262" s="84"/>
      <c r="FMW262" s="84"/>
      <c r="FMX262" s="84"/>
      <c r="FMY262" s="84"/>
      <c r="FMZ262" s="84"/>
      <c r="FNA262" s="84"/>
      <c r="FNB262" s="84"/>
      <c r="FNC262" s="84"/>
      <c r="FND262" s="84"/>
      <c r="FNE262" s="84"/>
      <c r="FNF262" s="84"/>
      <c r="FNG262" s="84"/>
      <c r="FNH262" s="84"/>
      <c r="FNI262" s="84"/>
      <c r="FNJ262" s="84"/>
      <c r="FNK262" s="84"/>
      <c r="FNL262" s="84"/>
      <c r="FNM262" s="84"/>
      <c r="FNN262" s="84"/>
      <c r="FNO262" s="84"/>
      <c r="FNP262" s="84"/>
      <c r="FNQ262" s="84"/>
      <c r="FNR262" s="84"/>
      <c r="FNS262" s="84"/>
      <c r="FNT262" s="84"/>
      <c r="FNU262" s="84"/>
      <c r="FNV262" s="84"/>
      <c r="FNW262" s="84"/>
      <c r="FNX262" s="84"/>
      <c r="FNY262" s="84"/>
      <c r="FNZ262" s="84"/>
      <c r="FOA262" s="84"/>
      <c r="FOB262" s="84"/>
      <c r="FOC262" s="84"/>
      <c r="FOD262" s="84"/>
      <c r="FOE262" s="84"/>
      <c r="FOF262" s="84"/>
      <c r="FOG262" s="84"/>
      <c r="FOH262" s="84"/>
      <c r="FOI262" s="84"/>
      <c r="FOJ262" s="84"/>
      <c r="FOK262" s="84"/>
      <c r="FOL262" s="84"/>
      <c r="FOM262" s="84"/>
      <c r="FON262" s="84"/>
      <c r="FOO262" s="84"/>
      <c r="FOP262" s="84"/>
      <c r="FOQ262" s="84"/>
      <c r="FOR262" s="84"/>
      <c r="FOS262" s="84"/>
      <c r="FOT262" s="84"/>
      <c r="FOU262" s="84"/>
      <c r="FOV262" s="84"/>
      <c r="FOW262" s="84"/>
      <c r="FOX262" s="84"/>
      <c r="FOY262" s="84"/>
      <c r="FOZ262" s="84"/>
      <c r="FPA262" s="84"/>
      <c r="FPB262" s="84"/>
      <c r="FPC262" s="84"/>
      <c r="FPD262" s="84"/>
      <c r="FPE262" s="84"/>
      <c r="FPF262" s="84"/>
      <c r="FPG262" s="84"/>
      <c r="FPH262" s="84"/>
      <c r="FPI262" s="84"/>
      <c r="FPJ262" s="84"/>
      <c r="FPK262" s="84"/>
      <c r="FPL262" s="84"/>
      <c r="FPM262" s="84"/>
      <c r="FPN262" s="84"/>
      <c r="FPO262" s="84"/>
      <c r="FPP262" s="84"/>
      <c r="FPQ262" s="84"/>
      <c r="FPR262" s="84"/>
      <c r="FPS262" s="84"/>
      <c r="FPT262" s="84"/>
      <c r="FPU262" s="84"/>
      <c r="FPV262" s="84"/>
      <c r="FPW262" s="84"/>
      <c r="FPX262" s="84"/>
      <c r="FPY262" s="84"/>
      <c r="FPZ262" s="84"/>
      <c r="FQA262" s="84"/>
      <c r="FQB262" s="84"/>
      <c r="FQC262" s="84"/>
      <c r="FQD262" s="84"/>
      <c r="FQE262" s="84"/>
      <c r="FQF262" s="84"/>
      <c r="FQG262" s="84"/>
      <c r="FQH262" s="84"/>
      <c r="FQI262" s="84"/>
      <c r="FQJ262" s="84"/>
      <c r="FQK262" s="84"/>
      <c r="FQL262" s="84"/>
      <c r="FQM262" s="84"/>
      <c r="FQN262" s="84"/>
      <c r="FQO262" s="84"/>
      <c r="FQP262" s="84"/>
      <c r="FQQ262" s="84"/>
      <c r="FQR262" s="84"/>
      <c r="FQS262" s="84"/>
      <c r="FQT262" s="84"/>
      <c r="FQU262" s="84"/>
      <c r="FQV262" s="84"/>
      <c r="FQW262" s="84"/>
      <c r="FQX262" s="84"/>
      <c r="FQY262" s="84"/>
      <c r="FQZ262" s="84"/>
      <c r="FRA262" s="84"/>
      <c r="FRB262" s="84"/>
      <c r="FRC262" s="84"/>
      <c r="FRD262" s="84"/>
      <c r="FRE262" s="84"/>
      <c r="FRF262" s="84"/>
      <c r="FRG262" s="84"/>
      <c r="FRH262" s="84"/>
      <c r="FRI262" s="84"/>
      <c r="FRJ262" s="84"/>
      <c r="FRK262" s="84"/>
      <c r="FRL262" s="84"/>
      <c r="FRM262" s="84"/>
      <c r="FRN262" s="84"/>
      <c r="FRO262" s="84"/>
      <c r="FRP262" s="84"/>
      <c r="FRQ262" s="84"/>
      <c r="FRR262" s="84"/>
      <c r="FRS262" s="84"/>
      <c r="FRT262" s="84"/>
      <c r="FRU262" s="84"/>
      <c r="FRV262" s="84"/>
      <c r="FRW262" s="84"/>
      <c r="FRX262" s="84"/>
      <c r="FRY262" s="84"/>
      <c r="FRZ262" s="84"/>
      <c r="FSA262" s="84"/>
      <c r="FSB262" s="84"/>
      <c r="FSC262" s="84"/>
      <c r="FSD262" s="84"/>
      <c r="FSE262" s="84"/>
      <c r="FSF262" s="84"/>
      <c r="FSG262" s="84"/>
      <c r="FSH262" s="84"/>
      <c r="FSI262" s="84"/>
      <c r="FSJ262" s="84"/>
      <c r="FSK262" s="84"/>
      <c r="FSL262" s="84"/>
      <c r="FSM262" s="84"/>
      <c r="FSN262" s="84"/>
      <c r="FSO262" s="84"/>
      <c r="FSP262" s="84"/>
      <c r="FSQ262" s="84"/>
      <c r="FSR262" s="84"/>
      <c r="FSS262" s="84"/>
      <c r="FST262" s="84"/>
      <c r="FSU262" s="84"/>
      <c r="FSV262" s="84"/>
      <c r="FSW262" s="84"/>
      <c r="FSX262" s="84"/>
      <c r="FSY262" s="84"/>
      <c r="FSZ262" s="84"/>
      <c r="FTA262" s="84"/>
      <c r="FTB262" s="84"/>
      <c r="FTC262" s="84"/>
      <c r="FTD262" s="84"/>
      <c r="FTE262" s="84"/>
      <c r="FTF262" s="84"/>
      <c r="FTG262" s="84"/>
      <c r="FTH262" s="84"/>
      <c r="FTI262" s="84"/>
      <c r="FTJ262" s="84"/>
      <c r="FTK262" s="84"/>
      <c r="FTL262" s="84"/>
      <c r="FTM262" s="84"/>
      <c r="FTN262" s="84"/>
      <c r="FTO262" s="84"/>
      <c r="FTP262" s="84"/>
      <c r="FTQ262" s="84"/>
      <c r="FTR262" s="84"/>
      <c r="FTS262" s="84"/>
      <c r="FTT262" s="84"/>
      <c r="FTU262" s="84"/>
      <c r="FTV262" s="84"/>
      <c r="FTW262" s="84"/>
      <c r="FTX262" s="84"/>
      <c r="FTY262" s="84"/>
      <c r="FTZ262" s="84"/>
      <c r="FUA262" s="84"/>
      <c r="FUB262" s="84"/>
      <c r="FUC262" s="84"/>
      <c r="FUD262" s="84"/>
      <c r="FUE262" s="84"/>
      <c r="FUF262" s="84"/>
      <c r="FUG262" s="84"/>
      <c r="FUH262" s="84"/>
      <c r="FUI262" s="84"/>
      <c r="FUJ262" s="84"/>
      <c r="FUK262" s="84"/>
      <c r="FUL262" s="84"/>
      <c r="FUM262" s="84"/>
      <c r="FUN262" s="84"/>
      <c r="FUO262" s="84"/>
      <c r="FUP262" s="84"/>
      <c r="FUQ262" s="84"/>
      <c r="FUR262" s="84"/>
      <c r="FUS262" s="84"/>
      <c r="FUT262" s="84"/>
      <c r="FUU262" s="84"/>
      <c r="FUV262" s="84"/>
      <c r="FUW262" s="84"/>
      <c r="FUX262" s="84"/>
      <c r="FUY262" s="84"/>
      <c r="FUZ262" s="84"/>
      <c r="FVA262" s="84"/>
      <c r="FVB262" s="84"/>
      <c r="FVC262" s="84"/>
      <c r="FVD262" s="84"/>
      <c r="FVE262" s="84"/>
      <c r="FVF262" s="84"/>
      <c r="FVG262" s="84"/>
      <c r="FVH262" s="84"/>
      <c r="FVI262" s="84"/>
      <c r="FVJ262" s="84"/>
      <c r="FVK262" s="84"/>
      <c r="FVL262" s="84"/>
      <c r="FVM262" s="84"/>
      <c r="FVN262" s="84"/>
      <c r="FVO262" s="84"/>
      <c r="FVP262" s="84"/>
      <c r="FVQ262" s="84"/>
      <c r="FVR262" s="84"/>
      <c r="FVS262" s="84"/>
      <c r="FVT262" s="84"/>
      <c r="FVU262" s="84"/>
      <c r="FVV262" s="84"/>
      <c r="FVW262" s="84"/>
      <c r="FVX262" s="84"/>
      <c r="FVY262" s="84"/>
      <c r="FVZ262" s="84"/>
      <c r="FWA262" s="84"/>
      <c r="FWB262" s="84"/>
      <c r="FWC262" s="84"/>
      <c r="FWD262" s="84"/>
      <c r="FWE262" s="84"/>
      <c r="FWF262" s="84"/>
      <c r="FWG262" s="84"/>
      <c r="FWH262" s="84"/>
      <c r="FWI262" s="84"/>
      <c r="FWJ262" s="84"/>
      <c r="FWK262" s="84"/>
      <c r="FWL262" s="84"/>
      <c r="FWM262" s="84"/>
      <c r="FWN262" s="84"/>
      <c r="FWO262" s="84"/>
      <c r="FWP262" s="84"/>
      <c r="FWQ262" s="84"/>
      <c r="FWR262" s="84"/>
      <c r="FWS262" s="84"/>
      <c r="FWT262" s="84"/>
      <c r="FWU262" s="84"/>
      <c r="FWV262" s="84"/>
      <c r="FWW262" s="84"/>
      <c r="FWX262" s="84"/>
      <c r="FWY262" s="84"/>
      <c r="FWZ262" s="84"/>
      <c r="FXA262" s="84"/>
      <c r="FXB262" s="84"/>
      <c r="FXC262" s="84"/>
      <c r="FXD262" s="84"/>
      <c r="FXE262" s="84"/>
      <c r="FXF262" s="84"/>
      <c r="FXG262" s="84"/>
      <c r="FXH262" s="84"/>
      <c r="FXI262" s="84"/>
      <c r="FXJ262" s="84"/>
      <c r="FXK262" s="84"/>
      <c r="FXL262" s="84"/>
      <c r="FXM262" s="84"/>
      <c r="FXN262" s="84"/>
      <c r="FXO262" s="84"/>
      <c r="FXP262" s="84"/>
      <c r="FXQ262" s="84"/>
      <c r="FXR262" s="84"/>
      <c r="FXS262" s="84"/>
      <c r="FXT262" s="84"/>
      <c r="FXU262" s="84"/>
      <c r="FXV262" s="84"/>
      <c r="FXW262" s="84"/>
      <c r="FXX262" s="84"/>
      <c r="FXY262" s="84"/>
      <c r="FXZ262" s="84"/>
      <c r="FYA262" s="84"/>
      <c r="FYB262" s="84"/>
      <c r="FYC262" s="84"/>
      <c r="FYD262" s="84"/>
      <c r="FYE262" s="84"/>
      <c r="FYF262" s="84"/>
      <c r="FYG262" s="84"/>
      <c r="FYH262" s="84"/>
      <c r="FYI262" s="84"/>
      <c r="FYJ262" s="84"/>
      <c r="FYK262" s="84"/>
      <c r="FYL262" s="84"/>
      <c r="FYM262" s="84"/>
      <c r="FYN262" s="84"/>
      <c r="FYO262" s="84"/>
      <c r="FYP262" s="84"/>
      <c r="FYQ262" s="84"/>
      <c r="FYR262" s="84"/>
      <c r="FYS262" s="84"/>
      <c r="FYT262" s="84"/>
      <c r="FYU262" s="84"/>
      <c r="FYV262" s="84"/>
      <c r="FYW262" s="84"/>
      <c r="FYX262" s="84"/>
      <c r="FYY262" s="84"/>
      <c r="FYZ262" s="84"/>
      <c r="FZA262" s="84"/>
      <c r="FZB262" s="84"/>
      <c r="FZC262" s="84"/>
      <c r="FZD262" s="84"/>
      <c r="FZE262" s="84"/>
      <c r="FZF262" s="84"/>
      <c r="FZG262" s="84"/>
      <c r="FZH262" s="84"/>
      <c r="FZI262" s="84"/>
      <c r="FZJ262" s="84"/>
      <c r="FZK262" s="84"/>
      <c r="FZL262" s="84"/>
      <c r="FZM262" s="84"/>
      <c r="FZN262" s="84"/>
      <c r="FZO262" s="84"/>
      <c r="FZP262" s="84"/>
      <c r="FZQ262" s="84"/>
      <c r="FZR262" s="84"/>
      <c r="FZS262" s="84"/>
      <c r="FZT262" s="84"/>
      <c r="FZU262" s="84"/>
      <c r="FZV262" s="84"/>
      <c r="FZW262" s="84"/>
      <c r="FZX262" s="84"/>
      <c r="FZY262" s="84"/>
      <c r="FZZ262" s="84"/>
      <c r="GAA262" s="84"/>
      <c r="GAB262" s="84"/>
      <c r="GAC262" s="84"/>
      <c r="GAD262" s="84"/>
      <c r="GAE262" s="84"/>
      <c r="GAF262" s="84"/>
      <c r="GAG262" s="84"/>
      <c r="GAH262" s="84"/>
      <c r="GAI262" s="84"/>
      <c r="GAJ262" s="84"/>
      <c r="GAK262" s="84"/>
      <c r="GAL262" s="84"/>
      <c r="GAM262" s="84"/>
      <c r="GAN262" s="84"/>
      <c r="GAO262" s="84"/>
      <c r="GAP262" s="84"/>
      <c r="GAQ262" s="84"/>
      <c r="GAR262" s="84"/>
      <c r="GAS262" s="84"/>
      <c r="GAT262" s="84"/>
      <c r="GAU262" s="84"/>
      <c r="GAV262" s="84"/>
      <c r="GAW262" s="84"/>
      <c r="GAX262" s="84"/>
      <c r="GAY262" s="84"/>
      <c r="GAZ262" s="84"/>
      <c r="GBA262" s="84"/>
      <c r="GBB262" s="84"/>
      <c r="GBC262" s="84"/>
      <c r="GBD262" s="84"/>
      <c r="GBE262" s="84"/>
      <c r="GBF262" s="84"/>
      <c r="GBG262" s="84"/>
      <c r="GBH262" s="84"/>
      <c r="GBI262" s="84"/>
      <c r="GBJ262" s="84"/>
      <c r="GBK262" s="84"/>
      <c r="GBL262" s="84"/>
      <c r="GBM262" s="84"/>
      <c r="GBN262" s="84"/>
      <c r="GBO262" s="84"/>
      <c r="GBP262" s="84"/>
      <c r="GBQ262" s="84"/>
      <c r="GBR262" s="84"/>
      <c r="GBS262" s="84"/>
      <c r="GBT262" s="84"/>
      <c r="GBU262" s="84"/>
      <c r="GBV262" s="84"/>
      <c r="GBW262" s="84"/>
      <c r="GBX262" s="84"/>
      <c r="GBY262" s="84"/>
      <c r="GBZ262" s="84"/>
      <c r="GCA262" s="84"/>
      <c r="GCB262" s="84"/>
      <c r="GCC262" s="84"/>
      <c r="GCD262" s="84"/>
      <c r="GCE262" s="84"/>
      <c r="GCF262" s="84"/>
      <c r="GCG262" s="84"/>
      <c r="GCH262" s="84"/>
      <c r="GCI262" s="84"/>
      <c r="GCJ262" s="84"/>
      <c r="GCK262" s="84"/>
      <c r="GCL262" s="84"/>
      <c r="GCM262" s="84"/>
      <c r="GCN262" s="84"/>
      <c r="GCO262" s="84"/>
      <c r="GCP262" s="84"/>
      <c r="GCQ262" s="84"/>
      <c r="GCR262" s="84"/>
      <c r="GCS262" s="84"/>
      <c r="GCT262" s="84"/>
      <c r="GCU262" s="84"/>
      <c r="GCV262" s="84"/>
      <c r="GCW262" s="84"/>
      <c r="GCX262" s="84"/>
      <c r="GCY262" s="84"/>
      <c r="GCZ262" s="84"/>
      <c r="GDA262" s="84"/>
      <c r="GDB262" s="84"/>
      <c r="GDC262" s="84"/>
      <c r="GDD262" s="84"/>
      <c r="GDE262" s="84"/>
      <c r="GDF262" s="84"/>
      <c r="GDG262" s="84"/>
      <c r="GDH262" s="84"/>
      <c r="GDI262" s="84"/>
      <c r="GDJ262" s="84"/>
      <c r="GDK262" s="84"/>
      <c r="GDL262" s="84"/>
      <c r="GDM262" s="84"/>
      <c r="GDN262" s="84"/>
      <c r="GDO262" s="84"/>
      <c r="GDP262" s="84"/>
      <c r="GDQ262" s="84"/>
      <c r="GDR262" s="84"/>
      <c r="GDS262" s="84"/>
      <c r="GDT262" s="84"/>
      <c r="GDU262" s="84"/>
      <c r="GDV262" s="84"/>
      <c r="GDW262" s="84"/>
      <c r="GDX262" s="84"/>
      <c r="GDY262" s="84"/>
      <c r="GDZ262" s="84"/>
      <c r="GEA262" s="84"/>
      <c r="GEB262" s="84"/>
      <c r="GEC262" s="84"/>
      <c r="GED262" s="84"/>
      <c r="GEE262" s="84"/>
      <c r="GEF262" s="84"/>
      <c r="GEG262" s="84"/>
      <c r="GEH262" s="84"/>
      <c r="GEI262" s="84"/>
      <c r="GEJ262" s="84"/>
      <c r="GEK262" s="84"/>
      <c r="GEL262" s="84"/>
      <c r="GEM262" s="84"/>
      <c r="GEN262" s="84"/>
      <c r="GEO262" s="84"/>
      <c r="GEP262" s="84"/>
      <c r="GEQ262" s="84"/>
      <c r="GER262" s="84"/>
      <c r="GES262" s="84"/>
      <c r="GET262" s="84"/>
      <c r="GEU262" s="84"/>
      <c r="GEV262" s="84"/>
      <c r="GEW262" s="84"/>
      <c r="GEX262" s="84"/>
      <c r="GEY262" s="84"/>
      <c r="GEZ262" s="84"/>
      <c r="GFA262" s="84"/>
      <c r="GFB262" s="84"/>
      <c r="GFC262" s="84"/>
      <c r="GFD262" s="84"/>
      <c r="GFE262" s="84"/>
      <c r="GFF262" s="84"/>
      <c r="GFG262" s="84"/>
      <c r="GFH262" s="84"/>
      <c r="GFI262" s="84"/>
      <c r="GFJ262" s="84"/>
      <c r="GFK262" s="84"/>
      <c r="GFL262" s="84"/>
      <c r="GFM262" s="84"/>
      <c r="GFN262" s="84"/>
      <c r="GFO262" s="84"/>
      <c r="GFP262" s="84"/>
      <c r="GFQ262" s="84"/>
      <c r="GFR262" s="84"/>
      <c r="GFS262" s="84"/>
      <c r="GFT262" s="84"/>
      <c r="GFU262" s="84"/>
      <c r="GFV262" s="84"/>
      <c r="GFW262" s="84"/>
      <c r="GFX262" s="84"/>
      <c r="GFY262" s="84"/>
      <c r="GFZ262" s="84"/>
      <c r="GGA262" s="84"/>
      <c r="GGB262" s="84"/>
      <c r="GGC262" s="84"/>
      <c r="GGD262" s="84"/>
      <c r="GGE262" s="84"/>
      <c r="GGF262" s="84"/>
      <c r="GGG262" s="84"/>
      <c r="GGH262" s="84"/>
      <c r="GGI262" s="84"/>
      <c r="GGJ262" s="84"/>
      <c r="GGK262" s="84"/>
      <c r="GGL262" s="84"/>
      <c r="GGM262" s="84"/>
      <c r="GGN262" s="84"/>
      <c r="GGO262" s="84"/>
      <c r="GGP262" s="84"/>
      <c r="GGQ262" s="84"/>
      <c r="GGR262" s="84"/>
      <c r="GGS262" s="84"/>
      <c r="GGT262" s="84"/>
      <c r="GGU262" s="84"/>
      <c r="GGV262" s="84"/>
      <c r="GGW262" s="84"/>
      <c r="GGX262" s="84"/>
      <c r="GGY262" s="84"/>
      <c r="GGZ262" s="84"/>
      <c r="GHA262" s="84"/>
      <c r="GHB262" s="84"/>
      <c r="GHC262" s="84"/>
      <c r="GHD262" s="84"/>
      <c r="GHE262" s="84"/>
      <c r="GHF262" s="84"/>
      <c r="GHG262" s="84"/>
      <c r="GHH262" s="84"/>
      <c r="GHI262" s="84"/>
      <c r="GHJ262" s="84"/>
      <c r="GHK262" s="84"/>
      <c r="GHL262" s="84"/>
      <c r="GHM262" s="84"/>
      <c r="GHN262" s="84"/>
      <c r="GHO262" s="84"/>
      <c r="GHP262" s="84"/>
      <c r="GHQ262" s="84"/>
      <c r="GHR262" s="84"/>
      <c r="GHS262" s="84"/>
      <c r="GHT262" s="84"/>
      <c r="GHU262" s="84"/>
      <c r="GHV262" s="84"/>
      <c r="GHW262" s="84"/>
      <c r="GHX262" s="84"/>
      <c r="GHY262" s="84"/>
      <c r="GHZ262" s="84"/>
      <c r="GIA262" s="84"/>
      <c r="GIB262" s="84"/>
      <c r="GIC262" s="84"/>
      <c r="GID262" s="84"/>
      <c r="GIE262" s="84"/>
      <c r="GIF262" s="84"/>
      <c r="GIG262" s="84"/>
      <c r="GIH262" s="84"/>
      <c r="GII262" s="84"/>
      <c r="GIJ262" s="84"/>
      <c r="GIK262" s="84"/>
      <c r="GIL262" s="84"/>
      <c r="GIM262" s="84"/>
      <c r="GIN262" s="84"/>
      <c r="GIO262" s="84"/>
      <c r="GIP262" s="84"/>
      <c r="GIQ262" s="84"/>
      <c r="GIR262" s="84"/>
      <c r="GIS262" s="84"/>
      <c r="GIT262" s="84"/>
      <c r="GIU262" s="84"/>
      <c r="GIV262" s="84"/>
      <c r="GIW262" s="84"/>
      <c r="GIX262" s="84"/>
      <c r="GIY262" s="84"/>
      <c r="GIZ262" s="84"/>
      <c r="GJA262" s="84"/>
      <c r="GJB262" s="84"/>
      <c r="GJC262" s="84"/>
      <c r="GJD262" s="84"/>
      <c r="GJE262" s="84"/>
      <c r="GJF262" s="84"/>
      <c r="GJG262" s="84"/>
      <c r="GJH262" s="84"/>
      <c r="GJI262" s="84"/>
      <c r="GJJ262" s="84"/>
      <c r="GJK262" s="84"/>
      <c r="GJL262" s="84"/>
      <c r="GJM262" s="84"/>
      <c r="GJN262" s="84"/>
      <c r="GJO262" s="84"/>
      <c r="GJP262" s="84"/>
      <c r="GJQ262" s="84"/>
      <c r="GJR262" s="84"/>
      <c r="GJS262" s="84"/>
      <c r="GJT262" s="84"/>
      <c r="GJU262" s="84"/>
      <c r="GJV262" s="84"/>
      <c r="GJW262" s="84"/>
      <c r="GJX262" s="84"/>
      <c r="GJY262" s="84"/>
      <c r="GJZ262" s="84"/>
      <c r="GKA262" s="84"/>
      <c r="GKB262" s="84"/>
      <c r="GKC262" s="84"/>
      <c r="GKD262" s="84"/>
      <c r="GKE262" s="84"/>
      <c r="GKF262" s="84"/>
      <c r="GKG262" s="84"/>
      <c r="GKH262" s="84"/>
      <c r="GKI262" s="84"/>
      <c r="GKJ262" s="84"/>
      <c r="GKK262" s="84"/>
      <c r="GKL262" s="84"/>
      <c r="GKM262" s="84"/>
      <c r="GKN262" s="84"/>
      <c r="GKO262" s="84"/>
      <c r="GKP262" s="84"/>
      <c r="GKQ262" s="84"/>
      <c r="GKR262" s="84"/>
      <c r="GKS262" s="84"/>
      <c r="GKT262" s="84"/>
      <c r="GKU262" s="84"/>
      <c r="GKV262" s="84"/>
      <c r="GKW262" s="84"/>
      <c r="GKX262" s="84"/>
      <c r="GKY262" s="84"/>
      <c r="GKZ262" s="84"/>
      <c r="GLA262" s="84"/>
      <c r="GLB262" s="84"/>
      <c r="GLC262" s="84"/>
      <c r="GLD262" s="84"/>
      <c r="GLE262" s="84"/>
      <c r="GLF262" s="84"/>
      <c r="GLG262" s="84"/>
      <c r="GLH262" s="84"/>
      <c r="GLI262" s="84"/>
      <c r="GLJ262" s="84"/>
      <c r="GLK262" s="84"/>
      <c r="GLL262" s="84"/>
      <c r="GLM262" s="84"/>
      <c r="GLN262" s="84"/>
      <c r="GLO262" s="84"/>
      <c r="GLP262" s="84"/>
      <c r="GLQ262" s="84"/>
      <c r="GLR262" s="84"/>
      <c r="GLS262" s="84"/>
      <c r="GLT262" s="84"/>
      <c r="GLU262" s="84"/>
      <c r="GLV262" s="84"/>
      <c r="GLW262" s="84"/>
      <c r="GLX262" s="84"/>
      <c r="GLY262" s="84"/>
      <c r="GLZ262" s="84"/>
      <c r="GMA262" s="84"/>
      <c r="GMB262" s="84"/>
      <c r="GMC262" s="84"/>
      <c r="GMD262" s="84"/>
      <c r="GME262" s="84"/>
      <c r="GMF262" s="84"/>
      <c r="GMG262" s="84"/>
      <c r="GMH262" s="84"/>
      <c r="GMI262" s="84"/>
      <c r="GMJ262" s="84"/>
      <c r="GMK262" s="84"/>
      <c r="GML262" s="84"/>
      <c r="GMM262" s="84"/>
      <c r="GMN262" s="84"/>
      <c r="GMO262" s="84"/>
      <c r="GMP262" s="84"/>
      <c r="GMQ262" s="84"/>
      <c r="GMR262" s="84"/>
      <c r="GMS262" s="84"/>
      <c r="GMT262" s="84"/>
      <c r="GMU262" s="84"/>
      <c r="GMV262" s="84"/>
      <c r="GMW262" s="84"/>
      <c r="GMX262" s="84"/>
      <c r="GMY262" s="84"/>
      <c r="GMZ262" s="84"/>
      <c r="GNA262" s="84"/>
      <c r="GNB262" s="84"/>
      <c r="GNC262" s="84"/>
      <c r="GND262" s="84"/>
      <c r="GNE262" s="84"/>
      <c r="GNF262" s="84"/>
      <c r="GNG262" s="84"/>
      <c r="GNH262" s="84"/>
      <c r="GNI262" s="84"/>
      <c r="GNJ262" s="84"/>
      <c r="GNK262" s="84"/>
      <c r="GNL262" s="84"/>
      <c r="GNM262" s="84"/>
      <c r="GNN262" s="84"/>
      <c r="GNO262" s="84"/>
      <c r="GNP262" s="84"/>
      <c r="GNQ262" s="84"/>
      <c r="GNR262" s="84"/>
      <c r="GNS262" s="84"/>
      <c r="GNT262" s="84"/>
      <c r="GNU262" s="84"/>
      <c r="GNV262" s="84"/>
      <c r="GNW262" s="84"/>
      <c r="GNX262" s="84"/>
      <c r="GNY262" s="84"/>
      <c r="GNZ262" s="84"/>
      <c r="GOA262" s="84"/>
      <c r="GOB262" s="84"/>
      <c r="GOC262" s="84"/>
      <c r="GOD262" s="84"/>
      <c r="GOE262" s="84"/>
      <c r="GOF262" s="84"/>
      <c r="GOG262" s="84"/>
      <c r="GOH262" s="84"/>
      <c r="GOI262" s="84"/>
      <c r="GOJ262" s="84"/>
      <c r="GOK262" s="84"/>
      <c r="GOL262" s="84"/>
      <c r="GOM262" s="84"/>
      <c r="GON262" s="84"/>
      <c r="GOO262" s="84"/>
      <c r="GOP262" s="84"/>
      <c r="GOQ262" s="84"/>
      <c r="GOR262" s="84"/>
      <c r="GOS262" s="84"/>
      <c r="GOT262" s="84"/>
      <c r="GOU262" s="84"/>
      <c r="GOV262" s="84"/>
      <c r="GOW262" s="84"/>
      <c r="GOX262" s="84"/>
      <c r="GOY262" s="84"/>
      <c r="GOZ262" s="84"/>
      <c r="GPA262" s="84"/>
      <c r="GPB262" s="84"/>
      <c r="GPC262" s="84"/>
      <c r="GPD262" s="84"/>
      <c r="GPE262" s="84"/>
      <c r="GPF262" s="84"/>
      <c r="GPG262" s="84"/>
      <c r="GPH262" s="84"/>
      <c r="GPI262" s="84"/>
      <c r="GPJ262" s="84"/>
      <c r="GPK262" s="84"/>
      <c r="GPL262" s="84"/>
      <c r="GPM262" s="84"/>
      <c r="GPN262" s="84"/>
      <c r="GPO262" s="84"/>
      <c r="GPP262" s="84"/>
      <c r="GPQ262" s="84"/>
      <c r="GPR262" s="84"/>
      <c r="GPS262" s="84"/>
      <c r="GPT262" s="84"/>
      <c r="GPU262" s="84"/>
      <c r="GPV262" s="84"/>
      <c r="GPW262" s="84"/>
      <c r="GPX262" s="84"/>
      <c r="GPY262" s="84"/>
      <c r="GPZ262" s="84"/>
      <c r="GQA262" s="84"/>
      <c r="GQB262" s="84"/>
      <c r="GQC262" s="84"/>
      <c r="GQD262" s="84"/>
      <c r="GQE262" s="84"/>
      <c r="GQF262" s="84"/>
      <c r="GQG262" s="84"/>
      <c r="GQH262" s="84"/>
      <c r="GQI262" s="84"/>
      <c r="GQJ262" s="84"/>
      <c r="GQK262" s="84"/>
      <c r="GQL262" s="84"/>
      <c r="GQM262" s="84"/>
      <c r="GQN262" s="84"/>
      <c r="GQO262" s="84"/>
      <c r="GQP262" s="84"/>
      <c r="GQQ262" s="84"/>
      <c r="GQR262" s="84"/>
      <c r="GQS262" s="84"/>
      <c r="GQT262" s="84"/>
      <c r="GQU262" s="84"/>
      <c r="GQV262" s="84"/>
      <c r="GQW262" s="84"/>
      <c r="GQX262" s="84"/>
      <c r="GQY262" s="84"/>
      <c r="GQZ262" s="84"/>
      <c r="GRA262" s="84"/>
      <c r="GRB262" s="84"/>
      <c r="GRC262" s="84"/>
      <c r="GRD262" s="84"/>
      <c r="GRE262" s="84"/>
      <c r="GRF262" s="84"/>
      <c r="GRG262" s="84"/>
      <c r="GRH262" s="84"/>
      <c r="GRI262" s="84"/>
      <c r="GRJ262" s="84"/>
      <c r="GRK262" s="84"/>
      <c r="GRL262" s="84"/>
      <c r="GRM262" s="84"/>
      <c r="GRN262" s="84"/>
      <c r="GRO262" s="84"/>
      <c r="GRP262" s="84"/>
      <c r="GRQ262" s="84"/>
      <c r="GRR262" s="84"/>
      <c r="GRS262" s="84"/>
      <c r="GRT262" s="84"/>
      <c r="GRU262" s="84"/>
      <c r="GRV262" s="84"/>
      <c r="GRW262" s="84"/>
      <c r="GRX262" s="84"/>
      <c r="GRY262" s="84"/>
      <c r="GRZ262" s="84"/>
      <c r="GSA262" s="84"/>
      <c r="GSB262" s="84"/>
      <c r="GSC262" s="84"/>
      <c r="GSD262" s="84"/>
      <c r="GSE262" s="84"/>
      <c r="GSF262" s="84"/>
      <c r="GSG262" s="84"/>
      <c r="GSH262" s="84"/>
      <c r="GSI262" s="84"/>
      <c r="GSJ262" s="84"/>
      <c r="GSK262" s="84"/>
      <c r="GSL262" s="84"/>
      <c r="GSM262" s="84"/>
      <c r="GSN262" s="84"/>
      <c r="GSO262" s="84"/>
      <c r="GSP262" s="84"/>
      <c r="GSQ262" s="84"/>
      <c r="GSR262" s="84"/>
      <c r="GSS262" s="84"/>
      <c r="GST262" s="84"/>
      <c r="GSU262" s="84"/>
      <c r="GSV262" s="84"/>
      <c r="GSW262" s="84"/>
      <c r="GSX262" s="84"/>
      <c r="GSY262" s="84"/>
      <c r="GSZ262" s="84"/>
      <c r="GTA262" s="84"/>
      <c r="GTB262" s="84"/>
      <c r="GTC262" s="84"/>
      <c r="GTD262" s="84"/>
      <c r="GTE262" s="84"/>
      <c r="GTF262" s="84"/>
      <c r="GTG262" s="84"/>
      <c r="GTH262" s="84"/>
      <c r="GTI262" s="84"/>
      <c r="GTJ262" s="84"/>
      <c r="GTK262" s="84"/>
      <c r="GTL262" s="84"/>
      <c r="GTM262" s="84"/>
      <c r="GTN262" s="84"/>
      <c r="GTO262" s="84"/>
      <c r="GTP262" s="84"/>
      <c r="GTQ262" s="84"/>
      <c r="GTR262" s="84"/>
      <c r="GTS262" s="84"/>
      <c r="GTT262" s="84"/>
      <c r="GTU262" s="84"/>
      <c r="GTV262" s="84"/>
      <c r="GTW262" s="84"/>
      <c r="GTX262" s="84"/>
      <c r="GTY262" s="84"/>
      <c r="GTZ262" s="84"/>
      <c r="GUA262" s="84"/>
      <c r="GUB262" s="84"/>
      <c r="GUC262" s="84"/>
      <c r="GUD262" s="84"/>
      <c r="GUE262" s="84"/>
      <c r="GUF262" s="84"/>
      <c r="GUG262" s="84"/>
      <c r="GUH262" s="84"/>
      <c r="GUI262" s="84"/>
      <c r="GUJ262" s="84"/>
      <c r="GUK262" s="84"/>
      <c r="GUL262" s="84"/>
      <c r="GUM262" s="84"/>
      <c r="GUN262" s="84"/>
      <c r="GUO262" s="84"/>
      <c r="GUP262" s="84"/>
      <c r="GUQ262" s="84"/>
      <c r="GUR262" s="84"/>
      <c r="GUS262" s="84"/>
      <c r="GUT262" s="84"/>
      <c r="GUU262" s="84"/>
      <c r="GUV262" s="84"/>
      <c r="GUW262" s="84"/>
      <c r="GUX262" s="84"/>
      <c r="GUY262" s="84"/>
      <c r="GUZ262" s="84"/>
      <c r="GVA262" s="84"/>
      <c r="GVB262" s="84"/>
      <c r="GVC262" s="84"/>
      <c r="GVD262" s="84"/>
      <c r="GVE262" s="84"/>
      <c r="GVF262" s="84"/>
      <c r="GVG262" s="84"/>
      <c r="GVH262" s="84"/>
      <c r="GVI262" s="84"/>
      <c r="GVJ262" s="84"/>
      <c r="GVK262" s="84"/>
      <c r="GVL262" s="84"/>
      <c r="GVM262" s="84"/>
      <c r="GVN262" s="84"/>
      <c r="GVO262" s="84"/>
      <c r="GVP262" s="84"/>
      <c r="GVQ262" s="84"/>
      <c r="GVR262" s="84"/>
      <c r="GVS262" s="84"/>
      <c r="GVT262" s="84"/>
      <c r="GVU262" s="84"/>
      <c r="GVV262" s="84"/>
      <c r="GVW262" s="84"/>
      <c r="GVX262" s="84"/>
      <c r="GVY262" s="84"/>
      <c r="GVZ262" s="84"/>
      <c r="GWA262" s="84"/>
      <c r="GWB262" s="84"/>
      <c r="GWC262" s="84"/>
      <c r="GWD262" s="84"/>
      <c r="GWE262" s="84"/>
      <c r="GWF262" s="84"/>
      <c r="GWG262" s="84"/>
      <c r="GWH262" s="84"/>
      <c r="GWI262" s="84"/>
      <c r="GWJ262" s="84"/>
      <c r="GWK262" s="84"/>
      <c r="GWL262" s="84"/>
      <c r="GWM262" s="84"/>
      <c r="GWN262" s="84"/>
      <c r="GWO262" s="84"/>
      <c r="GWP262" s="84"/>
      <c r="GWQ262" s="84"/>
      <c r="GWR262" s="84"/>
      <c r="GWS262" s="84"/>
      <c r="GWT262" s="84"/>
      <c r="GWU262" s="84"/>
      <c r="GWV262" s="84"/>
      <c r="GWW262" s="84"/>
      <c r="GWX262" s="84"/>
      <c r="GWY262" s="84"/>
      <c r="GWZ262" s="84"/>
      <c r="GXA262" s="84"/>
      <c r="GXB262" s="84"/>
      <c r="GXC262" s="84"/>
      <c r="GXD262" s="84"/>
      <c r="GXE262" s="84"/>
      <c r="GXF262" s="84"/>
      <c r="GXG262" s="84"/>
      <c r="GXH262" s="84"/>
      <c r="GXI262" s="84"/>
      <c r="GXJ262" s="84"/>
      <c r="GXK262" s="84"/>
      <c r="GXL262" s="84"/>
      <c r="GXM262" s="84"/>
      <c r="GXN262" s="84"/>
      <c r="GXO262" s="84"/>
      <c r="GXP262" s="84"/>
      <c r="GXQ262" s="84"/>
      <c r="GXR262" s="84"/>
      <c r="GXS262" s="84"/>
      <c r="GXT262" s="84"/>
      <c r="GXU262" s="84"/>
      <c r="GXV262" s="84"/>
      <c r="GXW262" s="84"/>
      <c r="GXX262" s="84"/>
      <c r="GXY262" s="84"/>
      <c r="GXZ262" s="84"/>
      <c r="GYA262" s="84"/>
      <c r="GYB262" s="84"/>
      <c r="GYC262" s="84"/>
      <c r="GYD262" s="84"/>
      <c r="GYE262" s="84"/>
      <c r="GYF262" s="84"/>
      <c r="GYG262" s="84"/>
      <c r="GYH262" s="84"/>
      <c r="GYI262" s="84"/>
      <c r="GYJ262" s="84"/>
      <c r="GYK262" s="84"/>
      <c r="GYL262" s="84"/>
      <c r="GYM262" s="84"/>
      <c r="GYN262" s="84"/>
      <c r="GYO262" s="84"/>
      <c r="GYP262" s="84"/>
      <c r="GYQ262" s="84"/>
      <c r="GYR262" s="84"/>
      <c r="GYS262" s="84"/>
      <c r="GYT262" s="84"/>
      <c r="GYU262" s="84"/>
      <c r="GYV262" s="84"/>
      <c r="GYW262" s="84"/>
      <c r="GYX262" s="84"/>
      <c r="GYY262" s="84"/>
      <c r="GYZ262" s="84"/>
      <c r="GZA262" s="84"/>
      <c r="GZB262" s="84"/>
      <c r="GZC262" s="84"/>
      <c r="GZD262" s="84"/>
      <c r="GZE262" s="84"/>
      <c r="GZF262" s="84"/>
      <c r="GZG262" s="84"/>
      <c r="GZH262" s="84"/>
      <c r="GZI262" s="84"/>
      <c r="GZJ262" s="84"/>
      <c r="GZK262" s="84"/>
      <c r="GZL262" s="84"/>
      <c r="GZM262" s="84"/>
      <c r="GZN262" s="84"/>
      <c r="GZO262" s="84"/>
      <c r="GZP262" s="84"/>
      <c r="GZQ262" s="84"/>
      <c r="GZR262" s="84"/>
      <c r="GZS262" s="84"/>
      <c r="GZT262" s="84"/>
      <c r="GZU262" s="84"/>
      <c r="GZV262" s="84"/>
      <c r="GZW262" s="84"/>
      <c r="GZX262" s="84"/>
      <c r="GZY262" s="84"/>
      <c r="GZZ262" s="84"/>
      <c r="HAA262" s="84"/>
      <c r="HAB262" s="84"/>
      <c r="HAC262" s="84"/>
      <c r="HAD262" s="84"/>
      <c r="HAE262" s="84"/>
      <c r="HAF262" s="84"/>
      <c r="HAG262" s="84"/>
      <c r="HAH262" s="84"/>
      <c r="HAI262" s="84"/>
      <c r="HAJ262" s="84"/>
      <c r="HAK262" s="84"/>
      <c r="HAL262" s="84"/>
      <c r="HAM262" s="84"/>
      <c r="HAN262" s="84"/>
      <c r="HAO262" s="84"/>
      <c r="HAP262" s="84"/>
      <c r="HAQ262" s="84"/>
      <c r="HAR262" s="84"/>
      <c r="HAS262" s="84"/>
      <c r="HAT262" s="84"/>
      <c r="HAU262" s="84"/>
      <c r="HAV262" s="84"/>
      <c r="HAW262" s="84"/>
      <c r="HAX262" s="84"/>
      <c r="HAY262" s="84"/>
      <c r="HAZ262" s="84"/>
      <c r="HBA262" s="84"/>
      <c r="HBB262" s="84"/>
      <c r="HBC262" s="84"/>
      <c r="HBD262" s="84"/>
      <c r="HBE262" s="84"/>
      <c r="HBF262" s="84"/>
      <c r="HBG262" s="84"/>
      <c r="HBH262" s="84"/>
      <c r="HBI262" s="84"/>
      <c r="HBJ262" s="84"/>
      <c r="HBK262" s="84"/>
      <c r="HBL262" s="84"/>
      <c r="HBM262" s="84"/>
      <c r="HBN262" s="84"/>
      <c r="HBO262" s="84"/>
      <c r="HBP262" s="84"/>
      <c r="HBQ262" s="84"/>
      <c r="HBR262" s="84"/>
      <c r="HBS262" s="84"/>
      <c r="HBT262" s="84"/>
      <c r="HBU262" s="84"/>
      <c r="HBV262" s="84"/>
      <c r="HBW262" s="84"/>
      <c r="HBX262" s="84"/>
      <c r="HBY262" s="84"/>
      <c r="HBZ262" s="84"/>
      <c r="HCA262" s="84"/>
      <c r="HCB262" s="84"/>
      <c r="HCC262" s="84"/>
      <c r="HCD262" s="84"/>
      <c r="HCE262" s="84"/>
      <c r="HCF262" s="84"/>
      <c r="HCG262" s="84"/>
      <c r="HCH262" s="84"/>
      <c r="HCI262" s="84"/>
      <c r="HCJ262" s="84"/>
      <c r="HCK262" s="84"/>
      <c r="HCL262" s="84"/>
      <c r="HCM262" s="84"/>
      <c r="HCN262" s="84"/>
      <c r="HCO262" s="84"/>
      <c r="HCP262" s="84"/>
      <c r="HCQ262" s="84"/>
      <c r="HCR262" s="84"/>
      <c r="HCS262" s="84"/>
      <c r="HCT262" s="84"/>
      <c r="HCU262" s="84"/>
      <c r="HCV262" s="84"/>
      <c r="HCW262" s="84"/>
      <c r="HCX262" s="84"/>
      <c r="HCY262" s="84"/>
      <c r="HCZ262" s="84"/>
      <c r="HDA262" s="84"/>
      <c r="HDB262" s="84"/>
      <c r="HDC262" s="84"/>
      <c r="HDD262" s="84"/>
      <c r="HDE262" s="84"/>
      <c r="HDF262" s="84"/>
      <c r="HDG262" s="84"/>
      <c r="HDH262" s="84"/>
      <c r="HDI262" s="84"/>
      <c r="HDJ262" s="84"/>
      <c r="HDK262" s="84"/>
      <c r="HDL262" s="84"/>
      <c r="HDM262" s="84"/>
      <c r="HDN262" s="84"/>
      <c r="HDO262" s="84"/>
      <c r="HDP262" s="84"/>
      <c r="HDQ262" s="84"/>
      <c r="HDR262" s="84"/>
      <c r="HDS262" s="84"/>
      <c r="HDT262" s="84"/>
      <c r="HDU262" s="84"/>
      <c r="HDV262" s="84"/>
      <c r="HDW262" s="84"/>
      <c r="HDX262" s="84"/>
      <c r="HDY262" s="84"/>
      <c r="HDZ262" s="84"/>
      <c r="HEA262" s="84"/>
      <c r="HEB262" s="84"/>
      <c r="HEC262" s="84"/>
      <c r="HED262" s="84"/>
      <c r="HEE262" s="84"/>
      <c r="HEF262" s="84"/>
      <c r="HEG262" s="84"/>
      <c r="HEH262" s="84"/>
      <c r="HEI262" s="84"/>
      <c r="HEJ262" s="84"/>
      <c r="HEK262" s="84"/>
      <c r="HEL262" s="84"/>
      <c r="HEM262" s="84"/>
      <c r="HEN262" s="84"/>
      <c r="HEO262" s="84"/>
      <c r="HEP262" s="84"/>
      <c r="HEQ262" s="84"/>
      <c r="HER262" s="84"/>
      <c r="HES262" s="84"/>
      <c r="HET262" s="84"/>
      <c r="HEU262" s="84"/>
      <c r="HEV262" s="84"/>
      <c r="HEW262" s="84"/>
      <c r="HEX262" s="84"/>
      <c r="HEY262" s="84"/>
      <c r="HEZ262" s="84"/>
      <c r="HFA262" s="84"/>
      <c r="HFB262" s="84"/>
      <c r="HFC262" s="84"/>
      <c r="HFD262" s="84"/>
      <c r="HFE262" s="84"/>
      <c r="HFF262" s="84"/>
      <c r="HFG262" s="84"/>
      <c r="HFH262" s="84"/>
      <c r="HFI262" s="84"/>
      <c r="HFJ262" s="84"/>
      <c r="HFK262" s="84"/>
      <c r="HFL262" s="84"/>
      <c r="HFM262" s="84"/>
      <c r="HFN262" s="84"/>
      <c r="HFO262" s="84"/>
      <c r="HFP262" s="84"/>
      <c r="HFQ262" s="84"/>
      <c r="HFR262" s="84"/>
      <c r="HFS262" s="84"/>
      <c r="HFT262" s="84"/>
      <c r="HFU262" s="84"/>
      <c r="HFV262" s="84"/>
      <c r="HFW262" s="84"/>
      <c r="HFX262" s="84"/>
      <c r="HFY262" s="84"/>
      <c r="HFZ262" s="84"/>
      <c r="HGA262" s="84"/>
      <c r="HGB262" s="84"/>
      <c r="HGC262" s="84"/>
      <c r="HGD262" s="84"/>
      <c r="HGE262" s="84"/>
      <c r="HGF262" s="84"/>
      <c r="HGG262" s="84"/>
      <c r="HGH262" s="84"/>
      <c r="HGI262" s="84"/>
      <c r="HGJ262" s="84"/>
      <c r="HGK262" s="84"/>
      <c r="HGL262" s="84"/>
      <c r="HGM262" s="84"/>
      <c r="HGN262" s="84"/>
      <c r="HGO262" s="84"/>
      <c r="HGP262" s="84"/>
      <c r="HGQ262" s="84"/>
      <c r="HGR262" s="84"/>
      <c r="HGS262" s="84"/>
      <c r="HGT262" s="84"/>
      <c r="HGU262" s="84"/>
      <c r="HGV262" s="84"/>
      <c r="HGW262" s="84"/>
      <c r="HGX262" s="84"/>
      <c r="HGY262" s="84"/>
      <c r="HGZ262" s="84"/>
      <c r="HHA262" s="84"/>
      <c r="HHB262" s="84"/>
      <c r="HHC262" s="84"/>
      <c r="HHD262" s="84"/>
      <c r="HHE262" s="84"/>
      <c r="HHF262" s="84"/>
      <c r="HHG262" s="84"/>
      <c r="HHH262" s="84"/>
      <c r="HHI262" s="84"/>
      <c r="HHJ262" s="84"/>
      <c r="HHK262" s="84"/>
      <c r="HHL262" s="84"/>
      <c r="HHM262" s="84"/>
      <c r="HHN262" s="84"/>
      <c r="HHO262" s="84"/>
      <c r="HHP262" s="84"/>
      <c r="HHQ262" s="84"/>
      <c r="HHR262" s="84"/>
      <c r="HHS262" s="84"/>
      <c r="HHT262" s="84"/>
      <c r="HHU262" s="84"/>
      <c r="HHV262" s="84"/>
      <c r="HHW262" s="84"/>
      <c r="HHX262" s="84"/>
      <c r="HHY262" s="84"/>
      <c r="HHZ262" s="84"/>
      <c r="HIA262" s="84"/>
      <c r="HIB262" s="84"/>
      <c r="HIC262" s="84"/>
      <c r="HID262" s="84"/>
      <c r="HIE262" s="84"/>
      <c r="HIF262" s="84"/>
      <c r="HIG262" s="84"/>
      <c r="HIH262" s="84"/>
      <c r="HII262" s="84"/>
      <c r="HIJ262" s="84"/>
      <c r="HIK262" s="84"/>
      <c r="HIL262" s="84"/>
      <c r="HIM262" s="84"/>
      <c r="HIN262" s="84"/>
      <c r="HIO262" s="84"/>
      <c r="HIP262" s="84"/>
      <c r="HIQ262" s="84"/>
      <c r="HIR262" s="84"/>
      <c r="HIS262" s="84"/>
      <c r="HIT262" s="84"/>
      <c r="HIU262" s="84"/>
      <c r="HIV262" s="84"/>
      <c r="HIW262" s="84"/>
      <c r="HIX262" s="84"/>
      <c r="HIY262" s="84"/>
      <c r="HIZ262" s="84"/>
      <c r="HJA262" s="84"/>
      <c r="HJB262" s="84"/>
      <c r="HJC262" s="84"/>
      <c r="HJD262" s="84"/>
      <c r="HJE262" s="84"/>
      <c r="HJF262" s="84"/>
      <c r="HJG262" s="84"/>
      <c r="HJH262" s="84"/>
      <c r="HJI262" s="84"/>
      <c r="HJJ262" s="84"/>
      <c r="HJK262" s="84"/>
      <c r="HJL262" s="84"/>
      <c r="HJM262" s="84"/>
      <c r="HJN262" s="84"/>
      <c r="HJO262" s="84"/>
      <c r="HJP262" s="84"/>
      <c r="HJQ262" s="84"/>
      <c r="HJR262" s="84"/>
      <c r="HJS262" s="84"/>
      <c r="HJT262" s="84"/>
      <c r="HJU262" s="84"/>
      <c r="HJV262" s="84"/>
      <c r="HJW262" s="84"/>
      <c r="HJX262" s="84"/>
      <c r="HJY262" s="84"/>
      <c r="HJZ262" s="84"/>
      <c r="HKA262" s="84"/>
      <c r="HKB262" s="84"/>
      <c r="HKC262" s="84"/>
      <c r="HKD262" s="84"/>
      <c r="HKE262" s="84"/>
      <c r="HKF262" s="84"/>
      <c r="HKG262" s="84"/>
      <c r="HKH262" s="84"/>
      <c r="HKI262" s="84"/>
      <c r="HKJ262" s="84"/>
      <c r="HKK262" s="84"/>
      <c r="HKL262" s="84"/>
      <c r="HKM262" s="84"/>
      <c r="HKN262" s="84"/>
      <c r="HKO262" s="84"/>
      <c r="HKP262" s="84"/>
      <c r="HKQ262" s="84"/>
      <c r="HKR262" s="84"/>
      <c r="HKS262" s="84"/>
      <c r="HKT262" s="84"/>
      <c r="HKU262" s="84"/>
      <c r="HKV262" s="84"/>
      <c r="HKW262" s="84"/>
      <c r="HKX262" s="84"/>
      <c r="HKY262" s="84"/>
      <c r="HKZ262" s="84"/>
      <c r="HLA262" s="84"/>
      <c r="HLB262" s="84"/>
      <c r="HLC262" s="84"/>
      <c r="HLD262" s="84"/>
      <c r="HLE262" s="84"/>
      <c r="HLF262" s="84"/>
      <c r="HLG262" s="84"/>
      <c r="HLH262" s="84"/>
      <c r="HLI262" s="84"/>
      <c r="HLJ262" s="84"/>
      <c r="HLK262" s="84"/>
      <c r="HLL262" s="84"/>
      <c r="HLM262" s="84"/>
      <c r="HLN262" s="84"/>
      <c r="HLO262" s="84"/>
      <c r="HLP262" s="84"/>
      <c r="HLQ262" s="84"/>
      <c r="HLR262" s="84"/>
      <c r="HLS262" s="84"/>
      <c r="HLT262" s="84"/>
      <c r="HLU262" s="84"/>
      <c r="HLV262" s="84"/>
      <c r="HLW262" s="84"/>
      <c r="HLX262" s="84"/>
      <c r="HLY262" s="84"/>
      <c r="HLZ262" s="84"/>
      <c r="HMA262" s="84"/>
      <c r="HMB262" s="84"/>
      <c r="HMC262" s="84"/>
      <c r="HMD262" s="84"/>
      <c r="HME262" s="84"/>
      <c r="HMF262" s="84"/>
      <c r="HMG262" s="84"/>
      <c r="HMH262" s="84"/>
      <c r="HMI262" s="84"/>
      <c r="HMJ262" s="84"/>
      <c r="HMK262" s="84"/>
      <c r="HML262" s="84"/>
      <c r="HMM262" s="84"/>
      <c r="HMN262" s="84"/>
      <c r="HMO262" s="84"/>
      <c r="HMP262" s="84"/>
      <c r="HMQ262" s="84"/>
      <c r="HMR262" s="84"/>
      <c r="HMS262" s="84"/>
      <c r="HMT262" s="84"/>
      <c r="HMU262" s="84"/>
      <c r="HMV262" s="84"/>
      <c r="HMW262" s="84"/>
      <c r="HMX262" s="84"/>
      <c r="HMY262" s="84"/>
      <c r="HMZ262" s="84"/>
      <c r="HNA262" s="84"/>
      <c r="HNB262" s="84"/>
      <c r="HNC262" s="84"/>
      <c r="HND262" s="84"/>
      <c r="HNE262" s="84"/>
      <c r="HNF262" s="84"/>
      <c r="HNG262" s="84"/>
      <c r="HNH262" s="84"/>
      <c r="HNI262" s="84"/>
      <c r="HNJ262" s="84"/>
      <c r="HNK262" s="84"/>
      <c r="HNL262" s="84"/>
      <c r="HNM262" s="84"/>
      <c r="HNN262" s="84"/>
      <c r="HNO262" s="84"/>
      <c r="HNP262" s="84"/>
      <c r="HNQ262" s="84"/>
      <c r="HNR262" s="84"/>
      <c r="HNS262" s="84"/>
      <c r="HNT262" s="84"/>
      <c r="HNU262" s="84"/>
      <c r="HNV262" s="84"/>
      <c r="HNW262" s="84"/>
      <c r="HNX262" s="84"/>
      <c r="HNY262" s="84"/>
      <c r="HNZ262" s="84"/>
      <c r="HOA262" s="84"/>
      <c r="HOB262" s="84"/>
      <c r="HOC262" s="84"/>
      <c r="HOD262" s="84"/>
      <c r="HOE262" s="84"/>
      <c r="HOF262" s="84"/>
      <c r="HOG262" s="84"/>
      <c r="HOH262" s="84"/>
      <c r="HOI262" s="84"/>
      <c r="HOJ262" s="84"/>
      <c r="HOK262" s="84"/>
      <c r="HOL262" s="84"/>
      <c r="HOM262" s="84"/>
      <c r="HON262" s="84"/>
      <c r="HOO262" s="84"/>
      <c r="HOP262" s="84"/>
      <c r="HOQ262" s="84"/>
      <c r="HOR262" s="84"/>
      <c r="HOS262" s="84"/>
      <c r="HOT262" s="84"/>
      <c r="HOU262" s="84"/>
      <c r="HOV262" s="84"/>
      <c r="HOW262" s="84"/>
      <c r="HOX262" s="84"/>
      <c r="HOY262" s="84"/>
      <c r="HOZ262" s="84"/>
      <c r="HPA262" s="84"/>
      <c r="HPB262" s="84"/>
      <c r="HPC262" s="84"/>
      <c r="HPD262" s="84"/>
      <c r="HPE262" s="84"/>
      <c r="HPF262" s="84"/>
      <c r="HPG262" s="84"/>
      <c r="HPH262" s="84"/>
      <c r="HPI262" s="84"/>
      <c r="HPJ262" s="84"/>
      <c r="HPK262" s="84"/>
      <c r="HPL262" s="84"/>
      <c r="HPM262" s="84"/>
      <c r="HPN262" s="84"/>
      <c r="HPO262" s="84"/>
      <c r="HPP262" s="84"/>
      <c r="HPQ262" s="84"/>
      <c r="HPR262" s="84"/>
      <c r="HPS262" s="84"/>
      <c r="HPT262" s="84"/>
      <c r="HPU262" s="84"/>
      <c r="HPV262" s="84"/>
      <c r="HPW262" s="84"/>
      <c r="HPX262" s="84"/>
      <c r="HPY262" s="84"/>
      <c r="HPZ262" s="84"/>
      <c r="HQA262" s="84"/>
      <c r="HQB262" s="84"/>
      <c r="HQC262" s="84"/>
      <c r="HQD262" s="84"/>
      <c r="HQE262" s="84"/>
      <c r="HQF262" s="84"/>
      <c r="HQG262" s="84"/>
      <c r="HQH262" s="84"/>
      <c r="HQI262" s="84"/>
      <c r="HQJ262" s="84"/>
      <c r="HQK262" s="84"/>
      <c r="HQL262" s="84"/>
      <c r="HQM262" s="84"/>
      <c r="HQN262" s="84"/>
      <c r="HQO262" s="84"/>
      <c r="HQP262" s="84"/>
      <c r="HQQ262" s="84"/>
      <c r="HQR262" s="84"/>
      <c r="HQS262" s="84"/>
      <c r="HQT262" s="84"/>
      <c r="HQU262" s="84"/>
      <c r="HQV262" s="84"/>
      <c r="HQW262" s="84"/>
      <c r="HQX262" s="84"/>
      <c r="HQY262" s="84"/>
      <c r="HQZ262" s="84"/>
      <c r="HRA262" s="84"/>
      <c r="HRB262" s="84"/>
      <c r="HRC262" s="84"/>
      <c r="HRD262" s="84"/>
      <c r="HRE262" s="84"/>
      <c r="HRF262" s="84"/>
      <c r="HRG262" s="84"/>
      <c r="HRH262" s="84"/>
      <c r="HRI262" s="84"/>
      <c r="HRJ262" s="84"/>
      <c r="HRK262" s="84"/>
      <c r="HRL262" s="84"/>
      <c r="HRM262" s="84"/>
      <c r="HRN262" s="84"/>
      <c r="HRO262" s="84"/>
      <c r="HRP262" s="84"/>
      <c r="HRQ262" s="84"/>
      <c r="HRR262" s="84"/>
      <c r="HRS262" s="84"/>
      <c r="HRT262" s="84"/>
      <c r="HRU262" s="84"/>
      <c r="HRV262" s="84"/>
      <c r="HRW262" s="84"/>
      <c r="HRX262" s="84"/>
      <c r="HRY262" s="84"/>
      <c r="HRZ262" s="84"/>
      <c r="HSA262" s="84"/>
      <c r="HSB262" s="84"/>
      <c r="HSC262" s="84"/>
      <c r="HSD262" s="84"/>
      <c r="HSE262" s="84"/>
      <c r="HSF262" s="84"/>
      <c r="HSG262" s="84"/>
      <c r="HSH262" s="84"/>
      <c r="HSI262" s="84"/>
      <c r="HSJ262" s="84"/>
      <c r="HSK262" s="84"/>
      <c r="HSL262" s="84"/>
      <c r="HSM262" s="84"/>
      <c r="HSN262" s="84"/>
      <c r="HSO262" s="84"/>
      <c r="HSP262" s="84"/>
      <c r="HSQ262" s="84"/>
      <c r="HSR262" s="84"/>
      <c r="HSS262" s="84"/>
      <c r="HST262" s="84"/>
      <c r="HSU262" s="84"/>
      <c r="HSV262" s="84"/>
      <c r="HSW262" s="84"/>
      <c r="HSX262" s="84"/>
      <c r="HSY262" s="84"/>
      <c r="HSZ262" s="84"/>
      <c r="HTA262" s="84"/>
      <c r="HTB262" s="84"/>
      <c r="HTC262" s="84"/>
      <c r="HTD262" s="84"/>
      <c r="HTE262" s="84"/>
      <c r="HTF262" s="84"/>
      <c r="HTG262" s="84"/>
      <c r="HTH262" s="84"/>
      <c r="HTI262" s="84"/>
      <c r="HTJ262" s="84"/>
      <c r="HTK262" s="84"/>
      <c r="HTL262" s="84"/>
      <c r="HTM262" s="84"/>
      <c r="HTN262" s="84"/>
      <c r="HTO262" s="84"/>
      <c r="HTP262" s="84"/>
      <c r="HTQ262" s="84"/>
      <c r="HTR262" s="84"/>
      <c r="HTS262" s="84"/>
      <c r="HTT262" s="84"/>
      <c r="HTU262" s="84"/>
      <c r="HTV262" s="84"/>
      <c r="HTW262" s="84"/>
      <c r="HTX262" s="84"/>
      <c r="HTY262" s="84"/>
      <c r="HTZ262" s="84"/>
      <c r="HUA262" s="84"/>
      <c r="HUB262" s="84"/>
      <c r="HUC262" s="84"/>
      <c r="HUD262" s="84"/>
      <c r="HUE262" s="84"/>
      <c r="HUF262" s="84"/>
      <c r="HUG262" s="84"/>
      <c r="HUH262" s="84"/>
      <c r="HUI262" s="84"/>
      <c r="HUJ262" s="84"/>
      <c r="HUK262" s="84"/>
      <c r="HUL262" s="84"/>
      <c r="HUM262" s="84"/>
      <c r="HUN262" s="84"/>
      <c r="HUO262" s="84"/>
      <c r="HUP262" s="84"/>
      <c r="HUQ262" s="84"/>
      <c r="HUR262" s="84"/>
      <c r="HUS262" s="84"/>
      <c r="HUT262" s="84"/>
      <c r="HUU262" s="84"/>
      <c r="HUV262" s="84"/>
      <c r="HUW262" s="84"/>
      <c r="HUX262" s="84"/>
      <c r="HUY262" s="84"/>
      <c r="HUZ262" s="84"/>
      <c r="HVA262" s="84"/>
      <c r="HVB262" s="84"/>
      <c r="HVC262" s="84"/>
      <c r="HVD262" s="84"/>
      <c r="HVE262" s="84"/>
      <c r="HVF262" s="84"/>
      <c r="HVG262" s="84"/>
      <c r="HVH262" s="84"/>
      <c r="HVI262" s="84"/>
      <c r="HVJ262" s="84"/>
      <c r="HVK262" s="84"/>
      <c r="HVL262" s="84"/>
      <c r="HVM262" s="84"/>
      <c r="HVN262" s="84"/>
      <c r="HVO262" s="84"/>
      <c r="HVP262" s="84"/>
      <c r="HVQ262" s="84"/>
      <c r="HVR262" s="84"/>
      <c r="HVS262" s="84"/>
      <c r="HVT262" s="84"/>
      <c r="HVU262" s="84"/>
      <c r="HVV262" s="84"/>
      <c r="HVW262" s="84"/>
      <c r="HVX262" s="84"/>
      <c r="HVY262" s="84"/>
      <c r="HVZ262" s="84"/>
      <c r="HWA262" s="84"/>
      <c r="HWB262" s="84"/>
      <c r="HWC262" s="84"/>
      <c r="HWD262" s="84"/>
      <c r="HWE262" s="84"/>
      <c r="HWF262" s="84"/>
      <c r="HWG262" s="84"/>
      <c r="HWH262" s="84"/>
      <c r="HWI262" s="84"/>
      <c r="HWJ262" s="84"/>
      <c r="HWK262" s="84"/>
      <c r="HWL262" s="84"/>
      <c r="HWM262" s="84"/>
      <c r="HWN262" s="84"/>
      <c r="HWO262" s="84"/>
      <c r="HWP262" s="84"/>
      <c r="HWQ262" s="84"/>
      <c r="HWR262" s="84"/>
      <c r="HWS262" s="84"/>
      <c r="HWT262" s="84"/>
      <c r="HWU262" s="84"/>
      <c r="HWV262" s="84"/>
      <c r="HWW262" s="84"/>
      <c r="HWX262" s="84"/>
      <c r="HWY262" s="84"/>
      <c r="HWZ262" s="84"/>
      <c r="HXA262" s="84"/>
      <c r="HXB262" s="84"/>
      <c r="HXC262" s="84"/>
      <c r="HXD262" s="84"/>
      <c r="HXE262" s="84"/>
      <c r="HXF262" s="84"/>
      <c r="HXG262" s="84"/>
      <c r="HXH262" s="84"/>
      <c r="HXI262" s="84"/>
      <c r="HXJ262" s="84"/>
      <c r="HXK262" s="84"/>
      <c r="HXL262" s="84"/>
      <c r="HXM262" s="84"/>
      <c r="HXN262" s="84"/>
      <c r="HXO262" s="84"/>
      <c r="HXP262" s="84"/>
      <c r="HXQ262" s="84"/>
      <c r="HXR262" s="84"/>
      <c r="HXS262" s="84"/>
      <c r="HXT262" s="84"/>
      <c r="HXU262" s="84"/>
      <c r="HXV262" s="84"/>
      <c r="HXW262" s="84"/>
      <c r="HXX262" s="84"/>
      <c r="HXY262" s="84"/>
      <c r="HXZ262" s="84"/>
      <c r="HYA262" s="84"/>
      <c r="HYB262" s="84"/>
      <c r="HYC262" s="84"/>
      <c r="HYD262" s="84"/>
      <c r="HYE262" s="84"/>
      <c r="HYF262" s="84"/>
      <c r="HYG262" s="84"/>
      <c r="HYH262" s="84"/>
      <c r="HYI262" s="84"/>
      <c r="HYJ262" s="84"/>
      <c r="HYK262" s="84"/>
      <c r="HYL262" s="84"/>
      <c r="HYM262" s="84"/>
      <c r="HYN262" s="84"/>
      <c r="HYO262" s="84"/>
      <c r="HYP262" s="84"/>
      <c r="HYQ262" s="84"/>
      <c r="HYR262" s="84"/>
      <c r="HYS262" s="84"/>
      <c r="HYT262" s="84"/>
      <c r="HYU262" s="84"/>
      <c r="HYV262" s="84"/>
      <c r="HYW262" s="84"/>
      <c r="HYX262" s="84"/>
      <c r="HYY262" s="84"/>
      <c r="HYZ262" s="84"/>
      <c r="HZA262" s="84"/>
      <c r="HZB262" s="84"/>
      <c r="HZC262" s="84"/>
      <c r="HZD262" s="84"/>
      <c r="HZE262" s="84"/>
      <c r="HZF262" s="84"/>
      <c r="HZG262" s="84"/>
      <c r="HZH262" s="84"/>
      <c r="HZI262" s="84"/>
      <c r="HZJ262" s="84"/>
      <c r="HZK262" s="84"/>
      <c r="HZL262" s="84"/>
      <c r="HZM262" s="84"/>
      <c r="HZN262" s="84"/>
      <c r="HZO262" s="84"/>
      <c r="HZP262" s="84"/>
      <c r="HZQ262" s="84"/>
      <c r="HZR262" s="84"/>
      <c r="HZS262" s="84"/>
      <c r="HZT262" s="84"/>
      <c r="HZU262" s="84"/>
      <c r="HZV262" s="84"/>
      <c r="HZW262" s="84"/>
      <c r="HZX262" s="84"/>
      <c r="HZY262" s="84"/>
      <c r="HZZ262" s="84"/>
      <c r="IAA262" s="84"/>
      <c r="IAB262" s="84"/>
      <c r="IAC262" s="84"/>
      <c r="IAD262" s="84"/>
      <c r="IAE262" s="84"/>
      <c r="IAF262" s="84"/>
      <c r="IAG262" s="84"/>
      <c r="IAH262" s="84"/>
      <c r="IAI262" s="84"/>
      <c r="IAJ262" s="84"/>
      <c r="IAK262" s="84"/>
      <c r="IAL262" s="84"/>
      <c r="IAM262" s="84"/>
      <c r="IAN262" s="84"/>
      <c r="IAO262" s="84"/>
      <c r="IAP262" s="84"/>
      <c r="IAQ262" s="84"/>
      <c r="IAR262" s="84"/>
      <c r="IAS262" s="84"/>
      <c r="IAT262" s="84"/>
      <c r="IAU262" s="84"/>
      <c r="IAV262" s="84"/>
      <c r="IAW262" s="84"/>
      <c r="IAX262" s="84"/>
      <c r="IAY262" s="84"/>
      <c r="IAZ262" s="84"/>
      <c r="IBA262" s="84"/>
      <c r="IBB262" s="84"/>
      <c r="IBC262" s="84"/>
      <c r="IBD262" s="84"/>
      <c r="IBE262" s="84"/>
      <c r="IBF262" s="84"/>
      <c r="IBG262" s="84"/>
      <c r="IBH262" s="84"/>
      <c r="IBI262" s="84"/>
      <c r="IBJ262" s="84"/>
      <c r="IBK262" s="84"/>
      <c r="IBL262" s="84"/>
      <c r="IBM262" s="84"/>
      <c r="IBN262" s="84"/>
      <c r="IBO262" s="84"/>
      <c r="IBP262" s="84"/>
      <c r="IBQ262" s="84"/>
      <c r="IBR262" s="84"/>
      <c r="IBS262" s="84"/>
      <c r="IBT262" s="84"/>
      <c r="IBU262" s="84"/>
      <c r="IBV262" s="84"/>
      <c r="IBW262" s="84"/>
      <c r="IBX262" s="84"/>
      <c r="IBY262" s="84"/>
      <c r="IBZ262" s="84"/>
      <c r="ICA262" s="84"/>
      <c r="ICB262" s="84"/>
      <c r="ICC262" s="84"/>
      <c r="ICD262" s="84"/>
      <c r="ICE262" s="84"/>
      <c r="ICF262" s="84"/>
      <c r="ICG262" s="84"/>
      <c r="ICH262" s="84"/>
      <c r="ICI262" s="84"/>
      <c r="ICJ262" s="84"/>
      <c r="ICK262" s="84"/>
      <c r="ICL262" s="84"/>
      <c r="ICM262" s="84"/>
      <c r="ICN262" s="84"/>
      <c r="ICO262" s="84"/>
      <c r="ICP262" s="84"/>
      <c r="ICQ262" s="84"/>
      <c r="ICR262" s="84"/>
      <c r="ICS262" s="84"/>
      <c r="ICT262" s="84"/>
      <c r="ICU262" s="84"/>
      <c r="ICV262" s="84"/>
      <c r="ICW262" s="84"/>
      <c r="ICX262" s="84"/>
      <c r="ICY262" s="84"/>
      <c r="ICZ262" s="84"/>
      <c r="IDA262" s="84"/>
      <c r="IDB262" s="84"/>
      <c r="IDC262" s="84"/>
      <c r="IDD262" s="84"/>
      <c r="IDE262" s="84"/>
      <c r="IDF262" s="84"/>
      <c r="IDG262" s="84"/>
      <c r="IDH262" s="84"/>
      <c r="IDI262" s="84"/>
      <c r="IDJ262" s="84"/>
      <c r="IDK262" s="84"/>
      <c r="IDL262" s="84"/>
      <c r="IDM262" s="84"/>
      <c r="IDN262" s="84"/>
      <c r="IDO262" s="84"/>
      <c r="IDP262" s="84"/>
      <c r="IDQ262" s="84"/>
      <c r="IDR262" s="84"/>
      <c r="IDS262" s="84"/>
      <c r="IDT262" s="84"/>
      <c r="IDU262" s="84"/>
      <c r="IDV262" s="84"/>
      <c r="IDW262" s="84"/>
      <c r="IDX262" s="84"/>
      <c r="IDY262" s="84"/>
      <c r="IDZ262" s="84"/>
      <c r="IEA262" s="84"/>
      <c r="IEB262" s="84"/>
      <c r="IEC262" s="84"/>
      <c r="IED262" s="84"/>
      <c r="IEE262" s="84"/>
      <c r="IEF262" s="84"/>
      <c r="IEG262" s="84"/>
      <c r="IEH262" s="84"/>
      <c r="IEI262" s="84"/>
      <c r="IEJ262" s="84"/>
      <c r="IEK262" s="84"/>
      <c r="IEL262" s="84"/>
      <c r="IEM262" s="84"/>
      <c r="IEN262" s="84"/>
      <c r="IEO262" s="84"/>
      <c r="IEP262" s="84"/>
      <c r="IEQ262" s="84"/>
      <c r="IER262" s="84"/>
      <c r="IES262" s="84"/>
      <c r="IET262" s="84"/>
      <c r="IEU262" s="84"/>
      <c r="IEV262" s="84"/>
      <c r="IEW262" s="84"/>
      <c r="IEX262" s="84"/>
      <c r="IEY262" s="84"/>
      <c r="IEZ262" s="84"/>
      <c r="IFA262" s="84"/>
      <c r="IFB262" s="84"/>
      <c r="IFC262" s="84"/>
      <c r="IFD262" s="84"/>
      <c r="IFE262" s="84"/>
      <c r="IFF262" s="84"/>
      <c r="IFG262" s="84"/>
      <c r="IFH262" s="84"/>
      <c r="IFI262" s="84"/>
      <c r="IFJ262" s="84"/>
      <c r="IFK262" s="84"/>
      <c r="IFL262" s="84"/>
      <c r="IFM262" s="84"/>
      <c r="IFN262" s="84"/>
      <c r="IFO262" s="84"/>
      <c r="IFP262" s="84"/>
      <c r="IFQ262" s="84"/>
      <c r="IFR262" s="84"/>
      <c r="IFS262" s="84"/>
      <c r="IFT262" s="84"/>
      <c r="IFU262" s="84"/>
      <c r="IFV262" s="84"/>
      <c r="IFW262" s="84"/>
      <c r="IFX262" s="84"/>
      <c r="IFY262" s="84"/>
      <c r="IFZ262" s="84"/>
      <c r="IGA262" s="84"/>
      <c r="IGB262" s="84"/>
      <c r="IGC262" s="84"/>
      <c r="IGD262" s="84"/>
      <c r="IGE262" s="84"/>
      <c r="IGF262" s="84"/>
      <c r="IGG262" s="84"/>
      <c r="IGH262" s="84"/>
      <c r="IGI262" s="84"/>
      <c r="IGJ262" s="84"/>
      <c r="IGK262" s="84"/>
      <c r="IGL262" s="84"/>
      <c r="IGM262" s="84"/>
      <c r="IGN262" s="84"/>
      <c r="IGO262" s="84"/>
      <c r="IGP262" s="84"/>
      <c r="IGQ262" s="84"/>
      <c r="IGR262" s="84"/>
      <c r="IGS262" s="84"/>
      <c r="IGT262" s="84"/>
      <c r="IGU262" s="84"/>
      <c r="IGV262" s="84"/>
      <c r="IGW262" s="84"/>
      <c r="IGX262" s="84"/>
      <c r="IGY262" s="84"/>
      <c r="IGZ262" s="84"/>
      <c r="IHA262" s="84"/>
      <c r="IHB262" s="84"/>
      <c r="IHC262" s="84"/>
      <c r="IHD262" s="84"/>
      <c r="IHE262" s="84"/>
      <c r="IHF262" s="84"/>
      <c r="IHG262" s="84"/>
      <c r="IHH262" s="84"/>
      <c r="IHI262" s="84"/>
      <c r="IHJ262" s="84"/>
      <c r="IHK262" s="84"/>
      <c r="IHL262" s="84"/>
      <c r="IHM262" s="84"/>
      <c r="IHN262" s="84"/>
      <c r="IHO262" s="84"/>
      <c r="IHP262" s="84"/>
      <c r="IHQ262" s="84"/>
      <c r="IHR262" s="84"/>
      <c r="IHS262" s="84"/>
      <c r="IHT262" s="84"/>
      <c r="IHU262" s="84"/>
      <c r="IHV262" s="84"/>
      <c r="IHW262" s="84"/>
      <c r="IHX262" s="84"/>
      <c r="IHY262" s="84"/>
      <c r="IHZ262" s="84"/>
      <c r="IIA262" s="84"/>
      <c r="IIB262" s="84"/>
      <c r="IIC262" s="84"/>
      <c r="IID262" s="84"/>
      <c r="IIE262" s="84"/>
      <c r="IIF262" s="84"/>
      <c r="IIG262" s="84"/>
      <c r="IIH262" s="84"/>
      <c r="III262" s="84"/>
      <c r="IIJ262" s="84"/>
      <c r="IIK262" s="84"/>
      <c r="IIL262" s="84"/>
      <c r="IIM262" s="84"/>
      <c r="IIN262" s="84"/>
      <c r="IIO262" s="84"/>
      <c r="IIP262" s="84"/>
      <c r="IIQ262" s="84"/>
      <c r="IIR262" s="84"/>
      <c r="IIS262" s="84"/>
      <c r="IIT262" s="84"/>
      <c r="IIU262" s="84"/>
      <c r="IIV262" s="84"/>
      <c r="IIW262" s="84"/>
      <c r="IIX262" s="84"/>
      <c r="IIY262" s="84"/>
      <c r="IIZ262" s="84"/>
      <c r="IJA262" s="84"/>
      <c r="IJB262" s="84"/>
      <c r="IJC262" s="84"/>
      <c r="IJD262" s="84"/>
      <c r="IJE262" s="84"/>
      <c r="IJF262" s="84"/>
      <c r="IJG262" s="84"/>
      <c r="IJH262" s="84"/>
      <c r="IJI262" s="84"/>
      <c r="IJJ262" s="84"/>
      <c r="IJK262" s="84"/>
      <c r="IJL262" s="84"/>
      <c r="IJM262" s="84"/>
      <c r="IJN262" s="84"/>
      <c r="IJO262" s="84"/>
      <c r="IJP262" s="84"/>
      <c r="IJQ262" s="84"/>
      <c r="IJR262" s="84"/>
      <c r="IJS262" s="84"/>
      <c r="IJT262" s="84"/>
      <c r="IJU262" s="84"/>
      <c r="IJV262" s="84"/>
      <c r="IJW262" s="84"/>
      <c r="IJX262" s="84"/>
      <c r="IJY262" s="84"/>
      <c r="IJZ262" s="84"/>
      <c r="IKA262" s="84"/>
      <c r="IKB262" s="84"/>
      <c r="IKC262" s="84"/>
      <c r="IKD262" s="84"/>
      <c r="IKE262" s="84"/>
      <c r="IKF262" s="84"/>
      <c r="IKG262" s="84"/>
      <c r="IKH262" s="84"/>
      <c r="IKI262" s="84"/>
      <c r="IKJ262" s="84"/>
      <c r="IKK262" s="84"/>
      <c r="IKL262" s="84"/>
      <c r="IKM262" s="84"/>
      <c r="IKN262" s="84"/>
      <c r="IKO262" s="84"/>
      <c r="IKP262" s="84"/>
      <c r="IKQ262" s="84"/>
      <c r="IKR262" s="84"/>
      <c r="IKS262" s="84"/>
      <c r="IKT262" s="84"/>
      <c r="IKU262" s="84"/>
      <c r="IKV262" s="84"/>
      <c r="IKW262" s="84"/>
      <c r="IKX262" s="84"/>
      <c r="IKY262" s="84"/>
      <c r="IKZ262" s="84"/>
      <c r="ILA262" s="84"/>
      <c r="ILB262" s="84"/>
      <c r="ILC262" s="84"/>
      <c r="ILD262" s="84"/>
      <c r="ILE262" s="84"/>
      <c r="ILF262" s="84"/>
      <c r="ILG262" s="84"/>
      <c r="ILH262" s="84"/>
      <c r="ILI262" s="84"/>
      <c r="ILJ262" s="84"/>
      <c r="ILK262" s="84"/>
      <c r="ILL262" s="84"/>
      <c r="ILM262" s="84"/>
      <c r="ILN262" s="84"/>
      <c r="ILO262" s="84"/>
      <c r="ILP262" s="84"/>
      <c r="ILQ262" s="84"/>
      <c r="ILR262" s="84"/>
      <c r="ILS262" s="84"/>
      <c r="ILT262" s="84"/>
      <c r="ILU262" s="84"/>
      <c r="ILV262" s="84"/>
      <c r="ILW262" s="84"/>
      <c r="ILX262" s="84"/>
      <c r="ILY262" s="84"/>
      <c r="ILZ262" s="84"/>
      <c r="IMA262" s="84"/>
      <c r="IMB262" s="84"/>
      <c r="IMC262" s="84"/>
      <c r="IMD262" s="84"/>
      <c r="IME262" s="84"/>
      <c r="IMF262" s="84"/>
      <c r="IMG262" s="84"/>
      <c r="IMH262" s="84"/>
      <c r="IMI262" s="84"/>
      <c r="IMJ262" s="84"/>
      <c r="IMK262" s="84"/>
      <c r="IML262" s="84"/>
      <c r="IMM262" s="84"/>
      <c r="IMN262" s="84"/>
      <c r="IMO262" s="84"/>
      <c r="IMP262" s="84"/>
      <c r="IMQ262" s="84"/>
      <c r="IMR262" s="84"/>
      <c r="IMS262" s="84"/>
      <c r="IMT262" s="84"/>
      <c r="IMU262" s="84"/>
      <c r="IMV262" s="84"/>
      <c r="IMW262" s="84"/>
      <c r="IMX262" s="84"/>
      <c r="IMY262" s="84"/>
      <c r="IMZ262" s="84"/>
      <c r="INA262" s="84"/>
      <c r="INB262" s="84"/>
      <c r="INC262" s="84"/>
      <c r="IND262" s="84"/>
      <c r="INE262" s="84"/>
      <c r="INF262" s="84"/>
      <c r="ING262" s="84"/>
      <c r="INH262" s="84"/>
      <c r="INI262" s="84"/>
      <c r="INJ262" s="84"/>
      <c r="INK262" s="84"/>
      <c r="INL262" s="84"/>
      <c r="INM262" s="84"/>
      <c r="INN262" s="84"/>
      <c r="INO262" s="84"/>
      <c r="INP262" s="84"/>
      <c r="INQ262" s="84"/>
      <c r="INR262" s="84"/>
      <c r="INS262" s="84"/>
      <c r="INT262" s="84"/>
      <c r="INU262" s="84"/>
      <c r="INV262" s="84"/>
      <c r="INW262" s="84"/>
      <c r="INX262" s="84"/>
      <c r="INY262" s="84"/>
      <c r="INZ262" s="84"/>
      <c r="IOA262" s="84"/>
      <c r="IOB262" s="84"/>
      <c r="IOC262" s="84"/>
      <c r="IOD262" s="84"/>
      <c r="IOE262" s="84"/>
      <c r="IOF262" s="84"/>
      <c r="IOG262" s="84"/>
      <c r="IOH262" s="84"/>
      <c r="IOI262" s="84"/>
      <c r="IOJ262" s="84"/>
      <c r="IOK262" s="84"/>
      <c r="IOL262" s="84"/>
      <c r="IOM262" s="84"/>
      <c r="ION262" s="84"/>
      <c r="IOO262" s="84"/>
      <c r="IOP262" s="84"/>
      <c r="IOQ262" s="84"/>
      <c r="IOR262" s="84"/>
      <c r="IOS262" s="84"/>
      <c r="IOT262" s="84"/>
      <c r="IOU262" s="84"/>
      <c r="IOV262" s="84"/>
      <c r="IOW262" s="84"/>
      <c r="IOX262" s="84"/>
      <c r="IOY262" s="84"/>
      <c r="IOZ262" s="84"/>
      <c r="IPA262" s="84"/>
      <c r="IPB262" s="84"/>
      <c r="IPC262" s="84"/>
      <c r="IPD262" s="84"/>
      <c r="IPE262" s="84"/>
      <c r="IPF262" s="84"/>
      <c r="IPG262" s="84"/>
      <c r="IPH262" s="84"/>
      <c r="IPI262" s="84"/>
      <c r="IPJ262" s="84"/>
      <c r="IPK262" s="84"/>
      <c r="IPL262" s="84"/>
      <c r="IPM262" s="84"/>
      <c r="IPN262" s="84"/>
      <c r="IPO262" s="84"/>
      <c r="IPP262" s="84"/>
      <c r="IPQ262" s="84"/>
      <c r="IPR262" s="84"/>
      <c r="IPS262" s="84"/>
      <c r="IPT262" s="84"/>
      <c r="IPU262" s="84"/>
      <c r="IPV262" s="84"/>
      <c r="IPW262" s="84"/>
      <c r="IPX262" s="84"/>
      <c r="IPY262" s="84"/>
      <c r="IPZ262" s="84"/>
      <c r="IQA262" s="84"/>
      <c r="IQB262" s="84"/>
      <c r="IQC262" s="84"/>
      <c r="IQD262" s="84"/>
      <c r="IQE262" s="84"/>
      <c r="IQF262" s="84"/>
      <c r="IQG262" s="84"/>
      <c r="IQH262" s="84"/>
      <c r="IQI262" s="84"/>
      <c r="IQJ262" s="84"/>
      <c r="IQK262" s="84"/>
      <c r="IQL262" s="84"/>
      <c r="IQM262" s="84"/>
      <c r="IQN262" s="84"/>
      <c r="IQO262" s="84"/>
      <c r="IQP262" s="84"/>
      <c r="IQQ262" s="84"/>
      <c r="IQR262" s="84"/>
      <c r="IQS262" s="84"/>
      <c r="IQT262" s="84"/>
      <c r="IQU262" s="84"/>
      <c r="IQV262" s="84"/>
      <c r="IQW262" s="84"/>
      <c r="IQX262" s="84"/>
      <c r="IQY262" s="84"/>
      <c r="IQZ262" s="84"/>
      <c r="IRA262" s="84"/>
      <c r="IRB262" s="84"/>
      <c r="IRC262" s="84"/>
      <c r="IRD262" s="84"/>
      <c r="IRE262" s="84"/>
      <c r="IRF262" s="84"/>
      <c r="IRG262" s="84"/>
      <c r="IRH262" s="84"/>
      <c r="IRI262" s="84"/>
      <c r="IRJ262" s="84"/>
      <c r="IRK262" s="84"/>
      <c r="IRL262" s="84"/>
      <c r="IRM262" s="84"/>
      <c r="IRN262" s="84"/>
      <c r="IRO262" s="84"/>
      <c r="IRP262" s="84"/>
      <c r="IRQ262" s="84"/>
      <c r="IRR262" s="84"/>
      <c r="IRS262" s="84"/>
      <c r="IRT262" s="84"/>
      <c r="IRU262" s="84"/>
      <c r="IRV262" s="84"/>
      <c r="IRW262" s="84"/>
      <c r="IRX262" s="84"/>
      <c r="IRY262" s="84"/>
      <c r="IRZ262" s="84"/>
      <c r="ISA262" s="84"/>
      <c r="ISB262" s="84"/>
      <c r="ISC262" s="84"/>
      <c r="ISD262" s="84"/>
      <c r="ISE262" s="84"/>
      <c r="ISF262" s="84"/>
      <c r="ISG262" s="84"/>
      <c r="ISH262" s="84"/>
      <c r="ISI262" s="84"/>
      <c r="ISJ262" s="84"/>
      <c r="ISK262" s="84"/>
      <c r="ISL262" s="84"/>
      <c r="ISM262" s="84"/>
      <c r="ISN262" s="84"/>
      <c r="ISO262" s="84"/>
      <c r="ISP262" s="84"/>
      <c r="ISQ262" s="84"/>
      <c r="ISR262" s="84"/>
      <c r="ISS262" s="84"/>
      <c r="IST262" s="84"/>
      <c r="ISU262" s="84"/>
      <c r="ISV262" s="84"/>
      <c r="ISW262" s="84"/>
      <c r="ISX262" s="84"/>
      <c r="ISY262" s="84"/>
      <c r="ISZ262" s="84"/>
      <c r="ITA262" s="84"/>
      <c r="ITB262" s="84"/>
      <c r="ITC262" s="84"/>
      <c r="ITD262" s="84"/>
      <c r="ITE262" s="84"/>
      <c r="ITF262" s="84"/>
      <c r="ITG262" s="84"/>
      <c r="ITH262" s="84"/>
      <c r="ITI262" s="84"/>
      <c r="ITJ262" s="84"/>
      <c r="ITK262" s="84"/>
      <c r="ITL262" s="84"/>
      <c r="ITM262" s="84"/>
      <c r="ITN262" s="84"/>
      <c r="ITO262" s="84"/>
      <c r="ITP262" s="84"/>
      <c r="ITQ262" s="84"/>
      <c r="ITR262" s="84"/>
      <c r="ITS262" s="84"/>
      <c r="ITT262" s="84"/>
      <c r="ITU262" s="84"/>
      <c r="ITV262" s="84"/>
      <c r="ITW262" s="84"/>
      <c r="ITX262" s="84"/>
      <c r="ITY262" s="84"/>
      <c r="ITZ262" s="84"/>
      <c r="IUA262" s="84"/>
      <c r="IUB262" s="84"/>
      <c r="IUC262" s="84"/>
      <c r="IUD262" s="84"/>
      <c r="IUE262" s="84"/>
      <c r="IUF262" s="84"/>
      <c r="IUG262" s="84"/>
      <c r="IUH262" s="84"/>
      <c r="IUI262" s="84"/>
      <c r="IUJ262" s="84"/>
      <c r="IUK262" s="84"/>
      <c r="IUL262" s="84"/>
      <c r="IUM262" s="84"/>
      <c r="IUN262" s="84"/>
      <c r="IUO262" s="84"/>
      <c r="IUP262" s="84"/>
      <c r="IUQ262" s="84"/>
      <c r="IUR262" s="84"/>
      <c r="IUS262" s="84"/>
      <c r="IUT262" s="84"/>
      <c r="IUU262" s="84"/>
      <c r="IUV262" s="84"/>
      <c r="IUW262" s="84"/>
      <c r="IUX262" s="84"/>
      <c r="IUY262" s="84"/>
      <c r="IUZ262" s="84"/>
      <c r="IVA262" s="84"/>
      <c r="IVB262" s="84"/>
      <c r="IVC262" s="84"/>
      <c r="IVD262" s="84"/>
      <c r="IVE262" s="84"/>
      <c r="IVF262" s="84"/>
      <c r="IVG262" s="84"/>
      <c r="IVH262" s="84"/>
      <c r="IVI262" s="84"/>
      <c r="IVJ262" s="84"/>
      <c r="IVK262" s="84"/>
      <c r="IVL262" s="84"/>
      <c r="IVM262" s="84"/>
      <c r="IVN262" s="84"/>
      <c r="IVO262" s="84"/>
      <c r="IVP262" s="84"/>
      <c r="IVQ262" s="84"/>
      <c r="IVR262" s="84"/>
      <c r="IVS262" s="84"/>
      <c r="IVT262" s="84"/>
      <c r="IVU262" s="84"/>
      <c r="IVV262" s="84"/>
      <c r="IVW262" s="84"/>
      <c r="IVX262" s="84"/>
      <c r="IVY262" s="84"/>
      <c r="IVZ262" s="84"/>
      <c r="IWA262" s="84"/>
      <c r="IWB262" s="84"/>
      <c r="IWC262" s="84"/>
      <c r="IWD262" s="84"/>
      <c r="IWE262" s="84"/>
      <c r="IWF262" s="84"/>
      <c r="IWG262" s="84"/>
      <c r="IWH262" s="84"/>
      <c r="IWI262" s="84"/>
      <c r="IWJ262" s="84"/>
      <c r="IWK262" s="84"/>
      <c r="IWL262" s="84"/>
      <c r="IWM262" s="84"/>
      <c r="IWN262" s="84"/>
      <c r="IWO262" s="84"/>
      <c r="IWP262" s="84"/>
      <c r="IWQ262" s="84"/>
      <c r="IWR262" s="84"/>
      <c r="IWS262" s="84"/>
      <c r="IWT262" s="84"/>
      <c r="IWU262" s="84"/>
      <c r="IWV262" s="84"/>
      <c r="IWW262" s="84"/>
      <c r="IWX262" s="84"/>
      <c r="IWY262" s="84"/>
      <c r="IWZ262" s="84"/>
      <c r="IXA262" s="84"/>
      <c r="IXB262" s="84"/>
      <c r="IXC262" s="84"/>
      <c r="IXD262" s="84"/>
      <c r="IXE262" s="84"/>
      <c r="IXF262" s="84"/>
      <c r="IXG262" s="84"/>
      <c r="IXH262" s="84"/>
      <c r="IXI262" s="84"/>
      <c r="IXJ262" s="84"/>
      <c r="IXK262" s="84"/>
      <c r="IXL262" s="84"/>
      <c r="IXM262" s="84"/>
      <c r="IXN262" s="84"/>
      <c r="IXO262" s="84"/>
      <c r="IXP262" s="84"/>
      <c r="IXQ262" s="84"/>
      <c r="IXR262" s="84"/>
      <c r="IXS262" s="84"/>
      <c r="IXT262" s="84"/>
      <c r="IXU262" s="84"/>
      <c r="IXV262" s="84"/>
      <c r="IXW262" s="84"/>
      <c r="IXX262" s="84"/>
      <c r="IXY262" s="84"/>
      <c r="IXZ262" s="84"/>
      <c r="IYA262" s="84"/>
      <c r="IYB262" s="84"/>
      <c r="IYC262" s="84"/>
      <c r="IYD262" s="84"/>
      <c r="IYE262" s="84"/>
      <c r="IYF262" s="84"/>
      <c r="IYG262" s="84"/>
      <c r="IYH262" s="84"/>
      <c r="IYI262" s="84"/>
      <c r="IYJ262" s="84"/>
      <c r="IYK262" s="84"/>
      <c r="IYL262" s="84"/>
      <c r="IYM262" s="84"/>
      <c r="IYN262" s="84"/>
      <c r="IYO262" s="84"/>
      <c r="IYP262" s="84"/>
      <c r="IYQ262" s="84"/>
      <c r="IYR262" s="84"/>
      <c r="IYS262" s="84"/>
      <c r="IYT262" s="84"/>
      <c r="IYU262" s="84"/>
      <c r="IYV262" s="84"/>
      <c r="IYW262" s="84"/>
      <c r="IYX262" s="84"/>
      <c r="IYY262" s="84"/>
      <c r="IYZ262" s="84"/>
      <c r="IZA262" s="84"/>
      <c r="IZB262" s="84"/>
      <c r="IZC262" s="84"/>
      <c r="IZD262" s="84"/>
      <c r="IZE262" s="84"/>
      <c r="IZF262" s="84"/>
      <c r="IZG262" s="84"/>
      <c r="IZH262" s="84"/>
      <c r="IZI262" s="84"/>
      <c r="IZJ262" s="84"/>
      <c r="IZK262" s="84"/>
      <c r="IZL262" s="84"/>
      <c r="IZM262" s="84"/>
      <c r="IZN262" s="84"/>
      <c r="IZO262" s="84"/>
      <c r="IZP262" s="84"/>
      <c r="IZQ262" s="84"/>
      <c r="IZR262" s="84"/>
      <c r="IZS262" s="84"/>
      <c r="IZT262" s="84"/>
      <c r="IZU262" s="84"/>
      <c r="IZV262" s="84"/>
      <c r="IZW262" s="84"/>
      <c r="IZX262" s="84"/>
      <c r="IZY262" s="84"/>
      <c r="IZZ262" s="84"/>
      <c r="JAA262" s="84"/>
      <c r="JAB262" s="84"/>
      <c r="JAC262" s="84"/>
      <c r="JAD262" s="84"/>
      <c r="JAE262" s="84"/>
      <c r="JAF262" s="84"/>
      <c r="JAG262" s="84"/>
      <c r="JAH262" s="84"/>
      <c r="JAI262" s="84"/>
      <c r="JAJ262" s="84"/>
      <c r="JAK262" s="84"/>
      <c r="JAL262" s="84"/>
      <c r="JAM262" s="84"/>
      <c r="JAN262" s="84"/>
      <c r="JAO262" s="84"/>
      <c r="JAP262" s="84"/>
      <c r="JAQ262" s="84"/>
      <c r="JAR262" s="84"/>
      <c r="JAS262" s="84"/>
      <c r="JAT262" s="84"/>
      <c r="JAU262" s="84"/>
      <c r="JAV262" s="84"/>
      <c r="JAW262" s="84"/>
      <c r="JAX262" s="84"/>
      <c r="JAY262" s="84"/>
      <c r="JAZ262" s="84"/>
      <c r="JBA262" s="84"/>
      <c r="JBB262" s="84"/>
      <c r="JBC262" s="84"/>
      <c r="JBD262" s="84"/>
      <c r="JBE262" s="84"/>
      <c r="JBF262" s="84"/>
      <c r="JBG262" s="84"/>
      <c r="JBH262" s="84"/>
      <c r="JBI262" s="84"/>
      <c r="JBJ262" s="84"/>
      <c r="JBK262" s="84"/>
      <c r="JBL262" s="84"/>
      <c r="JBM262" s="84"/>
      <c r="JBN262" s="84"/>
      <c r="JBO262" s="84"/>
      <c r="JBP262" s="84"/>
      <c r="JBQ262" s="84"/>
      <c r="JBR262" s="84"/>
      <c r="JBS262" s="84"/>
      <c r="JBT262" s="84"/>
      <c r="JBU262" s="84"/>
      <c r="JBV262" s="84"/>
      <c r="JBW262" s="84"/>
      <c r="JBX262" s="84"/>
      <c r="JBY262" s="84"/>
      <c r="JBZ262" s="84"/>
      <c r="JCA262" s="84"/>
      <c r="JCB262" s="84"/>
      <c r="JCC262" s="84"/>
      <c r="JCD262" s="84"/>
      <c r="JCE262" s="84"/>
      <c r="JCF262" s="84"/>
      <c r="JCG262" s="84"/>
      <c r="JCH262" s="84"/>
      <c r="JCI262" s="84"/>
      <c r="JCJ262" s="84"/>
      <c r="JCK262" s="84"/>
      <c r="JCL262" s="84"/>
      <c r="JCM262" s="84"/>
      <c r="JCN262" s="84"/>
      <c r="JCO262" s="84"/>
      <c r="JCP262" s="84"/>
      <c r="JCQ262" s="84"/>
      <c r="JCR262" s="84"/>
      <c r="JCS262" s="84"/>
      <c r="JCT262" s="84"/>
      <c r="JCU262" s="84"/>
      <c r="JCV262" s="84"/>
      <c r="JCW262" s="84"/>
      <c r="JCX262" s="84"/>
      <c r="JCY262" s="84"/>
      <c r="JCZ262" s="84"/>
      <c r="JDA262" s="84"/>
      <c r="JDB262" s="84"/>
      <c r="JDC262" s="84"/>
      <c r="JDD262" s="84"/>
      <c r="JDE262" s="84"/>
      <c r="JDF262" s="84"/>
      <c r="JDG262" s="84"/>
      <c r="JDH262" s="84"/>
      <c r="JDI262" s="84"/>
      <c r="JDJ262" s="84"/>
      <c r="JDK262" s="84"/>
      <c r="JDL262" s="84"/>
      <c r="JDM262" s="84"/>
      <c r="JDN262" s="84"/>
      <c r="JDO262" s="84"/>
      <c r="JDP262" s="84"/>
      <c r="JDQ262" s="84"/>
      <c r="JDR262" s="84"/>
      <c r="JDS262" s="84"/>
      <c r="JDT262" s="84"/>
      <c r="JDU262" s="84"/>
      <c r="JDV262" s="84"/>
      <c r="JDW262" s="84"/>
      <c r="JDX262" s="84"/>
      <c r="JDY262" s="84"/>
      <c r="JDZ262" s="84"/>
      <c r="JEA262" s="84"/>
      <c r="JEB262" s="84"/>
      <c r="JEC262" s="84"/>
      <c r="JED262" s="84"/>
      <c r="JEE262" s="84"/>
      <c r="JEF262" s="84"/>
      <c r="JEG262" s="84"/>
      <c r="JEH262" s="84"/>
      <c r="JEI262" s="84"/>
      <c r="JEJ262" s="84"/>
      <c r="JEK262" s="84"/>
      <c r="JEL262" s="84"/>
      <c r="JEM262" s="84"/>
      <c r="JEN262" s="84"/>
      <c r="JEO262" s="84"/>
      <c r="JEP262" s="84"/>
      <c r="JEQ262" s="84"/>
      <c r="JER262" s="84"/>
      <c r="JES262" s="84"/>
      <c r="JET262" s="84"/>
      <c r="JEU262" s="84"/>
      <c r="JEV262" s="84"/>
      <c r="JEW262" s="84"/>
      <c r="JEX262" s="84"/>
      <c r="JEY262" s="84"/>
      <c r="JEZ262" s="84"/>
      <c r="JFA262" s="84"/>
      <c r="JFB262" s="84"/>
      <c r="JFC262" s="84"/>
      <c r="JFD262" s="84"/>
      <c r="JFE262" s="84"/>
      <c r="JFF262" s="84"/>
      <c r="JFG262" s="84"/>
      <c r="JFH262" s="84"/>
      <c r="JFI262" s="84"/>
      <c r="JFJ262" s="84"/>
      <c r="JFK262" s="84"/>
      <c r="JFL262" s="84"/>
      <c r="JFM262" s="84"/>
      <c r="JFN262" s="84"/>
      <c r="JFO262" s="84"/>
      <c r="JFP262" s="84"/>
      <c r="JFQ262" s="84"/>
      <c r="JFR262" s="84"/>
      <c r="JFS262" s="84"/>
      <c r="JFT262" s="84"/>
      <c r="JFU262" s="84"/>
      <c r="JFV262" s="84"/>
      <c r="JFW262" s="84"/>
      <c r="JFX262" s="84"/>
      <c r="JFY262" s="84"/>
      <c r="JFZ262" s="84"/>
      <c r="JGA262" s="84"/>
      <c r="JGB262" s="84"/>
      <c r="JGC262" s="84"/>
      <c r="JGD262" s="84"/>
      <c r="JGE262" s="84"/>
      <c r="JGF262" s="84"/>
      <c r="JGG262" s="84"/>
      <c r="JGH262" s="84"/>
      <c r="JGI262" s="84"/>
      <c r="JGJ262" s="84"/>
      <c r="JGK262" s="84"/>
      <c r="JGL262" s="84"/>
      <c r="JGM262" s="84"/>
      <c r="JGN262" s="84"/>
      <c r="JGO262" s="84"/>
      <c r="JGP262" s="84"/>
      <c r="JGQ262" s="84"/>
      <c r="JGR262" s="84"/>
      <c r="JGS262" s="84"/>
      <c r="JGT262" s="84"/>
      <c r="JGU262" s="84"/>
      <c r="JGV262" s="84"/>
      <c r="JGW262" s="84"/>
      <c r="JGX262" s="84"/>
      <c r="JGY262" s="84"/>
      <c r="JGZ262" s="84"/>
      <c r="JHA262" s="84"/>
      <c r="JHB262" s="84"/>
      <c r="JHC262" s="84"/>
      <c r="JHD262" s="84"/>
      <c r="JHE262" s="84"/>
      <c r="JHF262" s="84"/>
      <c r="JHG262" s="84"/>
      <c r="JHH262" s="84"/>
      <c r="JHI262" s="84"/>
      <c r="JHJ262" s="84"/>
      <c r="JHK262" s="84"/>
      <c r="JHL262" s="84"/>
      <c r="JHM262" s="84"/>
      <c r="JHN262" s="84"/>
      <c r="JHO262" s="84"/>
      <c r="JHP262" s="84"/>
      <c r="JHQ262" s="84"/>
      <c r="JHR262" s="84"/>
      <c r="JHS262" s="84"/>
      <c r="JHT262" s="84"/>
      <c r="JHU262" s="84"/>
      <c r="JHV262" s="84"/>
      <c r="JHW262" s="84"/>
      <c r="JHX262" s="84"/>
      <c r="JHY262" s="84"/>
      <c r="JHZ262" s="84"/>
      <c r="JIA262" s="84"/>
      <c r="JIB262" s="84"/>
      <c r="JIC262" s="84"/>
      <c r="JID262" s="84"/>
      <c r="JIE262" s="84"/>
      <c r="JIF262" s="84"/>
      <c r="JIG262" s="84"/>
      <c r="JIH262" s="84"/>
      <c r="JII262" s="84"/>
      <c r="JIJ262" s="84"/>
      <c r="JIK262" s="84"/>
      <c r="JIL262" s="84"/>
      <c r="JIM262" s="84"/>
      <c r="JIN262" s="84"/>
      <c r="JIO262" s="84"/>
      <c r="JIP262" s="84"/>
      <c r="JIQ262" s="84"/>
      <c r="JIR262" s="84"/>
      <c r="JIS262" s="84"/>
      <c r="JIT262" s="84"/>
      <c r="JIU262" s="84"/>
      <c r="JIV262" s="84"/>
      <c r="JIW262" s="84"/>
      <c r="JIX262" s="84"/>
      <c r="JIY262" s="84"/>
      <c r="JIZ262" s="84"/>
      <c r="JJA262" s="84"/>
      <c r="JJB262" s="84"/>
      <c r="JJC262" s="84"/>
      <c r="JJD262" s="84"/>
      <c r="JJE262" s="84"/>
      <c r="JJF262" s="84"/>
      <c r="JJG262" s="84"/>
      <c r="JJH262" s="84"/>
      <c r="JJI262" s="84"/>
      <c r="JJJ262" s="84"/>
      <c r="JJK262" s="84"/>
      <c r="JJL262" s="84"/>
      <c r="JJM262" s="84"/>
      <c r="JJN262" s="84"/>
      <c r="JJO262" s="84"/>
      <c r="JJP262" s="84"/>
      <c r="JJQ262" s="84"/>
      <c r="JJR262" s="84"/>
      <c r="JJS262" s="84"/>
      <c r="JJT262" s="84"/>
      <c r="JJU262" s="84"/>
      <c r="JJV262" s="84"/>
      <c r="JJW262" s="84"/>
      <c r="JJX262" s="84"/>
      <c r="JJY262" s="84"/>
      <c r="JJZ262" s="84"/>
      <c r="JKA262" s="84"/>
      <c r="JKB262" s="84"/>
      <c r="JKC262" s="84"/>
      <c r="JKD262" s="84"/>
      <c r="JKE262" s="84"/>
      <c r="JKF262" s="84"/>
      <c r="JKG262" s="84"/>
      <c r="JKH262" s="84"/>
      <c r="JKI262" s="84"/>
      <c r="JKJ262" s="84"/>
      <c r="JKK262" s="84"/>
      <c r="JKL262" s="84"/>
      <c r="JKM262" s="84"/>
      <c r="JKN262" s="84"/>
      <c r="JKO262" s="84"/>
      <c r="JKP262" s="84"/>
      <c r="JKQ262" s="84"/>
      <c r="JKR262" s="84"/>
      <c r="JKS262" s="84"/>
      <c r="JKT262" s="84"/>
      <c r="JKU262" s="84"/>
      <c r="JKV262" s="84"/>
      <c r="JKW262" s="84"/>
      <c r="JKX262" s="84"/>
      <c r="JKY262" s="84"/>
      <c r="JKZ262" s="84"/>
      <c r="JLA262" s="84"/>
      <c r="JLB262" s="84"/>
      <c r="JLC262" s="84"/>
      <c r="JLD262" s="84"/>
      <c r="JLE262" s="84"/>
      <c r="JLF262" s="84"/>
      <c r="JLG262" s="84"/>
      <c r="JLH262" s="84"/>
      <c r="JLI262" s="84"/>
      <c r="JLJ262" s="84"/>
      <c r="JLK262" s="84"/>
      <c r="JLL262" s="84"/>
      <c r="JLM262" s="84"/>
      <c r="JLN262" s="84"/>
      <c r="JLO262" s="84"/>
      <c r="JLP262" s="84"/>
      <c r="JLQ262" s="84"/>
      <c r="JLR262" s="84"/>
      <c r="JLS262" s="84"/>
      <c r="JLT262" s="84"/>
      <c r="JLU262" s="84"/>
      <c r="JLV262" s="84"/>
      <c r="JLW262" s="84"/>
      <c r="JLX262" s="84"/>
      <c r="JLY262" s="84"/>
      <c r="JLZ262" s="84"/>
      <c r="JMA262" s="84"/>
      <c r="JMB262" s="84"/>
      <c r="JMC262" s="84"/>
      <c r="JMD262" s="84"/>
      <c r="JME262" s="84"/>
      <c r="JMF262" s="84"/>
      <c r="JMG262" s="84"/>
      <c r="JMH262" s="84"/>
      <c r="JMI262" s="84"/>
      <c r="JMJ262" s="84"/>
      <c r="JMK262" s="84"/>
      <c r="JML262" s="84"/>
      <c r="JMM262" s="84"/>
      <c r="JMN262" s="84"/>
      <c r="JMO262" s="84"/>
      <c r="JMP262" s="84"/>
      <c r="JMQ262" s="84"/>
      <c r="JMR262" s="84"/>
      <c r="JMS262" s="84"/>
      <c r="JMT262" s="84"/>
      <c r="JMU262" s="84"/>
      <c r="JMV262" s="84"/>
      <c r="JMW262" s="84"/>
      <c r="JMX262" s="84"/>
      <c r="JMY262" s="84"/>
      <c r="JMZ262" s="84"/>
      <c r="JNA262" s="84"/>
      <c r="JNB262" s="84"/>
      <c r="JNC262" s="84"/>
      <c r="JND262" s="84"/>
      <c r="JNE262" s="84"/>
      <c r="JNF262" s="84"/>
      <c r="JNG262" s="84"/>
      <c r="JNH262" s="84"/>
      <c r="JNI262" s="84"/>
      <c r="JNJ262" s="84"/>
      <c r="JNK262" s="84"/>
      <c r="JNL262" s="84"/>
      <c r="JNM262" s="84"/>
      <c r="JNN262" s="84"/>
      <c r="JNO262" s="84"/>
      <c r="JNP262" s="84"/>
      <c r="JNQ262" s="84"/>
      <c r="JNR262" s="84"/>
      <c r="JNS262" s="84"/>
      <c r="JNT262" s="84"/>
      <c r="JNU262" s="84"/>
      <c r="JNV262" s="84"/>
      <c r="JNW262" s="84"/>
      <c r="JNX262" s="84"/>
      <c r="JNY262" s="84"/>
      <c r="JNZ262" s="84"/>
      <c r="JOA262" s="84"/>
      <c r="JOB262" s="84"/>
      <c r="JOC262" s="84"/>
      <c r="JOD262" s="84"/>
      <c r="JOE262" s="84"/>
      <c r="JOF262" s="84"/>
      <c r="JOG262" s="84"/>
      <c r="JOH262" s="84"/>
      <c r="JOI262" s="84"/>
      <c r="JOJ262" s="84"/>
      <c r="JOK262" s="84"/>
      <c r="JOL262" s="84"/>
      <c r="JOM262" s="84"/>
      <c r="JON262" s="84"/>
      <c r="JOO262" s="84"/>
      <c r="JOP262" s="84"/>
      <c r="JOQ262" s="84"/>
      <c r="JOR262" s="84"/>
      <c r="JOS262" s="84"/>
      <c r="JOT262" s="84"/>
      <c r="JOU262" s="84"/>
      <c r="JOV262" s="84"/>
      <c r="JOW262" s="84"/>
      <c r="JOX262" s="84"/>
      <c r="JOY262" s="84"/>
      <c r="JOZ262" s="84"/>
      <c r="JPA262" s="84"/>
      <c r="JPB262" s="84"/>
      <c r="JPC262" s="84"/>
      <c r="JPD262" s="84"/>
      <c r="JPE262" s="84"/>
      <c r="JPF262" s="84"/>
      <c r="JPG262" s="84"/>
      <c r="JPH262" s="84"/>
      <c r="JPI262" s="84"/>
      <c r="JPJ262" s="84"/>
      <c r="JPK262" s="84"/>
      <c r="JPL262" s="84"/>
      <c r="JPM262" s="84"/>
      <c r="JPN262" s="84"/>
      <c r="JPO262" s="84"/>
      <c r="JPP262" s="84"/>
      <c r="JPQ262" s="84"/>
      <c r="JPR262" s="84"/>
      <c r="JPS262" s="84"/>
      <c r="JPT262" s="84"/>
      <c r="JPU262" s="84"/>
      <c r="JPV262" s="84"/>
      <c r="JPW262" s="84"/>
      <c r="JPX262" s="84"/>
      <c r="JPY262" s="84"/>
      <c r="JPZ262" s="84"/>
      <c r="JQA262" s="84"/>
      <c r="JQB262" s="84"/>
      <c r="JQC262" s="84"/>
      <c r="JQD262" s="84"/>
      <c r="JQE262" s="84"/>
      <c r="JQF262" s="84"/>
      <c r="JQG262" s="84"/>
      <c r="JQH262" s="84"/>
      <c r="JQI262" s="84"/>
      <c r="JQJ262" s="84"/>
      <c r="JQK262" s="84"/>
      <c r="JQL262" s="84"/>
      <c r="JQM262" s="84"/>
      <c r="JQN262" s="84"/>
      <c r="JQO262" s="84"/>
      <c r="JQP262" s="84"/>
      <c r="JQQ262" s="84"/>
      <c r="JQR262" s="84"/>
      <c r="JQS262" s="84"/>
      <c r="JQT262" s="84"/>
      <c r="JQU262" s="84"/>
      <c r="JQV262" s="84"/>
      <c r="JQW262" s="84"/>
      <c r="JQX262" s="84"/>
      <c r="JQY262" s="84"/>
      <c r="JQZ262" s="84"/>
      <c r="JRA262" s="84"/>
      <c r="JRB262" s="84"/>
      <c r="JRC262" s="84"/>
      <c r="JRD262" s="84"/>
      <c r="JRE262" s="84"/>
      <c r="JRF262" s="84"/>
      <c r="JRG262" s="84"/>
      <c r="JRH262" s="84"/>
      <c r="JRI262" s="84"/>
      <c r="JRJ262" s="84"/>
      <c r="JRK262" s="84"/>
      <c r="JRL262" s="84"/>
      <c r="JRM262" s="84"/>
      <c r="JRN262" s="84"/>
      <c r="JRO262" s="84"/>
      <c r="JRP262" s="84"/>
      <c r="JRQ262" s="84"/>
      <c r="JRR262" s="84"/>
      <c r="JRS262" s="84"/>
      <c r="JRT262" s="84"/>
      <c r="JRU262" s="84"/>
      <c r="JRV262" s="84"/>
      <c r="JRW262" s="84"/>
      <c r="JRX262" s="84"/>
      <c r="JRY262" s="84"/>
      <c r="JRZ262" s="84"/>
      <c r="JSA262" s="84"/>
      <c r="JSB262" s="84"/>
      <c r="JSC262" s="84"/>
      <c r="JSD262" s="84"/>
      <c r="JSE262" s="84"/>
      <c r="JSF262" s="84"/>
      <c r="JSG262" s="84"/>
      <c r="JSH262" s="84"/>
      <c r="JSI262" s="84"/>
      <c r="JSJ262" s="84"/>
      <c r="JSK262" s="84"/>
      <c r="JSL262" s="84"/>
      <c r="JSM262" s="84"/>
      <c r="JSN262" s="84"/>
      <c r="JSO262" s="84"/>
      <c r="JSP262" s="84"/>
      <c r="JSQ262" s="84"/>
      <c r="JSR262" s="84"/>
      <c r="JSS262" s="84"/>
      <c r="JST262" s="84"/>
      <c r="JSU262" s="84"/>
      <c r="JSV262" s="84"/>
      <c r="JSW262" s="84"/>
      <c r="JSX262" s="84"/>
      <c r="JSY262" s="84"/>
      <c r="JSZ262" s="84"/>
      <c r="JTA262" s="84"/>
      <c r="JTB262" s="84"/>
      <c r="JTC262" s="84"/>
      <c r="JTD262" s="84"/>
      <c r="JTE262" s="84"/>
      <c r="JTF262" s="84"/>
      <c r="JTG262" s="84"/>
      <c r="JTH262" s="84"/>
      <c r="JTI262" s="84"/>
      <c r="JTJ262" s="84"/>
      <c r="JTK262" s="84"/>
      <c r="JTL262" s="84"/>
      <c r="JTM262" s="84"/>
      <c r="JTN262" s="84"/>
      <c r="JTO262" s="84"/>
      <c r="JTP262" s="84"/>
      <c r="JTQ262" s="84"/>
      <c r="JTR262" s="84"/>
      <c r="JTS262" s="84"/>
      <c r="JTT262" s="84"/>
      <c r="JTU262" s="84"/>
      <c r="JTV262" s="84"/>
      <c r="JTW262" s="84"/>
      <c r="JTX262" s="84"/>
      <c r="JTY262" s="84"/>
      <c r="JTZ262" s="84"/>
      <c r="JUA262" s="84"/>
      <c r="JUB262" s="84"/>
      <c r="JUC262" s="84"/>
      <c r="JUD262" s="84"/>
      <c r="JUE262" s="84"/>
      <c r="JUF262" s="84"/>
      <c r="JUG262" s="84"/>
      <c r="JUH262" s="84"/>
      <c r="JUI262" s="84"/>
      <c r="JUJ262" s="84"/>
      <c r="JUK262" s="84"/>
      <c r="JUL262" s="84"/>
      <c r="JUM262" s="84"/>
      <c r="JUN262" s="84"/>
      <c r="JUO262" s="84"/>
      <c r="JUP262" s="84"/>
      <c r="JUQ262" s="84"/>
      <c r="JUR262" s="84"/>
      <c r="JUS262" s="84"/>
      <c r="JUT262" s="84"/>
      <c r="JUU262" s="84"/>
      <c r="JUV262" s="84"/>
      <c r="JUW262" s="84"/>
      <c r="JUX262" s="84"/>
      <c r="JUY262" s="84"/>
      <c r="JUZ262" s="84"/>
      <c r="JVA262" s="84"/>
      <c r="JVB262" s="84"/>
      <c r="JVC262" s="84"/>
      <c r="JVD262" s="84"/>
      <c r="JVE262" s="84"/>
      <c r="JVF262" s="84"/>
      <c r="JVG262" s="84"/>
      <c r="JVH262" s="84"/>
      <c r="JVI262" s="84"/>
      <c r="JVJ262" s="84"/>
      <c r="JVK262" s="84"/>
      <c r="JVL262" s="84"/>
      <c r="JVM262" s="84"/>
      <c r="JVN262" s="84"/>
      <c r="JVO262" s="84"/>
      <c r="JVP262" s="84"/>
      <c r="JVQ262" s="84"/>
      <c r="JVR262" s="84"/>
      <c r="JVS262" s="84"/>
      <c r="JVT262" s="84"/>
      <c r="JVU262" s="84"/>
      <c r="JVV262" s="84"/>
      <c r="JVW262" s="84"/>
      <c r="JVX262" s="84"/>
      <c r="JVY262" s="84"/>
      <c r="JVZ262" s="84"/>
      <c r="JWA262" s="84"/>
      <c r="JWB262" s="84"/>
      <c r="JWC262" s="84"/>
      <c r="JWD262" s="84"/>
      <c r="JWE262" s="84"/>
      <c r="JWF262" s="84"/>
      <c r="JWG262" s="84"/>
      <c r="JWH262" s="84"/>
      <c r="JWI262" s="84"/>
      <c r="JWJ262" s="84"/>
      <c r="JWK262" s="84"/>
      <c r="JWL262" s="84"/>
      <c r="JWM262" s="84"/>
      <c r="JWN262" s="84"/>
      <c r="JWO262" s="84"/>
      <c r="JWP262" s="84"/>
      <c r="JWQ262" s="84"/>
      <c r="JWR262" s="84"/>
      <c r="JWS262" s="84"/>
      <c r="JWT262" s="84"/>
      <c r="JWU262" s="84"/>
      <c r="JWV262" s="84"/>
      <c r="JWW262" s="84"/>
      <c r="JWX262" s="84"/>
      <c r="JWY262" s="84"/>
      <c r="JWZ262" s="84"/>
      <c r="JXA262" s="84"/>
      <c r="JXB262" s="84"/>
      <c r="JXC262" s="84"/>
      <c r="JXD262" s="84"/>
      <c r="JXE262" s="84"/>
      <c r="JXF262" s="84"/>
      <c r="JXG262" s="84"/>
      <c r="JXH262" s="84"/>
      <c r="JXI262" s="84"/>
      <c r="JXJ262" s="84"/>
      <c r="JXK262" s="84"/>
      <c r="JXL262" s="84"/>
      <c r="JXM262" s="84"/>
      <c r="JXN262" s="84"/>
      <c r="JXO262" s="84"/>
      <c r="JXP262" s="84"/>
      <c r="JXQ262" s="84"/>
      <c r="JXR262" s="84"/>
      <c r="JXS262" s="84"/>
      <c r="JXT262" s="84"/>
      <c r="JXU262" s="84"/>
      <c r="JXV262" s="84"/>
      <c r="JXW262" s="84"/>
      <c r="JXX262" s="84"/>
      <c r="JXY262" s="84"/>
      <c r="JXZ262" s="84"/>
      <c r="JYA262" s="84"/>
      <c r="JYB262" s="84"/>
      <c r="JYC262" s="84"/>
      <c r="JYD262" s="84"/>
      <c r="JYE262" s="84"/>
      <c r="JYF262" s="84"/>
      <c r="JYG262" s="84"/>
      <c r="JYH262" s="84"/>
      <c r="JYI262" s="84"/>
      <c r="JYJ262" s="84"/>
      <c r="JYK262" s="84"/>
      <c r="JYL262" s="84"/>
      <c r="JYM262" s="84"/>
      <c r="JYN262" s="84"/>
      <c r="JYO262" s="84"/>
      <c r="JYP262" s="84"/>
      <c r="JYQ262" s="84"/>
      <c r="JYR262" s="84"/>
      <c r="JYS262" s="84"/>
      <c r="JYT262" s="84"/>
      <c r="JYU262" s="84"/>
      <c r="JYV262" s="84"/>
      <c r="JYW262" s="84"/>
      <c r="JYX262" s="84"/>
      <c r="JYY262" s="84"/>
      <c r="JYZ262" s="84"/>
      <c r="JZA262" s="84"/>
      <c r="JZB262" s="84"/>
      <c r="JZC262" s="84"/>
      <c r="JZD262" s="84"/>
      <c r="JZE262" s="84"/>
      <c r="JZF262" s="84"/>
      <c r="JZG262" s="84"/>
      <c r="JZH262" s="84"/>
      <c r="JZI262" s="84"/>
      <c r="JZJ262" s="84"/>
      <c r="JZK262" s="84"/>
      <c r="JZL262" s="84"/>
      <c r="JZM262" s="84"/>
      <c r="JZN262" s="84"/>
      <c r="JZO262" s="84"/>
      <c r="JZP262" s="84"/>
      <c r="JZQ262" s="84"/>
      <c r="JZR262" s="84"/>
      <c r="JZS262" s="84"/>
      <c r="JZT262" s="84"/>
      <c r="JZU262" s="84"/>
      <c r="JZV262" s="84"/>
      <c r="JZW262" s="84"/>
      <c r="JZX262" s="84"/>
      <c r="JZY262" s="84"/>
      <c r="JZZ262" s="84"/>
      <c r="KAA262" s="84"/>
      <c r="KAB262" s="84"/>
      <c r="KAC262" s="84"/>
      <c r="KAD262" s="84"/>
      <c r="KAE262" s="84"/>
      <c r="KAF262" s="84"/>
      <c r="KAG262" s="84"/>
      <c r="KAH262" s="84"/>
      <c r="KAI262" s="84"/>
      <c r="KAJ262" s="84"/>
      <c r="KAK262" s="84"/>
      <c r="KAL262" s="84"/>
      <c r="KAM262" s="84"/>
      <c r="KAN262" s="84"/>
      <c r="KAO262" s="84"/>
      <c r="KAP262" s="84"/>
      <c r="KAQ262" s="84"/>
      <c r="KAR262" s="84"/>
      <c r="KAS262" s="84"/>
      <c r="KAT262" s="84"/>
      <c r="KAU262" s="84"/>
      <c r="KAV262" s="84"/>
      <c r="KAW262" s="84"/>
      <c r="KAX262" s="84"/>
      <c r="KAY262" s="84"/>
      <c r="KAZ262" s="84"/>
      <c r="KBA262" s="84"/>
      <c r="KBB262" s="84"/>
      <c r="KBC262" s="84"/>
      <c r="KBD262" s="84"/>
      <c r="KBE262" s="84"/>
      <c r="KBF262" s="84"/>
      <c r="KBG262" s="84"/>
      <c r="KBH262" s="84"/>
      <c r="KBI262" s="84"/>
      <c r="KBJ262" s="84"/>
      <c r="KBK262" s="84"/>
      <c r="KBL262" s="84"/>
      <c r="KBM262" s="84"/>
      <c r="KBN262" s="84"/>
      <c r="KBO262" s="84"/>
      <c r="KBP262" s="84"/>
      <c r="KBQ262" s="84"/>
      <c r="KBR262" s="84"/>
      <c r="KBS262" s="84"/>
      <c r="KBT262" s="84"/>
      <c r="KBU262" s="84"/>
      <c r="KBV262" s="84"/>
      <c r="KBW262" s="84"/>
      <c r="KBX262" s="84"/>
      <c r="KBY262" s="84"/>
      <c r="KBZ262" s="84"/>
      <c r="KCA262" s="84"/>
      <c r="KCB262" s="84"/>
      <c r="KCC262" s="84"/>
      <c r="KCD262" s="84"/>
      <c r="KCE262" s="84"/>
      <c r="KCF262" s="84"/>
      <c r="KCG262" s="84"/>
      <c r="KCH262" s="84"/>
      <c r="KCI262" s="84"/>
      <c r="KCJ262" s="84"/>
      <c r="KCK262" s="84"/>
      <c r="KCL262" s="84"/>
      <c r="KCM262" s="84"/>
      <c r="KCN262" s="84"/>
      <c r="KCO262" s="84"/>
      <c r="KCP262" s="84"/>
      <c r="KCQ262" s="84"/>
      <c r="KCR262" s="84"/>
      <c r="KCS262" s="84"/>
      <c r="KCT262" s="84"/>
      <c r="KCU262" s="84"/>
      <c r="KCV262" s="84"/>
      <c r="KCW262" s="84"/>
      <c r="KCX262" s="84"/>
      <c r="KCY262" s="84"/>
      <c r="KCZ262" s="84"/>
      <c r="KDA262" s="84"/>
      <c r="KDB262" s="84"/>
      <c r="KDC262" s="84"/>
      <c r="KDD262" s="84"/>
      <c r="KDE262" s="84"/>
      <c r="KDF262" s="84"/>
      <c r="KDG262" s="84"/>
      <c r="KDH262" s="84"/>
      <c r="KDI262" s="84"/>
      <c r="KDJ262" s="84"/>
      <c r="KDK262" s="84"/>
      <c r="KDL262" s="84"/>
      <c r="KDM262" s="84"/>
      <c r="KDN262" s="84"/>
      <c r="KDO262" s="84"/>
      <c r="KDP262" s="84"/>
      <c r="KDQ262" s="84"/>
      <c r="KDR262" s="84"/>
      <c r="KDS262" s="84"/>
      <c r="KDT262" s="84"/>
      <c r="KDU262" s="84"/>
      <c r="KDV262" s="84"/>
      <c r="KDW262" s="84"/>
      <c r="KDX262" s="84"/>
      <c r="KDY262" s="84"/>
      <c r="KDZ262" s="84"/>
      <c r="KEA262" s="84"/>
      <c r="KEB262" s="84"/>
      <c r="KEC262" s="84"/>
      <c r="KED262" s="84"/>
      <c r="KEE262" s="84"/>
      <c r="KEF262" s="84"/>
      <c r="KEG262" s="84"/>
      <c r="KEH262" s="84"/>
      <c r="KEI262" s="84"/>
      <c r="KEJ262" s="84"/>
      <c r="KEK262" s="84"/>
      <c r="KEL262" s="84"/>
      <c r="KEM262" s="84"/>
      <c r="KEN262" s="84"/>
      <c r="KEO262" s="84"/>
      <c r="KEP262" s="84"/>
      <c r="KEQ262" s="84"/>
      <c r="KER262" s="84"/>
      <c r="KES262" s="84"/>
      <c r="KET262" s="84"/>
      <c r="KEU262" s="84"/>
      <c r="KEV262" s="84"/>
      <c r="KEW262" s="84"/>
      <c r="KEX262" s="84"/>
      <c r="KEY262" s="84"/>
      <c r="KEZ262" s="84"/>
      <c r="KFA262" s="84"/>
      <c r="KFB262" s="84"/>
      <c r="KFC262" s="84"/>
      <c r="KFD262" s="84"/>
      <c r="KFE262" s="84"/>
      <c r="KFF262" s="84"/>
      <c r="KFG262" s="84"/>
      <c r="KFH262" s="84"/>
      <c r="KFI262" s="84"/>
      <c r="KFJ262" s="84"/>
      <c r="KFK262" s="84"/>
      <c r="KFL262" s="84"/>
      <c r="KFM262" s="84"/>
      <c r="KFN262" s="84"/>
      <c r="KFO262" s="84"/>
      <c r="KFP262" s="84"/>
      <c r="KFQ262" s="84"/>
      <c r="KFR262" s="84"/>
      <c r="KFS262" s="84"/>
      <c r="KFT262" s="84"/>
      <c r="KFU262" s="84"/>
      <c r="KFV262" s="84"/>
      <c r="KFW262" s="84"/>
      <c r="KFX262" s="84"/>
      <c r="KFY262" s="84"/>
      <c r="KFZ262" s="84"/>
      <c r="KGA262" s="84"/>
      <c r="KGB262" s="84"/>
      <c r="KGC262" s="84"/>
      <c r="KGD262" s="84"/>
      <c r="KGE262" s="84"/>
      <c r="KGF262" s="84"/>
      <c r="KGG262" s="84"/>
      <c r="KGH262" s="84"/>
      <c r="KGI262" s="84"/>
      <c r="KGJ262" s="84"/>
      <c r="KGK262" s="84"/>
      <c r="KGL262" s="84"/>
      <c r="KGM262" s="84"/>
      <c r="KGN262" s="84"/>
      <c r="KGO262" s="84"/>
      <c r="KGP262" s="84"/>
      <c r="KGQ262" s="84"/>
      <c r="KGR262" s="84"/>
      <c r="KGS262" s="84"/>
      <c r="KGT262" s="84"/>
      <c r="KGU262" s="84"/>
      <c r="KGV262" s="84"/>
      <c r="KGW262" s="84"/>
      <c r="KGX262" s="84"/>
      <c r="KGY262" s="84"/>
      <c r="KGZ262" s="84"/>
      <c r="KHA262" s="84"/>
      <c r="KHB262" s="84"/>
      <c r="KHC262" s="84"/>
      <c r="KHD262" s="84"/>
      <c r="KHE262" s="84"/>
      <c r="KHF262" s="84"/>
      <c r="KHG262" s="84"/>
      <c r="KHH262" s="84"/>
      <c r="KHI262" s="84"/>
      <c r="KHJ262" s="84"/>
      <c r="KHK262" s="84"/>
      <c r="KHL262" s="84"/>
      <c r="KHM262" s="84"/>
      <c r="KHN262" s="84"/>
      <c r="KHO262" s="84"/>
      <c r="KHP262" s="84"/>
      <c r="KHQ262" s="84"/>
      <c r="KHR262" s="84"/>
      <c r="KHS262" s="84"/>
      <c r="KHT262" s="84"/>
      <c r="KHU262" s="84"/>
      <c r="KHV262" s="84"/>
      <c r="KHW262" s="84"/>
      <c r="KHX262" s="84"/>
      <c r="KHY262" s="84"/>
      <c r="KHZ262" s="84"/>
      <c r="KIA262" s="84"/>
      <c r="KIB262" s="84"/>
      <c r="KIC262" s="84"/>
      <c r="KID262" s="84"/>
      <c r="KIE262" s="84"/>
      <c r="KIF262" s="84"/>
      <c r="KIG262" s="84"/>
      <c r="KIH262" s="84"/>
      <c r="KII262" s="84"/>
      <c r="KIJ262" s="84"/>
      <c r="KIK262" s="84"/>
      <c r="KIL262" s="84"/>
      <c r="KIM262" s="84"/>
      <c r="KIN262" s="84"/>
      <c r="KIO262" s="84"/>
      <c r="KIP262" s="84"/>
      <c r="KIQ262" s="84"/>
      <c r="KIR262" s="84"/>
      <c r="KIS262" s="84"/>
      <c r="KIT262" s="84"/>
      <c r="KIU262" s="84"/>
      <c r="KIV262" s="84"/>
      <c r="KIW262" s="84"/>
      <c r="KIX262" s="84"/>
      <c r="KIY262" s="84"/>
      <c r="KIZ262" s="84"/>
      <c r="KJA262" s="84"/>
      <c r="KJB262" s="84"/>
      <c r="KJC262" s="84"/>
      <c r="KJD262" s="84"/>
      <c r="KJE262" s="84"/>
      <c r="KJF262" s="84"/>
      <c r="KJG262" s="84"/>
      <c r="KJH262" s="84"/>
      <c r="KJI262" s="84"/>
      <c r="KJJ262" s="84"/>
      <c r="KJK262" s="84"/>
      <c r="KJL262" s="84"/>
      <c r="KJM262" s="84"/>
      <c r="KJN262" s="84"/>
      <c r="KJO262" s="84"/>
      <c r="KJP262" s="84"/>
      <c r="KJQ262" s="84"/>
      <c r="KJR262" s="84"/>
      <c r="KJS262" s="84"/>
      <c r="KJT262" s="84"/>
      <c r="KJU262" s="84"/>
      <c r="KJV262" s="84"/>
      <c r="KJW262" s="84"/>
      <c r="KJX262" s="84"/>
      <c r="KJY262" s="84"/>
      <c r="KJZ262" s="84"/>
      <c r="KKA262" s="84"/>
      <c r="KKB262" s="84"/>
      <c r="KKC262" s="84"/>
      <c r="KKD262" s="84"/>
      <c r="KKE262" s="84"/>
      <c r="KKF262" s="84"/>
      <c r="KKG262" s="84"/>
      <c r="KKH262" s="84"/>
      <c r="KKI262" s="84"/>
      <c r="KKJ262" s="84"/>
      <c r="KKK262" s="84"/>
      <c r="KKL262" s="84"/>
      <c r="KKM262" s="84"/>
      <c r="KKN262" s="84"/>
      <c r="KKO262" s="84"/>
      <c r="KKP262" s="84"/>
      <c r="KKQ262" s="84"/>
      <c r="KKR262" s="84"/>
      <c r="KKS262" s="84"/>
      <c r="KKT262" s="84"/>
      <c r="KKU262" s="84"/>
      <c r="KKV262" s="84"/>
      <c r="KKW262" s="84"/>
      <c r="KKX262" s="84"/>
      <c r="KKY262" s="84"/>
      <c r="KKZ262" s="84"/>
      <c r="KLA262" s="84"/>
      <c r="KLB262" s="84"/>
      <c r="KLC262" s="84"/>
      <c r="KLD262" s="84"/>
      <c r="KLE262" s="84"/>
      <c r="KLF262" s="84"/>
      <c r="KLG262" s="84"/>
      <c r="KLH262" s="84"/>
      <c r="KLI262" s="84"/>
      <c r="KLJ262" s="84"/>
      <c r="KLK262" s="84"/>
      <c r="KLL262" s="84"/>
      <c r="KLM262" s="84"/>
      <c r="KLN262" s="84"/>
      <c r="KLO262" s="84"/>
      <c r="KLP262" s="84"/>
      <c r="KLQ262" s="84"/>
      <c r="KLR262" s="84"/>
      <c r="KLS262" s="84"/>
      <c r="KLT262" s="84"/>
      <c r="KLU262" s="84"/>
      <c r="KLV262" s="84"/>
      <c r="KLW262" s="84"/>
      <c r="KLX262" s="84"/>
      <c r="KLY262" s="84"/>
      <c r="KLZ262" s="84"/>
      <c r="KMA262" s="84"/>
      <c r="KMB262" s="84"/>
      <c r="KMC262" s="84"/>
      <c r="KMD262" s="84"/>
      <c r="KME262" s="84"/>
      <c r="KMF262" s="84"/>
      <c r="KMG262" s="84"/>
      <c r="KMH262" s="84"/>
      <c r="KMI262" s="84"/>
      <c r="KMJ262" s="84"/>
      <c r="KMK262" s="84"/>
      <c r="KML262" s="84"/>
      <c r="KMM262" s="84"/>
      <c r="KMN262" s="84"/>
      <c r="KMO262" s="84"/>
      <c r="KMP262" s="84"/>
      <c r="KMQ262" s="84"/>
      <c r="KMR262" s="84"/>
      <c r="KMS262" s="84"/>
      <c r="KMT262" s="84"/>
      <c r="KMU262" s="84"/>
      <c r="KMV262" s="84"/>
      <c r="KMW262" s="84"/>
      <c r="KMX262" s="84"/>
      <c r="KMY262" s="84"/>
      <c r="KMZ262" s="84"/>
      <c r="KNA262" s="84"/>
      <c r="KNB262" s="84"/>
      <c r="KNC262" s="84"/>
      <c r="KND262" s="84"/>
      <c r="KNE262" s="84"/>
      <c r="KNF262" s="84"/>
      <c r="KNG262" s="84"/>
      <c r="KNH262" s="84"/>
      <c r="KNI262" s="84"/>
      <c r="KNJ262" s="84"/>
      <c r="KNK262" s="84"/>
      <c r="KNL262" s="84"/>
      <c r="KNM262" s="84"/>
      <c r="KNN262" s="84"/>
      <c r="KNO262" s="84"/>
      <c r="KNP262" s="84"/>
      <c r="KNQ262" s="84"/>
      <c r="KNR262" s="84"/>
      <c r="KNS262" s="84"/>
      <c r="KNT262" s="84"/>
      <c r="KNU262" s="84"/>
      <c r="KNV262" s="84"/>
      <c r="KNW262" s="84"/>
      <c r="KNX262" s="84"/>
      <c r="KNY262" s="84"/>
      <c r="KNZ262" s="84"/>
      <c r="KOA262" s="84"/>
      <c r="KOB262" s="84"/>
      <c r="KOC262" s="84"/>
      <c r="KOD262" s="84"/>
      <c r="KOE262" s="84"/>
      <c r="KOF262" s="84"/>
      <c r="KOG262" s="84"/>
      <c r="KOH262" s="84"/>
      <c r="KOI262" s="84"/>
      <c r="KOJ262" s="84"/>
      <c r="KOK262" s="84"/>
      <c r="KOL262" s="84"/>
      <c r="KOM262" s="84"/>
      <c r="KON262" s="84"/>
      <c r="KOO262" s="84"/>
      <c r="KOP262" s="84"/>
      <c r="KOQ262" s="84"/>
      <c r="KOR262" s="84"/>
      <c r="KOS262" s="84"/>
      <c r="KOT262" s="84"/>
      <c r="KOU262" s="84"/>
      <c r="KOV262" s="84"/>
      <c r="KOW262" s="84"/>
      <c r="KOX262" s="84"/>
      <c r="KOY262" s="84"/>
      <c r="KOZ262" s="84"/>
      <c r="KPA262" s="84"/>
      <c r="KPB262" s="84"/>
      <c r="KPC262" s="84"/>
      <c r="KPD262" s="84"/>
      <c r="KPE262" s="84"/>
      <c r="KPF262" s="84"/>
      <c r="KPG262" s="84"/>
      <c r="KPH262" s="84"/>
      <c r="KPI262" s="84"/>
      <c r="KPJ262" s="84"/>
      <c r="KPK262" s="84"/>
      <c r="KPL262" s="84"/>
      <c r="KPM262" s="84"/>
      <c r="KPN262" s="84"/>
      <c r="KPO262" s="84"/>
      <c r="KPP262" s="84"/>
      <c r="KPQ262" s="84"/>
      <c r="KPR262" s="84"/>
      <c r="KPS262" s="84"/>
      <c r="KPT262" s="84"/>
      <c r="KPU262" s="84"/>
      <c r="KPV262" s="84"/>
      <c r="KPW262" s="84"/>
      <c r="KPX262" s="84"/>
      <c r="KPY262" s="84"/>
      <c r="KPZ262" s="84"/>
      <c r="KQA262" s="84"/>
      <c r="KQB262" s="84"/>
      <c r="KQC262" s="84"/>
      <c r="KQD262" s="84"/>
      <c r="KQE262" s="84"/>
      <c r="KQF262" s="84"/>
      <c r="KQG262" s="84"/>
      <c r="KQH262" s="84"/>
      <c r="KQI262" s="84"/>
      <c r="KQJ262" s="84"/>
      <c r="KQK262" s="84"/>
      <c r="KQL262" s="84"/>
      <c r="KQM262" s="84"/>
      <c r="KQN262" s="84"/>
      <c r="KQO262" s="84"/>
      <c r="KQP262" s="84"/>
      <c r="KQQ262" s="84"/>
      <c r="KQR262" s="84"/>
      <c r="KQS262" s="84"/>
      <c r="KQT262" s="84"/>
      <c r="KQU262" s="84"/>
      <c r="KQV262" s="84"/>
      <c r="KQW262" s="84"/>
      <c r="KQX262" s="84"/>
      <c r="KQY262" s="84"/>
      <c r="KQZ262" s="84"/>
      <c r="KRA262" s="84"/>
      <c r="KRB262" s="84"/>
      <c r="KRC262" s="84"/>
      <c r="KRD262" s="84"/>
      <c r="KRE262" s="84"/>
      <c r="KRF262" s="84"/>
      <c r="KRG262" s="84"/>
      <c r="KRH262" s="84"/>
      <c r="KRI262" s="84"/>
      <c r="KRJ262" s="84"/>
      <c r="KRK262" s="84"/>
      <c r="KRL262" s="84"/>
      <c r="KRM262" s="84"/>
      <c r="KRN262" s="84"/>
      <c r="KRO262" s="84"/>
      <c r="KRP262" s="84"/>
      <c r="KRQ262" s="84"/>
      <c r="KRR262" s="84"/>
      <c r="KRS262" s="84"/>
      <c r="KRT262" s="84"/>
      <c r="KRU262" s="84"/>
      <c r="KRV262" s="84"/>
      <c r="KRW262" s="84"/>
      <c r="KRX262" s="84"/>
      <c r="KRY262" s="84"/>
      <c r="KRZ262" s="84"/>
      <c r="KSA262" s="84"/>
      <c r="KSB262" s="84"/>
      <c r="KSC262" s="84"/>
      <c r="KSD262" s="84"/>
      <c r="KSE262" s="84"/>
      <c r="KSF262" s="84"/>
      <c r="KSG262" s="84"/>
      <c r="KSH262" s="84"/>
      <c r="KSI262" s="84"/>
      <c r="KSJ262" s="84"/>
      <c r="KSK262" s="84"/>
      <c r="KSL262" s="84"/>
      <c r="KSM262" s="84"/>
      <c r="KSN262" s="84"/>
      <c r="KSO262" s="84"/>
      <c r="KSP262" s="84"/>
      <c r="KSQ262" s="84"/>
      <c r="KSR262" s="84"/>
      <c r="KSS262" s="84"/>
      <c r="KST262" s="84"/>
      <c r="KSU262" s="84"/>
      <c r="KSV262" s="84"/>
      <c r="KSW262" s="84"/>
      <c r="KSX262" s="84"/>
      <c r="KSY262" s="84"/>
      <c r="KSZ262" s="84"/>
      <c r="KTA262" s="84"/>
      <c r="KTB262" s="84"/>
      <c r="KTC262" s="84"/>
      <c r="KTD262" s="84"/>
      <c r="KTE262" s="84"/>
      <c r="KTF262" s="84"/>
      <c r="KTG262" s="84"/>
      <c r="KTH262" s="84"/>
      <c r="KTI262" s="84"/>
      <c r="KTJ262" s="84"/>
      <c r="KTK262" s="84"/>
      <c r="KTL262" s="84"/>
      <c r="KTM262" s="84"/>
      <c r="KTN262" s="84"/>
      <c r="KTO262" s="84"/>
      <c r="KTP262" s="84"/>
      <c r="KTQ262" s="84"/>
      <c r="KTR262" s="84"/>
      <c r="KTS262" s="84"/>
      <c r="KTT262" s="84"/>
      <c r="KTU262" s="84"/>
      <c r="KTV262" s="84"/>
      <c r="KTW262" s="84"/>
      <c r="KTX262" s="84"/>
      <c r="KTY262" s="84"/>
      <c r="KTZ262" s="84"/>
      <c r="KUA262" s="84"/>
      <c r="KUB262" s="84"/>
      <c r="KUC262" s="84"/>
      <c r="KUD262" s="84"/>
      <c r="KUE262" s="84"/>
      <c r="KUF262" s="84"/>
      <c r="KUG262" s="84"/>
      <c r="KUH262" s="84"/>
      <c r="KUI262" s="84"/>
      <c r="KUJ262" s="84"/>
      <c r="KUK262" s="84"/>
      <c r="KUL262" s="84"/>
      <c r="KUM262" s="84"/>
      <c r="KUN262" s="84"/>
      <c r="KUO262" s="84"/>
      <c r="KUP262" s="84"/>
      <c r="KUQ262" s="84"/>
      <c r="KUR262" s="84"/>
      <c r="KUS262" s="84"/>
      <c r="KUT262" s="84"/>
      <c r="KUU262" s="84"/>
      <c r="KUV262" s="84"/>
      <c r="KUW262" s="84"/>
      <c r="KUX262" s="84"/>
      <c r="KUY262" s="84"/>
      <c r="KUZ262" s="84"/>
      <c r="KVA262" s="84"/>
      <c r="KVB262" s="84"/>
      <c r="KVC262" s="84"/>
      <c r="KVD262" s="84"/>
      <c r="KVE262" s="84"/>
      <c r="KVF262" s="84"/>
      <c r="KVG262" s="84"/>
      <c r="KVH262" s="84"/>
      <c r="KVI262" s="84"/>
      <c r="KVJ262" s="84"/>
      <c r="KVK262" s="84"/>
      <c r="KVL262" s="84"/>
      <c r="KVM262" s="84"/>
      <c r="KVN262" s="84"/>
      <c r="KVO262" s="84"/>
      <c r="KVP262" s="84"/>
      <c r="KVQ262" s="84"/>
      <c r="KVR262" s="84"/>
      <c r="KVS262" s="84"/>
      <c r="KVT262" s="84"/>
      <c r="KVU262" s="84"/>
      <c r="KVV262" s="84"/>
      <c r="KVW262" s="84"/>
      <c r="KVX262" s="84"/>
      <c r="KVY262" s="84"/>
      <c r="KVZ262" s="84"/>
      <c r="KWA262" s="84"/>
      <c r="KWB262" s="84"/>
      <c r="KWC262" s="84"/>
      <c r="KWD262" s="84"/>
      <c r="KWE262" s="84"/>
      <c r="KWF262" s="84"/>
      <c r="KWG262" s="84"/>
      <c r="KWH262" s="84"/>
      <c r="KWI262" s="84"/>
      <c r="KWJ262" s="84"/>
      <c r="KWK262" s="84"/>
      <c r="KWL262" s="84"/>
      <c r="KWM262" s="84"/>
      <c r="KWN262" s="84"/>
      <c r="KWO262" s="84"/>
      <c r="KWP262" s="84"/>
      <c r="KWQ262" s="84"/>
      <c r="KWR262" s="84"/>
      <c r="KWS262" s="84"/>
      <c r="KWT262" s="84"/>
      <c r="KWU262" s="84"/>
      <c r="KWV262" s="84"/>
      <c r="KWW262" s="84"/>
      <c r="KWX262" s="84"/>
      <c r="KWY262" s="84"/>
      <c r="KWZ262" s="84"/>
      <c r="KXA262" s="84"/>
      <c r="KXB262" s="84"/>
      <c r="KXC262" s="84"/>
      <c r="KXD262" s="84"/>
      <c r="KXE262" s="84"/>
      <c r="KXF262" s="84"/>
      <c r="KXG262" s="84"/>
      <c r="KXH262" s="84"/>
      <c r="KXI262" s="84"/>
      <c r="KXJ262" s="84"/>
      <c r="KXK262" s="84"/>
      <c r="KXL262" s="84"/>
      <c r="KXM262" s="84"/>
      <c r="KXN262" s="84"/>
      <c r="KXO262" s="84"/>
      <c r="KXP262" s="84"/>
      <c r="KXQ262" s="84"/>
      <c r="KXR262" s="84"/>
      <c r="KXS262" s="84"/>
      <c r="KXT262" s="84"/>
      <c r="KXU262" s="84"/>
      <c r="KXV262" s="84"/>
      <c r="KXW262" s="84"/>
      <c r="KXX262" s="84"/>
      <c r="KXY262" s="84"/>
      <c r="KXZ262" s="84"/>
      <c r="KYA262" s="84"/>
      <c r="KYB262" s="84"/>
      <c r="KYC262" s="84"/>
      <c r="KYD262" s="84"/>
      <c r="KYE262" s="84"/>
      <c r="KYF262" s="84"/>
      <c r="KYG262" s="84"/>
      <c r="KYH262" s="84"/>
      <c r="KYI262" s="84"/>
      <c r="KYJ262" s="84"/>
      <c r="KYK262" s="84"/>
      <c r="KYL262" s="84"/>
      <c r="KYM262" s="84"/>
      <c r="KYN262" s="84"/>
      <c r="KYO262" s="84"/>
      <c r="KYP262" s="84"/>
      <c r="KYQ262" s="84"/>
      <c r="KYR262" s="84"/>
      <c r="KYS262" s="84"/>
      <c r="KYT262" s="84"/>
      <c r="KYU262" s="84"/>
      <c r="KYV262" s="84"/>
      <c r="KYW262" s="84"/>
      <c r="KYX262" s="84"/>
      <c r="KYY262" s="84"/>
      <c r="KYZ262" s="84"/>
      <c r="KZA262" s="84"/>
      <c r="KZB262" s="84"/>
      <c r="KZC262" s="84"/>
      <c r="KZD262" s="84"/>
      <c r="KZE262" s="84"/>
      <c r="KZF262" s="84"/>
      <c r="KZG262" s="84"/>
      <c r="KZH262" s="84"/>
      <c r="KZI262" s="84"/>
      <c r="KZJ262" s="84"/>
      <c r="KZK262" s="84"/>
      <c r="KZL262" s="84"/>
      <c r="KZM262" s="84"/>
      <c r="KZN262" s="84"/>
      <c r="KZO262" s="84"/>
      <c r="KZP262" s="84"/>
      <c r="KZQ262" s="84"/>
      <c r="KZR262" s="84"/>
      <c r="KZS262" s="84"/>
      <c r="KZT262" s="84"/>
      <c r="KZU262" s="84"/>
      <c r="KZV262" s="84"/>
      <c r="KZW262" s="84"/>
      <c r="KZX262" s="84"/>
      <c r="KZY262" s="84"/>
      <c r="KZZ262" s="84"/>
      <c r="LAA262" s="84"/>
      <c r="LAB262" s="84"/>
      <c r="LAC262" s="84"/>
      <c r="LAD262" s="84"/>
      <c r="LAE262" s="84"/>
      <c r="LAF262" s="84"/>
      <c r="LAG262" s="84"/>
      <c r="LAH262" s="84"/>
      <c r="LAI262" s="84"/>
      <c r="LAJ262" s="84"/>
      <c r="LAK262" s="84"/>
      <c r="LAL262" s="84"/>
      <c r="LAM262" s="84"/>
      <c r="LAN262" s="84"/>
      <c r="LAO262" s="84"/>
      <c r="LAP262" s="84"/>
      <c r="LAQ262" s="84"/>
      <c r="LAR262" s="84"/>
      <c r="LAS262" s="84"/>
      <c r="LAT262" s="84"/>
      <c r="LAU262" s="84"/>
      <c r="LAV262" s="84"/>
      <c r="LAW262" s="84"/>
      <c r="LAX262" s="84"/>
      <c r="LAY262" s="84"/>
      <c r="LAZ262" s="84"/>
      <c r="LBA262" s="84"/>
      <c r="LBB262" s="84"/>
      <c r="LBC262" s="84"/>
      <c r="LBD262" s="84"/>
      <c r="LBE262" s="84"/>
      <c r="LBF262" s="84"/>
      <c r="LBG262" s="84"/>
      <c r="LBH262" s="84"/>
      <c r="LBI262" s="84"/>
      <c r="LBJ262" s="84"/>
      <c r="LBK262" s="84"/>
      <c r="LBL262" s="84"/>
      <c r="LBM262" s="84"/>
      <c r="LBN262" s="84"/>
      <c r="LBO262" s="84"/>
      <c r="LBP262" s="84"/>
      <c r="LBQ262" s="84"/>
      <c r="LBR262" s="84"/>
      <c r="LBS262" s="84"/>
      <c r="LBT262" s="84"/>
      <c r="LBU262" s="84"/>
      <c r="LBV262" s="84"/>
      <c r="LBW262" s="84"/>
      <c r="LBX262" s="84"/>
      <c r="LBY262" s="84"/>
      <c r="LBZ262" s="84"/>
      <c r="LCA262" s="84"/>
      <c r="LCB262" s="84"/>
      <c r="LCC262" s="84"/>
      <c r="LCD262" s="84"/>
      <c r="LCE262" s="84"/>
      <c r="LCF262" s="84"/>
      <c r="LCG262" s="84"/>
      <c r="LCH262" s="84"/>
      <c r="LCI262" s="84"/>
      <c r="LCJ262" s="84"/>
      <c r="LCK262" s="84"/>
      <c r="LCL262" s="84"/>
      <c r="LCM262" s="84"/>
      <c r="LCN262" s="84"/>
      <c r="LCO262" s="84"/>
      <c r="LCP262" s="84"/>
      <c r="LCQ262" s="84"/>
      <c r="LCR262" s="84"/>
      <c r="LCS262" s="84"/>
      <c r="LCT262" s="84"/>
      <c r="LCU262" s="84"/>
      <c r="LCV262" s="84"/>
      <c r="LCW262" s="84"/>
      <c r="LCX262" s="84"/>
      <c r="LCY262" s="84"/>
      <c r="LCZ262" s="84"/>
      <c r="LDA262" s="84"/>
      <c r="LDB262" s="84"/>
      <c r="LDC262" s="84"/>
      <c r="LDD262" s="84"/>
      <c r="LDE262" s="84"/>
      <c r="LDF262" s="84"/>
      <c r="LDG262" s="84"/>
      <c r="LDH262" s="84"/>
      <c r="LDI262" s="84"/>
      <c r="LDJ262" s="84"/>
      <c r="LDK262" s="84"/>
      <c r="LDL262" s="84"/>
      <c r="LDM262" s="84"/>
      <c r="LDN262" s="84"/>
      <c r="LDO262" s="84"/>
      <c r="LDP262" s="84"/>
      <c r="LDQ262" s="84"/>
      <c r="LDR262" s="84"/>
      <c r="LDS262" s="84"/>
      <c r="LDT262" s="84"/>
      <c r="LDU262" s="84"/>
      <c r="LDV262" s="84"/>
      <c r="LDW262" s="84"/>
      <c r="LDX262" s="84"/>
      <c r="LDY262" s="84"/>
      <c r="LDZ262" s="84"/>
      <c r="LEA262" s="84"/>
      <c r="LEB262" s="84"/>
      <c r="LEC262" s="84"/>
      <c r="LED262" s="84"/>
      <c r="LEE262" s="84"/>
      <c r="LEF262" s="84"/>
      <c r="LEG262" s="84"/>
      <c r="LEH262" s="84"/>
      <c r="LEI262" s="84"/>
      <c r="LEJ262" s="84"/>
      <c r="LEK262" s="84"/>
      <c r="LEL262" s="84"/>
      <c r="LEM262" s="84"/>
      <c r="LEN262" s="84"/>
      <c r="LEO262" s="84"/>
      <c r="LEP262" s="84"/>
      <c r="LEQ262" s="84"/>
      <c r="LER262" s="84"/>
      <c r="LES262" s="84"/>
      <c r="LET262" s="84"/>
      <c r="LEU262" s="84"/>
      <c r="LEV262" s="84"/>
      <c r="LEW262" s="84"/>
      <c r="LEX262" s="84"/>
      <c r="LEY262" s="84"/>
      <c r="LEZ262" s="84"/>
      <c r="LFA262" s="84"/>
      <c r="LFB262" s="84"/>
      <c r="LFC262" s="84"/>
      <c r="LFD262" s="84"/>
      <c r="LFE262" s="84"/>
      <c r="LFF262" s="84"/>
      <c r="LFG262" s="84"/>
      <c r="LFH262" s="84"/>
      <c r="LFI262" s="84"/>
      <c r="LFJ262" s="84"/>
      <c r="LFK262" s="84"/>
      <c r="LFL262" s="84"/>
      <c r="LFM262" s="84"/>
      <c r="LFN262" s="84"/>
      <c r="LFO262" s="84"/>
      <c r="LFP262" s="84"/>
      <c r="LFQ262" s="84"/>
      <c r="LFR262" s="84"/>
      <c r="LFS262" s="84"/>
      <c r="LFT262" s="84"/>
      <c r="LFU262" s="84"/>
      <c r="LFV262" s="84"/>
      <c r="LFW262" s="84"/>
      <c r="LFX262" s="84"/>
      <c r="LFY262" s="84"/>
      <c r="LFZ262" s="84"/>
      <c r="LGA262" s="84"/>
      <c r="LGB262" s="84"/>
      <c r="LGC262" s="84"/>
      <c r="LGD262" s="84"/>
      <c r="LGE262" s="84"/>
      <c r="LGF262" s="84"/>
      <c r="LGG262" s="84"/>
      <c r="LGH262" s="84"/>
      <c r="LGI262" s="84"/>
      <c r="LGJ262" s="84"/>
      <c r="LGK262" s="84"/>
      <c r="LGL262" s="84"/>
      <c r="LGM262" s="84"/>
      <c r="LGN262" s="84"/>
      <c r="LGO262" s="84"/>
      <c r="LGP262" s="84"/>
      <c r="LGQ262" s="84"/>
      <c r="LGR262" s="84"/>
      <c r="LGS262" s="84"/>
      <c r="LGT262" s="84"/>
      <c r="LGU262" s="84"/>
      <c r="LGV262" s="84"/>
      <c r="LGW262" s="84"/>
      <c r="LGX262" s="84"/>
      <c r="LGY262" s="84"/>
      <c r="LGZ262" s="84"/>
      <c r="LHA262" s="84"/>
      <c r="LHB262" s="84"/>
      <c r="LHC262" s="84"/>
      <c r="LHD262" s="84"/>
      <c r="LHE262" s="84"/>
      <c r="LHF262" s="84"/>
      <c r="LHG262" s="84"/>
      <c r="LHH262" s="84"/>
      <c r="LHI262" s="84"/>
      <c r="LHJ262" s="84"/>
      <c r="LHK262" s="84"/>
      <c r="LHL262" s="84"/>
      <c r="LHM262" s="84"/>
      <c r="LHN262" s="84"/>
      <c r="LHO262" s="84"/>
      <c r="LHP262" s="84"/>
      <c r="LHQ262" s="84"/>
      <c r="LHR262" s="84"/>
      <c r="LHS262" s="84"/>
      <c r="LHT262" s="84"/>
      <c r="LHU262" s="84"/>
      <c r="LHV262" s="84"/>
      <c r="LHW262" s="84"/>
      <c r="LHX262" s="84"/>
      <c r="LHY262" s="84"/>
      <c r="LHZ262" s="84"/>
      <c r="LIA262" s="84"/>
      <c r="LIB262" s="84"/>
      <c r="LIC262" s="84"/>
      <c r="LID262" s="84"/>
      <c r="LIE262" s="84"/>
      <c r="LIF262" s="84"/>
      <c r="LIG262" s="84"/>
      <c r="LIH262" s="84"/>
      <c r="LII262" s="84"/>
      <c r="LIJ262" s="84"/>
      <c r="LIK262" s="84"/>
      <c r="LIL262" s="84"/>
      <c r="LIM262" s="84"/>
      <c r="LIN262" s="84"/>
      <c r="LIO262" s="84"/>
      <c r="LIP262" s="84"/>
      <c r="LIQ262" s="84"/>
      <c r="LIR262" s="84"/>
      <c r="LIS262" s="84"/>
      <c r="LIT262" s="84"/>
      <c r="LIU262" s="84"/>
      <c r="LIV262" s="84"/>
      <c r="LIW262" s="84"/>
      <c r="LIX262" s="84"/>
      <c r="LIY262" s="84"/>
      <c r="LIZ262" s="84"/>
      <c r="LJA262" s="84"/>
      <c r="LJB262" s="84"/>
      <c r="LJC262" s="84"/>
      <c r="LJD262" s="84"/>
      <c r="LJE262" s="84"/>
      <c r="LJF262" s="84"/>
      <c r="LJG262" s="84"/>
      <c r="LJH262" s="84"/>
      <c r="LJI262" s="84"/>
      <c r="LJJ262" s="84"/>
      <c r="LJK262" s="84"/>
      <c r="LJL262" s="84"/>
      <c r="LJM262" s="84"/>
      <c r="LJN262" s="84"/>
      <c r="LJO262" s="84"/>
      <c r="LJP262" s="84"/>
      <c r="LJQ262" s="84"/>
      <c r="LJR262" s="84"/>
      <c r="LJS262" s="84"/>
      <c r="LJT262" s="84"/>
      <c r="LJU262" s="84"/>
      <c r="LJV262" s="84"/>
      <c r="LJW262" s="84"/>
      <c r="LJX262" s="84"/>
      <c r="LJY262" s="84"/>
      <c r="LJZ262" s="84"/>
      <c r="LKA262" s="84"/>
      <c r="LKB262" s="84"/>
      <c r="LKC262" s="84"/>
      <c r="LKD262" s="84"/>
      <c r="LKE262" s="84"/>
      <c r="LKF262" s="84"/>
      <c r="LKG262" s="84"/>
      <c r="LKH262" s="84"/>
      <c r="LKI262" s="84"/>
      <c r="LKJ262" s="84"/>
      <c r="LKK262" s="84"/>
      <c r="LKL262" s="84"/>
      <c r="LKM262" s="84"/>
      <c r="LKN262" s="84"/>
      <c r="LKO262" s="84"/>
      <c r="LKP262" s="84"/>
      <c r="LKQ262" s="84"/>
      <c r="LKR262" s="84"/>
      <c r="LKS262" s="84"/>
      <c r="LKT262" s="84"/>
      <c r="LKU262" s="84"/>
      <c r="LKV262" s="84"/>
      <c r="LKW262" s="84"/>
      <c r="LKX262" s="84"/>
      <c r="LKY262" s="84"/>
      <c r="LKZ262" s="84"/>
      <c r="LLA262" s="84"/>
      <c r="LLB262" s="84"/>
      <c r="LLC262" s="84"/>
      <c r="LLD262" s="84"/>
      <c r="LLE262" s="84"/>
      <c r="LLF262" s="84"/>
      <c r="LLG262" s="84"/>
      <c r="LLH262" s="84"/>
      <c r="LLI262" s="84"/>
      <c r="LLJ262" s="84"/>
      <c r="LLK262" s="84"/>
      <c r="LLL262" s="84"/>
      <c r="LLM262" s="84"/>
      <c r="LLN262" s="84"/>
      <c r="LLO262" s="84"/>
      <c r="LLP262" s="84"/>
      <c r="LLQ262" s="84"/>
      <c r="LLR262" s="84"/>
      <c r="LLS262" s="84"/>
      <c r="LLT262" s="84"/>
      <c r="LLU262" s="84"/>
      <c r="LLV262" s="84"/>
      <c r="LLW262" s="84"/>
      <c r="LLX262" s="84"/>
      <c r="LLY262" s="84"/>
      <c r="LLZ262" s="84"/>
      <c r="LMA262" s="84"/>
      <c r="LMB262" s="84"/>
      <c r="LMC262" s="84"/>
      <c r="LMD262" s="84"/>
      <c r="LME262" s="84"/>
      <c r="LMF262" s="84"/>
      <c r="LMG262" s="84"/>
      <c r="LMH262" s="84"/>
      <c r="LMI262" s="84"/>
      <c r="LMJ262" s="84"/>
      <c r="LMK262" s="84"/>
      <c r="LML262" s="84"/>
      <c r="LMM262" s="84"/>
      <c r="LMN262" s="84"/>
      <c r="LMO262" s="84"/>
      <c r="LMP262" s="84"/>
      <c r="LMQ262" s="84"/>
      <c r="LMR262" s="84"/>
      <c r="LMS262" s="84"/>
      <c r="LMT262" s="84"/>
      <c r="LMU262" s="84"/>
      <c r="LMV262" s="84"/>
      <c r="LMW262" s="84"/>
      <c r="LMX262" s="84"/>
      <c r="LMY262" s="84"/>
      <c r="LMZ262" s="84"/>
      <c r="LNA262" s="84"/>
      <c r="LNB262" s="84"/>
      <c r="LNC262" s="84"/>
      <c r="LND262" s="84"/>
      <c r="LNE262" s="84"/>
      <c r="LNF262" s="84"/>
      <c r="LNG262" s="84"/>
      <c r="LNH262" s="84"/>
      <c r="LNI262" s="84"/>
      <c r="LNJ262" s="84"/>
      <c r="LNK262" s="84"/>
      <c r="LNL262" s="84"/>
      <c r="LNM262" s="84"/>
      <c r="LNN262" s="84"/>
      <c r="LNO262" s="84"/>
      <c r="LNP262" s="84"/>
      <c r="LNQ262" s="84"/>
      <c r="LNR262" s="84"/>
      <c r="LNS262" s="84"/>
      <c r="LNT262" s="84"/>
      <c r="LNU262" s="84"/>
      <c r="LNV262" s="84"/>
      <c r="LNW262" s="84"/>
      <c r="LNX262" s="84"/>
      <c r="LNY262" s="84"/>
      <c r="LNZ262" s="84"/>
      <c r="LOA262" s="84"/>
      <c r="LOB262" s="84"/>
      <c r="LOC262" s="84"/>
      <c r="LOD262" s="84"/>
      <c r="LOE262" s="84"/>
      <c r="LOF262" s="84"/>
      <c r="LOG262" s="84"/>
      <c r="LOH262" s="84"/>
      <c r="LOI262" s="84"/>
      <c r="LOJ262" s="84"/>
      <c r="LOK262" s="84"/>
      <c r="LOL262" s="84"/>
      <c r="LOM262" s="84"/>
      <c r="LON262" s="84"/>
      <c r="LOO262" s="84"/>
      <c r="LOP262" s="84"/>
      <c r="LOQ262" s="84"/>
      <c r="LOR262" s="84"/>
      <c r="LOS262" s="84"/>
      <c r="LOT262" s="84"/>
      <c r="LOU262" s="84"/>
      <c r="LOV262" s="84"/>
      <c r="LOW262" s="84"/>
      <c r="LOX262" s="84"/>
      <c r="LOY262" s="84"/>
      <c r="LOZ262" s="84"/>
      <c r="LPA262" s="84"/>
      <c r="LPB262" s="84"/>
      <c r="LPC262" s="84"/>
      <c r="LPD262" s="84"/>
      <c r="LPE262" s="84"/>
      <c r="LPF262" s="84"/>
      <c r="LPG262" s="84"/>
      <c r="LPH262" s="84"/>
      <c r="LPI262" s="84"/>
      <c r="LPJ262" s="84"/>
      <c r="LPK262" s="84"/>
      <c r="LPL262" s="84"/>
      <c r="LPM262" s="84"/>
      <c r="LPN262" s="84"/>
      <c r="LPO262" s="84"/>
      <c r="LPP262" s="84"/>
      <c r="LPQ262" s="84"/>
      <c r="LPR262" s="84"/>
      <c r="LPS262" s="84"/>
      <c r="LPT262" s="84"/>
      <c r="LPU262" s="84"/>
      <c r="LPV262" s="84"/>
      <c r="LPW262" s="84"/>
      <c r="LPX262" s="84"/>
      <c r="LPY262" s="84"/>
      <c r="LPZ262" s="84"/>
      <c r="LQA262" s="84"/>
      <c r="LQB262" s="84"/>
      <c r="LQC262" s="84"/>
      <c r="LQD262" s="84"/>
      <c r="LQE262" s="84"/>
      <c r="LQF262" s="84"/>
      <c r="LQG262" s="84"/>
      <c r="LQH262" s="84"/>
      <c r="LQI262" s="84"/>
      <c r="LQJ262" s="84"/>
      <c r="LQK262" s="84"/>
      <c r="LQL262" s="84"/>
      <c r="LQM262" s="84"/>
      <c r="LQN262" s="84"/>
      <c r="LQO262" s="84"/>
      <c r="LQP262" s="84"/>
      <c r="LQQ262" s="84"/>
      <c r="LQR262" s="84"/>
      <c r="LQS262" s="84"/>
      <c r="LQT262" s="84"/>
      <c r="LQU262" s="84"/>
      <c r="LQV262" s="84"/>
      <c r="LQW262" s="84"/>
      <c r="LQX262" s="84"/>
      <c r="LQY262" s="84"/>
      <c r="LQZ262" s="84"/>
      <c r="LRA262" s="84"/>
      <c r="LRB262" s="84"/>
      <c r="LRC262" s="84"/>
      <c r="LRD262" s="84"/>
      <c r="LRE262" s="84"/>
      <c r="LRF262" s="84"/>
      <c r="LRG262" s="84"/>
      <c r="LRH262" s="84"/>
      <c r="LRI262" s="84"/>
      <c r="LRJ262" s="84"/>
      <c r="LRK262" s="84"/>
      <c r="LRL262" s="84"/>
      <c r="LRM262" s="84"/>
      <c r="LRN262" s="84"/>
      <c r="LRO262" s="84"/>
      <c r="LRP262" s="84"/>
      <c r="LRQ262" s="84"/>
      <c r="LRR262" s="84"/>
      <c r="LRS262" s="84"/>
      <c r="LRT262" s="84"/>
      <c r="LRU262" s="84"/>
      <c r="LRV262" s="84"/>
      <c r="LRW262" s="84"/>
      <c r="LRX262" s="84"/>
      <c r="LRY262" s="84"/>
      <c r="LRZ262" s="84"/>
      <c r="LSA262" s="84"/>
      <c r="LSB262" s="84"/>
      <c r="LSC262" s="84"/>
      <c r="LSD262" s="84"/>
      <c r="LSE262" s="84"/>
      <c r="LSF262" s="84"/>
      <c r="LSG262" s="84"/>
      <c r="LSH262" s="84"/>
      <c r="LSI262" s="84"/>
      <c r="LSJ262" s="84"/>
      <c r="LSK262" s="84"/>
      <c r="LSL262" s="84"/>
      <c r="LSM262" s="84"/>
      <c r="LSN262" s="84"/>
      <c r="LSO262" s="84"/>
      <c r="LSP262" s="84"/>
      <c r="LSQ262" s="84"/>
      <c r="LSR262" s="84"/>
      <c r="LSS262" s="84"/>
      <c r="LST262" s="84"/>
      <c r="LSU262" s="84"/>
      <c r="LSV262" s="84"/>
      <c r="LSW262" s="84"/>
      <c r="LSX262" s="84"/>
      <c r="LSY262" s="84"/>
      <c r="LSZ262" s="84"/>
      <c r="LTA262" s="84"/>
      <c r="LTB262" s="84"/>
      <c r="LTC262" s="84"/>
      <c r="LTD262" s="84"/>
      <c r="LTE262" s="84"/>
      <c r="LTF262" s="84"/>
      <c r="LTG262" s="84"/>
      <c r="LTH262" s="84"/>
      <c r="LTI262" s="84"/>
      <c r="LTJ262" s="84"/>
      <c r="LTK262" s="84"/>
      <c r="LTL262" s="84"/>
      <c r="LTM262" s="84"/>
      <c r="LTN262" s="84"/>
      <c r="LTO262" s="84"/>
      <c r="LTP262" s="84"/>
      <c r="LTQ262" s="84"/>
      <c r="LTR262" s="84"/>
      <c r="LTS262" s="84"/>
      <c r="LTT262" s="84"/>
      <c r="LTU262" s="84"/>
      <c r="LTV262" s="84"/>
      <c r="LTW262" s="84"/>
      <c r="LTX262" s="84"/>
      <c r="LTY262" s="84"/>
      <c r="LTZ262" s="84"/>
      <c r="LUA262" s="84"/>
      <c r="LUB262" s="84"/>
      <c r="LUC262" s="84"/>
      <c r="LUD262" s="84"/>
      <c r="LUE262" s="84"/>
      <c r="LUF262" s="84"/>
      <c r="LUG262" s="84"/>
      <c r="LUH262" s="84"/>
      <c r="LUI262" s="84"/>
      <c r="LUJ262" s="84"/>
      <c r="LUK262" s="84"/>
      <c r="LUL262" s="84"/>
      <c r="LUM262" s="84"/>
      <c r="LUN262" s="84"/>
      <c r="LUO262" s="84"/>
      <c r="LUP262" s="84"/>
      <c r="LUQ262" s="84"/>
      <c r="LUR262" s="84"/>
      <c r="LUS262" s="84"/>
      <c r="LUT262" s="84"/>
      <c r="LUU262" s="84"/>
      <c r="LUV262" s="84"/>
      <c r="LUW262" s="84"/>
      <c r="LUX262" s="84"/>
      <c r="LUY262" s="84"/>
      <c r="LUZ262" s="84"/>
      <c r="LVA262" s="84"/>
      <c r="LVB262" s="84"/>
      <c r="LVC262" s="84"/>
      <c r="LVD262" s="84"/>
      <c r="LVE262" s="84"/>
      <c r="LVF262" s="84"/>
      <c r="LVG262" s="84"/>
      <c r="LVH262" s="84"/>
      <c r="LVI262" s="84"/>
      <c r="LVJ262" s="84"/>
      <c r="LVK262" s="84"/>
      <c r="LVL262" s="84"/>
      <c r="LVM262" s="84"/>
      <c r="LVN262" s="84"/>
      <c r="LVO262" s="84"/>
      <c r="LVP262" s="84"/>
      <c r="LVQ262" s="84"/>
      <c r="LVR262" s="84"/>
      <c r="LVS262" s="84"/>
      <c r="LVT262" s="84"/>
      <c r="LVU262" s="84"/>
      <c r="LVV262" s="84"/>
      <c r="LVW262" s="84"/>
      <c r="LVX262" s="84"/>
      <c r="LVY262" s="84"/>
      <c r="LVZ262" s="84"/>
      <c r="LWA262" s="84"/>
      <c r="LWB262" s="84"/>
      <c r="LWC262" s="84"/>
      <c r="LWD262" s="84"/>
      <c r="LWE262" s="84"/>
      <c r="LWF262" s="84"/>
      <c r="LWG262" s="84"/>
      <c r="LWH262" s="84"/>
      <c r="LWI262" s="84"/>
      <c r="LWJ262" s="84"/>
      <c r="LWK262" s="84"/>
      <c r="LWL262" s="84"/>
      <c r="LWM262" s="84"/>
      <c r="LWN262" s="84"/>
      <c r="LWO262" s="84"/>
      <c r="LWP262" s="84"/>
      <c r="LWQ262" s="84"/>
      <c r="LWR262" s="84"/>
      <c r="LWS262" s="84"/>
      <c r="LWT262" s="84"/>
      <c r="LWU262" s="84"/>
      <c r="LWV262" s="84"/>
      <c r="LWW262" s="84"/>
      <c r="LWX262" s="84"/>
      <c r="LWY262" s="84"/>
      <c r="LWZ262" s="84"/>
      <c r="LXA262" s="84"/>
      <c r="LXB262" s="84"/>
      <c r="LXC262" s="84"/>
      <c r="LXD262" s="84"/>
      <c r="LXE262" s="84"/>
      <c r="LXF262" s="84"/>
      <c r="LXG262" s="84"/>
      <c r="LXH262" s="84"/>
      <c r="LXI262" s="84"/>
      <c r="LXJ262" s="84"/>
      <c r="LXK262" s="84"/>
      <c r="LXL262" s="84"/>
      <c r="LXM262" s="84"/>
      <c r="LXN262" s="84"/>
      <c r="LXO262" s="84"/>
      <c r="LXP262" s="84"/>
      <c r="LXQ262" s="84"/>
      <c r="LXR262" s="84"/>
      <c r="LXS262" s="84"/>
      <c r="LXT262" s="84"/>
      <c r="LXU262" s="84"/>
      <c r="LXV262" s="84"/>
      <c r="LXW262" s="84"/>
      <c r="LXX262" s="84"/>
      <c r="LXY262" s="84"/>
      <c r="LXZ262" s="84"/>
      <c r="LYA262" s="84"/>
      <c r="LYB262" s="84"/>
      <c r="LYC262" s="84"/>
      <c r="LYD262" s="84"/>
      <c r="LYE262" s="84"/>
      <c r="LYF262" s="84"/>
      <c r="LYG262" s="84"/>
      <c r="LYH262" s="84"/>
      <c r="LYI262" s="84"/>
      <c r="LYJ262" s="84"/>
      <c r="LYK262" s="84"/>
      <c r="LYL262" s="84"/>
      <c r="LYM262" s="84"/>
      <c r="LYN262" s="84"/>
      <c r="LYO262" s="84"/>
      <c r="LYP262" s="84"/>
      <c r="LYQ262" s="84"/>
      <c r="LYR262" s="84"/>
      <c r="LYS262" s="84"/>
      <c r="LYT262" s="84"/>
      <c r="LYU262" s="84"/>
      <c r="LYV262" s="84"/>
      <c r="LYW262" s="84"/>
      <c r="LYX262" s="84"/>
      <c r="LYY262" s="84"/>
      <c r="LYZ262" s="84"/>
      <c r="LZA262" s="84"/>
      <c r="LZB262" s="84"/>
      <c r="LZC262" s="84"/>
      <c r="LZD262" s="84"/>
      <c r="LZE262" s="84"/>
      <c r="LZF262" s="84"/>
      <c r="LZG262" s="84"/>
      <c r="LZH262" s="84"/>
      <c r="LZI262" s="84"/>
      <c r="LZJ262" s="84"/>
      <c r="LZK262" s="84"/>
      <c r="LZL262" s="84"/>
      <c r="LZM262" s="84"/>
      <c r="LZN262" s="84"/>
      <c r="LZO262" s="84"/>
      <c r="LZP262" s="84"/>
      <c r="LZQ262" s="84"/>
      <c r="LZR262" s="84"/>
      <c r="LZS262" s="84"/>
      <c r="LZT262" s="84"/>
      <c r="LZU262" s="84"/>
      <c r="LZV262" s="84"/>
      <c r="LZW262" s="84"/>
      <c r="LZX262" s="84"/>
      <c r="LZY262" s="84"/>
      <c r="LZZ262" s="84"/>
      <c r="MAA262" s="84"/>
      <c r="MAB262" s="84"/>
      <c r="MAC262" s="84"/>
      <c r="MAD262" s="84"/>
      <c r="MAE262" s="84"/>
      <c r="MAF262" s="84"/>
      <c r="MAG262" s="84"/>
      <c r="MAH262" s="84"/>
      <c r="MAI262" s="84"/>
      <c r="MAJ262" s="84"/>
      <c r="MAK262" s="84"/>
      <c r="MAL262" s="84"/>
      <c r="MAM262" s="84"/>
      <c r="MAN262" s="84"/>
      <c r="MAO262" s="84"/>
      <c r="MAP262" s="84"/>
      <c r="MAQ262" s="84"/>
      <c r="MAR262" s="84"/>
      <c r="MAS262" s="84"/>
      <c r="MAT262" s="84"/>
      <c r="MAU262" s="84"/>
      <c r="MAV262" s="84"/>
      <c r="MAW262" s="84"/>
      <c r="MAX262" s="84"/>
      <c r="MAY262" s="84"/>
      <c r="MAZ262" s="84"/>
      <c r="MBA262" s="84"/>
      <c r="MBB262" s="84"/>
      <c r="MBC262" s="84"/>
      <c r="MBD262" s="84"/>
      <c r="MBE262" s="84"/>
      <c r="MBF262" s="84"/>
      <c r="MBG262" s="84"/>
      <c r="MBH262" s="84"/>
      <c r="MBI262" s="84"/>
      <c r="MBJ262" s="84"/>
      <c r="MBK262" s="84"/>
      <c r="MBL262" s="84"/>
      <c r="MBM262" s="84"/>
      <c r="MBN262" s="84"/>
      <c r="MBO262" s="84"/>
      <c r="MBP262" s="84"/>
      <c r="MBQ262" s="84"/>
      <c r="MBR262" s="84"/>
      <c r="MBS262" s="84"/>
      <c r="MBT262" s="84"/>
      <c r="MBU262" s="84"/>
      <c r="MBV262" s="84"/>
      <c r="MBW262" s="84"/>
      <c r="MBX262" s="84"/>
      <c r="MBY262" s="84"/>
      <c r="MBZ262" s="84"/>
      <c r="MCA262" s="84"/>
      <c r="MCB262" s="84"/>
      <c r="MCC262" s="84"/>
      <c r="MCD262" s="84"/>
      <c r="MCE262" s="84"/>
      <c r="MCF262" s="84"/>
      <c r="MCG262" s="84"/>
      <c r="MCH262" s="84"/>
      <c r="MCI262" s="84"/>
      <c r="MCJ262" s="84"/>
      <c r="MCK262" s="84"/>
      <c r="MCL262" s="84"/>
      <c r="MCM262" s="84"/>
      <c r="MCN262" s="84"/>
      <c r="MCO262" s="84"/>
      <c r="MCP262" s="84"/>
      <c r="MCQ262" s="84"/>
      <c r="MCR262" s="84"/>
      <c r="MCS262" s="84"/>
      <c r="MCT262" s="84"/>
      <c r="MCU262" s="84"/>
      <c r="MCV262" s="84"/>
      <c r="MCW262" s="84"/>
      <c r="MCX262" s="84"/>
      <c r="MCY262" s="84"/>
      <c r="MCZ262" s="84"/>
      <c r="MDA262" s="84"/>
      <c r="MDB262" s="84"/>
      <c r="MDC262" s="84"/>
      <c r="MDD262" s="84"/>
      <c r="MDE262" s="84"/>
      <c r="MDF262" s="84"/>
      <c r="MDG262" s="84"/>
      <c r="MDH262" s="84"/>
      <c r="MDI262" s="84"/>
      <c r="MDJ262" s="84"/>
      <c r="MDK262" s="84"/>
      <c r="MDL262" s="84"/>
      <c r="MDM262" s="84"/>
      <c r="MDN262" s="84"/>
      <c r="MDO262" s="84"/>
      <c r="MDP262" s="84"/>
      <c r="MDQ262" s="84"/>
      <c r="MDR262" s="84"/>
      <c r="MDS262" s="84"/>
      <c r="MDT262" s="84"/>
      <c r="MDU262" s="84"/>
      <c r="MDV262" s="84"/>
      <c r="MDW262" s="84"/>
      <c r="MDX262" s="84"/>
      <c r="MDY262" s="84"/>
      <c r="MDZ262" s="84"/>
      <c r="MEA262" s="84"/>
      <c r="MEB262" s="84"/>
      <c r="MEC262" s="84"/>
      <c r="MED262" s="84"/>
      <c r="MEE262" s="84"/>
      <c r="MEF262" s="84"/>
      <c r="MEG262" s="84"/>
      <c r="MEH262" s="84"/>
      <c r="MEI262" s="84"/>
      <c r="MEJ262" s="84"/>
      <c r="MEK262" s="84"/>
      <c r="MEL262" s="84"/>
      <c r="MEM262" s="84"/>
      <c r="MEN262" s="84"/>
      <c r="MEO262" s="84"/>
      <c r="MEP262" s="84"/>
      <c r="MEQ262" s="84"/>
      <c r="MER262" s="84"/>
      <c r="MES262" s="84"/>
      <c r="MET262" s="84"/>
      <c r="MEU262" s="84"/>
      <c r="MEV262" s="84"/>
      <c r="MEW262" s="84"/>
      <c r="MEX262" s="84"/>
      <c r="MEY262" s="84"/>
      <c r="MEZ262" s="84"/>
      <c r="MFA262" s="84"/>
      <c r="MFB262" s="84"/>
      <c r="MFC262" s="84"/>
      <c r="MFD262" s="84"/>
      <c r="MFE262" s="84"/>
      <c r="MFF262" s="84"/>
      <c r="MFG262" s="84"/>
      <c r="MFH262" s="84"/>
      <c r="MFI262" s="84"/>
      <c r="MFJ262" s="84"/>
      <c r="MFK262" s="84"/>
      <c r="MFL262" s="84"/>
      <c r="MFM262" s="84"/>
      <c r="MFN262" s="84"/>
      <c r="MFO262" s="84"/>
      <c r="MFP262" s="84"/>
      <c r="MFQ262" s="84"/>
      <c r="MFR262" s="84"/>
      <c r="MFS262" s="84"/>
      <c r="MFT262" s="84"/>
      <c r="MFU262" s="84"/>
      <c r="MFV262" s="84"/>
      <c r="MFW262" s="84"/>
      <c r="MFX262" s="84"/>
      <c r="MFY262" s="84"/>
      <c r="MFZ262" s="84"/>
      <c r="MGA262" s="84"/>
      <c r="MGB262" s="84"/>
      <c r="MGC262" s="84"/>
      <c r="MGD262" s="84"/>
      <c r="MGE262" s="84"/>
      <c r="MGF262" s="84"/>
      <c r="MGG262" s="84"/>
      <c r="MGH262" s="84"/>
      <c r="MGI262" s="84"/>
      <c r="MGJ262" s="84"/>
      <c r="MGK262" s="84"/>
      <c r="MGL262" s="84"/>
      <c r="MGM262" s="84"/>
      <c r="MGN262" s="84"/>
      <c r="MGO262" s="84"/>
      <c r="MGP262" s="84"/>
      <c r="MGQ262" s="84"/>
      <c r="MGR262" s="84"/>
      <c r="MGS262" s="84"/>
      <c r="MGT262" s="84"/>
      <c r="MGU262" s="84"/>
      <c r="MGV262" s="84"/>
      <c r="MGW262" s="84"/>
      <c r="MGX262" s="84"/>
      <c r="MGY262" s="84"/>
      <c r="MGZ262" s="84"/>
      <c r="MHA262" s="84"/>
      <c r="MHB262" s="84"/>
      <c r="MHC262" s="84"/>
      <c r="MHD262" s="84"/>
      <c r="MHE262" s="84"/>
      <c r="MHF262" s="84"/>
      <c r="MHG262" s="84"/>
      <c r="MHH262" s="84"/>
      <c r="MHI262" s="84"/>
      <c r="MHJ262" s="84"/>
      <c r="MHK262" s="84"/>
      <c r="MHL262" s="84"/>
      <c r="MHM262" s="84"/>
      <c r="MHN262" s="84"/>
      <c r="MHO262" s="84"/>
      <c r="MHP262" s="84"/>
      <c r="MHQ262" s="84"/>
      <c r="MHR262" s="84"/>
      <c r="MHS262" s="84"/>
      <c r="MHT262" s="84"/>
      <c r="MHU262" s="84"/>
      <c r="MHV262" s="84"/>
      <c r="MHW262" s="84"/>
      <c r="MHX262" s="84"/>
      <c r="MHY262" s="84"/>
      <c r="MHZ262" s="84"/>
      <c r="MIA262" s="84"/>
      <c r="MIB262" s="84"/>
      <c r="MIC262" s="84"/>
      <c r="MID262" s="84"/>
      <c r="MIE262" s="84"/>
      <c r="MIF262" s="84"/>
      <c r="MIG262" s="84"/>
      <c r="MIH262" s="84"/>
      <c r="MII262" s="84"/>
      <c r="MIJ262" s="84"/>
      <c r="MIK262" s="84"/>
      <c r="MIL262" s="84"/>
      <c r="MIM262" s="84"/>
      <c r="MIN262" s="84"/>
      <c r="MIO262" s="84"/>
      <c r="MIP262" s="84"/>
      <c r="MIQ262" s="84"/>
      <c r="MIR262" s="84"/>
      <c r="MIS262" s="84"/>
      <c r="MIT262" s="84"/>
      <c r="MIU262" s="84"/>
      <c r="MIV262" s="84"/>
      <c r="MIW262" s="84"/>
      <c r="MIX262" s="84"/>
      <c r="MIY262" s="84"/>
      <c r="MIZ262" s="84"/>
      <c r="MJA262" s="84"/>
      <c r="MJB262" s="84"/>
      <c r="MJC262" s="84"/>
      <c r="MJD262" s="84"/>
      <c r="MJE262" s="84"/>
      <c r="MJF262" s="84"/>
      <c r="MJG262" s="84"/>
      <c r="MJH262" s="84"/>
      <c r="MJI262" s="84"/>
      <c r="MJJ262" s="84"/>
      <c r="MJK262" s="84"/>
      <c r="MJL262" s="84"/>
      <c r="MJM262" s="84"/>
      <c r="MJN262" s="84"/>
      <c r="MJO262" s="84"/>
      <c r="MJP262" s="84"/>
      <c r="MJQ262" s="84"/>
      <c r="MJR262" s="84"/>
      <c r="MJS262" s="84"/>
      <c r="MJT262" s="84"/>
      <c r="MJU262" s="84"/>
      <c r="MJV262" s="84"/>
      <c r="MJW262" s="84"/>
      <c r="MJX262" s="84"/>
      <c r="MJY262" s="84"/>
      <c r="MJZ262" s="84"/>
      <c r="MKA262" s="84"/>
      <c r="MKB262" s="84"/>
      <c r="MKC262" s="84"/>
      <c r="MKD262" s="84"/>
      <c r="MKE262" s="84"/>
      <c r="MKF262" s="84"/>
      <c r="MKG262" s="84"/>
      <c r="MKH262" s="84"/>
      <c r="MKI262" s="84"/>
      <c r="MKJ262" s="84"/>
      <c r="MKK262" s="84"/>
      <c r="MKL262" s="84"/>
      <c r="MKM262" s="84"/>
      <c r="MKN262" s="84"/>
      <c r="MKO262" s="84"/>
      <c r="MKP262" s="84"/>
      <c r="MKQ262" s="84"/>
      <c r="MKR262" s="84"/>
      <c r="MKS262" s="84"/>
      <c r="MKT262" s="84"/>
      <c r="MKU262" s="84"/>
      <c r="MKV262" s="84"/>
      <c r="MKW262" s="84"/>
      <c r="MKX262" s="84"/>
      <c r="MKY262" s="84"/>
      <c r="MKZ262" s="84"/>
      <c r="MLA262" s="84"/>
      <c r="MLB262" s="84"/>
      <c r="MLC262" s="84"/>
      <c r="MLD262" s="84"/>
      <c r="MLE262" s="84"/>
      <c r="MLF262" s="84"/>
      <c r="MLG262" s="84"/>
      <c r="MLH262" s="84"/>
      <c r="MLI262" s="84"/>
      <c r="MLJ262" s="84"/>
      <c r="MLK262" s="84"/>
      <c r="MLL262" s="84"/>
      <c r="MLM262" s="84"/>
      <c r="MLN262" s="84"/>
      <c r="MLO262" s="84"/>
      <c r="MLP262" s="84"/>
      <c r="MLQ262" s="84"/>
      <c r="MLR262" s="84"/>
      <c r="MLS262" s="84"/>
      <c r="MLT262" s="84"/>
      <c r="MLU262" s="84"/>
      <c r="MLV262" s="84"/>
      <c r="MLW262" s="84"/>
      <c r="MLX262" s="84"/>
      <c r="MLY262" s="84"/>
      <c r="MLZ262" s="84"/>
      <c r="MMA262" s="84"/>
      <c r="MMB262" s="84"/>
      <c r="MMC262" s="84"/>
      <c r="MMD262" s="84"/>
      <c r="MME262" s="84"/>
      <c r="MMF262" s="84"/>
      <c r="MMG262" s="84"/>
      <c r="MMH262" s="84"/>
      <c r="MMI262" s="84"/>
      <c r="MMJ262" s="84"/>
      <c r="MMK262" s="84"/>
      <c r="MML262" s="84"/>
      <c r="MMM262" s="84"/>
      <c r="MMN262" s="84"/>
      <c r="MMO262" s="84"/>
      <c r="MMP262" s="84"/>
      <c r="MMQ262" s="84"/>
      <c r="MMR262" s="84"/>
      <c r="MMS262" s="84"/>
      <c r="MMT262" s="84"/>
      <c r="MMU262" s="84"/>
      <c r="MMV262" s="84"/>
      <c r="MMW262" s="84"/>
      <c r="MMX262" s="84"/>
      <c r="MMY262" s="84"/>
      <c r="MMZ262" s="84"/>
      <c r="MNA262" s="84"/>
      <c r="MNB262" s="84"/>
      <c r="MNC262" s="84"/>
      <c r="MND262" s="84"/>
      <c r="MNE262" s="84"/>
      <c r="MNF262" s="84"/>
      <c r="MNG262" s="84"/>
      <c r="MNH262" s="84"/>
      <c r="MNI262" s="84"/>
      <c r="MNJ262" s="84"/>
      <c r="MNK262" s="84"/>
      <c r="MNL262" s="84"/>
      <c r="MNM262" s="84"/>
      <c r="MNN262" s="84"/>
      <c r="MNO262" s="84"/>
      <c r="MNP262" s="84"/>
      <c r="MNQ262" s="84"/>
      <c r="MNR262" s="84"/>
      <c r="MNS262" s="84"/>
      <c r="MNT262" s="84"/>
      <c r="MNU262" s="84"/>
      <c r="MNV262" s="84"/>
      <c r="MNW262" s="84"/>
      <c r="MNX262" s="84"/>
      <c r="MNY262" s="84"/>
      <c r="MNZ262" s="84"/>
      <c r="MOA262" s="84"/>
      <c r="MOB262" s="84"/>
      <c r="MOC262" s="84"/>
      <c r="MOD262" s="84"/>
      <c r="MOE262" s="84"/>
      <c r="MOF262" s="84"/>
      <c r="MOG262" s="84"/>
      <c r="MOH262" s="84"/>
      <c r="MOI262" s="84"/>
      <c r="MOJ262" s="84"/>
      <c r="MOK262" s="84"/>
      <c r="MOL262" s="84"/>
      <c r="MOM262" s="84"/>
      <c r="MON262" s="84"/>
      <c r="MOO262" s="84"/>
      <c r="MOP262" s="84"/>
      <c r="MOQ262" s="84"/>
      <c r="MOR262" s="84"/>
      <c r="MOS262" s="84"/>
      <c r="MOT262" s="84"/>
      <c r="MOU262" s="84"/>
      <c r="MOV262" s="84"/>
      <c r="MOW262" s="84"/>
      <c r="MOX262" s="84"/>
      <c r="MOY262" s="84"/>
      <c r="MOZ262" s="84"/>
      <c r="MPA262" s="84"/>
      <c r="MPB262" s="84"/>
      <c r="MPC262" s="84"/>
      <c r="MPD262" s="84"/>
      <c r="MPE262" s="84"/>
      <c r="MPF262" s="84"/>
      <c r="MPG262" s="84"/>
      <c r="MPH262" s="84"/>
      <c r="MPI262" s="84"/>
      <c r="MPJ262" s="84"/>
      <c r="MPK262" s="84"/>
      <c r="MPL262" s="84"/>
      <c r="MPM262" s="84"/>
      <c r="MPN262" s="84"/>
      <c r="MPO262" s="84"/>
      <c r="MPP262" s="84"/>
      <c r="MPQ262" s="84"/>
      <c r="MPR262" s="84"/>
      <c r="MPS262" s="84"/>
      <c r="MPT262" s="84"/>
      <c r="MPU262" s="84"/>
      <c r="MPV262" s="84"/>
      <c r="MPW262" s="84"/>
      <c r="MPX262" s="84"/>
      <c r="MPY262" s="84"/>
      <c r="MPZ262" s="84"/>
      <c r="MQA262" s="84"/>
      <c r="MQB262" s="84"/>
      <c r="MQC262" s="84"/>
      <c r="MQD262" s="84"/>
      <c r="MQE262" s="84"/>
      <c r="MQF262" s="84"/>
      <c r="MQG262" s="84"/>
      <c r="MQH262" s="84"/>
      <c r="MQI262" s="84"/>
      <c r="MQJ262" s="84"/>
      <c r="MQK262" s="84"/>
      <c r="MQL262" s="84"/>
      <c r="MQM262" s="84"/>
      <c r="MQN262" s="84"/>
      <c r="MQO262" s="84"/>
      <c r="MQP262" s="84"/>
      <c r="MQQ262" s="84"/>
      <c r="MQR262" s="84"/>
      <c r="MQS262" s="84"/>
      <c r="MQT262" s="84"/>
      <c r="MQU262" s="84"/>
      <c r="MQV262" s="84"/>
      <c r="MQW262" s="84"/>
      <c r="MQX262" s="84"/>
      <c r="MQY262" s="84"/>
      <c r="MQZ262" s="84"/>
      <c r="MRA262" s="84"/>
      <c r="MRB262" s="84"/>
      <c r="MRC262" s="84"/>
      <c r="MRD262" s="84"/>
      <c r="MRE262" s="84"/>
      <c r="MRF262" s="84"/>
      <c r="MRG262" s="84"/>
      <c r="MRH262" s="84"/>
      <c r="MRI262" s="84"/>
      <c r="MRJ262" s="84"/>
      <c r="MRK262" s="84"/>
      <c r="MRL262" s="84"/>
      <c r="MRM262" s="84"/>
      <c r="MRN262" s="84"/>
      <c r="MRO262" s="84"/>
      <c r="MRP262" s="84"/>
      <c r="MRQ262" s="84"/>
      <c r="MRR262" s="84"/>
      <c r="MRS262" s="84"/>
      <c r="MRT262" s="84"/>
      <c r="MRU262" s="84"/>
      <c r="MRV262" s="84"/>
      <c r="MRW262" s="84"/>
      <c r="MRX262" s="84"/>
      <c r="MRY262" s="84"/>
      <c r="MRZ262" s="84"/>
      <c r="MSA262" s="84"/>
      <c r="MSB262" s="84"/>
      <c r="MSC262" s="84"/>
      <c r="MSD262" s="84"/>
      <c r="MSE262" s="84"/>
      <c r="MSF262" s="84"/>
      <c r="MSG262" s="84"/>
      <c r="MSH262" s="84"/>
      <c r="MSI262" s="84"/>
      <c r="MSJ262" s="84"/>
      <c r="MSK262" s="84"/>
      <c r="MSL262" s="84"/>
      <c r="MSM262" s="84"/>
      <c r="MSN262" s="84"/>
      <c r="MSO262" s="84"/>
      <c r="MSP262" s="84"/>
      <c r="MSQ262" s="84"/>
      <c r="MSR262" s="84"/>
      <c r="MSS262" s="84"/>
      <c r="MST262" s="84"/>
      <c r="MSU262" s="84"/>
      <c r="MSV262" s="84"/>
      <c r="MSW262" s="84"/>
      <c r="MSX262" s="84"/>
      <c r="MSY262" s="84"/>
      <c r="MSZ262" s="84"/>
      <c r="MTA262" s="84"/>
      <c r="MTB262" s="84"/>
      <c r="MTC262" s="84"/>
      <c r="MTD262" s="84"/>
      <c r="MTE262" s="84"/>
      <c r="MTF262" s="84"/>
      <c r="MTG262" s="84"/>
      <c r="MTH262" s="84"/>
      <c r="MTI262" s="84"/>
      <c r="MTJ262" s="84"/>
      <c r="MTK262" s="84"/>
      <c r="MTL262" s="84"/>
      <c r="MTM262" s="84"/>
      <c r="MTN262" s="84"/>
      <c r="MTO262" s="84"/>
      <c r="MTP262" s="84"/>
      <c r="MTQ262" s="84"/>
      <c r="MTR262" s="84"/>
      <c r="MTS262" s="84"/>
      <c r="MTT262" s="84"/>
      <c r="MTU262" s="84"/>
      <c r="MTV262" s="84"/>
      <c r="MTW262" s="84"/>
      <c r="MTX262" s="84"/>
      <c r="MTY262" s="84"/>
      <c r="MTZ262" s="84"/>
      <c r="MUA262" s="84"/>
      <c r="MUB262" s="84"/>
      <c r="MUC262" s="84"/>
      <c r="MUD262" s="84"/>
      <c r="MUE262" s="84"/>
      <c r="MUF262" s="84"/>
      <c r="MUG262" s="84"/>
      <c r="MUH262" s="84"/>
      <c r="MUI262" s="84"/>
      <c r="MUJ262" s="84"/>
      <c r="MUK262" s="84"/>
      <c r="MUL262" s="84"/>
      <c r="MUM262" s="84"/>
      <c r="MUN262" s="84"/>
      <c r="MUO262" s="84"/>
      <c r="MUP262" s="84"/>
      <c r="MUQ262" s="84"/>
      <c r="MUR262" s="84"/>
      <c r="MUS262" s="84"/>
      <c r="MUT262" s="84"/>
      <c r="MUU262" s="84"/>
      <c r="MUV262" s="84"/>
      <c r="MUW262" s="84"/>
      <c r="MUX262" s="84"/>
      <c r="MUY262" s="84"/>
      <c r="MUZ262" s="84"/>
      <c r="MVA262" s="84"/>
      <c r="MVB262" s="84"/>
      <c r="MVC262" s="84"/>
      <c r="MVD262" s="84"/>
      <c r="MVE262" s="84"/>
      <c r="MVF262" s="84"/>
      <c r="MVG262" s="84"/>
      <c r="MVH262" s="84"/>
      <c r="MVI262" s="84"/>
      <c r="MVJ262" s="84"/>
      <c r="MVK262" s="84"/>
      <c r="MVL262" s="84"/>
      <c r="MVM262" s="84"/>
      <c r="MVN262" s="84"/>
      <c r="MVO262" s="84"/>
      <c r="MVP262" s="84"/>
      <c r="MVQ262" s="84"/>
      <c r="MVR262" s="84"/>
      <c r="MVS262" s="84"/>
      <c r="MVT262" s="84"/>
      <c r="MVU262" s="84"/>
      <c r="MVV262" s="84"/>
      <c r="MVW262" s="84"/>
      <c r="MVX262" s="84"/>
      <c r="MVY262" s="84"/>
      <c r="MVZ262" s="84"/>
      <c r="MWA262" s="84"/>
      <c r="MWB262" s="84"/>
      <c r="MWC262" s="84"/>
      <c r="MWD262" s="84"/>
      <c r="MWE262" s="84"/>
      <c r="MWF262" s="84"/>
      <c r="MWG262" s="84"/>
      <c r="MWH262" s="84"/>
      <c r="MWI262" s="84"/>
      <c r="MWJ262" s="84"/>
      <c r="MWK262" s="84"/>
      <c r="MWL262" s="84"/>
      <c r="MWM262" s="84"/>
      <c r="MWN262" s="84"/>
      <c r="MWO262" s="84"/>
      <c r="MWP262" s="84"/>
      <c r="MWQ262" s="84"/>
      <c r="MWR262" s="84"/>
      <c r="MWS262" s="84"/>
      <c r="MWT262" s="84"/>
      <c r="MWU262" s="84"/>
      <c r="MWV262" s="84"/>
      <c r="MWW262" s="84"/>
      <c r="MWX262" s="84"/>
      <c r="MWY262" s="84"/>
      <c r="MWZ262" s="84"/>
      <c r="MXA262" s="84"/>
      <c r="MXB262" s="84"/>
      <c r="MXC262" s="84"/>
      <c r="MXD262" s="84"/>
      <c r="MXE262" s="84"/>
      <c r="MXF262" s="84"/>
      <c r="MXG262" s="84"/>
      <c r="MXH262" s="84"/>
      <c r="MXI262" s="84"/>
      <c r="MXJ262" s="84"/>
      <c r="MXK262" s="84"/>
      <c r="MXL262" s="84"/>
      <c r="MXM262" s="84"/>
      <c r="MXN262" s="84"/>
      <c r="MXO262" s="84"/>
      <c r="MXP262" s="84"/>
      <c r="MXQ262" s="84"/>
      <c r="MXR262" s="84"/>
      <c r="MXS262" s="84"/>
      <c r="MXT262" s="84"/>
      <c r="MXU262" s="84"/>
      <c r="MXV262" s="84"/>
      <c r="MXW262" s="84"/>
      <c r="MXX262" s="84"/>
      <c r="MXY262" s="84"/>
      <c r="MXZ262" s="84"/>
      <c r="MYA262" s="84"/>
      <c r="MYB262" s="84"/>
      <c r="MYC262" s="84"/>
      <c r="MYD262" s="84"/>
      <c r="MYE262" s="84"/>
      <c r="MYF262" s="84"/>
      <c r="MYG262" s="84"/>
      <c r="MYH262" s="84"/>
      <c r="MYI262" s="84"/>
      <c r="MYJ262" s="84"/>
      <c r="MYK262" s="84"/>
      <c r="MYL262" s="84"/>
      <c r="MYM262" s="84"/>
      <c r="MYN262" s="84"/>
      <c r="MYO262" s="84"/>
      <c r="MYP262" s="84"/>
      <c r="MYQ262" s="84"/>
      <c r="MYR262" s="84"/>
      <c r="MYS262" s="84"/>
      <c r="MYT262" s="84"/>
      <c r="MYU262" s="84"/>
      <c r="MYV262" s="84"/>
      <c r="MYW262" s="84"/>
      <c r="MYX262" s="84"/>
      <c r="MYY262" s="84"/>
      <c r="MYZ262" s="84"/>
      <c r="MZA262" s="84"/>
      <c r="MZB262" s="84"/>
      <c r="MZC262" s="84"/>
      <c r="MZD262" s="84"/>
      <c r="MZE262" s="84"/>
      <c r="MZF262" s="84"/>
      <c r="MZG262" s="84"/>
      <c r="MZH262" s="84"/>
      <c r="MZI262" s="84"/>
      <c r="MZJ262" s="84"/>
      <c r="MZK262" s="84"/>
      <c r="MZL262" s="84"/>
      <c r="MZM262" s="84"/>
      <c r="MZN262" s="84"/>
      <c r="MZO262" s="84"/>
      <c r="MZP262" s="84"/>
      <c r="MZQ262" s="84"/>
      <c r="MZR262" s="84"/>
      <c r="MZS262" s="84"/>
      <c r="MZT262" s="84"/>
      <c r="MZU262" s="84"/>
      <c r="MZV262" s="84"/>
      <c r="MZW262" s="84"/>
      <c r="MZX262" s="84"/>
      <c r="MZY262" s="84"/>
      <c r="MZZ262" s="84"/>
      <c r="NAA262" s="84"/>
      <c r="NAB262" s="84"/>
      <c r="NAC262" s="84"/>
      <c r="NAD262" s="84"/>
      <c r="NAE262" s="84"/>
      <c r="NAF262" s="84"/>
      <c r="NAG262" s="84"/>
      <c r="NAH262" s="84"/>
      <c r="NAI262" s="84"/>
      <c r="NAJ262" s="84"/>
      <c r="NAK262" s="84"/>
      <c r="NAL262" s="84"/>
      <c r="NAM262" s="84"/>
      <c r="NAN262" s="84"/>
      <c r="NAO262" s="84"/>
      <c r="NAP262" s="84"/>
      <c r="NAQ262" s="84"/>
      <c r="NAR262" s="84"/>
      <c r="NAS262" s="84"/>
      <c r="NAT262" s="84"/>
      <c r="NAU262" s="84"/>
      <c r="NAV262" s="84"/>
      <c r="NAW262" s="84"/>
      <c r="NAX262" s="84"/>
      <c r="NAY262" s="84"/>
      <c r="NAZ262" s="84"/>
      <c r="NBA262" s="84"/>
      <c r="NBB262" s="84"/>
      <c r="NBC262" s="84"/>
      <c r="NBD262" s="84"/>
      <c r="NBE262" s="84"/>
      <c r="NBF262" s="84"/>
      <c r="NBG262" s="84"/>
      <c r="NBH262" s="84"/>
      <c r="NBI262" s="84"/>
      <c r="NBJ262" s="84"/>
      <c r="NBK262" s="84"/>
      <c r="NBL262" s="84"/>
      <c r="NBM262" s="84"/>
      <c r="NBN262" s="84"/>
      <c r="NBO262" s="84"/>
      <c r="NBP262" s="84"/>
      <c r="NBQ262" s="84"/>
      <c r="NBR262" s="84"/>
      <c r="NBS262" s="84"/>
      <c r="NBT262" s="84"/>
      <c r="NBU262" s="84"/>
      <c r="NBV262" s="84"/>
      <c r="NBW262" s="84"/>
      <c r="NBX262" s="84"/>
      <c r="NBY262" s="84"/>
      <c r="NBZ262" s="84"/>
      <c r="NCA262" s="84"/>
      <c r="NCB262" s="84"/>
      <c r="NCC262" s="84"/>
      <c r="NCD262" s="84"/>
      <c r="NCE262" s="84"/>
      <c r="NCF262" s="84"/>
      <c r="NCG262" s="84"/>
      <c r="NCH262" s="84"/>
      <c r="NCI262" s="84"/>
      <c r="NCJ262" s="84"/>
      <c r="NCK262" s="84"/>
      <c r="NCL262" s="84"/>
      <c r="NCM262" s="84"/>
      <c r="NCN262" s="84"/>
      <c r="NCO262" s="84"/>
      <c r="NCP262" s="84"/>
      <c r="NCQ262" s="84"/>
      <c r="NCR262" s="84"/>
      <c r="NCS262" s="84"/>
      <c r="NCT262" s="84"/>
      <c r="NCU262" s="84"/>
      <c r="NCV262" s="84"/>
      <c r="NCW262" s="84"/>
      <c r="NCX262" s="84"/>
      <c r="NCY262" s="84"/>
      <c r="NCZ262" s="84"/>
      <c r="NDA262" s="84"/>
      <c r="NDB262" s="84"/>
      <c r="NDC262" s="84"/>
      <c r="NDD262" s="84"/>
      <c r="NDE262" s="84"/>
      <c r="NDF262" s="84"/>
      <c r="NDG262" s="84"/>
      <c r="NDH262" s="84"/>
      <c r="NDI262" s="84"/>
      <c r="NDJ262" s="84"/>
      <c r="NDK262" s="84"/>
      <c r="NDL262" s="84"/>
      <c r="NDM262" s="84"/>
      <c r="NDN262" s="84"/>
      <c r="NDO262" s="84"/>
      <c r="NDP262" s="84"/>
      <c r="NDQ262" s="84"/>
      <c r="NDR262" s="84"/>
      <c r="NDS262" s="84"/>
      <c r="NDT262" s="84"/>
      <c r="NDU262" s="84"/>
      <c r="NDV262" s="84"/>
      <c r="NDW262" s="84"/>
      <c r="NDX262" s="84"/>
      <c r="NDY262" s="84"/>
      <c r="NDZ262" s="84"/>
      <c r="NEA262" s="84"/>
      <c r="NEB262" s="84"/>
      <c r="NEC262" s="84"/>
      <c r="NED262" s="84"/>
      <c r="NEE262" s="84"/>
      <c r="NEF262" s="84"/>
      <c r="NEG262" s="84"/>
      <c r="NEH262" s="84"/>
      <c r="NEI262" s="84"/>
      <c r="NEJ262" s="84"/>
      <c r="NEK262" s="84"/>
      <c r="NEL262" s="84"/>
      <c r="NEM262" s="84"/>
      <c r="NEN262" s="84"/>
      <c r="NEO262" s="84"/>
      <c r="NEP262" s="84"/>
      <c r="NEQ262" s="84"/>
      <c r="NER262" s="84"/>
      <c r="NES262" s="84"/>
      <c r="NET262" s="84"/>
      <c r="NEU262" s="84"/>
      <c r="NEV262" s="84"/>
      <c r="NEW262" s="84"/>
      <c r="NEX262" s="84"/>
      <c r="NEY262" s="84"/>
      <c r="NEZ262" s="84"/>
      <c r="NFA262" s="84"/>
      <c r="NFB262" s="84"/>
      <c r="NFC262" s="84"/>
      <c r="NFD262" s="84"/>
      <c r="NFE262" s="84"/>
      <c r="NFF262" s="84"/>
      <c r="NFG262" s="84"/>
      <c r="NFH262" s="84"/>
      <c r="NFI262" s="84"/>
      <c r="NFJ262" s="84"/>
      <c r="NFK262" s="84"/>
      <c r="NFL262" s="84"/>
      <c r="NFM262" s="84"/>
      <c r="NFN262" s="84"/>
      <c r="NFO262" s="84"/>
      <c r="NFP262" s="84"/>
      <c r="NFQ262" s="84"/>
      <c r="NFR262" s="84"/>
      <c r="NFS262" s="84"/>
      <c r="NFT262" s="84"/>
      <c r="NFU262" s="84"/>
      <c r="NFV262" s="84"/>
      <c r="NFW262" s="84"/>
      <c r="NFX262" s="84"/>
      <c r="NFY262" s="84"/>
      <c r="NFZ262" s="84"/>
      <c r="NGA262" s="84"/>
      <c r="NGB262" s="84"/>
      <c r="NGC262" s="84"/>
      <c r="NGD262" s="84"/>
      <c r="NGE262" s="84"/>
      <c r="NGF262" s="84"/>
      <c r="NGG262" s="84"/>
      <c r="NGH262" s="84"/>
      <c r="NGI262" s="84"/>
      <c r="NGJ262" s="84"/>
      <c r="NGK262" s="84"/>
      <c r="NGL262" s="84"/>
      <c r="NGM262" s="84"/>
      <c r="NGN262" s="84"/>
      <c r="NGO262" s="84"/>
      <c r="NGP262" s="84"/>
      <c r="NGQ262" s="84"/>
      <c r="NGR262" s="84"/>
      <c r="NGS262" s="84"/>
      <c r="NGT262" s="84"/>
      <c r="NGU262" s="84"/>
      <c r="NGV262" s="84"/>
      <c r="NGW262" s="84"/>
      <c r="NGX262" s="84"/>
      <c r="NGY262" s="84"/>
      <c r="NGZ262" s="84"/>
      <c r="NHA262" s="84"/>
      <c r="NHB262" s="84"/>
      <c r="NHC262" s="84"/>
      <c r="NHD262" s="84"/>
      <c r="NHE262" s="84"/>
      <c r="NHF262" s="84"/>
      <c r="NHG262" s="84"/>
      <c r="NHH262" s="84"/>
      <c r="NHI262" s="84"/>
      <c r="NHJ262" s="84"/>
      <c r="NHK262" s="84"/>
      <c r="NHL262" s="84"/>
      <c r="NHM262" s="84"/>
      <c r="NHN262" s="84"/>
      <c r="NHO262" s="84"/>
      <c r="NHP262" s="84"/>
      <c r="NHQ262" s="84"/>
      <c r="NHR262" s="84"/>
      <c r="NHS262" s="84"/>
      <c r="NHT262" s="84"/>
      <c r="NHU262" s="84"/>
      <c r="NHV262" s="84"/>
      <c r="NHW262" s="84"/>
      <c r="NHX262" s="84"/>
      <c r="NHY262" s="84"/>
      <c r="NHZ262" s="84"/>
      <c r="NIA262" s="84"/>
      <c r="NIB262" s="84"/>
      <c r="NIC262" s="84"/>
      <c r="NID262" s="84"/>
      <c r="NIE262" s="84"/>
      <c r="NIF262" s="84"/>
      <c r="NIG262" s="84"/>
      <c r="NIH262" s="84"/>
      <c r="NII262" s="84"/>
      <c r="NIJ262" s="84"/>
      <c r="NIK262" s="84"/>
      <c r="NIL262" s="84"/>
      <c r="NIM262" s="84"/>
      <c r="NIN262" s="84"/>
      <c r="NIO262" s="84"/>
      <c r="NIP262" s="84"/>
      <c r="NIQ262" s="84"/>
      <c r="NIR262" s="84"/>
      <c r="NIS262" s="84"/>
      <c r="NIT262" s="84"/>
      <c r="NIU262" s="84"/>
      <c r="NIV262" s="84"/>
      <c r="NIW262" s="84"/>
      <c r="NIX262" s="84"/>
      <c r="NIY262" s="84"/>
      <c r="NIZ262" s="84"/>
      <c r="NJA262" s="84"/>
      <c r="NJB262" s="84"/>
      <c r="NJC262" s="84"/>
      <c r="NJD262" s="84"/>
      <c r="NJE262" s="84"/>
      <c r="NJF262" s="84"/>
      <c r="NJG262" s="84"/>
      <c r="NJH262" s="84"/>
      <c r="NJI262" s="84"/>
      <c r="NJJ262" s="84"/>
      <c r="NJK262" s="84"/>
      <c r="NJL262" s="84"/>
      <c r="NJM262" s="84"/>
      <c r="NJN262" s="84"/>
      <c r="NJO262" s="84"/>
      <c r="NJP262" s="84"/>
      <c r="NJQ262" s="84"/>
      <c r="NJR262" s="84"/>
      <c r="NJS262" s="84"/>
      <c r="NJT262" s="84"/>
      <c r="NJU262" s="84"/>
      <c r="NJV262" s="84"/>
      <c r="NJW262" s="84"/>
      <c r="NJX262" s="84"/>
      <c r="NJY262" s="84"/>
      <c r="NJZ262" s="84"/>
      <c r="NKA262" s="84"/>
      <c r="NKB262" s="84"/>
      <c r="NKC262" s="84"/>
      <c r="NKD262" s="84"/>
      <c r="NKE262" s="84"/>
      <c r="NKF262" s="84"/>
      <c r="NKG262" s="84"/>
      <c r="NKH262" s="84"/>
      <c r="NKI262" s="84"/>
      <c r="NKJ262" s="84"/>
      <c r="NKK262" s="84"/>
      <c r="NKL262" s="84"/>
      <c r="NKM262" s="84"/>
      <c r="NKN262" s="84"/>
      <c r="NKO262" s="84"/>
      <c r="NKP262" s="84"/>
      <c r="NKQ262" s="84"/>
      <c r="NKR262" s="84"/>
      <c r="NKS262" s="84"/>
      <c r="NKT262" s="84"/>
      <c r="NKU262" s="84"/>
      <c r="NKV262" s="84"/>
      <c r="NKW262" s="84"/>
      <c r="NKX262" s="84"/>
      <c r="NKY262" s="84"/>
      <c r="NKZ262" s="84"/>
      <c r="NLA262" s="84"/>
      <c r="NLB262" s="84"/>
      <c r="NLC262" s="84"/>
      <c r="NLD262" s="84"/>
      <c r="NLE262" s="84"/>
      <c r="NLF262" s="84"/>
      <c r="NLG262" s="84"/>
      <c r="NLH262" s="84"/>
      <c r="NLI262" s="84"/>
      <c r="NLJ262" s="84"/>
      <c r="NLK262" s="84"/>
      <c r="NLL262" s="84"/>
      <c r="NLM262" s="84"/>
      <c r="NLN262" s="84"/>
      <c r="NLO262" s="84"/>
      <c r="NLP262" s="84"/>
      <c r="NLQ262" s="84"/>
      <c r="NLR262" s="84"/>
      <c r="NLS262" s="84"/>
      <c r="NLT262" s="84"/>
      <c r="NLU262" s="84"/>
      <c r="NLV262" s="84"/>
      <c r="NLW262" s="84"/>
      <c r="NLX262" s="84"/>
      <c r="NLY262" s="84"/>
      <c r="NLZ262" s="84"/>
      <c r="NMA262" s="84"/>
      <c r="NMB262" s="84"/>
      <c r="NMC262" s="84"/>
      <c r="NMD262" s="84"/>
      <c r="NME262" s="84"/>
      <c r="NMF262" s="84"/>
      <c r="NMG262" s="84"/>
      <c r="NMH262" s="84"/>
      <c r="NMI262" s="84"/>
      <c r="NMJ262" s="84"/>
      <c r="NMK262" s="84"/>
      <c r="NML262" s="84"/>
      <c r="NMM262" s="84"/>
      <c r="NMN262" s="84"/>
      <c r="NMO262" s="84"/>
      <c r="NMP262" s="84"/>
      <c r="NMQ262" s="84"/>
      <c r="NMR262" s="84"/>
      <c r="NMS262" s="84"/>
      <c r="NMT262" s="84"/>
      <c r="NMU262" s="84"/>
      <c r="NMV262" s="84"/>
      <c r="NMW262" s="84"/>
      <c r="NMX262" s="84"/>
      <c r="NMY262" s="84"/>
      <c r="NMZ262" s="84"/>
      <c r="NNA262" s="84"/>
      <c r="NNB262" s="84"/>
      <c r="NNC262" s="84"/>
      <c r="NND262" s="84"/>
      <c r="NNE262" s="84"/>
      <c r="NNF262" s="84"/>
      <c r="NNG262" s="84"/>
      <c r="NNH262" s="84"/>
      <c r="NNI262" s="84"/>
      <c r="NNJ262" s="84"/>
      <c r="NNK262" s="84"/>
      <c r="NNL262" s="84"/>
      <c r="NNM262" s="84"/>
      <c r="NNN262" s="84"/>
      <c r="NNO262" s="84"/>
      <c r="NNP262" s="84"/>
      <c r="NNQ262" s="84"/>
      <c r="NNR262" s="84"/>
      <c r="NNS262" s="84"/>
      <c r="NNT262" s="84"/>
      <c r="NNU262" s="84"/>
      <c r="NNV262" s="84"/>
      <c r="NNW262" s="84"/>
      <c r="NNX262" s="84"/>
      <c r="NNY262" s="84"/>
      <c r="NNZ262" s="84"/>
      <c r="NOA262" s="84"/>
      <c r="NOB262" s="84"/>
      <c r="NOC262" s="84"/>
      <c r="NOD262" s="84"/>
      <c r="NOE262" s="84"/>
      <c r="NOF262" s="84"/>
      <c r="NOG262" s="84"/>
      <c r="NOH262" s="84"/>
      <c r="NOI262" s="84"/>
      <c r="NOJ262" s="84"/>
      <c r="NOK262" s="84"/>
      <c r="NOL262" s="84"/>
      <c r="NOM262" s="84"/>
      <c r="NON262" s="84"/>
      <c r="NOO262" s="84"/>
      <c r="NOP262" s="84"/>
      <c r="NOQ262" s="84"/>
      <c r="NOR262" s="84"/>
      <c r="NOS262" s="84"/>
      <c r="NOT262" s="84"/>
      <c r="NOU262" s="84"/>
      <c r="NOV262" s="84"/>
      <c r="NOW262" s="84"/>
      <c r="NOX262" s="84"/>
      <c r="NOY262" s="84"/>
      <c r="NOZ262" s="84"/>
      <c r="NPA262" s="84"/>
      <c r="NPB262" s="84"/>
      <c r="NPC262" s="84"/>
      <c r="NPD262" s="84"/>
      <c r="NPE262" s="84"/>
      <c r="NPF262" s="84"/>
      <c r="NPG262" s="84"/>
      <c r="NPH262" s="84"/>
      <c r="NPI262" s="84"/>
      <c r="NPJ262" s="84"/>
      <c r="NPK262" s="84"/>
      <c r="NPL262" s="84"/>
      <c r="NPM262" s="84"/>
      <c r="NPN262" s="84"/>
      <c r="NPO262" s="84"/>
      <c r="NPP262" s="84"/>
      <c r="NPQ262" s="84"/>
      <c r="NPR262" s="84"/>
      <c r="NPS262" s="84"/>
      <c r="NPT262" s="84"/>
      <c r="NPU262" s="84"/>
      <c r="NPV262" s="84"/>
      <c r="NPW262" s="84"/>
      <c r="NPX262" s="84"/>
      <c r="NPY262" s="84"/>
      <c r="NPZ262" s="84"/>
      <c r="NQA262" s="84"/>
      <c r="NQB262" s="84"/>
      <c r="NQC262" s="84"/>
      <c r="NQD262" s="84"/>
      <c r="NQE262" s="84"/>
      <c r="NQF262" s="84"/>
      <c r="NQG262" s="84"/>
      <c r="NQH262" s="84"/>
      <c r="NQI262" s="84"/>
      <c r="NQJ262" s="84"/>
      <c r="NQK262" s="84"/>
      <c r="NQL262" s="84"/>
      <c r="NQM262" s="84"/>
      <c r="NQN262" s="84"/>
      <c r="NQO262" s="84"/>
      <c r="NQP262" s="84"/>
      <c r="NQQ262" s="84"/>
      <c r="NQR262" s="84"/>
      <c r="NQS262" s="84"/>
      <c r="NQT262" s="84"/>
      <c r="NQU262" s="84"/>
      <c r="NQV262" s="84"/>
      <c r="NQW262" s="84"/>
      <c r="NQX262" s="84"/>
      <c r="NQY262" s="84"/>
      <c r="NQZ262" s="84"/>
      <c r="NRA262" s="84"/>
      <c r="NRB262" s="84"/>
      <c r="NRC262" s="84"/>
      <c r="NRD262" s="84"/>
      <c r="NRE262" s="84"/>
      <c r="NRF262" s="84"/>
      <c r="NRG262" s="84"/>
      <c r="NRH262" s="84"/>
      <c r="NRI262" s="84"/>
      <c r="NRJ262" s="84"/>
      <c r="NRK262" s="84"/>
      <c r="NRL262" s="84"/>
      <c r="NRM262" s="84"/>
      <c r="NRN262" s="84"/>
      <c r="NRO262" s="84"/>
      <c r="NRP262" s="84"/>
      <c r="NRQ262" s="84"/>
      <c r="NRR262" s="84"/>
      <c r="NRS262" s="84"/>
      <c r="NRT262" s="84"/>
      <c r="NRU262" s="84"/>
      <c r="NRV262" s="84"/>
      <c r="NRW262" s="84"/>
      <c r="NRX262" s="84"/>
      <c r="NRY262" s="84"/>
      <c r="NRZ262" s="84"/>
      <c r="NSA262" s="84"/>
      <c r="NSB262" s="84"/>
      <c r="NSC262" s="84"/>
      <c r="NSD262" s="84"/>
      <c r="NSE262" s="84"/>
      <c r="NSF262" s="84"/>
      <c r="NSG262" s="84"/>
      <c r="NSH262" s="84"/>
      <c r="NSI262" s="84"/>
      <c r="NSJ262" s="84"/>
      <c r="NSK262" s="84"/>
      <c r="NSL262" s="84"/>
      <c r="NSM262" s="84"/>
      <c r="NSN262" s="84"/>
      <c r="NSO262" s="84"/>
      <c r="NSP262" s="84"/>
      <c r="NSQ262" s="84"/>
      <c r="NSR262" s="84"/>
      <c r="NSS262" s="84"/>
      <c r="NST262" s="84"/>
      <c r="NSU262" s="84"/>
      <c r="NSV262" s="84"/>
      <c r="NSW262" s="84"/>
      <c r="NSX262" s="84"/>
      <c r="NSY262" s="84"/>
      <c r="NSZ262" s="84"/>
      <c r="NTA262" s="84"/>
      <c r="NTB262" s="84"/>
      <c r="NTC262" s="84"/>
      <c r="NTD262" s="84"/>
      <c r="NTE262" s="84"/>
      <c r="NTF262" s="84"/>
      <c r="NTG262" s="84"/>
      <c r="NTH262" s="84"/>
      <c r="NTI262" s="84"/>
      <c r="NTJ262" s="84"/>
      <c r="NTK262" s="84"/>
      <c r="NTL262" s="84"/>
      <c r="NTM262" s="84"/>
      <c r="NTN262" s="84"/>
      <c r="NTO262" s="84"/>
      <c r="NTP262" s="84"/>
      <c r="NTQ262" s="84"/>
      <c r="NTR262" s="84"/>
      <c r="NTS262" s="84"/>
      <c r="NTT262" s="84"/>
      <c r="NTU262" s="84"/>
      <c r="NTV262" s="84"/>
      <c r="NTW262" s="84"/>
      <c r="NTX262" s="84"/>
      <c r="NTY262" s="84"/>
      <c r="NTZ262" s="84"/>
      <c r="NUA262" s="84"/>
      <c r="NUB262" s="84"/>
      <c r="NUC262" s="84"/>
      <c r="NUD262" s="84"/>
      <c r="NUE262" s="84"/>
      <c r="NUF262" s="84"/>
      <c r="NUG262" s="84"/>
      <c r="NUH262" s="84"/>
      <c r="NUI262" s="84"/>
      <c r="NUJ262" s="84"/>
      <c r="NUK262" s="84"/>
      <c r="NUL262" s="84"/>
      <c r="NUM262" s="84"/>
      <c r="NUN262" s="84"/>
      <c r="NUO262" s="84"/>
      <c r="NUP262" s="84"/>
      <c r="NUQ262" s="84"/>
      <c r="NUR262" s="84"/>
      <c r="NUS262" s="84"/>
      <c r="NUT262" s="84"/>
      <c r="NUU262" s="84"/>
      <c r="NUV262" s="84"/>
      <c r="NUW262" s="84"/>
      <c r="NUX262" s="84"/>
      <c r="NUY262" s="84"/>
      <c r="NUZ262" s="84"/>
      <c r="NVA262" s="84"/>
      <c r="NVB262" s="84"/>
      <c r="NVC262" s="84"/>
      <c r="NVD262" s="84"/>
      <c r="NVE262" s="84"/>
      <c r="NVF262" s="84"/>
      <c r="NVG262" s="84"/>
      <c r="NVH262" s="84"/>
      <c r="NVI262" s="84"/>
      <c r="NVJ262" s="84"/>
      <c r="NVK262" s="84"/>
      <c r="NVL262" s="84"/>
      <c r="NVM262" s="84"/>
      <c r="NVN262" s="84"/>
      <c r="NVO262" s="84"/>
      <c r="NVP262" s="84"/>
      <c r="NVQ262" s="84"/>
      <c r="NVR262" s="84"/>
      <c r="NVS262" s="84"/>
      <c r="NVT262" s="84"/>
      <c r="NVU262" s="84"/>
      <c r="NVV262" s="84"/>
      <c r="NVW262" s="84"/>
      <c r="NVX262" s="84"/>
      <c r="NVY262" s="84"/>
      <c r="NVZ262" s="84"/>
      <c r="NWA262" s="84"/>
      <c r="NWB262" s="84"/>
      <c r="NWC262" s="84"/>
      <c r="NWD262" s="84"/>
      <c r="NWE262" s="84"/>
      <c r="NWF262" s="84"/>
      <c r="NWG262" s="84"/>
      <c r="NWH262" s="84"/>
      <c r="NWI262" s="84"/>
      <c r="NWJ262" s="84"/>
      <c r="NWK262" s="84"/>
      <c r="NWL262" s="84"/>
      <c r="NWM262" s="84"/>
      <c r="NWN262" s="84"/>
      <c r="NWO262" s="84"/>
      <c r="NWP262" s="84"/>
      <c r="NWQ262" s="84"/>
      <c r="NWR262" s="84"/>
      <c r="NWS262" s="84"/>
      <c r="NWT262" s="84"/>
      <c r="NWU262" s="84"/>
      <c r="NWV262" s="84"/>
      <c r="NWW262" s="84"/>
      <c r="NWX262" s="84"/>
      <c r="NWY262" s="84"/>
      <c r="NWZ262" s="84"/>
      <c r="NXA262" s="84"/>
      <c r="NXB262" s="84"/>
      <c r="NXC262" s="84"/>
      <c r="NXD262" s="84"/>
      <c r="NXE262" s="84"/>
      <c r="NXF262" s="84"/>
      <c r="NXG262" s="84"/>
      <c r="NXH262" s="84"/>
      <c r="NXI262" s="84"/>
      <c r="NXJ262" s="84"/>
      <c r="NXK262" s="84"/>
      <c r="NXL262" s="84"/>
      <c r="NXM262" s="84"/>
      <c r="NXN262" s="84"/>
      <c r="NXO262" s="84"/>
      <c r="NXP262" s="84"/>
      <c r="NXQ262" s="84"/>
      <c r="NXR262" s="84"/>
      <c r="NXS262" s="84"/>
      <c r="NXT262" s="84"/>
      <c r="NXU262" s="84"/>
      <c r="NXV262" s="84"/>
      <c r="NXW262" s="84"/>
      <c r="NXX262" s="84"/>
      <c r="NXY262" s="84"/>
      <c r="NXZ262" s="84"/>
      <c r="NYA262" s="84"/>
      <c r="NYB262" s="84"/>
      <c r="NYC262" s="84"/>
      <c r="NYD262" s="84"/>
      <c r="NYE262" s="84"/>
      <c r="NYF262" s="84"/>
      <c r="NYG262" s="84"/>
      <c r="NYH262" s="84"/>
      <c r="NYI262" s="84"/>
      <c r="NYJ262" s="84"/>
      <c r="NYK262" s="84"/>
      <c r="NYL262" s="84"/>
      <c r="NYM262" s="84"/>
      <c r="NYN262" s="84"/>
      <c r="NYO262" s="84"/>
      <c r="NYP262" s="84"/>
      <c r="NYQ262" s="84"/>
      <c r="NYR262" s="84"/>
      <c r="NYS262" s="84"/>
      <c r="NYT262" s="84"/>
      <c r="NYU262" s="84"/>
      <c r="NYV262" s="84"/>
      <c r="NYW262" s="84"/>
      <c r="NYX262" s="84"/>
      <c r="NYY262" s="84"/>
      <c r="NYZ262" s="84"/>
      <c r="NZA262" s="84"/>
      <c r="NZB262" s="84"/>
      <c r="NZC262" s="84"/>
      <c r="NZD262" s="84"/>
      <c r="NZE262" s="84"/>
      <c r="NZF262" s="84"/>
      <c r="NZG262" s="84"/>
      <c r="NZH262" s="84"/>
      <c r="NZI262" s="84"/>
      <c r="NZJ262" s="84"/>
      <c r="NZK262" s="84"/>
      <c r="NZL262" s="84"/>
      <c r="NZM262" s="84"/>
      <c r="NZN262" s="84"/>
      <c r="NZO262" s="84"/>
      <c r="NZP262" s="84"/>
      <c r="NZQ262" s="84"/>
      <c r="NZR262" s="84"/>
      <c r="NZS262" s="84"/>
      <c r="NZT262" s="84"/>
      <c r="NZU262" s="84"/>
      <c r="NZV262" s="84"/>
      <c r="NZW262" s="84"/>
      <c r="NZX262" s="84"/>
      <c r="NZY262" s="84"/>
      <c r="NZZ262" s="84"/>
      <c r="OAA262" s="84"/>
      <c r="OAB262" s="84"/>
      <c r="OAC262" s="84"/>
      <c r="OAD262" s="84"/>
      <c r="OAE262" s="84"/>
      <c r="OAF262" s="84"/>
      <c r="OAG262" s="84"/>
      <c r="OAH262" s="84"/>
      <c r="OAI262" s="84"/>
      <c r="OAJ262" s="84"/>
      <c r="OAK262" s="84"/>
      <c r="OAL262" s="84"/>
      <c r="OAM262" s="84"/>
      <c r="OAN262" s="84"/>
      <c r="OAO262" s="84"/>
      <c r="OAP262" s="84"/>
      <c r="OAQ262" s="84"/>
      <c r="OAR262" s="84"/>
      <c r="OAS262" s="84"/>
      <c r="OAT262" s="84"/>
      <c r="OAU262" s="84"/>
      <c r="OAV262" s="84"/>
      <c r="OAW262" s="84"/>
      <c r="OAX262" s="84"/>
      <c r="OAY262" s="84"/>
      <c r="OAZ262" s="84"/>
      <c r="OBA262" s="84"/>
      <c r="OBB262" s="84"/>
      <c r="OBC262" s="84"/>
      <c r="OBD262" s="84"/>
      <c r="OBE262" s="84"/>
      <c r="OBF262" s="84"/>
      <c r="OBG262" s="84"/>
      <c r="OBH262" s="84"/>
      <c r="OBI262" s="84"/>
      <c r="OBJ262" s="84"/>
      <c r="OBK262" s="84"/>
      <c r="OBL262" s="84"/>
      <c r="OBM262" s="84"/>
      <c r="OBN262" s="84"/>
      <c r="OBO262" s="84"/>
      <c r="OBP262" s="84"/>
      <c r="OBQ262" s="84"/>
      <c r="OBR262" s="84"/>
      <c r="OBS262" s="84"/>
      <c r="OBT262" s="84"/>
      <c r="OBU262" s="84"/>
      <c r="OBV262" s="84"/>
      <c r="OBW262" s="84"/>
      <c r="OBX262" s="84"/>
      <c r="OBY262" s="84"/>
      <c r="OBZ262" s="84"/>
      <c r="OCA262" s="84"/>
      <c r="OCB262" s="84"/>
      <c r="OCC262" s="84"/>
      <c r="OCD262" s="84"/>
      <c r="OCE262" s="84"/>
      <c r="OCF262" s="84"/>
      <c r="OCG262" s="84"/>
      <c r="OCH262" s="84"/>
      <c r="OCI262" s="84"/>
      <c r="OCJ262" s="84"/>
      <c r="OCK262" s="84"/>
      <c r="OCL262" s="84"/>
      <c r="OCM262" s="84"/>
      <c r="OCN262" s="84"/>
      <c r="OCO262" s="84"/>
      <c r="OCP262" s="84"/>
      <c r="OCQ262" s="84"/>
      <c r="OCR262" s="84"/>
      <c r="OCS262" s="84"/>
      <c r="OCT262" s="84"/>
      <c r="OCU262" s="84"/>
      <c r="OCV262" s="84"/>
      <c r="OCW262" s="84"/>
      <c r="OCX262" s="84"/>
      <c r="OCY262" s="84"/>
      <c r="OCZ262" s="84"/>
      <c r="ODA262" s="84"/>
      <c r="ODB262" s="84"/>
      <c r="ODC262" s="84"/>
      <c r="ODD262" s="84"/>
      <c r="ODE262" s="84"/>
      <c r="ODF262" s="84"/>
      <c r="ODG262" s="84"/>
      <c r="ODH262" s="84"/>
      <c r="ODI262" s="84"/>
      <c r="ODJ262" s="84"/>
      <c r="ODK262" s="84"/>
      <c r="ODL262" s="84"/>
      <c r="ODM262" s="84"/>
      <c r="ODN262" s="84"/>
      <c r="ODO262" s="84"/>
      <c r="ODP262" s="84"/>
      <c r="ODQ262" s="84"/>
      <c r="ODR262" s="84"/>
      <c r="ODS262" s="84"/>
      <c r="ODT262" s="84"/>
      <c r="ODU262" s="84"/>
      <c r="ODV262" s="84"/>
      <c r="ODW262" s="84"/>
      <c r="ODX262" s="84"/>
      <c r="ODY262" s="84"/>
      <c r="ODZ262" s="84"/>
      <c r="OEA262" s="84"/>
      <c r="OEB262" s="84"/>
      <c r="OEC262" s="84"/>
      <c r="OED262" s="84"/>
      <c r="OEE262" s="84"/>
      <c r="OEF262" s="84"/>
      <c r="OEG262" s="84"/>
      <c r="OEH262" s="84"/>
      <c r="OEI262" s="84"/>
      <c r="OEJ262" s="84"/>
      <c r="OEK262" s="84"/>
      <c r="OEL262" s="84"/>
      <c r="OEM262" s="84"/>
      <c r="OEN262" s="84"/>
      <c r="OEO262" s="84"/>
      <c r="OEP262" s="84"/>
      <c r="OEQ262" s="84"/>
      <c r="OER262" s="84"/>
      <c r="OES262" s="84"/>
      <c r="OET262" s="84"/>
      <c r="OEU262" s="84"/>
      <c r="OEV262" s="84"/>
      <c r="OEW262" s="84"/>
      <c r="OEX262" s="84"/>
      <c r="OEY262" s="84"/>
      <c r="OEZ262" s="84"/>
      <c r="OFA262" s="84"/>
      <c r="OFB262" s="84"/>
      <c r="OFC262" s="84"/>
      <c r="OFD262" s="84"/>
      <c r="OFE262" s="84"/>
      <c r="OFF262" s="84"/>
      <c r="OFG262" s="84"/>
      <c r="OFH262" s="84"/>
      <c r="OFI262" s="84"/>
      <c r="OFJ262" s="84"/>
      <c r="OFK262" s="84"/>
      <c r="OFL262" s="84"/>
      <c r="OFM262" s="84"/>
      <c r="OFN262" s="84"/>
      <c r="OFO262" s="84"/>
      <c r="OFP262" s="84"/>
      <c r="OFQ262" s="84"/>
      <c r="OFR262" s="84"/>
      <c r="OFS262" s="84"/>
      <c r="OFT262" s="84"/>
      <c r="OFU262" s="84"/>
      <c r="OFV262" s="84"/>
      <c r="OFW262" s="84"/>
      <c r="OFX262" s="84"/>
      <c r="OFY262" s="84"/>
      <c r="OFZ262" s="84"/>
      <c r="OGA262" s="84"/>
      <c r="OGB262" s="84"/>
      <c r="OGC262" s="84"/>
      <c r="OGD262" s="84"/>
      <c r="OGE262" s="84"/>
      <c r="OGF262" s="84"/>
      <c r="OGG262" s="84"/>
      <c r="OGH262" s="84"/>
      <c r="OGI262" s="84"/>
      <c r="OGJ262" s="84"/>
      <c r="OGK262" s="84"/>
      <c r="OGL262" s="84"/>
      <c r="OGM262" s="84"/>
      <c r="OGN262" s="84"/>
      <c r="OGO262" s="84"/>
      <c r="OGP262" s="84"/>
      <c r="OGQ262" s="84"/>
      <c r="OGR262" s="84"/>
      <c r="OGS262" s="84"/>
      <c r="OGT262" s="84"/>
      <c r="OGU262" s="84"/>
      <c r="OGV262" s="84"/>
      <c r="OGW262" s="84"/>
      <c r="OGX262" s="84"/>
      <c r="OGY262" s="84"/>
      <c r="OGZ262" s="84"/>
      <c r="OHA262" s="84"/>
      <c r="OHB262" s="84"/>
      <c r="OHC262" s="84"/>
      <c r="OHD262" s="84"/>
      <c r="OHE262" s="84"/>
      <c r="OHF262" s="84"/>
      <c r="OHG262" s="84"/>
      <c r="OHH262" s="84"/>
      <c r="OHI262" s="84"/>
      <c r="OHJ262" s="84"/>
      <c r="OHK262" s="84"/>
      <c r="OHL262" s="84"/>
      <c r="OHM262" s="84"/>
      <c r="OHN262" s="84"/>
      <c r="OHO262" s="84"/>
      <c r="OHP262" s="84"/>
      <c r="OHQ262" s="84"/>
      <c r="OHR262" s="84"/>
      <c r="OHS262" s="84"/>
      <c r="OHT262" s="84"/>
      <c r="OHU262" s="84"/>
      <c r="OHV262" s="84"/>
      <c r="OHW262" s="84"/>
      <c r="OHX262" s="84"/>
      <c r="OHY262" s="84"/>
      <c r="OHZ262" s="84"/>
      <c r="OIA262" s="84"/>
      <c r="OIB262" s="84"/>
      <c r="OIC262" s="84"/>
      <c r="OID262" s="84"/>
      <c r="OIE262" s="84"/>
      <c r="OIF262" s="84"/>
      <c r="OIG262" s="84"/>
      <c r="OIH262" s="84"/>
      <c r="OII262" s="84"/>
      <c r="OIJ262" s="84"/>
      <c r="OIK262" s="84"/>
      <c r="OIL262" s="84"/>
      <c r="OIM262" s="84"/>
      <c r="OIN262" s="84"/>
      <c r="OIO262" s="84"/>
      <c r="OIP262" s="84"/>
      <c r="OIQ262" s="84"/>
      <c r="OIR262" s="84"/>
      <c r="OIS262" s="84"/>
      <c r="OIT262" s="84"/>
      <c r="OIU262" s="84"/>
      <c r="OIV262" s="84"/>
      <c r="OIW262" s="84"/>
      <c r="OIX262" s="84"/>
      <c r="OIY262" s="84"/>
      <c r="OIZ262" s="84"/>
      <c r="OJA262" s="84"/>
      <c r="OJB262" s="84"/>
      <c r="OJC262" s="84"/>
      <c r="OJD262" s="84"/>
      <c r="OJE262" s="84"/>
      <c r="OJF262" s="84"/>
      <c r="OJG262" s="84"/>
      <c r="OJH262" s="84"/>
      <c r="OJI262" s="84"/>
      <c r="OJJ262" s="84"/>
      <c r="OJK262" s="84"/>
      <c r="OJL262" s="84"/>
      <c r="OJM262" s="84"/>
      <c r="OJN262" s="84"/>
      <c r="OJO262" s="84"/>
      <c r="OJP262" s="84"/>
      <c r="OJQ262" s="84"/>
      <c r="OJR262" s="84"/>
      <c r="OJS262" s="84"/>
      <c r="OJT262" s="84"/>
      <c r="OJU262" s="84"/>
      <c r="OJV262" s="84"/>
      <c r="OJW262" s="84"/>
      <c r="OJX262" s="84"/>
      <c r="OJY262" s="84"/>
      <c r="OJZ262" s="84"/>
      <c r="OKA262" s="84"/>
      <c r="OKB262" s="84"/>
      <c r="OKC262" s="84"/>
      <c r="OKD262" s="84"/>
      <c r="OKE262" s="84"/>
      <c r="OKF262" s="84"/>
      <c r="OKG262" s="84"/>
      <c r="OKH262" s="84"/>
      <c r="OKI262" s="84"/>
      <c r="OKJ262" s="84"/>
      <c r="OKK262" s="84"/>
      <c r="OKL262" s="84"/>
      <c r="OKM262" s="84"/>
      <c r="OKN262" s="84"/>
      <c r="OKO262" s="84"/>
      <c r="OKP262" s="84"/>
      <c r="OKQ262" s="84"/>
      <c r="OKR262" s="84"/>
      <c r="OKS262" s="84"/>
      <c r="OKT262" s="84"/>
      <c r="OKU262" s="84"/>
      <c r="OKV262" s="84"/>
      <c r="OKW262" s="84"/>
      <c r="OKX262" s="84"/>
      <c r="OKY262" s="84"/>
      <c r="OKZ262" s="84"/>
      <c r="OLA262" s="84"/>
      <c r="OLB262" s="84"/>
      <c r="OLC262" s="84"/>
      <c r="OLD262" s="84"/>
      <c r="OLE262" s="84"/>
      <c r="OLF262" s="84"/>
      <c r="OLG262" s="84"/>
      <c r="OLH262" s="84"/>
      <c r="OLI262" s="84"/>
      <c r="OLJ262" s="84"/>
      <c r="OLK262" s="84"/>
      <c r="OLL262" s="84"/>
      <c r="OLM262" s="84"/>
      <c r="OLN262" s="84"/>
      <c r="OLO262" s="84"/>
      <c r="OLP262" s="84"/>
      <c r="OLQ262" s="84"/>
      <c r="OLR262" s="84"/>
      <c r="OLS262" s="84"/>
      <c r="OLT262" s="84"/>
      <c r="OLU262" s="84"/>
      <c r="OLV262" s="84"/>
      <c r="OLW262" s="84"/>
      <c r="OLX262" s="84"/>
      <c r="OLY262" s="84"/>
      <c r="OLZ262" s="84"/>
      <c r="OMA262" s="84"/>
      <c r="OMB262" s="84"/>
      <c r="OMC262" s="84"/>
      <c r="OMD262" s="84"/>
      <c r="OME262" s="84"/>
      <c r="OMF262" s="84"/>
      <c r="OMG262" s="84"/>
      <c r="OMH262" s="84"/>
      <c r="OMI262" s="84"/>
      <c r="OMJ262" s="84"/>
      <c r="OMK262" s="84"/>
      <c r="OML262" s="84"/>
      <c r="OMM262" s="84"/>
      <c r="OMN262" s="84"/>
      <c r="OMO262" s="84"/>
      <c r="OMP262" s="84"/>
      <c r="OMQ262" s="84"/>
      <c r="OMR262" s="84"/>
      <c r="OMS262" s="84"/>
      <c r="OMT262" s="84"/>
      <c r="OMU262" s="84"/>
      <c r="OMV262" s="84"/>
      <c r="OMW262" s="84"/>
      <c r="OMX262" s="84"/>
      <c r="OMY262" s="84"/>
      <c r="OMZ262" s="84"/>
      <c r="ONA262" s="84"/>
      <c r="ONB262" s="84"/>
      <c r="ONC262" s="84"/>
      <c r="OND262" s="84"/>
      <c r="ONE262" s="84"/>
      <c r="ONF262" s="84"/>
      <c r="ONG262" s="84"/>
      <c r="ONH262" s="84"/>
      <c r="ONI262" s="84"/>
      <c r="ONJ262" s="84"/>
      <c r="ONK262" s="84"/>
      <c r="ONL262" s="84"/>
      <c r="ONM262" s="84"/>
      <c r="ONN262" s="84"/>
      <c r="ONO262" s="84"/>
      <c r="ONP262" s="84"/>
      <c r="ONQ262" s="84"/>
      <c r="ONR262" s="84"/>
      <c r="ONS262" s="84"/>
      <c r="ONT262" s="84"/>
      <c r="ONU262" s="84"/>
      <c r="ONV262" s="84"/>
      <c r="ONW262" s="84"/>
      <c r="ONX262" s="84"/>
      <c r="ONY262" s="84"/>
      <c r="ONZ262" s="84"/>
      <c r="OOA262" s="84"/>
      <c r="OOB262" s="84"/>
      <c r="OOC262" s="84"/>
      <c r="OOD262" s="84"/>
      <c r="OOE262" s="84"/>
      <c r="OOF262" s="84"/>
      <c r="OOG262" s="84"/>
      <c r="OOH262" s="84"/>
      <c r="OOI262" s="84"/>
      <c r="OOJ262" s="84"/>
      <c r="OOK262" s="84"/>
      <c r="OOL262" s="84"/>
      <c r="OOM262" s="84"/>
      <c r="OON262" s="84"/>
      <c r="OOO262" s="84"/>
      <c r="OOP262" s="84"/>
      <c r="OOQ262" s="84"/>
      <c r="OOR262" s="84"/>
      <c r="OOS262" s="84"/>
      <c r="OOT262" s="84"/>
      <c r="OOU262" s="84"/>
      <c r="OOV262" s="84"/>
      <c r="OOW262" s="84"/>
      <c r="OOX262" s="84"/>
      <c r="OOY262" s="84"/>
      <c r="OOZ262" s="84"/>
      <c r="OPA262" s="84"/>
      <c r="OPB262" s="84"/>
      <c r="OPC262" s="84"/>
      <c r="OPD262" s="84"/>
      <c r="OPE262" s="84"/>
      <c r="OPF262" s="84"/>
      <c r="OPG262" s="84"/>
      <c r="OPH262" s="84"/>
      <c r="OPI262" s="84"/>
      <c r="OPJ262" s="84"/>
      <c r="OPK262" s="84"/>
      <c r="OPL262" s="84"/>
      <c r="OPM262" s="84"/>
      <c r="OPN262" s="84"/>
      <c r="OPO262" s="84"/>
      <c r="OPP262" s="84"/>
      <c r="OPQ262" s="84"/>
      <c r="OPR262" s="84"/>
      <c r="OPS262" s="84"/>
      <c r="OPT262" s="84"/>
      <c r="OPU262" s="84"/>
      <c r="OPV262" s="84"/>
      <c r="OPW262" s="84"/>
      <c r="OPX262" s="84"/>
      <c r="OPY262" s="84"/>
      <c r="OPZ262" s="84"/>
      <c r="OQA262" s="84"/>
      <c r="OQB262" s="84"/>
      <c r="OQC262" s="84"/>
      <c r="OQD262" s="84"/>
      <c r="OQE262" s="84"/>
      <c r="OQF262" s="84"/>
      <c r="OQG262" s="84"/>
      <c r="OQH262" s="84"/>
      <c r="OQI262" s="84"/>
      <c r="OQJ262" s="84"/>
      <c r="OQK262" s="84"/>
      <c r="OQL262" s="84"/>
      <c r="OQM262" s="84"/>
      <c r="OQN262" s="84"/>
      <c r="OQO262" s="84"/>
      <c r="OQP262" s="84"/>
      <c r="OQQ262" s="84"/>
      <c r="OQR262" s="84"/>
      <c r="OQS262" s="84"/>
      <c r="OQT262" s="84"/>
      <c r="OQU262" s="84"/>
      <c r="OQV262" s="84"/>
      <c r="OQW262" s="84"/>
      <c r="OQX262" s="84"/>
      <c r="OQY262" s="84"/>
      <c r="OQZ262" s="84"/>
      <c r="ORA262" s="84"/>
      <c r="ORB262" s="84"/>
      <c r="ORC262" s="84"/>
      <c r="ORD262" s="84"/>
      <c r="ORE262" s="84"/>
      <c r="ORF262" s="84"/>
      <c r="ORG262" s="84"/>
      <c r="ORH262" s="84"/>
      <c r="ORI262" s="84"/>
      <c r="ORJ262" s="84"/>
      <c r="ORK262" s="84"/>
      <c r="ORL262" s="84"/>
      <c r="ORM262" s="84"/>
      <c r="ORN262" s="84"/>
      <c r="ORO262" s="84"/>
      <c r="ORP262" s="84"/>
      <c r="ORQ262" s="84"/>
      <c r="ORR262" s="84"/>
      <c r="ORS262" s="84"/>
      <c r="ORT262" s="84"/>
      <c r="ORU262" s="84"/>
      <c r="ORV262" s="84"/>
      <c r="ORW262" s="84"/>
      <c r="ORX262" s="84"/>
      <c r="ORY262" s="84"/>
      <c r="ORZ262" s="84"/>
      <c r="OSA262" s="84"/>
      <c r="OSB262" s="84"/>
      <c r="OSC262" s="84"/>
      <c r="OSD262" s="84"/>
      <c r="OSE262" s="84"/>
      <c r="OSF262" s="84"/>
      <c r="OSG262" s="84"/>
      <c r="OSH262" s="84"/>
      <c r="OSI262" s="84"/>
      <c r="OSJ262" s="84"/>
      <c r="OSK262" s="84"/>
      <c r="OSL262" s="84"/>
      <c r="OSM262" s="84"/>
      <c r="OSN262" s="84"/>
      <c r="OSO262" s="84"/>
      <c r="OSP262" s="84"/>
      <c r="OSQ262" s="84"/>
      <c r="OSR262" s="84"/>
      <c r="OSS262" s="84"/>
      <c r="OST262" s="84"/>
      <c r="OSU262" s="84"/>
      <c r="OSV262" s="84"/>
      <c r="OSW262" s="84"/>
      <c r="OSX262" s="84"/>
      <c r="OSY262" s="84"/>
      <c r="OSZ262" s="84"/>
      <c r="OTA262" s="84"/>
      <c r="OTB262" s="84"/>
      <c r="OTC262" s="84"/>
      <c r="OTD262" s="84"/>
      <c r="OTE262" s="84"/>
      <c r="OTF262" s="84"/>
      <c r="OTG262" s="84"/>
      <c r="OTH262" s="84"/>
      <c r="OTI262" s="84"/>
      <c r="OTJ262" s="84"/>
      <c r="OTK262" s="84"/>
      <c r="OTL262" s="84"/>
      <c r="OTM262" s="84"/>
      <c r="OTN262" s="84"/>
      <c r="OTO262" s="84"/>
      <c r="OTP262" s="84"/>
      <c r="OTQ262" s="84"/>
      <c r="OTR262" s="84"/>
      <c r="OTS262" s="84"/>
      <c r="OTT262" s="84"/>
      <c r="OTU262" s="84"/>
      <c r="OTV262" s="84"/>
      <c r="OTW262" s="84"/>
      <c r="OTX262" s="84"/>
      <c r="OTY262" s="84"/>
      <c r="OTZ262" s="84"/>
      <c r="OUA262" s="84"/>
      <c r="OUB262" s="84"/>
      <c r="OUC262" s="84"/>
      <c r="OUD262" s="84"/>
      <c r="OUE262" s="84"/>
      <c r="OUF262" s="84"/>
      <c r="OUG262" s="84"/>
      <c r="OUH262" s="84"/>
      <c r="OUI262" s="84"/>
      <c r="OUJ262" s="84"/>
      <c r="OUK262" s="84"/>
      <c r="OUL262" s="84"/>
      <c r="OUM262" s="84"/>
      <c r="OUN262" s="84"/>
      <c r="OUO262" s="84"/>
      <c r="OUP262" s="84"/>
      <c r="OUQ262" s="84"/>
      <c r="OUR262" s="84"/>
      <c r="OUS262" s="84"/>
      <c r="OUT262" s="84"/>
      <c r="OUU262" s="84"/>
      <c r="OUV262" s="84"/>
      <c r="OUW262" s="84"/>
      <c r="OUX262" s="84"/>
      <c r="OUY262" s="84"/>
      <c r="OUZ262" s="84"/>
      <c r="OVA262" s="84"/>
      <c r="OVB262" s="84"/>
      <c r="OVC262" s="84"/>
      <c r="OVD262" s="84"/>
      <c r="OVE262" s="84"/>
      <c r="OVF262" s="84"/>
      <c r="OVG262" s="84"/>
      <c r="OVH262" s="84"/>
      <c r="OVI262" s="84"/>
      <c r="OVJ262" s="84"/>
      <c r="OVK262" s="84"/>
      <c r="OVL262" s="84"/>
      <c r="OVM262" s="84"/>
      <c r="OVN262" s="84"/>
      <c r="OVO262" s="84"/>
      <c r="OVP262" s="84"/>
      <c r="OVQ262" s="84"/>
      <c r="OVR262" s="84"/>
      <c r="OVS262" s="84"/>
      <c r="OVT262" s="84"/>
      <c r="OVU262" s="84"/>
      <c r="OVV262" s="84"/>
      <c r="OVW262" s="84"/>
      <c r="OVX262" s="84"/>
      <c r="OVY262" s="84"/>
      <c r="OVZ262" s="84"/>
      <c r="OWA262" s="84"/>
      <c r="OWB262" s="84"/>
      <c r="OWC262" s="84"/>
      <c r="OWD262" s="84"/>
      <c r="OWE262" s="84"/>
      <c r="OWF262" s="84"/>
      <c r="OWG262" s="84"/>
      <c r="OWH262" s="84"/>
      <c r="OWI262" s="84"/>
      <c r="OWJ262" s="84"/>
      <c r="OWK262" s="84"/>
      <c r="OWL262" s="84"/>
      <c r="OWM262" s="84"/>
      <c r="OWN262" s="84"/>
      <c r="OWO262" s="84"/>
      <c r="OWP262" s="84"/>
      <c r="OWQ262" s="84"/>
      <c r="OWR262" s="84"/>
      <c r="OWS262" s="84"/>
      <c r="OWT262" s="84"/>
      <c r="OWU262" s="84"/>
      <c r="OWV262" s="84"/>
      <c r="OWW262" s="84"/>
      <c r="OWX262" s="84"/>
      <c r="OWY262" s="84"/>
      <c r="OWZ262" s="84"/>
      <c r="OXA262" s="84"/>
      <c r="OXB262" s="84"/>
      <c r="OXC262" s="84"/>
      <c r="OXD262" s="84"/>
      <c r="OXE262" s="84"/>
      <c r="OXF262" s="84"/>
      <c r="OXG262" s="84"/>
      <c r="OXH262" s="84"/>
      <c r="OXI262" s="84"/>
      <c r="OXJ262" s="84"/>
      <c r="OXK262" s="84"/>
      <c r="OXL262" s="84"/>
      <c r="OXM262" s="84"/>
      <c r="OXN262" s="84"/>
      <c r="OXO262" s="84"/>
      <c r="OXP262" s="84"/>
      <c r="OXQ262" s="84"/>
      <c r="OXR262" s="84"/>
      <c r="OXS262" s="84"/>
      <c r="OXT262" s="84"/>
      <c r="OXU262" s="84"/>
      <c r="OXV262" s="84"/>
      <c r="OXW262" s="84"/>
      <c r="OXX262" s="84"/>
      <c r="OXY262" s="84"/>
      <c r="OXZ262" s="84"/>
      <c r="OYA262" s="84"/>
      <c r="OYB262" s="84"/>
      <c r="OYC262" s="84"/>
      <c r="OYD262" s="84"/>
      <c r="OYE262" s="84"/>
      <c r="OYF262" s="84"/>
      <c r="OYG262" s="84"/>
      <c r="OYH262" s="84"/>
      <c r="OYI262" s="84"/>
      <c r="OYJ262" s="84"/>
      <c r="OYK262" s="84"/>
      <c r="OYL262" s="84"/>
      <c r="OYM262" s="84"/>
      <c r="OYN262" s="84"/>
      <c r="OYO262" s="84"/>
      <c r="OYP262" s="84"/>
      <c r="OYQ262" s="84"/>
      <c r="OYR262" s="84"/>
      <c r="OYS262" s="84"/>
      <c r="OYT262" s="84"/>
      <c r="OYU262" s="84"/>
      <c r="OYV262" s="84"/>
      <c r="OYW262" s="84"/>
      <c r="OYX262" s="84"/>
      <c r="OYY262" s="84"/>
      <c r="OYZ262" s="84"/>
      <c r="OZA262" s="84"/>
      <c r="OZB262" s="84"/>
      <c r="OZC262" s="84"/>
      <c r="OZD262" s="84"/>
      <c r="OZE262" s="84"/>
      <c r="OZF262" s="84"/>
      <c r="OZG262" s="84"/>
      <c r="OZH262" s="84"/>
      <c r="OZI262" s="84"/>
      <c r="OZJ262" s="84"/>
      <c r="OZK262" s="84"/>
      <c r="OZL262" s="84"/>
      <c r="OZM262" s="84"/>
      <c r="OZN262" s="84"/>
      <c r="OZO262" s="84"/>
      <c r="OZP262" s="84"/>
      <c r="OZQ262" s="84"/>
      <c r="OZR262" s="84"/>
      <c r="OZS262" s="84"/>
      <c r="OZT262" s="84"/>
      <c r="OZU262" s="84"/>
      <c r="OZV262" s="84"/>
      <c r="OZW262" s="84"/>
      <c r="OZX262" s="84"/>
      <c r="OZY262" s="84"/>
      <c r="OZZ262" s="84"/>
      <c r="PAA262" s="84"/>
      <c r="PAB262" s="84"/>
      <c r="PAC262" s="84"/>
      <c r="PAD262" s="84"/>
      <c r="PAE262" s="84"/>
      <c r="PAF262" s="84"/>
      <c r="PAG262" s="84"/>
      <c r="PAH262" s="84"/>
      <c r="PAI262" s="84"/>
      <c r="PAJ262" s="84"/>
      <c r="PAK262" s="84"/>
      <c r="PAL262" s="84"/>
      <c r="PAM262" s="84"/>
      <c r="PAN262" s="84"/>
      <c r="PAO262" s="84"/>
      <c r="PAP262" s="84"/>
      <c r="PAQ262" s="84"/>
      <c r="PAR262" s="84"/>
      <c r="PAS262" s="84"/>
      <c r="PAT262" s="84"/>
      <c r="PAU262" s="84"/>
      <c r="PAV262" s="84"/>
      <c r="PAW262" s="84"/>
      <c r="PAX262" s="84"/>
      <c r="PAY262" s="84"/>
      <c r="PAZ262" s="84"/>
      <c r="PBA262" s="84"/>
      <c r="PBB262" s="84"/>
      <c r="PBC262" s="84"/>
      <c r="PBD262" s="84"/>
      <c r="PBE262" s="84"/>
      <c r="PBF262" s="84"/>
      <c r="PBG262" s="84"/>
      <c r="PBH262" s="84"/>
      <c r="PBI262" s="84"/>
      <c r="PBJ262" s="84"/>
      <c r="PBK262" s="84"/>
      <c r="PBL262" s="84"/>
      <c r="PBM262" s="84"/>
      <c r="PBN262" s="84"/>
      <c r="PBO262" s="84"/>
      <c r="PBP262" s="84"/>
      <c r="PBQ262" s="84"/>
      <c r="PBR262" s="84"/>
      <c r="PBS262" s="84"/>
      <c r="PBT262" s="84"/>
      <c r="PBU262" s="84"/>
      <c r="PBV262" s="84"/>
      <c r="PBW262" s="84"/>
      <c r="PBX262" s="84"/>
      <c r="PBY262" s="84"/>
      <c r="PBZ262" s="84"/>
      <c r="PCA262" s="84"/>
      <c r="PCB262" s="84"/>
      <c r="PCC262" s="84"/>
      <c r="PCD262" s="84"/>
      <c r="PCE262" s="84"/>
      <c r="PCF262" s="84"/>
      <c r="PCG262" s="84"/>
      <c r="PCH262" s="84"/>
      <c r="PCI262" s="84"/>
      <c r="PCJ262" s="84"/>
      <c r="PCK262" s="84"/>
      <c r="PCL262" s="84"/>
      <c r="PCM262" s="84"/>
      <c r="PCN262" s="84"/>
      <c r="PCO262" s="84"/>
      <c r="PCP262" s="84"/>
      <c r="PCQ262" s="84"/>
      <c r="PCR262" s="84"/>
      <c r="PCS262" s="84"/>
      <c r="PCT262" s="84"/>
      <c r="PCU262" s="84"/>
      <c r="PCV262" s="84"/>
      <c r="PCW262" s="84"/>
      <c r="PCX262" s="84"/>
      <c r="PCY262" s="84"/>
      <c r="PCZ262" s="84"/>
      <c r="PDA262" s="84"/>
      <c r="PDB262" s="84"/>
      <c r="PDC262" s="84"/>
      <c r="PDD262" s="84"/>
      <c r="PDE262" s="84"/>
      <c r="PDF262" s="84"/>
      <c r="PDG262" s="84"/>
      <c r="PDH262" s="84"/>
      <c r="PDI262" s="84"/>
      <c r="PDJ262" s="84"/>
      <c r="PDK262" s="84"/>
      <c r="PDL262" s="84"/>
      <c r="PDM262" s="84"/>
      <c r="PDN262" s="84"/>
      <c r="PDO262" s="84"/>
      <c r="PDP262" s="84"/>
      <c r="PDQ262" s="84"/>
      <c r="PDR262" s="84"/>
      <c r="PDS262" s="84"/>
      <c r="PDT262" s="84"/>
      <c r="PDU262" s="84"/>
      <c r="PDV262" s="84"/>
      <c r="PDW262" s="84"/>
      <c r="PDX262" s="84"/>
      <c r="PDY262" s="84"/>
      <c r="PDZ262" s="84"/>
      <c r="PEA262" s="84"/>
      <c r="PEB262" s="84"/>
      <c r="PEC262" s="84"/>
      <c r="PED262" s="84"/>
      <c r="PEE262" s="84"/>
      <c r="PEF262" s="84"/>
      <c r="PEG262" s="84"/>
      <c r="PEH262" s="84"/>
      <c r="PEI262" s="84"/>
      <c r="PEJ262" s="84"/>
      <c r="PEK262" s="84"/>
      <c r="PEL262" s="84"/>
      <c r="PEM262" s="84"/>
      <c r="PEN262" s="84"/>
      <c r="PEO262" s="84"/>
      <c r="PEP262" s="84"/>
      <c r="PEQ262" s="84"/>
      <c r="PER262" s="84"/>
      <c r="PES262" s="84"/>
      <c r="PET262" s="84"/>
      <c r="PEU262" s="84"/>
      <c r="PEV262" s="84"/>
      <c r="PEW262" s="84"/>
      <c r="PEX262" s="84"/>
      <c r="PEY262" s="84"/>
      <c r="PEZ262" s="84"/>
      <c r="PFA262" s="84"/>
      <c r="PFB262" s="84"/>
      <c r="PFC262" s="84"/>
      <c r="PFD262" s="84"/>
      <c r="PFE262" s="84"/>
      <c r="PFF262" s="84"/>
      <c r="PFG262" s="84"/>
      <c r="PFH262" s="84"/>
      <c r="PFI262" s="84"/>
      <c r="PFJ262" s="84"/>
      <c r="PFK262" s="84"/>
      <c r="PFL262" s="84"/>
      <c r="PFM262" s="84"/>
      <c r="PFN262" s="84"/>
      <c r="PFO262" s="84"/>
      <c r="PFP262" s="84"/>
      <c r="PFQ262" s="84"/>
      <c r="PFR262" s="84"/>
      <c r="PFS262" s="84"/>
      <c r="PFT262" s="84"/>
      <c r="PFU262" s="84"/>
      <c r="PFV262" s="84"/>
      <c r="PFW262" s="84"/>
      <c r="PFX262" s="84"/>
      <c r="PFY262" s="84"/>
      <c r="PFZ262" s="84"/>
      <c r="PGA262" s="84"/>
      <c r="PGB262" s="84"/>
      <c r="PGC262" s="84"/>
      <c r="PGD262" s="84"/>
      <c r="PGE262" s="84"/>
      <c r="PGF262" s="84"/>
      <c r="PGG262" s="84"/>
      <c r="PGH262" s="84"/>
      <c r="PGI262" s="84"/>
      <c r="PGJ262" s="84"/>
      <c r="PGK262" s="84"/>
      <c r="PGL262" s="84"/>
      <c r="PGM262" s="84"/>
      <c r="PGN262" s="84"/>
      <c r="PGO262" s="84"/>
      <c r="PGP262" s="84"/>
      <c r="PGQ262" s="84"/>
      <c r="PGR262" s="84"/>
      <c r="PGS262" s="84"/>
      <c r="PGT262" s="84"/>
      <c r="PGU262" s="84"/>
      <c r="PGV262" s="84"/>
      <c r="PGW262" s="84"/>
      <c r="PGX262" s="84"/>
      <c r="PGY262" s="84"/>
      <c r="PGZ262" s="84"/>
      <c r="PHA262" s="84"/>
      <c r="PHB262" s="84"/>
      <c r="PHC262" s="84"/>
      <c r="PHD262" s="84"/>
      <c r="PHE262" s="84"/>
      <c r="PHF262" s="84"/>
      <c r="PHG262" s="84"/>
      <c r="PHH262" s="84"/>
      <c r="PHI262" s="84"/>
      <c r="PHJ262" s="84"/>
      <c r="PHK262" s="84"/>
      <c r="PHL262" s="84"/>
      <c r="PHM262" s="84"/>
      <c r="PHN262" s="84"/>
      <c r="PHO262" s="84"/>
      <c r="PHP262" s="84"/>
      <c r="PHQ262" s="84"/>
      <c r="PHR262" s="84"/>
      <c r="PHS262" s="84"/>
      <c r="PHT262" s="84"/>
      <c r="PHU262" s="84"/>
      <c r="PHV262" s="84"/>
      <c r="PHW262" s="84"/>
      <c r="PHX262" s="84"/>
      <c r="PHY262" s="84"/>
      <c r="PHZ262" s="84"/>
      <c r="PIA262" s="84"/>
      <c r="PIB262" s="84"/>
      <c r="PIC262" s="84"/>
      <c r="PID262" s="84"/>
      <c r="PIE262" s="84"/>
      <c r="PIF262" s="84"/>
      <c r="PIG262" s="84"/>
      <c r="PIH262" s="84"/>
      <c r="PII262" s="84"/>
      <c r="PIJ262" s="84"/>
      <c r="PIK262" s="84"/>
      <c r="PIL262" s="84"/>
      <c r="PIM262" s="84"/>
      <c r="PIN262" s="84"/>
      <c r="PIO262" s="84"/>
      <c r="PIP262" s="84"/>
      <c r="PIQ262" s="84"/>
      <c r="PIR262" s="84"/>
      <c r="PIS262" s="84"/>
      <c r="PIT262" s="84"/>
      <c r="PIU262" s="84"/>
      <c r="PIV262" s="84"/>
      <c r="PIW262" s="84"/>
      <c r="PIX262" s="84"/>
      <c r="PIY262" s="84"/>
      <c r="PIZ262" s="84"/>
      <c r="PJA262" s="84"/>
      <c r="PJB262" s="84"/>
      <c r="PJC262" s="84"/>
      <c r="PJD262" s="84"/>
      <c r="PJE262" s="84"/>
      <c r="PJF262" s="84"/>
      <c r="PJG262" s="84"/>
      <c r="PJH262" s="84"/>
      <c r="PJI262" s="84"/>
      <c r="PJJ262" s="84"/>
      <c r="PJK262" s="84"/>
      <c r="PJL262" s="84"/>
      <c r="PJM262" s="84"/>
      <c r="PJN262" s="84"/>
      <c r="PJO262" s="84"/>
      <c r="PJP262" s="84"/>
      <c r="PJQ262" s="84"/>
      <c r="PJR262" s="84"/>
      <c r="PJS262" s="84"/>
      <c r="PJT262" s="84"/>
      <c r="PJU262" s="84"/>
      <c r="PJV262" s="84"/>
      <c r="PJW262" s="84"/>
      <c r="PJX262" s="84"/>
      <c r="PJY262" s="84"/>
      <c r="PJZ262" s="84"/>
      <c r="PKA262" s="84"/>
      <c r="PKB262" s="84"/>
      <c r="PKC262" s="84"/>
      <c r="PKD262" s="84"/>
      <c r="PKE262" s="84"/>
      <c r="PKF262" s="84"/>
      <c r="PKG262" s="84"/>
      <c r="PKH262" s="84"/>
      <c r="PKI262" s="84"/>
      <c r="PKJ262" s="84"/>
      <c r="PKK262" s="84"/>
      <c r="PKL262" s="84"/>
      <c r="PKM262" s="84"/>
      <c r="PKN262" s="84"/>
      <c r="PKO262" s="84"/>
      <c r="PKP262" s="84"/>
      <c r="PKQ262" s="84"/>
      <c r="PKR262" s="84"/>
      <c r="PKS262" s="84"/>
      <c r="PKT262" s="84"/>
      <c r="PKU262" s="84"/>
      <c r="PKV262" s="84"/>
      <c r="PKW262" s="84"/>
      <c r="PKX262" s="84"/>
      <c r="PKY262" s="84"/>
      <c r="PKZ262" s="84"/>
      <c r="PLA262" s="84"/>
      <c r="PLB262" s="84"/>
      <c r="PLC262" s="84"/>
      <c r="PLD262" s="84"/>
      <c r="PLE262" s="84"/>
      <c r="PLF262" s="84"/>
      <c r="PLG262" s="84"/>
      <c r="PLH262" s="84"/>
      <c r="PLI262" s="84"/>
      <c r="PLJ262" s="84"/>
      <c r="PLK262" s="84"/>
      <c r="PLL262" s="84"/>
      <c r="PLM262" s="84"/>
      <c r="PLN262" s="84"/>
      <c r="PLO262" s="84"/>
      <c r="PLP262" s="84"/>
      <c r="PLQ262" s="84"/>
      <c r="PLR262" s="84"/>
      <c r="PLS262" s="84"/>
      <c r="PLT262" s="84"/>
      <c r="PLU262" s="84"/>
      <c r="PLV262" s="84"/>
      <c r="PLW262" s="84"/>
      <c r="PLX262" s="84"/>
      <c r="PLY262" s="84"/>
      <c r="PLZ262" s="84"/>
      <c r="PMA262" s="84"/>
      <c r="PMB262" s="84"/>
      <c r="PMC262" s="84"/>
      <c r="PMD262" s="84"/>
      <c r="PME262" s="84"/>
      <c r="PMF262" s="84"/>
      <c r="PMG262" s="84"/>
      <c r="PMH262" s="84"/>
      <c r="PMI262" s="84"/>
      <c r="PMJ262" s="84"/>
      <c r="PMK262" s="84"/>
      <c r="PML262" s="84"/>
      <c r="PMM262" s="84"/>
      <c r="PMN262" s="84"/>
      <c r="PMO262" s="84"/>
      <c r="PMP262" s="84"/>
      <c r="PMQ262" s="84"/>
      <c r="PMR262" s="84"/>
      <c r="PMS262" s="84"/>
      <c r="PMT262" s="84"/>
      <c r="PMU262" s="84"/>
      <c r="PMV262" s="84"/>
      <c r="PMW262" s="84"/>
      <c r="PMX262" s="84"/>
      <c r="PMY262" s="84"/>
      <c r="PMZ262" s="84"/>
      <c r="PNA262" s="84"/>
      <c r="PNB262" s="84"/>
      <c r="PNC262" s="84"/>
      <c r="PND262" s="84"/>
      <c r="PNE262" s="84"/>
      <c r="PNF262" s="84"/>
      <c r="PNG262" s="84"/>
      <c r="PNH262" s="84"/>
      <c r="PNI262" s="84"/>
      <c r="PNJ262" s="84"/>
      <c r="PNK262" s="84"/>
      <c r="PNL262" s="84"/>
      <c r="PNM262" s="84"/>
      <c r="PNN262" s="84"/>
      <c r="PNO262" s="84"/>
      <c r="PNP262" s="84"/>
      <c r="PNQ262" s="84"/>
      <c r="PNR262" s="84"/>
      <c r="PNS262" s="84"/>
      <c r="PNT262" s="84"/>
      <c r="PNU262" s="84"/>
      <c r="PNV262" s="84"/>
      <c r="PNW262" s="84"/>
      <c r="PNX262" s="84"/>
      <c r="PNY262" s="84"/>
      <c r="PNZ262" s="84"/>
      <c r="POA262" s="84"/>
      <c r="POB262" s="84"/>
      <c r="POC262" s="84"/>
      <c r="POD262" s="84"/>
      <c r="POE262" s="84"/>
      <c r="POF262" s="84"/>
      <c r="POG262" s="84"/>
      <c r="POH262" s="84"/>
      <c r="POI262" s="84"/>
      <c r="POJ262" s="84"/>
      <c r="POK262" s="84"/>
      <c r="POL262" s="84"/>
      <c r="POM262" s="84"/>
      <c r="PON262" s="84"/>
      <c r="POO262" s="84"/>
      <c r="POP262" s="84"/>
      <c r="POQ262" s="84"/>
      <c r="POR262" s="84"/>
      <c r="POS262" s="84"/>
      <c r="POT262" s="84"/>
      <c r="POU262" s="84"/>
      <c r="POV262" s="84"/>
      <c r="POW262" s="84"/>
      <c r="POX262" s="84"/>
      <c r="POY262" s="84"/>
      <c r="POZ262" s="84"/>
      <c r="PPA262" s="84"/>
      <c r="PPB262" s="84"/>
      <c r="PPC262" s="84"/>
      <c r="PPD262" s="84"/>
      <c r="PPE262" s="84"/>
      <c r="PPF262" s="84"/>
      <c r="PPG262" s="84"/>
      <c r="PPH262" s="84"/>
      <c r="PPI262" s="84"/>
      <c r="PPJ262" s="84"/>
      <c r="PPK262" s="84"/>
      <c r="PPL262" s="84"/>
      <c r="PPM262" s="84"/>
      <c r="PPN262" s="84"/>
      <c r="PPO262" s="84"/>
      <c r="PPP262" s="84"/>
      <c r="PPQ262" s="84"/>
      <c r="PPR262" s="84"/>
      <c r="PPS262" s="84"/>
      <c r="PPT262" s="84"/>
      <c r="PPU262" s="84"/>
      <c r="PPV262" s="84"/>
      <c r="PPW262" s="84"/>
      <c r="PPX262" s="84"/>
      <c r="PPY262" s="84"/>
      <c r="PPZ262" s="84"/>
      <c r="PQA262" s="84"/>
      <c r="PQB262" s="84"/>
      <c r="PQC262" s="84"/>
      <c r="PQD262" s="84"/>
      <c r="PQE262" s="84"/>
      <c r="PQF262" s="84"/>
      <c r="PQG262" s="84"/>
      <c r="PQH262" s="84"/>
      <c r="PQI262" s="84"/>
      <c r="PQJ262" s="84"/>
      <c r="PQK262" s="84"/>
      <c r="PQL262" s="84"/>
      <c r="PQM262" s="84"/>
      <c r="PQN262" s="84"/>
      <c r="PQO262" s="84"/>
      <c r="PQP262" s="84"/>
      <c r="PQQ262" s="84"/>
      <c r="PQR262" s="84"/>
      <c r="PQS262" s="84"/>
      <c r="PQT262" s="84"/>
      <c r="PQU262" s="84"/>
      <c r="PQV262" s="84"/>
      <c r="PQW262" s="84"/>
      <c r="PQX262" s="84"/>
      <c r="PQY262" s="84"/>
      <c r="PQZ262" s="84"/>
      <c r="PRA262" s="84"/>
      <c r="PRB262" s="84"/>
      <c r="PRC262" s="84"/>
      <c r="PRD262" s="84"/>
      <c r="PRE262" s="84"/>
      <c r="PRF262" s="84"/>
      <c r="PRG262" s="84"/>
      <c r="PRH262" s="84"/>
      <c r="PRI262" s="84"/>
      <c r="PRJ262" s="84"/>
      <c r="PRK262" s="84"/>
      <c r="PRL262" s="84"/>
      <c r="PRM262" s="84"/>
      <c r="PRN262" s="84"/>
      <c r="PRO262" s="84"/>
      <c r="PRP262" s="84"/>
      <c r="PRQ262" s="84"/>
      <c r="PRR262" s="84"/>
      <c r="PRS262" s="84"/>
      <c r="PRT262" s="84"/>
      <c r="PRU262" s="84"/>
      <c r="PRV262" s="84"/>
      <c r="PRW262" s="84"/>
      <c r="PRX262" s="84"/>
      <c r="PRY262" s="84"/>
      <c r="PRZ262" s="84"/>
      <c r="PSA262" s="84"/>
      <c r="PSB262" s="84"/>
      <c r="PSC262" s="84"/>
      <c r="PSD262" s="84"/>
      <c r="PSE262" s="84"/>
      <c r="PSF262" s="84"/>
      <c r="PSG262" s="84"/>
      <c r="PSH262" s="84"/>
      <c r="PSI262" s="84"/>
      <c r="PSJ262" s="84"/>
      <c r="PSK262" s="84"/>
      <c r="PSL262" s="84"/>
      <c r="PSM262" s="84"/>
      <c r="PSN262" s="84"/>
      <c r="PSO262" s="84"/>
      <c r="PSP262" s="84"/>
      <c r="PSQ262" s="84"/>
      <c r="PSR262" s="84"/>
      <c r="PSS262" s="84"/>
      <c r="PST262" s="84"/>
      <c r="PSU262" s="84"/>
      <c r="PSV262" s="84"/>
      <c r="PSW262" s="84"/>
      <c r="PSX262" s="84"/>
      <c r="PSY262" s="84"/>
      <c r="PSZ262" s="84"/>
      <c r="PTA262" s="84"/>
      <c r="PTB262" s="84"/>
      <c r="PTC262" s="84"/>
      <c r="PTD262" s="84"/>
      <c r="PTE262" s="84"/>
      <c r="PTF262" s="84"/>
      <c r="PTG262" s="84"/>
      <c r="PTH262" s="84"/>
      <c r="PTI262" s="84"/>
      <c r="PTJ262" s="84"/>
      <c r="PTK262" s="84"/>
      <c r="PTL262" s="84"/>
      <c r="PTM262" s="84"/>
      <c r="PTN262" s="84"/>
      <c r="PTO262" s="84"/>
      <c r="PTP262" s="84"/>
      <c r="PTQ262" s="84"/>
      <c r="PTR262" s="84"/>
      <c r="PTS262" s="84"/>
      <c r="PTT262" s="84"/>
      <c r="PTU262" s="84"/>
      <c r="PTV262" s="84"/>
      <c r="PTW262" s="84"/>
      <c r="PTX262" s="84"/>
      <c r="PTY262" s="84"/>
      <c r="PTZ262" s="84"/>
      <c r="PUA262" s="84"/>
      <c r="PUB262" s="84"/>
      <c r="PUC262" s="84"/>
      <c r="PUD262" s="84"/>
      <c r="PUE262" s="84"/>
      <c r="PUF262" s="84"/>
      <c r="PUG262" s="84"/>
      <c r="PUH262" s="84"/>
      <c r="PUI262" s="84"/>
      <c r="PUJ262" s="84"/>
      <c r="PUK262" s="84"/>
      <c r="PUL262" s="84"/>
      <c r="PUM262" s="84"/>
      <c r="PUN262" s="84"/>
      <c r="PUO262" s="84"/>
      <c r="PUP262" s="84"/>
      <c r="PUQ262" s="84"/>
      <c r="PUR262" s="84"/>
      <c r="PUS262" s="84"/>
      <c r="PUT262" s="84"/>
      <c r="PUU262" s="84"/>
      <c r="PUV262" s="84"/>
      <c r="PUW262" s="84"/>
      <c r="PUX262" s="84"/>
      <c r="PUY262" s="84"/>
      <c r="PUZ262" s="84"/>
      <c r="PVA262" s="84"/>
      <c r="PVB262" s="84"/>
      <c r="PVC262" s="84"/>
      <c r="PVD262" s="84"/>
      <c r="PVE262" s="84"/>
      <c r="PVF262" s="84"/>
      <c r="PVG262" s="84"/>
      <c r="PVH262" s="84"/>
      <c r="PVI262" s="84"/>
      <c r="PVJ262" s="84"/>
      <c r="PVK262" s="84"/>
      <c r="PVL262" s="84"/>
      <c r="PVM262" s="84"/>
      <c r="PVN262" s="84"/>
      <c r="PVO262" s="84"/>
      <c r="PVP262" s="84"/>
      <c r="PVQ262" s="84"/>
      <c r="PVR262" s="84"/>
      <c r="PVS262" s="84"/>
      <c r="PVT262" s="84"/>
      <c r="PVU262" s="84"/>
      <c r="PVV262" s="84"/>
      <c r="PVW262" s="84"/>
      <c r="PVX262" s="84"/>
      <c r="PVY262" s="84"/>
      <c r="PVZ262" s="84"/>
      <c r="PWA262" s="84"/>
      <c r="PWB262" s="84"/>
      <c r="PWC262" s="84"/>
      <c r="PWD262" s="84"/>
      <c r="PWE262" s="84"/>
      <c r="PWF262" s="84"/>
      <c r="PWG262" s="84"/>
      <c r="PWH262" s="84"/>
      <c r="PWI262" s="84"/>
      <c r="PWJ262" s="84"/>
      <c r="PWK262" s="84"/>
      <c r="PWL262" s="84"/>
      <c r="PWM262" s="84"/>
      <c r="PWN262" s="84"/>
      <c r="PWO262" s="84"/>
      <c r="PWP262" s="84"/>
      <c r="PWQ262" s="84"/>
      <c r="PWR262" s="84"/>
      <c r="PWS262" s="84"/>
      <c r="PWT262" s="84"/>
      <c r="PWU262" s="84"/>
      <c r="PWV262" s="84"/>
      <c r="PWW262" s="84"/>
      <c r="PWX262" s="84"/>
      <c r="PWY262" s="84"/>
      <c r="PWZ262" s="84"/>
      <c r="PXA262" s="84"/>
      <c r="PXB262" s="84"/>
      <c r="PXC262" s="84"/>
      <c r="PXD262" s="84"/>
      <c r="PXE262" s="84"/>
      <c r="PXF262" s="84"/>
      <c r="PXG262" s="84"/>
      <c r="PXH262" s="84"/>
      <c r="PXI262" s="84"/>
      <c r="PXJ262" s="84"/>
      <c r="PXK262" s="84"/>
      <c r="PXL262" s="84"/>
      <c r="PXM262" s="84"/>
      <c r="PXN262" s="84"/>
      <c r="PXO262" s="84"/>
      <c r="PXP262" s="84"/>
      <c r="PXQ262" s="84"/>
      <c r="PXR262" s="84"/>
      <c r="PXS262" s="84"/>
      <c r="PXT262" s="84"/>
      <c r="PXU262" s="84"/>
      <c r="PXV262" s="84"/>
      <c r="PXW262" s="84"/>
      <c r="PXX262" s="84"/>
      <c r="PXY262" s="84"/>
      <c r="PXZ262" s="84"/>
      <c r="PYA262" s="84"/>
      <c r="PYB262" s="84"/>
      <c r="PYC262" s="84"/>
      <c r="PYD262" s="84"/>
      <c r="PYE262" s="84"/>
      <c r="PYF262" s="84"/>
      <c r="PYG262" s="84"/>
      <c r="PYH262" s="84"/>
      <c r="PYI262" s="84"/>
      <c r="PYJ262" s="84"/>
      <c r="PYK262" s="84"/>
      <c r="PYL262" s="84"/>
      <c r="PYM262" s="84"/>
      <c r="PYN262" s="84"/>
      <c r="PYO262" s="84"/>
      <c r="PYP262" s="84"/>
      <c r="PYQ262" s="84"/>
      <c r="PYR262" s="84"/>
      <c r="PYS262" s="84"/>
      <c r="PYT262" s="84"/>
      <c r="PYU262" s="84"/>
      <c r="PYV262" s="84"/>
      <c r="PYW262" s="84"/>
      <c r="PYX262" s="84"/>
      <c r="PYY262" s="84"/>
      <c r="PYZ262" s="84"/>
      <c r="PZA262" s="84"/>
      <c r="PZB262" s="84"/>
      <c r="PZC262" s="84"/>
      <c r="PZD262" s="84"/>
      <c r="PZE262" s="84"/>
      <c r="PZF262" s="84"/>
      <c r="PZG262" s="84"/>
      <c r="PZH262" s="84"/>
      <c r="PZI262" s="84"/>
      <c r="PZJ262" s="84"/>
      <c r="PZK262" s="84"/>
      <c r="PZL262" s="84"/>
      <c r="PZM262" s="84"/>
      <c r="PZN262" s="84"/>
      <c r="PZO262" s="84"/>
      <c r="PZP262" s="84"/>
      <c r="PZQ262" s="84"/>
      <c r="PZR262" s="84"/>
      <c r="PZS262" s="84"/>
      <c r="PZT262" s="84"/>
      <c r="PZU262" s="84"/>
      <c r="PZV262" s="84"/>
      <c r="PZW262" s="84"/>
      <c r="PZX262" s="84"/>
      <c r="PZY262" s="84"/>
      <c r="PZZ262" s="84"/>
      <c r="QAA262" s="84"/>
      <c r="QAB262" s="84"/>
      <c r="QAC262" s="84"/>
      <c r="QAD262" s="84"/>
      <c r="QAE262" s="84"/>
      <c r="QAF262" s="84"/>
      <c r="QAG262" s="84"/>
      <c r="QAH262" s="84"/>
      <c r="QAI262" s="84"/>
      <c r="QAJ262" s="84"/>
      <c r="QAK262" s="84"/>
      <c r="QAL262" s="84"/>
      <c r="QAM262" s="84"/>
      <c r="QAN262" s="84"/>
      <c r="QAO262" s="84"/>
      <c r="QAP262" s="84"/>
      <c r="QAQ262" s="84"/>
      <c r="QAR262" s="84"/>
      <c r="QAS262" s="84"/>
      <c r="QAT262" s="84"/>
      <c r="QAU262" s="84"/>
      <c r="QAV262" s="84"/>
      <c r="QAW262" s="84"/>
      <c r="QAX262" s="84"/>
      <c r="QAY262" s="84"/>
      <c r="QAZ262" s="84"/>
      <c r="QBA262" s="84"/>
      <c r="QBB262" s="84"/>
      <c r="QBC262" s="84"/>
      <c r="QBD262" s="84"/>
      <c r="QBE262" s="84"/>
      <c r="QBF262" s="84"/>
      <c r="QBG262" s="84"/>
      <c r="QBH262" s="84"/>
      <c r="QBI262" s="84"/>
      <c r="QBJ262" s="84"/>
      <c r="QBK262" s="84"/>
      <c r="QBL262" s="84"/>
      <c r="QBM262" s="84"/>
      <c r="QBN262" s="84"/>
      <c r="QBO262" s="84"/>
      <c r="QBP262" s="84"/>
      <c r="QBQ262" s="84"/>
      <c r="QBR262" s="84"/>
      <c r="QBS262" s="84"/>
      <c r="QBT262" s="84"/>
      <c r="QBU262" s="84"/>
      <c r="QBV262" s="84"/>
      <c r="QBW262" s="84"/>
      <c r="QBX262" s="84"/>
      <c r="QBY262" s="84"/>
      <c r="QBZ262" s="84"/>
      <c r="QCA262" s="84"/>
      <c r="QCB262" s="84"/>
      <c r="QCC262" s="84"/>
      <c r="QCD262" s="84"/>
      <c r="QCE262" s="84"/>
      <c r="QCF262" s="84"/>
      <c r="QCG262" s="84"/>
      <c r="QCH262" s="84"/>
      <c r="QCI262" s="84"/>
      <c r="QCJ262" s="84"/>
      <c r="QCK262" s="84"/>
      <c r="QCL262" s="84"/>
      <c r="QCM262" s="84"/>
      <c r="QCN262" s="84"/>
      <c r="QCO262" s="84"/>
      <c r="QCP262" s="84"/>
      <c r="QCQ262" s="84"/>
      <c r="QCR262" s="84"/>
      <c r="QCS262" s="84"/>
      <c r="QCT262" s="84"/>
      <c r="QCU262" s="84"/>
      <c r="QCV262" s="84"/>
      <c r="QCW262" s="84"/>
      <c r="QCX262" s="84"/>
      <c r="QCY262" s="84"/>
      <c r="QCZ262" s="84"/>
      <c r="QDA262" s="84"/>
      <c r="QDB262" s="84"/>
      <c r="QDC262" s="84"/>
      <c r="QDD262" s="84"/>
      <c r="QDE262" s="84"/>
      <c r="QDF262" s="84"/>
      <c r="QDG262" s="84"/>
      <c r="QDH262" s="84"/>
      <c r="QDI262" s="84"/>
      <c r="QDJ262" s="84"/>
      <c r="QDK262" s="84"/>
      <c r="QDL262" s="84"/>
      <c r="QDM262" s="84"/>
      <c r="QDN262" s="84"/>
      <c r="QDO262" s="84"/>
      <c r="QDP262" s="84"/>
      <c r="QDQ262" s="84"/>
      <c r="QDR262" s="84"/>
      <c r="QDS262" s="84"/>
      <c r="QDT262" s="84"/>
      <c r="QDU262" s="84"/>
      <c r="QDV262" s="84"/>
      <c r="QDW262" s="84"/>
      <c r="QDX262" s="84"/>
      <c r="QDY262" s="84"/>
      <c r="QDZ262" s="84"/>
      <c r="QEA262" s="84"/>
      <c r="QEB262" s="84"/>
      <c r="QEC262" s="84"/>
      <c r="QED262" s="84"/>
      <c r="QEE262" s="84"/>
      <c r="QEF262" s="84"/>
      <c r="QEG262" s="84"/>
      <c r="QEH262" s="84"/>
      <c r="QEI262" s="84"/>
      <c r="QEJ262" s="84"/>
      <c r="QEK262" s="84"/>
      <c r="QEL262" s="84"/>
      <c r="QEM262" s="84"/>
      <c r="QEN262" s="84"/>
      <c r="QEO262" s="84"/>
      <c r="QEP262" s="84"/>
      <c r="QEQ262" s="84"/>
      <c r="QER262" s="84"/>
      <c r="QES262" s="84"/>
      <c r="QET262" s="84"/>
      <c r="QEU262" s="84"/>
      <c r="QEV262" s="84"/>
      <c r="QEW262" s="84"/>
      <c r="QEX262" s="84"/>
      <c r="QEY262" s="84"/>
      <c r="QEZ262" s="84"/>
      <c r="QFA262" s="84"/>
      <c r="QFB262" s="84"/>
      <c r="QFC262" s="84"/>
      <c r="QFD262" s="84"/>
      <c r="QFE262" s="84"/>
      <c r="QFF262" s="84"/>
      <c r="QFG262" s="84"/>
      <c r="QFH262" s="84"/>
      <c r="QFI262" s="84"/>
      <c r="QFJ262" s="84"/>
      <c r="QFK262" s="84"/>
      <c r="QFL262" s="84"/>
      <c r="QFM262" s="84"/>
      <c r="QFN262" s="84"/>
      <c r="QFO262" s="84"/>
      <c r="QFP262" s="84"/>
      <c r="QFQ262" s="84"/>
      <c r="QFR262" s="84"/>
      <c r="QFS262" s="84"/>
      <c r="QFT262" s="84"/>
      <c r="QFU262" s="84"/>
      <c r="QFV262" s="84"/>
      <c r="QFW262" s="84"/>
      <c r="QFX262" s="84"/>
      <c r="QFY262" s="84"/>
      <c r="QFZ262" s="84"/>
      <c r="QGA262" s="84"/>
      <c r="QGB262" s="84"/>
      <c r="QGC262" s="84"/>
      <c r="QGD262" s="84"/>
      <c r="QGE262" s="84"/>
      <c r="QGF262" s="84"/>
      <c r="QGG262" s="84"/>
      <c r="QGH262" s="84"/>
      <c r="QGI262" s="84"/>
      <c r="QGJ262" s="84"/>
      <c r="QGK262" s="84"/>
      <c r="QGL262" s="84"/>
      <c r="QGM262" s="84"/>
      <c r="QGN262" s="84"/>
      <c r="QGO262" s="84"/>
      <c r="QGP262" s="84"/>
      <c r="QGQ262" s="84"/>
      <c r="QGR262" s="84"/>
      <c r="QGS262" s="84"/>
      <c r="QGT262" s="84"/>
      <c r="QGU262" s="84"/>
      <c r="QGV262" s="84"/>
      <c r="QGW262" s="84"/>
      <c r="QGX262" s="84"/>
      <c r="QGY262" s="84"/>
      <c r="QGZ262" s="84"/>
      <c r="QHA262" s="84"/>
      <c r="QHB262" s="84"/>
      <c r="QHC262" s="84"/>
      <c r="QHD262" s="84"/>
      <c r="QHE262" s="84"/>
      <c r="QHF262" s="84"/>
      <c r="QHG262" s="84"/>
      <c r="QHH262" s="84"/>
      <c r="QHI262" s="84"/>
      <c r="QHJ262" s="84"/>
      <c r="QHK262" s="84"/>
      <c r="QHL262" s="84"/>
      <c r="QHM262" s="84"/>
      <c r="QHN262" s="84"/>
      <c r="QHO262" s="84"/>
      <c r="QHP262" s="84"/>
      <c r="QHQ262" s="84"/>
      <c r="QHR262" s="84"/>
      <c r="QHS262" s="84"/>
      <c r="QHT262" s="84"/>
      <c r="QHU262" s="84"/>
      <c r="QHV262" s="84"/>
      <c r="QHW262" s="84"/>
      <c r="QHX262" s="84"/>
      <c r="QHY262" s="84"/>
      <c r="QHZ262" s="84"/>
      <c r="QIA262" s="84"/>
      <c r="QIB262" s="84"/>
      <c r="QIC262" s="84"/>
      <c r="QID262" s="84"/>
      <c r="QIE262" s="84"/>
      <c r="QIF262" s="84"/>
      <c r="QIG262" s="84"/>
      <c r="QIH262" s="84"/>
      <c r="QII262" s="84"/>
      <c r="QIJ262" s="84"/>
      <c r="QIK262" s="84"/>
      <c r="QIL262" s="84"/>
      <c r="QIM262" s="84"/>
      <c r="QIN262" s="84"/>
      <c r="QIO262" s="84"/>
      <c r="QIP262" s="84"/>
      <c r="QIQ262" s="84"/>
      <c r="QIR262" s="84"/>
      <c r="QIS262" s="84"/>
      <c r="QIT262" s="84"/>
      <c r="QIU262" s="84"/>
      <c r="QIV262" s="84"/>
      <c r="QIW262" s="84"/>
      <c r="QIX262" s="84"/>
      <c r="QIY262" s="84"/>
      <c r="QIZ262" s="84"/>
      <c r="QJA262" s="84"/>
      <c r="QJB262" s="84"/>
      <c r="QJC262" s="84"/>
      <c r="QJD262" s="84"/>
      <c r="QJE262" s="84"/>
      <c r="QJF262" s="84"/>
      <c r="QJG262" s="84"/>
      <c r="QJH262" s="84"/>
      <c r="QJI262" s="84"/>
      <c r="QJJ262" s="84"/>
      <c r="QJK262" s="84"/>
      <c r="QJL262" s="84"/>
      <c r="QJM262" s="84"/>
      <c r="QJN262" s="84"/>
      <c r="QJO262" s="84"/>
      <c r="QJP262" s="84"/>
      <c r="QJQ262" s="84"/>
      <c r="QJR262" s="84"/>
      <c r="QJS262" s="84"/>
      <c r="QJT262" s="84"/>
      <c r="QJU262" s="84"/>
      <c r="QJV262" s="84"/>
      <c r="QJW262" s="84"/>
      <c r="QJX262" s="84"/>
      <c r="QJY262" s="84"/>
      <c r="QJZ262" s="84"/>
      <c r="QKA262" s="84"/>
      <c r="QKB262" s="84"/>
      <c r="QKC262" s="84"/>
      <c r="QKD262" s="84"/>
      <c r="QKE262" s="84"/>
      <c r="QKF262" s="84"/>
      <c r="QKG262" s="84"/>
      <c r="QKH262" s="84"/>
      <c r="QKI262" s="84"/>
      <c r="QKJ262" s="84"/>
      <c r="QKK262" s="84"/>
      <c r="QKL262" s="84"/>
      <c r="QKM262" s="84"/>
      <c r="QKN262" s="84"/>
      <c r="QKO262" s="84"/>
      <c r="QKP262" s="84"/>
      <c r="QKQ262" s="84"/>
      <c r="QKR262" s="84"/>
      <c r="QKS262" s="84"/>
      <c r="QKT262" s="84"/>
      <c r="QKU262" s="84"/>
      <c r="QKV262" s="84"/>
      <c r="QKW262" s="84"/>
      <c r="QKX262" s="84"/>
      <c r="QKY262" s="84"/>
      <c r="QKZ262" s="84"/>
      <c r="QLA262" s="84"/>
      <c r="QLB262" s="84"/>
      <c r="QLC262" s="84"/>
      <c r="QLD262" s="84"/>
      <c r="QLE262" s="84"/>
      <c r="QLF262" s="84"/>
      <c r="QLG262" s="84"/>
      <c r="QLH262" s="84"/>
      <c r="QLI262" s="84"/>
      <c r="QLJ262" s="84"/>
      <c r="QLK262" s="84"/>
      <c r="QLL262" s="84"/>
      <c r="QLM262" s="84"/>
      <c r="QLN262" s="84"/>
      <c r="QLO262" s="84"/>
      <c r="QLP262" s="84"/>
      <c r="QLQ262" s="84"/>
      <c r="QLR262" s="84"/>
      <c r="QLS262" s="84"/>
      <c r="QLT262" s="84"/>
      <c r="QLU262" s="84"/>
      <c r="QLV262" s="84"/>
      <c r="QLW262" s="84"/>
      <c r="QLX262" s="84"/>
      <c r="QLY262" s="84"/>
      <c r="QLZ262" s="84"/>
      <c r="QMA262" s="84"/>
      <c r="QMB262" s="84"/>
      <c r="QMC262" s="84"/>
      <c r="QMD262" s="84"/>
      <c r="QME262" s="84"/>
      <c r="QMF262" s="84"/>
      <c r="QMG262" s="84"/>
      <c r="QMH262" s="84"/>
      <c r="QMI262" s="84"/>
      <c r="QMJ262" s="84"/>
      <c r="QMK262" s="84"/>
      <c r="QML262" s="84"/>
      <c r="QMM262" s="84"/>
      <c r="QMN262" s="84"/>
      <c r="QMO262" s="84"/>
      <c r="QMP262" s="84"/>
      <c r="QMQ262" s="84"/>
      <c r="QMR262" s="84"/>
      <c r="QMS262" s="84"/>
      <c r="QMT262" s="84"/>
      <c r="QMU262" s="84"/>
      <c r="QMV262" s="84"/>
      <c r="QMW262" s="84"/>
      <c r="QMX262" s="84"/>
      <c r="QMY262" s="84"/>
      <c r="QMZ262" s="84"/>
      <c r="QNA262" s="84"/>
      <c r="QNB262" s="84"/>
      <c r="QNC262" s="84"/>
      <c r="QND262" s="84"/>
      <c r="QNE262" s="84"/>
      <c r="QNF262" s="84"/>
      <c r="QNG262" s="84"/>
      <c r="QNH262" s="84"/>
      <c r="QNI262" s="84"/>
      <c r="QNJ262" s="84"/>
      <c r="QNK262" s="84"/>
      <c r="QNL262" s="84"/>
      <c r="QNM262" s="84"/>
      <c r="QNN262" s="84"/>
      <c r="QNO262" s="84"/>
      <c r="QNP262" s="84"/>
      <c r="QNQ262" s="84"/>
      <c r="QNR262" s="84"/>
      <c r="QNS262" s="84"/>
      <c r="QNT262" s="84"/>
      <c r="QNU262" s="84"/>
      <c r="QNV262" s="84"/>
      <c r="QNW262" s="84"/>
      <c r="QNX262" s="84"/>
      <c r="QNY262" s="84"/>
      <c r="QNZ262" s="84"/>
      <c r="QOA262" s="84"/>
      <c r="QOB262" s="84"/>
      <c r="QOC262" s="84"/>
      <c r="QOD262" s="84"/>
      <c r="QOE262" s="84"/>
      <c r="QOF262" s="84"/>
      <c r="QOG262" s="84"/>
      <c r="QOH262" s="84"/>
      <c r="QOI262" s="84"/>
      <c r="QOJ262" s="84"/>
      <c r="QOK262" s="84"/>
      <c r="QOL262" s="84"/>
      <c r="QOM262" s="84"/>
      <c r="QON262" s="84"/>
      <c r="QOO262" s="84"/>
      <c r="QOP262" s="84"/>
      <c r="QOQ262" s="84"/>
      <c r="QOR262" s="84"/>
      <c r="QOS262" s="84"/>
      <c r="QOT262" s="84"/>
      <c r="QOU262" s="84"/>
      <c r="QOV262" s="84"/>
      <c r="QOW262" s="84"/>
      <c r="QOX262" s="84"/>
      <c r="QOY262" s="84"/>
      <c r="QOZ262" s="84"/>
      <c r="QPA262" s="84"/>
      <c r="QPB262" s="84"/>
      <c r="QPC262" s="84"/>
      <c r="QPD262" s="84"/>
      <c r="QPE262" s="84"/>
      <c r="QPF262" s="84"/>
      <c r="QPG262" s="84"/>
      <c r="QPH262" s="84"/>
      <c r="QPI262" s="84"/>
      <c r="QPJ262" s="84"/>
      <c r="QPK262" s="84"/>
      <c r="QPL262" s="84"/>
      <c r="QPM262" s="84"/>
      <c r="QPN262" s="84"/>
      <c r="QPO262" s="84"/>
      <c r="QPP262" s="84"/>
      <c r="QPQ262" s="84"/>
      <c r="QPR262" s="84"/>
      <c r="QPS262" s="84"/>
      <c r="QPT262" s="84"/>
      <c r="QPU262" s="84"/>
      <c r="QPV262" s="84"/>
      <c r="QPW262" s="84"/>
      <c r="QPX262" s="84"/>
      <c r="QPY262" s="84"/>
      <c r="QPZ262" s="84"/>
      <c r="QQA262" s="84"/>
      <c r="QQB262" s="84"/>
      <c r="QQC262" s="84"/>
      <c r="QQD262" s="84"/>
      <c r="QQE262" s="84"/>
      <c r="QQF262" s="84"/>
      <c r="QQG262" s="84"/>
      <c r="QQH262" s="84"/>
      <c r="QQI262" s="84"/>
      <c r="QQJ262" s="84"/>
      <c r="QQK262" s="84"/>
      <c r="QQL262" s="84"/>
      <c r="QQM262" s="84"/>
      <c r="QQN262" s="84"/>
      <c r="QQO262" s="84"/>
      <c r="QQP262" s="84"/>
      <c r="QQQ262" s="84"/>
      <c r="QQR262" s="84"/>
      <c r="QQS262" s="84"/>
      <c r="QQT262" s="84"/>
      <c r="QQU262" s="84"/>
      <c r="QQV262" s="84"/>
      <c r="QQW262" s="84"/>
      <c r="QQX262" s="84"/>
      <c r="QQY262" s="84"/>
      <c r="QQZ262" s="84"/>
      <c r="QRA262" s="84"/>
      <c r="QRB262" s="84"/>
      <c r="QRC262" s="84"/>
      <c r="QRD262" s="84"/>
      <c r="QRE262" s="84"/>
      <c r="QRF262" s="84"/>
      <c r="QRG262" s="84"/>
      <c r="QRH262" s="84"/>
      <c r="QRI262" s="84"/>
      <c r="QRJ262" s="84"/>
      <c r="QRK262" s="84"/>
      <c r="QRL262" s="84"/>
      <c r="QRM262" s="84"/>
      <c r="QRN262" s="84"/>
      <c r="QRO262" s="84"/>
      <c r="QRP262" s="84"/>
      <c r="QRQ262" s="84"/>
      <c r="QRR262" s="84"/>
      <c r="QRS262" s="84"/>
      <c r="QRT262" s="84"/>
      <c r="QRU262" s="84"/>
      <c r="QRV262" s="84"/>
      <c r="QRW262" s="84"/>
      <c r="QRX262" s="84"/>
      <c r="QRY262" s="84"/>
      <c r="QRZ262" s="84"/>
      <c r="QSA262" s="84"/>
      <c r="QSB262" s="84"/>
      <c r="QSC262" s="84"/>
      <c r="QSD262" s="84"/>
      <c r="QSE262" s="84"/>
      <c r="QSF262" s="84"/>
      <c r="QSG262" s="84"/>
      <c r="QSH262" s="84"/>
      <c r="QSI262" s="84"/>
      <c r="QSJ262" s="84"/>
      <c r="QSK262" s="84"/>
      <c r="QSL262" s="84"/>
      <c r="QSM262" s="84"/>
      <c r="QSN262" s="84"/>
      <c r="QSO262" s="84"/>
      <c r="QSP262" s="84"/>
      <c r="QSQ262" s="84"/>
      <c r="QSR262" s="84"/>
      <c r="QSS262" s="84"/>
      <c r="QST262" s="84"/>
      <c r="QSU262" s="84"/>
      <c r="QSV262" s="84"/>
      <c r="QSW262" s="84"/>
      <c r="QSX262" s="84"/>
      <c r="QSY262" s="84"/>
      <c r="QSZ262" s="84"/>
      <c r="QTA262" s="84"/>
      <c r="QTB262" s="84"/>
      <c r="QTC262" s="84"/>
      <c r="QTD262" s="84"/>
      <c r="QTE262" s="84"/>
      <c r="QTF262" s="84"/>
      <c r="QTG262" s="84"/>
      <c r="QTH262" s="84"/>
      <c r="QTI262" s="84"/>
      <c r="QTJ262" s="84"/>
      <c r="QTK262" s="84"/>
      <c r="QTL262" s="84"/>
      <c r="QTM262" s="84"/>
      <c r="QTN262" s="84"/>
      <c r="QTO262" s="84"/>
      <c r="QTP262" s="84"/>
      <c r="QTQ262" s="84"/>
      <c r="QTR262" s="84"/>
      <c r="QTS262" s="84"/>
      <c r="QTT262" s="84"/>
      <c r="QTU262" s="84"/>
      <c r="QTV262" s="84"/>
      <c r="QTW262" s="84"/>
      <c r="QTX262" s="84"/>
      <c r="QTY262" s="84"/>
      <c r="QTZ262" s="84"/>
      <c r="QUA262" s="84"/>
      <c r="QUB262" s="84"/>
      <c r="QUC262" s="84"/>
      <c r="QUD262" s="84"/>
      <c r="QUE262" s="84"/>
      <c r="QUF262" s="84"/>
      <c r="QUG262" s="84"/>
      <c r="QUH262" s="84"/>
      <c r="QUI262" s="84"/>
      <c r="QUJ262" s="84"/>
      <c r="QUK262" s="84"/>
      <c r="QUL262" s="84"/>
      <c r="QUM262" s="84"/>
      <c r="QUN262" s="84"/>
      <c r="QUO262" s="84"/>
      <c r="QUP262" s="84"/>
      <c r="QUQ262" s="84"/>
      <c r="QUR262" s="84"/>
      <c r="QUS262" s="84"/>
      <c r="QUT262" s="84"/>
      <c r="QUU262" s="84"/>
      <c r="QUV262" s="84"/>
      <c r="QUW262" s="84"/>
      <c r="QUX262" s="84"/>
      <c r="QUY262" s="84"/>
      <c r="QUZ262" s="84"/>
      <c r="QVA262" s="84"/>
      <c r="QVB262" s="84"/>
      <c r="QVC262" s="84"/>
      <c r="QVD262" s="84"/>
      <c r="QVE262" s="84"/>
      <c r="QVF262" s="84"/>
      <c r="QVG262" s="84"/>
      <c r="QVH262" s="84"/>
      <c r="QVI262" s="84"/>
      <c r="QVJ262" s="84"/>
      <c r="QVK262" s="84"/>
      <c r="QVL262" s="84"/>
      <c r="QVM262" s="84"/>
      <c r="QVN262" s="84"/>
      <c r="QVO262" s="84"/>
      <c r="QVP262" s="84"/>
      <c r="QVQ262" s="84"/>
      <c r="QVR262" s="84"/>
      <c r="QVS262" s="84"/>
      <c r="QVT262" s="84"/>
      <c r="QVU262" s="84"/>
      <c r="QVV262" s="84"/>
      <c r="QVW262" s="84"/>
      <c r="QVX262" s="84"/>
      <c r="QVY262" s="84"/>
      <c r="QVZ262" s="84"/>
      <c r="QWA262" s="84"/>
      <c r="QWB262" s="84"/>
      <c r="QWC262" s="84"/>
      <c r="QWD262" s="84"/>
      <c r="QWE262" s="84"/>
      <c r="QWF262" s="84"/>
      <c r="QWG262" s="84"/>
      <c r="QWH262" s="84"/>
      <c r="QWI262" s="84"/>
      <c r="QWJ262" s="84"/>
      <c r="QWK262" s="84"/>
      <c r="QWL262" s="84"/>
      <c r="QWM262" s="84"/>
      <c r="QWN262" s="84"/>
      <c r="QWO262" s="84"/>
      <c r="QWP262" s="84"/>
      <c r="QWQ262" s="84"/>
      <c r="QWR262" s="84"/>
      <c r="QWS262" s="84"/>
      <c r="QWT262" s="84"/>
      <c r="QWU262" s="84"/>
      <c r="QWV262" s="84"/>
      <c r="QWW262" s="84"/>
      <c r="QWX262" s="84"/>
      <c r="QWY262" s="84"/>
      <c r="QWZ262" s="84"/>
      <c r="QXA262" s="84"/>
      <c r="QXB262" s="84"/>
      <c r="QXC262" s="84"/>
      <c r="QXD262" s="84"/>
      <c r="QXE262" s="84"/>
      <c r="QXF262" s="84"/>
      <c r="QXG262" s="84"/>
      <c r="QXH262" s="84"/>
      <c r="QXI262" s="84"/>
      <c r="QXJ262" s="84"/>
      <c r="QXK262" s="84"/>
      <c r="QXL262" s="84"/>
      <c r="QXM262" s="84"/>
      <c r="QXN262" s="84"/>
      <c r="QXO262" s="84"/>
      <c r="QXP262" s="84"/>
      <c r="QXQ262" s="84"/>
      <c r="QXR262" s="84"/>
      <c r="QXS262" s="84"/>
      <c r="QXT262" s="84"/>
      <c r="QXU262" s="84"/>
      <c r="QXV262" s="84"/>
      <c r="QXW262" s="84"/>
      <c r="QXX262" s="84"/>
      <c r="QXY262" s="84"/>
      <c r="QXZ262" s="84"/>
      <c r="QYA262" s="84"/>
      <c r="QYB262" s="84"/>
      <c r="QYC262" s="84"/>
      <c r="QYD262" s="84"/>
      <c r="QYE262" s="84"/>
      <c r="QYF262" s="84"/>
      <c r="QYG262" s="84"/>
      <c r="QYH262" s="84"/>
      <c r="QYI262" s="84"/>
      <c r="QYJ262" s="84"/>
      <c r="QYK262" s="84"/>
      <c r="QYL262" s="84"/>
      <c r="QYM262" s="84"/>
      <c r="QYN262" s="84"/>
      <c r="QYO262" s="84"/>
      <c r="QYP262" s="84"/>
      <c r="QYQ262" s="84"/>
      <c r="QYR262" s="84"/>
      <c r="QYS262" s="84"/>
      <c r="QYT262" s="84"/>
      <c r="QYU262" s="84"/>
      <c r="QYV262" s="84"/>
      <c r="QYW262" s="84"/>
      <c r="QYX262" s="84"/>
      <c r="QYY262" s="84"/>
      <c r="QYZ262" s="84"/>
      <c r="QZA262" s="84"/>
      <c r="QZB262" s="84"/>
      <c r="QZC262" s="84"/>
      <c r="QZD262" s="84"/>
      <c r="QZE262" s="84"/>
      <c r="QZF262" s="84"/>
      <c r="QZG262" s="84"/>
      <c r="QZH262" s="84"/>
      <c r="QZI262" s="84"/>
      <c r="QZJ262" s="84"/>
      <c r="QZK262" s="84"/>
      <c r="QZL262" s="84"/>
      <c r="QZM262" s="84"/>
      <c r="QZN262" s="84"/>
      <c r="QZO262" s="84"/>
      <c r="QZP262" s="84"/>
      <c r="QZQ262" s="84"/>
      <c r="QZR262" s="84"/>
      <c r="QZS262" s="84"/>
      <c r="QZT262" s="84"/>
      <c r="QZU262" s="84"/>
      <c r="QZV262" s="84"/>
      <c r="QZW262" s="84"/>
      <c r="QZX262" s="84"/>
      <c r="QZY262" s="84"/>
      <c r="QZZ262" s="84"/>
      <c r="RAA262" s="84"/>
      <c r="RAB262" s="84"/>
      <c r="RAC262" s="84"/>
      <c r="RAD262" s="84"/>
      <c r="RAE262" s="84"/>
      <c r="RAF262" s="84"/>
      <c r="RAG262" s="84"/>
      <c r="RAH262" s="84"/>
      <c r="RAI262" s="84"/>
      <c r="RAJ262" s="84"/>
      <c r="RAK262" s="84"/>
      <c r="RAL262" s="84"/>
      <c r="RAM262" s="84"/>
      <c r="RAN262" s="84"/>
      <c r="RAO262" s="84"/>
      <c r="RAP262" s="84"/>
      <c r="RAQ262" s="84"/>
      <c r="RAR262" s="84"/>
      <c r="RAS262" s="84"/>
      <c r="RAT262" s="84"/>
      <c r="RAU262" s="84"/>
      <c r="RAV262" s="84"/>
      <c r="RAW262" s="84"/>
      <c r="RAX262" s="84"/>
      <c r="RAY262" s="84"/>
      <c r="RAZ262" s="84"/>
      <c r="RBA262" s="84"/>
      <c r="RBB262" s="84"/>
      <c r="RBC262" s="84"/>
      <c r="RBD262" s="84"/>
      <c r="RBE262" s="84"/>
      <c r="RBF262" s="84"/>
      <c r="RBG262" s="84"/>
      <c r="RBH262" s="84"/>
      <c r="RBI262" s="84"/>
      <c r="RBJ262" s="84"/>
      <c r="RBK262" s="84"/>
      <c r="RBL262" s="84"/>
      <c r="RBM262" s="84"/>
      <c r="RBN262" s="84"/>
      <c r="RBO262" s="84"/>
      <c r="RBP262" s="84"/>
      <c r="RBQ262" s="84"/>
      <c r="RBR262" s="84"/>
      <c r="RBS262" s="84"/>
      <c r="RBT262" s="84"/>
      <c r="RBU262" s="84"/>
      <c r="RBV262" s="84"/>
      <c r="RBW262" s="84"/>
      <c r="RBX262" s="84"/>
      <c r="RBY262" s="84"/>
      <c r="RBZ262" s="84"/>
      <c r="RCA262" s="84"/>
      <c r="RCB262" s="84"/>
      <c r="RCC262" s="84"/>
      <c r="RCD262" s="84"/>
      <c r="RCE262" s="84"/>
      <c r="RCF262" s="84"/>
      <c r="RCG262" s="84"/>
      <c r="RCH262" s="84"/>
      <c r="RCI262" s="84"/>
      <c r="RCJ262" s="84"/>
      <c r="RCK262" s="84"/>
      <c r="RCL262" s="84"/>
      <c r="RCM262" s="84"/>
      <c r="RCN262" s="84"/>
      <c r="RCO262" s="84"/>
      <c r="RCP262" s="84"/>
      <c r="RCQ262" s="84"/>
      <c r="RCR262" s="84"/>
      <c r="RCS262" s="84"/>
      <c r="RCT262" s="84"/>
      <c r="RCU262" s="84"/>
      <c r="RCV262" s="84"/>
      <c r="RCW262" s="84"/>
      <c r="RCX262" s="84"/>
      <c r="RCY262" s="84"/>
      <c r="RCZ262" s="84"/>
      <c r="RDA262" s="84"/>
      <c r="RDB262" s="84"/>
      <c r="RDC262" s="84"/>
      <c r="RDD262" s="84"/>
      <c r="RDE262" s="84"/>
      <c r="RDF262" s="84"/>
      <c r="RDG262" s="84"/>
      <c r="RDH262" s="84"/>
      <c r="RDI262" s="84"/>
      <c r="RDJ262" s="84"/>
      <c r="RDK262" s="84"/>
      <c r="RDL262" s="84"/>
      <c r="RDM262" s="84"/>
      <c r="RDN262" s="84"/>
      <c r="RDO262" s="84"/>
      <c r="RDP262" s="84"/>
      <c r="RDQ262" s="84"/>
      <c r="RDR262" s="84"/>
      <c r="RDS262" s="84"/>
      <c r="RDT262" s="84"/>
      <c r="RDU262" s="84"/>
      <c r="RDV262" s="84"/>
      <c r="RDW262" s="84"/>
      <c r="RDX262" s="84"/>
      <c r="RDY262" s="84"/>
      <c r="RDZ262" s="84"/>
      <c r="REA262" s="84"/>
      <c r="REB262" s="84"/>
      <c r="REC262" s="84"/>
      <c r="RED262" s="84"/>
      <c r="REE262" s="84"/>
      <c r="REF262" s="84"/>
      <c r="REG262" s="84"/>
      <c r="REH262" s="84"/>
      <c r="REI262" s="84"/>
      <c r="REJ262" s="84"/>
      <c r="REK262" s="84"/>
      <c r="REL262" s="84"/>
      <c r="REM262" s="84"/>
      <c r="REN262" s="84"/>
      <c r="REO262" s="84"/>
      <c r="REP262" s="84"/>
      <c r="REQ262" s="84"/>
      <c r="RER262" s="84"/>
      <c r="RES262" s="84"/>
      <c r="RET262" s="84"/>
      <c r="REU262" s="84"/>
      <c r="REV262" s="84"/>
      <c r="REW262" s="84"/>
      <c r="REX262" s="84"/>
      <c r="REY262" s="84"/>
      <c r="REZ262" s="84"/>
      <c r="RFA262" s="84"/>
      <c r="RFB262" s="84"/>
      <c r="RFC262" s="84"/>
      <c r="RFD262" s="84"/>
      <c r="RFE262" s="84"/>
      <c r="RFF262" s="84"/>
      <c r="RFG262" s="84"/>
      <c r="RFH262" s="84"/>
      <c r="RFI262" s="84"/>
      <c r="RFJ262" s="84"/>
      <c r="RFK262" s="84"/>
      <c r="RFL262" s="84"/>
      <c r="RFM262" s="84"/>
      <c r="RFN262" s="84"/>
      <c r="RFO262" s="84"/>
      <c r="RFP262" s="84"/>
      <c r="RFQ262" s="84"/>
      <c r="RFR262" s="84"/>
      <c r="RFS262" s="84"/>
      <c r="RFT262" s="84"/>
      <c r="RFU262" s="84"/>
      <c r="RFV262" s="84"/>
      <c r="RFW262" s="84"/>
      <c r="RFX262" s="84"/>
      <c r="RFY262" s="84"/>
      <c r="RFZ262" s="84"/>
      <c r="RGA262" s="84"/>
      <c r="RGB262" s="84"/>
      <c r="RGC262" s="84"/>
      <c r="RGD262" s="84"/>
      <c r="RGE262" s="84"/>
      <c r="RGF262" s="84"/>
      <c r="RGG262" s="84"/>
      <c r="RGH262" s="84"/>
      <c r="RGI262" s="84"/>
      <c r="RGJ262" s="84"/>
      <c r="RGK262" s="84"/>
      <c r="RGL262" s="84"/>
      <c r="RGM262" s="84"/>
      <c r="RGN262" s="84"/>
      <c r="RGO262" s="84"/>
      <c r="RGP262" s="84"/>
      <c r="RGQ262" s="84"/>
      <c r="RGR262" s="84"/>
      <c r="RGS262" s="84"/>
      <c r="RGT262" s="84"/>
      <c r="RGU262" s="84"/>
      <c r="RGV262" s="84"/>
      <c r="RGW262" s="84"/>
      <c r="RGX262" s="84"/>
      <c r="RGY262" s="84"/>
      <c r="RGZ262" s="84"/>
      <c r="RHA262" s="84"/>
      <c r="RHB262" s="84"/>
      <c r="RHC262" s="84"/>
      <c r="RHD262" s="84"/>
      <c r="RHE262" s="84"/>
      <c r="RHF262" s="84"/>
      <c r="RHG262" s="84"/>
      <c r="RHH262" s="84"/>
      <c r="RHI262" s="84"/>
      <c r="RHJ262" s="84"/>
      <c r="RHK262" s="84"/>
      <c r="RHL262" s="84"/>
      <c r="RHM262" s="84"/>
      <c r="RHN262" s="84"/>
      <c r="RHO262" s="84"/>
      <c r="RHP262" s="84"/>
      <c r="RHQ262" s="84"/>
      <c r="RHR262" s="84"/>
      <c r="RHS262" s="84"/>
      <c r="RHT262" s="84"/>
      <c r="RHU262" s="84"/>
      <c r="RHV262" s="84"/>
      <c r="RHW262" s="84"/>
      <c r="RHX262" s="84"/>
      <c r="RHY262" s="84"/>
      <c r="RHZ262" s="84"/>
      <c r="RIA262" s="84"/>
      <c r="RIB262" s="84"/>
      <c r="RIC262" s="84"/>
      <c r="RID262" s="84"/>
      <c r="RIE262" s="84"/>
      <c r="RIF262" s="84"/>
      <c r="RIG262" s="84"/>
      <c r="RIH262" s="84"/>
      <c r="RII262" s="84"/>
      <c r="RIJ262" s="84"/>
      <c r="RIK262" s="84"/>
      <c r="RIL262" s="84"/>
      <c r="RIM262" s="84"/>
      <c r="RIN262" s="84"/>
      <c r="RIO262" s="84"/>
      <c r="RIP262" s="84"/>
      <c r="RIQ262" s="84"/>
      <c r="RIR262" s="84"/>
      <c r="RIS262" s="84"/>
      <c r="RIT262" s="84"/>
      <c r="RIU262" s="84"/>
      <c r="RIV262" s="84"/>
      <c r="RIW262" s="84"/>
      <c r="RIX262" s="84"/>
      <c r="RIY262" s="84"/>
      <c r="RIZ262" s="84"/>
      <c r="RJA262" s="84"/>
      <c r="RJB262" s="84"/>
      <c r="RJC262" s="84"/>
      <c r="RJD262" s="84"/>
      <c r="RJE262" s="84"/>
      <c r="RJF262" s="84"/>
      <c r="RJG262" s="84"/>
      <c r="RJH262" s="84"/>
      <c r="RJI262" s="84"/>
      <c r="RJJ262" s="84"/>
      <c r="RJK262" s="84"/>
      <c r="RJL262" s="84"/>
      <c r="RJM262" s="84"/>
      <c r="RJN262" s="84"/>
      <c r="RJO262" s="84"/>
      <c r="RJP262" s="84"/>
      <c r="RJQ262" s="84"/>
      <c r="RJR262" s="84"/>
      <c r="RJS262" s="84"/>
      <c r="RJT262" s="84"/>
      <c r="RJU262" s="84"/>
      <c r="RJV262" s="84"/>
      <c r="RJW262" s="84"/>
      <c r="RJX262" s="84"/>
      <c r="RJY262" s="84"/>
      <c r="RJZ262" s="84"/>
      <c r="RKA262" s="84"/>
      <c r="RKB262" s="84"/>
      <c r="RKC262" s="84"/>
      <c r="RKD262" s="84"/>
      <c r="RKE262" s="84"/>
      <c r="RKF262" s="84"/>
      <c r="RKG262" s="84"/>
      <c r="RKH262" s="84"/>
      <c r="RKI262" s="84"/>
      <c r="RKJ262" s="84"/>
      <c r="RKK262" s="84"/>
      <c r="RKL262" s="84"/>
      <c r="RKM262" s="84"/>
      <c r="RKN262" s="84"/>
      <c r="RKO262" s="84"/>
      <c r="RKP262" s="84"/>
      <c r="RKQ262" s="84"/>
      <c r="RKR262" s="84"/>
      <c r="RKS262" s="84"/>
      <c r="RKT262" s="84"/>
      <c r="RKU262" s="84"/>
      <c r="RKV262" s="84"/>
      <c r="RKW262" s="84"/>
      <c r="RKX262" s="84"/>
      <c r="RKY262" s="84"/>
      <c r="RKZ262" s="84"/>
      <c r="RLA262" s="84"/>
      <c r="RLB262" s="84"/>
      <c r="RLC262" s="84"/>
      <c r="RLD262" s="84"/>
      <c r="RLE262" s="84"/>
      <c r="RLF262" s="84"/>
      <c r="RLG262" s="84"/>
      <c r="RLH262" s="84"/>
      <c r="RLI262" s="84"/>
      <c r="RLJ262" s="84"/>
      <c r="RLK262" s="84"/>
      <c r="RLL262" s="84"/>
      <c r="RLM262" s="84"/>
      <c r="RLN262" s="84"/>
      <c r="RLO262" s="84"/>
      <c r="RLP262" s="84"/>
      <c r="RLQ262" s="84"/>
      <c r="RLR262" s="84"/>
      <c r="RLS262" s="84"/>
      <c r="RLT262" s="84"/>
      <c r="RLU262" s="84"/>
      <c r="RLV262" s="84"/>
      <c r="RLW262" s="84"/>
      <c r="RLX262" s="84"/>
      <c r="RLY262" s="84"/>
      <c r="RLZ262" s="84"/>
      <c r="RMA262" s="84"/>
      <c r="RMB262" s="84"/>
      <c r="RMC262" s="84"/>
      <c r="RMD262" s="84"/>
      <c r="RME262" s="84"/>
      <c r="RMF262" s="84"/>
      <c r="RMG262" s="84"/>
      <c r="RMH262" s="84"/>
      <c r="RMI262" s="84"/>
      <c r="RMJ262" s="84"/>
      <c r="RMK262" s="84"/>
      <c r="RML262" s="84"/>
      <c r="RMM262" s="84"/>
      <c r="RMN262" s="84"/>
      <c r="RMO262" s="84"/>
      <c r="RMP262" s="84"/>
      <c r="RMQ262" s="84"/>
      <c r="RMR262" s="84"/>
      <c r="RMS262" s="84"/>
      <c r="RMT262" s="84"/>
      <c r="RMU262" s="84"/>
      <c r="RMV262" s="84"/>
      <c r="RMW262" s="84"/>
      <c r="RMX262" s="84"/>
      <c r="RMY262" s="84"/>
      <c r="RMZ262" s="84"/>
      <c r="RNA262" s="84"/>
      <c r="RNB262" s="84"/>
      <c r="RNC262" s="84"/>
      <c r="RND262" s="84"/>
      <c r="RNE262" s="84"/>
      <c r="RNF262" s="84"/>
      <c r="RNG262" s="84"/>
      <c r="RNH262" s="84"/>
      <c r="RNI262" s="84"/>
      <c r="RNJ262" s="84"/>
      <c r="RNK262" s="84"/>
      <c r="RNL262" s="84"/>
      <c r="RNM262" s="84"/>
      <c r="RNN262" s="84"/>
      <c r="RNO262" s="84"/>
      <c r="RNP262" s="84"/>
      <c r="RNQ262" s="84"/>
      <c r="RNR262" s="84"/>
      <c r="RNS262" s="84"/>
      <c r="RNT262" s="84"/>
      <c r="RNU262" s="84"/>
      <c r="RNV262" s="84"/>
      <c r="RNW262" s="84"/>
      <c r="RNX262" s="84"/>
      <c r="RNY262" s="84"/>
      <c r="RNZ262" s="84"/>
      <c r="ROA262" s="84"/>
      <c r="ROB262" s="84"/>
      <c r="ROC262" s="84"/>
      <c r="ROD262" s="84"/>
      <c r="ROE262" s="84"/>
      <c r="ROF262" s="84"/>
      <c r="ROG262" s="84"/>
      <c r="ROH262" s="84"/>
      <c r="ROI262" s="84"/>
      <c r="ROJ262" s="84"/>
      <c r="ROK262" s="84"/>
      <c r="ROL262" s="84"/>
      <c r="ROM262" s="84"/>
      <c r="RON262" s="84"/>
      <c r="ROO262" s="84"/>
      <c r="ROP262" s="84"/>
      <c r="ROQ262" s="84"/>
      <c r="ROR262" s="84"/>
      <c r="ROS262" s="84"/>
      <c r="ROT262" s="84"/>
      <c r="ROU262" s="84"/>
      <c r="ROV262" s="84"/>
      <c r="ROW262" s="84"/>
      <c r="ROX262" s="84"/>
      <c r="ROY262" s="84"/>
      <c r="ROZ262" s="84"/>
      <c r="RPA262" s="84"/>
      <c r="RPB262" s="84"/>
      <c r="RPC262" s="84"/>
      <c r="RPD262" s="84"/>
      <c r="RPE262" s="84"/>
      <c r="RPF262" s="84"/>
      <c r="RPG262" s="84"/>
      <c r="RPH262" s="84"/>
      <c r="RPI262" s="84"/>
      <c r="RPJ262" s="84"/>
      <c r="RPK262" s="84"/>
      <c r="RPL262" s="84"/>
      <c r="RPM262" s="84"/>
      <c r="RPN262" s="84"/>
      <c r="RPO262" s="84"/>
      <c r="RPP262" s="84"/>
      <c r="RPQ262" s="84"/>
      <c r="RPR262" s="84"/>
      <c r="RPS262" s="84"/>
      <c r="RPT262" s="84"/>
      <c r="RPU262" s="84"/>
      <c r="RPV262" s="84"/>
      <c r="RPW262" s="84"/>
      <c r="RPX262" s="84"/>
      <c r="RPY262" s="84"/>
      <c r="RPZ262" s="84"/>
      <c r="RQA262" s="84"/>
      <c r="RQB262" s="84"/>
      <c r="RQC262" s="84"/>
      <c r="RQD262" s="84"/>
      <c r="RQE262" s="84"/>
      <c r="RQF262" s="84"/>
      <c r="RQG262" s="84"/>
      <c r="RQH262" s="84"/>
      <c r="RQI262" s="84"/>
      <c r="RQJ262" s="84"/>
      <c r="RQK262" s="84"/>
      <c r="RQL262" s="84"/>
      <c r="RQM262" s="84"/>
      <c r="RQN262" s="84"/>
      <c r="RQO262" s="84"/>
      <c r="RQP262" s="84"/>
      <c r="RQQ262" s="84"/>
      <c r="RQR262" s="84"/>
      <c r="RQS262" s="84"/>
      <c r="RQT262" s="84"/>
      <c r="RQU262" s="84"/>
      <c r="RQV262" s="84"/>
      <c r="RQW262" s="84"/>
      <c r="RQX262" s="84"/>
      <c r="RQY262" s="84"/>
      <c r="RQZ262" s="84"/>
      <c r="RRA262" s="84"/>
      <c r="RRB262" s="84"/>
      <c r="RRC262" s="84"/>
      <c r="RRD262" s="84"/>
      <c r="RRE262" s="84"/>
      <c r="RRF262" s="84"/>
      <c r="RRG262" s="84"/>
      <c r="RRH262" s="84"/>
      <c r="RRI262" s="84"/>
      <c r="RRJ262" s="84"/>
      <c r="RRK262" s="84"/>
      <c r="RRL262" s="84"/>
      <c r="RRM262" s="84"/>
      <c r="RRN262" s="84"/>
      <c r="RRO262" s="84"/>
      <c r="RRP262" s="84"/>
      <c r="RRQ262" s="84"/>
      <c r="RRR262" s="84"/>
      <c r="RRS262" s="84"/>
      <c r="RRT262" s="84"/>
      <c r="RRU262" s="84"/>
      <c r="RRV262" s="84"/>
      <c r="RRW262" s="84"/>
      <c r="RRX262" s="84"/>
      <c r="RRY262" s="84"/>
      <c r="RRZ262" s="84"/>
      <c r="RSA262" s="84"/>
      <c r="RSB262" s="84"/>
      <c r="RSC262" s="84"/>
      <c r="RSD262" s="84"/>
      <c r="RSE262" s="84"/>
      <c r="RSF262" s="84"/>
      <c r="RSG262" s="84"/>
      <c r="RSH262" s="84"/>
      <c r="RSI262" s="84"/>
      <c r="RSJ262" s="84"/>
      <c r="RSK262" s="84"/>
      <c r="RSL262" s="84"/>
      <c r="RSM262" s="84"/>
      <c r="RSN262" s="84"/>
      <c r="RSO262" s="84"/>
      <c r="RSP262" s="84"/>
      <c r="RSQ262" s="84"/>
      <c r="RSR262" s="84"/>
      <c r="RSS262" s="84"/>
      <c r="RST262" s="84"/>
      <c r="RSU262" s="84"/>
      <c r="RSV262" s="84"/>
      <c r="RSW262" s="84"/>
      <c r="RSX262" s="84"/>
      <c r="RSY262" s="84"/>
      <c r="RSZ262" s="84"/>
      <c r="RTA262" s="84"/>
      <c r="RTB262" s="84"/>
      <c r="RTC262" s="84"/>
      <c r="RTD262" s="84"/>
      <c r="RTE262" s="84"/>
      <c r="RTF262" s="84"/>
      <c r="RTG262" s="84"/>
      <c r="RTH262" s="84"/>
      <c r="RTI262" s="84"/>
      <c r="RTJ262" s="84"/>
      <c r="RTK262" s="84"/>
      <c r="RTL262" s="84"/>
      <c r="RTM262" s="84"/>
      <c r="RTN262" s="84"/>
      <c r="RTO262" s="84"/>
      <c r="RTP262" s="84"/>
      <c r="RTQ262" s="84"/>
      <c r="RTR262" s="84"/>
      <c r="RTS262" s="84"/>
      <c r="RTT262" s="84"/>
      <c r="RTU262" s="84"/>
      <c r="RTV262" s="84"/>
      <c r="RTW262" s="84"/>
      <c r="RTX262" s="84"/>
      <c r="RTY262" s="84"/>
      <c r="RTZ262" s="84"/>
      <c r="RUA262" s="84"/>
      <c r="RUB262" s="84"/>
      <c r="RUC262" s="84"/>
      <c r="RUD262" s="84"/>
      <c r="RUE262" s="84"/>
      <c r="RUF262" s="84"/>
      <c r="RUG262" s="84"/>
      <c r="RUH262" s="84"/>
      <c r="RUI262" s="84"/>
      <c r="RUJ262" s="84"/>
      <c r="RUK262" s="84"/>
      <c r="RUL262" s="84"/>
      <c r="RUM262" s="84"/>
      <c r="RUN262" s="84"/>
      <c r="RUO262" s="84"/>
      <c r="RUP262" s="84"/>
      <c r="RUQ262" s="84"/>
      <c r="RUR262" s="84"/>
      <c r="RUS262" s="84"/>
      <c r="RUT262" s="84"/>
      <c r="RUU262" s="84"/>
      <c r="RUV262" s="84"/>
      <c r="RUW262" s="84"/>
      <c r="RUX262" s="84"/>
      <c r="RUY262" s="84"/>
      <c r="RUZ262" s="84"/>
      <c r="RVA262" s="84"/>
      <c r="RVB262" s="84"/>
      <c r="RVC262" s="84"/>
      <c r="RVD262" s="84"/>
      <c r="RVE262" s="84"/>
      <c r="RVF262" s="84"/>
      <c r="RVG262" s="84"/>
      <c r="RVH262" s="84"/>
      <c r="RVI262" s="84"/>
      <c r="RVJ262" s="84"/>
      <c r="RVK262" s="84"/>
      <c r="RVL262" s="84"/>
      <c r="RVM262" s="84"/>
      <c r="RVN262" s="84"/>
      <c r="RVO262" s="84"/>
      <c r="RVP262" s="84"/>
      <c r="RVQ262" s="84"/>
      <c r="RVR262" s="84"/>
      <c r="RVS262" s="84"/>
      <c r="RVT262" s="84"/>
      <c r="RVU262" s="84"/>
      <c r="RVV262" s="84"/>
      <c r="RVW262" s="84"/>
      <c r="RVX262" s="84"/>
      <c r="RVY262" s="84"/>
      <c r="RVZ262" s="84"/>
      <c r="RWA262" s="84"/>
      <c r="RWB262" s="84"/>
      <c r="RWC262" s="84"/>
      <c r="RWD262" s="84"/>
      <c r="RWE262" s="84"/>
      <c r="RWF262" s="84"/>
      <c r="RWG262" s="84"/>
      <c r="RWH262" s="84"/>
      <c r="RWI262" s="84"/>
      <c r="RWJ262" s="84"/>
      <c r="RWK262" s="84"/>
      <c r="RWL262" s="84"/>
      <c r="RWM262" s="84"/>
      <c r="RWN262" s="84"/>
      <c r="RWO262" s="84"/>
      <c r="RWP262" s="84"/>
      <c r="RWQ262" s="84"/>
      <c r="RWR262" s="84"/>
      <c r="RWS262" s="84"/>
      <c r="RWT262" s="84"/>
      <c r="RWU262" s="84"/>
      <c r="RWV262" s="84"/>
      <c r="RWW262" s="84"/>
      <c r="RWX262" s="84"/>
      <c r="RWY262" s="84"/>
      <c r="RWZ262" s="84"/>
      <c r="RXA262" s="84"/>
      <c r="RXB262" s="84"/>
      <c r="RXC262" s="84"/>
      <c r="RXD262" s="84"/>
      <c r="RXE262" s="84"/>
      <c r="RXF262" s="84"/>
      <c r="RXG262" s="84"/>
      <c r="RXH262" s="84"/>
      <c r="RXI262" s="84"/>
      <c r="RXJ262" s="84"/>
      <c r="RXK262" s="84"/>
      <c r="RXL262" s="84"/>
      <c r="RXM262" s="84"/>
      <c r="RXN262" s="84"/>
      <c r="RXO262" s="84"/>
      <c r="RXP262" s="84"/>
      <c r="RXQ262" s="84"/>
      <c r="RXR262" s="84"/>
      <c r="RXS262" s="84"/>
      <c r="RXT262" s="84"/>
      <c r="RXU262" s="84"/>
      <c r="RXV262" s="84"/>
      <c r="RXW262" s="84"/>
      <c r="RXX262" s="84"/>
      <c r="RXY262" s="84"/>
      <c r="RXZ262" s="84"/>
      <c r="RYA262" s="84"/>
      <c r="RYB262" s="84"/>
      <c r="RYC262" s="84"/>
      <c r="RYD262" s="84"/>
      <c r="RYE262" s="84"/>
      <c r="RYF262" s="84"/>
      <c r="RYG262" s="84"/>
      <c r="RYH262" s="84"/>
      <c r="RYI262" s="84"/>
      <c r="RYJ262" s="84"/>
      <c r="RYK262" s="84"/>
      <c r="RYL262" s="84"/>
      <c r="RYM262" s="84"/>
      <c r="RYN262" s="84"/>
      <c r="RYO262" s="84"/>
      <c r="RYP262" s="84"/>
      <c r="RYQ262" s="84"/>
      <c r="RYR262" s="84"/>
      <c r="RYS262" s="84"/>
      <c r="RYT262" s="84"/>
      <c r="RYU262" s="84"/>
      <c r="RYV262" s="84"/>
      <c r="RYW262" s="84"/>
      <c r="RYX262" s="84"/>
      <c r="RYY262" s="84"/>
      <c r="RYZ262" s="84"/>
      <c r="RZA262" s="84"/>
      <c r="RZB262" s="84"/>
      <c r="RZC262" s="84"/>
      <c r="RZD262" s="84"/>
      <c r="RZE262" s="84"/>
      <c r="RZF262" s="84"/>
      <c r="RZG262" s="84"/>
      <c r="RZH262" s="84"/>
      <c r="RZI262" s="84"/>
      <c r="RZJ262" s="84"/>
      <c r="RZK262" s="84"/>
      <c r="RZL262" s="84"/>
      <c r="RZM262" s="84"/>
      <c r="RZN262" s="84"/>
      <c r="RZO262" s="84"/>
      <c r="RZP262" s="84"/>
      <c r="RZQ262" s="84"/>
      <c r="RZR262" s="84"/>
      <c r="RZS262" s="84"/>
      <c r="RZT262" s="84"/>
      <c r="RZU262" s="84"/>
      <c r="RZV262" s="84"/>
      <c r="RZW262" s="84"/>
      <c r="RZX262" s="84"/>
      <c r="RZY262" s="84"/>
      <c r="RZZ262" s="84"/>
      <c r="SAA262" s="84"/>
      <c r="SAB262" s="84"/>
      <c r="SAC262" s="84"/>
      <c r="SAD262" s="84"/>
      <c r="SAE262" s="84"/>
      <c r="SAF262" s="84"/>
      <c r="SAG262" s="84"/>
      <c r="SAH262" s="84"/>
      <c r="SAI262" s="84"/>
      <c r="SAJ262" s="84"/>
      <c r="SAK262" s="84"/>
      <c r="SAL262" s="84"/>
      <c r="SAM262" s="84"/>
      <c r="SAN262" s="84"/>
      <c r="SAO262" s="84"/>
      <c r="SAP262" s="84"/>
      <c r="SAQ262" s="84"/>
      <c r="SAR262" s="84"/>
      <c r="SAS262" s="84"/>
      <c r="SAT262" s="84"/>
      <c r="SAU262" s="84"/>
      <c r="SAV262" s="84"/>
      <c r="SAW262" s="84"/>
      <c r="SAX262" s="84"/>
      <c r="SAY262" s="84"/>
      <c r="SAZ262" s="84"/>
      <c r="SBA262" s="84"/>
      <c r="SBB262" s="84"/>
      <c r="SBC262" s="84"/>
      <c r="SBD262" s="84"/>
      <c r="SBE262" s="84"/>
      <c r="SBF262" s="84"/>
      <c r="SBG262" s="84"/>
      <c r="SBH262" s="84"/>
      <c r="SBI262" s="84"/>
      <c r="SBJ262" s="84"/>
      <c r="SBK262" s="84"/>
      <c r="SBL262" s="84"/>
      <c r="SBM262" s="84"/>
      <c r="SBN262" s="84"/>
      <c r="SBO262" s="84"/>
      <c r="SBP262" s="84"/>
      <c r="SBQ262" s="84"/>
      <c r="SBR262" s="84"/>
      <c r="SBS262" s="84"/>
      <c r="SBT262" s="84"/>
      <c r="SBU262" s="84"/>
      <c r="SBV262" s="84"/>
      <c r="SBW262" s="84"/>
      <c r="SBX262" s="84"/>
      <c r="SBY262" s="84"/>
      <c r="SBZ262" s="84"/>
      <c r="SCA262" s="84"/>
      <c r="SCB262" s="84"/>
      <c r="SCC262" s="84"/>
      <c r="SCD262" s="84"/>
      <c r="SCE262" s="84"/>
      <c r="SCF262" s="84"/>
      <c r="SCG262" s="84"/>
      <c r="SCH262" s="84"/>
      <c r="SCI262" s="84"/>
      <c r="SCJ262" s="84"/>
      <c r="SCK262" s="84"/>
      <c r="SCL262" s="84"/>
      <c r="SCM262" s="84"/>
      <c r="SCN262" s="84"/>
      <c r="SCO262" s="84"/>
      <c r="SCP262" s="84"/>
      <c r="SCQ262" s="84"/>
      <c r="SCR262" s="84"/>
      <c r="SCS262" s="84"/>
      <c r="SCT262" s="84"/>
      <c r="SCU262" s="84"/>
      <c r="SCV262" s="84"/>
      <c r="SCW262" s="84"/>
      <c r="SCX262" s="84"/>
      <c r="SCY262" s="84"/>
      <c r="SCZ262" s="84"/>
      <c r="SDA262" s="84"/>
      <c r="SDB262" s="84"/>
      <c r="SDC262" s="84"/>
      <c r="SDD262" s="84"/>
      <c r="SDE262" s="84"/>
      <c r="SDF262" s="84"/>
      <c r="SDG262" s="84"/>
      <c r="SDH262" s="84"/>
      <c r="SDI262" s="84"/>
      <c r="SDJ262" s="84"/>
      <c r="SDK262" s="84"/>
      <c r="SDL262" s="84"/>
      <c r="SDM262" s="84"/>
      <c r="SDN262" s="84"/>
      <c r="SDO262" s="84"/>
      <c r="SDP262" s="84"/>
      <c r="SDQ262" s="84"/>
      <c r="SDR262" s="84"/>
      <c r="SDS262" s="84"/>
      <c r="SDT262" s="84"/>
      <c r="SDU262" s="84"/>
      <c r="SDV262" s="84"/>
      <c r="SDW262" s="84"/>
      <c r="SDX262" s="84"/>
      <c r="SDY262" s="84"/>
      <c r="SDZ262" s="84"/>
      <c r="SEA262" s="84"/>
      <c r="SEB262" s="84"/>
      <c r="SEC262" s="84"/>
      <c r="SED262" s="84"/>
      <c r="SEE262" s="84"/>
      <c r="SEF262" s="84"/>
      <c r="SEG262" s="84"/>
      <c r="SEH262" s="84"/>
      <c r="SEI262" s="84"/>
      <c r="SEJ262" s="84"/>
      <c r="SEK262" s="84"/>
      <c r="SEL262" s="84"/>
      <c r="SEM262" s="84"/>
      <c r="SEN262" s="84"/>
      <c r="SEO262" s="84"/>
      <c r="SEP262" s="84"/>
      <c r="SEQ262" s="84"/>
      <c r="SER262" s="84"/>
      <c r="SES262" s="84"/>
      <c r="SET262" s="84"/>
      <c r="SEU262" s="84"/>
      <c r="SEV262" s="84"/>
      <c r="SEW262" s="84"/>
      <c r="SEX262" s="84"/>
      <c r="SEY262" s="84"/>
      <c r="SEZ262" s="84"/>
      <c r="SFA262" s="84"/>
      <c r="SFB262" s="84"/>
      <c r="SFC262" s="84"/>
      <c r="SFD262" s="84"/>
      <c r="SFE262" s="84"/>
      <c r="SFF262" s="84"/>
      <c r="SFG262" s="84"/>
      <c r="SFH262" s="84"/>
      <c r="SFI262" s="84"/>
      <c r="SFJ262" s="84"/>
      <c r="SFK262" s="84"/>
      <c r="SFL262" s="84"/>
      <c r="SFM262" s="84"/>
      <c r="SFN262" s="84"/>
      <c r="SFO262" s="84"/>
      <c r="SFP262" s="84"/>
      <c r="SFQ262" s="84"/>
      <c r="SFR262" s="84"/>
      <c r="SFS262" s="84"/>
      <c r="SFT262" s="84"/>
      <c r="SFU262" s="84"/>
      <c r="SFV262" s="84"/>
      <c r="SFW262" s="84"/>
      <c r="SFX262" s="84"/>
      <c r="SFY262" s="84"/>
      <c r="SFZ262" s="84"/>
      <c r="SGA262" s="84"/>
      <c r="SGB262" s="84"/>
      <c r="SGC262" s="84"/>
      <c r="SGD262" s="84"/>
      <c r="SGE262" s="84"/>
      <c r="SGF262" s="84"/>
      <c r="SGG262" s="84"/>
      <c r="SGH262" s="84"/>
      <c r="SGI262" s="84"/>
      <c r="SGJ262" s="84"/>
      <c r="SGK262" s="84"/>
      <c r="SGL262" s="84"/>
      <c r="SGM262" s="84"/>
      <c r="SGN262" s="84"/>
      <c r="SGO262" s="84"/>
      <c r="SGP262" s="84"/>
      <c r="SGQ262" s="84"/>
      <c r="SGR262" s="84"/>
      <c r="SGS262" s="84"/>
      <c r="SGT262" s="84"/>
      <c r="SGU262" s="84"/>
      <c r="SGV262" s="84"/>
      <c r="SGW262" s="84"/>
      <c r="SGX262" s="84"/>
      <c r="SGY262" s="84"/>
      <c r="SGZ262" s="84"/>
      <c r="SHA262" s="84"/>
      <c r="SHB262" s="84"/>
      <c r="SHC262" s="84"/>
      <c r="SHD262" s="84"/>
      <c r="SHE262" s="84"/>
      <c r="SHF262" s="84"/>
      <c r="SHG262" s="84"/>
      <c r="SHH262" s="84"/>
      <c r="SHI262" s="84"/>
      <c r="SHJ262" s="84"/>
      <c r="SHK262" s="84"/>
      <c r="SHL262" s="84"/>
      <c r="SHM262" s="84"/>
      <c r="SHN262" s="84"/>
      <c r="SHO262" s="84"/>
      <c r="SHP262" s="84"/>
      <c r="SHQ262" s="84"/>
      <c r="SHR262" s="84"/>
      <c r="SHS262" s="84"/>
      <c r="SHT262" s="84"/>
      <c r="SHU262" s="84"/>
      <c r="SHV262" s="84"/>
      <c r="SHW262" s="84"/>
      <c r="SHX262" s="84"/>
      <c r="SHY262" s="84"/>
      <c r="SHZ262" s="84"/>
      <c r="SIA262" s="84"/>
      <c r="SIB262" s="84"/>
      <c r="SIC262" s="84"/>
      <c r="SID262" s="84"/>
      <c r="SIE262" s="84"/>
      <c r="SIF262" s="84"/>
      <c r="SIG262" s="84"/>
      <c r="SIH262" s="84"/>
      <c r="SII262" s="84"/>
      <c r="SIJ262" s="84"/>
      <c r="SIK262" s="84"/>
      <c r="SIL262" s="84"/>
      <c r="SIM262" s="84"/>
      <c r="SIN262" s="84"/>
      <c r="SIO262" s="84"/>
      <c r="SIP262" s="84"/>
      <c r="SIQ262" s="84"/>
      <c r="SIR262" s="84"/>
      <c r="SIS262" s="84"/>
      <c r="SIT262" s="84"/>
      <c r="SIU262" s="84"/>
      <c r="SIV262" s="84"/>
      <c r="SIW262" s="84"/>
      <c r="SIX262" s="84"/>
      <c r="SIY262" s="84"/>
      <c r="SIZ262" s="84"/>
      <c r="SJA262" s="84"/>
      <c r="SJB262" s="84"/>
      <c r="SJC262" s="84"/>
      <c r="SJD262" s="84"/>
      <c r="SJE262" s="84"/>
      <c r="SJF262" s="84"/>
      <c r="SJG262" s="84"/>
      <c r="SJH262" s="84"/>
      <c r="SJI262" s="84"/>
      <c r="SJJ262" s="84"/>
      <c r="SJK262" s="84"/>
      <c r="SJL262" s="84"/>
      <c r="SJM262" s="84"/>
      <c r="SJN262" s="84"/>
      <c r="SJO262" s="84"/>
      <c r="SJP262" s="84"/>
      <c r="SJQ262" s="84"/>
      <c r="SJR262" s="84"/>
      <c r="SJS262" s="84"/>
      <c r="SJT262" s="84"/>
      <c r="SJU262" s="84"/>
      <c r="SJV262" s="84"/>
      <c r="SJW262" s="84"/>
      <c r="SJX262" s="84"/>
      <c r="SJY262" s="84"/>
      <c r="SJZ262" s="84"/>
      <c r="SKA262" s="84"/>
      <c r="SKB262" s="84"/>
      <c r="SKC262" s="84"/>
      <c r="SKD262" s="84"/>
      <c r="SKE262" s="84"/>
      <c r="SKF262" s="84"/>
      <c r="SKG262" s="84"/>
      <c r="SKH262" s="84"/>
      <c r="SKI262" s="84"/>
      <c r="SKJ262" s="84"/>
      <c r="SKK262" s="84"/>
      <c r="SKL262" s="84"/>
      <c r="SKM262" s="84"/>
      <c r="SKN262" s="84"/>
      <c r="SKO262" s="84"/>
      <c r="SKP262" s="84"/>
      <c r="SKQ262" s="84"/>
      <c r="SKR262" s="84"/>
      <c r="SKS262" s="84"/>
      <c r="SKT262" s="84"/>
      <c r="SKU262" s="84"/>
      <c r="SKV262" s="84"/>
      <c r="SKW262" s="84"/>
      <c r="SKX262" s="84"/>
      <c r="SKY262" s="84"/>
      <c r="SKZ262" s="84"/>
      <c r="SLA262" s="84"/>
      <c r="SLB262" s="84"/>
      <c r="SLC262" s="84"/>
      <c r="SLD262" s="84"/>
      <c r="SLE262" s="84"/>
      <c r="SLF262" s="84"/>
      <c r="SLG262" s="84"/>
      <c r="SLH262" s="84"/>
      <c r="SLI262" s="84"/>
      <c r="SLJ262" s="84"/>
      <c r="SLK262" s="84"/>
      <c r="SLL262" s="84"/>
      <c r="SLM262" s="84"/>
      <c r="SLN262" s="84"/>
      <c r="SLO262" s="84"/>
      <c r="SLP262" s="84"/>
      <c r="SLQ262" s="84"/>
      <c r="SLR262" s="84"/>
      <c r="SLS262" s="84"/>
      <c r="SLT262" s="84"/>
      <c r="SLU262" s="84"/>
      <c r="SLV262" s="84"/>
      <c r="SLW262" s="84"/>
      <c r="SLX262" s="84"/>
      <c r="SLY262" s="84"/>
      <c r="SLZ262" s="84"/>
      <c r="SMA262" s="84"/>
      <c r="SMB262" s="84"/>
      <c r="SMC262" s="84"/>
      <c r="SMD262" s="84"/>
      <c r="SME262" s="84"/>
      <c r="SMF262" s="84"/>
      <c r="SMG262" s="84"/>
      <c r="SMH262" s="84"/>
      <c r="SMI262" s="84"/>
      <c r="SMJ262" s="84"/>
      <c r="SMK262" s="84"/>
      <c r="SML262" s="84"/>
      <c r="SMM262" s="84"/>
      <c r="SMN262" s="84"/>
      <c r="SMO262" s="84"/>
      <c r="SMP262" s="84"/>
      <c r="SMQ262" s="84"/>
      <c r="SMR262" s="84"/>
      <c r="SMS262" s="84"/>
      <c r="SMT262" s="84"/>
      <c r="SMU262" s="84"/>
      <c r="SMV262" s="84"/>
      <c r="SMW262" s="84"/>
      <c r="SMX262" s="84"/>
      <c r="SMY262" s="84"/>
      <c r="SMZ262" s="84"/>
      <c r="SNA262" s="84"/>
      <c r="SNB262" s="84"/>
      <c r="SNC262" s="84"/>
      <c r="SND262" s="84"/>
      <c r="SNE262" s="84"/>
      <c r="SNF262" s="84"/>
      <c r="SNG262" s="84"/>
      <c r="SNH262" s="84"/>
      <c r="SNI262" s="84"/>
      <c r="SNJ262" s="84"/>
      <c r="SNK262" s="84"/>
      <c r="SNL262" s="84"/>
      <c r="SNM262" s="84"/>
      <c r="SNN262" s="84"/>
      <c r="SNO262" s="84"/>
      <c r="SNP262" s="84"/>
      <c r="SNQ262" s="84"/>
      <c r="SNR262" s="84"/>
      <c r="SNS262" s="84"/>
      <c r="SNT262" s="84"/>
      <c r="SNU262" s="84"/>
      <c r="SNV262" s="84"/>
      <c r="SNW262" s="84"/>
      <c r="SNX262" s="84"/>
      <c r="SNY262" s="84"/>
      <c r="SNZ262" s="84"/>
      <c r="SOA262" s="84"/>
      <c r="SOB262" s="84"/>
      <c r="SOC262" s="84"/>
      <c r="SOD262" s="84"/>
      <c r="SOE262" s="84"/>
      <c r="SOF262" s="84"/>
      <c r="SOG262" s="84"/>
      <c r="SOH262" s="84"/>
      <c r="SOI262" s="84"/>
      <c r="SOJ262" s="84"/>
      <c r="SOK262" s="84"/>
      <c r="SOL262" s="84"/>
      <c r="SOM262" s="84"/>
      <c r="SON262" s="84"/>
      <c r="SOO262" s="84"/>
      <c r="SOP262" s="84"/>
      <c r="SOQ262" s="84"/>
      <c r="SOR262" s="84"/>
      <c r="SOS262" s="84"/>
      <c r="SOT262" s="84"/>
      <c r="SOU262" s="84"/>
      <c r="SOV262" s="84"/>
      <c r="SOW262" s="84"/>
      <c r="SOX262" s="84"/>
      <c r="SOY262" s="84"/>
      <c r="SOZ262" s="84"/>
      <c r="SPA262" s="84"/>
      <c r="SPB262" s="84"/>
      <c r="SPC262" s="84"/>
      <c r="SPD262" s="84"/>
      <c r="SPE262" s="84"/>
      <c r="SPF262" s="84"/>
      <c r="SPG262" s="84"/>
      <c r="SPH262" s="84"/>
      <c r="SPI262" s="84"/>
      <c r="SPJ262" s="84"/>
      <c r="SPK262" s="84"/>
      <c r="SPL262" s="84"/>
      <c r="SPM262" s="84"/>
      <c r="SPN262" s="84"/>
      <c r="SPO262" s="84"/>
      <c r="SPP262" s="84"/>
      <c r="SPQ262" s="84"/>
      <c r="SPR262" s="84"/>
      <c r="SPS262" s="84"/>
      <c r="SPT262" s="84"/>
      <c r="SPU262" s="84"/>
      <c r="SPV262" s="84"/>
      <c r="SPW262" s="84"/>
      <c r="SPX262" s="84"/>
      <c r="SPY262" s="84"/>
      <c r="SPZ262" s="84"/>
      <c r="SQA262" s="84"/>
      <c r="SQB262" s="84"/>
      <c r="SQC262" s="84"/>
      <c r="SQD262" s="84"/>
      <c r="SQE262" s="84"/>
      <c r="SQF262" s="84"/>
      <c r="SQG262" s="84"/>
      <c r="SQH262" s="84"/>
      <c r="SQI262" s="84"/>
      <c r="SQJ262" s="84"/>
      <c r="SQK262" s="84"/>
      <c r="SQL262" s="84"/>
      <c r="SQM262" s="84"/>
      <c r="SQN262" s="84"/>
      <c r="SQO262" s="84"/>
      <c r="SQP262" s="84"/>
      <c r="SQQ262" s="84"/>
      <c r="SQR262" s="84"/>
      <c r="SQS262" s="84"/>
      <c r="SQT262" s="84"/>
      <c r="SQU262" s="84"/>
      <c r="SQV262" s="84"/>
      <c r="SQW262" s="84"/>
      <c r="SQX262" s="84"/>
      <c r="SQY262" s="84"/>
      <c r="SQZ262" s="84"/>
      <c r="SRA262" s="84"/>
      <c r="SRB262" s="84"/>
      <c r="SRC262" s="84"/>
      <c r="SRD262" s="84"/>
      <c r="SRE262" s="84"/>
      <c r="SRF262" s="84"/>
      <c r="SRG262" s="84"/>
      <c r="SRH262" s="84"/>
      <c r="SRI262" s="84"/>
      <c r="SRJ262" s="84"/>
      <c r="SRK262" s="84"/>
      <c r="SRL262" s="84"/>
      <c r="SRM262" s="84"/>
      <c r="SRN262" s="84"/>
      <c r="SRO262" s="84"/>
      <c r="SRP262" s="84"/>
      <c r="SRQ262" s="84"/>
      <c r="SRR262" s="84"/>
      <c r="SRS262" s="84"/>
      <c r="SRT262" s="84"/>
      <c r="SRU262" s="84"/>
      <c r="SRV262" s="84"/>
      <c r="SRW262" s="84"/>
      <c r="SRX262" s="84"/>
      <c r="SRY262" s="84"/>
      <c r="SRZ262" s="84"/>
      <c r="SSA262" s="84"/>
      <c r="SSB262" s="84"/>
      <c r="SSC262" s="84"/>
      <c r="SSD262" s="84"/>
      <c r="SSE262" s="84"/>
      <c r="SSF262" s="84"/>
      <c r="SSG262" s="84"/>
      <c r="SSH262" s="84"/>
      <c r="SSI262" s="84"/>
      <c r="SSJ262" s="84"/>
      <c r="SSK262" s="84"/>
      <c r="SSL262" s="84"/>
      <c r="SSM262" s="84"/>
      <c r="SSN262" s="84"/>
      <c r="SSO262" s="84"/>
      <c r="SSP262" s="84"/>
      <c r="SSQ262" s="84"/>
      <c r="SSR262" s="84"/>
      <c r="SSS262" s="84"/>
      <c r="SST262" s="84"/>
      <c r="SSU262" s="84"/>
      <c r="SSV262" s="84"/>
      <c r="SSW262" s="84"/>
      <c r="SSX262" s="84"/>
      <c r="SSY262" s="84"/>
      <c r="SSZ262" s="84"/>
      <c r="STA262" s="84"/>
      <c r="STB262" s="84"/>
      <c r="STC262" s="84"/>
      <c r="STD262" s="84"/>
      <c r="STE262" s="84"/>
      <c r="STF262" s="84"/>
      <c r="STG262" s="84"/>
      <c r="STH262" s="84"/>
      <c r="STI262" s="84"/>
      <c r="STJ262" s="84"/>
      <c r="STK262" s="84"/>
      <c r="STL262" s="84"/>
      <c r="STM262" s="84"/>
      <c r="STN262" s="84"/>
      <c r="STO262" s="84"/>
      <c r="STP262" s="84"/>
      <c r="STQ262" s="84"/>
      <c r="STR262" s="84"/>
      <c r="STS262" s="84"/>
      <c r="STT262" s="84"/>
      <c r="STU262" s="84"/>
      <c r="STV262" s="84"/>
      <c r="STW262" s="84"/>
      <c r="STX262" s="84"/>
      <c r="STY262" s="84"/>
      <c r="STZ262" s="84"/>
      <c r="SUA262" s="84"/>
      <c r="SUB262" s="84"/>
      <c r="SUC262" s="84"/>
      <c r="SUD262" s="84"/>
      <c r="SUE262" s="84"/>
      <c r="SUF262" s="84"/>
      <c r="SUG262" s="84"/>
      <c r="SUH262" s="84"/>
      <c r="SUI262" s="84"/>
      <c r="SUJ262" s="84"/>
      <c r="SUK262" s="84"/>
      <c r="SUL262" s="84"/>
      <c r="SUM262" s="84"/>
      <c r="SUN262" s="84"/>
      <c r="SUO262" s="84"/>
      <c r="SUP262" s="84"/>
      <c r="SUQ262" s="84"/>
      <c r="SUR262" s="84"/>
      <c r="SUS262" s="84"/>
      <c r="SUT262" s="84"/>
      <c r="SUU262" s="84"/>
      <c r="SUV262" s="84"/>
      <c r="SUW262" s="84"/>
      <c r="SUX262" s="84"/>
      <c r="SUY262" s="84"/>
      <c r="SUZ262" s="84"/>
      <c r="SVA262" s="84"/>
      <c r="SVB262" s="84"/>
      <c r="SVC262" s="84"/>
      <c r="SVD262" s="84"/>
      <c r="SVE262" s="84"/>
      <c r="SVF262" s="84"/>
      <c r="SVG262" s="84"/>
      <c r="SVH262" s="84"/>
      <c r="SVI262" s="84"/>
      <c r="SVJ262" s="84"/>
      <c r="SVK262" s="84"/>
      <c r="SVL262" s="84"/>
      <c r="SVM262" s="84"/>
      <c r="SVN262" s="84"/>
      <c r="SVO262" s="84"/>
      <c r="SVP262" s="84"/>
      <c r="SVQ262" s="84"/>
      <c r="SVR262" s="84"/>
      <c r="SVS262" s="84"/>
      <c r="SVT262" s="84"/>
      <c r="SVU262" s="84"/>
      <c r="SVV262" s="84"/>
      <c r="SVW262" s="84"/>
      <c r="SVX262" s="84"/>
      <c r="SVY262" s="84"/>
      <c r="SVZ262" s="84"/>
      <c r="SWA262" s="84"/>
      <c r="SWB262" s="84"/>
      <c r="SWC262" s="84"/>
      <c r="SWD262" s="84"/>
      <c r="SWE262" s="84"/>
      <c r="SWF262" s="84"/>
      <c r="SWG262" s="84"/>
      <c r="SWH262" s="84"/>
      <c r="SWI262" s="84"/>
      <c r="SWJ262" s="84"/>
      <c r="SWK262" s="84"/>
      <c r="SWL262" s="84"/>
      <c r="SWM262" s="84"/>
      <c r="SWN262" s="84"/>
      <c r="SWO262" s="84"/>
      <c r="SWP262" s="84"/>
      <c r="SWQ262" s="84"/>
      <c r="SWR262" s="84"/>
      <c r="SWS262" s="84"/>
      <c r="SWT262" s="84"/>
      <c r="SWU262" s="84"/>
      <c r="SWV262" s="84"/>
      <c r="SWW262" s="84"/>
      <c r="SWX262" s="84"/>
      <c r="SWY262" s="84"/>
      <c r="SWZ262" s="84"/>
      <c r="SXA262" s="84"/>
      <c r="SXB262" s="84"/>
      <c r="SXC262" s="84"/>
      <c r="SXD262" s="84"/>
      <c r="SXE262" s="84"/>
      <c r="SXF262" s="84"/>
      <c r="SXG262" s="84"/>
      <c r="SXH262" s="84"/>
      <c r="SXI262" s="84"/>
      <c r="SXJ262" s="84"/>
      <c r="SXK262" s="84"/>
      <c r="SXL262" s="84"/>
      <c r="SXM262" s="84"/>
      <c r="SXN262" s="84"/>
      <c r="SXO262" s="84"/>
      <c r="SXP262" s="84"/>
      <c r="SXQ262" s="84"/>
      <c r="SXR262" s="84"/>
      <c r="SXS262" s="84"/>
      <c r="SXT262" s="84"/>
      <c r="SXU262" s="84"/>
      <c r="SXV262" s="84"/>
      <c r="SXW262" s="84"/>
      <c r="SXX262" s="84"/>
      <c r="SXY262" s="84"/>
      <c r="SXZ262" s="84"/>
      <c r="SYA262" s="84"/>
      <c r="SYB262" s="84"/>
      <c r="SYC262" s="84"/>
      <c r="SYD262" s="84"/>
      <c r="SYE262" s="84"/>
      <c r="SYF262" s="84"/>
      <c r="SYG262" s="84"/>
      <c r="SYH262" s="84"/>
      <c r="SYI262" s="84"/>
      <c r="SYJ262" s="84"/>
      <c r="SYK262" s="84"/>
      <c r="SYL262" s="84"/>
      <c r="SYM262" s="84"/>
      <c r="SYN262" s="84"/>
      <c r="SYO262" s="84"/>
      <c r="SYP262" s="84"/>
      <c r="SYQ262" s="84"/>
      <c r="SYR262" s="84"/>
      <c r="SYS262" s="84"/>
      <c r="SYT262" s="84"/>
      <c r="SYU262" s="84"/>
      <c r="SYV262" s="84"/>
      <c r="SYW262" s="84"/>
      <c r="SYX262" s="84"/>
      <c r="SYY262" s="84"/>
      <c r="SYZ262" s="84"/>
      <c r="SZA262" s="84"/>
      <c r="SZB262" s="84"/>
      <c r="SZC262" s="84"/>
      <c r="SZD262" s="84"/>
      <c r="SZE262" s="84"/>
      <c r="SZF262" s="84"/>
      <c r="SZG262" s="84"/>
      <c r="SZH262" s="84"/>
      <c r="SZI262" s="84"/>
      <c r="SZJ262" s="84"/>
      <c r="SZK262" s="84"/>
      <c r="SZL262" s="84"/>
      <c r="SZM262" s="84"/>
      <c r="SZN262" s="84"/>
      <c r="SZO262" s="84"/>
      <c r="SZP262" s="84"/>
      <c r="SZQ262" s="84"/>
      <c r="SZR262" s="84"/>
      <c r="SZS262" s="84"/>
      <c r="SZT262" s="84"/>
      <c r="SZU262" s="84"/>
      <c r="SZV262" s="84"/>
      <c r="SZW262" s="84"/>
      <c r="SZX262" s="84"/>
      <c r="SZY262" s="84"/>
      <c r="SZZ262" s="84"/>
      <c r="TAA262" s="84"/>
      <c r="TAB262" s="84"/>
      <c r="TAC262" s="84"/>
      <c r="TAD262" s="84"/>
      <c r="TAE262" s="84"/>
      <c r="TAF262" s="84"/>
      <c r="TAG262" s="84"/>
      <c r="TAH262" s="84"/>
      <c r="TAI262" s="84"/>
      <c r="TAJ262" s="84"/>
      <c r="TAK262" s="84"/>
      <c r="TAL262" s="84"/>
      <c r="TAM262" s="84"/>
      <c r="TAN262" s="84"/>
      <c r="TAO262" s="84"/>
      <c r="TAP262" s="84"/>
      <c r="TAQ262" s="84"/>
      <c r="TAR262" s="84"/>
      <c r="TAS262" s="84"/>
      <c r="TAT262" s="84"/>
      <c r="TAU262" s="84"/>
      <c r="TAV262" s="84"/>
      <c r="TAW262" s="84"/>
      <c r="TAX262" s="84"/>
      <c r="TAY262" s="84"/>
      <c r="TAZ262" s="84"/>
      <c r="TBA262" s="84"/>
      <c r="TBB262" s="84"/>
      <c r="TBC262" s="84"/>
      <c r="TBD262" s="84"/>
      <c r="TBE262" s="84"/>
      <c r="TBF262" s="84"/>
      <c r="TBG262" s="84"/>
      <c r="TBH262" s="84"/>
      <c r="TBI262" s="84"/>
      <c r="TBJ262" s="84"/>
      <c r="TBK262" s="84"/>
      <c r="TBL262" s="84"/>
      <c r="TBM262" s="84"/>
      <c r="TBN262" s="84"/>
      <c r="TBO262" s="84"/>
      <c r="TBP262" s="84"/>
      <c r="TBQ262" s="84"/>
      <c r="TBR262" s="84"/>
      <c r="TBS262" s="84"/>
      <c r="TBT262" s="84"/>
      <c r="TBU262" s="84"/>
      <c r="TBV262" s="84"/>
      <c r="TBW262" s="84"/>
      <c r="TBX262" s="84"/>
      <c r="TBY262" s="84"/>
      <c r="TBZ262" s="84"/>
      <c r="TCA262" s="84"/>
      <c r="TCB262" s="84"/>
      <c r="TCC262" s="84"/>
      <c r="TCD262" s="84"/>
      <c r="TCE262" s="84"/>
      <c r="TCF262" s="84"/>
      <c r="TCG262" s="84"/>
      <c r="TCH262" s="84"/>
      <c r="TCI262" s="84"/>
      <c r="TCJ262" s="84"/>
      <c r="TCK262" s="84"/>
      <c r="TCL262" s="84"/>
      <c r="TCM262" s="84"/>
      <c r="TCN262" s="84"/>
      <c r="TCO262" s="84"/>
      <c r="TCP262" s="84"/>
      <c r="TCQ262" s="84"/>
      <c r="TCR262" s="84"/>
      <c r="TCS262" s="84"/>
      <c r="TCT262" s="84"/>
      <c r="TCU262" s="84"/>
      <c r="TCV262" s="84"/>
      <c r="TCW262" s="84"/>
      <c r="TCX262" s="84"/>
      <c r="TCY262" s="84"/>
      <c r="TCZ262" s="84"/>
      <c r="TDA262" s="84"/>
      <c r="TDB262" s="84"/>
      <c r="TDC262" s="84"/>
      <c r="TDD262" s="84"/>
      <c r="TDE262" s="84"/>
      <c r="TDF262" s="84"/>
      <c r="TDG262" s="84"/>
      <c r="TDH262" s="84"/>
      <c r="TDI262" s="84"/>
      <c r="TDJ262" s="84"/>
      <c r="TDK262" s="84"/>
      <c r="TDL262" s="84"/>
      <c r="TDM262" s="84"/>
      <c r="TDN262" s="84"/>
      <c r="TDO262" s="84"/>
      <c r="TDP262" s="84"/>
      <c r="TDQ262" s="84"/>
      <c r="TDR262" s="84"/>
      <c r="TDS262" s="84"/>
      <c r="TDT262" s="84"/>
      <c r="TDU262" s="84"/>
      <c r="TDV262" s="84"/>
      <c r="TDW262" s="84"/>
      <c r="TDX262" s="84"/>
      <c r="TDY262" s="84"/>
      <c r="TDZ262" s="84"/>
      <c r="TEA262" s="84"/>
      <c r="TEB262" s="84"/>
      <c r="TEC262" s="84"/>
      <c r="TED262" s="84"/>
      <c r="TEE262" s="84"/>
      <c r="TEF262" s="84"/>
      <c r="TEG262" s="84"/>
      <c r="TEH262" s="84"/>
      <c r="TEI262" s="84"/>
      <c r="TEJ262" s="84"/>
      <c r="TEK262" s="84"/>
      <c r="TEL262" s="84"/>
      <c r="TEM262" s="84"/>
      <c r="TEN262" s="84"/>
      <c r="TEO262" s="84"/>
      <c r="TEP262" s="84"/>
      <c r="TEQ262" s="84"/>
      <c r="TER262" s="84"/>
      <c r="TES262" s="84"/>
      <c r="TET262" s="84"/>
      <c r="TEU262" s="84"/>
      <c r="TEV262" s="84"/>
      <c r="TEW262" s="84"/>
      <c r="TEX262" s="84"/>
      <c r="TEY262" s="84"/>
      <c r="TEZ262" s="84"/>
      <c r="TFA262" s="84"/>
      <c r="TFB262" s="84"/>
      <c r="TFC262" s="84"/>
      <c r="TFD262" s="84"/>
      <c r="TFE262" s="84"/>
      <c r="TFF262" s="84"/>
      <c r="TFG262" s="84"/>
      <c r="TFH262" s="84"/>
      <c r="TFI262" s="84"/>
      <c r="TFJ262" s="84"/>
      <c r="TFK262" s="84"/>
      <c r="TFL262" s="84"/>
      <c r="TFM262" s="84"/>
      <c r="TFN262" s="84"/>
      <c r="TFO262" s="84"/>
      <c r="TFP262" s="84"/>
      <c r="TFQ262" s="84"/>
      <c r="TFR262" s="84"/>
      <c r="TFS262" s="84"/>
      <c r="TFT262" s="84"/>
      <c r="TFU262" s="84"/>
      <c r="TFV262" s="84"/>
      <c r="TFW262" s="84"/>
      <c r="TFX262" s="84"/>
      <c r="TFY262" s="84"/>
      <c r="TFZ262" s="84"/>
      <c r="TGA262" s="84"/>
      <c r="TGB262" s="84"/>
      <c r="TGC262" s="84"/>
      <c r="TGD262" s="84"/>
      <c r="TGE262" s="84"/>
      <c r="TGF262" s="84"/>
      <c r="TGG262" s="84"/>
      <c r="TGH262" s="84"/>
      <c r="TGI262" s="84"/>
      <c r="TGJ262" s="84"/>
      <c r="TGK262" s="84"/>
      <c r="TGL262" s="84"/>
      <c r="TGM262" s="84"/>
      <c r="TGN262" s="84"/>
      <c r="TGO262" s="84"/>
      <c r="TGP262" s="84"/>
      <c r="TGQ262" s="84"/>
      <c r="TGR262" s="84"/>
      <c r="TGS262" s="84"/>
      <c r="TGT262" s="84"/>
      <c r="TGU262" s="84"/>
      <c r="TGV262" s="84"/>
      <c r="TGW262" s="84"/>
      <c r="TGX262" s="84"/>
      <c r="TGY262" s="84"/>
      <c r="TGZ262" s="84"/>
      <c r="THA262" s="84"/>
      <c r="THB262" s="84"/>
      <c r="THC262" s="84"/>
      <c r="THD262" s="84"/>
      <c r="THE262" s="84"/>
      <c r="THF262" s="84"/>
      <c r="THG262" s="84"/>
      <c r="THH262" s="84"/>
      <c r="THI262" s="84"/>
      <c r="THJ262" s="84"/>
      <c r="THK262" s="84"/>
      <c r="THL262" s="84"/>
      <c r="THM262" s="84"/>
      <c r="THN262" s="84"/>
      <c r="THO262" s="84"/>
      <c r="THP262" s="84"/>
      <c r="THQ262" s="84"/>
      <c r="THR262" s="84"/>
      <c r="THS262" s="84"/>
      <c r="THT262" s="84"/>
      <c r="THU262" s="84"/>
      <c r="THV262" s="84"/>
      <c r="THW262" s="84"/>
      <c r="THX262" s="84"/>
      <c r="THY262" s="84"/>
      <c r="THZ262" s="84"/>
      <c r="TIA262" s="84"/>
      <c r="TIB262" s="84"/>
      <c r="TIC262" s="84"/>
      <c r="TID262" s="84"/>
      <c r="TIE262" s="84"/>
      <c r="TIF262" s="84"/>
      <c r="TIG262" s="84"/>
      <c r="TIH262" s="84"/>
      <c r="TII262" s="84"/>
      <c r="TIJ262" s="84"/>
      <c r="TIK262" s="84"/>
      <c r="TIL262" s="84"/>
      <c r="TIM262" s="84"/>
      <c r="TIN262" s="84"/>
      <c r="TIO262" s="84"/>
      <c r="TIP262" s="84"/>
      <c r="TIQ262" s="84"/>
      <c r="TIR262" s="84"/>
      <c r="TIS262" s="84"/>
      <c r="TIT262" s="84"/>
      <c r="TIU262" s="84"/>
      <c r="TIV262" s="84"/>
      <c r="TIW262" s="84"/>
      <c r="TIX262" s="84"/>
      <c r="TIY262" s="84"/>
      <c r="TIZ262" s="84"/>
      <c r="TJA262" s="84"/>
      <c r="TJB262" s="84"/>
      <c r="TJC262" s="84"/>
      <c r="TJD262" s="84"/>
      <c r="TJE262" s="84"/>
      <c r="TJF262" s="84"/>
      <c r="TJG262" s="84"/>
      <c r="TJH262" s="84"/>
      <c r="TJI262" s="84"/>
      <c r="TJJ262" s="84"/>
      <c r="TJK262" s="84"/>
      <c r="TJL262" s="84"/>
      <c r="TJM262" s="84"/>
      <c r="TJN262" s="84"/>
      <c r="TJO262" s="84"/>
      <c r="TJP262" s="84"/>
      <c r="TJQ262" s="84"/>
      <c r="TJR262" s="84"/>
      <c r="TJS262" s="84"/>
      <c r="TJT262" s="84"/>
      <c r="TJU262" s="84"/>
      <c r="TJV262" s="84"/>
      <c r="TJW262" s="84"/>
      <c r="TJX262" s="84"/>
      <c r="TJY262" s="84"/>
      <c r="TJZ262" s="84"/>
      <c r="TKA262" s="84"/>
      <c r="TKB262" s="84"/>
      <c r="TKC262" s="84"/>
      <c r="TKD262" s="84"/>
      <c r="TKE262" s="84"/>
      <c r="TKF262" s="84"/>
      <c r="TKG262" s="84"/>
      <c r="TKH262" s="84"/>
      <c r="TKI262" s="84"/>
      <c r="TKJ262" s="84"/>
      <c r="TKK262" s="84"/>
      <c r="TKL262" s="84"/>
      <c r="TKM262" s="84"/>
      <c r="TKN262" s="84"/>
      <c r="TKO262" s="84"/>
      <c r="TKP262" s="84"/>
      <c r="TKQ262" s="84"/>
      <c r="TKR262" s="84"/>
      <c r="TKS262" s="84"/>
      <c r="TKT262" s="84"/>
      <c r="TKU262" s="84"/>
      <c r="TKV262" s="84"/>
      <c r="TKW262" s="84"/>
      <c r="TKX262" s="84"/>
      <c r="TKY262" s="84"/>
      <c r="TKZ262" s="84"/>
      <c r="TLA262" s="84"/>
      <c r="TLB262" s="84"/>
      <c r="TLC262" s="84"/>
      <c r="TLD262" s="84"/>
      <c r="TLE262" s="84"/>
      <c r="TLF262" s="84"/>
      <c r="TLG262" s="84"/>
      <c r="TLH262" s="84"/>
      <c r="TLI262" s="84"/>
      <c r="TLJ262" s="84"/>
      <c r="TLK262" s="84"/>
      <c r="TLL262" s="84"/>
      <c r="TLM262" s="84"/>
      <c r="TLN262" s="84"/>
      <c r="TLO262" s="84"/>
      <c r="TLP262" s="84"/>
      <c r="TLQ262" s="84"/>
      <c r="TLR262" s="84"/>
      <c r="TLS262" s="84"/>
      <c r="TLT262" s="84"/>
      <c r="TLU262" s="84"/>
      <c r="TLV262" s="84"/>
      <c r="TLW262" s="84"/>
      <c r="TLX262" s="84"/>
      <c r="TLY262" s="84"/>
      <c r="TLZ262" s="84"/>
      <c r="TMA262" s="84"/>
      <c r="TMB262" s="84"/>
      <c r="TMC262" s="84"/>
      <c r="TMD262" s="84"/>
      <c r="TME262" s="84"/>
      <c r="TMF262" s="84"/>
      <c r="TMG262" s="84"/>
      <c r="TMH262" s="84"/>
      <c r="TMI262" s="84"/>
      <c r="TMJ262" s="84"/>
      <c r="TMK262" s="84"/>
      <c r="TML262" s="84"/>
      <c r="TMM262" s="84"/>
      <c r="TMN262" s="84"/>
      <c r="TMO262" s="84"/>
      <c r="TMP262" s="84"/>
      <c r="TMQ262" s="84"/>
      <c r="TMR262" s="84"/>
      <c r="TMS262" s="84"/>
      <c r="TMT262" s="84"/>
      <c r="TMU262" s="84"/>
      <c r="TMV262" s="84"/>
      <c r="TMW262" s="84"/>
      <c r="TMX262" s="84"/>
      <c r="TMY262" s="84"/>
      <c r="TMZ262" s="84"/>
      <c r="TNA262" s="84"/>
      <c r="TNB262" s="84"/>
      <c r="TNC262" s="84"/>
      <c r="TND262" s="84"/>
      <c r="TNE262" s="84"/>
      <c r="TNF262" s="84"/>
      <c r="TNG262" s="84"/>
      <c r="TNH262" s="84"/>
      <c r="TNI262" s="84"/>
      <c r="TNJ262" s="84"/>
      <c r="TNK262" s="84"/>
      <c r="TNL262" s="84"/>
      <c r="TNM262" s="84"/>
      <c r="TNN262" s="84"/>
      <c r="TNO262" s="84"/>
      <c r="TNP262" s="84"/>
      <c r="TNQ262" s="84"/>
      <c r="TNR262" s="84"/>
      <c r="TNS262" s="84"/>
      <c r="TNT262" s="84"/>
      <c r="TNU262" s="84"/>
      <c r="TNV262" s="84"/>
      <c r="TNW262" s="84"/>
      <c r="TNX262" s="84"/>
      <c r="TNY262" s="84"/>
      <c r="TNZ262" s="84"/>
      <c r="TOA262" s="84"/>
      <c r="TOB262" s="84"/>
      <c r="TOC262" s="84"/>
      <c r="TOD262" s="84"/>
      <c r="TOE262" s="84"/>
      <c r="TOF262" s="84"/>
      <c r="TOG262" s="84"/>
      <c r="TOH262" s="84"/>
      <c r="TOI262" s="84"/>
      <c r="TOJ262" s="84"/>
      <c r="TOK262" s="84"/>
      <c r="TOL262" s="84"/>
      <c r="TOM262" s="84"/>
      <c r="TON262" s="84"/>
      <c r="TOO262" s="84"/>
      <c r="TOP262" s="84"/>
      <c r="TOQ262" s="84"/>
      <c r="TOR262" s="84"/>
      <c r="TOS262" s="84"/>
      <c r="TOT262" s="84"/>
      <c r="TOU262" s="84"/>
      <c r="TOV262" s="84"/>
      <c r="TOW262" s="84"/>
      <c r="TOX262" s="84"/>
      <c r="TOY262" s="84"/>
      <c r="TOZ262" s="84"/>
      <c r="TPA262" s="84"/>
      <c r="TPB262" s="84"/>
      <c r="TPC262" s="84"/>
      <c r="TPD262" s="84"/>
      <c r="TPE262" s="84"/>
      <c r="TPF262" s="84"/>
      <c r="TPG262" s="84"/>
      <c r="TPH262" s="84"/>
      <c r="TPI262" s="84"/>
      <c r="TPJ262" s="84"/>
      <c r="TPK262" s="84"/>
      <c r="TPL262" s="84"/>
      <c r="TPM262" s="84"/>
      <c r="TPN262" s="84"/>
      <c r="TPO262" s="84"/>
      <c r="TPP262" s="84"/>
      <c r="TPQ262" s="84"/>
      <c r="TPR262" s="84"/>
      <c r="TPS262" s="84"/>
      <c r="TPT262" s="84"/>
      <c r="TPU262" s="84"/>
      <c r="TPV262" s="84"/>
      <c r="TPW262" s="84"/>
      <c r="TPX262" s="84"/>
      <c r="TPY262" s="84"/>
      <c r="TPZ262" s="84"/>
      <c r="TQA262" s="84"/>
      <c r="TQB262" s="84"/>
      <c r="TQC262" s="84"/>
      <c r="TQD262" s="84"/>
      <c r="TQE262" s="84"/>
      <c r="TQF262" s="84"/>
      <c r="TQG262" s="84"/>
      <c r="TQH262" s="84"/>
      <c r="TQI262" s="84"/>
      <c r="TQJ262" s="84"/>
      <c r="TQK262" s="84"/>
      <c r="TQL262" s="84"/>
      <c r="TQM262" s="84"/>
      <c r="TQN262" s="84"/>
      <c r="TQO262" s="84"/>
      <c r="TQP262" s="84"/>
      <c r="TQQ262" s="84"/>
      <c r="TQR262" s="84"/>
      <c r="TQS262" s="84"/>
      <c r="TQT262" s="84"/>
      <c r="TQU262" s="84"/>
      <c r="TQV262" s="84"/>
      <c r="TQW262" s="84"/>
      <c r="TQX262" s="84"/>
      <c r="TQY262" s="84"/>
      <c r="TQZ262" s="84"/>
      <c r="TRA262" s="84"/>
      <c r="TRB262" s="84"/>
      <c r="TRC262" s="84"/>
      <c r="TRD262" s="84"/>
      <c r="TRE262" s="84"/>
      <c r="TRF262" s="84"/>
      <c r="TRG262" s="84"/>
      <c r="TRH262" s="84"/>
      <c r="TRI262" s="84"/>
      <c r="TRJ262" s="84"/>
      <c r="TRK262" s="84"/>
      <c r="TRL262" s="84"/>
      <c r="TRM262" s="84"/>
      <c r="TRN262" s="84"/>
      <c r="TRO262" s="84"/>
      <c r="TRP262" s="84"/>
      <c r="TRQ262" s="84"/>
      <c r="TRR262" s="84"/>
      <c r="TRS262" s="84"/>
      <c r="TRT262" s="84"/>
      <c r="TRU262" s="84"/>
      <c r="TRV262" s="84"/>
      <c r="TRW262" s="84"/>
      <c r="TRX262" s="84"/>
      <c r="TRY262" s="84"/>
      <c r="TRZ262" s="84"/>
      <c r="TSA262" s="84"/>
      <c r="TSB262" s="84"/>
      <c r="TSC262" s="84"/>
      <c r="TSD262" s="84"/>
      <c r="TSE262" s="84"/>
      <c r="TSF262" s="84"/>
      <c r="TSG262" s="84"/>
      <c r="TSH262" s="84"/>
      <c r="TSI262" s="84"/>
      <c r="TSJ262" s="84"/>
      <c r="TSK262" s="84"/>
      <c r="TSL262" s="84"/>
      <c r="TSM262" s="84"/>
      <c r="TSN262" s="84"/>
      <c r="TSO262" s="84"/>
      <c r="TSP262" s="84"/>
      <c r="TSQ262" s="84"/>
      <c r="TSR262" s="84"/>
      <c r="TSS262" s="84"/>
      <c r="TST262" s="84"/>
      <c r="TSU262" s="84"/>
      <c r="TSV262" s="84"/>
      <c r="TSW262" s="84"/>
      <c r="TSX262" s="84"/>
      <c r="TSY262" s="84"/>
      <c r="TSZ262" s="84"/>
      <c r="TTA262" s="84"/>
      <c r="TTB262" s="84"/>
      <c r="TTC262" s="84"/>
      <c r="TTD262" s="84"/>
      <c r="TTE262" s="84"/>
      <c r="TTF262" s="84"/>
      <c r="TTG262" s="84"/>
      <c r="TTH262" s="84"/>
      <c r="TTI262" s="84"/>
      <c r="TTJ262" s="84"/>
      <c r="TTK262" s="84"/>
      <c r="TTL262" s="84"/>
      <c r="TTM262" s="84"/>
      <c r="TTN262" s="84"/>
      <c r="TTO262" s="84"/>
      <c r="TTP262" s="84"/>
      <c r="TTQ262" s="84"/>
      <c r="TTR262" s="84"/>
      <c r="TTS262" s="84"/>
      <c r="TTT262" s="84"/>
      <c r="TTU262" s="84"/>
      <c r="TTV262" s="84"/>
      <c r="TTW262" s="84"/>
      <c r="TTX262" s="84"/>
      <c r="TTY262" s="84"/>
      <c r="TTZ262" s="84"/>
      <c r="TUA262" s="84"/>
      <c r="TUB262" s="84"/>
      <c r="TUC262" s="84"/>
      <c r="TUD262" s="84"/>
      <c r="TUE262" s="84"/>
      <c r="TUF262" s="84"/>
      <c r="TUG262" s="84"/>
      <c r="TUH262" s="84"/>
      <c r="TUI262" s="84"/>
      <c r="TUJ262" s="84"/>
      <c r="TUK262" s="84"/>
      <c r="TUL262" s="84"/>
      <c r="TUM262" s="84"/>
      <c r="TUN262" s="84"/>
      <c r="TUO262" s="84"/>
      <c r="TUP262" s="84"/>
      <c r="TUQ262" s="84"/>
      <c r="TUR262" s="84"/>
      <c r="TUS262" s="84"/>
      <c r="TUT262" s="84"/>
      <c r="TUU262" s="84"/>
      <c r="TUV262" s="84"/>
      <c r="TUW262" s="84"/>
      <c r="TUX262" s="84"/>
      <c r="TUY262" s="84"/>
      <c r="TUZ262" s="84"/>
      <c r="TVA262" s="84"/>
      <c r="TVB262" s="84"/>
      <c r="TVC262" s="84"/>
      <c r="TVD262" s="84"/>
      <c r="TVE262" s="84"/>
      <c r="TVF262" s="84"/>
      <c r="TVG262" s="84"/>
      <c r="TVH262" s="84"/>
      <c r="TVI262" s="84"/>
      <c r="TVJ262" s="84"/>
      <c r="TVK262" s="84"/>
      <c r="TVL262" s="84"/>
      <c r="TVM262" s="84"/>
      <c r="TVN262" s="84"/>
      <c r="TVO262" s="84"/>
      <c r="TVP262" s="84"/>
      <c r="TVQ262" s="84"/>
      <c r="TVR262" s="84"/>
      <c r="TVS262" s="84"/>
      <c r="TVT262" s="84"/>
      <c r="TVU262" s="84"/>
      <c r="TVV262" s="84"/>
      <c r="TVW262" s="84"/>
      <c r="TVX262" s="84"/>
      <c r="TVY262" s="84"/>
      <c r="TVZ262" s="84"/>
      <c r="TWA262" s="84"/>
      <c r="TWB262" s="84"/>
      <c r="TWC262" s="84"/>
      <c r="TWD262" s="84"/>
      <c r="TWE262" s="84"/>
      <c r="TWF262" s="84"/>
      <c r="TWG262" s="84"/>
      <c r="TWH262" s="84"/>
      <c r="TWI262" s="84"/>
      <c r="TWJ262" s="84"/>
      <c r="TWK262" s="84"/>
      <c r="TWL262" s="84"/>
      <c r="TWM262" s="84"/>
      <c r="TWN262" s="84"/>
      <c r="TWO262" s="84"/>
      <c r="TWP262" s="84"/>
      <c r="TWQ262" s="84"/>
      <c r="TWR262" s="84"/>
      <c r="TWS262" s="84"/>
      <c r="TWT262" s="84"/>
      <c r="TWU262" s="84"/>
      <c r="TWV262" s="84"/>
      <c r="TWW262" s="84"/>
      <c r="TWX262" s="84"/>
      <c r="TWY262" s="84"/>
      <c r="TWZ262" s="84"/>
      <c r="TXA262" s="84"/>
      <c r="TXB262" s="84"/>
      <c r="TXC262" s="84"/>
      <c r="TXD262" s="84"/>
      <c r="TXE262" s="84"/>
      <c r="TXF262" s="84"/>
      <c r="TXG262" s="84"/>
      <c r="TXH262" s="84"/>
      <c r="TXI262" s="84"/>
      <c r="TXJ262" s="84"/>
      <c r="TXK262" s="84"/>
      <c r="TXL262" s="84"/>
      <c r="TXM262" s="84"/>
      <c r="TXN262" s="84"/>
      <c r="TXO262" s="84"/>
      <c r="TXP262" s="84"/>
      <c r="TXQ262" s="84"/>
      <c r="TXR262" s="84"/>
      <c r="TXS262" s="84"/>
      <c r="TXT262" s="84"/>
      <c r="TXU262" s="84"/>
      <c r="TXV262" s="84"/>
      <c r="TXW262" s="84"/>
      <c r="TXX262" s="84"/>
      <c r="TXY262" s="84"/>
      <c r="TXZ262" s="84"/>
      <c r="TYA262" s="84"/>
      <c r="TYB262" s="84"/>
      <c r="TYC262" s="84"/>
      <c r="TYD262" s="84"/>
      <c r="TYE262" s="84"/>
      <c r="TYF262" s="84"/>
      <c r="TYG262" s="84"/>
      <c r="TYH262" s="84"/>
      <c r="TYI262" s="84"/>
      <c r="TYJ262" s="84"/>
      <c r="TYK262" s="84"/>
      <c r="TYL262" s="84"/>
      <c r="TYM262" s="84"/>
      <c r="TYN262" s="84"/>
      <c r="TYO262" s="84"/>
      <c r="TYP262" s="84"/>
      <c r="TYQ262" s="84"/>
      <c r="TYR262" s="84"/>
      <c r="TYS262" s="84"/>
      <c r="TYT262" s="84"/>
      <c r="TYU262" s="84"/>
      <c r="TYV262" s="84"/>
      <c r="TYW262" s="84"/>
      <c r="TYX262" s="84"/>
      <c r="TYY262" s="84"/>
      <c r="TYZ262" s="84"/>
      <c r="TZA262" s="84"/>
      <c r="TZB262" s="84"/>
      <c r="TZC262" s="84"/>
      <c r="TZD262" s="84"/>
      <c r="TZE262" s="84"/>
      <c r="TZF262" s="84"/>
      <c r="TZG262" s="84"/>
      <c r="TZH262" s="84"/>
      <c r="TZI262" s="84"/>
      <c r="TZJ262" s="84"/>
      <c r="TZK262" s="84"/>
      <c r="TZL262" s="84"/>
      <c r="TZM262" s="84"/>
      <c r="TZN262" s="84"/>
      <c r="TZO262" s="84"/>
      <c r="TZP262" s="84"/>
      <c r="TZQ262" s="84"/>
      <c r="TZR262" s="84"/>
      <c r="TZS262" s="84"/>
      <c r="TZT262" s="84"/>
      <c r="TZU262" s="84"/>
      <c r="TZV262" s="84"/>
      <c r="TZW262" s="84"/>
      <c r="TZX262" s="84"/>
      <c r="TZY262" s="84"/>
      <c r="TZZ262" s="84"/>
      <c r="UAA262" s="84"/>
      <c r="UAB262" s="84"/>
      <c r="UAC262" s="84"/>
      <c r="UAD262" s="84"/>
      <c r="UAE262" s="84"/>
      <c r="UAF262" s="84"/>
      <c r="UAG262" s="84"/>
      <c r="UAH262" s="84"/>
      <c r="UAI262" s="84"/>
      <c r="UAJ262" s="84"/>
      <c r="UAK262" s="84"/>
      <c r="UAL262" s="84"/>
      <c r="UAM262" s="84"/>
      <c r="UAN262" s="84"/>
      <c r="UAO262" s="84"/>
      <c r="UAP262" s="84"/>
      <c r="UAQ262" s="84"/>
      <c r="UAR262" s="84"/>
      <c r="UAS262" s="84"/>
      <c r="UAT262" s="84"/>
      <c r="UAU262" s="84"/>
      <c r="UAV262" s="84"/>
      <c r="UAW262" s="84"/>
      <c r="UAX262" s="84"/>
      <c r="UAY262" s="84"/>
      <c r="UAZ262" s="84"/>
      <c r="UBA262" s="84"/>
      <c r="UBB262" s="84"/>
      <c r="UBC262" s="84"/>
      <c r="UBD262" s="84"/>
      <c r="UBE262" s="84"/>
      <c r="UBF262" s="84"/>
      <c r="UBG262" s="84"/>
      <c r="UBH262" s="84"/>
      <c r="UBI262" s="84"/>
      <c r="UBJ262" s="84"/>
      <c r="UBK262" s="84"/>
      <c r="UBL262" s="84"/>
      <c r="UBM262" s="84"/>
      <c r="UBN262" s="84"/>
      <c r="UBO262" s="84"/>
      <c r="UBP262" s="84"/>
      <c r="UBQ262" s="84"/>
      <c r="UBR262" s="84"/>
      <c r="UBS262" s="84"/>
      <c r="UBT262" s="84"/>
      <c r="UBU262" s="84"/>
      <c r="UBV262" s="84"/>
      <c r="UBW262" s="84"/>
      <c r="UBX262" s="84"/>
      <c r="UBY262" s="84"/>
      <c r="UBZ262" s="84"/>
      <c r="UCA262" s="84"/>
      <c r="UCB262" s="84"/>
      <c r="UCC262" s="84"/>
      <c r="UCD262" s="84"/>
      <c r="UCE262" s="84"/>
      <c r="UCF262" s="84"/>
      <c r="UCG262" s="84"/>
      <c r="UCH262" s="84"/>
      <c r="UCI262" s="84"/>
      <c r="UCJ262" s="84"/>
      <c r="UCK262" s="84"/>
      <c r="UCL262" s="84"/>
      <c r="UCM262" s="84"/>
      <c r="UCN262" s="84"/>
      <c r="UCO262" s="84"/>
      <c r="UCP262" s="84"/>
      <c r="UCQ262" s="84"/>
      <c r="UCR262" s="84"/>
      <c r="UCS262" s="84"/>
      <c r="UCT262" s="84"/>
      <c r="UCU262" s="84"/>
      <c r="UCV262" s="84"/>
      <c r="UCW262" s="84"/>
      <c r="UCX262" s="84"/>
      <c r="UCY262" s="84"/>
      <c r="UCZ262" s="84"/>
      <c r="UDA262" s="84"/>
      <c r="UDB262" s="84"/>
      <c r="UDC262" s="84"/>
      <c r="UDD262" s="84"/>
      <c r="UDE262" s="84"/>
      <c r="UDF262" s="84"/>
      <c r="UDG262" s="84"/>
      <c r="UDH262" s="84"/>
      <c r="UDI262" s="84"/>
      <c r="UDJ262" s="84"/>
      <c r="UDK262" s="84"/>
      <c r="UDL262" s="84"/>
      <c r="UDM262" s="84"/>
      <c r="UDN262" s="84"/>
      <c r="UDO262" s="84"/>
      <c r="UDP262" s="84"/>
      <c r="UDQ262" s="84"/>
      <c r="UDR262" s="84"/>
      <c r="UDS262" s="84"/>
      <c r="UDT262" s="84"/>
      <c r="UDU262" s="84"/>
      <c r="UDV262" s="84"/>
      <c r="UDW262" s="84"/>
      <c r="UDX262" s="84"/>
      <c r="UDY262" s="84"/>
      <c r="UDZ262" s="84"/>
      <c r="UEA262" s="84"/>
      <c r="UEB262" s="84"/>
      <c r="UEC262" s="84"/>
      <c r="UED262" s="84"/>
      <c r="UEE262" s="84"/>
      <c r="UEF262" s="84"/>
      <c r="UEG262" s="84"/>
      <c r="UEH262" s="84"/>
      <c r="UEI262" s="84"/>
      <c r="UEJ262" s="84"/>
      <c r="UEK262" s="84"/>
      <c r="UEL262" s="84"/>
      <c r="UEM262" s="84"/>
      <c r="UEN262" s="84"/>
      <c r="UEO262" s="84"/>
      <c r="UEP262" s="84"/>
      <c r="UEQ262" s="84"/>
      <c r="UER262" s="84"/>
      <c r="UES262" s="84"/>
      <c r="UET262" s="84"/>
      <c r="UEU262" s="84"/>
      <c r="UEV262" s="84"/>
      <c r="UEW262" s="84"/>
      <c r="UEX262" s="84"/>
      <c r="UEY262" s="84"/>
      <c r="UEZ262" s="84"/>
      <c r="UFA262" s="84"/>
      <c r="UFB262" s="84"/>
      <c r="UFC262" s="84"/>
      <c r="UFD262" s="84"/>
      <c r="UFE262" s="84"/>
      <c r="UFF262" s="84"/>
      <c r="UFG262" s="84"/>
      <c r="UFH262" s="84"/>
      <c r="UFI262" s="84"/>
      <c r="UFJ262" s="84"/>
      <c r="UFK262" s="84"/>
      <c r="UFL262" s="84"/>
      <c r="UFM262" s="84"/>
      <c r="UFN262" s="84"/>
      <c r="UFO262" s="84"/>
      <c r="UFP262" s="84"/>
      <c r="UFQ262" s="84"/>
      <c r="UFR262" s="84"/>
      <c r="UFS262" s="84"/>
      <c r="UFT262" s="84"/>
      <c r="UFU262" s="84"/>
      <c r="UFV262" s="84"/>
      <c r="UFW262" s="84"/>
      <c r="UFX262" s="84"/>
      <c r="UFY262" s="84"/>
      <c r="UFZ262" s="84"/>
      <c r="UGA262" s="84"/>
      <c r="UGB262" s="84"/>
      <c r="UGC262" s="84"/>
      <c r="UGD262" s="84"/>
      <c r="UGE262" s="84"/>
      <c r="UGF262" s="84"/>
      <c r="UGG262" s="84"/>
      <c r="UGH262" s="84"/>
      <c r="UGI262" s="84"/>
      <c r="UGJ262" s="84"/>
      <c r="UGK262" s="84"/>
      <c r="UGL262" s="84"/>
      <c r="UGM262" s="84"/>
      <c r="UGN262" s="84"/>
      <c r="UGO262" s="84"/>
      <c r="UGP262" s="84"/>
      <c r="UGQ262" s="84"/>
      <c r="UGR262" s="84"/>
      <c r="UGS262" s="84"/>
      <c r="UGT262" s="84"/>
      <c r="UGU262" s="84"/>
      <c r="UGV262" s="84"/>
      <c r="UGW262" s="84"/>
      <c r="UGX262" s="84"/>
      <c r="UGY262" s="84"/>
      <c r="UGZ262" s="84"/>
      <c r="UHA262" s="84"/>
      <c r="UHB262" s="84"/>
      <c r="UHC262" s="84"/>
      <c r="UHD262" s="84"/>
      <c r="UHE262" s="84"/>
      <c r="UHF262" s="84"/>
      <c r="UHG262" s="84"/>
      <c r="UHH262" s="84"/>
      <c r="UHI262" s="84"/>
      <c r="UHJ262" s="84"/>
      <c r="UHK262" s="84"/>
      <c r="UHL262" s="84"/>
      <c r="UHM262" s="84"/>
      <c r="UHN262" s="84"/>
      <c r="UHO262" s="84"/>
      <c r="UHP262" s="84"/>
      <c r="UHQ262" s="84"/>
      <c r="UHR262" s="84"/>
      <c r="UHS262" s="84"/>
      <c r="UHT262" s="84"/>
      <c r="UHU262" s="84"/>
      <c r="UHV262" s="84"/>
      <c r="UHW262" s="84"/>
      <c r="UHX262" s="84"/>
      <c r="UHY262" s="84"/>
      <c r="UHZ262" s="84"/>
      <c r="UIA262" s="84"/>
      <c r="UIB262" s="84"/>
      <c r="UIC262" s="84"/>
      <c r="UID262" s="84"/>
      <c r="UIE262" s="84"/>
      <c r="UIF262" s="84"/>
      <c r="UIG262" s="84"/>
      <c r="UIH262" s="84"/>
      <c r="UII262" s="84"/>
      <c r="UIJ262" s="84"/>
      <c r="UIK262" s="84"/>
      <c r="UIL262" s="84"/>
      <c r="UIM262" s="84"/>
      <c r="UIN262" s="84"/>
      <c r="UIO262" s="84"/>
      <c r="UIP262" s="84"/>
      <c r="UIQ262" s="84"/>
      <c r="UIR262" s="84"/>
      <c r="UIS262" s="84"/>
      <c r="UIT262" s="84"/>
      <c r="UIU262" s="84"/>
      <c r="UIV262" s="84"/>
      <c r="UIW262" s="84"/>
      <c r="UIX262" s="84"/>
      <c r="UIY262" s="84"/>
      <c r="UIZ262" s="84"/>
      <c r="UJA262" s="84"/>
      <c r="UJB262" s="84"/>
      <c r="UJC262" s="84"/>
      <c r="UJD262" s="84"/>
      <c r="UJE262" s="84"/>
      <c r="UJF262" s="84"/>
      <c r="UJG262" s="84"/>
      <c r="UJH262" s="84"/>
      <c r="UJI262" s="84"/>
      <c r="UJJ262" s="84"/>
      <c r="UJK262" s="84"/>
      <c r="UJL262" s="84"/>
      <c r="UJM262" s="84"/>
      <c r="UJN262" s="84"/>
      <c r="UJO262" s="84"/>
      <c r="UJP262" s="84"/>
      <c r="UJQ262" s="84"/>
      <c r="UJR262" s="84"/>
      <c r="UJS262" s="84"/>
      <c r="UJT262" s="84"/>
      <c r="UJU262" s="84"/>
      <c r="UJV262" s="84"/>
      <c r="UJW262" s="84"/>
      <c r="UJX262" s="84"/>
      <c r="UJY262" s="84"/>
      <c r="UJZ262" s="84"/>
      <c r="UKA262" s="84"/>
      <c r="UKB262" s="84"/>
      <c r="UKC262" s="84"/>
      <c r="UKD262" s="84"/>
      <c r="UKE262" s="84"/>
      <c r="UKF262" s="84"/>
      <c r="UKG262" s="84"/>
      <c r="UKH262" s="84"/>
      <c r="UKI262" s="84"/>
      <c r="UKJ262" s="84"/>
      <c r="UKK262" s="84"/>
      <c r="UKL262" s="84"/>
      <c r="UKM262" s="84"/>
      <c r="UKN262" s="84"/>
      <c r="UKO262" s="84"/>
      <c r="UKP262" s="84"/>
      <c r="UKQ262" s="84"/>
      <c r="UKR262" s="84"/>
      <c r="UKS262" s="84"/>
      <c r="UKT262" s="84"/>
      <c r="UKU262" s="84"/>
      <c r="UKV262" s="84"/>
      <c r="UKW262" s="84"/>
      <c r="UKX262" s="84"/>
      <c r="UKY262" s="84"/>
      <c r="UKZ262" s="84"/>
      <c r="ULA262" s="84"/>
      <c r="ULB262" s="84"/>
      <c r="ULC262" s="84"/>
      <c r="ULD262" s="84"/>
      <c r="ULE262" s="84"/>
      <c r="ULF262" s="84"/>
      <c r="ULG262" s="84"/>
      <c r="ULH262" s="84"/>
      <c r="ULI262" s="84"/>
      <c r="ULJ262" s="84"/>
      <c r="ULK262" s="84"/>
      <c r="ULL262" s="84"/>
      <c r="ULM262" s="84"/>
      <c r="ULN262" s="84"/>
      <c r="ULO262" s="84"/>
      <c r="ULP262" s="84"/>
      <c r="ULQ262" s="84"/>
      <c r="ULR262" s="84"/>
      <c r="ULS262" s="84"/>
      <c r="ULT262" s="84"/>
      <c r="ULU262" s="84"/>
      <c r="ULV262" s="84"/>
      <c r="ULW262" s="84"/>
      <c r="ULX262" s="84"/>
      <c r="ULY262" s="84"/>
      <c r="ULZ262" s="84"/>
      <c r="UMA262" s="84"/>
      <c r="UMB262" s="84"/>
      <c r="UMC262" s="84"/>
      <c r="UMD262" s="84"/>
      <c r="UME262" s="84"/>
      <c r="UMF262" s="84"/>
      <c r="UMG262" s="84"/>
      <c r="UMH262" s="84"/>
      <c r="UMI262" s="84"/>
      <c r="UMJ262" s="84"/>
      <c r="UMK262" s="84"/>
      <c r="UML262" s="84"/>
      <c r="UMM262" s="84"/>
      <c r="UMN262" s="84"/>
      <c r="UMO262" s="84"/>
      <c r="UMP262" s="84"/>
      <c r="UMQ262" s="84"/>
      <c r="UMR262" s="84"/>
      <c r="UMS262" s="84"/>
      <c r="UMT262" s="84"/>
      <c r="UMU262" s="84"/>
      <c r="UMV262" s="84"/>
      <c r="UMW262" s="84"/>
      <c r="UMX262" s="84"/>
      <c r="UMY262" s="84"/>
      <c r="UMZ262" s="84"/>
      <c r="UNA262" s="84"/>
      <c r="UNB262" s="84"/>
      <c r="UNC262" s="84"/>
      <c r="UND262" s="84"/>
      <c r="UNE262" s="84"/>
      <c r="UNF262" s="84"/>
      <c r="UNG262" s="84"/>
      <c r="UNH262" s="84"/>
      <c r="UNI262" s="84"/>
      <c r="UNJ262" s="84"/>
      <c r="UNK262" s="84"/>
      <c r="UNL262" s="84"/>
      <c r="UNM262" s="84"/>
      <c r="UNN262" s="84"/>
      <c r="UNO262" s="84"/>
      <c r="UNP262" s="84"/>
      <c r="UNQ262" s="84"/>
      <c r="UNR262" s="84"/>
      <c r="UNS262" s="84"/>
      <c r="UNT262" s="84"/>
      <c r="UNU262" s="84"/>
      <c r="UNV262" s="84"/>
      <c r="UNW262" s="84"/>
      <c r="UNX262" s="84"/>
      <c r="UNY262" s="84"/>
      <c r="UNZ262" s="84"/>
      <c r="UOA262" s="84"/>
      <c r="UOB262" s="84"/>
      <c r="UOC262" s="84"/>
      <c r="UOD262" s="84"/>
      <c r="UOE262" s="84"/>
      <c r="UOF262" s="84"/>
      <c r="UOG262" s="84"/>
      <c r="UOH262" s="84"/>
      <c r="UOI262" s="84"/>
      <c r="UOJ262" s="84"/>
      <c r="UOK262" s="84"/>
      <c r="UOL262" s="84"/>
      <c r="UOM262" s="84"/>
      <c r="UON262" s="84"/>
      <c r="UOO262" s="84"/>
      <c r="UOP262" s="84"/>
      <c r="UOQ262" s="84"/>
      <c r="UOR262" s="84"/>
      <c r="UOS262" s="84"/>
      <c r="UOT262" s="84"/>
      <c r="UOU262" s="84"/>
      <c r="UOV262" s="84"/>
      <c r="UOW262" s="84"/>
      <c r="UOX262" s="84"/>
      <c r="UOY262" s="84"/>
      <c r="UOZ262" s="84"/>
      <c r="UPA262" s="84"/>
      <c r="UPB262" s="84"/>
      <c r="UPC262" s="84"/>
      <c r="UPD262" s="84"/>
      <c r="UPE262" s="84"/>
      <c r="UPF262" s="84"/>
      <c r="UPG262" s="84"/>
      <c r="UPH262" s="84"/>
      <c r="UPI262" s="84"/>
      <c r="UPJ262" s="84"/>
      <c r="UPK262" s="84"/>
      <c r="UPL262" s="84"/>
      <c r="UPM262" s="84"/>
      <c r="UPN262" s="84"/>
      <c r="UPO262" s="84"/>
      <c r="UPP262" s="84"/>
      <c r="UPQ262" s="84"/>
      <c r="UPR262" s="84"/>
      <c r="UPS262" s="84"/>
      <c r="UPT262" s="84"/>
      <c r="UPU262" s="84"/>
      <c r="UPV262" s="84"/>
      <c r="UPW262" s="84"/>
      <c r="UPX262" s="84"/>
      <c r="UPY262" s="84"/>
      <c r="UPZ262" s="84"/>
      <c r="UQA262" s="84"/>
      <c r="UQB262" s="84"/>
      <c r="UQC262" s="84"/>
      <c r="UQD262" s="84"/>
      <c r="UQE262" s="84"/>
      <c r="UQF262" s="84"/>
      <c r="UQG262" s="84"/>
      <c r="UQH262" s="84"/>
      <c r="UQI262" s="84"/>
      <c r="UQJ262" s="84"/>
      <c r="UQK262" s="84"/>
      <c r="UQL262" s="84"/>
      <c r="UQM262" s="84"/>
      <c r="UQN262" s="84"/>
      <c r="UQO262" s="84"/>
      <c r="UQP262" s="84"/>
      <c r="UQQ262" s="84"/>
      <c r="UQR262" s="84"/>
      <c r="UQS262" s="84"/>
      <c r="UQT262" s="84"/>
      <c r="UQU262" s="84"/>
      <c r="UQV262" s="84"/>
      <c r="UQW262" s="84"/>
      <c r="UQX262" s="84"/>
      <c r="UQY262" s="84"/>
      <c r="UQZ262" s="84"/>
      <c r="URA262" s="84"/>
      <c r="URB262" s="84"/>
      <c r="URC262" s="84"/>
      <c r="URD262" s="84"/>
      <c r="URE262" s="84"/>
      <c r="URF262" s="84"/>
      <c r="URG262" s="84"/>
      <c r="URH262" s="84"/>
      <c r="URI262" s="84"/>
      <c r="URJ262" s="84"/>
      <c r="URK262" s="84"/>
      <c r="URL262" s="84"/>
      <c r="URM262" s="84"/>
      <c r="URN262" s="84"/>
      <c r="URO262" s="84"/>
      <c r="URP262" s="84"/>
      <c r="URQ262" s="84"/>
      <c r="URR262" s="84"/>
      <c r="URS262" s="84"/>
      <c r="URT262" s="84"/>
      <c r="URU262" s="84"/>
      <c r="URV262" s="84"/>
      <c r="URW262" s="84"/>
      <c r="URX262" s="84"/>
      <c r="URY262" s="84"/>
      <c r="URZ262" s="84"/>
      <c r="USA262" s="84"/>
      <c r="USB262" s="84"/>
      <c r="USC262" s="84"/>
      <c r="USD262" s="84"/>
      <c r="USE262" s="84"/>
      <c r="USF262" s="84"/>
      <c r="USG262" s="84"/>
      <c r="USH262" s="84"/>
      <c r="USI262" s="84"/>
      <c r="USJ262" s="84"/>
      <c r="USK262" s="84"/>
      <c r="USL262" s="84"/>
      <c r="USM262" s="84"/>
      <c r="USN262" s="84"/>
      <c r="USO262" s="84"/>
      <c r="USP262" s="84"/>
      <c r="USQ262" s="84"/>
      <c r="USR262" s="84"/>
      <c r="USS262" s="84"/>
      <c r="UST262" s="84"/>
      <c r="USU262" s="84"/>
      <c r="USV262" s="84"/>
      <c r="USW262" s="84"/>
      <c r="USX262" s="84"/>
      <c r="USY262" s="84"/>
      <c r="USZ262" s="84"/>
      <c r="UTA262" s="84"/>
      <c r="UTB262" s="84"/>
      <c r="UTC262" s="84"/>
      <c r="UTD262" s="84"/>
      <c r="UTE262" s="84"/>
      <c r="UTF262" s="84"/>
      <c r="UTG262" s="84"/>
      <c r="UTH262" s="84"/>
      <c r="UTI262" s="84"/>
      <c r="UTJ262" s="84"/>
      <c r="UTK262" s="84"/>
      <c r="UTL262" s="84"/>
      <c r="UTM262" s="84"/>
      <c r="UTN262" s="84"/>
      <c r="UTO262" s="84"/>
      <c r="UTP262" s="84"/>
      <c r="UTQ262" s="84"/>
      <c r="UTR262" s="84"/>
      <c r="UTS262" s="84"/>
      <c r="UTT262" s="84"/>
      <c r="UTU262" s="84"/>
      <c r="UTV262" s="84"/>
      <c r="UTW262" s="84"/>
      <c r="UTX262" s="84"/>
      <c r="UTY262" s="84"/>
      <c r="UTZ262" s="84"/>
      <c r="UUA262" s="84"/>
      <c r="UUB262" s="84"/>
      <c r="UUC262" s="84"/>
      <c r="UUD262" s="84"/>
      <c r="UUE262" s="84"/>
      <c r="UUF262" s="84"/>
      <c r="UUG262" s="84"/>
      <c r="UUH262" s="84"/>
      <c r="UUI262" s="84"/>
      <c r="UUJ262" s="84"/>
      <c r="UUK262" s="84"/>
      <c r="UUL262" s="84"/>
      <c r="UUM262" s="84"/>
      <c r="UUN262" s="84"/>
      <c r="UUO262" s="84"/>
      <c r="UUP262" s="84"/>
      <c r="UUQ262" s="84"/>
      <c r="UUR262" s="84"/>
      <c r="UUS262" s="84"/>
      <c r="UUT262" s="84"/>
      <c r="UUU262" s="84"/>
      <c r="UUV262" s="84"/>
      <c r="UUW262" s="84"/>
      <c r="UUX262" s="84"/>
      <c r="UUY262" s="84"/>
      <c r="UUZ262" s="84"/>
      <c r="UVA262" s="84"/>
      <c r="UVB262" s="84"/>
      <c r="UVC262" s="84"/>
      <c r="UVD262" s="84"/>
      <c r="UVE262" s="84"/>
      <c r="UVF262" s="84"/>
      <c r="UVG262" s="84"/>
      <c r="UVH262" s="84"/>
      <c r="UVI262" s="84"/>
      <c r="UVJ262" s="84"/>
      <c r="UVK262" s="84"/>
      <c r="UVL262" s="84"/>
      <c r="UVM262" s="84"/>
      <c r="UVN262" s="84"/>
      <c r="UVO262" s="84"/>
      <c r="UVP262" s="84"/>
      <c r="UVQ262" s="84"/>
      <c r="UVR262" s="84"/>
      <c r="UVS262" s="84"/>
      <c r="UVT262" s="84"/>
      <c r="UVU262" s="84"/>
      <c r="UVV262" s="84"/>
      <c r="UVW262" s="84"/>
      <c r="UVX262" s="84"/>
      <c r="UVY262" s="84"/>
      <c r="UVZ262" s="84"/>
      <c r="UWA262" s="84"/>
      <c r="UWB262" s="84"/>
      <c r="UWC262" s="84"/>
      <c r="UWD262" s="84"/>
      <c r="UWE262" s="84"/>
      <c r="UWF262" s="84"/>
      <c r="UWG262" s="84"/>
      <c r="UWH262" s="84"/>
      <c r="UWI262" s="84"/>
      <c r="UWJ262" s="84"/>
      <c r="UWK262" s="84"/>
      <c r="UWL262" s="84"/>
      <c r="UWM262" s="84"/>
      <c r="UWN262" s="84"/>
      <c r="UWO262" s="84"/>
      <c r="UWP262" s="84"/>
      <c r="UWQ262" s="84"/>
      <c r="UWR262" s="84"/>
      <c r="UWS262" s="84"/>
      <c r="UWT262" s="84"/>
      <c r="UWU262" s="84"/>
      <c r="UWV262" s="84"/>
      <c r="UWW262" s="84"/>
      <c r="UWX262" s="84"/>
      <c r="UWY262" s="84"/>
      <c r="UWZ262" s="84"/>
      <c r="UXA262" s="84"/>
      <c r="UXB262" s="84"/>
      <c r="UXC262" s="84"/>
      <c r="UXD262" s="84"/>
      <c r="UXE262" s="84"/>
      <c r="UXF262" s="84"/>
      <c r="UXG262" s="84"/>
      <c r="UXH262" s="84"/>
      <c r="UXI262" s="84"/>
      <c r="UXJ262" s="84"/>
      <c r="UXK262" s="84"/>
      <c r="UXL262" s="84"/>
      <c r="UXM262" s="84"/>
      <c r="UXN262" s="84"/>
      <c r="UXO262" s="84"/>
      <c r="UXP262" s="84"/>
      <c r="UXQ262" s="84"/>
      <c r="UXR262" s="84"/>
      <c r="UXS262" s="84"/>
      <c r="UXT262" s="84"/>
      <c r="UXU262" s="84"/>
      <c r="UXV262" s="84"/>
      <c r="UXW262" s="84"/>
      <c r="UXX262" s="84"/>
      <c r="UXY262" s="84"/>
      <c r="UXZ262" s="84"/>
      <c r="UYA262" s="84"/>
      <c r="UYB262" s="84"/>
      <c r="UYC262" s="84"/>
      <c r="UYD262" s="84"/>
      <c r="UYE262" s="84"/>
      <c r="UYF262" s="84"/>
      <c r="UYG262" s="84"/>
      <c r="UYH262" s="84"/>
      <c r="UYI262" s="84"/>
      <c r="UYJ262" s="84"/>
      <c r="UYK262" s="84"/>
      <c r="UYL262" s="84"/>
      <c r="UYM262" s="84"/>
      <c r="UYN262" s="84"/>
      <c r="UYO262" s="84"/>
      <c r="UYP262" s="84"/>
      <c r="UYQ262" s="84"/>
      <c r="UYR262" s="84"/>
      <c r="UYS262" s="84"/>
      <c r="UYT262" s="84"/>
      <c r="UYU262" s="84"/>
      <c r="UYV262" s="84"/>
      <c r="UYW262" s="84"/>
      <c r="UYX262" s="84"/>
      <c r="UYY262" s="84"/>
      <c r="UYZ262" s="84"/>
      <c r="UZA262" s="84"/>
      <c r="UZB262" s="84"/>
      <c r="UZC262" s="84"/>
      <c r="UZD262" s="84"/>
      <c r="UZE262" s="84"/>
      <c r="UZF262" s="84"/>
      <c r="UZG262" s="84"/>
      <c r="UZH262" s="84"/>
      <c r="UZI262" s="84"/>
      <c r="UZJ262" s="84"/>
      <c r="UZK262" s="84"/>
      <c r="UZL262" s="84"/>
      <c r="UZM262" s="84"/>
      <c r="UZN262" s="84"/>
      <c r="UZO262" s="84"/>
      <c r="UZP262" s="84"/>
      <c r="UZQ262" s="84"/>
      <c r="UZR262" s="84"/>
      <c r="UZS262" s="84"/>
      <c r="UZT262" s="84"/>
      <c r="UZU262" s="84"/>
      <c r="UZV262" s="84"/>
      <c r="UZW262" s="84"/>
      <c r="UZX262" s="84"/>
      <c r="UZY262" s="84"/>
      <c r="UZZ262" s="84"/>
      <c r="VAA262" s="84"/>
      <c r="VAB262" s="84"/>
      <c r="VAC262" s="84"/>
      <c r="VAD262" s="84"/>
      <c r="VAE262" s="84"/>
      <c r="VAF262" s="84"/>
      <c r="VAG262" s="84"/>
      <c r="VAH262" s="84"/>
      <c r="VAI262" s="84"/>
      <c r="VAJ262" s="84"/>
      <c r="VAK262" s="84"/>
      <c r="VAL262" s="84"/>
      <c r="VAM262" s="84"/>
      <c r="VAN262" s="84"/>
      <c r="VAO262" s="84"/>
      <c r="VAP262" s="84"/>
      <c r="VAQ262" s="84"/>
      <c r="VAR262" s="84"/>
      <c r="VAS262" s="84"/>
      <c r="VAT262" s="84"/>
      <c r="VAU262" s="84"/>
      <c r="VAV262" s="84"/>
      <c r="VAW262" s="84"/>
      <c r="VAX262" s="84"/>
      <c r="VAY262" s="84"/>
      <c r="VAZ262" s="84"/>
      <c r="VBA262" s="84"/>
      <c r="VBB262" s="84"/>
      <c r="VBC262" s="84"/>
      <c r="VBD262" s="84"/>
      <c r="VBE262" s="84"/>
      <c r="VBF262" s="84"/>
      <c r="VBG262" s="84"/>
      <c r="VBH262" s="84"/>
      <c r="VBI262" s="84"/>
      <c r="VBJ262" s="84"/>
      <c r="VBK262" s="84"/>
      <c r="VBL262" s="84"/>
      <c r="VBM262" s="84"/>
      <c r="VBN262" s="84"/>
      <c r="VBO262" s="84"/>
      <c r="VBP262" s="84"/>
      <c r="VBQ262" s="84"/>
      <c r="VBR262" s="84"/>
      <c r="VBS262" s="84"/>
      <c r="VBT262" s="84"/>
      <c r="VBU262" s="84"/>
      <c r="VBV262" s="84"/>
      <c r="VBW262" s="84"/>
      <c r="VBX262" s="84"/>
      <c r="VBY262" s="84"/>
      <c r="VBZ262" s="84"/>
      <c r="VCA262" s="84"/>
      <c r="VCB262" s="84"/>
      <c r="VCC262" s="84"/>
      <c r="VCD262" s="84"/>
      <c r="VCE262" s="84"/>
      <c r="VCF262" s="84"/>
      <c r="VCG262" s="84"/>
      <c r="VCH262" s="84"/>
      <c r="VCI262" s="84"/>
      <c r="VCJ262" s="84"/>
      <c r="VCK262" s="84"/>
      <c r="VCL262" s="84"/>
      <c r="VCM262" s="84"/>
      <c r="VCN262" s="84"/>
      <c r="VCO262" s="84"/>
      <c r="VCP262" s="84"/>
      <c r="VCQ262" s="84"/>
      <c r="VCR262" s="84"/>
      <c r="VCS262" s="84"/>
      <c r="VCT262" s="84"/>
      <c r="VCU262" s="84"/>
      <c r="VCV262" s="84"/>
      <c r="VCW262" s="84"/>
      <c r="VCX262" s="84"/>
      <c r="VCY262" s="84"/>
      <c r="VCZ262" s="84"/>
      <c r="VDA262" s="84"/>
      <c r="VDB262" s="84"/>
      <c r="VDC262" s="84"/>
      <c r="VDD262" s="84"/>
      <c r="VDE262" s="84"/>
      <c r="VDF262" s="84"/>
      <c r="VDG262" s="84"/>
      <c r="VDH262" s="84"/>
      <c r="VDI262" s="84"/>
      <c r="VDJ262" s="84"/>
      <c r="VDK262" s="84"/>
      <c r="VDL262" s="84"/>
      <c r="VDM262" s="84"/>
      <c r="VDN262" s="84"/>
      <c r="VDO262" s="84"/>
      <c r="VDP262" s="84"/>
      <c r="VDQ262" s="84"/>
      <c r="VDR262" s="84"/>
      <c r="VDS262" s="84"/>
      <c r="VDT262" s="84"/>
      <c r="VDU262" s="84"/>
      <c r="VDV262" s="84"/>
      <c r="VDW262" s="84"/>
      <c r="VDX262" s="84"/>
      <c r="VDY262" s="84"/>
      <c r="VDZ262" s="84"/>
      <c r="VEA262" s="84"/>
      <c r="VEB262" s="84"/>
      <c r="VEC262" s="84"/>
      <c r="VED262" s="84"/>
      <c r="VEE262" s="84"/>
      <c r="VEF262" s="84"/>
      <c r="VEG262" s="84"/>
      <c r="VEH262" s="84"/>
      <c r="VEI262" s="84"/>
      <c r="VEJ262" s="84"/>
      <c r="VEK262" s="84"/>
      <c r="VEL262" s="84"/>
      <c r="VEM262" s="84"/>
      <c r="VEN262" s="84"/>
      <c r="VEO262" s="84"/>
      <c r="VEP262" s="84"/>
      <c r="VEQ262" s="84"/>
      <c r="VER262" s="84"/>
      <c r="VES262" s="84"/>
      <c r="VET262" s="84"/>
      <c r="VEU262" s="84"/>
      <c r="VEV262" s="84"/>
      <c r="VEW262" s="84"/>
      <c r="VEX262" s="84"/>
      <c r="VEY262" s="84"/>
      <c r="VEZ262" s="84"/>
      <c r="VFA262" s="84"/>
      <c r="VFB262" s="84"/>
      <c r="VFC262" s="84"/>
      <c r="VFD262" s="84"/>
      <c r="VFE262" s="84"/>
      <c r="VFF262" s="84"/>
      <c r="VFG262" s="84"/>
      <c r="VFH262" s="84"/>
      <c r="VFI262" s="84"/>
      <c r="VFJ262" s="84"/>
      <c r="VFK262" s="84"/>
      <c r="VFL262" s="84"/>
      <c r="VFM262" s="84"/>
      <c r="VFN262" s="84"/>
      <c r="VFO262" s="84"/>
      <c r="VFP262" s="84"/>
      <c r="VFQ262" s="84"/>
      <c r="VFR262" s="84"/>
      <c r="VFS262" s="84"/>
      <c r="VFT262" s="84"/>
      <c r="VFU262" s="84"/>
      <c r="VFV262" s="84"/>
      <c r="VFW262" s="84"/>
      <c r="VFX262" s="84"/>
      <c r="VFY262" s="84"/>
      <c r="VFZ262" s="84"/>
      <c r="VGA262" s="84"/>
      <c r="VGB262" s="84"/>
      <c r="VGC262" s="84"/>
      <c r="VGD262" s="84"/>
      <c r="VGE262" s="84"/>
      <c r="VGF262" s="84"/>
      <c r="VGG262" s="84"/>
      <c r="VGH262" s="84"/>
      <c r="VGI262" s="84"/>
      <c r="VGJ262" s="84"/>
      <c r="VGK262" s="84"/>
      <c r="VGL262" s="84"/>
      <c r="VGM262" s="84"/>
      <c r="VGN262" s="84"/>
      <c r="VGO262" s="84"/>
      <c r="VGP262" s="84"/>
      <c r="VGQ262" s="84"/>
      <c r="VGR262" s="84"/>
      <c r="VGS262" s="84"/>
      <c r="VGT262" s="84"/>
      <c r="VGU262" s="84"/>
      <c r="VGV262" s="84"/>
      <c r="VGW262" s="84"/>
      <c r="VGX262" s="84"/>
      <c r="VGY262" s="84"/>
      <c r="VGZ262" s="84"/>
      <c r="VHA262" s="84"/>
      <c r="VHB262" s="84"/>
      <c r="VHC262" s="84"/>
      <c r="VHD262" s="84"/>
      <c r="VHE262" s="84"/>
      <c r="VHF262" s="84"/>
      <c r="VHG262" s="84"/>
      <c r="VHH262" s="84"/>
      <c r="VHI262" s="84"/>
      <c r="VHJ262" s="84"/>
      <c r="VHK262" s="84"/>
      <c r="VHL262" s="84"/>
      <c r="VHM262" s="84"/>
      <c r="VHN262" s="84"/>
      <c r="VHO262" s="84"/>
      <c r="VHP262" s="84"/>
      <c r="VHQ262" s="84"/>
      <c r="VHR262" s="84"/>
      <c r="VHS262" s="84"/>
      <c r="VHT262" s="84"/>
      <c r="VHU262" s="84"/>
      <c r="VHV262" s="84"/>
      <c r="VHW262" s="84"/>
      <c r="VHX262" s="84"/>
      <c r="VHY262" s="84"/>
      <c r="VHZ262" s="84"/>
      <c r="VIA262" s="84"/>
      <c r="VIB262" s="84"/>
      <c r="VIC262" s="84"/>
      <c r="VID262" s="84"/>
      <c r="VIE262" s="84"/>
      <c r="VIF262" s="84"/>
      <c r="VIG262" s="84"/>
      <c r="VIH262" s="84"/>
      <c r="VII262" s="84"/>
      <c r="VIJ262" s="84"/>
      <c r="VIK262" s="84"/>
      <c r="VIL262" s="84"/>
      <c r="VIM262" s="84"/>
      <c r="VIN262" s="84"/>
      <c r="VIO262" s="84"/>
      <c r="VIP262" s="84"/>
      <c r="VIQ262" s="84"/>
      <c r="VIR262" s="84"/>
      <c r="VIS262" s="84"/>
      <c r="VIT262" s="84"/>
      <c r="VIU262" s="84"/>
      <c r="VIV262" s="84"/>
      <c r="VIW262" s="84"/>
      <c r="VIX262" s="84"/>
      <c r="VIY262" s="84"/>
      <c r="VIZ262" s="84"/>
      <c r="VJA262" s="84"/>
      <c r="VJB262" s="84"/>
      <c r="VJC262" s="84"/>
      <c r="VJD262" s="84"/>
      <c r="VJE262" s="84"/>
      <c r="VJF262" s="84"/>
      <c r="VJG262" s="84"/>
      <c r="VJH262" s="84"/>
      <c r="VJI262" s="84"/>
      <c r="VJJ262" s="84"/>
      <c r="VJK262" s="84"/>
      <c r="VJL262" s="84"/>
      <c r="VJM262" s="84"/>
      <c r="VJN262" s="84"/>
      <c r="VJO262" s="84"/>
      <c r="VJP262" s="84"/>
      <c r="VJQ262" s="84"/>
      <c r="VJR262" s="84"/>
      <c r="VJS262" s="84"/>
      <c r="VJT262" s="84"/>
      <c r="VJU262" s="84"/>
      <c r="VJV262" s="84"/>
      <c r="VJW262" s="84"/>
      <c r="VJX262" s="84"/>
      <c r="VJY262" s="84"/>
      <c r="VJZ262" s="84"/>
      <c r="VKA262" s="84"/>
      <c r="VKB262" s="84"/>
      <c r="VKC262" s="84"/>
      <c r="VKD262" s="84"/>
      <c r="VKE262" s="84"/>
      <c r="VKF262" s="84"/>
      <c r="VKG262" s="84"/>
      <c r="VKH262" s="84"/>
      <c r="VKI262" s="84"/>
      <c r="VKJ262" s="84"/>
      <c r="VKK262" s="84"/>
      <c r="VKL262" s="84"/>
      <c r="VKM262" s="84"/>
      <c r="VKN262" s="84"/>
      <c r="VKO262" s="84"/>
      <c r="VKP262" s="84"/>
      <c r="VKQ262" s="84"/>
      <c r="VKR262" s="84"/>
      <c r="VKS262" s="84"/>
      <c r="VKT262" s="84"/>
      <c r="VKU262" s="84"/>
      <c r="VKV262" s="84"/>
      <c r="VKW262" s="84"/>
      <c r="VKX262" s="84"/>
      <c r="VKY262" s="84"/>
      <c r="VKZ262" s="84"/>
      <c r="VLA262" s="84"/>
      <c r="VLB262" s="84"/>
      <c r="VLC262" s="84"/>
      <c r="VLD262" s="84"/>
      <c r="VLE262" s="84"/>
      <c r="VLF262" s="84"/>
      <c r="VLG262" s="84"/>
      <c r="VLH262" s="84"/>
      <c r="VLI262" s="84"/>
      <c r="VLJ262" s="84"/>
      <c r="VLK262" s="84"/>
      <c r="VLL262" s="84"/>
      <c r="VLM262" s="84"/>
      <c r="VLN262" s="84"/>
      <c r="VLO262" s="84"/>
      <c r="VLP262" s="84"/>
      <c r="VLQ262" s="84"/>
      <c r="VLR262" s="84"/>
      <c r="VLS262" s="84"/>
      <c r="VLT262" s="84"/>
      <c r="VLU262" s="84"/>
      <c r="VLV262" s="84"/>
      <c r="VLW262" s="84"/>
      <c r="VLX262" s="84"/>
      <c r="VLY262" s="84"/>
      <c r="VLZ262" s="84"/>
      <c r="VMA262" s="84"/>
      <c r="VMB262" s="84"/>
      <c r="VMC262" s="84"/>
      <c r="VMD262" s="84"/>
      <c r="VME262" s="84"/>
      <c r="VMF262" s="84"/>
      <c r="VMG262" s="84"/>
      <c r="VMH262" s="84"/>
      <c r="VMI262" s="84"/>
      <c r="VMJ262" s="84"/>
      <c r="VMK262" s="84"/>
      <c r="VML262" s="84"/>
      <c r="VMM262" s="84"/>
      <c r="VMN262" s="84"/>
      <c r="VMO262" s="84"/>
      <c r="VMP262" s="84"/>
      <c r="VMQ262" s="84"/>
      <c r="VMR262" s="84"/>
      <c r="VMS262" s="84"/>
      <c r="VMT262" s="84"/>
      <c r="VMU262" s="84"/>
      <c r="VMV262" s="84"/>
      <c r="VMW262" s="84"/>
      <c r="VMX262" s="84"/>
      <c r="VMY262" s="84"/>
      <c r="VMZ262" s="84"/>
      <c r="VNA262" s="84"/>
      <c r="VNB262" s="84"/>
      <c r="VNC262" s="84"/>
      <c r="VND262" s="84"/>
      <c r="VNE262" s="84"/>
      <c r="VNF262" s="84"/>
      <c r="VNG262" s="84"/>
      <c r="VNH262" s="84"/>
      <c r="VNI262" s="84"/>
      <c r="VNJ262" s="84"/>
      <c r="VNK262" s="84"/>
      <c r="VNL262" s="84"/>
      <c r="VNM262" s="84"/>
      <c r="VNN262" s="84"/>
      <c r="VNO262" s="84"/>
      <c r="VNP262" s="84"/>
      <c r="VNQ262" s="84"/>
      <c r="VNR262" s="84"/>
      <c r="VNS262" s="84"/>
      <c r="VNT262" s="84"/>
      <c r="VNU262" s="84"/>
      <c r="VNV262" s="84"/>
      <c r="VNW262" s="84"/>
      <c r="VNX262" s="84"/>
      <c r="VNY262" s="84"/>
      <c r="VNZ262" s="84"/>
      <c r="VOA262" s="84"/>
      <c r="VOB262" s="84"/>
      <c r="VOC262" s="84"/>
      <c r="VOD262" s="84"/>
      <c r="VOE262" s="84"/>
      <c r="VOF262" s="84"/>
      <c r="VOG262" s="84"/>
      <c r="VOH262" s="84"/>
      <c r="VOI262" s="84"/>
      <c r="VOJ262" s="84"/>
      <c r="VOK262" s="84"/>
      <c r="VOL262" s="84"/>
      <c r="VOM262" s="84"/>
      <c r="VON262" s="84"/>
      <c r="VOO262" s="84"/>
      <c r="VOP262" s="84"/>
      <c r="VOQ262" s="84"/>
      <c r="VOR262" s="84"/>
      <c r="VOS262" s="84"/>
      <c r="VOT262" s="84"/>
      <c r="VOU262" s="84"/>
      <c r="VOV262" s="84"/>
      <c r="VOW262" s="84"/>
      <c r="VOX262" s="84"/>
      <c r="VOY262" s="84"/>
      <c r="VOZ262" s="84"/>
      <c r="VPA262" s="84"/>
      <c r="VPB262" s="84"/>
      <c r="VPC262" s="84"/>
      <c r="VPD262" s="84"/>
      <c r="VPE262" s="84"/>
      <c r="VPF262" s="84"/>
      <c r="VPG262" s="84"/>
      <c r="VPH262" s="84"/>
      <c r="VPI262" s="84"/>
      <c r="VPJ262" s="84"/>
      <c r="VPK262" s="84"/>
      <c r="VPL262" s="84"/>
      <c r="VPM262" s="84"/>
      <c r="VPN262" s="84"/>
      <c r="VPO262" s="84"/>
      <c r="VPP262" s="84"/>
      <c r="VPQ262" s="84"/>
      <c r="VPR262" s="84"/>
      <c r="VPS262" s="84"/>
      <c r="VPT262" s="84"/>
      <c r="VPU262" s="84"/>
      <c r="VPV262" s="84"/>
      <c r="VPW262" s="84"/>
      <c r="VPX262" s="84"/>
      <c r="VPY262" s="84"/>
      <c r="VPZ262" s="84"/>
      <c r="VQA262" s="84"/>
      <c r="VQB262" s="84"/>
      <c r="VQC262" s="84"/>
      <c r="VQD262" s="84"/>
      <c r="VQE262" s="84"/>
      <c r="VQF262" s="84"/>
      <c r="VQG262" s="84"/>
      <c r="VQH262" s="84"/>
      <c r="VQI262" s="84"/>
      <c r="VQJ262" s="84"/>
      <c r="VQK262" s="84"/>
      <c r="VQL262" s="84"/>
      <c r="VQM262" s="84"/>
      <c r="VQN262" s="84"/>
      <c r="VQO262" s="84"/>
      <c r="VQP262" s="84"/>
      <c r="VQQ262" s="84"/>
      <c r="VQR262" s="84"/>
      <c r="VQS262" s="84"/>
      <c r="VQT262" s="84"/>
      <c r="VQU262" s="84"/>
      <c r="VQV262" s="84"/>
      <c r="VQW262" s="84"/>
      <c r="VQX262" s="84"/>
      <c r="VQY262" s="84"/>
      <c r="VQZ262" s="84"/>
      <c r="VRA262" s="84"/>
      <c r="VRB262" s="84"/>
      <c r="VRC262" s="84"/>
      <c r="VRD262" s="84"/>
      <c r="VRE262" s="84"/>
      <c r="VRF262" s="84"/>
      <c r="VRG262" s="84"/>
      <c r="VRH262" s="84"/>
      <c r="VRI262" s="84"/>
      <c r="VRJ262" s="84"/>
      <c r="VRK262" s="84"/>
      <c r="VRL262" s="84"/>
      <c r="VRM262" s="84"/>
      <c r="VRN262" s="84"/>
      <c r="VRO262" s="84"/>
      <c r="VRP262" s="84"/>
      <c r="VRQ262" s="84"/>
      <c r="VRR262" s="84"/>
      <c r="VRS262" s="84"/>
      <c r="VRT262" s="84"/>
      <c r="VRU262" s="84"/>
      <c r="VRV262" s="84"/>
      <c r="VRW262" s="84"/>
      <c r="VRX262" s="84"/>
      <c r="VRY262" s="84"/>
      <c r="VRZ262" s="84"/>
      <c r="VSA262" s="84"/>
      <c r="VSB262" s="84"/>
      <c r="VSC262" s="84"/>
      <c r="VSD262" s="84"/>
      <c r="VSE262" s="84"/>
      <c r="VSF262" s="84"/>
      <c r="VSG262" s="84"/>
      <c r="VSH262" s="84"/>
      <c r="VSI262" s="84"/>
      <c r="VSJ262" s="84"/>
      <c r="VSK262" s="84"/>
      <c r="VSL262" s="84"/>
      <c r="VSM262" s="84"/>
      <c r="VSN262" s="84"/>
      <c r="VSO262" s="84"/>
      <c r="VSP262" s="84"/>
      <c r="VSQ262" s="84"/>
      <c r="VSR262" s="84"/>
      <c r="VSS262" s="84"/>
      <c r="VST262" s="84"/>
      <c r="VSU262" s="84"/>
      <c r="VSV262" s="84"/>
      <c r="VSW262" s="84"/>
      <c r="VSX262" s="84"/>
      <c r="VSY262" s="84"/>
      <c r="VSZ262" s="84"/>
      <c r="VTA262" s="84"/>
      <c r="VTB262" s="84"/>
      <c r="VTC262" s="84"/>
      <c r="VTD262" s="84"/>
      <c r="VTE262" s="84"/>
      <c r="VTF262" s="84"/>
      <c r="VTG262" s="84"/>
      <c r="VTH262" s="84"/>
      <c r="VTI262" s="84"/>
      <c r="VTJ262" s="84"/>
      <c r="VTK262" s="84"/>
      <c r="VTL262" s="84"/>
      <c r="VTM262" s="84"/>
      <c r="VTN262" s="84"/>
      <c r="VTO262" s="84"/>
      <c r="VTP262" s="84"/>
      <c r="VTQ262" s="84"/>
      <c r="VTR262" s="84"/>
      <c r="VTS262" s="84"/>
      <c r="VTT262" s="84"/>
      <c r="VTU262" s="84"/>
      <c r="VTV262" s="84"/>
      <c r="VTW262" s="84"/>
      <c r="VTX262" s="84"/>
      <c r="VTY262" s="84"/>
      <c r="VTZ262" s="84"/>
      <c r="VUA262" s="84"/>
      <c r="VUB262" s="84"/>
      <c r="VUC262" s="84"/>
      <c r="VUD262" s="84"/>
      <c r="VUE262" s="84"/>
      <c r="VUF262" s="84"/>
      <c r="VUG262" s="84"/>
      <c r="VUH262" s="84"/>
      <c r="VUI262" s="84"/>
      <c r="VUJ262" s="84"/>
      <c r="VUK262" s="84"/>
      <c r="VUL262" s="84"/>
      <c r="VUM262" s="84"/>
      <c r="VUN262" s="84"/>
      <c r="VUO262" s="84"/>
      <c r="VUP262" s="84"/>
      <c r="VUQ262" s="84"/>
      <c r="VUR262" s="84"/>
      <c r="VUS262" s="84"/>
      <c r="VUT262" s="84"/>
      <c r="VUU262" s="84"/>
      <c r="VUV262" s="84"/>
      <c r="VUW262" s="84"/>
      <c r="VUX262" s="84"/>
      <c r="VUY262" s="84"/>
      <c r="VUZ262" s="84"/>
      <c r="VVA262" s="84"/>
      <c r="VVB262" s="84"/>
      <c r="VVC262" s="84"/>
      <c r="VVD262" s="84"/>
      <c r="VVE262" s="84"/>
      <c r="VVF262" s="84"/>
      <c r="VVG262" s="84"/>
      <c r="VVH262" s="84"/>
      <c r="VVI262" s="84"/>
      <c r="VVJ262" s="84"/>
      <c r="VVK262" s="84"/>
      <c r="VVL262" s="84"/>
      <c r="VVM262" s="84"/>
      <c r="VVN262" s="84"/>
      <c r="VVO262" s="84"/>
      <c r="VVP262" s="84"/>
      <c r="VVQ262" s="84"/>
      <c r="VVR262" s="84"/>
      <c r="VVS262" s="84"/>
      <c r="VVT262" s="84"/>
      <c r="VVU262" s="84"/>
      <c r="VVV262" s="84"/>
      <c r="VVW262" s="84"/>
      <c r="VVX262" s="84"/>
      <c r="VVY262" s="84"/>
      <c r="VVZ262" s="84"/>
      <c r="VWA262" s="84"/>
      <c r="VWB262" s="84"/>
      <c r="VWC262" s="84"/>
      <c r="VWD262" s="84"/>
      <c r="VWE262" s="84"/>
      <c r="VWF262" s="84"/>
      <c r="VWG262" s="84"/>
      <c r="VWH262" s="84"/>
      <c r="VWI262" s="84"/>
      <c r="VWJ262" s="84"/>
      <c r="VWK262" s="84"/>
      <c r="VWL262" s="84"/>
      <c r="VWM262" s="84"/>
      <c r="VWN262" s="84"/>
      <c r="VWO262" s="84"/>
      <c r="VWP262" s="84"/>
      <c r="VWQ262" s="84"/>
      <c r="VWR262" s="84"/>
      <c r="VWS262" s="84"/>
      <c r="VWT262" s="84"/>
      <c r="VWU262" s="84"/>
      <c r="VWV262" s="84"/>
      <c r="VWW262" s="84"/>
      <c r="VWX262" s="84"/>
      <c r="VWY262" s="84"/>
      <c r="VWZ262" s="84"/>
      <c r="VXA262" s="84"/>
      <c r="VXB262" s="84"/>
      <c r="VXC262" s="84"/>
      <c r="VXD262" s="84"/>
      <c r="VXE262" s="84"/>
      <c r="VXF262" s="84"/>
      <c r="VXG262" s="84"/>
      <c r="VXH262" s="84"/>
      <c r="VXI262" s="84"/>
      <c r="VXJ262" s="84"/>
      <c r="VXK262" s="84"/>
      <c r="VXL262" s="84"/>
      <c r="VXM262" s="84"/>
      <c r="VXN262" s="84"/>
      <c r="VXO262" s="84"/>
      <c r="VXP262" s="84"/>
      <c r="VXQ262" s="84"/>
      <c r="VXR262" s="84"/>
      <c r="VXS262" s="84"/>
      <c r="VXT262" s="84"/>
      <c r="VXU262" s="84"/>
      <c r="VXV262" s="84"/>
      <c r="VXW262" s="84"/>
      <c r="VXX262" s="84"/>
      <c r="VXY262" s="84"/>
      <c r="VXZ262" s="84"/>
      <c r="VYA262" s="84"/>
      <c r="VYB262" s="84"/>
      <c r="VYC262" s="84"/>
      <c r="VYD262" s="84"/>
      <c r="VYE262" s="84"/>
      <c r="VYF262" s="84"/>
      <c r="VYG262" s="84"/>
      <c r="VYH262" s="84"/>
      <c r="VYI262" s="84"/>
      <c r="VYJ262" s="84"/>
      <c r="VYK262" s="84"/>
      <c r="VYL262" s="84"/>
      <c r="VYM262" s="84"/>
      <c r="VYN262" s="84"/>
      <c r="VYO262" s="84"/>
      <c r="VYP262" s="84"/>
      <c r="VYQ262" s="84"/>
      <c r="VYR262" s="84"/>
      <c r="VYS262" s="84"/>
      <c r="VYT262" s="84"/>
      <c r="VYU262" s="84"/>
      <c r="VYV262" s="84"/>
      <c r="VYW262" s="84"/>
      <c r="VYX262" s="84"/>
      <c r="VYY262" s="84"/>
      <c r="VYZ262" s="84"/>
      <c r="VZA262" s="84"/>
      <c r="VZB262" s="84"/>
      <c r="VZC262" s="84"/>
      <c r="VZD262" s="84"/>
      <c r="VZE262" s="84"/>
      <c r="VZF262" s="84"/>
      <c r="VZG262" s="84"/>
      <c r="VZH262" s="84"/>
      <c r="VZI262" s="84"/>
      <c r="VZJ262" s="84"/>
      <c r="VZK262" s="84"/>
      <c r="VZL262" s="84"/>
      <c r="VZM262" s="84"/>
      <c r="VZN262" s="84"/>
      <c r="VZO262" s="84"/>
      <c r="VZP262" s="84"/>
      <c r="VZQ262" s="84"/>
      <c r="VZR262" s="84"/>
      <c r="VZS262" s="84"/>
      <c r="VZT262" s="84"/>
      <c r="VZU262" s="84"/>
      <c r="VZV262" s="84"/>
      <c r="VZW262" s="84"/>
      <c r="VZX262" s="84"/>
      <c r="VZY262" s="84"/>
      <c r="VZZ262" s="84"/>
      <c r="WAA262" s="84"/>
      <c r="WAB262" s="84"/>
      <c r="WAC262" s="84"/>
      <c r="WAD262" s="84"/>
      <c r="WAE262" s="84"/>
      <c r="WAF262" s="84"/>
      <c r="WAG262" s="84"/>
      <c r="WAH262" s="84"/>
      <c r="WAI262" s="84"/>
      <c r="WAJ262" s="84"/>
      <c r="WAK262" s="84"/>
      <c r="WAL262" s="84"/>
      <c r="WAM262" s="84"/>
      <c r="WAN262" s="84"/>
      <c r="WAO262" s="84"/>
      <c r="WAP262" s="84"/>
      <c r="WAQ262" s="84"/>
      <c r="WAR262" s="84"/>
      <c r="WAS262" s="84"/>
      <c r="WAT262" s="84"/>
      <c r="WAU262" s="84"/>
      <c r="WAV262" s="84"/>
      <c r="WAW262" s="84"/>
      <c r="WAX262" s="84"/>
      <c r="WAY262" s="84"/>
      <c r="WAZ262" s="84"/>
      <c r="WBA262" s="84"/>
      <c r="WBB262" s="84"/>
      <c r="WBC262" s="84"/>
      <c r="WBD262" s="84"/>
      <c r="WBE262" s="84"/>
      <c r="WBF262" s="84"/>
      <c r="WBG262" s="84"/>
      <c r="WBH262" s="84"/>
      <c r="WBI262" s="84"/>
      <c r="WBJ262" s="84"/>
      <c r="WBK262" s="84"/>
      <c r="WBL262" s="84"/>
      <c r="WBM262" s="84"/>
      <c r="WBN262" s="84"/>
      <c r="WBO262" s="84"/>
      <c r="WBP262" s="84"/>
      <c r="WBQ262" s="84"/>
      <c r="WBR262" s="84"/>
      <c r="WBS262" s="84"/>
      <c r="WBT262" s="84"/>
      <c r="WBU262" s="84"/>
      <c r="WBV262" s="84"/>
      <c r="WBW262" s="84"/>
      <c r="WBX262" s="84"/>
      <c r="WBY262" s="84"/>
      <c r="WBZ262" s="84"/>
      <c r="WCA262" s="84"/>
      <c r="WCB262" s="84"/>
      <c r="WCC262" s="84"/>
      <c r="WCD262" s="84"/>
      <c r="WCE262" s="84"/>
      <c r="WCF262" s="84"/>
      <c r="WCG262" s="84"/>
      <c r="WCH262" s="84"/>
      <c r="WCI262" s="84"/>
      <c r="WCJ262" s="84"/>
      <c r="WCK262" s="84"/>
      <c r="WCL262" s="84"/>
      <c r="WCM262" s="84"/>
      <c r="WCN262" s="84"/>
      <c r="WCO262" s="84"/>
      <c r="WCP262" s="84"/>
      <c r="WCQ262" s="84"/>
      <c r="WCR262" s="84"/>
      <c r="WCS262" s="84"/>
      <c r="WCT262" s="84"/>
      <c r="WCU262" s="84"/>
      <c r="WCV262" s="84"/>
      <c r="WCW262" s="84"/>
      <c r="WCX262" s="84"/>
      <c r="WCY262" s="84"/>
      <c r="WCZ262" s="84"/>
      <c r="WDA262" s="84"/>
      <c r="WDB262" s="84"/>
      <c r="WDC262" s="84"/>
      <c r="WDD262" s="84"/>
      <c r="WDE262" s="84"/>
      <c r="WDF262" s="84"/>
      <c r="WDG262" s="84"/>
      <c r="WDH262" s="84"/>
      <c r="WDI262" s="84"/>
      <c r="WDJ262" s="84"/>
      <c r="WDK262" s="84"/>
      <c r="WDL262" s="84"/>
      <c r="WDM262" s="84"/>
      <c r="WDN262" s="84"/>
      <c r="WDO262" s="84"/>
      <c r="WDP262" s="84"/>
      <c r="WDQ262" s="84"/>
      <c r="WDR262" s="84"/>
      <c r="WDS262" s="84"/>
      <c r="WDT262" s="84"/>
      <c r="WDU262" s="84"/>
      <c r="WDV262" s="84"/>
      <c r="WDW262" s="84"/>
      <c r="WDX262" s="84"/>
      <c r="WDY262" s="84"/>
      <c r="WDZ262" s="84"/>
      <c r="WEA262" s="84"/>
      <c r="WEB262" s="84"/>
      <c r="WEC262" s="84"/>
      <c r="WED262" s="84"/>
      <c r="WEE262" s="84"/>
      <c r="WEF262" s="84"/>
      <c r="WEG262" s="84"/>
      <c r="WEH262" s="84"/>
      <c r="WEI262" s="84"/>
      <c r="WEJ262" s="84"/>
      <c r="WEK262" s="84"/>
      <c r="WEL262" s="84"/>
      <c r="WEM262" s="84"/>
      <c r="WEN262" s="84"/>
      <c r="WEO262" s="84"/>
      <c r="WEP262" s="84"/>
      <c r="WEQ262" s="84"/>
      <c r="WER262" s="84"/>
      <c r="WES262" s="84"/>
      <c r="WET262" s="84"/>
      <c r="WEU262" s="84"/>
      <c r="WEV262" s="84"/>
      <c r="WEW262" s="84"/>
      <c r="WEX262" s="84"/>
      <c r="WEY262" s="84"/>
      <c r="WEZ262" s="84"/>
      <c r="WFA262" s="84"/>
      <c r="WFB262" s="84"/>
      <c r="WFC262" s="84"/>
      <c r="WFD262" s="84"/>
      <c r="WFE262" s="84"/>
      <c r="WFF262" s="84"/>
      <c r="WFG262" s="84"/>
      <c r="WFH262" s="84"/>
      <c r="WFI262" s="84"/>
      <c r="WFJ262" s="84"/>
      <c r="WFK262" s="84"/>
      <c r="WFL262" s="84"/>
      <c r="WFM262" s="84"/>
      <c r="WFN262" s="84"/>
      <c r="WFO262" s="84"/>
      <c r="WFP262" s="84"/>
      <c r="WFQ262" s="84"/>
      <c r="WFR262" s="84"/>
      <c r="WFS262" s="84"/>
      <c r="WFT262" s="84"/>
      <c r="WFU262" s="84"/>
      <c r="WFV262" s="84"/>
      <c r="WFW262" s="84"/>
      <c r="WFX262" s="84"/>
      <c r="WFY262" s="84"/>
      <c r="WFZ262" s="84"/>
      <c r="WGA262" s="84"/>
      <c r="WGB262" s="84"/>
      <c r="WGC262" s="84"/>
      <c r="WGD262" s="84"/>
      <c r="WGE262" s="84"/>
      <c r="WGF262" s="84"/>
      <c r="WGG262" s="84"/>
      <c r="WGH262" s="84"/>
      <c r="WGI262" s="84"/>
      <c r="WGJ262" s="84"/>
      <c r="WGK262" s="84"/>
      <c r="WGL262" s="84"/>
      <c r="WGM262" s="84"/>
      <c r="WGN262" s="84"/>
      <c r="WGO262" s="84"/>
      <c r="WGP262" s="84"/>
      <c r="WGQ262" s="84"/>
      <c r="WGR262" s="84"/>
      <c r="WGS262" s="84"/>
      <c r="WGT262" s="84"/>
      <c r="WGU262" s="84"/>
      <c r="WGV262" s="84"/>
      <c r="WGW262" s="84"/>
      <c r="WGX262" s="84"/>
      <c r="WGY262" s="84"/>
      <c r="WGZ262" s="84"/>
      <c r="WHA262" s="84"/>
      <c r="WHB262" s="84"/>
      <c r="WHC262" s="84"/>
      <c r="WHD262" s="84"/>
      <c r="WHE262" s="84"/>
      <c r="WHF262" s="84"/>
      <c r="WHG262" s="84"/>
      <c r="WHH262" s="84"/>
      <c r="WHI262" s="84"/>
      <c r="WHJ262" s="84"/>
      <c r="WHK262" s="84"/>
      <c r="WHL262" s="84"/>
      <c r="WHM262" s="84"/>
      <c r="WHN262" s="84"/>
      <c r="WHO262" s="84"/>
      <c r="WHP262" s="84"/>
      <c r="WHQ262" s="84"/>
      <c r="WHR262" s="84"/>
      <c r="WHS262" s="84"/>
      <c r="WHT262" s="84"/>
      <c r="WHU262" s="84"/>
      <c r="WHV262" s="84"/>
      <c r="WHW262" s="84"/>
      <c r="WHX262" s="84"/>
      <c r="WHY262" s="84"/>
      <c r="WHZ262" s="84"/>
      <c r="WIA262" s="84"/>
      <c r="WIB262" s="84"/>
      <c r="WIC262" s="84"/>
      <c r="WID262" s="84"/>
      <c r="WIE262" s="84"/>
      <c r="WIF262" s="84"/>
      <c r="WIG262" s="84"/>
      <c r="WIH262" s="84"/>
      <c r="WII262" s="84"/>
      <c r="WIJ262" s="84"/>
      <c r="WIK262" s="84"/>
      <c r="WIL262" s="84"/>
      <c r="WIM262" s="84"/>
      <c r="WIN262" s="84"/>
      <c r="WIO262" s="84"/>
      <c r="WIP262" s="84"/>
      <c r="WIQ262" s="84"/>
      <c r="WIR262" s="84"/>
      <c r="WIS262" s="84"/>
      <c r="WIT262" s="84"/>
      <c r="WIU262" s="84"/>
      <c r="WIV262" s="84"/>
      <c r="WIW262" s="84"/>
      <c r="WIX262" s="84"/>
      <c r="WIY262" s="84"/>
      <c r="WIZ262" s="84"/>
      <c r="WJA262" s="84"/>
      <c r="WJB262" s="84"/>
      <c r="WJC262" s="84"/>
      <c r="WJD262" s="84"/>
      <c r="WJE262" s="84"/>
      <c r="WJF262" s="84"/>
      <c r="WJG262" s="84"/>
      <c r="WJH262" s="84"/>
      <c r="WJI262" s="84"/>
      <c r="WJJ262" s="84"/>
      <c r="WJK262" s="84"/>
      <c r="WJL262" s="84"/>
      <c r="WJM262" s="84"/>
      <c r="WJN262" s="84"/>
      <c r="WJO262" s="84"/>
      <c r="WJP262" s="84"/>
      <c r="WJQ262" s="84"/>
      <c r="WJR262" s="84"/>
      <c r="WJS262" s="84"/>
      <c r="WJT262" s="84"/>
      <c r="WJU262" s="84"/>
      <c r="WJV262" s="84"/>
      <c r="WJW262" s="84"/>
      <c r="WJX262" s="84"/>
      <c r="WJY262" s="84"/>
      <c r="WJZ262" s="84"/>
      <c r="WKA262" s="84"/>
      <c r="WKB262" s="84"/>
      <c r="WKC262" s="84"/>
      <c r="WKD262" s="84"/>
      <c r="WKE262" s="84"/>
      <c r="WKF262" s="84"/>
      <c r="WKG262" s="84"/>
      <c r="WKH262" s="84"/>
      <c r="WKI262" s="84"/>
      <c r="WKJ262" s="84"/>
      <c r="WKK262" s="84"/>
      <c r="WKL262" s="84"/>
      <c r="WKM262" s="84"/>
      <c r="WKN262" s="84"/>
      <c r="WKO262" s="84"/>
      <c r="WKP262" s="84"/>
      <c r="WKQ262" s="84"/>
      <c r="WKR262" s="84"/>
      <c r="WKS262" s="84"/>
      <c r="WKT262" s="84"/>
      <c r="WKU262" s="84"/>
      <c r="WKV262" s="84"/>
      <c r="WKW262" s="84"/>
      <c r="WKX262" s="84"/>
      <c r="WKY262" s="84"/>
      <c r="WKZ262" s="84"/>
      <c r="WLA262" s="84"/>
      <c r="WLB262" s="84"/>
      <c r="WLC262" s="84"/>
      <c r="WLD262" s="84"/>
      <c r="WLE262" s="84"/>
      <c r="WLF262" s="84"/>
      <c r="WLG262" s="84"/>
      <c r="WLH262" s="84"/>
      <c r="WLI262" s="84"/>
      <c r="WLJ262" s="84"/>
      <c r="WLK262" s="84"/>
      <c r="WLL262" s="84"/>
      <c r="WLM262" s="84"/>
      <c r="WLN262" s="84"/>
      <c r="WLO262" s="84"/>
      <c r="WLP262" s="84"/>
      <c r="WLQ262" s="84"/>
      <c r="WLR262" s="84"/>
      <c r="WLS262" s="84"/>
      <c r="WLT262" s="84"/>
      <c r="WLU262" s="84"/>
      <c r="WLV262" s="84"/>
      <c r="WLW262" s="84"/>
      <c r="WLX262" s="84"/>
      <c r="WLY262" s="84"/>
      <c r="WLZ262" s="84"/>
      <c r="WMA262" s="84"/>
      <c r="WMB262" s="84"/>
      <c r="WMC262" s="84"/>
      <c r="WMD262" s="84"/>
      <c r="WME262" s="84"/>
      <c r="WMF262" s="84"/>
      <c r="WMG262" s="84"/>
      <c r="WMH262" s="84"/>
      <c r="WMI262" s="84"/>
      <c r="WMJ262" s="84"/>
      <c r="WMK262" s="84"/>
      <c r="WML262" s="84"/>
      <c r="WMM262" s="84"/>
      <c r="WMN262" s="84"/>
      <c r="WMO262" s="84"/>
      <c r="WMP262" s="84"/>
      <c r="WMQ262" s="84"/>
      <c r="WMR262" s="84"/>
      <c r="WMS262" s="84"/>
      <c r="WMT262" s="84"/>
      <c r="WMU262" s="84"/>
      <c r="WMV262" s="84"/>
      <c r="WMW262" s="84"/>
      <c r="WMX262" s="84"/>
      <c r="WMY262" s="84"/>
      <c r="WMZ262" s="84"/>
      <c r="WNA262" s="84"/>
      <c r="WNB262" s="84"/>
      <c r="WNC262" s="84"/>
      <c r="WND262" s="84"/>
      <c r="WNE262" s="84"/>
      <c r="WNF262" s="84"/>
      <c r="WNG262" s="84"/>
      <c r="WNH262" s="84"/>
      <c r="WNI262" s="84"/>
      <c r="WNJ262" s="84"/>
      <c r="WNK262" s="84"/>
      <c r="WNL262" s="84"/>
      <c r="WNM262" s="84"/>
      <c r="WNN262" s="84"/>
      <c r="WNO262" s="84"/>
      <c r="WNP262" s="84"/>
      <c r="WNQ262" s="84"/>
      <c r="WNR262" s="84"/>
      <c r="WNS262" s="84"/>
      <c r="WNT262" s="84"/>
      <c r="WNU262" s="84"/>
      <c r="WNV262" s="84"/>
      <c r="WNW262" s="84"/>
      <c r="WNX262" s="84"/>
      <c r="WNY262" s="84"/>
      <c r="WNZ262" s="84"/>
      <c r="WOA262" s="84"/>
      <c r="WOB262" s="84"/>
      <c r="WOC262" s="84"/>
      <c r="WOD262" s="84"/>
      <c r="WOE262" s="84"/>
      <c r="WOF262" s="84"/>
      <c r="WOG262" s="84"/>
      <c r="WOH262" s="84"/>
      <c r="WOI262" s="84"/>
      <c r="WOJ262" s="84"/>
      <c r="WOK262" s="84"/>
      <c r="WOL262" s="84"/>
      <c r="WOM262" s="84"/>
      <c r="WON262" s="84"/>
      <c r="WOO262" s="84"/>
      <c r="WOP262" s="84"/>
      <c r="WOQ262" s="84"/>
      <c r="WOR262" s="84"/>
      <c r="WOS262" s="84"/>
      <c r="WOT262" s="84"/>
      <c r="WOU262" s="84"/>
      <c r="WOV262" s="84"/>
      <c r="WOW262" s="84"/>
      <c r="WOX262" s="84"/>
      <c r="WOY262" s="84"/>
      <c r="WOZ262" s="84"/>
      <c r="WPA262" s="84"/>
      <c r="WPB262" s="84"/>
      <c r="WPC262" s="84"/>
      <c r="WPD262" s="84"/>
      <c r="WPE262" s="84"/>
      <c r="WPF262" s="84"/>
      <c r="WPG262" s="84"/>
      <c r="WPH262" s="84"/>
      <c r="WPI262" s="84"/>
      <c r="WPJ262" s="84"/>
      <c r="WPK262" s="84"/>
      <c r="WPL262" s="84"/>
      <c r="WPM262" s="84"/>
      <c r="WPN262" s="84"/>
      <c r="WPO262" s="84"/>
      <c r="WPP262" s="84"/>
      <c r="WPQ262" s="84"/>
      <c r="WPR262" s="84"/>
      <c r="WPS262" s="84"/>
      <c r="WPT262" s="84"/>
      <c r="WPU262" s="84"/>
      <c r="WPV262" s="84"/>
      <c r="WPW262" s="84"/>
      <c r="WPX262" s="84"/>
      <c r="WPY262" s="84"/>
      <c r="WPZ262" s="84"/>
      <c r="WQA262" s="84"/>
      <c r="WQB262" s="84"/>
      <c r="WQC262" s="84"/>
      <c r="WQD262" s="84"/>
      <c r="WQE262" s="84"/>
      <c r="WQF262" s="84"/>
      <c r="WQG262" s="84"/>
      <c r="WQH262" s="84"/>
      <c r="WQI262" s="84"/>
      <c r="WQJ262" s="84"/>
      <c r="WQK262" s="84"/>
      <c r="WQL262" s="84"/>
      <c r="WQM262" s="84"/>
      <c r="WQN262" s="84"/>
      <c r="WQO262" s="84"/>
      <c r="WQP262" s="84"/>
      <c r="WQQ262" s="84"/>
      <c r="WQR262" s="84"/>
      <c r="WQS262" s="84"/>
      <c r="WQT262" s="84"/>
      <c r="WQU262" s="84"/>
      <c r="WQV262" s="84"/>
      <c r="WQW262" s="84"/>
      <c r="WQX262" s="84"/>
      <c r="WQY262" s="84"/>
      <c r="WQZ262" s="84"/>
      <c r="WRA262" s="84"/>
      <c r="WRB262" s="84"/>
      <c r="WRC262" s="84"/>
      <c r="WRD262" s="84"/>
      <c r="WRE262" s="84"/>
      <c r="WRF262" s="84"/>
      <c r="WRG262" s="84"/>
      <c r="WRH262" s="84"/>
      <c r="WRI262" s="84"/>
      <c r="WRJ262" s="84"/>
      <c r="WRK262" s="84"/>
      <c r="WRL262" s="84"/>
      <c r="WRM262" s="84"/>
      <c r="WRN262" s="84"/>
      <c r="WRO262" s="84"/>
      <c r="WRP262" s="84"/>
      <c r="WRQ262" s="84"/>
      <c r="WRR262" s="84"/>
      <c r="WRS262" s="84"/>
      <c r="WRT262" s="84"/>
      <c r="WRU262" s="84"/>
      <c r="WRV262" s="84"/>
      <c r="WRW262" s="84"/>
      <c r="WRX262" s="84"/>
      <c r="WRY262" s="84"/>
      <c r="WRZ262" s="84"/>
      <c r="WSA262" s="84"/>
      <c r="WSB262" s="84"/>
      <c r="WSC262" s="84"/>
      <c r="WSD262" s="84"/>
      <c r="WSE262" s="84"/>
      <c r="WSF262" s="84"/>
      <c r="WSG262" s="84"/>
      <c r="WSH262" s="84"/>
      <c r="WSI262" s="84"/>
      <c r="WSJ262" s="84"/>
      <c r="WSK262" s="84"/>
      <c r="WSL262" s="84"/>
      <c r="WSM262" s="84"/>
      <c r="WSN262" s="84"/>
      <c r="WSO262" s="84"/>
      <c r="WSP262" s="84"/>
      <c r="WSQ262" s="84"/>
      <c r="WSR262" s="84"/>
      <c r="WSS262" s="84"/>
      <c r="WST262" s="84"/>
      <c r="WSU262" s="84"/>
      <c r="WSV262" s="84"/>
      <c r="WSW262" s="84"/>
      <c r="WSX262" s="84"/>
      <c r="WSY262" s="84"/>
      <c r="WSZ262" s="84"/>
      <c r="WTA262" s="84"/>
      <c r="WTB262" s="84"/>
      <c r="WTC262" s="84"/>
      <c r="WTD262" s="84"/>
      <c r="WTE262" s="84"/>
      <c r="WTF262" s="84"/>
      <c r="WTG262" s="84"/>
      <c r="WTH262" s="84"/>
      <c r="WTI262" s="84"/>
      <c r="WTJ262" s="84"/>
      <c r="WTK262" s="84"/>
      <c r="WTL262" s="84"/>
      <c r="WTM262" s="84"/>
      <c r="WTN262" s="84"/>
      <c r="WTO262" s="84"/>
      <c r="WTP262" s="84"/>
      <c r="WTQ262" s="84"/>
      <c r="WTR262" s="84"/>
      <c r="WTS262" s="84"/>
      <c r="WTT262" s="84"/>
      <c r="WTU262" s="84"/>
      <c r="WTV262" s="84"/>
      <c r="WTW262" s="84"/>
      <c r="WTX262" s="84"/>
      <c r="WTY262" s="84"/>
      <c r="WTZ262" s="84"/>
      <c r="WUA262" s="84"/>
      <c r="WUB262" s="84"/>
      <c r="WUC262" s="84"/>
      <c r="WUD262" s="84"/>
      <c r="WUE262" s="84"/>
      <c r="WUF262" s="84"/>
      <c r="WUG262" s="84"/>
      <c r="WUH262" s="84"/>
      <c r="WUI262" s="84"/>
      <c r="WUJ262" s="84"/>
      <c r="WUK262" s="84"/>
      <c r="WUL262" s="84"/>
      <c r="WUM262" s="84"/>
      <c r="WUN262" s="84"/>
      <c r="WUO262" s="84"/>
      <c r="WUP262" s="84"/>
      <c r="WUQ262" s="84"/>
      <c r="WUR262" s="84"/>
      <c r="WUS262" s="84"/>
      <c r="WUT262" s="84"/>
      <c r="WUU262" s="84"/>
      <c r="WUV262" s="84"/>
      <c r="WUW262" s="84"/>
      <c r="WUX262" s="84"/>
      <c r="WUY262" s="84"/>
      <c r="WUZ262" s="84"/>
      <c r="WVA262" s="84"/>
      <c r="WVB262" s="84"/>
      <c r="WVC262" s="84"/>
      <c r="WVD262" s="84"/>
      <c r="WVE262" s="84"/>
      <c r="WVF262" s="84"/>
      <c r="WVG262" s="84"/>
      <c r="WVH262" s="84"/>
      <c r="WVI262" s="84"/>
      <c r="WVJ262" s="84"/>
      <c r="WVK262" s="84"/>
      <c r="WVL262" s="84"/>
      <c r="WVM262" s="84"/>
      <c r="WVN262" s="84"/>
      <c r="WVO262" s="84"/>
      <c r="WVP262" s="84"/>
      <c r="WVQ262" s="84"/>
      <c r="WVR262" s="84"/>
      <c r="WVS262" s="84"/>
      <c r="WVT262" s="84"/>
      <c r="WVU262" s="84"/>
      <c r="WVV262" s="84"/>
      <c r="WVW262" s="84"/>
      <c r="WVX262" s="84"/>
      <c r="WVY262" s="84"/>
      <c r="WVZ262" s="84"/>
      <c r="WWA262" s="84"/>
      <c r="WWB262" s="84"/>
      <c r="WWC262" s="84"/>
      <c r="WWD262" s="84"/>
      <c r="WWE262" s="84"/>
      <c r="WWF262" s="84"/>
      <c r="WWG262" s="84"/>
      <c r="WWH262" s="84"/>
      <c r="WWI262" s="84"/>
      <c r="WWJ262" s="84"/>
      <c r="WWK262" s="84"/>
      <c r="WWL262" s="84"/>
      <c r="WWM262" s="84"/>
      <c r="WWN262" s="84"/>
      <c r="WWO262" s="84"/>
      <c r="WWP262" s="84"/>
      <c r="WWQ262" s="84"/>
      <c r="WWR262" s="84"/>
      <c r="WWS262" s="84"/>
      <c r="WWT262" s="84"/>
      <c r="WWU262" s="84"/>
      <c r="WWV262" s="84"/>
      <c r="WWW262" s="84"/>
      <c r="WWX262" s="84"/>
      <c r="WWY262" s="84"/>
      <c r="WWZ262" s="84"/>
      <c r="WXA262" s="84"/>
      <c r="WXB262" s="84"/>
      <c r="WXC262" s="84"/>
      <c r="WXD262" s="84"/>
      <c r="WXE262" s="84"/>
      <c r="WXF262" s="84"/>
      <c r="WXG262" s="84"/>
      <c r="WXH262" s="84"/>
      <c r="WXI262" s="84"/>
      <c r="WXJ262" s="84"/>
      <c r="WXK262" s="84"/>
      <c r="WXL262" s="84"/>
      <c r="WXM262" s="84"/>
      <c r="WXN262" s="84"/>
      <c r="WXO262" s="84"/>
      <c r="WXP262" s="84"/>
      <c r="WXQ262" s="84"/>
      <c r="WXR262" s="84"/>
      <c r="WXS262" s="84"/>
      <c r="WXT262" s="84"/>
      <c r="WXU262" s="84"/>
      <c r="WXV262" s="84"/>
      <c r="WXW262" s="84"/>
      <c r="WXX262" s="84"/>
      <c r="WXY262" s="84"/>
      <c r="WXZ262" s="84"/>
      <c r="WYA262" s="84"/>
      <c r="WYB262" s="84"/>
      <c r="WYC262" s="84"/>
      <c r="WYD262" s="84"/>
      <c r="WYE262" s="84"/>
      <c r="WYF262" s="84"/>
      <c r="WYG262" s="84"/>
      <c r="WYH262" s="84"/>
      <c r="WYI262" s="84"/>
      <c r="WYJ262" s="84"/>
      <c r="WYK262" s="84"/>
      <c r="WYL262" s="84"/>
      <c r="WYM262" s="84"/>
      <c r="WYN262" s="84"/>
      <c r="WYO262" s="84"/>
      <c r="WYP262" s="84"/>
      <c r="WYQ262" s="84"/>
      <c r="WYR262" s="84"/>
      <c r="WYS262" s="84"/>
      <c r="WYT262" s="84"/>
      <c r="WYU262" s="84"/>
      <c r="WYV262" s="84"/>
      <c r="WYW262" s="84"/>
      <c r="WYX262" s="84"/>
      <c r="WYY262" s="84"/>
      <c r="WYZ262" s="84"/>
      <c r="WZA262" s="84"/>
      <c r="WZB262" s="84"/>
      <c r="WZC262" s="84"/>
      <c r="WZD262" s="84"/>
      <c r="WZE262" s="84"/>
      <c r="WZF262" s="84"/>
      <c r="WZG262" s="84"/>
      <c r="WZH262" s="84"/>
      <c r="WZI262" s="84"/>
      <c r="WZJ262" s="84"/>
      <c r="WZK262" s="84"/>
      <c r="WZL262" s="84"/>
      <c r="WZM262" s="84"/>
      <c r="WZN262" s="84"/>
      <c r="WZO262" s="84"/>
      <c r="WZP262" s="84"/>
      <c r="WZQ262" s="84"/>
      <c r="WZR262" s="84"/>
      <c r="WZS262" s="84"/>
      <c r="WZT262" s="84"/>
      <c r="WZU262" s="84"/>
      <c r="WZV262" s="84"/>
      <c r="WZW262" s="84"/>
      <c r="WZX262" s="84"/>
      <c r="WZY262" s="84"/>
      <c r="WZZ262" s="84"/>
      <c r="XAA262" s="84"/>
      <c r="XAB262" s="84"/>
      <c r="XAC262" s="84"/>
      <c r="XAD262" s="84"/>
      <c r="XAE262" s="84"/>
      <c r="XAF262" s="84"/>
      <c r="XAG262" s="84"/>
      <c r="XAH262" s="84"/>
      <c r="XAI262" s="84"/>
      <c r="XAJ262" s="84"/>
      <c r="XAK262" s="84"/>
      <c r="XAL262" s="84"/>
      <c r="XAM262" s="84"/>
      <c r="XAN262" s="84"/>
      <c r="XAO262" s="84"/>
      <c r="XAP262" s="84"/>
      <c r="XAQ262" s="84"/>
      <c r="XAR262" s="84"/>
      <c r="XAS262" s="84"/>
      <c r="XAT262" s="84"/>
      <c r="XAU262" s="84"/>
      <c r="XAV262" s="84"/>
      <c r="XAW262" s="84"/>
      <c r="XAX262" s="84"/>
      <c r="XAY262" s="84"/>
      <c r="XAZ262" s="84"/>
      <c r="XBA262" s="84"/>
      <c r="XBB262" s="84"/>
      <c r="XBC262" s="84"/>
      <c r="XBD262" s="84"/>
      <c r="XBE262" s="84"/>
      <c r="XBF262" s="84"/>
      <c r="XBG262" s="84"/>
      <c r="XBH262" s="84"/>
      <c r="XBI262" s="84"/>
      <c r="XBJ262" s="84"/>
      <c r="XBK262" s="84"/>
      <c r="XBL262" s="84"/>
      <c r="XBM262" s="84"/>
      <c r="XBN262" s="84"/>
      <c r="XBO262" s="84"/>
      <c r="XBP262" s="84"/>
      <c r="XBQ262" s="84"/>
      <c r="XBR262" s="84"/>
      <c r="XBS262" s="84"/>
      <c r="XBT262" s="84"/>
      <c r="XBU262" s="84"/>
      <c r="XBV262" s="84"/>
      <c r="XBW262" s="84"/>
      <c r="XBX262" s="84"/>
      <c r="XBY262" s="84"/>
      <c r="XBZ262" s="84"/>
      <c r="XCA262" s="84"/>
      <c r="XCB262" s="84"/>
      <c r="XCC262" s="84"/>
      <c r="XCD262" s="84"/>
      <c r="XCE262" s="84"/>
      <c r="XCF262" s="84"/>
      <c r="XCG262" s="84"/>
      <c r="XCH262" s="84"/>
      <c r="XCI262" s="84"/>
      <c r="XCJ262" s="84"/>
      <c r="XCK262" s="84"/>
      <c r="XCL262" s="84"/>
      <c r="XCM262" s="84"/>
      <c r="XCN262" s="84"/>
      <c r="XCO262" s="84"/>
      <c r="XCP262" s="84"/>
      <c r="XCQ262" s="84"/>
      <c r="XCR262" s="84"/>
      <c r="XCS262" s="84"/>
      <c r="XCT262" s="84"/>
      <c r="XCU262" s="84"/>
      <c r="XCV262" s="84"/>
      <c r="XCW262" s="84"/>
      <c r="XCX262" s="84"/>
      <c r="XCY262" s="84"/>
      <c r="XCZ262" s="84"/>
      <c r="XDA262" s="84"/>
      <c r="XDB262" s="84"/>
      <c r="XDC262" s="84"/>
      <c r="XDD262" s="84"/>
      <c r="XDE262" s="84"/>
      <c r="XDF262" s="84"/>
      <c r="XDG262" s="84"/>
      <c r="XDH262" s="84"/>
      <c r="XDI262" s="84"/>
      <c r="XDJ262" s="84"/>
      <c r="XDK262" s="84"/>
      <c r="XDL262" s="84"/>
      <c r="XDM262" s="84"/>
      <c r="XDN262" s="84"/>
      <c r="XDO262" s="84"/>
      <c r="XDP262" s="84"/>
      <c r="XDQ262" s="84"/>
      <c r="XDR262" s="84"/>
      <c r="XDS262" s="84"/>
      <c r="XDT262" s="84"/>
      <c r="XDU262" s="84"/>
      <c r="XDV262" s="84"/>
      <c r="XDW262" s="84"/>
      <c r="XDX262" s="84"/>
      <c r="XDY262" s="84"/>
      <c r="XDZ262" s="84"/>
      <c r="XEA262" s="84"/>
      <c r="XEB262" s="84"/>
      <c r="XEC262" s="84"/>
      <c r="XED262" s="84"/>
      <c r="XEE262" s="84"/>
      <c r="XEF262" s="84"/>
      <c r="XEG262" s="84"/>
      <c r="XEH262" s="84"/>
      <c r="XEI262" s="84"/>
      <c r="XEJ262" s="84"/>
      <c r="XEK262" s="84"/>
      <c r="XEL262" s="84"/>
      <c r="XEM262" s="84"/>
      <c r="XEN262" s="84"/>
      <c r="XEO262" s="84"/>
      <c r="XEP262" s="84"/>
      <c r="XEQ262" s="84"/>
      <c r="XER262" s="84"/>
      <c r="XES262" s="84"/>
      <c r="XET262" s="84"/>
      <c r="XEU262" s="84"/>
      <c r="XEV262" s="84"/>
      <c r="XEW262" s="84"/>
      <c r="XEX262" s="84"/>
      <c r="XEY262" s="84"/>
      <c r="XEZ262" s="84"/>
      <c r="XFA262" s="84"/>
      <c r="XFB262" s="84"/>
      <c r="XFC262" s="84"/>
    </row>
    <row r="263" spans="1:16383" s="110" customFormat="1">
      <c r="A263" s="202" t="str">
        <f>CONCATENATE(C263,".",IF(L263="","000",L263),".",IF(N263="","000",N263),".",IF(P263="","000",P263),".",IF(R263="","000",R263),".",IF(T263="","000",T263),".",IF(V263="","000",V263))</f>
        <v>7601.000.000.000.000.000.000</v>
      </c>
      <c r="B263" s="202">
        <v>7600</v>
      </c>
      <c r="C263" s="202">
        <v>7601</v>
      </c>
      <c r="D263" s="202" t="str">
        <f>CONCATENATE(G263," ",F263)</f>
        <v xml:space="preserve">Baked Lasagna Bolognese </v>
      </c>
      <c r="E263" s="202" t="str">
        <f>CONCATENATE(I263,"_",G263," ",F263)</f>
        <v xml:space="preserve">ENTRÉE_Baked Lasagna Bolognese </v>
      </c>
      <c r="F263" s="202"/>
      <c r="G263" s="202" t="s">
        <v>131</v>
      </c>
      <c r="H263" s="202" t="s">
        <v>131</v>
      </c>
      <c r="I263" s="213" t="s">
        <v>916</v>
      </c>
      <c r="J263" s="207" t="s">
        <v>916</v>
      </c>
      <c r="K263" s="202">
        <v>4</v>
      </c>
      <c r="L263" s="202"/>
      <c r="M263" s="202" t="s">
        <v>1139</v>
      </c>
      <c r="N263" s="202"/>
      <c r="O263" s="202"/>
      <c r="P263" s="202"/>
      <c r="Q263" s="202"/>
      <c r="R263" s="202"/>
      <c r="S263" s="202"/>
      <c r="T263" s="202"/>
      <c r="U263" s="202"/>
      <c r="V263" s="202"/>
      <c r="W263" s="202"/>
      <c r="X263" s="202"/>
      <c r="Y263" s="202"/>
      <c r="Z263" s="202"/>
      <c r="AA263" s="202"/>
      <c r="AB263" s="202"/>
      <c r="AC263" s="202"/>
      <c r="AD263" s="202"/>
      <c r="AE263" s="202"/>
      <c r="AF263" s="202"/>
      <c r="AG263" s="202"/>
      <c r="AH263" s="202"/>
      <c r="AI263" s="202"/>
      <c r="AJ263" s="202"/>
      <c r="AK263" s="202"/>
      <c r="AL263" s="202"/>
      <c r="AM263" s="202"/>
      <c r="AN263" s="202"/>
      <c r="AO263" s="202"/>
      <c r="AP263" s="202"/>
      <c r="AQ263" s="202"/>
      <c r="AR263" s="202"/>
      <c r="AS263" s="202"/>
      <c r="AT263" s="202"/>
      <c r="AU263" s="202"/>
      <c r="AV263" s="202"/>
      <c r="AW263" s="202"/>
      <c r="AX263" s="202"/>
      <c r="AY263" s="202"/>
      <c r="AZ263" s="202"/>
      <c r="BA263" s="202"/>
      <c r="BB263" s="202"/>
      <c r="BC263" s="202"/>
      <c r="BD263" s="1"/>
      <c r="BE263" s="1"/>
      <c r="BF263" s="1"/>
      <c r="BG263" s="1"/>
      <c r="BH263" s="1"/>
      <c r="BI263" s="1"/>
      <c r="BJ263" s="84"/>
      <c r="BK263" s="84"/>
      <c r="BL263" s="84"/>
      <c r="BM263" s="84"/>
      <c r="BN263" s="84"/>
      <c r="BO263" s="84"/>
      <c r="BP263" s="84"/>
      <c r="BQ263" s="84"/>
      <c r="BR263" s="84"/>
      <c r="BS263" s="84"/>
      <c r="BT263" s="84"/>
      <c r="BU263" s="84"/>
      <c r="BV263" s="84"/>
      <c r="BW263" s="84"/>
      <c r="BX263" s="84"/>
      <c r="BY263" s="84"/>
      <c r="BZ263" s="84"/>
      <c r="CA263" s="84"/>
      <c r="CB263" s="84"/>
      <c r="CC263" s="84"/>
      <c r="CD263" s="84"/>
      <c r="CE263" s="84"/>
      <c r="CF263" s="84"/>
      <c r="CG263" s="84"/>
      <c r="CH263" s="84"/>
      <c r="CI263" s="84"/>
      <c r="CJ263" s="84"/>
      <c r="CK263" s="84"/>
      <c r="CL263" s="84"/>
      <c r="CM263" s="84"/>
      <c r="CN263" s="84"/>
      <c r="CO263" s="84"/>
      <c r="CP263" s="84"/>
      <c r="CQ263" s="84"/>
      <c r="CR263" s="84"/>
      <c r="CS263" s="84"/>
      <c r="CT263" s="84"/>
      <c r="CU263" s="84"/>
      <c r="CV263" s="84"/>
      <c r="CW263" s="84"/>
      <c r="CX263" s="84"/>
      <c r="CY263" s="84"/>
      <c r="CZ263" s="84"/>
      <c r="DA263" s="84"/>
      <c r="DB263" s="84"/>
      <c r="DC263" s="84"/>
      <c r="DD263" s="84"/>
      <c r="DE263" s="84"/>
      <c r="DF263" s="84"/>
      <c r="DG263" s="84"/>
      <c r="DH263" s="84"/>
      <c r="DI263" s="84"/>
      <c r="DJ263" s="84"/>
      <c r="DK263" s="84"/>
      <c r="DL263" s="84"/>
      <c r="DM263" s="84"/>
      <c r="DN263" s="84"/>
      <c r="DO263" s="84"/>
      <c r="DP263" s="84"/>
      <c r="DQ263" s="84"/>
      <c r="DR263" s="84"/>
      <c r="DS263" s="84"/>
      <c r="DT263" s="84"/>
      <c r="DU263" s="84"/>
      <c r="DV263" s="84"/>
      <c r="DW263" s="84"/>
      <c r="DX263" s="84"/>
      <c r="DY263" s="84"/>
      <c r="DZ263" s="84"/>
      <c r="EA263" s="84"/>
      <c r="EB263" s="84"/>
      <c r="EC263" s="84"/>
      <c r="ED263" s="84"/>
      <c r="EE263" s="84"/>
      <c r="EF263" s="84"/>
      <c r="EG263" s="84"/>
      <c r="EH263" s="84"/>
      <c r="EI263" s="84"/>
      <c r="EJ263" s="84"/>
      <c r="EK263" s="84"/>
      <c r="EL263" s="84"/>
      <c r="EM263" s="84"/>
      <c r="EN263" s="84"/>
      <c r="EO263" s="84"/>
      <c r="EP263" s="84"/>
      <c r="EQ263" s="84"/>
      <c r="ER263" s="84"/>
      <c r="ES263" s="84"/>
      <c r="ET263" s="84"/>
      <c r="EU263" s="84"/>
      <c r="EV263" s="84"/>
      <c r="EW263" s="84"/>
      <c r="EX263" s="84"/>
      <c r="EY263" s="84"/>
      <c r="EZ263" s="84"/>
      <c r="FA263" s="84"/>
      <c r="FB263" s="84"/>
      <c r="FC263" s="84"/>
      <c r="FD263" s="84"/>
      <c r="FE263" s="84"/>
      <c r="FF263" s="84"/>
      <c r="FG263" s="84"/>
      <c r="FH263" s="84"/>
      <c r="FI263" s="84"/>
      <c r="FJ263" s="84"/>
      <c r="FK263" s="84"/>
      <c r="FL263" s="84"/>
      <c r="FM263" s="84"/>
      <c r="FN263" s="84"/>
      <c r="FO263" s="84"/>
      <c r="FP263" s="84"/>
      <c r="FQ263" s="84"/>
      <c r="FR263" s="84"/>
      <c r="FS263" s="84"/>
      <c r="FT263" s="84"/>
      <c r="FU263" s="84"/>
      <c r="FV263" s="84"/>
      <c r="FW263" s="84"/>
      <c r="FX263" s="84"/>
      <c r="FY263" s="84"/>
      <c r="FZ263" s="84"/>
      <c r="GA263" s="84"/>
      <c r="GB263" s="84"/>
      <c r="GC263" s="84"/>
      <c r="GD263" s="84"/>
      <c r="GE263" s="84"/>
      <c r="GF263" s="84"/>
      <c r="GG263" s="84"/>
      <c r="GH263" s="84"/>
      <c r="GI263" s="84"/>
      <c r="GJ263" s="84"/>
      <c r="GK263" s="84"/>
      <c r="GL263" s="84"/>
      <c r="GM263" s="84"/>
      <c r="GN263" s="84"/>
      <c r="GO263" s="84"/>
      <c r="GP263" s="84"/>
      <c r="GQ263" s="84"/>
      <c r="GR263" s="84"/>
      <c r="GS263" s="84"/>
      <c r="GT263" s="84"/>
      <c r="GU263" s="84"/>
      <c r="GV263" s="84"/>
      <c r="GW263" s="84"/>
      <c r="GX263" s="84"/>
      <c r="GY263" s="84"/>
      <c r="GZ263" s="84"/>
      <c r="HA263" s="84"/>
      <c r="HB263" s="84"/>
      <c r="HC263" s="84"/>
      <c r="HD263" s="84"/>
      <c r="HE263" s="84"/>
      <c r="HF263" s="84"/>
      <c r="HG263" s="84"/>
      <c r="HH263" s="84"/>
      <c r="HI263" s="84"/>
      <c r="HJ263" s="84"/>
      <c r="HK263" s="84"/>
      <c r="HL263" s="84"/>
      <c r="HM263" s="84"/>
      <c r="HN263" s="84"/>
      <c r="HO263" s="84"/>
      <c r="HP263" s="84"/>
      <c r="HQ263" s="84"/>
      <c r="HR263" s="84"/>
      <c r="HS263" s="84"/>
      <c r="HT263" s="84"/>
      <c r="HU263" s="84"/>
      <c r="HV263" s="84"/>
      <c r="HW263" s="84"/>
      <c r="HX263" s="84"/>
      <c r="HY263" s="84"/>
      <c r="HZ263" s="84"/>
      <c r="IA263" s="84"/>
      <c r="IB263" s="84"/>
      <c r="IC263" s="84"/>
      <c r="ID263" s="84"/>
      <c r="IE263" s="84"/>
      <c r="IF263" s="84"/>
      <c r="IG263" s="84"/>
      <c r="IH263" s="84"/>
      <c r="II263" s="84"/>
      <c r="IJ263" s="84"/>
      <c r="IK263" s="84"/>
      <c r="IL263" s="84"/>
      <c r="IM263" s="84"/>
      <c r="IN263" s="84"/>
      <c r="IO263" s="84"/>
      <c r="IP263" s="84"/>
      <c r="IQ263" s="84"/>
      <c r="IR263" s="84"/>
      <c r="IS263" s="84"/>
      <c r="IT263" s="84"/>
      <c r="IU263" s="84"/>
      <c r="IV263" s="84"/>
      <c r="IW263" s="84"/>
      <c r="IX263" s="84"/>
      <c r="IY263" s="84"/>
      <c r="IZ263" s="84"/>
      <c r="JA263" s="84"/>
      <c r="JB263" s="84"/>
      <c r="JC263" s="84"/>
      <c r="JD263" s="84"/>
      <c r="JE263" s="84"/>
      <c r="JF263" s="84"/>
      <c r="JG263" s="84"/>
      <c r="JH263" s="84"/>
      <c r="JI263" s="84"/>
      <c r="JJ263" s="84"/>
      <c r="JK263" s="84"/>
      <c r="JL263" s="84"/>
      <c r="JM263" s="84"/>
      <c r="JN263" s="84"/>
      <c r="JO263" s="84"/>
      <c r="JP263" s="84"/>
      <c r="JQ263" s="84"/>
      <c r="JR263" s="84"/>
      <c r="JS263" s="84"/>
      <c r="JT263" s="84"/>
      <c r="JU263" s="84"/>
      <c r="JV263" s="84"/>
      <c r="JW263" s="84"/>
      <c r="JX263" s="84"/>
      <c r="JY263" s="84"/>
      <c r="JZ263" s="84"/>
      <c r="KA263" s="84"/>
      <c r="KB263" s="84"/>
      <c r="KC263" s="84"/>
      <c r="KD263" s="84"/>
      <c r="KE263" s="84"/>
      <c r="KF263" s="84"/>
      <c r="KG263" s="84"/>
      <c r="KH263" s="84"/>
      <c r="KI263" s="84"/>
      <c r="KJ263" s="84"/>
      <c r="KK263" s="84"/>
      <c r="KL263" s="84"/>
      <c r="KM263" s="84"/>
      <c r="KN263" s="84"/>
      <c r="KO263" s="84"/>
      <c r="KP263" s="84"/>
      <c r="KQ263" s="84"/>
      <c r="KR263" s="84"/>
      <c r="KS263" s="84"/>
      <c r="KT263" s="84"/>
      <c r="KU263" s="84"/>
      <c r="KV263" s="84"/>
      <c r="KW263" s="84"/>
      <c r="KX263" s="84"/>
      <c r="KY263" s="84"/>
      <c r="KZ263" s="84"/>
      <c r="LA263" s="84"/>
      <c r="LB263" s="84"/>
      <c r="LC263" s="84"/>
      <c r="LD263" s="84"/>
      <c r="LE263" s="84"/>
      <c r="LF263" s="84"/>
      <c r="LG263" s="84"/>
      <c r="LH263" s="84"/>
      <c r="LI263" s="84"/>
      <c r="LJ263" s="84"/>
      <c r="LK263" s="84"/>
      <c r="LL263" s="84"/>
      <c r="LM263" s="84"/>
      <c r="LN263" s="84"/>
      <c r="LO263" s="84"/>
      <c r="LP263" s="84"/>
      <c r="LQ263" s="84"/>
      <c r="LR263" s="84"/>
      <c r="LS263" s="84"/>
      <c r="LT263" s="84"/>
      <c r="LU263" s="84"/>
      <c r="LV263" s="84"/>
      <c r="LW263" s="84"/>
      <c r="LX263" s="84"/>
      <c r="LY263" s="84"/>
      <c r="LZ263" s="84"/>
      <c r="MA263" s="84"/>
      <c r="MB263" s="84"/>
      <c r="MC263" s="84"/>
      <c r="MD263" s="84"/>
      <c r="ME263" s="84"/>
      <c r="MF263" s="84"/>
      <c r="MG263" s="84"/>
      <c r="MH263" s="84"/>
      <c r="MI263" s="84"/>
      <c r="MJ263" s="84"/>
      <c r="MK263" s="84"/>
      <c r="ML263" s="84"/>
      <c r="MM263" s="84"/>
      <c r="MN263" s="84"/>
      <c r="MO263" s="84"/>
      <c r="MP263" s="84"/>
      <c r="MQ263" s="84"/>
      <c r="MR263" s="84"/>
      <c r="MS263" s="84"/>
      <c r="MT263" s="84"/>
      <c r="MU263" s="84"/>
      <c r="MV263" s="84"/>
      <c r="MW263" s="84"/>
      <c r="MX263" s="84"/>
      <c r="MY263" s="84"/>
      <c r="MZ263" s="84"/>
      <c r="NA263" s="84"/>
      <c r="NB263" s="84"/>
      <c r="NC263" s="84"/>
      <c r="ND263" s="84"/>
      <c r="NE263" s="84"/>
      <c r="NF263" s="84"/>
      <c r="NG263" s="84"/>
      <c r="NH263" s="84"/>
      <c r="NI263" s="84"/>
      <c r="NJ263" s="84"/>
      <c r="NK263" s="84"/>
      <c r="NL263" s="84"/>
      <c r="NM263" s="84"/>
      <c r="NN263" s="84"/>
      <c r="NO263" s="84"/>
      <c r="NP263" s="84"/>
      <c r="NQ263" s="84"/>
      <c r="NR263" s="84"/>
      <c r="NS263" s="84"/>
      <c r="NT263" s="84"/>
      <c r="NU263" s="84"/>
      <c r="NV263" s="84"/>
      <c r="NW263" s="84"/>
      <c r="NX263" s="84"/>
      <c r="NY263" s="84"/>
      <c r="NZ263" s="84"/>
      <c r="OA263" s="84"/>
      <c r="OB263" s="84"/>
      <c r="OC263" s="84"/>
      <c r="OD263" s="84"/>
      <c r="OE263" s="84"/>
      <c r="OF263" s="84"/>
      <c r="OG263" s="84"/>
      <c r="OH263" s="84"/>
      <c r="OI263" s="84"/>
      <c r="OJ263" s="84"/>
      <c r="OK263" s="84"/>
      <c r="OL263" s="84"/>
      <c r="OM263" s="84"/>
      <c r="ON263" s="84"/>
      <c r="OO263" s="84"/>
      <c r="OP263" s="84"/>
      <c r="OQ263" s="84"/>
      <c r="OR263" s="84"/>
      <c r="OS263" s="84"/>
      <c r="OT263" s="84"/>
      <c r="OU263" s="84"/>
      <c r="OV263" s="84"/>
      <c r="OW263" s="84"/>
      <c r="OX263" s="84"/>
      <c r="OY263" s="84"/>
      <c r="OZ263" s="84"/>
      <c r="PA263" s="84"/>
      <c r="PB263" s="84"/>
      <c r="PC263" s="84"/>
      <c r="PD263" s="84"/>
      <c r="PE263" s="84"/>
      <c r="PF263" s="84"/>
      <c r="PG263" s="84"/>
      <c r="PH263" s="84"/>
      <c r="PI263" s="84"/>
      <c r="PJ263" s="84"/>
      <c r="PK263" s="84"/>
      <c r="PL263" s="84"/>
      <c r="PM263" s="84"/>
      <c r="PN263" s="84"/>
      <c r="PO263" s="84"/>
      <c r="PP263" s="84"/>
      <c r="PQ263" s="84"/>
      <c r="PR263" s="84"/>
      <c r="PS263" s="84"/>
      <c r="PT263" s="84"/>
      <c r="PU263" s="84"/>
      <c r="PV263" s="84"/>
      <c r="PW263" s="84"/>
      <c r="PX263" s="84"/>
      <c r="PY263" s="84"/>
      <c r="PZ263" s="84"/>
      <c r="QA263" s="84"/>
      <c r="QB263" s="84"/>
      <c r="QC263" s="84"/>
      <c r="QD263" s="84"/>
      <c r="QE263" s="84"/>
      <c r="QF263" s="84"/>
      <c r="QG263" s="84"/>
      <c r="QH263" s="84"/>
      <c r="QI263" s="84"/>
      <c r="QJ263" s="84"/>
      <c r="QK263" s="84"/>
      <c r="QL263" s="84"/>
      <c r="QM263" s="84"/>
      <c r="QN263" s="84"/>
      <c r="QO263" s="84"/>
      <c r="QP263" s="84"/>
      <c r="QQ263" s="84"/>
      <c r="QR263" s="84"/>
      <c r="QS263" s="84"/>
      <c r="QT263" s="84"/>
      <c r="QU263" s="84"/>
      <c r="QV263" s="84"/>
      <c r="QW263" s="84"/>
      <c r="QX263" s="84"/>
      <c r="QY263" s="84"/>
      <c r="QZ263" s="84"/>
      <c r="RA263" s="84"/>
      <c r="RB263" s="84"/>
      <c r="RC263" s="84"/>
      <c r="RD263" s="84"/>
      <c r="RE263" s="84"/>
      <c r="RF263" s="84"/>
      <c r="RG263" s="84"/>
      <c r="RH263" s="84"/>
      <c r="RI263" s="84"/>
      <c r="RJ263" s="84"/>
      <c r="RK263" s="84"/>
      <c r="RL263" s="84"/>
      <c r="RM263" s="84"/>
      <c r="RN263" s="84"/>
      <c r="RO263" s="84"/>
      <c r="RP263" s="84"/>
      <c r="RQ263" s="84"/>
      <c r="RR263" s="84"/>
      <c r="RS263" s="84"/>
      <c r="RT263" s="84"/>
      <c r="RU263" s="84"/>
      <c r="RV263" s="84"/>
      <c r="RW263" s="84"/>
      <c r="RX263" s="84"/>
      <c r="RY263" s="84"/>
      <c r="RZ263" s="84"/>
      <c r="SA263" s="84"/>
      <c r="SB263" s="84"/>
      <c r="SC263" s="84"/>
      <c r="SD263" s="84"/>
      <c r="SE263" s="84"/>
      <c r="SF263" s="84"/>
      <c r="SG263" s="84"/>
      <c r="SH263" s="84"/>
      <c r="SI263" s="84"/>
      <c r="SJ263" s="84"/>
      <c r="SK263" s="84"/>
      <c r="SL263" s="84"/>
      <c r="SM263" s="84"/>
      <c r="SN263" s="84"/>
      <c r="SO263" s="84"/>
      <c r="SP263" s="84"/>
      <c r="SQ263" s="84"/>
      <c r="SR263" s="84"/>
      <c r="SS263" s="84"/>
      <c r="ST263" s="84"/>
      <c r="SU263" s="84"/>
      <c r="SV263" s="84"/>
      <c r="SW263" s="84"/>
      <c r="SX263" s="84"/>
      <c r="SY263" s="84"/>
      <c r="SZ263" s="84"/>
      <c r="TA263" s="84"/>
      <c r="TB263" s="84"/>
      <c r="TC263" s="84"/>
      <c r="TD263" s="84"/>
      <c r="TE263" s="84"/>
      <c r="TF263" s="84"/>
      <c r="TG263" s="84"/>
      <c r="TH263" s="84"/>
      <c r="TI263" s="84"/>
      <c r="TJ263" s="84"/>
      <c r="TK263" s="84"/>
      <c r="TL263" s="84"/>
      <c r="TM263" s="84"/>
      <c r="TN263" s="84"/>
      <c r="TO263" s="84"/>
      <c r="TP263" s="84"/>
      <c r="TQ263" s="84"/>
      <c r="TR263" s="84"/>
      <c r="TS263" s="84"/>
      <c r="TT263" s="84"/>
      <c r="TU263" s="84"/>
      <c r="TV263" s="84"/>
      <c r="TW263" s="84"/>
      <c r="TX263" s="84"/>
      <c r="TY263" s="84"/>
      <c r="TZ263" s="84"/>
      <c r="UA263" s="84"/>
      <c r="UB263" s="84"/>
      <c r="UC263" s="84"/>
      <c r="UD263" s="84"/>
      <c r="UE263" s="84"/>
      <c r="UF263" s="84"/>
      <c r="UG263" s="84"/>
      <c r="UH263" s="84"/>
      <c r="UI263" s="84"/>
      <c r="UJ263" s="84"/>
      <c r="UK263" s="84"/>
      <c r="UL263" s="84"/>
      <c r="UM263" s="84"/>
      <c r="UN263" s="84"/>
      <c r="UO263" s="84"/>
      <c r="UP263" s="84"/>
      <c r="UQ263" s="84"/>
      <c r="UR263" s="84"/>
      <c r="US263" s="84"/>
      <c r="UT263" s="84"/>
      <c r="UU263" s="84"/>
      <c r="UV263" s="84"/>
      <c r="UW263" s="84"/>
      <c r="UX263" s="84"/>
      <c r="UY263" s="84"/>
      <c r="UZ263" s="84"/>
      <c r="VA263" s="84"/>
      <c r="VB263" s="84"/>
      <c r="VC263" s="84"/>
      <c r="VD263" s="84"/>
      <c r="VE263" s="84"/>
      <c r="VF263" s="84"/>
      <c r="VG263" s="84"/>
      <c r="VH263" s="84"/>
      <c r="VI263" s="84"/>
      <c r="VJ263" s="84"/>
      <c r="VK263" s="84"/>
      <c r="VL263" s="84"/>
      <c r="VM263" s="84"/>
      <c r="VN263" s="84"/>
      <c r="VO263" s="84"/>
      <c r="VP263" s="84"/>
      <c r="VQ263" s="84"/>
      <c r="VR263" s="84"/>
      <c r="VS263" s="84"/>
      <c r="VT263" s="84"/>
      <c r="VU263" s="84"/>
      <c r="VV263" s="84"/>
      <c r="VW263" s="84"/>
      <c r="VX263" s="84"/>
      <c r="VY263" s="84"/>
      <c r="VZ263" s="84"/>
      <c r="WA263" s="84"/>
      <c r="WB263" s="84"/>
      <c r="WC263" s="84"/>
      <c r="WD263" s="84"/>
      <c r="WE263" s="84"/>
      <c r="WF263" s="84"/>
      <c r="WG263" s="84"/>
      <c r="WH263" s="84"/>
      <c r="WI263" s="84"/>
      <c r="WJ263" s="84"/>
      <c r="WK263" s="84"/>
      <c r="WL263" s="84"/>
      <c r="WM263" s="84"/>
      <c r="WN263" s="84"/>
      <c r="WO263" s="84"/>
      <c r="WP263" s="84"/>
      <c r="WQ263" s="84"/>
      <c r="WR263" s="84"/>
      <c r="WS263" s="84"/>
      <c r="WT263" s="84"/>
      <c r="WU263" s="84"/>
      <c r="WV263" s="84"/>
      <c r="WW263" s="84"/>
      <c r="WX263" s="84"/>
      <c r="WY263" s="84"/>
      <c r="WZ263" s="84"/>
      <c r="XA263" s="84"/>
      <c r="XB263" s="84"/>
      <c r="XC263" s="84"/>
      <c r="XD263" s="84"/>
      <c r="XE263" s="84"/>
      <c r="XF263" s="84"/>
      <c r="XG263" s="84"/>
      <c r="XH263" s="84"/>
      <c r="XI263" s="84"/>
      <c r="XJ263" s="84"/>
      <c r="XK263" s="84"/>
      <c r="XL263" s="84"/>
      <c r="XM263" s="84"/>
      <c r="XN263" s="84"/>
      <c r="XO263" s="84"/>
      <c r="XP263" s="84"/>
      <c r="XQ263" s="84"/>
      <c r="XR263" s="84"/>
      <c r="XS263" s="84"/>
      <c r="XT263" s="84"/>
      <c r="XU263" s="84"/>
      <c r="XV263" s="84"/>
      <c r="XW263" s="84"/>
      <c r="XX263" s="84"/>
      <c r="XY263" s="84"/>
      <c r="XZ263" s="84"/>
      <c r="YA263" s="84"/>
      <c r="YB263" s="84"/>
      <c r="YC263" s="84"/>
      <c r="YD263" s="84"/>
      <c r="YE263" s="84"/>
      <c r="YF263" s="84"/>
      <c r="YG263" s="84"/>
      <c r="YH263" s="84"/>
      <c r="YI263" s="84"/>
      <c r="YJ263" s="84"/>
      <c r="YK263" s="84"/>
      <c r="YL263" s="84"/>
      <c r="YM263" s="84"/>
      <c r="YN263" s="84"/>
      <c r="YO263" s="84"/>
      <c r="YP263" s="84"/>
      <c r="YQ263" s="84"/>
      <c r="YR263" s="84"/>
      <c r="YS263" s="84"/>
      <c r="YT263" s="84"/>
      <c r="YU263" s="84"/>
      <c r="YV263" s="84"/>
      <c r="YW263" s="84"/>
      <c r="YX263" s="84"/>
      <c r="YY263" s="84"/>
      <c r="YZ263" s="84"/>
      <c r="ZA263" s="84"/>
      <c r="ZB263" s="84"/>
      <c r="ZC263" s="84"/>
      <c r="ZD263" s="84"/>
      <c r="ZE263" s="84"/>
      <c r="ZF263" s="84"/>
      <c r="ZG263" s="84"/>
      <c r="ZH263" s="84"/>
      <c r="ZI263" s="84"/>
      <c r="ZJ263" s="84"/>
      <c r="ZK263" s="84"/>
      <c r="ZL263" s="84"/>
      <c r="ZM263" s="84"/>
      <c r="ZN263" s="84"/>
      <c r="ZO263" s="84"/>
      <c r="ZP263" s="84"/>
      <c r="ZQ263" s="84"/>
      <c r="ZR263" s="84"/>
      <c r="ZS263" s="84"/>
      <c r="ZT263" s="84"/>
      <c r="ZU263" s="84"/>
      <c r="ZV263" s="84"/>
      <c r="ZW263" s="84"/>
      <c r="ZX263" s="84"/>
      <c r="ZY263" s="84"/>
      <c r="ZZ263" s="84"/>
      <c r="AAA263" s="84"/>
      <c r="AAB263" s="84"/>
      <c r="AAC263" s="84"/>
      <c r="AAD263" s="84"/>
      <c r="AAE263" s="84"/>
      <c r="AAF263" s="84"/>
      <c r="AAG263" s="84"/>
      <c r="AAH263" s="84"/>
      <c r="AAI263" s="84"/>
      <c r="AAJ263" s="84"/>
      <c r="AAK263" s="84"/>
      <c r="AAL263" s="84"/>
      <c r="AAM263" s="84"/>
      <c r="AAN263" s="84"/>
      <c r="AAO263" s="84"/>
      <c r="AAP263" s="84"/>
      <c r="AAQ263" s="84"/>
      <c r="AAR263" s="84"/>
      <c r="AAS263" s="84"/>
      <c r="AAT263" s="84"/>
      <c r="AAU263" s="84"/>
      <c r="AAV263" s="84"/>
      <c r="AAW263" s="84"/>
      <c r="AAX263" s="84"/>
      <c r="AAY263" s="84"/>
      <c r="AAZ263" s="84"/>
      <c r="ABA263" s="84"/>
      <c r="ABB263" s="84"/>
      <c r="ABC263" s="84"/>
      <c r="ABD263" s="84"/>
      <c r="ABE263" s="84"/>
      <c r="ABF263" s="84"/>
      <c r="ABG263" s="84"/>
      <c r="ABH263" s="84"/>
      <c r="ABI263" s="84"/>
      <c r="ABJ263" s="84"/>
      <c r="ABK263" s="84"/>
      <c r="ABL263" s="84"/>
      <c r="ABM263" s="84"/>
      <c r="ABN263" s="84"/>
      <c r="ABO263" s="84"/>
      <c r="ABP263" s="84"/>
      <c r="ABQ263" s="84"/>
      <c r="ABR263" s="84"/>
      <c r="ABS263" s="84"/>
      <c r="ABT263" s="84"/>
      <c r="ABU263" s="84"/>
      <c r="ABV263" s="84"/>
      <c r="ABW263" s="84"/>
      <c r="ABX263" s="84"/>
      <c r="ABY263" s="84"/>
      <c r="ABZ263" s="84"/>
      <c r="ACA263" s="84"/>
      <c r="ACB263" s="84"/>
      <c r="ACC263" s="84"/>
      <c r="ACD263" s="84"/>
      <c r="ACE263" s="84"/>
      <c r="ACF263" s="84"/>
      <c r="ACG263" s="84"/>
      <c r="ACH263" s="84"/>
      <c r="ACI263" s="84"/>
      <c r="ACJ263" s="84"/>
      <c r="ACK263" s="84"/>
      <c r="ACL263" s="84"/>
      <c r="ACM263" s="84"/>
      <c r="ACN263" s="84"/>
      <c r="ACO263" s="84"/>
      <c r="ACP263" s="84"/>
      <c r="ACQ263" s="84"/>
      <c r="ACR263" s="84"/>
      <c r="ACS263" s="84"/>
      <c r="ACT263" s="84"/>
      <c r="ACU263" s="84"/>
      <c r="ACV263" s="84"/>
      <c r="ACW263" s="84"/>
      <c r="ACX263" s="84"/>
      <c r="ACY263" s="84"/>
      <c r="ACZ263" s="84"/>
      <c r="ADA263" s="84"/>
      <c r="ADB263" s="84"/>
      <c r="ADC263" s="84"/>
      <c r="ADD263" s="84"/>
      <c r="ADE263" s="84"/>
      <c r="ADF263" s="84"/>
      <c r="ADG263" s="84"/>
      <c r="ADH263" s="84"/>
      <c r="ADI263" s="84"/>
      <c r="ADJ263" s="84"/>
      <c r="ADK263" s="84"/>
      <c r="ADL263" s="84"/>
      <c r="ADM263" s="84"/>
      <c r="ADN263" s="84"/>
      <c r="ADO263" s="84"/>
      <c r="ADP263" s="84"/>
      <c r="ADQ263" s="84"/>
      <c r="ADR263" s="84"/>
      <c r="ADS263" s="84"/>
      <c r="ADT263" s="84"/>
      <c r="ADU263" s="84"/>
      <c r="ADV263" s="84"/>
      <c r="ADW263" s="84"/>
      <c r="ADX263" s="84"/>
      <c r="ADY263" s="84"/>
      <c r="ADZ263" s="84"/>
      <c r="AEA263" s="84"/>
      <c r="AEB263" s="84"/>
      <c r="AEC263" s="84"/>
      <c r="AED263" s="84"/>
      <c r="AEE263" s="84"/>
      <c r="AEF263" s="84"/>
      <c r="AEG263" s="84"/>
      <c r="AEH263" s="84"/>
      <c r="AEI263" s="84"/>
      <c r="AEJ263" s="84"/>
      <c r="AEK263" s="84"/>
      <c r="AEL263" s="84"/>
      <c r="AEM263" s="84"/>
      <c r="AEN263" s="84"/>
      <c r="AEO263" s="84"/>
      <c r="AEP263" s="84"/>
      <c r="AEQ263" s="84"/>
      <c r="AER263" s="84"/>
      <c r="AES263" s="84"/>
      <c r="AET263" s="84"/>
      <c r="AEU263" s="84"/>
      <c r="AEV263" s="84"/>
      <c r="AEW263" s="84"/>
      <c r="AEX263" s="84"/>
      <c r="AEY263" s="84"/>
      <c r="AEZ263" s="84"/>
      <c r="AFA263" s="84"/>
      <c r="AFB263" s="84"/>
      <c r="AFC263" s="84"/>
      <c r="AFD263" s="84"/>
      <c r="AFE263" s="84"/>
      <c r="AFF263" s="84"/>
      <c r="AFG263" s="84"/>
      <c r="AFH263" s="84"/>
      <c r="AFI263" s="84"/>
      <c r="AFJ263" s="84"/>
      <c r="AFK263" s="84"/>
      <c r="AFL263" s="84"/>
      <c r="AFM263" s="84"/>
      <c r="AFN263" s="84"/>
      <c r="AFO263" s="84"/>
      <c r="AFP263" s="84"/>
      <c r="AFQ263" s="84"/>
      <c r="AFR263" s="84"/>
      <c r="AFS263" s="84"/>
      <c r="AFT263" s="84"/>
      <c r="AFU263" s="84"/>
      <c r="AFV263" s="84"/>
      <c r="AFW263" s="84"/>
      <c r="AFX263" s="84"/>
      <c r="AFY263" s="84"/>
      <c r="AFZ263" s="84"/>
      <c r="AGA263" s="84"/>
      <c r="AGB263" s="84"/>
      <c r="AGC263" s="84"/>
      <c r="AGD263" s="84"/>
      <c r="AGE263" s="84"/>
      <c r="AGF263" s="84"/>
      <c r="AGG263" s="84"/>
      <c r="AGH263" s="84"/>
      <c r="AGI263" s="84"/>
      <c r="AGJ263" s="84"/>
      <c r="AGK263" s="84"/>
      <c r="AGL263" s="84"/>
      <c r="AGM263" s="84"/>
      <c r="AGN263" s="84"/>
      <c r="AGO263" s="84"/>
      <c r="AGP263" s="84"/>
      <c r="AGQ263" s="84"/>
      <c r="AGR263" s="84"/>
      <c r="AGS263" s="84"/>
      <c r="AGT263" s="84"/>
      <c r="AGU263" s="84"/>
      <c r="AGV263" s="84"/>
      <c r="AGW263" s="84"/>
      <c r="AGX263" s="84"/>
      <c r="AGY263" s="84"/>
      <c r="AGZ263" s="84"/>
      <c r="AHA263" s="84"/>
      <c r="AHB263" s="84"/>
      <c r="AHC263" s="84"/>
      <c r="AHD263" s="84"/>
      <c r="AHE263" s="84"/>
      <c r="AHF263" s="84"/>
      <c r="AHG263" s="84"/>
      <c r="AHH263" s="84"/>
      <c r="AHI263" s="84"/>
      <c r="AHJ263" s="84"/>
      <c r="AHK263" s="84"/>
      <c r="AHL263" s="84"/>
      <c r="AHM263" s="84"/>
      <c r="AHN263" s="84"/>
      <c r="AHO263" s="84"/>
      <c r="AHP263" s="84"/>
      <c r="AHQ263" s="84"/>
      <c r="AHR263" s="84"/>
      <c r="AHS263" s="84"/>
      <c r="AHT263" s="84"/>
      <c r="AHU263" s="84"/>
      <c r="AHV263" s="84"/>
      <c r="AHW263" s="84"/>
      <c r="AHX263" s="84"/>
      <c r="AHY263" s="84"/>
      <c r="AHZ263" s="84"/>
      <c r="AIA263" s="84"/>
      <c r="AIB263" s="84"/>
      <c r="AIC263" s="84"/>
      <c r="AID263" s="84"/>
      <c r="AIE263" s="84"/>
      <c r="AIF263" s="84"/>
      <c r="AIG263" s="84"/>
      <c r="AIH263" s="84"/>
      <c r="AII263" s="84"/>
      <c r="AIJ263" s="84"/>
      <c r="AIK263" s="84"/>
      <c r="AIL263" s="84"/>
      <c r="AIM263" s="84"/>
      <c r="AIN263" s="84"/>
      <c r="AIO263" s="84"/>
      <c r="AIP263" s="84"/>
      <c r="AIQ263" s="84"/>
      <c r="AIR263" s="84"/>
      <c r="AIS263" s="84"/>
      <c r="AIT263" s="84"/>
      <c r="AIU263" s="84"/>
      <c r="AIV263" s="84"/>
      <c r="AIW263" s="84"/>
      <c r="AIX263" s="84"/>
      <c r="AIY263" s="84"/>
      <c r="AIZ263" s="84"/>
      <c r="AJA263" s="84"/>
      <c r="AJB263" s="84"/>
      <c r="AJC263" s="84"/>
      <c r="AJD263" s="84"/>
      <c r="AJE263" s="84"/>
      <c r="AJF263" s="84"/>
      <c r="AJG263" s="84"/>
      <c r="AJH263" s="84"/>
      <c r="AJI263" s="84"/>
      <c r="AJJ263" s="84"/>
      <c r="AJK263" s="84"/>
      <c r="AJL263" s="84"/>
      <c r="AJM263" s="84"/>
      <c r="AJN263" s="84"/>
      <c r="AJO263" s="84"/>
      <c r="AJP263" s="84"/>
      <c r="AJQ263" s="84"/>
      <c r="AJR263" s="84"/>
      <c r="AJS263" s="84"/>
      <c r="AJT263" s="84"/>
      <c r="AJU263" s="84"/>
      <c r="AJV263" s="84"/>
      <c r="AJW263" s="84"/>
      <c r="AJX263" s="84"/>
      <c r="AJY263" s="84"/>
      <c r="AJZ263" s="84"/>
      <c r="AKA263" s="84"/>
      <c r="AKB263" s="84"/>
      <c r="AKC263" s="84"/>
      <c r="AKD263" s="84"/>
      <c r="AKE263" s="84"/>
      <c r="AKF263" s="84"/>
      <c r="AKG263" s="84"/>
      <c r="AKH263" s="84"/>
      <c r="AKI263" s="84"/>
      <c r="AKJ263" s="84"/>
      <c r="AKK263" s="84"/>
      <c r="AKL263" s="84"/>
      <c r="AKM263" s="84"/>
      <c r="AKN263" s="84"/>
      <c r="AKO263" s="84"/>
      <c r="AKP263" s="84"/>
      <c r="AKQ263" s="84"/>
      <c r="AKR263" s="84"/>
      <c r="AKS263" s="84"/>
      <c r="AKT263" s="84"/>
      <c r="AKU263" s="84"/>
      <c r="AKV263" s="84"/>
      <c r="AKW263" s="84"/>
      <c r="AKX263" s="84"/>
      <c r="AKY263" s="84"/>
      <c r="AKZ263" s="84"/>
      <c r="ALA263" s="84"/>
      <c r="ALB263" s="84"/>
      <c r="ALC263" s="84"/>
      <c r="ALD263" s="84"/>
      <c r="ALE263" s="84"/>
      <c r="ALF263" s="84"/>
      <c r="ALG263" s="84"/>
      <c r="ALH263" s="84"/>
      <c r="ALI263" s="84"/>
      <c r="ALJ263" s="84"/>
      <c r="ALK263" s="84"/>
      <c r="ALL263" s="84"/>
      <c r="ALM263" s="84"/>
      <c r="ALN263" s="84"/>
      <c r="ALO263" s="84"/>
      <c r="ALP263" s="84"/>
      <c r="ALQ263" s="84"/>
      <c r="ALR263" s="84"/>
      <c r="ALS263" s="84"/>
      <c r="ALT263" s="84"/>
      <c r="ALU263" s="84"/>
      <c r="ALV263" s="84"/>
      <c r="ALW263" s="84"/>
      <c r="ALX263" s="84"/>
      <c r="ALY263" s="84"/>
      <c r="ALZ263" s="84"/>
      <c r="AMA263" s="84"/>
      <c r="AMB263" s="84"/>
      <c r="AMC263" s="84"/>
      <c r="AMD263" s="84"/>
      <c r="AME263" s="84"/>
      <c r="AMF263" s="84"/>
      <c r="AMG263" s="84"/>
      <c r="AMH263" s="84"/>
      <c r="AMI263" s="84"/>
      <c r="AMJ263" s="84"/>
      <c r="AMK263" s="84"/>
      <c r="AML263" s="84"/>
      <c r="AMM263" s="84"/>
      <c r="AMN263" s="84"/>
      <c r="AMO263" s="84"/>
      <c r="AMP263" s="84"/>
      <c r="AMQ263" s="84"/>
      <c r="AMR263" s="84"/>
      <c r="AMS263" s="84"/>
      <c r="AMT263" s="84"/>
      <c r="AMU263" s="84"/>
      <c r="AMV263" s="84"/>
      <c r="AMW263" s="84"/>
      <c r="AMX263" s="84"/>
      <c r="AMY263" s="84"/>
      <c r="AMZ263" s="84"/>
      <c r="ANA263" s="84"/>
      <c r="ANB263" s="84"/>
      <c r="ANC263" s="84"/>
      <c r="AND263" s="84"/>
      <c r="ANE263" s="84"/>
      <c r="ANF263" s="84"/>
      <c r="ANG263" s="84"/>
      <c r="ANH263" s="84"/>
      <c r="ANI263" s="84"/>
      <c r="ANJ263" s="84"/>
      <c r="ANK263" s="84"/>
      <c r="ANL263" s="84"/>
      <c r="ANM263" s="84"/>
      <c r="ANN263" s="84"/>
      <c r="ANO263" s="84"/>
      <c r="ANP263" s="84"/>
      <c r="ANQ263" s="84"/>
      <c r="ANR263" s="84"/>
      <c r="ANS263" s="84"/>
      <c r="ANT263" s="84"/>
      <c r="ANU263" s="84"/>
      <c r="ANV263" s="84"/>
      <c r="ANW263" s="84"/>
      <c r="ANX263" s="84"/>
      <c r="ANY263" s="84"/>
      <c r="ANZ263" s="84"/>
      <c r="AOA263" s="84"/>
      <c r="AOB263" s="84"/>
      <c r="AOC263" s="84"/>
      <c r="AOD263" s="84"/>
      <c r="AOE263" s="84"/>
      <c r="AOF263" s="84"/>
      <c r="AOG263" s="84"/>
      <c r="AOH263" s="84"/>
      <c r="AOI263" s="84"/>
      <c r="AOJ263" s="84"/>
      <c r="AOK263" s="84"/>
      <c r="AOL263" s="84"/>
      <c r="AOM263" s="84"/>
      <c r="AON263" s="84"/>
      <c r="AOO263" s="84"/>
      <c r="AOP263" s="84"/>
      <c r="AOQ263" s="84"/>
      <c r="AOR263" s="84"/>
      <c r="AOS263" s="84"/>
      <c r="AOT263" s="84"/>
      <c r="AOU263" s="84"/>
      <c r="AOV263" s="84"/>
      <c r="AOW263" s="84"/>
      <c r="AOX263" s="84"/>
      <c r="AOY263" s="84"/>
      <c r="AOZ263" s="84"/>
      <c r="APA263" s="84"/>
      <c r="APB263" s="84"/>
      <c r="APC263" s="84"/>
      <c r="APD263" s="84"/>
      <c r="APE263" s="84"/>
      <c r="APF263" s="84"/>
      <c r="APG263" s="84"/>
      <c r="APH263" s="84"/>
      <c r="API263" s="84"/>
      <c r="APJ263" s="84"/>
      <c r="APK263" s="84"/>
      <c r="APL263" s="84"/>
      <c r="APM263" s="84"/>
      <c r="APN263" s="84"/>
      <c r="APO263" s="84"/>
      <c r="APP263" s="84"/>
      <c r="APQ263" s="84"/>
      <c r="APR263" s="84"/>
      <c r="APS263" s="84"/>
      <c r="APT263" s="84"/>
      <c r="APU263" s="84"/>
      <c r="APV263" s="84"/>
      <c r="APW263" s="84"/>
      <c r="APX263" s="84"/>
      <c r="APY263" s="84"/>
      <c r="APZ263" s="84"/>
      <c r="AQA263" s="84"/>
      <c r="AQB263" s="84"/>
      <c r="AQC263" s="84"/>
      <c r="AQD263" s="84"/>
      <c r="AQE263" s="84"/>
      <c r="AQF263" s="84"/>
      <c r="AQG263" s="84"/>
      <c r="AQH263" s="84"/>
      <c r="AQI263" s="84"/>
      <c r="AQJ263" s="84"/>
      <c r="AQK263" s="84"/>
      <c r="AQL263" s="84"/>
      <c r="AQM263" s="84"/>
      <c r="AQN263" s="84"/>
      <c r="AQO263" s="84"/>
      <c r="AQP263" s="84"/>
      <c r="AQQ263" s="84"/>
      <c r="AQR263" s="84"/>
      <c r="AQS263" s="84"/>
      <c r="AQT263" s="84"/>
      <c r="AQU263" s="84"/>
      <c r="AQV263" s="84"/>
      <c r="AQW263" s="84"/>
      <c r="AQX263" s="84"/>
      <c r="AQY263" s="84"/>
      <c r="AQZ263" s="84"/>
      <c r="ARA263" s="84"/>
      <c r="ARB263" s="84"/>
      <c r="ARC263" s="84"/>
      <c r="ARD263" s="84"/>
      <c r="ARE263" s="84"/>
      <c r="ARF263" s="84"/>
      <c r="ARG263" s="84"/>
      <c r="ARH263" s="84"/>
      <c r="ARI263" s="84"/>
      <c r="ARJ263" s="84"/>
      <c r="ARK263" s="84"/>
      <c r="ARL263" s="84"/>
      <c r="ARM263" s="84"/>
      <c r="ARN263" s="84"/>
      <c r="ARO263" s="84"/>
      <c r="ARP263" s="84"/>
      <c r="ARQ263" s="84"/>
      <c r="ARR263" s="84"/>
      <c r="ARS263" s="84"/>
      <c r="ART263" s="84"/>
      <c r="ARU263" s="84"/>
      <c r="ARV263" s="84"/>
      <c r="ARW263" s="84"/>
      <c r="ARX263" s="84"/>
      <c r="ARY263" s="84"/>
      <c r="ARZ263" s="84"/>
      <c r="ASA263" s="84"/>
      <c r="ASB263" s="84"/>
      <c r="ASC263" s="84"/>
      <c r="ASD263" s="84"/>
      <c r="ASE263" s="84"/>
      <c r="ASF263" s="84"/>
      <c r="ASG263" s="84"/>
      <c r="ASH263" s="84"/>
      <c r="ASI263" s="84"/>
      <c r="ASJ263" s="84"/>
      <c r="ASK263" s="84"/>
      <c r="ASL263" s="84"/>
      <c r="ASM263" s="84"/>
      <c r="ASN263" s="84"/>
      <c r="ASO263" s="84"/>
      <c r="ASP263" s="84"/>
      <c r="ASQ263" s="84"/>
      <c r="ASR263" s="84"/>
      <c r="ASS263" s="84"/>
      <c r="AST263" s="84"/>
      <c r="ASU263" s="84"/>
      <c r="ASV263" s="84"/>
      <c r="ASW263" s="84"/>
      <c r="ASX263" s="84"/>
      <c r="ASY263" s="84"/>
      <c r="ASZ263" s="84"/>
      <c r="ATA263" s="84"/>
      <c r="ATB263" s="84"/>
      <c r="ATC263" s="84"/>
      <c r="ATD263" s="84"/>
      <c r="ATE263" s="84"/>
      <c r="ATF263" s="84"/>
      <c r="ATG263" s="84"/>
      <c r="ATH263" s="84"/>
      <c r="ATI263" s="84"/>
      <c r="ATJ263" s="84"/>
      <c r="ATK263" s="84"/>
      <c r="ATL263" s="84"/>
      <c r="ATM263" s="84"/>
      <c r="ATN263" s="84"/>
      <c r="ATO263" s="84"/>
      <c r="ATP263" s="84"/>
      <c r="ATQ263" s="84"/>
      <c r="ATR263" s="84"/>
      <c r="ATS263" s="84"/>
      <c r="ATT263" s="84"/>
      <c r="ATU263" s="84"/>
      <c r="ATV263" s="84"/>
      <c r="ATW263" s="84"/>
      <c r="ATX263" s="84"/>
      <c r="ATY263" s="84"/>
      <c r="ATZ263" s="84"/>
      <c r="AUA263" s="84"/>
      <c r="AUB263" s="84"/>
      <c r="AUC263" s="84"/>
      <c r="AUD263" s="84"/>
      <c r="AUE263" s="84"/>
      <c r="AUF263" s="84"/>
      <c r="AUG263" s="84"/>
      <c r="AUH263" s="84"/>
      <c r="AUI263" s="84"/>
      <c r="AUJ263" s="84"/>
      <c r="AUK263" s="84"/>
      <c r="AUL263" s="84"/>
      <c r="AUM263" s="84"/>
      <c r="AUN263" s="84"/>
      <c r="AUO263" s="84"/>
      <c r="AUP263" s="84"/>
      <c r="AUQ263" s="84"/>
      <c r="AUR263" s="84"/>
      <c r="AUS263" s="84"/>
      <c r="AUT263" s="84"/>
      <c r="AUU263" s="84"/>
      <c r="AUV263" s="84"/>
      <c r="AUW263" s="84"/>
      <c r="AUX263" s="84"/>
      <c r="AUY263" s="84"/>
      <c r="AUZ263" s="84"/>
      <c r="AVA263" s="84"/>
      <c r="AVB263" s="84"/>
      <c r="AVC263" s="84"/>
      <c r="AVD263" s="84"/>
      <c r="AVE263" s="84"/>
      <c r="AVF263" s="84"/>
      <c r="AVG263" s="84"/>
      <c r="AVH263" s="84"/>
      <c r="AVI263" s="84"/>
      <c r="AVJ263" s="84"/>
      <c r="AVK263" s="84"/>
      <c r="AVL263" s="84"/>
      <c r="AVM263" s="84"/>
      <c r="AVN263" s="84"/>
      <c r="AVO263" s="84"/>
      <c r="AVP263" s="84"/>
      <c r="AVQ263" s="84"/>
      <c r="AVR263" s="84"/>
      <c r="AVS263" s="84"/>
      <c r="AVT263" s="84"/>
      <c r="AVU263" s="84"/>
      <c r="AVV263" s="84"/>
      <c r="AVW263" s="84"/>
      <c r="AVX263" s="84"/>
      <c r="AVY263" s="84"/>
      <c r="AVZ263" s="84"/>
      <c r="AWA263" s="84"/>
      <c r="AWB263" s="84"/>
      <c r="AWC263" s="84"/>
      <c r="AWD263" s="84"/>
      <c r="AWE263" s="84"/>
      <c r="AWF263" s="84"/>
      <c r="AWG263" s="84"/>
      <c r="AWH263" s="84"/>
      <c r="AWI263" s="84"/>
      <c r="AWJ263" s="84"/>
      <c r="AWK263" s="84"/>
      <c r="AWL263" s="84"/>
      <c r="AWM263" s="84"/>
      <c r="AWN263" s="84"/>
      <c r="AWO263" s="84"/>
      <c r="AWP263" s="84"/>
      <c r="AWQ263" s="84"/>
      <c r="AWR263" s="84"/>
      <c r="AWS263" s="84"/>
      <c r="AWT263" s="84"/>
      <c r="AWU263" s="84"/>
      <c r="AWV263" s="84"/>
      <c r="AWW263" s="84"/>
      <c r="AWX263" s="84"/>
      <c r="AWY263" s="84"/>
      <c r="AWZ263" s="84"/>
      <c r="AXA263" s="84"/>
      <c r="AXB263" s="84"/>
      <c r="AXC263" s="84"/>
      <c r="AXD263" s="84"/>
      <c r="AXE263" s="84"/>
      <c r="AXF263" s="84"/>
      <c r="AXG263" s="84"/>
      <c r="AXH263" s="84"/>
      <c r="AXI263" s="84"/>
      <c r="AXJ263" s="84"/>
      <c r="AXK263" s="84"/>
      <c r="AXL263" s="84"/>
      <c r="AXM263" s="84"/>
      <c r="AXN263" s="84"/>
      <c r="AXO263" s="84"/>
      <c r="AXP263" s="84"/>
      <c r="AXQ263" s="84"/>
      <c r="AXR263" s="84"/>
      <c r="AXS263" s="84"/>
      <c r="AXT263" s="84"/>
      <c r="AXU263" s="84"/>
      <c r="AXV263" s="84"/>
      <c r="AXW263" s="84"/>
      <c r="AXX263" s="84"/>
      <c r="AXY263" s="84"/>
      <c r="AXZ263" s="84"/>
      <c r="AYA263" s="84"/>
      <c r="AYB263" s="84"/>
      <c r="AYC263" s="84"/>
      <c r="AYD263" s="84"/>
      <c r="AYE263" s="84"/>
      <c r="AYF263" s="84"/>
      <c r="AYG263" s="84"/>
      <c r="AYH263" s="84"/>
      <c r="AYI263" s="84"/>
      <c r="AYJ263" s="84"/>
      <c r="AYK263" s="84"/>
      <c r="AYL263" s="84"/>
      <c r="AYM263" s="84"/>
      <c r="AYN263" s="84"/>
      <c r="AYO263" s="84"/>
      <c r="AYP263" s="84"/>
      <c r="AYQ263" s="84"/>
      <c r="AYR263" s="84"/>
      <c r="AYS263" s="84"/>
      <c r="AYT263" s="84"/>
      <c r="AYU263" s="84"/>
      <c r="AYV263" s="84"/>
      <c r="AYW263" s="84"/>
      <c r="AYX263" s="84"/>
      <c r="AYY263" s="84"/>
      <c r="AYZ263" s="84"/>
      <c r="AZA263" s="84"/>
      <c r="AZB263" s="84"/>
      <c r="AZC263" s="84"/>
      <c r="AZD263" s="84"/>
      <c r="AZE263" s="84"/>
      <c r="AZF263" s="84"/>
      <c r="AZG263" s="84"/>
      <c r="AZH263" s="84"/>
      <c r="AZI263" s="84"/>
      <c r="AZJ263" s="84"/>
      <c r="AZK263" s="84"/>
      <c r="AZL263" s="84"/>
      <c r="AZM263" s="84"/>
      <c r="AZN263" s="84"/>
      <c r="AZO263" s="84"/>
      <c r="AZP263" s="84"/>
      <c r="AZQ263" s="84"/>
      <c r="AZR263" s="84"/>
      <c r="AZS263" s="84"/>
      <c r="AZT263" s="84"/>
      <c r="AZU263" s="84"/>
      <c r="AZV263" s="84"/>
      <c r="AZW263" s="84"/>
      <c r="AZX263" s="84"/>
      <c r="AZY263" s="84"/>
      <c r="AZZ263" s="84"/>
      <c r="BAA263" s="84"/>
      <c r="BAB263" s="84"/>
      <c r="BAC263" s="84"/>
      <c r="BAD263" s="84"/>
      <c r="BAE263" s="84"/>
      <c r="BAF263" s="84"/>
      <c r="BAG263" s="84"/>
      <c r="BAH263" s="84"/>
      <c r="BAI263" s="84"/>
      <c r="BAJ263" s="84"/>
      <c r="BAK263" s="84"/>
      <c r="BAL263" s="84"/>
      <c r="BAM263" s="84"/>
      <c r="BAN263" s="84"/>
      <c r="BAO263" s="84"/>
      <c r="BAP263" s="84"/>
      <c r="BAQ263" s="84"/>
      <c r="BAR263" s="84"/>
      <c r="BAS263" s="84"/>
      <c r="BAT263" s="84"/>
      <c r="BAU263" s="84"/>
      <c r="BAV263" s="84"/>
      <c r="BAW263" s="84"/>
      <c r="BAX263" s="84"/>
      <c r="BAY263" s="84"/>
      <c r="BAZ263" s="84"/>
      <c r="BBA263" s="84"/>
      <c r="BBB263" s="84"/>
      <c r="BBC263" s="84"/>
      <c r="BBD263" s="84"/>
      <c r="BBE263" s="84"/>
      <c r="BBF263" s="84"/>
      <c r="BBG263" s="84"/>
      <c r="BBH263" s="84"/>
      <c r="BBI263" s="84"/>
      <c r="BBJ263" s="84"/>
      <c r="BBK263" s="84"/>
      <c r="BBL263" s="84"/>
      <c r="BBM263" s="84"/>
      <c r="BBN263" s="84"/>
      <c r="BBO263" s="84"/>
      <c r="BBP263" s="84"/>
      <c r="BBQ263" s="84"/>
      <c r="BBR263" s="84"/>
      <c r="BBS263" s="84"/>
      <c r="BBT263" s="84"/>
      <c r="BBU263" s="84"/>
      <c r="BBV263" s="84"/>
      <c r="BBW263" s="84"/>
      <c r="BBX263" s="84"/>
      <c r="BBY263" s="84"/>
      <c r="BBZ263" s="84"/>
      <c r="BCA263" s="84"/>
      <c r="BCB263" s="84"/>
      <c r="BCC263" s="84"/>
      <c r="BCD263" s="84"/>
      <c r="BCE263" s="84"/>
      <c r="BCF263" s="84"/>
      <c r="BCG263" s="84"/>
      <c r="BCH263" s="84"/>
      <c r="BCI263" s="84"/>
      <c r="BCJ263" s="84"/>
      <c r="BCK263" s="84"/>
      <c r="BCL263" s="84"/>
      <c r="BCM263" s="84"/>
      <c r="BCN263" s="84"/>
      <c r="BCO263" s="84"/>
      <c r="BCP263" s="84"/>
      <c r="BCQ263" s="84"/>
      <c r="BCR263" s="84"/>
      <c r="BCS263" s="84"/>
      <c r="BCT263" s="84"/>
      <c r="BCU263" s="84"/>
      <c r="BCV263" s="84"/>
      <c r="BCW263" s="84"/>
      <c r="BCX263" s="84"/>
      <c r="BCY263" s="84"/>
      <c r="BCZ263" s="84"/>
      <c r="BDA263" s="84"/>
      <c r="BDB263" s="84"/>
      <c r="BDC263" s="84"/>
      <c r="BDD263" s="84"/>
      <c r="BDE263" s="84"/>
      <c r="BDF263" s="84"/>
      <c r="BDG263" s="84"/>
      <c r="BDH263" s="84"/>
      <c r="BDI263" s="84"/>
      <c r="BDJ263" s="84"/>
      <c r="BDK263" s="84"/>
      <c r="BDL263" s="84"/>
      <c r="BDM263" s="84"/>
      <c r="BDN263" s="84"/>
      <c r="BDO263" s="84"/>
      <c r="BDP263" s="84"/>
      <c r="BDQ263" s="84"/>
      <c r="BDR263" s="84"/>
      <c r="BDS263" s="84"/>
      <c r="BDT263" s="84"/>
      <c r="BDU263" s="84"/>
      <c r="BDV263" s="84"/>
      <c r="BDW263" s="84"/>
      <c r="BDX263" s="84"/>
      <c r="BDY263" s="84"/>
      <c r="BDZ263" s="84"/>
      <c r="BEA263" s="84"/>
      <c r="BEB263" s="84"/>
      <c r="BEC263" s="84"/>
      <c r="BED263" s="84"/>
      <c r="BEE263" s="84"/>
      <c r="BEF263" s="84"/>
      <c r="BEG263" s="84"/>
      <c r="BEH263" s="84"/>
      <c r="BEI263" s="84"/>
      <c r="BEJ263" s="84"/>
      <c r="BEK263" s="84"/>
      <c r="BEL263" s="84"/>
      <c r="BEM263" s="84"/>
      <c r="BEN263" s="84"/>
      <c r="BEO263" s="84"/>
      <c r="BEP263" s="84"/>
      <c r="BEQ263" s="84"/>
      <c r="BER263" s="84"/>
      <c r="BES263" s="84"/>
      <c r="BET263" s="84"/>
      <c r="BEU263" s="84"/>
      <c r="BEV263" s="84"/>
      <c r="BEW263" s="84"/>
      <c r="BEX263" s="84"/>
      <c r="BEY263" s="84"/>
      <c r="BEZ263" s="84"/>
      <c r="BFA263" s="84"/>
      <c r="BFB263" s="84"/>
      <c r="BFC263" s="84"/>
      <c r="BFD263" s="84"/>
      <c r="BFE263" s="84"/>
      <c r="BFF263" s="84"/>
      <c r="BFG263" s="84"/>
      <c r="BFH263" s="84"/>
      <c r="BFI263" s="84"/>
      <c r="BFJ263" s="84"/>
      <c r="BFK263" s="84"/>
      <c r="BFL263" s="84"/>
      <c r="BFM263" s="84"/>
      <c r="BFN263" s="84"/>
      <c r="BFO263" s="84"/>
      <c r="BFP263" s="84"/>
      <c r="BFQ263" s="84"/>
      <c r="BFR263" s="84"/>
      <c r="BFS263" s="84"/>
      <c r="BFT263" s="84"/>
      <c r="BFU263" s="84"/>
      <c r="BFV263" s="84"/>
      <c r="BFW263" s="84"/>
      <c r="BFX263" s="84"/>
      <c r="BFY263" s="84"/>
      <c r="BFZ263" s="84"/>
      <c r="BGA263" s="84"/>
      <c r="BGB263" s="84"/>
      <c r="BGC263" s="84"/>
      <c r="BGD263" s="84"/>
      <c r="BGE263" s="84"/>
      <c r="BGF263" s="84"/>
      <c r="BGG263" s="84"/>
      <c r="BGH263" s="84"/>
      <c r="BGI263" s="84"/>
      <c r="BGJ263" s="84"/>
      <c r="BGK263" s="84"/>
      <c r="BGL263" s="84"/>
      <c r="BGM263" s="84"/>
      <c r="BGN263" s="84"/>
      <c r="BGO263" s="84"/>
      <c r="BGP263" s="84"/>
      <c r="BGQ263" s="84"/>
      <c r="BGR263" s="84"/>
      <c r="BGS263" s="84"/>
      <c r="BGT263" s="84"/>
      <c r="BGU263" s="84"/>
      <c r="BGV263" s="84"/>
      <c r="BGW263" s="84"/>
      <c r="BGX263" s="84"/>
      <c r="BGY263" s="84"/>
      <c r="BGZ263" s="84"/>
      <c r="BHA263" s="84"/>
      <c r="BHB263" s="84"/>
      <c r="BHC263" s="84"/>
      <c r="BHD263" s="84"/>
      <c r="BHE263" s="84"/>
      <c r="BHF263" s="84"/>
      <c r="BHG263" s="84"/>
      <c r="BHH263" s="84"/>
      <c r="BHI263" s="84"/>
      <c r="BHJ263" s="84"/>
      <c r="BHK263" s="84"/>
      <c r="BHL263" s="84"/>
      <c r="BHM263" s="84"/>
      <c r="BHN263" s="84"/>
      <c r="BHO263" s="84"/>
      <c r="BHP263" s="84"/>
      <c r="BHQ263" s="84"/>
      <c r="BHR263" s="84"/>
      <c r="BHS263" s="84"/>
      <c r="BHT263" s="84"/>
      <c r="BHU263" s="84"/>
      <c r="BHV263" s="84"/>
      <c r="BHW263" s="84"/>
      <c r="BHX263" s="84"/>
      <c r="BHY263" s="84"/>
      <c r="BHZ263" s="84"/>
      <c r="BIA263" s="84"/>
      <c r="BIB263" s="84"/>
      <c r="BIC263" s="84"/>
      <c r="BID263" s="84"/>
      <c r="BIE263" s="84"/>
      <c r="BIF263" s="84"/>
      <c r="BIG263" s="84"/>
      <c r="BIH263" s="84"/>
      <c r="BII263" s="84"/>
      <c r="BIJ263" s="84"/>
      <c r="BIK263" s="84"/>
      <c r="BIL263" s="84"/>
      <c r="BIM263" s="84"/>
      <c r="BIN263" s="84"/>
      <c r="BIO263" s="84"/>
      <c r="BIP263" s="84"/>
      <c r="BIQ263" s="84"/>
      <c r="BIR263" s="84"/>
      <c r="BIS263" s="84"/>
      <c r="BIT263" s="84"/>
      <c r="BIU263" s="84"/>
      <c r="BIV263" s="84"/>
      <c r="BIW263" s="84"/>
      <c r="BIX263" s="84"/>
      <c r="BIY263" s="84"/>
      <c r="BIZ263" s="84"/>
      <c r="BJA263" s="84"/>
      <c r="BJB263" s="84"/>
      <c r="BJC263" s="84"/>
      <c r="BJD263" s="84"/>
      <c r="BJE263" s="84"/>
      <c r="BJF263" s="84"/>
      <c r="BJG263" s="84"/>
      <c r="BJH263" s="84"/>
      <c r="BJI263" s="84"/>
      <c r="BJJ263" s="84"/>
      <c r="BJK263" s="84"/>
      <c r="BJL263" s="84"/>
      <c r="BJM263" s="84"/>
      <c r="BJN263" s="84"/>
      <c r="BJO263" s="84"/>
      <c r="BJP263" s="84"/>
      <c r="BJQ263" s="84"/>
      <c r="BJR263" s="84"/>
      <c r="BJS263" s="84"/>
      <c r="BJT263" s="84"/>
      <c r="BJU263" s="84"/>
      <c r="BJV263" s="84"/>
      <c r="BJW263" s="84"/>
      <c r="BJX263" s="84"/>
      <c r="BJY263" s="84"/>
      <c r="BJZ263" s="84"/>
      <c r="BKA263" s="84"/>
      <c r="BKB263" s="84"/>
      <c r="BKC263" s="84"/>
      <c r="BKD263" s="84"/>
      <c r="BKE263" s="84"/>
      <c r="BKF263" s="84"/>
      <c r="BKG263" s="84"/>
      <c r="BKH263" s="84"/>
      <c r="BKI263" s="84"/>
      <c r="BKJ263" s="84"/>
      <c r="BKK263" s="84"/>
      <c r="BKL263" s="84"/>
      <c r="BKM263" s="84"/>
      <c r="BKN263" s="84"/>
      <c r="BKO263" s="84"/>
      <c r="BKP263" s="84"/>
      <c r="BKQ263" s="84"/>
      <c r="BKR263" s="84"/>
      <c r="BKS263" s="84"/>
      <c r="BKT263" s="84"/>
      <c r="BKU263" s="84"/>
      <c r="BKV263" s="84"/>
      <c r="BKW263" s="84"/>
      <c r="BKX263" s="84"/>
      <c r="BKY263" s="84"/>
      <c r="BKZ263" s="84"/>
      <c r="BLA263" s="84"/>
      <c r="BLB263" s="84"/>
      <c r="BLC263" s="84"/>
      <c r="BLD263" s="84"/>
      <c r="BLE263" s="84"/>
      <c r="BLF263" s="84"/>
      <c r="BLG263" s="84"/>
      <c r="BLH263" s="84"/>
      <c r="BLI263" s="84"/>
      <c r="BLJ263" s="84"/>
      <c r="BLK263" s="84"/>
      <c r="BLL263" s="84"/>
      <c r="BLM263" s="84"/>
      <c r="BLN263" s="84"/>
      <c r="BLO263" s="84"/>
      <c r="BLP263" s="84"/>
      <c r="BLQ263" s="84"/>
      <c r="BLR263" s="84"/>
      <c r="BLS263" s="84"/>
      <c r="BLT263" s="84"/>
      <c r="BLU263" s="84"/>
      <c r="BLV263" s="84"/>
      <c r="BLW263" s="84"/>
      <c r="BLX263" s="84"/>
      <c r="BLY263" s="84"/>
      <c r="BLZ263" s="84"/>
      <c r="BMA263" s="84"/>
      <c r="BMB263" s="84"/>
      <c r="BMC263" s="84"/>
      <c r="BMD263" s="84"/>
      <c r="BME263" s="84"/>
      <c r="BMF263" s="84"/>
      <c r="BMG263" s="84"/>
      <c r="BMH263" s="84"/>
      <c r="BMI263" s="84"/>
      <c r="BMJ263" s="84"/>
      <c r="BMK263" s="84"/>
      <c r="BML263" s="84"/>
      <c r="BMM263" s="84"/>
      <c r="BMN263" s="84"/>
      <c r="BMO263" s="84"/>
      <c r="BMP263" s="84"/>
      <c r="BMQ263" s="84"/>
      <c r="BMR263" s="84"/>
      <c r="BMS263" s="84"/>
      <c r="BMT263" s="84"/>
      <c r="BMU263" s="84"/>
      <c r="BMV263" s="84"/>
      <c r="BMW263" s="84"/>
      <c r="BMX263" s="84"/>
      <c r="BMY263" s="84"/>
      <c r="BMZ263" s="84"/>
      <c r="BNA263" s="84"/>
      <c r="BNB263" s="84"/>
      <c r="BNC263" s="84"/>
      <c r="BND263" s="84"/>
      <c r="BNE263" s="84"/>
      <c r="BNF263" s="84"/>
      <c r="BNG263" s="84"/>
      <c r="BNH263" s="84"/>
      <c r="BNI263" s="84"/>
      <c r="BNJ263" s="84"/>
      <c r="BNK263" s="84"/>
      <c r="BNL263" s="84"/>
      <c r="BNM263" s="84"/>
      <c r="BNN263" s="84"/>
      <c r="BNO263" s="84"/>
      <c r="BNP263" s="84"/>
      <c r="BNQ263" s="84"/>
      <c r="BNR263" s="84"/>
      <c r="BNS263" s="84"/>
      <c r="BNT263" s="84"/>
      <c r="BNU263" s="84"/>
      <c r="BNV263" s="84"/>
      <c r="BNW263" s="84"/>
      <c r="BNX263" s="84"/>
      <c r="BNY263" s="84"/>
      <c r="BNZ263" s="84"/>
      <c r="BOA263" s="84"/>
      <c r="BOB263" s="84"/>
      <c r="BOC263" s="84"/>
      <c r="BOD263" s="84"/>
      <c r="BOE263" s="84"/>
      <c r="BOF263" s="84"/>
      <c r="BOG263" s="84"/>
      <c r="BOH263" s="84"/>
      <c r="BOI263" s="84"/>
      <c r="BOJ263" s="84"/>
      <c r="BOK263" s="84"/>
      <c r="BOL263" s="84"/>
      <c r="BOM263" s="84"/>
      <c r="BON263" s="84"/>
      <c r="BOO263" s="84"/>
      <c r="BOP263" s="84"/>
      <c r="BOQ263" s="84"/>
      <c r="BOR263" s="84"/>
      <c r="BOS263" s="84"/>
      <c r="BOT263" s="84"/>
      <c r="BOU263" s="84"/>
      <c r="BOV263" s="84"/>
      <c r="BOW263" s="84"/>
      <c r="BOX263" s="84"/>
      <c r="BOY263" s="84"/>
      <c r="BOZ263" s="84"/>
      <c r="BPA263" s="84"/>
      <c r="BPB263" s="84"/>
      <c r="BPC263" s="84"/>
      <c r="BPD263" s="84"/>
      <c r="BPE263" s="84"/>
      <c r="BPF263" s="84"/>
      <c r="BPG263" s="84"/>
      <c r="BPH263" s="84"/>
      <c r="BPI263" s="84"/>
      <c r="BPJ263" s="84"/>
      <c r="BPK263" s="84"/>
      <c r="BPL263" s="84"/>
      <c r="BPM263" s="84"/>
      <c r="BPN263" s="84"/>
      <c r="BPO263" s="84"/>
      <c r="BPP263" s="84"/>
      <c r="BPQ263" s="84"/>
      <c r="BPR263" s="84"/>
      <c r="BPS263" s="84"/>
      <c r="BPT263" s="84"/>
      <c r="BPU263" s="84"/>
      <c r="BPV263" s="84"/>
      <c r="BPW263" s="84"/>
      <c r="BPX263" s="84"/>
      <c r="BPY263" s="84"/>
      <c r="BPZ263" s="84"/>
      <c r="BQA263" s="84"/>
      <c r="BQB263" s="84"/>
      <c r="BQC263" s="84"/>
      <c r="BQD263" s="84"/>
      <c r="BQE263" s="84"/>
      <c r="BQF263" s="84"/>
      <c r="BQG263" s="84"/>
      <c r="BQH263" s="84"/>
      <c r="BQI263" s="84"/>
      <c r="BQJ263" s="84"/>
      <c r="BQK263" s="84"/>
      <c r="BQL263" s="84"/>
      <c r="BQM263" s="84"/>
      <c r="BQN263" s="84"/>
      <c r="BQO263" s="84"/>
      <c r="BQP263" s="84"/>
      <c r="BQQ263" s="84"/>
      <c r="BQR263" s="84"/>
      <c r="BQS263" s="84"/>
      <c r="BQT263" s="84"/>
      <c r="BQU263" s="84"/>
      <c r="BQV263" s="84"/>
      <c r="BQW263" s="84"/>
      <c r="BQX263" s="84"/>
      <c r="BQY263" s="84"/>
      <c r="BQZ263" s="84"/>
      <c r="BRA263" s="84"/>
      <c r="BRB263" s="84"/>
      <c r="BRC263" s="84"/>
      <c r="BRD263" s="84"/>
      <c r="BRE263" s="84"/>
      <c r="BRF263" s="84"/>
      <c r="BRG263" s="84"/>
      <c r="BRH263" s="84"/>
      <c r="BRI263" s="84"/>
      <c r="BRJ263" s="84"/>
      <c r="BRK263" s="84"/>
      <c r="BRL263" s="84"/>
      <c r="BRM263" s="84"/>
      <c r="BRN263" s="84"/>
      <c r="BRO263" s="84"/>
      <c r="BRP263" s="84"/>
      <c r="BRQ263" s="84"/>
      <c r="BRR263" s="84"/>
      <c r="BRS263" s="84"/>
      <c r="BRT263" s="84"/>
      <c r="BRU263" s="84"/>
      <c r="BRV263" s="84"/>
      <c r="BRW263" s="84"/>
      <c r="BRX263" s="84"/>
      <c r="BRY263" s="84"/>
      <c r="BRZ263" s="84"/>
      <c r="BSA263" s="84"/>
      <c r="BSB263" s="84"/>
      <c r="BSC263" s="84"/>
      <c r="BSD263" s="84"/>
      <c r="BSE263" s="84"/>
      <c r="BSF263" s="84"/>
      <c r="BSG263" s="84"/>
      <c r="BSH263" s="84"/>
      <c r="BSI263" s="84"/>
      <c r="BSJ263" s="84"/>
      <c r="BSK263" s="84"/>
      <c r="BSL263" s="84"/>
      <c r="BSM263" s="84"/>
      <c r="BSN263" s="84"/>
      <c r="BSO263" s="84"/>
      <c r="BSP263" s="84"/>
      <c r="BSQ263" s="84"/>
      <c r="BSR263" s="84"/>
      <c r="BSS263" s="84"/>
      <c r="BST263" s="84"/>
      <c r="BSU263" s="84"/>
      <c r="BSV263" s="84"/>
      <c r="BSW263" s="84"/>
      <c r="BSX263" s="84"/>
      <c r="BSY263" s="84"/>
      <c r="BSZ263" s="84"/>
      <c r="BTA263" s="84"/>
      <c r="BTB263" s="84"/>
      <c r="BTC263" s="84"/>
      <c r="BTD263" s="84"/>
      <c r="BTE263" s="84"/>
      <c r="BTF263" s="84"/>
      <c r="BTG263" s="84"/>
      <c r="BTH263" s="84"/>
      <c r="BTI263" s="84"/>
      <c r="BTJ263" s="84"/>
      <c r="BTK263" s="84"/>
      <c r="BTL263" s="84"/>
      <c r="BTM263" s="84"/>
      <c r="BTN263" s="84"/>
      <c r="BTO263" s="84"/>
      <c r="BTP263" s="84"/>
      <c r="BTQ263" s="84"/>
      <c r="BTR263" s="84"/>
      <c r="BTS263" s="84"/>
      <c r="BTT263" s="84"/>
      <c r="BTU263" s="84"/>
      <c r="BTV263" s="84"/>
      <c r="BTW263" s="84"/>
      <c r="BTX263" s="84"/>
      <c r="BTY263" s="84"/>
      <c r="BTZ263" s="84"/>
      <c r="BUA263" s="84"/>
      <c r="BUB263" s="84"/>
      <c r="BUC263" s="84"/>
      <c r="BUD263" s="84"/>
      <c r="BUE263" s="84"/>
      <c r="BUF263" s="84"/>
      <c r="BUG263" s="84"/>
      <c r="BUH263" s="84"/>
      <c r="BUI263" s="84"/>
      <c r="BUJ263" s="84"/>
      <c r="BUK263" s="84"/>
      <c r="BUL263" s="84"/>
      <c r="BUM263" s="84"/>
      <c r="BUN263" s="84"/>
      <c r="BUO263" s="84"/>
      <c r="BUP263" s="84"/>
      <c r="BUQ263" s="84"/>
      <c r="BUR263" s="84"/>
      <c r="BUS263" s="84"/>
      <c r="BUT263" s="84"/>
      <c r="BUU263" s="84"/>
      <c r="BUV263" s="84"/>
      <c r="BUW263" s="84"/>
      <c r="BUX263" s="84"/>
      <c r="BUY263" s="84"/>
      <c r="BUZ263" s="84"/>
      <c r="BVA263" s="84"/>
      <c r="BVB263" s="84"/>
      <c r="BVC263" s="84"/>
      <c r="BVD263" s="84"/>
      <c r="BVE263" s="84"/>
      <c r="BVF263" s="84"/>
      <c r="BVG263" s="84"/>
      <c r="BVH263" s="84"/>
      <c r="BVI263" s="84"/>
      <c r="BVJ263" s="84"/>
      <c r="BVK263" s="84"/>
      <c r="BVL263" s="84"/>
      <c r="BVM263" s="84"/>
      <c r="BVN263" s="84"/>
      <c r="BVO263" s="84"/>
      <c r="BVP263" s="84"/>
      <c r="BVQ263" s="84"/>
      <c r="BVR263" s="84"/>
      <c r="BVS263" s="84"/>
      <c r="BVT263" s="84"/>
      <c r="BVU263" s="84"/>
      <c r="BVV263" s="84"/>
      <c r="BVW263" s="84"/>
      <c r="BVX263" s="84"/>
      <c r="BVY263" s="84"/>
      <c r="BVZ263" s="84"/>
      <c r="BWA263" s="84"/>
      <c r="BWB263" s="84"/>
      <c r="BWC263" s="84"/>
      <c r="BWD263" s="84"/>
      <c r="BWE263" s="84"/>
      <c r="BWF263" s="84"/>
      <c r="BWG263" s="84"/>
      <c r="BWH263" s="84"/>
      <c r="BWI263" s="84"/>
      <c r="BWJ263" s="84"/>
      <c r="BWK263" s="84"/>
      <c r="BWL263" s="84"/>
      <c r="BWM263" s="84"/>
      <c r="BWN263" s="84"/>
      <c r="BWO263" s="84"/>
      <c r="BWP263" s="84"/>
      <c r="BWQ263" s="84"/>
      <c r="BWR263" s="84"/>
      <c r="BWS263" s="84"/>
      <c r="BWT263" s="84"/>
      <c r="BWU263" s="84"/>
      <c r="BWV263" s="84"/>
      <c r="BWW263" s="84"/>
      <c r="BWX263" s="84"/>
      <c r="BWY263" s="84"/>
      <c r="BWZ263" s="84"/>
      <c r="BXA263" s="84"/>
      <c r="BXB263" s="84"/>
      <c r="BXC263" s="84"/>
      <c r="BXD263" s="84"/>
      <c r="BXE263" s="84"/>
      <c r="BXF263" s="84"/>
      <c r="BXG263" s="84"/>
      <c r="BXH263" s="84"/>
      <c r="BXI263" s="84"/>
      <c r="BXJ263" s="84"/>
      <c r="BXK263" s="84"/>
      <c r="BXL263" s="84"/>
      <c r="BXM263" s="84"/>
      <c r="BXN263" s="84"/>
      <c r="BXO263" s="84"/>
      <c r="BXP263" s="84"/>
      <c r="BXQ263" s="84"/>
      <c r="BXR263" s="84"/>
      <c r="BXS263" s="84"/>
      <c r="BXT263" s="84"/>
      <c r="BXU263" s="84"/>
      <c r="BXV263" s="84"/>
      <c r="BXW263" s="84"/>
      <c r="BXX263" s="84"/>
      <c r="BXY263" s="84"/>
      <c r="BXZ263" s="84"/>
      <c r="BYA263" s="84"/>
      <c r="BYB263" s="84"/>
      <c r="BYC263" s="84"/>
      <c r="BYD263" s="84"/>
      <c r="BYE263" s="84"/>
      <c r="BYF263" s="84"/>
      <c r="BYG263" s="84"/>
      <c r="BYH263" s="84"/>
      <c r="BYI263" s="84"/>
      <c r="BYJ263" s="84"/>
      <c r="BYK263" s="84"/>
      <c r="BYL263" s="84"/>
      <c r="BYM263" s="84"/>
      <c r="BYN263" s="84"/>
      <c r="BYO263" s="84"/>
      <c r="BYP263" s="84"/>
      <c r="BYQ263" s="84"/>
      <c r="BYR263" s="84"/>
      <c r="BYS263" s="84"/>
      <c r="BYT263" s="84"/>
      <c r="BYU263" s="84"/>
      <c r="BYV263" s="84"/>
      <c r="BYW263" s="84"/>
      <c r="BYX263" s="84"/>
      <c r="BYY263" s="84"/>
      <c r="BYZ263" s="84"/>
      <c r="BZA263" s="84"/>
      <c r="BZB263" s="84"/>
      <c r="BZC263" s="84"/>
      <c r="BZD263" s="84"/>
      <c r="BZE263" s="84"/>
      <c r="BZF263" s="84"/>
      <c r="BZG263" s="84"/>
      <c r="BZH263" s="84"/>
      <c r="BZI263" s="84"/>
      <c r="BZJ263" s="84"/>
      <c r="BZK263" s="84"/>
      <c r="BZL263" s="84"/>
      <c r="BZM263" s="84"/>
      <c r="BZN263" s="84"/>
      <c r="BZO263" s="84"/>
      <c r="BZP263" s="84"/>
      <c r="BZQ263" s="84"/>
      <c r="BZR263" s="84"/>
      <c r="BZS263" s="84"/>
      <c r="BZT263" s="84"/>
      <c r="BZU263" s="84"/>
      <c r="BZV263" s="84"/>
      <c r="BZW263" s="84"/>
      <c r="BZX263" s="84"/>
      <c r="BZY263" s="84"/>
      <c r="BZZ263" s="84"/>
      <c r="CAA263" s="84"/>
      <c r="CAB263" s="84"/>
      <c r="CAC263" s="84"/>
      <c r="CAD263" s="84"/>
      <c r="CAE263" s="84"/>
      <c r="CAF263" s="84"/>
      <c r="CAG263" s="84"/>
      <c r="CAH263" s="84"/>
      <c r="CAI263" s="84"/>
      <c r="CAJ263" s="84"/>
      <c r="CAK263" s="84"/>
      <c r="CAL263" s="84"/>
      <c r="CAM263" s="84"/>
      <c r="CAN263" s="84"/>
      <c r="CAO263" s="84"/>
      <c r="CAP263" s="84"/>
      <c r="CAQ263" s="84"/>
      <c r="CAR263" s="84"/>
      <c r="CAS263" s="84"/>
      <c r="CAT263" s="84"/>
      <c r="CAU263" s="84"/>
      <c r="CAV263" s="84"/>
      <c r="CAW263" s="84"/>
      <c r="CAX263" s="84"/>
      <c r="CAY263" s="84"/>
      <c r="CAZ263" s="84"/>
      <c r="CBA263" s="84"/>
      <c r="CBB263" s="84"/>
      <c r="CBC263" s="84"/>
      <c r="CBD263" s="84"/>
      <c r="CBE263" s="84"/>
      <c r="CBF263" s="84"/>
      <c r="CBG263" s="84"/>
      <c r="CBH263" s="84"/>
      <c r="CBI263" s="84"/>
      <c r="CBJ263" s="84"/>
      <c r="CBK263" s="84"/>
      <c r="CBL263" s="84"/>
      <c r="CBM263" s="84"/>
      <c r="CBN263" s="84"/>
      <c r="CBO263" s="84"/>
      <c r="CBP263" s="84"/>
      <c r="CBQ263" s="84"/>
      <c r="CBR263" s="84"/>
      <c r="CBS263" s="84"/>
      <c r="CBT263" s="84"/>
      <c r="CBU263" s="84"/>
      <c r="CBV263" s="84"/>
      <c r="CBW263" s="84"/>
      <c r="CBX263" s="84"/>
      <c r="CBY263" s="84"/>
      <c r="CBZ263" s="84"/>
      <c r="CCA263" s="84"/>
      <c r="CCB263" s="84"/>
      <c r="CCC263" s="84"/>
      <c r="CCD263" s="84"/>
      <c r="CCE263" s="84"/>
      <c r="CCF263" s="84"/>
      <c r="CCG263" s="84"/>
      <c r="CCH263" s="84"/>
      <c r="CCI263" s="84"/>
      <c r="CCJ263" s="84"/>
      <c r="CCK263" s="84"/>
      <c r="CCL263" s="84"/>
      <c r="CCM263" s="84"/>
      <c r="CCN263" s="84"/>
      <c r="CCO263" s="84"/>
      <c r="CCP263" s="84"/>
      <c r="CCQ263" s="84"/>
      <c r="CCR263" s="84"/>
      <c r="CCS263" s="84"/>
      <c r="CCT263" s="84"/>
      <c r="CCU263" s="84"/>
      <c r="CCV263" s="84"/>
      <c r="CCW263" s="84"/>
      <c r="CCX263" s="84"/>
      <c r="CCY263" s="84"/>
      <c r="CCZ263" s="84"/>
      <c r="CDA263" s="84"/>
      <c r="CDB263" s="84"/>
      <c r="CDC263" s="84"/>
      <c r="CDD263" s="84"/>
      <c r="CDE263" s="84"/>
      <c r="CDF263" s="84"/>
      <c r="CDG263" s="84"/>
      <c r="CDH263" s="84"/>
      <c r="CDI263" s="84"/>
      <c r="CDJ263" s="84"/>
      <c r="CDK263" s="84"/>
      <c r="CDL263" s="84"/>
      <c r="CDM263" s="84"/>
      <c r="CDN263" s="84"/>
      <c r="CDO263" s="84"/>
      <c r="CDP263" s="84"/>
      <c r="CDQ263" s="84"/>
      <c r="CDR263" s="84"/>
      <c r="CDS263" s="84"/>
      <c r="CDT263" s="84"/>
      <c r="CDU263" s="84"/>
      <c r="CDV263" s="84"/>
      <c r="CDW263" s="84"/>
      <c r="CDX263" s="84"/>
      <c r="CDY263" s="84"/>
      <c r="CDZ263" s="84"/>
      <c r="CEA263" s="84"/>
      <c r="CEB263" s="84"/>
      <c r="CEC263" s="84"/>
      <c r="CED263" s="84"/>
      <c r="CEE263" s="84"/>
      <c r="CEF263" s="84"/>
      <c r="CEG263" s="84"/>
      <c r="CEH263" s="84"/>
      <c r="CEI263" s="84"/>
      <c r="CEJ263" s="84"/>
      <c r="CEK263" s="84"/>
      <c r="CEL263" s="84"/>
      <c r="CEM263" s="84"/>
      <c r="CEN263" s="84"/>
      <c r="CEO263" s="84"/>
      <c r="CEP263" s="84"/>
      <c r="CEQ263" s="84"/>
      <c r="CER263" s="84"/>
      <c r="CES263" s="84"/>
      <c r="CET263" s="84"/>
      <c r="CEU263" s="84"/>
      <c r="CEV263" s="84"/>
      <c r="CEW263" s="84"/>
      <c r="CEX263" s="84"/>
      <c r="CEY263" s="84"/>
      <c r="CEZ263" s="84"/>
      <c r="CFA263" s="84"/>
      <c r="CFB263" s="84"/>
      <c r="CFC263" s="84"/>
      <c r="CFD263" s="84"/>
      <c r="CFE263" s="84"/>
      <c r="CFF263" s="84"/>
      <c r="CFG263" s="84"/>
      <c r="CFH263" s="84"/>
      <c r="CFI263" s="84"/>
      <c r="CFJ263" s="84"/>
      <c r="CFK263" s="84"/>
      <c r="CFL263" s="84"/>
      <c r="CFM263" s="84"/>
      <c r="CFN263" s="84"/>
      <c r="CFO263" s="84"/>
      <c r="CFP263" s="84"/>
      <c r="CFQ263" s="84"/>
      <c r="CFR263" s="84"/>
      <c r="CFS263" s="84"/>
      <c r="CFT263" s="84"/>
      <c r="CFU263" s="84"/>
      <c r="CFV263" s="84"/>
      <c r="CFW263" s="84"/>
      <c r="CFX263" s="84"/>
      <c r="CFY263" s="84"/>
      <c r="CFZ263" s="84"/>
      <c r="CGA263" s="84"/>
      <c r="CGB263" s="84"/>
      <c r="CGC263" s="84"/>
      <c r="CGD263" s="84"/>
      <c r="CGE263" s="84"/>
      <c r="CGF263" s="84"/>
      <c r="CGG263" s="84"/>
      <c r="CGH263" s="84"/>
      <c r="CGI263" s="84"/>
      <c r="CGJ263" s="84"/>
      <c r="CGK263" s="84"/>
      <c r="CGL263" s="84"/>
      <c r="CGM263" s="84"/>
      <c r="CGN263" s="84"/>
      <c r="CGO263" s="84"/>
      <c r="CGP263" s="84"/>
      <c r="CGQ263" s="84"/>
      <c r="CGR263" s="84"/>
      <c r="CGS263" s="84"/>
      <c r="CGT263" s="84"/>
      <c r="CGU263" s="84"/>
      <c r="CGV263" s="84"/>
      <c r="CGW263" s="84"/>
      <c r="CGX263" s="84"/>
      <c r="CGY263" s="84"/>
      <c r="CGZ263" s="84"/>
      <c r="CHA263" s="84"/>
      <c r="CHB263" s="84"/>
      <c r="CHC263" s="84"/>
      <c r="CHD263" s="84"/>
      <c r="CHE263" s="84"/>
      <c r="CHF263" s="84"/>
      <c r="CHG263" s="84"/>
      <c r="CHH263" s="84"/>
      <c r="CHI263" s="84"/>
      <c r="CHJ263" s="84"/>
      <c r="CHK263" s="84"/>
      <c r="CHL263" s="84"/>
      <c r="CHM263" s="84"/>
      <c r="CHN263" s="84"/>
      <c r="CHO263" s="84"/>
      <c r="CHP263" s="84"/>
      <c r="CHQ263" s="84"/>
      <c r="CHR263" s="84"/>
      <c r="CHS263" s="84"/>
      <c r="CHT263" s="84"/>
      <c r="CHU263" s="84"/>
      <c r="CHV263" s="84"/>
      <c r="CHW263" s="84"/>
      <c r="CHX263" s="84"/>
      <c r="CHY263" s="84"/>
      <c r="CHZ263" s="84"/>
      <c r="CIA263" s="84"/>
      <c r="CIB263" s="84"/>
      <c r="CIC263" s="84"/>
      <c r="CID263" s="84"/>
      <c r="CIE263" s="84"/>
      <c r="CIF263" s="84"/>
      <c r="CIG263" s="84"/>
      <c r="CIH263" s="84"/>
      <c r="CII263" s="84"/>
      <c r="CIJ263" s="84"/>
      <c r="CIK263" s="84"/>
      <c r="CIL263" s="84"/>
      <c r="CIM263" s="84"/>
      <c r="CIN263" s="84"/>
      <c r="CIO263" s="84"/>
      <c r="CIP263" s="84"/>
      <c r="CIQ263" s="84"/>
      <c r="CIR263" s="84"/>
      <c r="CIS263" s="84"/>
      <c r="CIT263" s="84"/>
      <c r="CIU263" s="84"/>
      <c r="CIV263" s="84"/>
      <c r="CIW263" s="84"/>
      <c r="CIX263" s="84"/>
      <c r="CIY263" s="84"/>
      <c r="CIZ263" s="84"/>
      <c r="CJA263" s="84"/>
      <c r="CJB263" s="84"/>
      <c r="CJC263" s="84"/>
      <c r="CJD263" s="84"/>
      <c r="CJE263" s="84"/>
      <c r="CJF263" s="84"/>
      <c r="CJG263" s="84"/>
      <c r="CJH263" s="84"/>
      <c r="CJI263" s="84"/>
      <c r="CJJ263" s="84"/>
      <c r="CJK263" s="84"/>
      <c r="CJL263" s="84"/>
      <c r="CJM263" s="84"/>
      <c r="CJN263" s="84"/>
      <c r="CJO263" s="84"/>
      <c r="CJP263" s="84"/>
      <c r="CJQ263" s="84"/>
      <c r="CJR263" s="84"/>
      <c r="CJS263" s="84"/>
      <c r="CJT263" s="84"/>
      <c r="CJU263" s="84"/>
      <c r="CJV263" s="84"/>
      <c r="CJW263" s="84"/>
      <c r="CJX263" s="84"/>
      <c r="CJY263" s="84"/>
      <c r="CJZ263" s="84"/>
      <c r="CKA263" s="84"/>
      <c r="CKB263" s="84"/>
      <c r="CKC263" s="84"/>
      <c r="CKD263" s="84"/>
      <c r="CKE263" s="84"/>
      <c r="CKF263" s="84"/>
      <c r="CKG263" s="84"/>
      <c r="CKH263" s="84"/>
      <c r="CKI263" s="84"/>
      <c r="CKJ263" s="84"/>
      <c r="CKK263" s="84"/>
      <c r="CKL263" s="84"/>
      <c r="CKM263" s="84"/>
      <c r="CKN263" s="84"/>
      <c r="CKO263" s="84"/>
      <c r="CKP263" s="84"/>
      <c r="CKQ263" s="84"/>
      <c r="CKR263" s="84"/>
      <c r="CKS263" s="84"/>
      <c r="CKT263" s="84"/>
      <c r="CKU263" s="84"/>
      <c r="CKV263" s="84"/>
      <c r="CKW263" s="84"/>
      <c r="CKX263" s="84"/>
      <c r="CKY263" s="84"/>
      <c r="CKZ263" s="84"/>
      <c r="CLA263" s="84"/>
      <c r="CLB263" s="84"/>
      <c r="CLC263" s="84"/>
      <c r="CLD263" s="84"/>
      <c r="CLE263" s="84"/>
      <c r="CLF263" s="84"/>
      <c r="CLG263" s="84"/>
      <c r="CLH263" s="84"/>
      <c r="CLI263" s="84"/>
      <c r="CLJ263" s="84"/>
      <c r="CLK263" s="84"/>
      <c r="CLL263" s="84"/>
      <c r="CLM263" s="84"/>
      <c r="CLN263" s="84"/>
      <c r="CLO263" s="84"/>
      <c r="CLP263" s="84"/>
      <c r="CLQ263" s="84"/>
      <c r="CLR263" s="84"/>
      <c r="CLS263" s="84"/>
      <c r="CLT263" s="84"/>
      <c r="CLU263" s="84"/>
      <c r="CLV263" s="84"/>
      <c r="CLW263" s="84"/>
      <c r="CLX263" s="84"/>
      <c r="CLY263" s="84"/>
      <c r="CLZ263" s="84"/>
      <c r="CMA263" s="84"/>
      <c r="CMB263" s="84"/>
      <c r="CMC263" s="84"/>
      <c r="CMD263" s="84"/>
      <c r="CME263" s="84"/>
      <c r="CMF263" s="84"/>
      <c r="CMG263" s="84"/>
      <c r="CMH263" s="84"/>
      <c r="CMI263" s="84"/>
      <c r="CMJ263" s="84"/>
      <c r="CMK263" s="84"/>
      <c r="CML263" s="84"/>
      <c r="CMM263" s="84"/>
      <c r="CMN263" s="84"/>
      <c r="CMO263" s="84"/>
      <c r="CMP263" s="84"/>
      <c r="CMQ263" s="84"/>
      <c r="CMR263" s="84"/>
      <c r="CMS263" s="84"/>
      <c r="CMT263" s="84"/>
      <c r="CMU263" s="84"/>
      <c r="CMV263" s="84"/>
      <c r="CMW263" s="84"/>
      <c r="CMX263" s="84"/>
      <c r="CMY263" s="84"/>
      <c r="CMZ263" s="84"/>
      <c r="CNA263" s="84"/>
      <c r="CNB263" s="84"/>
      <c r="CNC263" s="84"/>
      <c r="CND263" s="84"/>
      <c r="CNE263" s="84"/>
      <c r="CNF263" s="84"/>
      <c r="CNG263" s="84"/>
      <c r="CNH263" s="84"/>
      <c r="CNI263" s="84"/>
      <c r="CNJ263" s="84"/>
      <c r="CNK263" s="84"/>
      <c r="CNL263" s="84"/>
      <c r="CNM263" s="84"/>
      <c r="CNN263" s="84"/>
      <c r="CNO263" s="84"/>
      <c r="CNP263" s="84"/>
      <c r="CNQ263" s="84"/>
      <c r="CNR263" s="84"/>
      <c r="CNS263" s="84"/>
      <c r="CNT263" s="84"/>
      <c r="CNU263" s="84"/>
      <c r="CNV263" s="84"/>
      <c r="CNW263" s="84"/>
      <c r="CNX263" s="84"/>
      <c r="CNY263" s="84"/>
      <c r="CNZ263" s="84"/>
      <c r="COA263" s="84"/>
      <c r="COB263" s="84"/>
      <c r="COC263" s="84"/>
      <c r="COD263" s="84"/>
      <c r="COE263" s="84"/>
      <c r="COF263" s="84"/>
      <c r="COG263" s="84"/>
      <c r="COH263" s="84"/>
      <c r="COI263" s="84"/>
      <c r="COJ263" s="84"/>
      <c r="COK263" s="84"/>
      <c r="COL263" s="84"/>
      <c r="COM263" s="84"/>
      <c r="CON263" s="84"/>
      <c r="COO263" s="84"/>
      <c r="COP263" s="84"/>
      <c r="COQ263" s="84"/>
      <c r="COR263" s="84"/>
      <c r="COS263" s="84"/>
      <c r="COT263" s="84"/>
      <c r="COU263" s="84"/>
      <c r="COV263" s="84"/>
      <c r="COW263" s="84"/>
      <c r="COX263" s="84"/>
      <c r="COY263" s="84"/>
      <c r="COZ263" s="84"/>
      <c r="CPA263" s="84"/>
      <c r="CPB263" s="84"/>
      <c r="CPC263" s="84"/>
      <c r="CPD263" s="84"/>
      <c r="CPE263" s="84"/>
      <c r="CPF263" s="84"/>
      <c r="CPG263" s="84"/>
      <c r="CPH263" s="84"/>
      <c r="CPI263" s="84"/>
      <c r="CPJ263" s="84"/>
      <c r="CPK263" s="84"/>
      <c r="CPL263" s="84"/>
      <c r="CPM263" s="84"/>
      <c r="CPN263" s="84"/>
      <c r="CPO263" s="84"/>
      <c r="CPP263" s="84"/>
      <c r="CPQ263" s="84"/>
      <c r="CPR263" s="84"/>
      <c r="CPS263" s="84"/>
      <c r="CPT263" s="84"/>
      <c r="CPU263" s="84"/>
      <c r="CPV263" s="84"/>
      <c r="CPW263" s="84"/>
      <c r="CPX263" s="84"/>
      <c r="CPY263" s="84"/>
      <c r="CPZ263" s="84"/>
      <c r="CQA263" s="84"/>
      <c r="CQB263" s="84"/>
      <c r="CQC263" s="84"/>
      <c r="CQD263" s="84"/>
      <c r="CQE263" s="84"/>
      <c r="CQF263" s="84"/>
      <c r="CQG263" s="84"/>
      <c r="CQH263" s="84"/>
      <c r="CQI263" s="84"/>
      <c r="CQJ263" s="84"/>
      <c r="CQK263" s="84"/>
      <c r="CQL263" s="84"/>
      <c r="CQM263" s="84"/>
      <c r="CQN263" s="84"/>
      <c r="CQO263" s="84"/>
      <c r="CQP263" s="84"/>
      <c r="CQQ263" s="84"/>
      <c r="CQR263" s="84"/>
      <c r="CQS263" s="84"/>
      <c r="CQT263" s="84"/>
      <c r="CQU263" s="84"/>
      <c r="CQV263" s="84"/>
      <c r="CQW263" s="84"/>
      <c r="CQX263" s="84"/>
      <c r="CQY263" s="84"/>
      <c r="CQZ263" s="84"/>
      <c r="CRA263" s="84"/>
      <c r="CRB263" s="84"/>
      <c r="CRC263" s="84"/>
      <c r="CRD263" s="84"/>
      <c r="CRE263" s="84"/>
      <c r="CRF263" s="84"/>
      <c r="CRG263" s="84"/>
      <c r="CRH263" s="84"/>
      <c r="CRI263" s="84"/>
      <c r="CRJ263" s="84"/>
      <c r="CRK263" s="84"/>
      <c r="CRL263" s="84"/>
      <c r="CRM263" s="84"/>
      <c r="CRN263" s="84"/>
      <c r="CRO263" s="84"/>
      <c r="CRP263" s="84"/>
      <c r="CRQ263" s="84"/>
      <c r="CRR263" s="84"/>
      <c r="CRS263" s="84"/>
      <c r="CRT263" s="84"/>
      <c r="CRU263" s="84"/>
      <c r="CRV263" s="84"/>
      <c r="CRW263" s="84"/>
      <c r="CRX263" s="84"/>
      <c r="CRY263" s="84"/>
      <c r="CRZ263" s="84"/>
      <c r="CSA263" s="84"/>
      <c r="CSB263" s="84"/>
      <c r="CSC263" s="84"/>
      <c r="CSD263" s="84"/>
      <c r="CSE263" s="84"/>
      <c r="CSF263" s="84"/>
      <c r="CSG263" s="84"/>
      <c r="CSH263" s="84"/>
      <c r="CSI263" s="84"/>
      <c r="CSJ263" s="84"/>
      <c r="CSK263" s="84"/>
      <c r="CSL263" s="84"/>
      <c r="CSM263" s="84"/>
      <c r="CSN263" s="84"/>
      <c r="CSO263" s="84"/>
      <c r="CSP263" s="84"/>
      <c r="CSQ263" s="84"/>
      <c r="CSR263" s="84"/>
      <c r="CSS263" s="84"/>
      <c r="CST263" s="84"/>
      <c r="CSU263" s="84"/>
      <c r="CSV263" s="84"/>
      <c r="CSW263" s="84"/>
      <c r="CSX263" s="84"/>
      <c r="CSY263" s="84"/>
      <c r="CSZ263" s="84"/>
      <c r="CTA263" s="84"/>
      <c r="CTB263" s="84"/>
      <c r="CTC263" s="84"/>
      <c r="CTD263" s="84"/>
      <c r="CTE263" s="84"/>
      <c r="CTF263" s="84"/>
      <c r="CTG263" s="84"/>
      <c r="CTH263" s="84"/>
      <c r="CTI263" s="84"/>
      <c r="CTJ263" s="84"/>
      <c r="CTK263" s="84"/>
      <c r="CTL263" s="84"/>
      <c r="CTM263" s="84"/>
      <c r="CTN263" s="84"/>
      <c r="CTO263" s="84"/>
      <c r="CTP263" s="84"/>
      <c r="CTQ263" s="84"/>
      <c r="CTR263" s="84"/>
      <c r="CTS263" s="84"/>
      <c r="CTT263" s="84"/>
      <c r="CTU263" s="84"/>
      <c r="CTV263" s="84"/>
      <c r="CTW263" s="84"/>
      <c r="CTX263" s="84"/>
      <c r="CTY263" s="84"/>
      <c r="CTZ263" s="84"/>
      <c r="CUA263" s="84"/>
      <c r="CUB263" s="84"/>
      <c r="CUC263" s="84"/>
      <c r="CUD263" s="84"/>
      <c r="CUE263" s="84"/>
      <c r="CUF263" s="84"/>
      <c r="CUG263" s="84"/>
      <c r="CUH263" s="84"/>
      <c r="CUI263" s="84"/>
      <c r="CUJ263" s="84"/>
      <c r="CUK263" s="84"/>
      <c r="CUL263" s="84"/>
      <c r="CUM263" s="84"/>
      <c r="CUN263" s="84"/>
      <c r="CUO263" s="84"/>
      <c r="CUP263" s="84"/>
      <c r="CUQ263" s="84"/>
      <c r="CUR263" s="84"/>
      <c r="CUS263" s="84"/>
      <c r="CUT263" s="84"/>
      <c r="CUU263" s="84"/>
      <c r="CUV263" s="84"/>
      <c r="CUW263" s="84"/>
      <c r="CUX263" s="84"/>
      <c r="CUY263" s="84"/>
      <c r="CUZ263" s="84"/>
      <c r="CVA263" s="84"/>
      <c r="CVB263" s="84"/>
      <c r="CVC263" s="84"/>
      <c r="CVD263" s="84"/>
      <c r="CVE263" s="84"/>
      <c r="CVF263" s="84"/>
      <c r="CVG263" s="84"/>
      <c r="CVH263" s="84"/>
      <c r="CVI263" s="84"/>
      <c r="CVJ263" s="84"/>
      <c r="CVK263" s="84"/>
      <c r="CVL263" s="84"/>
      <c r="CVM263" s="84"/>
      <c r="CVN263" s="84"/>
      <c r="CVO263" s="84"/>
      <c r="CVP263" s="84"/>
      <c r="CVQ263" s="84"/>
      <c r="CVR263" s="84"/>
      <c r="CVS263" s="84"/>
      <c r="CVT263" s="84"/>
      <c r="CVU263" s="84"/>
      <c r="CVV263" s="84"/>
      <c r="CVW263" s="84"/>
      <c r="CVX263" s="84"/>
      <c r="CVY263" s="84"/>
      <c r="CVZ263" s="84"/>
      <c r="CWA263" s="84"/>
      <c r="CWB263" s="84"/>
      <c r="CWC263" s="84"/>
      <c r="CWD263" s="84"/>
      <c r="CWE263" s="84"/>
      <c r="CWF263" s="84"/>
      <c r="CWG263" s="84"/>
      <c r="CWH263" s="84"/>
      <c r="CWI263" s="84"/>
      <c r="CWJ263" s="84"/>
      <c r="CWK263" s="84"/>
      <c r="CWL263" s="84"/>
      <c r="CWM263" s="84"/>
      <c r="CWN263" s="84"/>
      <c r="CWO263" s="84"/>
      <c r="CWP263" s="84"/>
      <c r="CWQ263" s="84"/>
      <c r="CWR263" s="84"/>
      <c r="CWS263" s="84"/>
      <c r="CWT263" s="84"/>
      <c r="CWU263" s="84"/>
      <c r="CWV263" s="84"/>
      <c r="CWW263" s="84"/>
      <c r="CWX263" s="84"/>
      <c r="CWY263" s="84"/>
      <c r="CWZ263" s="84"/>
      <c r="CXA263" s="84"/>
      <c r="CXB263" s="84"/>
      <c r="CXC263" s="84"/>
      <c r="CXD263" s="84"/>
      <c r="CXE263" s="84"/>
      <c r="CXF263" s="84"/>
      <c r="CXG263" s="84"/>
      <c r="CXH263" s="84"/>
      <c r="CXI263" s="84"/>
      <c r="CXJ263" s="84"/>
      <c r="CXK263" s="84"/>
      <c r="CXL263" s="84"/>
      <c r="CXM263" s="84"/>
      <c r="CXN263" s="84"/>
      <c r="CXO263" s="84"/>
      <c r="CXP263" s="84"/>
      <c r="CXQ263" s="84"/>
      <c r="CXR263" s="84"/>
      <c r="CXS263" s="84"/>
      <c r="CXT263" s="84"/>
      <c r="CXU263" s="84"/>
      <c r="CXV263" s="84"/>
      <c r="CXW263" s="84"/>
      <c r="CXX263" s="84"/>
      <c r="CXY263" s="84"/>
      <c r="CXZ263" s="84"/>
      <c r="CYA263" s="84"/>
      <c r="CYB263" s="84"/>
      <c r="CYC263" s="84"/>
      <c r="CYD263" s="84"/>
      <c r="CYE263" s="84"/>
      <c r="CYF263" s="84"/>
      <c r="CYG263" s="84"/>
      <c r="CYH263" s="84"/>
      <c r="CYI263" s="84"/>
      <c r="CYJ263" s="84"/>
      <c r="CYK263" s="84"/>
      <c r="CYL263" s="84"/>
      <c r="CYM263" s="84"/>
      <c r="CYN263" s="84"/>
      <c r="CYO263" s="84"/>
      <c r="CYP263" s="84"/>
      <c r="CYQ263" s="84"/>
      <c r="CYR263" s="84"/>
      <c r="CYS263" s="84"/>
      <c r="CYT263" s="84"/>
      <c r="CYU263" s="84"/>
      <c r="CYV263" s="84"/>
      <c r="CYW263" s="84"/>
      <c r="CYX263" s="84"/>
      <c r="CYY263" s="84"/>
      <c r="CYZ263" s="84"/>
      <c r="CZA263" s="84"/>
      <c r="CZB263" s="84"/>
      <c r="CZC263" s="84"/>
      <c r="CZD263" s="84"/>
      <c r="CZE263" s="84"/>
      <c r="CZF263" s="84"/>
      <c r="CZG263" s="84"/>
      <c r="CZH263" s="84"/>
      <c r="CZI263" s="84"/>
      <c r="CZJ263" s="84"/>
      <c r="CZK263" s="84"/>
      <c r="CZL263" s="84"/>
      <c r="CZM263" s="84"/>
      <c r="CZN263" s="84"/>
      <c r="CZO263" s="84"/>
      <c r="CZP263" s="84"/>
      <c r="CZQ263" s="84"/>
      <c r="CZR263" s="84"/>
      <c r="CZS263" s="84"/>
      <c r="CZT263" s="84"/>
      <c r="CZU263" s="84"/>
      <c r="CZV263" s="84"/>
      <c r="CZW263" s="84"/>
      <c r="CZX263" s="84"/>
      <c r="CZY263" s="84"/>
      <c r="CZZ263" s="84"/>
      <c r="DAA263" s="84"/>
      <c r="DAB263" s="84"/>
      <c r="DAC263" s="84"/>
      <c r="DAD263" s="84"/>
      <c r="DAE263" s="84"/>
      <c r="DAF263" s="84"/>
      <c r="DAG263" s="84"/>
      <c r="DAH263" s="84"/>
      <c r="DAI263" s="84"/>
      <c r="DAJ263" s="84"/>
      <c r="DAK263" s="84"/>
      <c r="DAL263" s="84"/>
      <c r="DAM263" s="84"/>
      <c r="DAN263" s="84"/>
      <c r="DAO263" s="84"/>
      <c r="DAP263" s="84"/>
      <c r="DAQ263" s="84"/>
      <c r="DAR263" s="84"/>
      <c r="DAS263" s="84"/>
      <c r="DAT263" s="84"/>
      <c r="DAU263" s="84"/>
      <c r="DAV263" s="84"/>
      <c r="DAW263" s="84"/>
      <c r="DAX263" s="84"/>
      <c r="DAY263" s="84"/>
      <c r="DAZ263" s="84"/>
      <c r="DBA263" s="84"/>
      <c r="DBB263" s="84"/>
      <c r="DBC263" s="84"/>
      <c r="DBD263" s="84"/>
      <c r="DBE263" s="84"/>
      <c r="DBF263" s="84"/>
      <c r="DBG263" s="84"/>
      <c r="DBH263" s="84"/>
      <c r="DBI263" s="84"/>
      <c r="DBJ263" s="84"/>
      <c r="DBK263" s="84"/>
      <c r="DBL263" s="84"/>
      <c r="DBM263" s="84"/>
      <c r="DBN263" s="84"/>
      <c r="DBO263" s="84"/>
      <c r="DBP263" s="84"/>
      <c r="DBQ263" s="84"/>
      <c r="DBR263" s="84"/>
      <c r="DBS263" s="84"/>
      <c r="DBT263" s="84"/>
      <c r="DBU263" s="84"/>
      <c r="DBV263" s="84"/>
      <c r="DBW263" s="84"/>
      <c r="DBX263" s="84"/>
      <c r="DBY263" s="84"/>
      <c r="DBZ263" s="84"/>
      <c r="DCA263" s="84"/>
      <c r="DCB263" s="84"/>
      <c r="DCC263" s="84"/>
      <c r="DCD263" s="84"/>
      <c r="DCE263" s="84"/>
      <c r="DCF263" s="84"/>
      <c r="DCG263" s="84"/>
      <c r="DCH263" s="84"/>
      <c r="DCI263" s="84"/>
      <c r="DCJ263" s="84"/>
      <c r="DCK263" s="84"/>
      <c r="DCL263" s="84"/>
      <c r="DCM263" s="84"/>
      <c r="DCN263" s="84"/>
      <c r="DCO263" s="84"/>
      <c r="DCP263" s="84"/>
      <c r="DCQ263" s="84"/>
      <c r="DCR263" s="84"/>
      <c r="DCS263" s="84"/>
      <c r="DCT263" s="84"/>
      <c r="DCU263" s="84"/>
      <c r="DCV263" s="84"/>
      <c r="DCW263" s="84"/>
      <c r="DCX263" s="84"/>
      <c r="DCY263" s="84"/>
      <c r="DCZ263" s="84"/>
      <c r="DDA263" s="84"/>
      <c r="DDB263" s="84"/>
      <c r="DDC263" s="84"/>
      <c r="DDD263" s="84"/>
      <c r="DDE263" s="84"/>
      <c r="DDF263" s="84"/>
      <c r="DDG263" s="84"/>
      <c r="DDH263" s="84"/>
      <c r="DDI263" s="84"/>
      <c r="DDJ263" s="84"/>
      <c r="DDK263" s="84"/>
      <c r="DDL263" s="84"/>
      <c r="DDM263" s="84"/>
      <c r="DDN263" s="84"/>
      <c r="DDO263" s="84"/>
      <c r="DDP263" s="84"/>
      <c r="DDQ263" s="84"/>
      <c r="DDR263" s="84"/>
      <c r="DDS263" s="84"/>
      <c r="DDT263" s="84"/>
      <c r="DDU263" s="84"/>
      <c r="DDV263" s="84"/>
      <c r="DDW263" s="84"/>
      <c r="DDX263" s="84"/>
      <c r="DDY263" s="84"/>
      <c r="DDZ263" s="84"/>
      <c r="DEA263" s="84"/>
      <c r="DEB263" s="84"/>
      <c r="DEC263" s="84"/>
      <c r="DED263" s="84"/>
      <c r="DEE263" s="84"/>
      <c r="DEF263" s="84"/>
      <c r="DEG263" s="84"/>
      <c r="DEH263" s="84"/>
      <c r="DEI263" s="84"/>
      <c r="DEJ263" s="84"/>
      <c r="DEK263" s="84"/>
      <c r="DEL263" s="84"/>
      <c r="DEM263" s="84"/>
      <c r="DEN263" s="84"/>
      <c r="DEO263" s="84"/>
      <c r="DEP263" s="84"/>
      <c r="DEQ263" s="84"/>
      <c r="DER263" s="84"/>
      <c r="DES263" s="84"/>
      <c r="DET263" s="84"/>
      <c r="DEU263" s="84"/>
      <c r="DEV263" s="84"/>
      <c r="DEW263" s="84"/>
      <c r="DEX263" s="84"/>
      <c r="DEY263" s="84"/>
      <c r="DEZ263" s="84"/>
      <c r="DFA263" s="84"/>
      <c r="DFB263" s="84"/>
      <c r="DFC263" s="84"/>
      <c r="DFD263" s="84"/>
      <c r="DFE263" s="84"/>
      <c r="DFF263" s="84"/>
      <c r="DFG263" s="84"/>
      <c r="DFH263" s="84"/>
      <c r="DFI263" s="84"/>
      <c r="DFJ263" s="84"/>
      <c r="DFK263" s="84"/>
      <c r="DFL263" s="84"/>
      <c r="DFM263" s="84"/>
      <c r="DFN263" s="84"/>
      <c r="DFO263" s="84"/>
      <c r="DFP263" s="84"/>
      <c r="DFQ263" s="84"/>
      <c r="DFR263" s="84"/>
      <c r="DFS263" s="84"/>
      <c r="DFT263" s="84"/>
      <c r="DFU263" s="84"/>
      <c r="DFV263" s="84"/>
      <c r="DFW263" s="84"/>
      <c r="DFX263" s="84"/>
      <c r="DFY263" s="84"/>
      <c r="DFZ263" s="84"/>
      <c r="DGA263" s="84"/>
      <c r="DGB263" s="84"/>
      <c r="DGC263" s="84"/>
      <c r="DGD263" s="84"/>
      <c r="DGE263" s="84"/>
      <c r="DGF263" s="84"/>
      <c r="DGG263" s="84"/>
      <c r="DGH263" s="84"/>
      <c r="DGI263" s="84"/>
      <c r="DGJ263" s="84"/>
      <c r="DGK263" s="84"/>
      <c r="DGL263" s="84"/>
      <c r="DGM263" s="84"/>
      <c r="DGN263" s="84"/>
      <c r="DGO263" s="84"/>
      <c r="DGP263" s="84"/>
      <c r="DGQ263" s="84"/>
      <c r="DGR263" s="84"/>
      <c r="DGS263" s="84"/>
      <c r="DGT263" s="84"/>
      <c r="DGU263" s="84"/>
      <c r="DGV263" s="84"/>
      <c r="DGW263" s="84"/>
      <c r="DGX263" s="84"/>
      <c r="DGY263" s="84"/>
      <c r="DGZ263" s="84"/>
      <c r="DHA263" s="84"/>
      <c r="DHB263" s="84"/>
      <c r="DHC263" s="84"/>
      <c r="DHD263" s="84"/>
      <c r="DHE263" s="84"/>
      <c r="DHF263" s="84"/>
      <c r="DHG263" s="84"/>
      <c r="DHH263" s="84"/>
      <c r="DHI263" s="84"/>
      <c r="DHJ263" s="84"/>
      <c r="DHK263" s="84"/>
      <c r="DHL263" s="84"/>
      <c r="DHM263" s="84"/>
      <c r="DHN263" s="84"/>
      <c r="DHO263" s="84"/>
      <c r="DHP263" s="84"/>
      <c r="DHQ263" s="84"/>
      <c r="DHR263" s="84"/>
      <c r="DHS263" s="84"/>
      <c r="DHT263" s="84"/>
      <c r="DHU263" s="84"/>
      <c r="DHV263" s="84"/>
      <c r="DHW263" s="84"/>
      <c r="DHX263" s="84"/>
      <c r="DHY263" s="84"/>
      <c r="DHZ263" s="84"/>
      <c r="DIA263" s="84"/>
      <c r="DIB263" s="84"/>
      <c r="DIC263" s="84"/>
      <c r="DID263" s="84"/>
      <c r="DIE263" s="84"/>
      <c r="DIF263" s="84"/>
      <c r="DIG263" s="84"/>
      <c r="DIH263" s="84"/>
      <c r="DII263" s="84"/>
      <c r="DIJ263" s="84"/>
      <c r="DIK263" s="84"/>
      <c r="DIL263" s="84"/>
      <c r="DIM263" s="84"/>
      <c r="DIN263" s="84"/>
      <c r="DIO263" s="84"/>
      <c r="DIP263" s="84"/>
      <c r="DIQ263" s="84"/>
      <c r="DIR263" s="84"/>
      <c r="DIS263" s="84"/>
      <c r="DIT263" s="84"/>
      <c r="DIU263" s="84"/>
      <c r="DIV263" s="84"/>
      <c r="DIW263" s="84"/>
      <c r="DIX263" s="84"/>
      <c r="DIY263" s="84"/>
      <c r="DIZ263" s="84"/>
      <c r="DJA263" s="84"/>
      <c r="DJB263" s="84"/>
      <c r="DJC263" s="84"/>
      <c r="DJD263" s="84"/>
      <c r="DJE263" s="84"/>
      <c r="DJF263" s="84"/>
      <c r="DJG263" s="84"/>
      <c r="DJH263" s="84"/>
      <c r="DJI263" s="84"/>
      <c r="DJJ263" s="84"/>
      <c r="DJK263" s="84"/>
      <c r="DJL263" s="84"/>
      <c r="DJM263" s="84"/>
      <c r="DJN263" s="84"/>
      <c r="DJO263" s="84"/>
      <c r="DJP263" s="84"/>
      <c r="DJQ263" s="84"/>
      <c r="DJR263" s="84"/>
      <c r="DJS263" s="84"/>
      <c r="DJT263" s="84"/>
      <c r="DJU263" s="84"/>
      <c r="DJV263" s="84"/>
      <c r="DJW263" s="84"/>
      <c r="DJX263" s="84"/>
      <c r="DJY263" s="84"/>
      <c r="DJZ263" s="84"/>
      <c r="DKA263" s="84"/>
      <c r="DKB263" s="84"/>
      <c r="DKC263" s="84"/>
      <c r="DKD263" s="84"/>
      <c r="DKE263" s="84"/>
      <c r="DKF263" s="84"/>
      <c r="DKG263" s="84"/>
      <c r="DKH263" s="84"/>
      <c r="DKI263" s="84"/>
      <c r="DKJ263" s="84"/>
      <c r="DKK263" s="84"/>
      <c r="DKL263" s="84"/>
      <c r="DKM263" s="84"/>
      <c r="DKN263" s="84"/>
      <c r="DKO263" s="84"/>
      <c r="DKP263" s="84"/>
      <c r="DKQ263" s="84"/>
      <c r="DKR263" s="84"/>
      <c r="DKS263" s="84"/>
      <c r="DKT263" s="84"/>
      <c r="DKU263" s="84"/>
      <c r="DKV263" s="84"/>
      <c r="DKW263" s="84"/>
      <c r="DKX263" s="84"/>
      <c r="DKY263" s="84"/>
      <c r="DKZ263" s="84"/>
      <c r="DLA263" s="84"/>
      <c r="DLB263" s="84"/>
      <c r="DLC263" s="84"/>
      <c r="DLD263" s="84"/>
      <c r="DLE263" s="84"/>
      <c r="DLF263" s="84"/>
      <c r="DLG263" s="84"/>
      <c r="DLH263" s="84"/>
      <c r="DLI263" s="84"/>
      <c r="DLJ263" s="84"/>
      <c r="DLK263" s="84"/>
      <c r="DLL263" s="84"/>
      <c r="DLM263" s="84"/>
      <c r="DLN263" s="84"/>
      <c r="DLO263" s="84"/>
      <c r="DLP263" s="84"/>
      <c r="DLQ263" s="84"/>
      <c r="DLR263" s="84"/>
      <c r="DLS263" s="84"/>
      <c r="DLT263" s="84"/>
      <c r="DLU263" s="84"/>
      <c r="DLV263" s="84"/>
      <c r="DLW263" s="84"/>
      <c r="DLX263" s="84"/>
      <c r="DLY263" s="84"/>
      <c r="DLZ263" s="84"/>
      <c r="DMA263" s="84"/>
      <c r="DMB263" s="84"/>
      <c r="DMC263" s="84"/>
      <c r="DMD263" s="84"/>
      <c r="DME263" s="84"/>
      <c r="DMF263" s="84"/>
      <c r="DMG263" s="84"/>
      <c r="DMH263" s="84"/>
      <c r="DMI263" s="84"/>
      <c r="DMJ263" s="84"/>
      <c r="DMK263" s="84"/>
      <c r="DML263" s="84"/>
      <c r="DMM263" s="84"/>
      <c r="DMN263" s="84"/>
      <c r="DMO263" s="84"/>
      <c r="DMP263" s="84"/>
      <c r="DMQ263" s="84"/>
      <c r="DMR263" s="84"/>
      <c r="DMS263" s="84"/>
      <c r="DMT263" s="84"/>
      <c r="DMU263" s="84"/>
      <c r="DMV263" s="84"/>
      <c r="DMW263" s="84"/>
      <c r="DMX263" s="84"/>
      <c r="DMY263" s="84"/>
      <c r="DMZ263" s="84"/>
      <c r="DNA263" s="84"/>
      <c r="DNB263" s="84"/>
      <c r="DNC263" s="84"/>
      <c r="DND263" s="84"/>
      <c r="DNE263" s="84"/>
      <c r="DNF263" s="84"/>
      <c r="DNG263" s="84"/>
      <c r="DNH263" s="84"/>
      <c r="DNI263" s="84"/>
      <c r="DNJ263" s="84"/>
      <c r="DNK263" s="84"/>
      <c r="DNL263" s="84"/>
      <c r="DNM263" s="84"/>
      <c r="DNN263" s="84"/>
      <c r="DNO263" s="84"/>
      <c r="DNP263" s="84"/>
      <c r="DNQ263" s="84"/>
      <c r="DNR263" s="84"/>
      <c r="DNS263" s="84"/>
      <c r="DNT263" s="84"/>
      <c r="DNU263" s="84"/>
      <c r="DNV263" s="84"/>
      <c r="DNW263" s="84"/>
      <c r="DNX263" s="84"/>
      <c r="DNY263" s="84"/>
      <c r="DNZ263" s="84"/>
      <c r="DOA263" s="84"/>
      <c r="DOB263" s="84"/>
      <c r="DOC263" s="84"/>
      <c r="DOD263" s="84"/>
      <c r="DOE263" s="84"/>
      <c r="DOF263" s="84"/>
      <c r="DOG263" s="84"/>
      <c r="DOH263" s="84"/>
      <c r="DOI263" s="84"/>
      <c r="DOJ263" s="84"/>
      <c r="DOK263" s="84"/>
      <c r="DOL263" s="84"/>
      <c r="DOM263" s="84"/>
      <c r="DON263" s="84"/>
      <c r="DOO263" s="84"/>
      <c r="DOP263" s="84"/>
      <c r="DOQ263" s="84"/>
      <c r="DOR263" s="84"/>
      <c r="DOS263" s="84"/>
      <c r="DOT263" s="84"/>
      <c r="DOU263" s="84"/>
      <c r="DOV263" s="84"/>
      <c r="DOW263" s="84"/>
      <c r="DOX263" s="84"/>
      <c r="DOY263" s="84"/>
      <c r="DOZ263" s="84"/>
      <c r="DPA263" s="84"/>
      <c r="DPB263" s="84"/>
      <c r="DPC263" s="84"/>
      <c r="DPD263" s="84"/>
      <c r="DPE263" s="84"/>
      <c r="DPF263" s="84"/>
      <c r="DPG263" s="84"/>
      <c r="DPH263" s="84"/>
      <c r="DPI263" s="84"/>
      <c r="DPJ263" s="84"/>
      <c r="DPK263" s="84"/>
      <c r="DPL263" s="84"/>
      <c r="DPM263" s="84"/>
      <c r="DPN263" s="84"/>
      <c r="DPO263" s="84"/>
      <c r="DPP263" s="84"/>
      <c r="DPQ263" s="84"/>
      <c r="DPR263" s="84"/>
      <c r="DPS263" s="84"/>
      <c r="DPT263" s="84"/>
      <c r="DPU263" s="84"/>
      <c r="DPV263" s="84"/>
      <c r="DPW263" s="84"/>
      <c r="DPX263" s="84"/>
      <c r="DPY263" s="84"/>
      <c r="DPZ263" s="84"/>
      <c r="DQA263" s="84"/>
      <c r="DQB263" s="84"/>
      <c r="DQC263" s="84"/>
      <c r="DQD263" s="84"/>
      <c r="DQE263" s="84"/>
      <c r="DQF263" s="84"/>
      <c r="DQG263" s="84"/>
      <c r="DQH263" s="84"/>
      <c r="DQI263" s="84"/>
      <c r="DQJ263" s="84"/>
      <c r="DQK263" s="84"/>
      <c r="DQL263" s="84"/>
      <c r="DQM263" s="84"/>
      <c r="DQN263" s="84"/>
      <c r="DQO263" s="84"/>
      <c r="DQP263" s="84"/>
      <c r="DQQ263" s="84"/>
      <c r="DQR263" s="84"/>
      <c r="DQS263" s="84"/>
      <c r="DQT263" s="84"/>
      <c r="DQU263" s="84"/>
      <c r="DQV263" s="84"/>
      <c r="DQW263" s="84"/>
      <c r="DQX263" s="84"/>
      <c r="DQY263" s="84"/>
      <c r="DQZ263" s="84"/>
      <c r="DRA263" s="84"/>
      <c r="DRB263" s="84"/>
      <c r="DRC263" s="84"/>
      <c r="DRD263" s="84"/>
      <c r="DRE263" s="84"/>
      <c r="DRF263" s="84"/>
      <c r="DRG263" s="84"/>
      <c r="DRH263" s="84"/>
      <c r="DRI263" s="84"/>
      <c r="DRJ263" s="84"/>
      <c r="DRK263" s="84"/>
      <c r="DRL263" s="84"/>
      <c r="DRM263" s="84"/>
      <c r="DRN263" s="84"/>
      <c r="DRO263" s="84"/>
      <c r="DRP263" s="84"/>
      <c r="DRQ263" s="84"/>
      <c r="DRR263" s="84"/>
      <c r="DRS263" s="84"/>
      <c r="DRT263" s="84"/>
      <c r="DRU263" s="84"/>
      <c r="DRV263" s="84"/>
      <c r="DRW263" s="84"/>
      <c r="DRX263" s="84"/>
      <c r="DRY263" s="84"/>
      <c r="DRZ263" s="84"/>
      <c r="DSA263" s="84"/>
      <c r="DSB263" s="84"/>
      <c r="DSC263" s="84"/>
      <c r="DSD263" s="84"/>
      <c r="DSE263" s="84"/>
      <c r="DSF263" s="84"/>
      <c r="DSG263" s="84"/>
      <c r="DSH263" s="84"/>
      <c r="DSI263" s="84"/>
      <c r="DSJ263" s="84"/>
      <c r="DSK263" s="84"/>
      <c r="DSL263" s="84"/>
      <c r="DSM263" s="84"/>
      <c r="DSN263" s="84"/>
      <c r="DSO263" s="84"/>
      <c r="DSP263" s="84"/>
      <c r="DSQ263" s="84"/>
      <c r="DSR263" s="84"/>
      <c r="DSS263" s="84"/>
      <c r="DST263" s="84"/>
      <c r="DSU263" s="84"/>
      <c r="DSV263" s="84"/>
      <c r="DSW263" s="84"/>
      <c r="DSX263" s="84"/>
      <c r="DSY263" s="84"/>
      <c r="DSZ263" s="84"/>
      <c r="DTA263" s="84"/>
      <c r="DTB263" s="84"/>
      <c r="DTC263" s="84"/>
      <c r="DTD263" s="84"/>
      <c r="DTE263" s="84"/>
      <c r="DTF263" s="84"/>
      <c r="DTG263" s="84"/>
      <c r="DTH263" s="84"/>
      <c r="DTI263" s="84"/>
      <c r="DTJ263" s="84"/>
      <c r="DTK263" s="84"/>
      <c r="DTL263" s="84"/>
      <c r="DTM263" s="84"/>
      <c r="DTN263" s="84"/>
      <c r="DTO263" s="84"/>
      <c r="DTP263" s="84"/>
      <c r="DTQ263" s="84"/>
      <c r="DTR263" s="84"/>
      <c r="DTS263" s="84"/>
      <c r="DTT263" s="84"/>
      <c r="DTU263" s="84"/>
      <c r="DTV263" s="84"/>
      <c r="DTW263" s="84"/>
      <c r="DTX263" s="84"/>
      <c r="DTY263" s="84"/>
      <c r="DTZ263" s="84"/>
      <c r="DUA263" s="84"/>
      <c r="DUB263" s="84"/>
      <c r="DUC263" s="84"/>
      <c r="DUD263" s="84"/>
      <c r="DUE263" s="84"/>
      <c r="DUF263" s="84"/>
      <c r="DUG263" s="84"/>
      <c r="DUH263" s="84"/>
      <c r="DUI263" s="84"/>
      <c r="DUJ263" s="84"/>
      <c r="DUK263" s="84"/>
      <c r="DUL263" s="84"/>
      <c r="DUM263" s="84"/>
      <c r="DUN263" s="84"/>
      <c r="DUO263" s="84"/>
      <c r="DUP263" s="84"/>
      <c r="DUQ263" s="84"/>
      <c r="DUR263" s="84"/>
      <c r="DUS263" s="84"/>
      <c r="DUT263" s="84"/>
      <c r="DUU263" s="84"/>
      <c r="DUV263" s="84"/>
      <c r="DUW263" s="84"/>
      <c r="DUX263" s="84"/>
      <c r="DUY263" s="84"/>
      <c r="DUZ263" s="84"/>
      <c r="DVA263" s="84"/>
      <c r="DVB263" s="84"/>
      <c r="DVC263" s="84"/>
      <c r="DVD263" s="84"/>
      <c r="DVE263" s="84"/>
      <c r="DVF263" s="84"/>
      <c r="DVG263" s="84"/>
      <c r="DVH263" s="84"/>
      <c r="DVI263" s="84"/>
      <c r="DVJ263" s="84"/>
      <c r="DVK263" s="84"/>
      <c r="DVL263" s="84"/>
      <c r="DVM263" s="84"/>
      <c r="DVN263" s="84"/>
      <c r="DVO263" s="84"/>
      <c r="DVP263" s="84"/>
      <c r="DVQ263" s="84"/>
      <c r="DVR263" s="84"/>
      <c r="DVS263" s="84"/>
      <c r="DVT263" s="84"/>
      <c r="DVU263" s="84"/>
      <c r="DVV263" s="84"/>
      <c r="DVW263" s="84"/>
      <c r="DVX263" s="84"/>
      <c r="DVY263" s="84"/>
      <c r="DVZ263" s="84"/>
      <c r="DWA263" s="84"/>
      <c r="DWB263" s="84"/>
      <c r="DWC263" s="84"/>
      <c r="DWD263" s="84"/>
      <c r="DWE263" s="84"/>
      <c r="DWF263" s="84"/>
      <c r="DWG263" s="84"/>
      <c r="DWH263" s="84"/>
      <c r="DWI263" s="84"/>
      <c r="DWJ263" s="84"/>
      <c r="DWK263" s="84"/>
      <c r="DWL263" s="84"/>
      <c r="DWM263" s="84"/>
      <c r="DWN263" s="84"/>
      <c r="DWO263" s="84"/>
      <c r="DWP263" s="84"/>
      <c r="DWQ263" s="84"/>
      <c r="DWR263" s="84"/>
      <c r="DWS263" s="84"/>
      <c r="DWT263" s="84"/>
      <c r="DWU263" s="84"/>
      <c r="DWV263" s="84"/>
      <c r="DWW263" s="84"/>
      <c r="DWX263" s="84"/>
      <c r="DWY263" s="84"/>
      <c r="DWZ263" s="84"/>
      <c r="DXA263" s="84"/>
      <c r="DXB263" s="84"/>
      <c r="DXC263" s="84"/>
      <c r="DXD263" s="84"/>
      <c r="DXE263" s="84"/>
      <c r="DXF263" s="84"/>
      <c r="DXG263" s="84"/>
      <c r="DXH263" s="84"/>
      <c r="DXI263" s="84"/>
      <c r="DXJ263" s="84"/>
      <c r="DXK263" s="84"/>
      <c r="DXL263" s="84"/>
      <c r="DXM263" s="84"/>
      <c r="DXN263" s="84"/>
      <c r="DXO263" s="84"/>
      <c r="DXP263" s="84"/>
      <c r="DXQ263" s="84"/>
      <c r="DXR263" s="84"/>
      <c r="DXS263" s="84"/>
      <c r="DXT263" s="84"/>
      <c r="DXU263" s="84"/>
      <c r="DXV263" s="84"/>
      <c r="DXW263" s="84"/>
      <c r="DXX263" s="84"/>
      <c r="DXY263" s="84"/>
      <c r="DXZ263" s="84"/>
      <c r="DYA263" s="84"/>
      <c r="DYB263" s="84"/>
      <c r="DYC263" s="84"/>
      <c r="DYD263" s="84"/>
      <c r="DYE263" s="84"/>
      <c r="DYF263" s="84"/>
      <c r="DYG263" s="84"/>
      <c r="DYH263" s="84"/>
      <c r="DYI263" s="84"/>
      <c r="DYJ263" s="84"/>
      <c r="DYK263" s="84"/>
      <c r="DYL263" s="84"/>
      <c r="DYM263" s="84"/>
      <c r="DYN263" s="84"/>
      <c r="DYO263" s="84"/>
      <c r="DYP263" s="84"/>
      <c r="DYQ263" s="84"/>
      <c r="DYR263" s="84"/>
      <c r="DYS263" s="84"/>
      <c r="DYT263" s="84"/>
      <c r="DYU263" s="84"/>
      <c r="DYV263" s="84"/>
      <c r="DYW263" s="84"/>
      <c r="DYX263" s="84"/>
      <c r="DYY263" s="84"/>
      <c r="DYZ263" s="84"/>
      <c r="DZA263" s="84"/>
      <c r="DZB263" s="84"/>
      <c r="DZC263" s="84"/>
      <c r="DZD263" s="84"/>
      <c r="DZE263" s="84"/>
      <c r="DZF263" s="84"/>
      <c r="DZG263" s="84"/>
      <c r="DZH263" s="84"/>
      <c r="DZI263" s="84"/>
      <c r="DZJ263" s="84"/>
      <c r="DZK263" s="84"/>
      <c r="DZL263" s="84"/>
      <c r="DZM263" s="84"/>
      <c r="DZN263" s="84"/>
      <c r="DZO263" s="84"/>
      <c r="DZP263" s="84"/>
      <c r="DZQ263" s="84"/>
      <c r="DZR263" s="84"/>
      <c r="DZS263" s="84"/>
      <c r="DZT263" s="84"/>
      <c r="DZU263" s="84"/>
      <c r="DZV263" s="84"/>
      <c r="DZW263" s="84"/>
      <c r="DZX263" s="84"/>
      <c r="DZY263" s="84"/>
      <c r="DZZ263" s="84"/>
      <c r="EAA263" s="84"/>
      <c r="EAB263" s="84"/>
      <c r="EAC263" s="84"/>
      <c r="EAD263" s="84"/>
      <c r="EAE263" s="84"/>
      <c r="EAF263" s="84"/>
      <c r="EAG263" s="84"/>
      <c r="EAH263" s="84"/>
      <c r="EAI263" s="84"/>
      <c r="EAJ263" s="84"/>
      <c r="EAK263" s="84"/>
      <c r="EAL263" s="84"/>
      <c r="EAM263" s="84"/>
      <c r="EAN263" s="84"/>
      <c r="EAO263" s="84"/>
      <c r="EAP263" s="84"/>
      <c r="EAQ263" s="84"/>
      <c r="EAR263" s="84"/>
      <c r="EAS263" s="84"/>
      <c r="EAT263" s="84"/>
      <c r="EAU263" s="84"/>
      <c r="EAV263" s="84"/>
      <c r="EAW263" s="84"/>
      <c r="EAX263" s="84"/>
      <c r="EAY263" s="84"/>
      <c r="EAZ263" s="84"/>
      <c r="EBA263" s="84"/>
      <c r="EBB263" s="84"/>
      <c r="EBC263" s="84"/>
      <c r="EBD263" s="84"/>
      <c r="EBE263" s="84"/>
      <c r="EBF263" s="84"/>
      <c r="EBG263" s="84"/>
      <c r="EBH263" s="84"/>
      <c r="EBI263" s="84"/>
      <c r="EBJ263" s="84"/>
      <c r="EBK263" s="84"/>
      <c r="EBL263" s="84"/>
      <c r="EBM263" s="84"/>
      <c r="EBN263" s="84"/>
      <c r="EBO263" s="84"/>
      <c r="EBP263" s="84"/>
      <c r="EBQ263" s="84"/>
      <c r="EBR263" s="84"/>
      <c r="EBS263" s="84"/>
      <c r="EBT263" s="84"/>
      <c r="EBU263" s="84"/>
      <c r="EBV263" s="84"/>
      <c r="EBW263" s="84"/>
      <c r="EBX263" s="84"/>
      <c r="EBY263" s="84"/>
      <c r="EBZ263" s="84"/>
      <c r="ECA263" s="84"/>
      <c r="ECB263" s="84"/>
      <c r="ECC263" s="84"/>
      <c r="ECD263" s="84"/>
      <c r="ECE263" s="84"/>
      <c r="ECF263" s="84"/>
      <c r="ECG263" s="84"/>
      <c r="ECH263" s="84"/>
      <c r="ECI263" s="84"/>
      <c r="ECJ263" s="84"/>
      <c r="ECK263" s="84"/>
      <c r="ECL263" s="84"/>
      <c r="ECM263" s="84"/>
      <c r="ECN263" s="84"/>
      <c r="ECO263" s="84"/>
      <c r="ECP263" s="84"/>
      <c r="ECQ263" s="84"/>
      <c r="ECR263" s="84"/>
      <c r="ECS263" s="84"/>
      <c r="ECT263" s="84"/>
      <c r="ECU263" s="84"/>
      <c r="ECV263" s="84"/>
      <c r="ECW263" s="84"/>
      <c r="ECX263" s="84"/>
      <c r="ECY263" s="84"/>
      <c r="ECZ263" s="84"/>
      <c r="EDA263" s="84"/>
      <c r="EDB263" s="84"/>
      <c r="EDC263" s="84"/>
      <c r="EDD263" s="84"/>
      <c r="EDE263" s="84"/>
      <c r="EDF263" s="84"/>
      <c r="EDG263" s="84"/>
      <c r="EDH263" s="84"/>
      <c r="EDI263" s="84"/>
      <c r="EDJ263" s="84"/>
      <c r="EDK263" s="84"/>
      <c r="EDL263" s="84"/>
      <c r="EDM263" s="84"/>
      <c r="EDN263" s="84"/>
      <c r="EDO263" s="84"/>
      <c r="EDP263" s="84"/>
      <c r="EDQ263" s="84"/>
      <c r="EDR263" s="84"/>
      <c r="EDS263" s="84"/>
      <c r="EDT263" s="84"/>
      <c r="EDU263" s="84"/>
      <c r="EDV263" s="84"/>
      <c r="EDW263" s="84"/>
      <c r="EDX263" s="84"/>
      <c r="EDY263" s="84"/>
      <c r="EDZ263" s="84"/>
      <c r="EEA263" s="84"/>
      <c r="EEB263" s="84"/>
      <c r="EEC263" s="84"/>
      <c r="EED263" s="84"/>
      <c r="EEE263" s="84"/>
      <c r="EEF263" s="84"/>
      <c r="EEG263" s="84"/>
      <c r="EEH263" s="84"/>
      <c r="EEI263" s="84"/>
      <c r="EEJ263" s="84"/>
      <c r="EEK263" s="84"/>
      <c r="EEL263" s="84"/>
      <c r="EEM263" s="84"/>
      <c r="EEN263" s="84"/>
      <c r="EEO263" s="84"/>
      <c r="EEP263" s="84"/>
      <c r="EEQ263" s="84"/>
      <c r="EER263" s="84"/>
      <c r="EES263" s="84"/>
      <c r="EET263" s="84"/>
      <c r="EEU263" s="84"/>
      <c r="EEV263" s="84"/>
      <c r="EEW263" s="84"/>
      <c r="EEX263" s="84"/>
      <c r="EEY263" s="84"/>
      <c r="EEZ263" s="84"/>
      <c r="EFA263" s="84"/>
      <c r="EFB263" s="84"/>
      <c r="EFC263" s="84"/>
      <c r="EFD263" s="84"/>
      <c r="EFE263" s="84"/>
      <c r="EFF263" s="84"/>
      <c r="EFG263" s="84"/>
      <c r="EFH263" s="84"/>
      <c r="EFI263" s="84"/>
      <c r="EFJ263" s="84"/>
      <c r="EFK263" s="84"/>
      <c r="EFL263" s="84"/>
      <c r="EFM263" s="84"/>
      <c r="EFN263" s="84"/>
      <c r="EFO263" s="84"/>
      <c r="EFP263" s="84"/>
      <c r="EFQ263" s="84"/>
      <c r="EFR263" s="84"/>
      <c r="EFS263" s="84"/>
      <c r="EFT263" s="84"/>
      <c r="EFU263" s="84"/>
      <c r="EFV263" s="84"/>
      <c r="EFW263" s="84"/>
      <c r="EFX263" s="84"/>
      <c r="EFY263" s="84"/>
      <c r="EFZ263" s="84"/>
      <c r="EGA263" s="84"/>
      <c r="EGB263" s="84"/>
      <c r="EGC263" s="84"/>
      <c r="EGD263" s="84"/>
      <c r="EGE263" s="84"/>
      <c r="EGF263" s="84"/>
      <c r="EGG263" s="84"/>
      <c r="EGH263" s="84"/>
      <c r="EGI263" s="84"/>
      <c r="EGJ263" s="84"/>
      <c r="EGK263" s="84"/>
      <c r="EGL263" s="84"/>
      <c r="EGM263" s="84"/>
      <c r="EGN263" s="84"/>
      <c r="EGO263" s="84"/>
      <c r="EGP263" s="84"/>
      <c r="EGQ263" s="84"/>
      <c r="EGR263" s="84"/>
      <c r="EGS263" s="84"/>
      <c r="EGT263" s="84"/>
      <c r="EGU263" s="84"/>
      <c r="EGV263" s="84"/>
      <c r="EGW263" s="84"/>
      <c r="EGX263" s="84"/>
      <c r="EGY263" s="84"/>
      <c r="EGZ263" s="84"/>
      <c r="EHA263" s="84"/>
      <c r="EHB263" s="84"/>
      <c r="EHC263" s="84"/>
      <c r="EHD263" s="84"/>
      <c r="EHE263" s="84"/>
      <c r="EHF263" s="84"/>
      <c r="EHG263" s="84"/>
      <c r="EHH263" s="84"/>
      <c r="EHI263" s="84"/>
      <c r="EHJ263" s="84"/>
      <c r="EHK263" s="84"/>
      <c r="EHL263" s="84"/>
      <c r="EHM263" s="84"/>
      <c r="EHN263" s="84"/>
      <c r="EHO263" s="84"/>
      <c r="EHP263" s="84"/>
      <c r="EHQ263" s="84"/>
      <c r="EHR263" s="84"/>
      <c r="EHS263" s="84"/>
      <c r="EHT263" s="84"/>
      <c r="EHU263" s="84"/>
      <c r="EHV263" s="84"/>
      <c r="EHW263" s="84"/>
      <c r="EHX263" s="84"/>
      <c r="EHY263" s="84"/>
      <c r="EHZ263" s="84"/>
      <c r="EIA263" s="84"/>
      <c r="EIB263" s="84"/>
      <c r="EIC263" s="84"/>
      <c r="EID263" s="84"/>
      <c r="EIE263" s="84"/>
      <c r="EIF263" s="84"/>
      <c r="EIG263" s="84"/>
      <c r="EIH263" s="84"/>
      <c r="EII263" s="84"/>
      <c r="EIJ263" s="84"/>
      <c r="EIK263" s="84"/>
      <c r="EIL263" s="84"/>
      <c r="EIM263" s="84"/>
      <c r="EIN263" s="84"/>
      <c r="EIO263" s="84"/>
      <c r="EIP263" s="84"/>
      <c r="EIQ263" s="84"/>
      <c r="EIR263" s="84"/>
      <c r="EIS263" s="84"/>
      <c r="EIT263" s="84"/>
      <c r="EIU263" s="84"/>
      <c r="EIV263" s="84"/>
      <c r="EIW263" s="84"/>
      <c r="EIX263" s="84"/>
      <c r="EIY263" s="84"/>
      <c r="EIZ263" s="84"/>
      <c r="EJA263" s="84"/>
      <c r="EJB263" s="84"/>
      <c r="EJC263" s="84"/>
      <c r="EJD263" s="84"/>
      <c r="EJE263" s="84"/>
      <c r="EJF263" s="84"/>
      <c r="EJG263" s="84"/>
      <c r="EJH263" s="84"/>
      <c r="EJI263" s="84"/>
      <c r="EJJ263" s="84"/>
      <c r="EJK263" s="84"/>
      <c r="EJL263" s="84"/>
      <c r="EJM263" s="84"/>
      <c r="EJN263" s="84"/>
      <c r="EJO263" s="84"/>
      <c r="EJP263" s="84"/>
      <c r="EJQ263" s="84"/>
      <c r="EJR263" s="84"/>
      <c r="EJS263" s="84"/>
      <c r="EJT263" s="84"/>
      <c r="EJU263" s="84"/>
      <c r="EJV263" s="84"/>
      <c r="EJW263" s="84"/>
      <c r="EJX263" s="84"/>
      <c r="EJY263" s="84"/>
      <c r="EJZ263" s="84"/>
      <c r="EKA263" s="84"/>
      <c r="EKB263" s="84"/>
      <c r="EKC263" s="84"/>
      <c r="EKD263" s="84"/>
      <c r="EKE263" s="84"/>
      <c r="EKF263" s="84"/>
      <c r="EKG263" s="84"/>
      <c r="EKH263" s="84"/>
      <c r="EKI263" s="84"/>
      <c r="EKJ263" s="84"/>
      <c r="EKK263" s="84"/>
      <c r="EKL263" s="84"/>
      <c r="EKM263" s="84"/>
      <c r="EKN263" s="84"/>
      <c r="EKO263" s="84"/>
      <c r="EKP263" s="84"/>
      <c r="EKQ263" s="84"/>
      <c r="EKR263" s="84"/>
      <c r="EKS263" s="84"/>
      <c r="EKT263" s="84"/>
      <c r="EKU263" s="84"/>
      <c r="EKV263" s="84"/>
      <c r="EKW263" s="84"/>
      <c r="EKX263" s="84"/>
      <c r="EKY263" s="84"/>
      <c r="EKZ263" s="84"/>
      <c r="ELA263" s="84"/>
      <c r="ELB263" s="84"/>
      <c r="ELC263" s="84"/>
      <c r="ELD263" s="84"/>
      <c r="ELE263" s="84"/>
      <c r="ELF263" s="84"/>
      <c r="ELG263" s="84"/>
      <c r="ELH263" s="84"/>
      <c r="ELI263" s="84"/>
      <c r="ELJ263" s="84"/>
      <c r="ELK263" s="84"/>
      <c r="ELL263" s="84"/>
      <c r="ELM263" s="84"/>
      <c r="ELN263" s="84"/>
      <c r="ELO263" s="84"/>
      <c r="ELP263" s="84"/>
      <c r="ELQ263" s="84"/>
      <c r="ELR263" s="84"/>
      <c r="ELS263" s="84"/>
      <c r="ELT263" s="84"/>
      <c r="ELU263" s="84"/>
      <c r="ELV263" s="84"/>
      <c r="ELW263" s="84"/>
      <c r="ELX263" s="84"/>
      <c r="ELY263" s="84"/>
      <c r="ELZ263" s="84"/>
      <c r="EMA263" s="84"/>
      <c r="EMB263" s="84"/>
      <c r="EMC263" s="84"/>
      <c r="EMD263" s="84"/>
      <c r="EME263" s="84"/>
      <c r="EMF263" s="84"/>
      <c r="EMG263" s="84"/>
      <c r="EMH263" s="84"/>
      <c r="EMI263" s="84"/>
      <c r="EMJ263" s="84"/>
      <c r="EMK263" s="84"/>
      <c r="EML263" s="84"/>
      <c r="EMM263" s="84"/>
      <c r="EMN263" s="84"/>
      <c r="EMO263" s="84"/>
      <c r="EMP263" s="84"/>
      <c r="EMQ263" s="84"/>
      <c r="EMR263" s="84"/>
      <c r="EMS263" s="84"/>
      <c r="EMT263" s="84"/>
      <c r="EMU263" s="84"/>
      <c r="EMV263" s="84"/>
      <c r="EMW263" s="84"/>
      <c r="EMX263" s="84"/>
      <c r="EMY263" s="84"/>
      <c r="EMZ263" s="84"/>
      <c r="ENA263" s="84"/>
      <c r="ENB263" s="84"/>
      <c r="ENC263" s="84"/>
      <c r="END263" s="84"/>
      <c r="ENE263" s="84"/>
      <c r="ENF263" s="84"/>
      <c r="ENG263" s="84"/>
      <c r="ENH263" s="84"/>
      <c r="ENI263" s="84"/>
      <c r="ENJ263" s="84"/>
      <c r="ENK263" s="84"/>
      <c r="ENL263" s="84"/>
      <c r="ENM263" s="84"/>
      <c r="ENN263" s="84"/>
      <c r="ENO263" s="84"/>
      <c r="ENP263" s="84"/>
      <c r="ENQ263" s="84"/>
      <c r="ENR263" s="84"/>
      <c r="ENS263" s="84"/>
      <c r="ENT263" s="84"/>
      <c r="ENU263" s="84"/>
      <c r="ENV263" s="84"/>
      <c r="ENW263" s="84"/>
      <c r="ENX263" s="84"/>
      <c r="ENY263" s="84"/>
      <c r="ENZ263" s="84"/>
      <c r="EOA263" s="84"/>
      <c r="EOB263" s="84"/>
      <c r="EOC263" s="84"/>
      <c r="EOD263" s="84"/>
      <c r="EOE263" s="84"/>
      <c r="EOF263" s="84"/>
      <c r="EOG263" s="84"/>
      <c r="EOH263" s="84"/>
      <c r="EOI263" s="84"/>
      <c r="EOJ263" s="84"/>
      <c r="EOK263" s="84"/>
      <c r="EOL263" s="84"/>
      <c r="EOM263" s="84"/>
      <c r="EON263" s="84"/>
      <c r="EOO263" s="84"/>
      <c r="EOP263" s="84"/>
      <c r="EOQ263" s="84"/>
      <c r="EOR263" s="84"/>
      <c r="EOS263" s="84"/>
      <c r="EOT263" s="84"/>
      <c r="EOU263" s="84"/>
      <c r="EOV263" s="84"/>
      <c r="EOW263" s="84"/>
      <c r="EOX263" s="84"/>
      <c r="EOY263" s="84"/>
      <c r="EOZ263" s="84"/>
      <c r="EPA263" s="84"/>
      <c r="EPB263" s="84"/>
      <c r="EPC263" s="84"/>
      <c r="EPD263" s="84"/>
      <c r="EPE263" s="84"/>
      <c r="EPF263" s="84"/>
      <c r="EPG263" s="84"/>
      <c r="EPH263" s="84"/>
      <c r="EPI263" s="84"/>
      <c r="EPJ263" s="84"/>
      <c r="EPK263" s="84"/>
      <c r="EPL263" s="84"/>
      <c r="EPM263" s="84"/>
      <c r="EPN263" s="84"/>
      <c r="EPO263" s="84"/>
      <c r="EPP263" s="84"/>
      <c r="EPQ263" s="84"/>
      <c r="EPR263" s="84"/>
      <c r="EPS263" s="84"/>
      <c r="EPT263" s="84"/>
      <c r="EPU263" s="84"/>
      <c r="EPV263" s="84"/>
      <c r="EPW263" s="84"/>
      <c r="EPX263" s="84"/>
      <c r="EPY263" s="84"/>
      <c r="EPZ263" s="84"/>
      <c r="EQA263" s="84"/>
      <c r="EQB263" s="84"/>
      <c r="EQC263" s="84"/>
      <c r="EQD263" s="84"/>
      <c r="EQE263" s="84"/>
      <c r="EQF263" s="84"/>
      <c r="EQG263" s="84"/>
      <c r="EQH263" s="84"/>
      <c r="EQI263" s="84"/>
      <c r="EQJ263" s="84"/>
      <c r="EQK263" s="84"/>
      <c r="EQL263" s="84"/>
      <c r="EQM263" s="84"/>
      <c r="EQN263" s="84"/>
      <c r="EQO263" s="84"/>
      <c r="EQP263" s="84"/>
      <c r="EQQ263" s="84"/>
      <c r="EQR263" s="84"/>
      <c r="EQS263" s="84"/>
      <c r="EQT263" s="84"/>
      <c r="EQU263" s="84"/>
      <c r="EQV263" s="84"/>
      <c r="EQW263" s="84"/>
      <c r="EQX263" s="84"/>
      <c r="EQY263" s="84"/>
      <c r="EQZ263" s="84"/>
      <c r="ERA263" s="84"/>
      <c r="ERB263" s="84"/>
      <c r="ERC263" s="84"/>
      <c r="ERD263" s="84"/>
      <c r="ERE263" s="84"/>
      <c r="ERF263" s="84"/>
      <c r="ERG263" s="84"/>
      <c r="ERH263" s="84"/>
      <c r="ERI263" s="84"/>
      <c r="ERJ263" s="84"/>
      <c r="ERK263" s="84"/>
      <c r="ERL263" s="84"/>
      <c r="ERM263" s="84"/>
      <c r="ERN263" s="84"/>
      <c r="ERO263" s="84"/>
      <c r="ERP263" s="84"/>
      <c r="ERQ263" s="84"/>
      <c r="ERR263" s="84"/>
      <c r="ERS263" s="84"/>
      <c r="ERT263" s="84"/>
      <c r="ERU263" s="84"/>
      <c r="ERV263" s="84"/>
      <c r="ERW263" s="84"/>
      <c r="ERX263" s="84"/>
      <c r="ERY263" s="84"/>
      <c r="ERZ263" s="84"/>
      <c r="ESA263" s="84"/>
      <c r="ESB263" s="84"/>
      <c r="ESC263" s="84"/>
      <c r="ESD263" s="84"/>
      <c r="ESE263" s="84"/>
      <c r="ESF263" s="84"/>
      <c r="ESG263" s="84"/>
      <c r="ESH263" s="84"/>
      <c r="ESI263" s="84"/>
      <c r="ESJ263" s="84"/>
      <c r="ESK263" s="84"/>
      <c r="ESL263" s="84"/>
      <c r="ESM263" s="84"/>
      <c r="ESN263" s="84"/>
      <c r="ESO263" s="84"/>
      <c r="ESP263" s="84"/>
      <c r="ESQ263" s="84"/>
      <c r="ESR263" s="84"/>
      <c r="ESS263" s="84"/>
      <c r="EST263" s="84"/>
      <c r="ESU263" s="84"/>
      <c r="ESV263" s="84"/>
      <c r="ESW263" s="84"/>
      <c r="ESX263" s="84"/>
      <c r="ESY263" s="84"/>
      <c r="ESZ263" s="84"/>
      <c r="ETA263" s="84"/>
      <c r="ETB263" s="84"/>
      <c r="ETC263" s="84"/>
      <c r="ETD263" s="84"/>
      <c r="ETE263" s="84"/>
      <c r="ETF263" s="84"/>
      <c r="ETG263" s="84"/>
      <c r="ETH263" s="84"/>
      <c r="ETI263" s="84"/>
      <c r="ETJ263" s="84"/>
      <c r="ETK263" s="84"/>
      <c r="ETL263" s="84"/>
      <c r="ETM263" s="84"/>
      <c r="ETN263" s="84"/>
      <c r="ETO263" s="84"/>
      <c r="ETP263" s="84"/>
      <c r="ETQ263" s="84"/>
      <c r="ETR263" s="84"/>
      <c r="ETS263" s="84"/>
      <c r="ETT263" s="84"/>
      <c r="ETU263" s="84"/>
      <c r="ETV263" s="84"/>
      <c r="ETW263" s="84"/>
      <c r="ETX263" s="84"/>
      <c r="ETY263" s="84"/>
      <c r="ETZ263" s="84"/>
      <c r="EUA263" s="84"/>
      <c r="EUB263" s="84"/>
      <c r="EUC263" s="84"/>
      <c r="EUD263" s="84"/>
      <c r="EUE263" s="84"/>
      <c r="EUF263" s="84"/>
      <c r="EUG263" s="84"/>
      <c r="EUH263" s="84"/>
      <c r="EUI263" s="84"/>
      <c r="EUJ263" s="84"/>
      <c r="EUK263" s="84"/>
      <c r="EUL263" s="84"/>
      <c r="EUM263" s="84"/>
      <c r="EUN263" s="84"/>
      <c r="EUO263" s="84"/>
      <c r="EUP263" s="84"/>
      <c r="EUQ263" s="84"/>
      <c r="EUR263" s="84"/>
      <c r="EUS263" s="84"/>
      <c r="EUT263" s="84"/>
      <c r="EUU263" s="84"/>
      <c r="EUV263" s="84"/>
      <c r="EUW263" s="84"/>
      <c r="EUX263" s="84"/>
      <c r="EUY263" s="84"/>
      <c r="EUZ263" s="84"/>
      <c r="EVA263" s="84"/>
      <c r="EVB263" s="84"/>
      <c r="EVC263" s="84"/>
      <c r="EVD263" s="84"/>
      <c r="EVE263" s="84"/>
      <c r="EVF263" s="84"/>
      <c r="EVG263" s="84"/>
      <c r="EVH263" s="84"/>
      <c r="EVI263" s="84"/>
      <c r="EVJ263" s="84"/>
      <c r="EVK263" s="84"/>
      <c r="EVL263" s="84"/>
      <c r="EVM263" s="84"/>
      <c r="EVN263" s="84"/>
      <c r="EVO263" s="84"/>
      <c r="EVP263" s="84"/>
      <c r="EVQ263" s="84"/>
      <c r="EVR263" s="84"/>
      <c r="EVS263" s="84"/>
      <c r="EVT263" s="84"/>
      <c r="EVU263" s="84"/>
      <c r="EVV263" s="84"/>
      <c r="EVW263" s="84"/>
      <c r="EVX263" s="84"/>
      <c r="EVY263" s="84"/>
      <c r="EVZ263" s="84"/>
      <c r="EWA263" s="84"/>
      <c r="EWB263" s="84"/>
      <c r="EWC263" s="84"/>
      <c r="EWD263" s="84"/>
      <c r="EWE263" s="84"/>
      <c r="EWF263" s="84"/>
      <c r="EWG263" s="84"/>
      <c r="EWH263" s="84"/>
      <c r="EWI263" s="84"/>
      <c r="EWJ263" s="84"/>
      <c r="EWK263" s="84"/>
      <c r="EWL263" s="84"/>
      <c r="EWM263" s="84"/>
      <c r="EWN263" s="84"/>
      <c r="EWO263" s="84"/>
      <c r="EWP263" s="84"/>
      <c r="EWQ263" s="84"/>
      <c r="EWR263" s="84"/>
      <c r="EWS263" s="84"/>
      <c r="EWT263" s="84"/>
      <c r="EWU263" s="84"/>
      <c r="EWV263" s="84"/>
      <c r="EWW263" s="84"/>
      <c r="EWX263" s="84"/>
      <c r="EWY263" s="84"/>
      <c r="EWZ263" s="84"/>
      <c r="EXA263" s="84"/>
      <c r="EXB263" s="84"/>
      <c r="EXC263" s="84"/>
      <c r="EXD263" s="84"/>
      <c r="EXE263" s="84"/>
      <c r="EXF263" s="84"/>
      <c r="EXG263" s="84"/>
      <c r="EXH263" s="84"/>
      <c r="EXI263" s="84"/>
      <c r="EXJ263" s="84"/>
      <c r="EXK263" s="84"/>
      <c r="EXL263" s="84"/>
      <c r="EXM263" s="84"/>
      <c r="EXN263" s="84"/>
      <c r="EXO263" s="84"/>
      <c r="EXP263" s="84"/>
      <c r="EXQ263" s="84"/>
      <c r="EXR263" s="84"/>
      <c r="EXS263" s="84"/>
      <c r="EXT263" s="84"/>
      <c r="EXU263" s="84"/>
      <c r="EXV263" s="84"/>
      <c r="EXW263" s="84"/>
      <c r="EXX263" s="84"/>
      <c r="EXY263" s="84"/>
      <c r="EXZ263" s="84"/>
      <c r="EYA263" s="84"/>
      <c r="EYB263" s="84"/>
      <c r="EYC263" s="84"/>
      <c r="EYD263" s="84"/>
      <c r="EYE263" s="84"/>
      <c r="EYF263" s="84"/>
      <c r="EYG263" s="84"/>
      <c r="EYH263" s="84"/>
      <c r="EYI263" s="84"/>
      <c r="EYJ263" s="84"/>
      <c r="EYK263" s="84"/>
      <c r="EYL263" s="84"/>
      <c r="EYM263" s="84"/>
      <c r="EYN263" s="84"/>
      <c r="EYO263" s="84"/>
      <c r="EYP263" s="84"/>
      <c r="EYQ263" s="84"/>
      <c r="EYR263" s="84"/>
      <c r="EYS263" s="84"/>
      <c r="EYT263" s="84"/>
      <c r="EYU263" s="84"/>
      <c r="EYV263" s="84"/>
      <c r="EYW263" s="84"/>
      <c r="EYX263" s="84"/>
      <c r="EYY263" s="84"/>
      <c r="EYZ263" s="84"/>
      <c r="EZA263" s="84"/>
      <c r="EZB263" s="84"/>
      <c r="EZC263" s="84"/>
      <c r="EZD263" s="84"/>
      <c r="EZE263" s="84"/>
      <c r="EZF263" s="84"/>
      <c r="EZG263" s="84"/>
      <c r="EZH263" s="84"/>
      <c r="EZI263" s="84"/>
      <c r="EZJ263" s="84"/>
      <c r="EZK263" s="84"/>
      <c r="EZL263" s="84"/>
      <c r="EZM263" s="84"/>
      <c r="EZN263" s="84"/>
      <c r="EZO263" s="84"/>
      <c r="EZP263" s="84"/>
      <c r="EZQ263" s="84"/>
      <c r="EZR263" s="84"/>
      <c r="EZS263" s="84"/>
      <c r="EZT263" s="84"/>
      <c r="EZU263" s="84"/>
      <c r="EZV263" s="84"/>
      <c r="EZW263" s="84"/>
      <c r="EZX263" s="84"/>
      <c r="EZY263" s="84"/>
      <c r="EZZ263" s="84"/>
      <c r="FAA263" s="84"/>
      <c r="FAB263" s="84"/>
      <c r="FAC263" s="84"/>
      <c r="FAD263" s="84"/>
      <c r="FAE263" s="84"/>
      <c r="FAF263" s="84"/>
      <c r="FAG263" s="84"/>
      <c r="FAH263" s="84"/>
      <c r="FAI263" s="84"/>
      <c r="FAJ263" s="84"/>
      <c r="FAK263" s="84"/>
      <c r="FAL263" s="84"/>
      <c r="FAM263" s="84"/>
      <c r="FAN263" s="84"/>
      <c r="FAO263" s="84"/>
      <c r="FAP263" s="84"/>
      <c r="FAQ263" s="84"/>
      <c r="FAR263" s="84"/>
      <c r="FAS263" s="84"/>
      <c r="FAT263" s="84"/>
      <c r="FAU263" s="84"/>
      <c r="FAV263" s="84"/>
      <c r="FAW263" s="84"/>
      <c r="FAX263" s="84"/>
      <c r="FAY263" s="84"/>
      <c r="FAZ263" s="84"/>
      <c r="FBA263" s="84"/>
      <c r="FBB263" s="84"/>
      <c r="FBC263" s="84"/>
      <c r="FBD263" s="84"/>
      <c r="FBE263" s="84"/>
      <c r="FBF263" s="84"/>
      <c r="FBG263" s="84"/>
      <c r="FBH263" s="84"/>
      <c r="FBI263" s="84"/>
      <c r="FBJ263" s="84"/>
      <c r="FBK263" s="84"/>
      <c r="FBL263" s="84"/>
      <c r="FBM263" s="84"/>
      <c r="FBN263" s="84"/>
      <c r="FBO263" s="84"/>
      <c r="FBP263" s="84"/>
      <c r="FBQ263" s="84"/>
      <c r="FBR263" s="84"/>
      <c r="FBS263" s="84"/>
      <c r="FBT263" s="84"/>
      <c r="FBU263" s="84"/>
      <c r="FBV263" s="84"/>
      <c r="FBW263" s="84"/>
      <c r="FBX263" s="84"/>
      <c r="FBY263" s="84"/>
      <c r="FBZ263" s="84"/>
      <c r="FCA263" s="84"/>
      <c r="FCB263" s="84"/>
      <c r="FCC263" s="84"/>
      <c r="FCD263" s="84"/>
      <c r="FCE263" s="84"/>
      <c r="FCF263" s="84"/>
      <c r="FCG263" s="84"/>
      <c r="FCH263" s="84"/>
      <c r="FCI263" s="84"/>
      <c r="FCJ263" s="84"/>
      <c r="FCK263" s="84"/>
      <c r="FCL263" s="84"/>
      <c r="FCM263" s="84"/>
      <c r="FCN263" s="84"/>
      <c r="FCO263" s="84"/>
      <c r="FCP263" s="84"/>
      <c r="FCQ263" s="84"/>
      <c r="FCR263" s="84"/>
      <c r="FCS263" s="84"/>
      <c r="FCT263" s="84"/>
      <c r="FCU263" s="84"/>
      <c r="FCV263" s="84"/>
      <c r="FCW263" s="84"/>
      <c r="FCX263" s="84"/>
      <c r="FCY263" s="84"/>
      <c r="FCZ263" s="84"/>
      <c r="FDA263" s="84"/>
      <c r="FDB263" s="84"/>
      <c r="FDC263" s="84"/>
      <c r="FDD263" s="84"/>
      <c r="FDE263" s="84"/>
      <c r="FDF263" s="84"/>
      <c r="FDG263" s="84"/>
      <c r="FDH263" s="84"/>
      <c r="FDI263" s="84"/>
      <c r="FDJ263" s="84"/>
      <c r="FDK263" s="84"/>
      <c r="FDL263" s="84"/>
      <c r="FDM263" s="84"/>
      <c r="FDN263" s="84"/>
      <c r="FDO263" s="84"/>
      <c r="FDP263" s="84"/>
      <c r="FDQ263" s="84"/>
      <c r="FDR263" s="84"/>
      <c r="FDS263" s="84"/>
      <c r="FDT263" s="84"/>
      <c r="FDU263" s="84"/>
      <c r="FDV263" s="84"/>
      <c r="FDW263" s="84"/>
      <c r="FDX263" s="84"/>
      <c r="FDY263" s="84"/>
      <c r="FDZ263" s="84"/>
      <c r="FEA263" s="84"/>
      <c r="FEB263" s="84"/>
      <c r="FEC263" s="84"/>
      <c r="FED263" s="84"/>
      <c r="FEE263" s="84"/>
      <c r="FEF263" s="84"/>
      <c r="FEG263" s="84"/>
      <c r="FEH263" s="84"/>
      <c r="FEI263" s="84"/>
      <c r="FEJ263" s="84"/>
      <c r="FEK263" s="84"/>
      <c r="FEL263" s="84"/>
      <c r="FEM263" s="84"/>
      <c r="FEN263" s="84"/>
      <c r="FEO263" s="84"/>
      <c r="FEP263" s="84"/>
      <c r="FEQ263" s="84"/>
      <c r="FER263" s="84"/>
      <c r="FES263" s="84"/>
      <c r="FET263" s="84"/>
      <c r="FEU263" s="84"/>
      <c r="FEV263" s="84"/>
      <c r="FEW263" s="84"/>
      <c r="FEX263" s="84"/>
      <c r="FEY263" s="84"/>
      <c r="FEZ263" s="84"/>
      <c r="FFA263" s="84"/>
      <c r="FFB263" s="84"/>
      <c r="FFC263" s="84"/>
      <c r="FFD263" s="84"/>
      <c r="FFE263" s="84"/>
      <c r="FFF263" s="84"/>
      <c r="FFG263" s="84"/>
      <c r="FFH263" s="84"/>
      <c r="FFI263" s="84"/>
      <c r="FFJ263" s="84"/>
      <c r="FFK263" s="84"/>
      <c r="FFL263" s="84"/>
      <c r="FFM263" s="84"/>
      <c r="FFN263" s="84"/>
      <c r="FFO263" s="84"/>
      <c r="FFP263" s="84"/>
      <c r="FFQ263" s="84"/>
      <c r="FFR263" s="84"/>
      <c r="FFS263" s="84"/>
      <c r="FFT263" s="84"/>
      <c r="FFU263" s="84"/>
      <c r="FFV263" s="84"/>
      <c r="FFW263" s="84"/>
      <c r="FFX263" s="84"/>
      <c r="FFY263" s="84"/>
      <c r="FFZ263" s="84"/>
      <c r="FGA263" s="84"/>
      <c r="FGB263" s="84"/>
      <c r="FGC263" s="84"/>
      <c r="FGD263" s="84"/>
      <c r="FGE263" s="84"/>
      <c r="FGF263" s="84"/>
      <c r="FGG263" s="84"/>
      <c r="FGH263" s="84"/>
      <c r="FGI263" s="84"/>
      <c r="FGJ263" s="84"/>
      <c r="FGK263" s="84"/>
      <c r="FGL263" s="84"/>
      <c r="FGM263" s="84"/>
      <c r="FGN263" s="84"/>
      <c r="FGO263" s="84"/>
      <c r="FGP263" s="84"/>
      <c r="FGQ263" s="84"/>
      <c r="FGR263" s="84"/>
      <c r="FGS263" s="84"/>
      <c r="FGT263" s="84"/>
      <c r="FGU263" s="84"/>
      <c r="FGV263" s="84"/>
      <c r="FGW263" s="84"/>
      <c r="FGX263" s="84"/>
      <c r="FGY263" s="84"/>
      <c r="FGZ263" s="84"/>
      <c r="FHA263" s="84"/>
      <c r="FHB263" s="84"/>
      <c r="FHC263" s="84"/>
      <c r="FHD263" s="84"/>
      <c r="FHE263" s="84"/>
      <c r="FHF263" s="84"/>
      <c r="FHG263" s="84"/>
      <c r="FHH263" s="84"/>
      <c r="FHI263" s="84"/>
      <c r="FHJ263" s="84"/>
      <c r="FHK263" s="84"/>
      <c r="FHL263" s="84"/>
      <c r="FHM263" s="84"/>
      <c r="FHN263" s="84"/>
      <c r="FHO263" s="84"/>
      <c r="FHP263" s="84"/>
      <c r="FHQ263" s="84"/>
      <c r="FHR263" s="84"/>
      <c r="FHS263" s="84"/>
      <c r="FHT263" s="84"/>
      <c r="FHU263" s="84"/>
      <c r="FHV263" s="84"/>
      <c r="FHW263" s="84"/>
      <c r="FHX263" s="84"/>
      <c r="FHY263" s="84"/>
      <c r="FHZ263" s="84"/>
      <c r="FIA263" s="84"/>
      <c r="FIB263" s="84"/>
      <c r="FIC263" s="84"/>
      <c r="FID263" s="84"/>
      <c r="FIE263" s="84"/>
      <c r="FIF263" s="84"/>
      <c r="FIG263" s="84"/>
      <c r="FIH263" s="84"/>
      <c r="FII263" s="84"/>
      <c r="FIJ263" s="84"/>
      <c r="FIK263" s="84"/>
      <c r="FIL263" s="84"/>
      <c r="FIM263" s="84"/>
      <c r="FIN263" s="84"/>
      <c r="FIO263" s="84"/>
      <c r="FIP263" s="84"/>
      <c r="FIQ263" s="84"/>
      <c r="FIR263" s="84"/>
      <c r="FIS263" s="84"/>
      <c r="FIT263" s="84"/>
      <c r="FIU263" s="84"/>
      <c r="FIV263" s="84"/>
      <c r="FIW263" s="84"/>
      <c r="FIX263" s="84"/>
      <c r="FIY263" s="84"/>
      <c r="FIZ263" s="84"/>
      <c r="FJA263" s="84"/>
      <c r="FJB263" s="84"/>
      <c r="FJC263" s="84"/>
      <c r="FJD263" s="84"/>
      <c r="FJE263" s="84"/>
      <c r="FJF263" s="84"/>
      <c r="FJG263" s="84"/>
      <c r="FJH263" s="84"/>
      <c r="FJI263" s="84"/>
      <c r="FJJ263" s="84"/>
      <c r="FJK263" s="84"/>
      <c r="FJL263" s="84"/>
      <c r="FJM263" s="84"/>
      <c r="FJN263" s="84"/>
      <c r="FJO263" s="84"/>
      <c r="FJP263" s="84"/>
      <c r="FJQ263" s="84"/>
      <c r="FJR263" s="84"/>
      <c r="FJS263" s="84"/>
      <c r="FJT263" s="84"/>
      <c r="FJU263" s="84"/>
      <c r="FJV263" s="84"/>
      <c r="FJW263" s="84"/>
      <c r="FJX263" s="84"/>
      <c r="FJY263" s="84"/>
      <c r="FJZ263" s="84"/>
      <c r="FKA263" s="84"/>
      <c r="FKB263" s="84"/>
      <c r="FKC263" s="84"/>
      <c r="FKD263" s="84"/>
      <c r="FKE263" s="84"/>
      <c r="FKF263" s="84"/>
      <c r="FKG263" s="84"/>
      <c r="FKH263" s="84"/>
      <c r="FKI263" s="84"/>
      <c r="FKJ263" s="84"/>
      <c r="FKK263" s="84"/>
      <c r="FKL263" s="84"/>
      <c r="FKM263" s="84"/>
      <c r="FKN263" s="84"/>
      <c r="FKO263" s="84"/>
      <c r="FKP263" s="84"/>
      <c r="FKQ263" s="84"/>
      <c r="FKR263" s="84"/>
      <c r="FKS263" s="84"/>
      <c r="FKT263" s="84"/>
      <c r="FKU263" s="84"/>
      <c r="FKV263" s="84"/>
      <c r="FKW263" s="84"/>
      <c r="FKX263" s="84"/>
      <c r="FKY263" s="84"/>
      <c r="FKZ263" s="84"/>
      <c r="FLA263" s="84"/>
      <c r="FLB263" s="84"/>
      <c r="FLC263" s="84"/>
      <c r="FLD263" s="84"/>
      <c r="FLE263" s="84"/>
      <c r="FLF263" s="84"/>
      <c r="FLG263" s="84"/>
      <c r="FLH263" s="84"/>
      <c r="FLI263" s="84"/>
      <c r="FLJ263" s="84"/>
      <c r="FLK263" s="84"/>
      <c r="FLL263" s="84"/>
      <c r="FLM263" s="84"/>
      <c r="FLN263" s="84"/>
      <c r="FLO263" s="84"/>
      <c r="FLP263" s="84"/>
      <c r="FLQ263" s="84"/>
      <c r="FLR263" s="84"/>
      <c r="FLS263" s="84"/>
      <c r="FLT263" s="84"/>
      <c r="FLU263" s="84"/>
      <c r="FLV263" s="84"/>
      <c r="FLW263" s="84"/>
      <c r="FLX263" s="84"/>
      <c r="FLY263" s="84"/>
      <c r="FLZ263" s="84"/>
      <c r="FMA263" s="84"/>
      <c r="FMB263" s="84"/>
      <c r="FMC263" s="84"/>
      <c r="FMD263" s="84"/>
      <c r="FME263" s="84"/>
      <c r="FMF263" s="84"/>
      <c r="FMG263" s="84"/>
      <c r="FMH263" s="84"/>
      <c r="FMI263" s="84"/>
      <c r="FMJ263" s="84"/>
      <c r="FMK263" s="84"/>
      <c r="FML263" s="84"/>
      <c r="FMM263" s="84"/>
      <c r="FMN263" s="84"/>
      <c r="FMO263" s="84"/>
      <c r="FMP263" s="84"/>
      <c r="FMQ263" s="84"/>
      <c r="FMR263" s="84"/>
      <c r="FMS263" s="84"/>
      <c r="FMT263" s="84"/>
      <c r="FMU263" s="84"/>
      <c r="FMV263" s="84"/>
      <c r="FMW263" s="84"/>
      <c r="FMX263" s="84"/>
      <c r="FMY263" s="84"/>
      <c r="FMZ263" s="84"/>
      <c r="FNA263" s="84"/>
      <c r="FNB263" s="84"/>
      <c r="FNC263" s="84"/>
      <c r="FND263" s="84"/>
      <c r="FNE263" s="84"/>
      <c r="FNF263" s="84"/>
      <c r="FNG263" s="84"/>
      <c r="FNH263" s="84"/>
      <c r="FNI263" s="84"/>
      <c r="FNJ263" s="84"/>
      <c r="FNK263" s="84"/>
      <c r="FNL263" s="84"/>
      <c r="FNM263" s="84"/>
      <c r="FNN263" s="84"/>
      <c r="FNO263" s="84"/>
      <c r="FNP263" s="84"/>
      <c r="FNQ263" s="84"/>
      <c r="FNR263" s="84"/>
      <c r="FNS263" s="84"/>
      <c r="FNT263" s="84"/>
      <c r="FNU263" s="84"/>
      <c r="FNV263" s="84"/>
      <c r="FNW263" s="84"/>
      <c r="FNX263" s="84"/>
      <c r="FNY263" s="84"/>
      <c r="FNZ263" s="84"/>
      <c r="FOA263" s="84"/>
      <c r="FOB263" s="84"/>
      <c r="FOC263" s="84"/>
      <c r="FOD263" s="84"/>
      <c r="FOE263" s="84"/>
      <c r="FOF263" s="84"/>
      <c r="FOG263" s="84"/>
      <c r="FOH263" s="84"/>
      <c r="FOI263" s="84"/>
      <c r="FOJ263" s="84"/>
      <c r="FOK263" s="84"/>
      <c r="FOL263" s="84"/>
      <c r="FOM263" s="84"/>
      <c r="FON263" s="84"/>
      <c r="FOO263" s="84"/>
      <c r="FOP263" s="84"/>
      <c r="FOQ263" s="84"/>
      <c r="FOR263" s="84"/>
      <c r="FOS263" s="84"/>
      <c r="FOT263" s="84"/>
      <c r="FOU263" s="84"/>
      <c r="FOV263" s="84"/>
      <c r="FOW263" s="84"/>
      <c r="FOX263" s="84"/>
      <c r="FOY263" s="84"/>
      <c r="FOZ263" s="84"/>
      <c r="FPA263" s="84"/>
      <c r="FPB263" s="84"/>
      <c r="FPC263" s="84"/>
      <c r="FPD263" s="84"/>
      <c r="FPE263" s="84"/>
      <c r="FPF263" s="84"/>
      <c r="FPG263" s="84"/>
      <c r="FPH263" s="84"/>
      <c r="FPI263" s="84"/>
      <c r="FPJ263" s="84"/>
      <c r="FPK263" s="84"/>
      <c r="FPL263" s="84"/>
      <c r="FPM263" s="84"/>
      <c r="FPN263" s="84"/>
      <c r="FPO263" s="84"/>
      <c r="FPP263" s="84"/>
      <c r="FPQ263" s="84"/>
      <c r="FPR263" s="84"/>
      <c r="FPS263" s="84"/>
      <c r="FPT263" s="84"/>
      <c r="FPU263" s="84"/>
      <c r="FPV263" s="84"/>
      <c r="FPW263" s="84"/>
      <c r="FPX263" s="84"/>
      <c r="FPY263" s="84"/>
      <c r="FPZ263" s="84"/>
      <c r="FQA263" s="84"/>
      <c r="FQB263" s="84"/>
      <c r="FQC263" s="84"/>
      <c r="FQD263" s="84"/>
      <c r="FQE263" s="84"/>
      <c r="FQF263" s="84"/>
      <c r="FQG263" s="84"/>
      <c r="FQH263" s="84"/>
      <c r="FQI263" s="84"/>
      <c r="FQJ263" s="84"/>
      <c r="FQK263" s="84"/>
      <c r="FQL263" s="84"/>
      <c r="FQM263" s="84"/>
      <c r="FQN263" s="84"/>
      <c r="FQO263" s="84"/>
      <c r="FQP263" s="84"/>
      <c r="FQQ263" s="84"/>
      <c r="FQR263" s="84"/>
      <c r="FQS263" s="84"/>
      <c r="FQT263" s="84"/>
      <c r="FQU263" s="84"/>
      <c r="FQV263" s="84"/>
      <c r="FQW263" s="84"/>
      <c r="FQX263" s="84"/>
      <c r="FQY263" s="84"/>
      <c r="FQZ263" s="84"/>
      <c r="FRA263" s="84"/>
      <c r="FRB263" s="84"/>
      <c r="FRC263" s="84"/>
      <c r="FRD263" s="84"/>
      <c r="FRE263" s="84"/>
      <c r="FRF263" s="84"/>
      <c r="FRG263" s="84"/>
      <c r="FRH263" s="84"/>
      <c r="FRI263" s="84"/>
      <c r="FRJ263" s="84"/>
      <c r="FRK263" s="84"/>
      <c r="FRL263" s="84"/>
      <c r="FRM263" s="84"/>
      <c r="FRN263" s="84"/>
      <c r="FRO263" s="84"/>
      <c r="FRP263" s="84"/>
      <c r="FRQ263" s="84"/>
      <c r="FRR263" s="84"/>
      <c r="FRS263" s="84"/>
      <c r="FRT263" s="84"/>
      <c r="FRU263" s="84"/>
      <c r="FRV263" s="84"/>
      <c r="FRW263" s="84"/>
      <c r="FRX263" s="84"/>
      <c r="FRY263" s="84"/>
      <c r="FRZ263" s="84"/>
      <c r="FSA263" s="84"/>
      <c r="FSB263" s="84"/>
      <c r="FSC263" s="84"/>
      <c r="FSD263" s="84"/>
      <c r="FSE263" s="84"/>
      <c r="FSF263" s="84"/>
      <c r="FSG263" s="84"/>
      <c r="FSH263" s="84"/>
      <c r="FSI263" s="84"/>
      <c r="FSJ263" s="84"/>
      <c r="FSK263" s="84"/>
      <c r="FSL263" s="84"/>
      <c r="FSM263" s="84"/>
      <c r="FSN263" s="84"/>
      <c r="FSO263" s="84"/>
      <c r="FSP263" s="84"/>
      <c r="FSQ263" s="84"/>
      <c r="FSR263" s="84"/>
      <c r="FSS263" s="84"/>
      <c r="FST263" s="84"/>
      <c r="FSU263" s="84"/>
      <c r="FSV263" s="84"/>
      <c r="FSW263" s="84"/>
      <c r="FSX263" s="84"/>
      <c r="FSY263" s="84"/>
      <c r="FSZ263" s="84"/>
      <c r="FTA263" s="84"/>
      <c r="FTB263" s="84"/>
      <c r="FTC263" s="84"/>
      <c r="FTD263" s="84"/>
      <c r="FTE263" s="84"/>
      <c r="FTF263" s="84"/>
      <c r="FTG263" s="84"/>
      <c r="FTH263" s="84"/>
      <c r="FTI263" s="84"/>
      <c r="FTJ263" s="84"/>
      <c r="FTK263" s="84"/>
      <c r="FTL263" s="84"/>
      <c r="FTM263" s="84"/>
      <c r="FTN263" s="84"/>
      <c r="FTO263" s="84"/>
      <c r="FTP263" s="84"/>
      <c r="FTQ263" s="84"/>
      <c r="FTR263" s="84"/>
      <c r="FTS263" s="84"/>
      <c r="FTT263" s="84"/>
      <c r="FTU263" s="84"/>
      <c r="FTV263" s="84"/>
      <c r="FTW263" s="84"/>
      <c r="FTX263" s="84"/>
      <c r="FTY263" s="84"/>
      <c r="FTZ263" s="84"/>
      <c r="FUA263" s="84"/>
      <c r="FUB263" s="84"/>
      <c r="FUC263" s="84"/>
      <c r="FUD263" s="84"/>
      <c r="FUE263" s="84"/>
      <c r="FUF263" s="84"/>
      <c r="FUG263" s="84"/>
      <c r="FUH263" s="84"/>
      <c r="FUI263" s="84"/>
      <c r="FUJ263" s="84"/>
      <c r="FUK263" s="84"/>
      <c r="FUL263" s="84"/>
      <c r="FUM263" s="84"/>
      <c r="FUN263" s="84"/>
      <c r="FUO263" s="84"/>
      <c r="FUP263" s="84"/>
      <c r="FUQ263" s="84"/>
      <c r="FUR263" s="84"/>
      <c r="FUS263" s="84"/>
      <c r="FUT263" s="84"/>
      <c r="FUU263" s="84"/>
      <c r="FUV263" s="84"/>
      <c r="FUW263" s="84"/>
      <c r="FUX263" s="84"/>
      <c r="FUY263" s="84"/>
      <c r="FUZ263" s="84"/>
      <c r="FVA263" s="84"/>
      <c r="FVB263" s="84"/>
      <c r="FVC263" s="84"/>
      <c r="FVD263" s="84"/>
      <c r="FVE263" s="84"/>
      <c r="FVF263" s="84"/>
      <c r="FVG263" s="84"/>
      <c r="FVH263" s="84"/>
      <c r="FVI263" s="84"/>
      <c r="FVJ263" s="84"/>
      <c r="FVK263" s="84"/>
      <c r="FVL263" s="84"/>
      <c r="FVM263" s="84"/>
      <c r="FVN263" s="84"/>
      <c r="FVO263" s="84"/>
      <c r="FVP263" s="84"/>
      <c r="FVQ263" s="84"/>
      <c r="FVR263" s="84"/>
      <c r="FVS263" s="84"/>
      <c r="FVT263" s="84"/>
      <c r="FVU263" s="84"/>
      <c r="FVV263" s="84"/>
      <c r="FVW263" s="84"/>
      <c r="FVX263" s="84"/>
      <c r="FVY263" s="84"/>
      <c r="FVZ263" s="84"/>
      <c r="FWA263" s="84"/>
      <c r="FWB263" s="84"/>
      <c r="FWC263" s="84"/>
      <c r="FWD263" s="84"/>
      <c r="FWE263" s="84"/>
      <c r="FWF263" s="84"/>
      <c r="FWG263" s="84"/>
      <c r="FWH263" s="84"/>
      <c r="FWI263" s="84"/>
      <c r="FWJ263" s="84"/>
      <c r="FWK263" s="84"/>
      <c r="FWL263" s="84"/>
      <c r="FWM263" s="84"/>
      <c r="FWN263" s="84"/>
      <c r="FWO263" s="84"/>
      <c r="FWP263" s="84"/>
      <c r="FWQ263" s="84"/>
      <c r="FWR263" s="84"/>
      <c r="FWS263" s="84"/>
      <c r="FWT263" s="84"/>
      <c r="FWU263" s="84"/>
      <c r="FWV263" s="84"/>
      <c r="FWW263" s="84"/>
      <c r="FWX263" s="84"/>
      <c r="FWY263" s="84"/>
      <c r="FWZ263" s="84"/>
      <c r="FXA263" s="84"/>
      <c r="FXB263" s="84"/>
      <c r="FXC263" s="84"/>
      <c r="FXD263" s="84"/>
      <c r="FXE263" s="84"/>
      <c r="FXF263" s="84"/>
      <c r="FXG263" s="84"/>
      <c r="FXH263" s="84"/>
      <c r="FXI263" s="84"/>
      <c r="FXJ263" s="84"/>
      <c r="FXK263" s="84"/>
      <c r="FXL263" s="84"/>
      <c r="FXM263" s="84"/>
      <c r="FXN263" s="84"/>
      <c r="FXO263" s="84"/>
      <c r="FXP263" s="84"/>
      <c r="FXQ263" s="84"/>
      <c r="FXR263" s="84"/>
      <c r="FXS263" s="84"/>
      <c r="FXT263" s="84"/>
      <c r="FXU263" s="84"/>
      <c r="FXV263" s="84"/>
      <c r="FXW263" s="84"/>
      <c r="FXX263" s="84"/>
      <c r="FXY263" s="84"/>
      <c r="FXZ263" s="84"/>
      <c r="FYA263" s="84"/>
      <c r="FYB263" s="84"/>
      <c r="FYC263" s="84"/>
      <c r="FYD263" s="84"/>
      <c r="FYE263" s="84"/>
      <c r="FYF263" s="84"/>
      <c r="FYG263" s="84"/>
      <c r="FYH263" s="84"/>
      <c r="FYI263" s="84"/>
      <c r="FYJ263" s="84"/>
      <c r="FYK263" s="84"/>
      <c r="FYL263" s="84"/>
      <c r="FYM263" s="84"/>
      <c r="FYN263" s="84"/>
      <c r="FYO263" s="84"/>
      <c r="FYP263" s="84"/>
      <c r="FYQ263" s="84"/>
      <c r="FYR263" s="84"/>
      <c r="FYS263" s="84"/>
      <c r="FYT263" s="84"/>
      <c r="FYU263" s="84"/>
      <c r="FYV263" s="84"/>
      <c r="FYW263" s="84"/>
      <c r="FYX263" s="84"/>
      <c r="FYY263" s="84"/>
      <c r="FYZ263" s="84"/>
      <c r="FZA263" s="84"/>
      <c r="FZB263" s="84"/>
      <c r="FZC263" s="84"/>
      <c r="FZD263" s="84"/>
      <c r="FZE263" s="84"/>
      <c r="FZF263" s="84"/>
      <c r="FZG263" s="84"/>
      <c r="FZH263" s="84"/>
      <c r="FZI263" s="84"/>
      <c r="FZJ263" s="84"/>
      <c r="FZK263" s="84"/>
      <c r="FZL263" s="84"/>
      <c r="FZM263" s="84"/>
      <c r="FZN263" s="84"/>
      <c r="FZO263" s="84"/>
      <c r="FZP263" s="84"/>
      <c r="FZQ263" s="84"/>
      <c r="FZR263" s="84"/>
      <c r="FZS263" s="84"/>
      <c r="FZT263" s="84"/>
      <c r="FZU263" s="84"/>
      <c r="FZV263" s="84"/>
      <c r="FZW263" s="84"/>
      <c r="FZX263" s="84"/>
      <c r="FZY263" s="84"/>
      <c r="FZZ263" s="84"/>
      <c r="GAA263" s="84"/>
      <c r="GAB263" s="84"/>
      <c r="GAC263" s="84"/>
      <c r="GAD263" s="84"/>
      <c r="GAE263" s="84"/>
      <c r="GAF263" s="84"/>
      <c r="GAG263" s="84"/>
      <c r="GAH263" s="84"/>
      <c r="GAI263" s="84"/>
      <c r="GAJ263" s="84"/>
      <c r="GAK263" s="84"/>
      <c r="GAL263" s="84"/>
      <c r="GAM263" s="84"/>
      <c r="GAN263" s="84"/>
      <c r="GAO263" s="84"/>
      <c r="GAP263" s="84"/>
      <c r="GAQ263" s="84"/>
      <c r="GAR263" s="84"/>
      <c r="GAS263" s="84"/>
      <c r="GAT263" s="84"/>
      <c r="GAU263" s="84"/>
      <c r="GAV263" s="84"/>
      <c r="GAW263" s="84"/>
      <c r="GAX263" s="84"/>
      <c r="GAY263" s="84"/>
      <c r="GAZ263" s="84"/>
      <c r="GBA263" s="84"/>
      <c r="GBB263" s="84"/>
      <c r="GBC263" s="84"/>
      <c r="GBD263" s="84"/>
      <c r="GBE263" s="84"/>
      <c r="GBF263" s="84"/>
      <c r="GBG263" s="84"/>
      <c r="GBH263" s="84"/>
      <c r="GBI263" s="84"/>
      <c r="GBJ263" s="84"/>
      <c r="GBK263" s="84"/>
      <c r="GBL263" s="84"/>
      <c r="GBM263" s="84"/>
      <c r="GBN263" s="84"/>
      <c r="GBO263" s="84"/>
      <c r="GBP263" s="84"/>
      <c r="GBQ263" s="84"/>
      <c r="GBR263" s="84"/>
      <c r="GBS263" s="84"/>
      <c r="GBT263" s="84"/>
      <c r="GBU263" s="84"/>
      <c r="GBV263" s="84"/>
      <c r="GBW263" s="84"/>
      <c r="GBX263" s="84"/>
      <c r="GBY263" s="84"/>
      <c r="GBZ263" s="84"/>
      <c r="GCA263" s="84"/>
      <c r="GCB263" s="84"/>
      <c r="GCC263" s="84"/>
      <c r="GCD263" s="84"/>
      <c r="GCE263" s="84"/>
      <c r="GCF263" s="84"/>
      <c r="GCG263" s="84"/>
      <c r="GCH263" s="84"/>
      <c r="GCI263" s="84"/>
      <c r="GCJ263" s="84"/>
      <c r="GCK263" s="84"/>
      <c r="GCL263" s="84"/>
      <c r="GCM263" s="84"/>
      <c r="GCN263" s="84"/>
      <c r="GCO263" s="84"/>
      <c r="GCP263" s="84"/>
      <c r="GCQ263" s="84"/>
      <c r="GCR263" s="84"/>
      <c r="GCS263" s="84"/>
      <c r="GCT263" s="84"/>
      <c r="GCU263" s="84"/>
      <c r="GCV263" s="84"/>
      <c r="GCW263" s="84"/>
      <c r="GCX263" s="84"/>
      <c r="GCY263" s="84"/>
      <c r="GCZ263" s="84"/>
      <c r="GDA263" s="84"/>
      <c r="GDB263" s="84"/>
      <c r="GDC263" s="84"/>
      <c r="GDD263" s="84"/>
      <c r="GDE263" s="84"/>
      <c r="GDF263" s="84"/>
      <c r="GDG263" s="84"/>
      <c r="GDH263" s="84"/>
      <c r="GDI263" s="84"/>
      <c r="GDJ263" s="84"/>
      <c r="GDK263" s="84"/>
      <c r="GDL263" s="84"/>
      <c r="GDM263" s="84"/>
      <c r="GDN263" s="84"/>
      <c r="GDO263" s="84"/>
      <c r="GDP263" s="84"/>
      <c r="GDQ263" s="84"/>
      <c r="GDR263" s="84"/>
      <c r="GDS263" s="84"/>
      <c r="GDT263" s="84"/>
      <c r="GDU263" s="84"/>
      <c r="GDV263" s="84"/>
      <c r="GDW263" s="84"/>
      <c r="GDX263" s="84"/>
      <c r="GDY263" s="84"/>
      <c r="GDZ263" s="84"/>
      <c r="GEA263" s="84"/>
      <c r="GEB263" s="84"/>
      <c r="GEC263" s="84"/>
      <c r="GED263" s="84"/>
      <c r="GEE263" s="84"/>
      <c r="GEF263" s="84"/>
      <c r="GEG263" s="84"/>
      <c r="GEH263" s="84"/>
      <c r="GEI263" s="84"/>
      <c r="GEJ263" s="84"/>
      <c r="GEK263" s="84"/>
      <c r="GEL263" s="84"/>
      <c r="GEM263" s="84"/>
      <c r="GEN263" s="84"/>
      <c r="GEO263" s="84"/>
      <c r="GEP263" s="84"/>
      <c r="GEQ263" s="84"/>
      <c r="GER263" s="84"/>
      <c r="GES263" s="84"/>
      <c r="GET263" s="84"/>
      <c r="GEU263" s="84"/>
      <c r="GEV263" s="84"/>
      <c r="GEW263" s="84"/>
      <c r="GEX263" s="84"/>
      <c r="GEY263" s="84"/>
      <c r="GEZ263" s="84"/>
      <c r="GFA263" s="84"/>
      <c r="GFB263" s="84"/>
      <c r="GFC263" s="84"/>
      <c r="GFD263" s="84"/>
      <c r="GFE263" s="84"/>
      <c r="GFF263" s="84"/>
      <c r="GFG263" s="84"/>
      <c r="GFH263" s="84"/>
      <c r="GFI263" s="84"/>
      <c r="GFJ263" s="84"/>
      <c r="GFK263" s="84"/>
      <c r="GFL263" s="84"/>
      <c r="GFM263" s="84"/>
      <c r="GFN263" s="84"/>
      <c r="GFO263" s="84"/>
      <c r="GFP263" s="84"/>
      <c r="GFQ263" s="84"/>
      <c r="GFR263" s="84"/>
      <c r="GFS263" s="84"/>
      <c r="GFT263" s="84"/>
      <c r="GFU263" s="84"/>
      <c r="GFV263" s="84"/>
      <c r="GFW263" s="84"/>
      <c r="GFX263" s="84"/>
      <c r="GFY263" s="84"/>
      <c r="GFZ263" s="84"/>
      <c r="GGA263" s="84"/>
      <c r="GGB263" s="84"/>
      <c r="GGC263" s="84"/>
      <c r="GGD263" s="84"/>
      <c r="GGE263" s="84"/>
      <c r="GGF263" s="84"/>
      <c r="GGG263" s="84"/>
      <c r="GGH263" s="84"/>
      <c r="GGI263" s="84"/>
      <c r="GGJ263" s="84"/>
      <c r="GGK263" s="84"/>
      <c r="GGL263" s="84"/>
      <c r="GGM263" s="84"/>
      <c r="GGN263" s="84"/>
      <c r="GGO263" s="84"/>
      <c r="GGP263" s="84"/>
      <c r="GGQ263" s="84"/>
      <c r="GGR263" s="84"/>
      <c r="GGS263" s="84"/>
      <c r="GGT263" s="84"/>
      <c r="GGU263" s="84"/>
      <c r="GGV263" s="84"/>
      <c r="GGW263" s="84"/>
      <c r="GGX263" s="84"/>
      <c r="GGY263" s="84"/>
      <c r="GGZ263" s="84"/>
      <c r="GHA263" s="84"/>
      <c r="GHB263" s="84"/>
      <c r="GHC263" s="84"/>
      <c r="GHD263" s="84"/>
      <c r="GHE263" s="84"/>
      <c r="GHF263" s="84"/>
      <c r="GHG263" s="84"/>
      <c r="GHH263" s="84"/>
      <c r="GHI263" s="84"/>
      <c r="GHJ263" s="84"/>
      <c r="GHK263" s="84"/>
      <c r="GHL263" s="84"/>
      <c r="GHM263" s="84"/>
      <c r="GHN263" s="84"/>
      <c r="GHO263" s="84"/>
      <c r="GHP263" s="84"/>
      <c r="GHQ263" s="84"/>
      <c r="GHR263" s="84"/>
      <c r="GHS263" s="84"/>
      <c r="GHT263" s="84"/>
      <c r="GHU263" s="84"/>
      <c r="GHV263" s="84"/>
      <c r="GHW263" s="84"/>
      <c r="GHX263" s="84"/>
      <c r="GHY263" s="84"/>
      <c r="GHZ263" s="84"/>
      <c r="GIA263" s="84"/>
      <c r="GIB263" s="84"/>
      <c r="GIC263" s="84"/>
      <c r="GID263" s="84"/>
      <c r="GIE263" s="84"/>
      <c r="GIF263" s="84"/>
      <c r="GIG263" s="84"/>
      <c r="GIH263" s="84"/>
      <c r="GII263" s="84"/>
      <c r="GIJ263" s="84"/>
      <c r="GIK263" s="84"/>
      <c r="GIL263" s="84"/>
      <c r="GIM263" s="84"/>
      <c r="GIN263" s="84"/>
      <c r="GIO263" s="84"/>
      <c r="GIP263" s="84"/>
      <c r="GIQ263" s="84"/>
      <c r="GIR263" s="84"/>
      <c r="GIS263" s="84"/>
      <c r="GIT263" s="84"/>
      <c r="GIU263" s="84"/>
      <c r="GIV263" s="84"/>
      <c r="GIW263" s="84"/>
      <c r="GIX263" s="84"/>
      <c r="GIY263" s="84"/>
      <c r="GIZ263" s="84"/>
      <c r="GJA263" s="84"/>
      <c r="GJB263" s="84"/>
      <c r="GJC263" s="84"/>
      <c r="GJD263" s="84"/>
      <c r="GJE263" s="84"/>
      <c r="GJF263" s="84"/>
      <c r="GJG263" s="84"/>
      <c r="GJH263" s="84"/>
      <c r="GJI263" s="84"/>
      <c r="GJJ263" s="84"/>
      <c r="GJK263" s="84"/>
      <c r="GJL263" s="84"/>
      <c r="GJM263" s="84"/>
      <c r="GJN263" s="84"/>
      <c r="GJO263" s="84"/>
      <c r="GJP263" s="84"/>
      <c r="GJQ263" s="84"/>
      <c r="GJR263" s="84"/>
      <c r="GJS263" s="84"/>
      <c r="GJT263" s="84"/>
      <c r="GJU263" s="84"/>
      <c r="GJV263" s="84"/>
      <c r="GJW263" s="84"/>
      <c r="GJX263" s="84"/>
      <c r="GJY263" s="84"/>
      <c r="GJZ263" s="84"/>
      <c r="GKA263" s="84"/>
      <c r="GKB263" s="84"/>
      <c r="GKC263" s="84"/>
      <c r="GKD263" s="84"/>
      <c r="GKE263" s="84"/>
      <c r="GKF263" s="84"/>
      <c r="GKG263" s="84"/>
      <c r="GKH263" s="84"/>
      <c r="GKI263" s="84"/>
      <c r="GKJ263" s="84"/>
      <c r="GKK263" s="84"/>
      <c r="GKL263" s="84"/>
      <c r="GKM263" s="84"/>
      <c r="GKN263" s="84"/>
      <c r="GKO263" s="84"/>
      <c r="GKP263" s="84"/>
      <c r="GKQ263" s="84"/>
      <c r="GKR263" s="84"/>
      <c r="GKS263" s="84"/>
      <c r="GKT263" s="84"/>
      <c r="GKU263" s="84"/>
      <c r="GKV263" s="84"/>
      <c r="GKW263" s="84"/>
      <c r="GKX263" s="84"/>
      <c r="GKY263" s="84"/>
      <c r="GKZ263" s="84"/>
      <c r="GLA263" s="84"/>
      <c r="GLB263" s="84"/>
      <c r="GLC263" s="84"/>
      <c r="GLD263" s="84"/>
      <c r="GLE263" s="84"/>
      <c r="GLF263" s="84"/>
      <c r="GLG263" s="84"/>
      <c r="GLH263" s="84"/>
      <c r="GLI263" s="84"/>
      <c r="GLJ263" s="84"/>
      <c r="GLK263" s="84"/>
      <c r="GLL263" s="84"/>
      <c r="GLM263" s="84"/>
      <c r="GLN263" s="84"/>
      <c r="GLO263" s="84"/>
      <c r="GLP263" s="84"/>
      <c r="GLQ263" s="84"/>
      <c r="GLR263" s="84"/>
      <c r="GLS263" s="84"/>
      <c r="GLT263" s="84"/>
      <c r="GLU263" s="84"/>
      <c r="GLV263" s="84"/>
      <c r="GLW263" s="84"/>
      <c r="GLX263" s="84"/>
      <c r="GLY263" s="84"/>
      <c r="GLZ263" s="84"/>
      <c r="GMA263" s="84"/>
      <c r="GMB263" s="84"/>
      <c r="GMC263" s="84"/>
      <c r="GMD263" s="84"/>
      <c r="GME263" s="84"/>
      <c r="GMF263" s="84"/>
      <c r="GMG263" s="84"/>
      <c r="GMH263" s="84"/>
      <c r="GMI263" s="84"/>
      <c r="GMJ263" s="84"/>
      <c r="GMK263" s="84"/>
      <c r="GML263" s="84"/>
      <c r="GMM263" s="84"/>
      <c r="GMN263" s="84"/>
      <c r="GMO263" s="84"/>
      <c r="GMP263" s="84"/>
      <c r="GMQ263" s="84"/>
      <c r="GMR263" s="84"/>
      <c r="GMS263" s="84"/>
      <c r="GMT263" s="84"/>
      <c r="GMU263" s="84"/>
      <c r="GMV263" s="84"/>
      <c r="GMW263" s="84"/>
      <c r="GMX263" s="84"/>
      <c r="GMY263" s="84"/>
      <c r="GMZ263" s="84"/>
      <c r="GNA263" s="84"/>
      <c r="GNB263" s="84"/>
      <c r="GNC263" s="84"/>
      <c r="GND263" s="84"/>
      <c r="GNE263" s="84"/>
      <c r="GNF263" s="84"/>
      <c r="GNG263" s="84"/>
      <c r="GNH263" s="84"/>
      <c r="GNI263" s="84"/>
      <c r="GNJ263" s="84"/>
      <c r="GNK263" s="84"/>
      <c r="GNL263" s="84"/>
      <c r="GNM263" s="84"/>
      <c r="GNN263" s="84"/>
      <c r="GNO263" s="84"/>
      <c r="GNP263" s="84"/>
      <c r="GNQ263" s="84"/>
      <c r="GNR263" s="84"/>
      <c r="GNS263" s="84"/>
      <c r="GNT263" s="84"/>
      <c r="GNU263" s="84"/>
      <c r="GNV263" s="84"/>
      <c r="GNW263" s="84"/>
      <c r="GNX263" s="84"/>
      <c r="GNY263" s="84"/>
      <c r="GNZ263" s="84"/>
      <c r="GOA263" s="84"/>
      <c r="GOB263" s="84"/>
      <c r="GOC263" s="84"/>
      <c r="GOD263" s="84"/>
      <c r="GOE263" s="84"/>
      <c r="GOF263" s="84"/>
      <c r="GOG263" s="84"/>
      <c r="GOH263" s="84"/>
      <c r="GOI263" s="84"/>
      <c r="GOJ263" s="84"/>
      <c r="GOK263" s="84"/>
      <c r="GOL263" s="84"/>
      <c r="GOM263" s="84"/>
      <c r="GON263" s="84"/>
      <c r="GOO263" s="84"/>
      <c r="GOP263" s="84"/>
      <c r="GOQ263" s="84"/>
      <c r="GOR263" s="84"/>
      <c r="GOS263" s="84"/>
      <c r="GOT263" s="84"/>
      <c r="GOU263" s="84"/>
      <c r="GOV263" s="84"/>
      <c r="GOW263" s="84"/>
      <c r="GOX263" s="84"/>
      <c r="GOY263" s="84"/>
      <c r="GOZ263" s="84"/>
      <c r="GPA263" s="84"/>
      <c r="GPB263" s="84"/>
      <c r="GPC263" s="84"/>
      <c r="GPD263" s="84"/>
      <c r="GPE263" s="84"/>
      <c r="GPF263" s="84"/>
      <c r="GPG263" s="84"/>
      <c r="GPH263" s="84"/>
      <c r="GPI263" s="84"/>
      <c r="GPJ263" s="84"/>
      <c r="GPK263" s="84"/>
      <c r="GPL263" s="84"/>
      <c r="GPM263" s="84"/>
      <c r="GPN263" s="84"/>
      <c r="GPO263" s="84"/>
      <c r="GPP263" s="84"/>
      <c r="GPQ263" s="84"/>
      <c r="GPR263" s="84"/>
      <c r="GPS263" s="84"/>
      <c r="GPT263" s="84"/>
      <c r="GPU263" s="84"/>
      <c r="GPV263" s="84"/>
      <c r="GPW263" s="84"/>
      <c r="GPX263" s="84"/>
      <c r="GPY263" s="84"/>
      <c r="GPZ263" s="84"/>
      <c r="GQA263" s="84"/>
      <c r="GQB263" s="84"/>
      <c r="GQC263" s="84"/>
      <c r="GQD263" s="84"/>
      <c r="GQE263" s="84"/>
      <c r="GQF263" s="84"/>
      <c r="GQG263" s="84"/>
      <c r="GQH263" s="84"/>
      <c r="GQI263" s="84"/>
      <c r="GQJ263" s="84"/>
      <c r="GQK263" s="84"/>
      <c r="GQL263" s="84"/>
      <c r="GQM263" s="84"/>
      <c r="GQN263" s="84"/>
      <c r="GQO263" s="84"/>
      <c r="GQP263" s="84"/>
      <c r="GQQ263" s="84"/>
      <c r="GQR263" s="84"/>
      <c r="GQS263" s="84"/>
      <c r="GQT263" s="84"/>
      <c r="GQU263" s="84"/>
      <c r="GQV263" s="84"/>
      <c r="GQW263" s="84"/>
      <c r="GQX263" s="84"/>
      <c r="GQY263" s="84"/>
      <c r="GQZ263" s="84"/>
      <c r="GRA263" s="84"/>
      <c r="GRB263" s="84"/>
      <c r="GRC263" s="84"/>
      <c r="GRD263" s="84"/>
      <c r="GRE263" s="84"/>
      <c r="GRF263" s="84"/>
      <c r="GRG263" s="84"/>
      <c r="GRH263" s="84"/>
      <c r="GRI263" s="84"/>
      <c r="GRJ263" s="84"/>
      <c r="GRK263" s="84"/>
      <c r="GRL263" s="84"/>
      <c r="GRM263" s="84"/>
      <c r="GRN263" s="84"/>
      <c r="GRO263" s="84"/>
      <c r="GRP263" s="84"/>
      <c r="GRQ263" s="84"/>
      <c r="GRR263" s="84"/>
      <c r="GRS263" s="84"/>
      <c r="GRT263" s="84"/>
      <c r="GRU263" s="84"/>
      <c r="GRV263" s="84"/>
      <c r="GRW263" s="84"/>
      <c r="GRX263" s="84"/>
      <c r="GRY263" s="84"/>
      <c r="GRZ263" s="84"/>
      <c r="GSA263" s="84"/>
      <c r="GSB263" s="84"/>
      <c r="GSC263" s="84"/>
      <c r="GSD263" s="84"/>
      <c r="GSE263" s="84"/>
      <c r="GSF263" s="84"/>
      <c r="GSG263" s="84"/>
      <c r="GSH263" s="84"/>
      <c r="GSI263" s="84"/>
      <c r="GSJ263" s="84"/>
      <c r="GSK263" s="84"/>
      <c r="GSL263" s="84"/>
      <c r="GSM263" s="84"/>
      <c r="GSN263" s="84"/>
      <c r="GSO263" s="84"/>
      <c r="GSP263" s="84"/>
      <c r="GSQ263" s="84"/>
      <c r="GSR263" s="84"/>
      <c r="GSS263" s="84"/>
      <c r="GST263" s="84"/>
      <c r="GSU263" s="84"/>
      <c r="GSV263" s="84"/>
      <c r="GSW263" s="84"/>
      <c r="GSX263" s="84"/>
      <c r="GSY263" s="84"/>
      <c r="GSZ263" s="84"/>
      <c r="GTA263" s="84"/>
      <c r="GTB263" s="84"/>
      <c r="GTC263" s="84"/>
      <c r="GTD263" s="84"/>
      <c r="GTE263" s="84"/>
      <c r="GTF263" s="84"/>
      <c r="GTG263" s="84"/>
      <c r="GTH263" s="84"/>
      <c r="GTI263" s="84"/>
      <c r="GTJ263" s="84"/>
      <c r="GTK263" s="84"/>
      <c r="GTL263" s="84"/>
      <c r="GTM263" s="84"/>
      <c r="GTN263" s="84"/>
      <c r="GTO263" s="84"/>
      <c r="GTP263" s="84"/>
      <c r="GTQ263" s="84"/>
      <c r="GTR263" s="84"/>
      <c r="GTS263" s="84"/>
      <c r="GTT263" s="84"/>
      <c r="GTU263" s="84"/>
      <c r="GTV263" s="84"/>
      <c r="GTW263" s="84"/>
      <c r="GTX263" s="84"/>
      <c r="GTY263" s="84"/>
      <c r="GTZ263" s="84"/>
      <c r="GUA263" s="84"/>
      <c r="GUB263" s="84"/>
      <c r="GUC263" s="84"/>
      <c r="GUD263" s="84"/>
      <c r="GUE263" s="84"/>
      <c r="GUF263" s="84"/>
      <c r="GUG263" s="84"/>
      <c r="GUH263" s="84"/>
      <c r="GUI263" s="84"/>
      <c r="GUJ263" s="84"/>
      <c r="GUK263" s="84"/>
      <c r="GUL263" s="84"/>
      <c r="GUM263" s="84"/>
      <c r="GUN263" s="84"/>
      <c r="GUO263" s="84"/>
      <c r="GUP263" s="84"/>
      <c r="GUQ263" s="84"/>
      <c r="GUR263" s="84"/>
      <c r="GUS263" s="84"/>
      <c r="GUT263" s="84"/>
      <c r="GUU263" s="84"/>
      <c r="GUV263" s="84"/>
      <c r="GUW263" s="84"/>
      <c r="GUX263" s="84"/>
      <c r="GUY263" s="84"/>
      <c r="GUZ263" s="84"/>
      <c r="GVA263" s="84"/>
      <c r="GVB263" s="84"/>
      <c r="GVC263" s="84"/>
      <c r="GVD263" s="84"/>
      <c r="GVE263" s="84"/>
      <c r="GVF263" s="84"/>
      <c r="GVG263" s="84"/>
      <c r="GVH263" s="84"/>
      <c r="GVI263" s="84"/>
      <c r="GVJ263" s="84"/>
      <c r="GVK263" s="84"/>
      <c r="GVL263" s="84"/>
      <c r="GVM263" s="84"/>
      <c r="GVN263" s="84"/>
      <c r="GVO263" s="84"/>
      <c r="GVP263" s="84"/>
      <c r="GVQ263" s="84"/>
      <c r="GVR263" s="84"/>
      <c r="GVS263" s="84"/>
      <c r="GVT263" s="84"/>
      <c r="GVU263" s="84"/>
      <c r="GVV263" s="84"/>
      <c r="GVW263" s="84"/>
      <c r="GVX263" s="84"/>
      <c r="GVY263" s="84"/>
      <c r="GVZ263" s="84"/>
      <c r="GWA263" s="84"/>
      <c r="GWB263" s="84"/>
      <c r="GWC263" s="84"/>
      <c r="GWD263" s="84"/>
      <c r="GWE263" s="84"/>
      <c r="GWF263" s="84"/>
      <c r="GWG263" s="84"/>
      <c r="GWH263" s="84"/>
      <c r="GWI263" s="84"/>
      <c r="GWJ263" s="84"/>
      <c r="GWK263" s="84"/>
      <c r="GWL263" s="84"/>
      <c r="GWM263" s="84"/>
      <c r="GWN263" s="84"/>
      <c r="GWO263" s="84"/>
      <c r="GWP263" s="84"/>
      <c r="GWQ263" s="84"/>
      <c r="GWR263" s="84"/>
      <c r="GWS263" s="84"/>
      <c r="GWT263" s="84"/>
      <c r="GWU263" s="84"/>
      <c r="GWV263" s="84"/>
      <c r="GWW263" s="84"/>
      <c r="GWX263" s="84"/>
      <c r="GWY263" s="84"/>
      <c r="GWZ263" s="84"/>
      <c r="GXA263" s="84"/>
      <c r="GXB263" s="84"/>
      <c r="GXC263" s="84"/>
      <c r="GXD263" s="84"/>
      <c r="GXE263" s="84"/>
      <c r="GXF263" s="84"/>
      <c r="GXG263" s="84"/>
      <c r="GXH263" s="84"/>
      <c r="GXI263" s="84"/>
      <c r="GXJ263" s="84"/>
      <c r="GXK263" s="84"/>
      <c r="GXL263" s="84"/>
      <c r="GXM263" s="84"/>
      <c r="GXN263" s="84"/>
      <c r="GXO263" s="84"/>
      <c r="GXP263" s="84"/>
      <c r="GXQ263" s="84"/>
      <c r="GXR263" s="84"/>
      <c r="GXS263" s="84"/>
      <c r="GXT263" s="84"/>
      <c r="GXU263" s="84"/>
      <c r="GXV263" s="84"/>
      <c r="GXW263" s="84"/>
      <c r="GXX263" s="84"/>
      <c r="GXY263" s="84"/>
      <c r="GXZ263" s="84"/>
      <c r="GYA263" s="84"/>
      <c r="GYB263" s="84"/>
      <c r="GYC263" s="84"/>
      <c r="GYD263" s="84"/>
      <c r="GYE263" s="84"/>
      <c r="GYF263" s="84"/>
      <c r="GYG263" s="84"/>
      <c r="GYH263" s="84"/>
      <c r="GYI263" s="84"/>
      <c r="GYJ263" s="84"/>
      <c r="GYK263" s="84"/>
      <c r="GYL263" s="84"/>
      <c r="GYM263" s="84"/>
      <c r="GYN263" s="84"/>
      <c r="GYO263" s="84"/>
      <c r="GYP263" s="84"/>
      <c r="GYQ263" s="84"/>
      <c r="GYR263" s="84"/>
      <c r="GYS263" s="84"/>
      <c r="GYT263" s="84"/>
      <c r="GYU263" s="84"/>
      <c r="GYV263" s="84"/>
      <c r="GYW263" s="84"/>
      <c r="GYX263" s="84"/>
      <c r="GYY263" s="84"/>
      <c r="GYZ263" s="84"/>
      <c r="GZA263" s="84"/>
      <c r="GZB263" s="84"/>
      <c r="GZC263" s="84"/>
      <c r="GZD263" s="84"/>
      <c r="GZE263" s="84"/>
      <c r="GZF263" s="84"/>
      <c r="GZG263" s="84"/>
      <c r="GZH263" s="84"/>
      <c r="GZI263" s="84"/>
      <c r="GZJ263" s="84"/>
      <c r="GZK263" s="84"/>
      <c r="GZL263" s="84"/>
      <c r="GZM263" s="84"/>
      <c r="GZN263" s="84"/>
      <c r="GZO263" s="84"/>
      <c r="GZP263" s="84"/>
      <c r="GZQ263" s="84"/>
      <c r="GZR263" s="84"/>
      <c r="GZS263" s="84"/>
      <c r="GZT263" s="84"/>
      <c r="GZU263" s="84"/>
      <c r="GZV263" s="84"/>
      <c r="GZW263" s="84"/>
      <c r="GZX263" s="84"/>
      <c r="GZY263" s="84"/>
      <c r="GZZ263" s="84"/>
      <c r="HAA263" s="84"/>
      <c r="HAB263" s="84"/>
      <c r="HAC263" s="84"/>
      <c r="HAD263" s="84"/>
      <c r="HAE263" s="84"/>
      <c r="HAF263" s="84"/>
      <c r="HAG263" s="84"/>
      <c r="HAH263" s="84"/>
      <c r="HAI263" s="84"/>
      <c r="HAJ263" s="84"/>
      <c r="HAK263" s="84"/>
      <c r="HAL263" s="84"/>
      <c r="HAM263" s="84"/>
      <c r="HAN263" s="84"/>
      <c r="HAO263" s="84"/>
      <c r="HAP263" s="84"/>
      <c r="HAQ263" s="84"/>
      <c r="HAR263" s="84"/>
      <c r="HAS263" s="84"/>
      <c r="HAT263" s="84"/>
      <c r="HAU263" s="84"/>
      <c r="HAV263" s="84"/>
      <c r="HAW263" s="84"/>
      <c r="HAX263" s="84"/>
      <c r="HAY263" s="84"/>
      <c r="HAZ263" s="84"/>
      <c r="HBA263" s="84"/>
      <c r="HBB263" s="84"/>
      <c r="HBC263" s="84"/>
      <c r="HBD263" s="84"/>
      <c r="HBE263" s="84"/>
      <c r="HBF263" s="84"/>
      <c r="HBG263" s="84"/>
      <c r="HBH263" s="84"/>
      <c r="HBI263" s="84"/>
      <c r="HBJ263" s="84"/>
      <c r="HBK263" s="84"/>
      <c r="HBL263" s="84"/>
      <c r="HBM263" s="84"/>
      <c r="HBN263" s="84"/>
      <c r="HBO263" s="84"/>
      <c r="HBP263" s="84"/>
      <c r="HBQ263" s="84"/>
      <c r="HBR263" s="84"/>
      <c r="HBS263" s="84"/>
      <c r="HBT263" s="84"/>
      <c r="HBU263" s="84"/>
      <c r="HBV263" s="84"/>
      <c r="HBW263" s="84"/>
      <c r="HBX263" s="84"/>
      <c r="HBY263" s="84"/>
      <c r="HBZ263" s="84"/>
      <c r="HCA263" s="84"/>
      <c r="HCB263" s="84"/>
      <c r="HCC263" s="84"/>
      <c r="HCD263" s="84"/>
      <c r="HCE263" s="84"/>
      <c r="HCF263" s="84"/>
      <c r="HCG263" s="84"/>
      <c r="HCH263" s="84"/>
      <c r="HCI263" s="84"/>
      <c r="HCJ263" s="84"/>
      <c r="HCK263" s="84"/>
      <c r="HCL263" s="84"/>
      <c r="HCM263" s="84"/>
      <c r="HCN263" s="84"/>
      <c r="HCO263" s="84"/>
      <c r="HCP263" s="84"/>
      <c r="HCQ263" s="84"/>
      <c r="HCR263" s="84"/>
      <c r="HCS263" s="84"/>
      <c r="HCT263" s="84"/>
      <c r="HCU263" s="84"/>
      <c r="HCV263" s="84"/>
      <c r="HCW263" s="84"/>
      <c r="HCX263" s="84"/>
      <c r="HCY263" s="84"/>
      <c r="HCZ263" s="84"/>
      <c r="HDA263" s="84"/>
      <c r="HDB263" s="84"/>
      <c r="HDC263" s="84"/>
      <c r="HDD263" s="84"/>
      <c r="HDE263" s="84"/>
      <c r="HDF263" s="84"/>
      <c r="HDG263" s="84"/>
      <c r="HDH263" s="84"/>
      <c r="HDI263" s="84"/>
      <c r="HDJ263" s="84"/>
      <c r="HDK263" s="84"/>
      <c r="HDL263" s="84"/>
      <c r="HDM263" s="84"/>
      <c r="HDN263" s="84"/>
      <c r="HDO263" s="84"/>
      <c r="HDP263" s="84"/>
      <c r="HDQ263" s="84"/>
      <c r="HDR263" s="84"/>
      <c r="HDS263" s="84"/>
      <c r="HDT263" s="84"/>
      <c r="HDU263" s="84"/>
      <c r="HDV263" s="84"/>
      <c r="HDW263" s="84"/>
      <c r="HDX263" s="84"/>
      <c r="HDY263" s="84"/>
      <c r="HDZ263" s="84"/>
      <c r="HEA263" s="84"/>
      <c r="HEB263" s="84"/>
      <c r="HEC263" s="84"/>
      <c r="HED263" s="84"/>
      <c r="HEE263" s="84"/>
      <c r="HEF263" s="84"/>
      <c r="HEG263" s="84"/>
      <c r="HEH263" s="84"/>
      <c r="HEI263" s="84"/>
      <c r="HEJ263" s="84"/>
      <c r="HEK263" s="84"/>
      <c r="HEL263" s="84"/>
      <c r="HEM263" s="84"/>
      <c r="HEN263" s="84"/>
      <c r="HEO263" s="84"/>
      <c r="HEP263" s="84"/>
      <c r="HEQ263" s="84"/>
      <c r="HER263" s="84"/>
      <c r="HES263" s="84"/>
      <c r="HET263" s="84"/>
      <c r="HEU263" s="84"/>
      <c r="HEV263" s="84"/>
      <c r="HEW263" s="84"/>
      <c r="HEX263" s="84"/>
      <c r="HEY263" s="84"/>
      <c r="HEZ263" s="84"/>
      <c r="HFA263" s="84"/>
      <c r="HFB263" s="84"/>
      <c r="HFC263" s="84"/>
      <c r="HFD263" s="84"/>
      <c r="HFE263" s="84"/>
      <c r="HFF263" s="84"/>
      <c r="HFG263" s="84"/>
      <c r="HFH263" s="84"/>
      <c r="HFI263" s="84"/>
      <c r="HFJ263" s="84"/>
      <c r="HFK263" s="84"/>
      <c r="HFL263" s="84"/>
      <c r="HFM263" s="84"/>
      <c r="HFN263" s="84"/>
      <c r="HFO263" s="84"/>
      <c r="HFP263" s="84"/>
      <c r="HFQ263" s="84"/>
      <c r="HFR263" s="84"/>
      <c r="HFS263" s="84"/>
      <c r="HFT263" s="84"/>
      <c r="HFU263" s="84"/>
      <c r="HFV263" s="84"/>
      <c r="HFW263" s="84"/>
      <c r="HFX263" s="84"/>
      <c r="HFY263" s="84"/>
      <c r="HFZ263" s="84"/>
      <c r="HGA263" s="84"/>
      <c r="HGB263" s="84"/>
      <c r="HGC263" s="84"/>
      <c r="HGD263" s="84"/>
      <c r="HGE263" s="84"/>
      <c r="HGF263" s="84"/>
      <c r="HGG263" s="84"/>
      <c r="HGH263" s="84"/>
      <c r="HGI263" s="84"/>
      <c r="HGJ263" s="84"/>
      <c r="HGK263" s="84"/>
      <c r="HGL263" s="84"/>
      <c r="HGM263" s="84"/>
      <c r="HGN263" s="84"/>
      <c r="HGO263" s="84"/>
      <c r="HGP263" s="84"/>
      <c r="HGQ263" s="84"/>
      <c r="HGR263" s="84"/>
      <c r="HGS263" s="84"/>
      <c r="HGT263" s="84"/>
      <c r="HGU263" s="84"/>
      <c r="HGV263" s="84"/>
      <c r="HGW263" s="84"/>
      <c r="HGX263" s="84"/>
      <c r="HGY263" s="84"/>
      <c r="HGZ263" s="84"/>
      <c r="HHA263" s="84"/>
      <c r="HHB263" s="84"/>
      <c r="HHC263" s="84"/>
      <c r="HHD263" s="84"/>
      <c r="HHE263" s="84"/>
      <c r="HHF263" s="84"/>
      <c r="HHG263" s="84"/>
      <c r="HHH263" s="84"/>
      <c r="HHI263" s="84"/>
      <c r="HHJ263" s="84"/>
      <c r="HHK263" s="84"/>
      <c r="HHL263" s="84"/>
      <c r="HHM263" s="84"/>
      <c r="HHN263" s="84"/>
      <c r="HHO263" s="84"/>
      <c r="HHP263" s="84"/>
      <c r="HHQ263" s="84"/>
      <c r="HHR263" s="84"/>
      <c r="HHS263" s="84"/>
      <c r="HHT263" s="84"/>
      <c r="HHU263" s="84"/>
      <c r="HHV263" s="84"/>
      <c r="HHW263" s="84"/>
      <c r="HHX263" s="84"/>
      <c r="HHY263" s="84"/>
      <c r="HHZ263" s="84"/>
      <c r="HIA263" s="84"/>
      <c r="HIB263" s="84"/>
      <c r="HIC263" s="84"/>
      <c r="HID263" s="84"/>
      <c r="HIE263" s="84"/>
      <c r="HIF263" s="84"/>
      <c r="HIG263" s="84"/>
      <c r="HIH263" s="84"/>
      <c r="HII263" s="84"/>
      <c r="HIJ263" s="84"/>
      <c r="HIK263" s="84"/>
      <c r="HIL263" s="84"/>
      <c r="HIM263" s="84"/>
      <c r="HIN263" s="84"/>
      <c r="HIO263" s="84"/>
      <c r="HIP263" s="84"/>
      <c r="HIQ263" s="84"/>
      <c r="HIR263" s="84"/>
      <c r="HIS263" s="84"/>
      <c r="HIT263" s="84"/>
      <c r="HIU263" s="84"/>
      <c r="HIV263" s="84"/>
      <c r="HIW263" s="84"/>
      <c r="HIX263" s="84"/>
      <c r="HIY263" s="84"/>
      <c r="HIZ263" s="84"/>
      <c r="HJA263" s="84"/>
      <c r="HJB263" s="84"/>
      <c r="HJC263" s="84"/>
      <c r="HJD263" s="84"/>
      <c r="HJE263" s="84"/>
      <c r="HJF263" s="84"/>
      <c r="HJG263" s="84"/>
      <c r="HJH263" s="84"/>
      <c r="HJI263" s="84"/>
      <c r="HJJ263" s="84"/>
      <c r="HJK263" s="84"/>
      <c r="HJL263" s="84"/>
      <c r="HJM263" s="84"/>
      <c r="HJN263" s="84"/>
      <c r="HJO263" s="84"/>
      <c r="HJP263" s="84"/>
      <c r="HJQ263" s="84"/>
      <c r="HJR263" s="84"/>
      <c r="HJS263" s="84"/>
      <c r="HJT263" s="84"/>
      <c r="HJU263" s="84"/>
      <c r="HJV263" s="84"/>
      <c r="HJW263" s="84"/>
      <c r="HJX263" s="84"/>
      <c r="HJY263" s="84"/>
      <c r="HJZ263" s="84"/>
      <c r="HKA263" s="84"/>
      <c r="HKB263" s="84"/>
      <c r="HKC263" s="84"/>
      <c r="HKD263" s="84"/>
      <c r="HKE263" s="84"/>
      <c r="HKF263" s="84"/>
      <c r="HKG263" s="84"/>
      <c r="HKH263" s="84"/>
      <c r="HKI263" s="84"/>
      <c r="HKJ263" s="84"/>
      <c r="HKK263" s="84"/>
      <c r="HKL263" s="84"/>
      <c r="HKM263" s="84"/>
      <c r="HKN263" s="84"/>
      <c r="HKO263" s="84"/>
      <c r="HKP263" s="84"/>
      <c r="HKQ263" s="84"/>
      <c r="HKR263" s="84"/>
      <c r="HKS263" s="84"/>
      <c r="HKT263" s="84"/>
      <c r="HKU263" s="84"/>
      <c r="HKV263" s="84"/>
      <c r="HKW263" s="84"/>
      <c r="HKX263" s="84"/>
      <c r="HKY263" s="84"/>
      <c r="HKZ263" s="84"/>
      <c r="HLA263" s="84"/>
      <c r="HLB263" s="84"/>
      <c r="HLC263" s="84"/>
      <c r="HLD263" s="84"/>
      <c r="HLE263" s="84"/>
      <c r="HLF263" s="84"/>
      <c r="HLG263" s="84"/>
      <c r="HLH263" s="84"/>
      <c r="HLI263" s="84"/>
      <c r="HLJ263" s="84"/>
      <c r="HLK263" s="84"/>
      <c r="HLL263" s="84"/>
      <c r="HLM263" s="84"/>
      <c r="HLN263" s="84"/>
      <c r="HLO263" s="84"/>
      <c r="HLP263" s="84"/>
      <c r="HLQ263" s="84"/>
      <c r="HLR263" s="84"/>
      <c r="HLS263" s="84"/>
      <c r="HLT263" s="84"/>
      <c r="HLU263" s="84"/>
      <c r="HLV263" s="84"/>
      <c r="HLW263" s="84"/>
      <c r="HLX263" s="84"/>
      <c r="HLY263" s="84"/>
      <c r="HLZ263" s="84"/>
      <c r="HMA263" s="84"/>
      <c r="HMB263" s="84"/>
      <c r="HMC263" s="84"/>
      <c r="HMD263" s="84"/>
      <c r="HME263" s="84"/>
      <c r="HMF263" s="84"/>
      <c r="HMG263" s="84"/>
      <c r="HMH263" s="84"/>
      <c r="HMI263" s="84"/>
      <c r="HMJ263" s="84"/>
      <c r="HMK263" s="84"/>
      <c r="HML263" s="84"/>
      <c r="HMM263" s="84"/>
      <c r="HMN263" s="84"/>
      <c r="HMO263" s="84"/>
      <c r="HMP263" s="84"/>
      <c r="HMQ263" s="84"/>
      <c r="HMR263" s="84"/>
      <c r="HMS263" s="84"/>
      <c r="HMT263" s="84"/>
      <c r="HMU263" s="84"/>
      <c r="HMV263" s="84"/>
      <c r="HMW263" s="84"/>
      <c r="HMX263" s="84"/>
      <c r="HMY263" s="84"/>
      <c r="HMZ263" s="84"/>
      <c r="HNA263" s="84"/>
      <c r="HNB263" s="84"/>
      <c r="HNC263" s="84"/>
      <c r="HND263" s="84"/>
      <c r="HNE263" s="84"/>
      <c r="HNF263" s="84"/>
      <c r="HNG263" s="84"/>
      <c r="HNH263" s="84"/>
      <c r="HNI263" s="84"/>
      <c r="HNJ263" s="84"/>
      <c r="HNK263" s="84"/>
      <c r="HNL263" s="84"/>
      <c r="HNM263" s="84"/>
      <c r="HNN263" s="84"/>
      <c r="HNO263" s="84"/>
      <c r="HNP263" s="84"/>
      <c r="HNQ263" s="84"/>
      <c r="HNR263" s="84"/>
      <c r="HNS263" s="84"/>
      <c r="HNT263" s="84"/>
      <c r="HNU263" s="84"/>
      <c r="HNV263" s="84"/>
      <c r="HNW263" s="84"/>
      <c r="HNX263" s="84"/>
      <c r="HNY263" s="84"/>
      <c r="HNZ263" s="84"/>
      <c r="HOA263" s="84"/>
      <c r="HOB263" s="84"/>
      <c r="HOC263" s="84"/>
      <c r="HOD263" s="84"/>
      <c r="HOE263" s="84"/>
      <c r="HOF263" s="84"/>
      <c r="HOG263" s="84"/>
      <c r="HOH263" s="84"/>
      <c r="HOI263" s="84"/>
      <c r="HOJ263" s="84"/>
      <c r="HOK263" s="84"/>
      <c r="HOL263" s="84"/>
      <c r="HOM263" s="84"/>
      <c r="HON263" s="84"/>
      <c r="HOO263" s="84"/>
      <c r="HOP263" s="84"/>
      <c r="HOQ263" s="84"/>
      <c r="HOR263" s="84"/>
      <c r="HOS263" s="84"/>
      <c r="HOT263" s="84"/>
      <c r="HOU263" s="84"/>
      <c r="HOV263" s="84"/>
      <c r="HOW263" s="84"/>
      <c r="HOX263" s="84"/>
      <c r="HOY263" s="84"/>
      <c r="HOZ263" s="84"/>
      <c r="HPA263" s="84"/>
      <c r="HPB263" s="84"/>
      <c r="HPC263" s="84"/>
      <c r="HPD263" s="84"/>
      <c r="HPE263" s="84"/>
      <c r="HPF263" s="84"/>
      <c r="HPG263" s="84"/>
      <c r="HPH263" s="84"/>
      <c r="HPI263" s="84"/>
      <c r="HPJ263" s="84"/>
      <c r="HPK263" s="84"/>
      <c r="HPL263" s="84"/>
      <c r="HPM263" s="84"/>
      <c r="HPN263" s="84"/>
      <c r="HPO263" s="84"/>
      <c r="HPP263" s="84"/>
      <c r="HPQ263" s="84"/>
      <c r="HPR263" s="84"/>
      <c r="HPS263" s="84"/>
      <c r="HPT263" s="84"/>
      <c r="HPU263" s="84"/>
      <c r="HPV263" s="84"/>
      <c r="HPW263" s="84"/>
      <c r="HPX263" s="84"/>
      <c r="HPY263" s="84"/>
      <c r="HPZ263" s="84"/>
      <c r="HQA263" s="84"/>
      <c r="HQB263" s="84"/>
      <c r="HQC263" s="84"/>
      <c r="HQD263" s="84"/>
      <c r="HQE263" s="84"/>
      <c r="HQF263" s="84"/>
      <c r="HQG263" s="84"/>
      <c r="HQH263" s="84"/>
      <c r="HQI263" s="84"/>
      <c r="HQJ263" s="84"/>
      <c r="HQK263" s="84"/>
      <c r="HQL263" s="84"/>
      <c r="HQM263" s="84"/>
      <c r="HQN263" s="84"/>
      <c r="HQO263" s="84"/>
      <c r="HQP263" s="84"/>
      <c r="HQQ263" s="84"/>
      <c r="HQR263" s="84"/>
      <c r="HQS263" s="84"/>
      <c r="HQT263" s="84"/>
      <c r="HQU263" s="84"/>
      <c r="HQV263" s="84"/>
      <c r="HQW263" s="84"/>
      <c r="HQX263" s="84"/>
      <c r="HQY263" s="84"/>
      <c r="HQZ263" s="84"/>
      <c r="HRA263" s="84"/>
      <c r="HRB263" s="84"/>
      <c r="HRC263" s="84"/>
      <c r="HRD263" s="84"/>
      <c r="HRE263" s="84"/>
      <c r="HRF263" s="84"/>
      <c r="HRG263" s="84"/>
      <c r="HRH263" s="84"/>
      <c r="HRI263" s="84"/>
      <c r="HRJ263" s="84"/>
      <c r="HRK263" s="84"/>
      <c r="HRL263" s="84"/>
      <c r="HRM263" s="84"/>
      <c r="HRN263" s="84"/>
      <c r="HRO263" s="84"/>
      <c r="HRP263" s="84"/>
      <c r="HRQ263" s="84"/>
      <c r="HRR263" s="84"/>
      <c r="HRS263" s="84"/>
      <c r="HRT263" s="84"/>
      <c r="HRU263" s="84"/>
      <c r="HRV263" s="84"/>
      <c r="HRW263" s="84"/>
      <c r="HRX263" s="84"/>
      <c r="HRY263" s="84"/>
      <c r="HRZ263" s="84"/>
      <c r="HSA263" s="84"/>
      <c r="HSB263" s="84"/>
      <c r="HSC263" s="84"/>
      <c r="HSD263" s="84"/>
      <c r="HSE263" s="84"/>
      <c r="HSF263" s="84"/>
      <c r="HSG263" s="84"/>
      <c r="HSH263" s="84"/>
      <c r="HSI263" s="84"/>
      <c r="HSJ263" s="84"/>
      <c r="HSK263" s="84"/>
      <c r="HSL263" s="84"/>
      <c r="HSM263" s="84"/>
      <c r="HSN263" s="84"/>
      <c r="HSO263" s="84"/>
      <c r="HSP263" s="84"/>
      <c r="HSQ263" s="84"/>
      <c r="HSR263" s="84"/>
      <c r="HSS263" s="84"/>
      <c r="HST263" s="84"/>
      <c r="HSU263" s="84"/>
      <c r="HSV263" s="84"/>
      <c r="HSW263" s="84"/>
      <c r="HSX263" s="84"/>
      <c r="HSY263" s="84"/>
      <c r="HSZ263" s="84"/>
      <c r="HTA263" s="84"/>
      <c r="HTB263" s="84"/>
      <c r="HTC263" s="84"/>
      <c r="HTD263" s="84"/>
      <c r="HTE263" s="84"/>
      <c r="HTF263" s="84"/>
      <c r="HTG263" s="84"/>
      <c r="HTH263" s="84"/>
      <c r="HTI263" s="84"/>
      <c r="HTJ263" s="84"/>
      <c r="HTK263" s="84"/>
      <c r="HTL263" s="84"/>
      <c r="HTM263" s="84"/>
      <c r="HTN263" s="84"/>
      <c r="HTO263" s="84"/>
      <c r="HTP263" s="84"/>
      <c r="HTQ263" s="84"/>
      <c r="HTR263" s="84"/>
      <c r="HTS263" s="84"/>
      <c r="HTT263" s="84"/>
      <c r="HTU263" s="84"/>
      <c r="HTV263" s="84"/>
      <c r="HTW263" s="84"/>
      <c r="HTX263" s="84"/>
      <c r="HTY263" s="84"/>
      <c r="HTZ263" s="84"/>
      <c r="HUA263" s="84"/>
      <c r="HUB263" s="84"/>
      <c r="HUC263" s="84"/>
      <c r="HUD263" s="84"/>
      <c r="HUE263" s="84"/>
      <c r="HUF263" s="84"/>
      <c r="HUG263" s="84"/>
      <c r="HUH263" s="84"/>
      <c r="HUI263" s="84"/>
      <c r="HUJ263" s="84"/>
      <c r="HUK263" s="84"/>
      <c r="HUL263" s="84"/>
      <c r="HUM263" s="84"/>
      <c r="HUN263" s="84"/>
      <c r="HUO263" s="84"/>
      <c r="HUP263" s="84"/>
      <c r="HUQ263" s="84"/>
      <c r="HUR263" s="84"/>
      <c r="HUS263" s="84"/>
      <c r="HUT263" s="84"/>
      <c r="HUU263" s="84"/>
      <c r="HUV263" s="84"/>
      <c r="HUW263" s="84"/>
      <c r="HUX263" s="84"/>
      <c r="HUY263" s="84"/>
      <c r="HUZ263" s="84"/>
      <c r="HVA263" s="84"/>
      <c r="HVB263" s="84"/>
      <c r="HVC263" s="84"/>
      <c r="HVD263" s="84"/>
      <c r="HVE263" s="84"/>
      <c r="HVF263" s="84"/>
      <c r="HVG263" s="84"/>
      <c r="HVH263" s="84"/>
      <c r="HVI263" s="84"/>
      <c r="HVJ263" s="84"/>
      <c r="HVK263" s="84"/>
      <c r="HVL263" s="84"/>
      <c r="HVM263" s="84"/>
      <c r="HVN263" s="84"/>
      <c r="HVO263" s="84"/>
      <c r="HVP263" s="84"/>
      <c r="HVQ263" s="84"/>
      <c r="HVR263" s="84"/>
      <c r="HVS263" s="84"/>
      <c r="HVT263" s="84"/>
      <c r="HVU263" s="84"/>
      <c r="HVV263" s="84"/>
      <c r="HVW263" s="84"/>
      <c r="HVX263" s="84"/>
      <c r="HVY263" s="84"/>
      <c r="HVZ263" s="84"/>
      <c r="HWA263" s="84"/>
      <c r="HWB263" s="84"/>
      <c r="HWC263" s="84"/>
      <c r="HWD263" s="84"/>
      <c r="HWE263" s="84"/>
      <c r="HWF263" s="84"/>
      <c r="HWG263" s="84"/>
      <c r="HWH263" s="84"/>
      <c r="HWI263" s="84"/>
      <c r="HWJ263" s="84"/>
      <c r="HWK263" s="84"/>
      <c r="HWL263" s="84"/>
      <c r="HWM263" s="84"/>
      <c r="HWN263" s="84"/>
      <c r="HWO263" s="84"/>
      <c r="HWP263" s="84"/>
      <c r="HWQ263" s="84"/>
      <c r="HWR263" s="84"/>
      <c r="HWS263" s="84"/>
      <c r="HWT263" s="84"/>
      <c r="HWU263" s="84"/>
      <c r="HWV263" s="84"/>
      <c r="HWW263" s="84"/>
      <c r="HWX263" s="84"/>
      <c r="HWY263" s="84"/>
      <c r="HWZ263" s="84"/>
      <c r="HXA263" s="84"/>
      <c r="HXB263" s="84"/>
      <c r="HXC263" s="84"/>
      <c r="HXD263" s="84"/>
      <c r="HXE263" s="84"/>
      <c r="HXF263" s="84"/>
      <c r="HXG263" s="84"/>
      <c r="HXH263" s="84"/>
      <c r="HXI263" s="84"/>
      <c r="HXJ263" s="84"/>
      <c r="HXK263" s="84"/>
      <c r="HXL263" s="84"/>
      <c r="HXM263" s="84"/>
      <c r="HXN263" s="84"/>
      <c r="HXO263" s="84"/>
      <c r="HXP263" s="84"/>
      <c r="HXQ263" s="84"/>
      <c r="HXR263" s="84"/>
      <c r="HXS263" s="84"/>
      <c r="HXT263" s="84"/>
      <c r="HXU263" s="84"/>
      <c r="HXV263" s="84"/>
      <c r="HXW263" s="84"/>
      <c r="HXX263" s="84"/>
      <c r="HXY263" s="84"/>
      <c r="HXZ263" s="84"/>
      <c r="HYA263" s="84"/>
      <c r="HYB263" s="84"/>
      <c r="HYC263" s="84"/>
      <c r="HYD263" s="84"/>
      <c r="HYE263" s="84"/>
      <c r="HYF263" s="84"/>
      <c r="HYG263" s="84"/>
      <c r="HYH263" s="84"/>
      <c r="HYI263" s="84"/>
      <c r="HYJ263" s="84"/>
      <c r="HYK263" s="84"/>
      <c r="HYL263" s="84"/>
      <c r="HYM263" s="84"/>
      <c r="HYN263" s="84"/>
      <c r="HYO263" s="84"/>
      <c r="HYP263" s="84"/>
      <c r="HYQ263" s="84"/>
      <c r="HYR263" s="84"/>
      <c r="HYS263" s="84"/>
      <c r="HYT263" s="84"/>
      <c r="HYU263" s="84"/>
      <c r="HYV263" s="84"/>
      <c r="HYW263" s="84"/>
      <c r="HYX263" s="84"/>
      <c r="HYY263" s="84"/>
      <c r="HYZ263" s="84"/>
      <c r="HZA263" s="84"/>
      <c r="HZB263" s="84"/>
      <c r="HZC263" s="84"/>
      <c r="HZD263" s="84"/>
      <c r="HZE263" s="84"/>
      <c r="HZF263" s="84"/>
      <c r="HZG263" s="84"/>
      <c r="HZH263" s="84"/>
      <c r="HZI263" s="84"/>
      <c r="HZJ263" s="84"/>
      <c r="HZK263" s="84"/>
      <c r="HZL263" s="84"/>
      <c r="HZM263" s="84"/>
      <c r="HZN263" s="84"/>
      <c r="HZO263" s="84"/>
      <c r="HZP263" s="84"/>
      <c r="HZQ263" s="84"/>
      <c r="HZR263" s="84"/>
      <c r="HZS263" s="84"/>
      <c r="HZT263" s="84"/>
      <c r="HZU263" s="84"/>
      <c r="HZV263" s="84"/>
      <c r="HZW263" s="84"/>
      <c r="HZX263" s="84"/>
      <c r="HZY263" s="84"/>
      <c r="HZZ263" s="84"/>
      <c r="IAA263" s="84"/>
      <c r="IAB263" s="84"/>
      <c r="IAC263" s="84"/>
      <c r="IAD263" s="84"/>
      <c r="IAE263" s="84"/>
      <c r="IAF263" s="84"/>
      <c r="IAG263" s="84"/>
      <c r="IAH263" s="84"/>
      <c r="IAI263" s="84"/>
      <c r="IAJ263" s="84"/>
      <c r="IAK263" s="84"/>
      <c r="IAL263" s="84"/>
      <c r="IAM263" s="84"/>
      <c r="IAN263" s="84"/>
      <c r="IAO263" s="84"/>
      <c r="IAP263" s="84"/>
      <c r="IAQ263" s="84"/>
      <c r="IAR263" s="84"/>
      <c r="IAS263" s="84"/>
      <c r="IAT263" s="84"/>
      <c r="IAU263" s="84"/>
      <c r="IAV263" s="84"/>
      <c r="IAW263" s="84"/>
      <c r="IAX263" s="84"/>
      <c r="IAY263" s="84"/>
      <c r="IAZ263" s="84"/>
      <c r="IBA263" s="84"/>
      <c r="IBB263" s="84"/>
      <c r="IBC263" s="84"/>
      <c r="IBD263" s="84"/>
      <c r="IBE263" s="84"/>
      <c r="IBF263" s="84"/>
      <c r="IBG263" s="84"/>
      <c r="IBH263" s="84"/>
      <c r="IBI263" s="84"/>
      <c r="IBJ263" s="84"/>
      <c r="IBK263" s="84"/>
      <c r="IBL263" s="84"/>
      <c r="IBM263" s="84"/>
      <c r="IBN263" s="84"/>
      <c r="IBO263" s="84"/>
      <c r="IBP263" s="84"/>
      <c r="IBQ263" s="84"/>
      <c r="IBR263" s="84"/>
      <c r="IBS263" s="84"/>
      <c r="IBT263" s="84"/>
      <c r="IBU263" s="84"/>
      <c r="IBV263" s="84"/>
      <c r="IBW263" s="84"/>
      <c r="IBX263" s="84"/>
      <c r="IBY263" s="84"/>
      <c r="IBZ263" s="84"/>
      <c r="ICA263" s="84"/>
      <c r="ICB263" s="84"/>
      <c r="ICC263" s="84"/>
      <c r="ICD263" s="84"/>
      <c r="ICE263" s="84"/>
      <c r="ICF263" s="84"/>
      <c r="ICG263" s="84"/>
      <c r="ICH263" s="84"/>
      <c r="ICI263" s="84"/>
      <c r="ICJ263" s="84"/>
      <c r="ICK263" s="84"/>
      <c r="ICL263" s="84"/>
      <c r="ICM263" s="84"/>
      <c r="ICN263" s="84"/>
      <c r="ICO263" s="84"/>
      <c r="ICP263" s="84"/>
      <c r="ICQ263" s="84"/>
      <c r="ICR263" s="84"/>
      <c r="ICS263" s="84"/>
      <c r="ICT263" s="84"/>
      <c r="ICU263" s="84"/>
      <c r="ICV263" s="84"/>
      <c r="ICW263" s="84"/>
      <c r="ICX263" s="84"/>
      <c r="ICY263" s="84"/>
      <c r="ICZ263" s="84"/>
      <c r="IDA263" s="84"/>
      <c r="IDB263" s="84"/>
      <c r="IDC263" s="84"/>
      <c r="IDD263" s="84"/>
      <c r="IDE263" s="84"/>
      <c r="IDF263" s="84"/>
      <c r="IDG263" s="84"/>
      <c r="IDH263" s="84"/>
      <c r="IDI263" s="84"/>
      <c r="IDJ263" s="84"/>
      <c r="IDK263" s="84"/>
      <c r="IDL263" s="84"/>
      <c r="IDM263" s="84"/>
      <c r="IDN263" s="84"/>
      <c r="IDO263" s="84"/>
      <c r="IDP263" s="84"/>
      <c r="IDQ263" s="84"/>
      <c r="IDR263" s="84"/>
      <c r="IDS263" s="84"/>
      <c r="IDT263" s="84"/>
      <c r="IDU263" s="84"/>
      <c r="IDV263" s="84"/>
      <c r="IDW263" s="84"/>
      <c r="IDX263" s="84"/>
      <c r="IDY263" s="84"/>
      <c r="IDZ263" s="84"/>
      <c r="IEA263" s="84"/>
      <c r="IEB263" s="84"/>
      <c r="IEC263" s="84"/>
      <c r="IED263" s="84"/>
      <c r="IEE263" s="84"/>
      <c r="IEF263" s="84"/>
      <c r="IEG263" s="84"/>
      <c r="IEH263" s="84"/>
      <c r="IEI263" s="84"/>
      <c r="IEJ263" s="84"/>
      <c r="IEK263" s="84"/>
      <c r="IEL263" s="84"/>
      <c r="IEM263" s="84"/>
      <c r="IEN263" s="84"/>
      <c r="IEO263" s="84"/>
      <c r="IEP263" s="84"/>
      <c r="IEQ263" s="84"/>
      <c r="IER263" s="84"/>
      <c r="IES263" s="84"/>
      <c r="IET263" s="84"/>
      <c r="IEU263" s="84"/>
      <c r="IEV263" s="84"/>
      <c r="IEW263" s="84"/>
      <c r="IEX263" s="84"/>
      <c r="IEY263" s="84"/>
      <c r="IEZ263" s="84"/>
      <c r="IFA263" s="84"/>
      <c r="IFB263" s="84"/>
      <c r="IFC263" s="84"/>
      <c r="IFD263" s="84"/>
      <c r="IFE263" s="84"/>
      <c r="IFF263" s="84"/>
      <c r="IFG263" s="84"/>
      <c r="IFH263" s="84"/>
      <c r="IFI263" s="84"/>
      <c r="IFJ263" s="84"/>
      <c r="IFK263" s="84"/>
      <c r="IFL263" s="84"/>
      <c r="IFM263" s="84"/>
      <c r="IFN263" s="84"/>
      <c r="IFO263" s="84"/>
      <c r="IFP263" s="84"/>
      <c r="IFQ263" s="84"/>
      <c r="IFR263" s="84"/>
      <c r="IFS263" s="84"/>
      <c r="IFT263" s="84"/>
      <c r="IFU263" s="84"/>
      <c r="IFV263" s="84"/>
      <c r="IFW263" s="84"/>
      <c r="IFX263" s="84"/>
      <c r="IFY263" s="84"/>
      <c r="IFZ263" s="84"/>
      <c r="IGA263" s="84"/>
      <c r="IGB263" s="84"/>
      <c r="IGC263" s="84"/>
      <c r="IGD263" s="84"/>
      <c r="IGE263" s="84"/>
      <c r="IGF263" s="84"/>
      <c r="IGG263" s="84"/>
      <c r="IGH263" s="84"/>
      <c r="IGI263" s="84"/>
      <c r="IGJ263" s="84"/>
      <c r="IGK263" s="84"/>
      <c r="IGL263" s="84"/>
      <c r="IGM263" s="84"/>
      <c r="IGN263" s="84"/>
      <c r="IGO263" s="84"/>
      <c r="IGP263" s="84"/>
      <c r="IGQ263" s="84"/>
      <c r="IGR263" s="84"/>
      <c r="IGS263" s="84"/>
      <c r="IGT263" s="84"/>
      <c r="IGU263" s="84"/>
      <c r="IGV263" s="84"/>
      <c r="IGW263" s="84"/>
      <c r="IGX263" s="84"/>
      <c r="IGY263" s="84"/>
      <c r="IGZ263" s="84"/>
      <c r="IHA263" s="84"/>
      <c r="IHB263" s="84"/>
      <c r="IHC263" s="84"/>
      <c r="IHD263" s="84"/>
      <c r="IHE263" s="84"/>
      <c r="IHF263" s="84"/>
      <c r="IHG263" s="84"/>
      <c r="IHH263" s="84"/>
      <c r="IHI263" s="84"/>
      <c r="IHJ263" s="84"/>
      <c r="IHK263" s="84"/>
      <c r="IHL263" s="84"/>
      <c r="IHM263" s="84"/>
      <c r="IHN263" s="84"/>
      <c r="IHO263" s="84"/>
      <c r="IHP263" s="84"/>
      <c r="IHQ263" s="84"/>
      <c r="IHR263" s="84"/>
      <c r="IHS263" s="84"/>
      <c r="IHT263" s="84"/>
      <c r="IHU263" s="84"/>
      <c r="IHV263" s="84"/>
      <c r="IHW263" s="84"/>
      <c r="IHX263" s="84"/>
      <c r="IHY263" s="84"/>
      <c r="IHZ263" s="84"/>
      <c r="IIA263" s="84"/>
      <c r="IIB263" s="84"/>
      <c r="IIC263" s="84"/>
      <c r="IID263" s="84"/>
      <c r="IIE263" s="84"/>
      <c r="IIF263" s="84"/>
      <c r="IIG263" s="84"/>
      <c r="IIH263" s="84"/>
      <c r="III263" s="84"/>
      <c r="IIJ263" s="84"/>
      <c r="IIK263" s="84"/>
      <c r="IIL263" s="84"/>
      <c r="IIM263" s="84"/>
      <c r="IIN263" s="84"/>
      <c r="IIO263" s="84"/>
      <c r="IIP263" s="84"/>
      <c r="IIQ263" s="84"/>
      <c r="IIR263" s="84"/>
      <c r="IIS263" s="84"/>
      <c r="IIT263" s="84"/>
      <c r="IIU263" s="84"/>
      <c r="IIV263" s="84"/>
      <c r="IIW263" s="84"/>
      <c r="IIX263" s="84"/>
      <c r="IIY263" s="84"/>
      <c r="IIZ263" s="84"/>
      <c r="IJA263" s="84"/>
      <c r="IJB263" s="84"/>
      <c r="IJC263" s="84"/>
      <c r="IJD263" s="84"/>
      <c r="IJE263" s="84"/>
      <c r="IJF263" s="84"/>
      <c r="IJG263" s="84"/>
      <c r="IJH263" s="84"/>
      <c r="IJI263" s="84"/>
      <c r="IJJ263" s="84"/>
      <c r="IJK263" s="84"/>
      <c r="IJL263" s="84"/>
      <c r="IJM263" s="84"/>
      <c r="IJN263" s="84"/>
      <c r="IJO263" s="84"/>
      <c r="IJP263" s="84"/>
      <c r="IJQ263" s="84"/>
      <c r="IJR263" s="84"/>
      <c r="IJS263" s="84"/>
      <c r="IJT263" s="84"/>
      <c r="IJU263" s="84"/>
      <c r="IJV263" s="84"/>
      <c r="IJW263" s="84"/>
      <c r="IJX263" s="84"/>
      <c r="IJY263" s="84"/>
      <c r="IJZ263" s="84"/>
      <c r="IKA263" s="84"/>
      <c r="IKB263" s="84"/>
      <c r="IKC263" s="84"/>
      <c r="IKD263" s="84"/>
      <c r="IKE263" s="84"/>
      <c r="IKF263" s="84"/>
      <c r="IKG263" s="84"/>
      <c r="IKH263" s="84"/>
      <c r="IKI263" s="84"/>
      <c r="IKJ263" s="84"/>
      <c r="IKK263" s="84"/>
      <c r="IKL263" s="84"/>
      <c r="IKM263" s="84"/>
      <c r="IKN263" s="84"/>
      <c r="IKO263" s="84"/>
      <c r="IKP263" s="84"/>
      <c r="IKQ263" s="84"/>
      <c r="IKR263" s="84"/>
      <c r="IKS263" s="84"/>
      <c r="IKT263" s="84"/>
      <c r="IKU263" s="84"/>
      <c r="IKV263" s="84"/>
      <c r="IKW263" s="84"/>
      <c r="IKX263" s="84"/>
      <c r="IKY263" s="84"/>
      <c r="IKZ263" s="84"/>
      <c r="ILA263" s="84"/>
      <c r="ILB263" s="84"/>
      <c r="ILC263" s="84"/>
      <c r="ILD263" s="84"/>
      <c r="ILE263" s="84"/>
      <c r="ILF263" s="84"/>
      <c r="ILG263" s="84"/>
      <c r="ILH263" s="84"/>
      <c r="ILI263" s="84"/>
      <c r="ILJ263" s="84"/>
      <c r="ILK263" s="84"/>
      <c r="ILL263" s="84"/>
      <c r="ILM263" s="84"/>
      <c r="ILN263" s="84"/>
      <c r="ILO263" s="84"/>
      <c r="ILP263" s="84"/>
      <c r="ILQ263" s="84"/>
      <c r="ILR263" s="84"/>
      <c r="ILS263" s="84"/>
      <c r="ILT263" s="84"/>
      <c r="ILU263" s="84"/>
      <c r="ILV263" s="84"/>
      <c r="ILW263" s="84"/>
      <c r="ILX263" s="84"/>
      <c r="ILY263" s="84"/>
      <c r="ILZ263" s="84"/>
      <c r="IMA263" s="84"/>
      <c r="IMB263" s="84"/>
      <c r="IMC263" s="84"/>
      <c r="IMD263" s="84"/>
      <c r="IME263" s="84"/>
      <c r="IMF263" s="84"/>
      <c r="IMG263" s="84"/>
      <c r="IMH263" s="84"/>
      <c r="IMI263" s="84"/>
      <c r="IMJ263" s="84"/>
      <c r="IMK263" s="84"/>
      <c r="IML263" s="84"/>
      <c r="IMM263" s="84"/>
      <c r="IMN263" s="84"/>
      <c r="IMO263" s="84"/>
      <c r="IMP263" s="84"/>
      <c r="IMQ263" s="84"/>
      <c r="IMR263" s="84"/>
      <c r="IMS263" s="84"/>
      <c r="IMT263" s="84"/>
      <c r="IMU263" s="84"/>
      <c r="IMV263" s="84"/>
      <c r="IMW263" s="84"/>
      <c r="IMX263" s="84"/>
      <c r="IMY263" s="84"/>
      <c r="IMZ263" s="84"/>
      <c r="INA263" s="84"/>
      <c r="INB263" s="84"/>
      <c r="INC263" s="84"/>
      <c r="IND263" s="84"/>
      <c r="INE263" s="84"/>
      <c r="INF263" s="84"/>
      <c r="ING263" s="84"/>
      <c r="INH263" s="84"/>
      <c r="INI263" s="84"/>
      <c r="INJ263" s="84"/>
      <c r="INK263" s="84"/>
      <c r="INL263" s="84"/>
      <c r="INM263" s="84"/>
      <c r="INN263" s="84"/>
      <c r="INO263" s="84"/>
      <c r="INP263" s="84"/>
      <c r="INQ263" s="84"/>
      <c r="INR263" s="84"/>
      <c r="INS263" s="84"/>
      <c r="INT263" s="84"/>
      <c r="INU263" s="84"/>
      <c r="INV263" s="84"/>
      <c r="INW263" s="84"/>
      <c r="INX263" s="84"/>
      <c r="INY263" s="84"/>
      <c r="INZ263" s="84"/>
      <c r="IOA263" s="84"/>
      <c r="IOB263" s="84"/>
      <c r="IOC263" s="84"/>
      <c r="IOD263" s="84"/>
      <c r="IOE263" s="84"/>
      <c r="IOF263" s="84"/>
      <c r="IOG263" s="84"/>
      <c r="IOH263" s="84"/>
      <c r="IOI263" s="84"/>
      <c r="IOJ263" s="84"/>
      <c r="IOK263" s="84"/>
      <c r="IOL263" s="84"/>
      <c r="IOM263" s="84"/>
      <c r="ION263" s="84"/>
      <c r="IOO263" s="84"/>
      <c r="IOP263" s="84"/>
      <c r="IOQ263" s="84"/>
      <c r="IOR263" s="84"/>
      <c r="IOS263" s="84"/>
      <c r="IOT263" s="84"/>
      <c r="IOU263" s="84"/>
      <c r="IOV263" s="84"/>
      <c r="IOW263" s="84"/>
      <c r="IOX263" s="84"/>
      <c r="IOY263" s="84"/>
      <c r="IOZ263" s="84"/>
      <c r="IPA263" s="84"/>
      <c r="IPB263" s="84"/>
      <c r="IPC263" s="84"/>
      <c r="IPD263" s="84"/>
      <c r="IPE263" s="84"/>
      <c r="IPF263" s="84"/>
      <c r="IPG263" s="84"/>
      <c r="IPH263" s="84"/>
      <c r="IPI263" s="84"/>
      <c r="IPJ263" s="84"/>
      <c r="IPK263" s="84"/>
      <c r="IPL263" s="84"/>
      <c r="IPM263" s="84"/>
      <c r="IPN263" s="84"/>
      <c r="IPO263" s="84"/>
      <c r="IPP263" s="84"/>
      <c r="IPQ263" s="84"/>
      <c r="IPR263" s="84"/>
      <c r="IPS263" s="84"/>
      <c r="IPT263" s="84"/>
      <c r="IPU263" s="84"/>
      <c r="IPV263" s="84"/>
      <c r="IPW263" s="84"/>
      <c r="IPX263" s="84"/>
      <c r="IPY263" s="84"/>
      <c r="IPZ263" s="84"/>
      <c r="IQA263" s="84"/>
      <c r="IQB263" s="84"/>
      <c r="IQC263" s="84"/>
      <c r="IQD263" s="84"/>
      <c r="IQE263" s="84"/>
      <c r="IQF263" s="84"/>
      <c r="IQG263" s="84"/>
      <c r="IQH263" s="84"/>
      <c r="IQI263" s="84"/>
      <c r="IQJ263" s="84"/>
      <c r="IQK263" s="84"/>
      <c r="IQL263" s="84"/>
      <c r="IQM263" s="84"/>
      <c r="IQN263" s="84"/>
      <c r="IQO263" s="84"/>
      <c r="IQP263" s="84"/>
      <c r="IQQ263" s="84"/>
      <c r="IQR263" s="84"/>
      <c r="IQS263" s="84"/>
      <c r="IQT263" s="84"/>
      <c r="IQU263" s="84"/>
      <c r="IQV263" s="84"/>
      <c r="IQW263" s="84"/>
      <c r="IQX263" s="84"/>
      <c r="IQY263" s="84"/>
      <c r="IQZ263" s="84"/>
      <c r="IRA263" s="84"/>
      <c r="IRB263" s="84"/>
      <c r="IRC263" s="84"/>
      <c r="IRD263" s="84"/>
      <c r="IRE263" s="84"/>
      <c r="IRF263" s="84"/>
      <c r="IRG263" s="84"/>
      <c r="IRH263" s="84"/>
      <c r="IRI263" s="84"/>
      <c r="IRJ263" s="84"/>
      <c r="IRK263" s="84"/>
      <c r="IRL263" s="84"/>
      <c r="IRM263" s="84"/>
      <c r="IRN263" s="84"/>
      <c r="IRO263" s="84"/>
      <c r="IRP263" s="84"/>
      <c r="IRQ263" s="84"/>
      <c r="IRR263" s="84"/>
      <c r="IRS263" s="84"/>
      <c r="IRT263" s="84"/>
      <c r="IRU263" s="84"/>
      <c r="IRV263" s="84"/>
      <c r="IRW263" s="84"/>
      <c r="IRX263" s="84"/>
      <c r="IRY263" s="84"/>
      <c r="IRZ263" s="84"/>
      <c r="ISA263" s="84"/>
      <c r="ISB263" s="84"/>
      <c r="ISC263" s="84"/>
      <c r="ISD263" s="84"/>
      <c r="ISE263" s="84"/>
      <c r="ISF263" s="84"/>
      <c r="ISG263" s="84"/>
      <c r="ISH263" s="84"/>
      <c r="ISI263" s="84"/>
      <c r="ISJ263" s="84"/>
      <c r="ISK263" s="84"/>
      <c r="ISL263" s="84"/>
      <c r="ISM263" s="84"/>
      <c r="ISN263" s="84"/>
      <c r="ISO263" s="84"/>
      <c r="ISP263" s="84"/>
      <c r="ISQ263" s="84"/>
      <c r="ISR263" s="84"/>
      <c r="ISS263" s="84"/>
      <c r="IST263" s="84"/>
      <c r="ISU263" s="84"/>
      <c r="ISV263" s="84"/>
      <c r="ISW263" s="84"/>
      <c r="ISX263" s="84"/>
      <c r="ISY263" s="84"/>
      <c r="ISZ263" s="84"/>
      <c r="ITA263" s="84"/>
      <c r="ITB263" s="84"/>
      <c r="ITC263" s="84"/>
      <c r="ITD263" s="84"/>
      <c r="ITE263" s="84"/>
      <c r="ITF263" s="84"/>
      <c r="ITG263" s="84"/>
      <c r="ITH263" s="84"/>
      <c r="ITI263" s="84"/>
      <c r="ITJ263" s="84"/>
      <c r="ITK263" s="84"/>
      <c r="ITL263" s="84"/>
      <c r="ITM263" s="84"/>
      <c r="ITN263" s="84"/>
      <c r="ITO263" s="84"/>
      <c r="ITP263" s="84"/>
      <c r="ITQ263" s="84"/>
      <c r="ITR263" s="84"/>
      <c r="ITS263" s="84"/>
      <c r="ITT263" s="84"/>
      <c r="ITU263" s="84"/>
      <c r="ITV263" s="84"/>
      <c r="ITW263" s="84"/>
      <c r="ITX263" s="84"/>
      <c r="ITY263" s="84"/>
      <c r="ITZ263" s="84"/>
      <c r="IUA263" s="84"/>
      <c r="IUB263" s="84"/>
      <c r="IUC263" s="84"/>
      <c r="IUD263" s="84"/>
      <c r="IUE263" s="84"/>
      <c r="IUF263" s="84"/>
      <c r="IUG263" s="84"/>
      <c r="IUH263" s="84"/>
      <c r="IUI263" s="84"/>
      <c r="IUJ263" s="84"/>
      <c r="IUK263" s="84"/>
      <c r="IUL263" s="84"/>
      <c r="IUM263" s="84"/>
      <c r="IUN263" s="84"/>
      <c r="IUO263" s="84"/>
      <c r="IUP263" s="84"/>
      <c r="IUQ263" s="84"/>
      <c r="IUR263" s="84"/>
      <c r="IUS263" s="84"/>
      <c r="IUT263" s="84"/>
      <c r="IUU263" s="84"/>
      <c r="IUV263" s="84"/>
      <c r="IUW263" s="84"/>
      <c r="IUX263" s="84"/>
      <c r="IUY263" s="84"/>
      <c r="IUZ263" s="84"/>
      <c r="IVA263" s="84"/>
      <c r="IVB263" s="84"/>
      <c r="IVC263" s="84"/>
      <c r="IVD263" s="84"/>
      <c r="IVE263" s="84"/>
      <c r="IVF263" s="84"/>
      <c r="IVG263" s="84"/>
      <c r="IVH263" s="84"/>
      <c r="IVI263" s="84"/>
      <c r="IVJ263" s="84"/>
      <c r="IVK263" s="84"/>
      <c r="IVL263" s="84"/>
      <c r="IVM263" s="84"/>
      <c r="IVN263" s="84"/>
      <c r="IVO263" s="84"/>
      <c r="IVP263" s="84"/>
      <c r="IVQ263" s="84"/>
      <c r="IVR263" s="84"/>
      <c r="IVS263" s="84"/>
      <c r="IVT263" s="84"/>
      <c r="IVU263" s="84"/>
      <c r="IVV263" s="84"/>
      <c r="IVW263" s="84"/>
      <c r="IVX263" s="84"/>
      <c r="IVY263" s="84"/>
      <c r="IVZ263" s="84"/>
      <c r="IWA263" s="84"/>
      <c r="IWB263" s="84"/>
      <c r="IWC263" s="84"/>
      <c r="IWD263" s="84"/>
      <c r="IWE263" s="84"/>
      <c r="IWF263" s="84"/>
      <c r="IWG263" s="84"/>
      <c r="IWH263" s="84"/>
      <c r="IWI263" s="84"/>
      <c r="IWJ263" s="84"/>
      <c r="IWK263" s="84"/>
      <c r="IWL263" s="84"/>
      <c r="IWM263" s="84"/>
      <c r="IWN263" s="84"/>
      <c r="IWO263" s="84"/>
      <c r="IWP263" s="84"/>
      <c r="IWQ263" s="84"/>
      <c r="IWR263" s="84"/>
      <c r="IWS263" s="84"/>
      <c r="IWT263" s="84"/>
      <c r="IWU263" s="84"/>
      <c r="IWV263" s="84"/>
      <c r="IWW263" s="84"/>
      <c r="IWX263" s="84"/>
      <c r="IWY263" s="84"/>
      <c r="IWZ263" s="84"/>
      <c r="IXA263" s="84"/>
      <c r="IXB263" s="84"/>
      <c r="IXC263" s="84"/>
      <c r="IXD263" s="84"/>
      <c r="IXE263" s="84"/>
      <c r="IXF263" s="84"/>
      <c r="IXG263" s="84"/>
      <c r="IXH263" s="84"/>
      <c r="IXI263" s="84"/>
      <c r="IXJ263" s="84"/>
      <c r="IXK263" s="84"/>
      <c r="IXL263" s="84"/>
      <c r="IXM263" s="84"/>
      <c r="IXN263" s="84"/>
      <c r="IXO263" s="84"/>
      <c r="IXP263" s="84"/>
      <c r="IXQ263" s="84"/>
      <c r="IXR263" s="84"/>
      <c r="IXS263" s="84"/>
      <c r="IXT263" s="84"/>
      <c r="IXU263" s="84"/>
      <c r="IXV263" s="84"/>
      <c r="IXW263" s="84"/>
      <c r="IXX263" s="84"/>
      <c r="IXY263" s="84"/>
      <c r="IXZ263" s="84"/>
      <c r="IYA263" s="84"/>
      <c r="IYB263" s="84"/>
      <c r="IYC263" s="84"/>
      <c r="IYD263" s="84"/>
      <c r="IYE263" s="84"/>
      <c r="IYF263" s="84"/>
      <c r="IYG263" s="84"/>
      <c r="IYH263" s="84"/>
      <c r="IYI263" s="84"/>
      <c r="IYJ263" s="84"/>
      <c r="IYK263" s="84"/>
      <c r="IYL263" s="84"/>
      <c r="IYM263" s="84"/>
      <c r="IYN263" s="84"/>
      <c r="IYO263" s="84"/>
      <c r="IYP263" s="84"/>
      <c r="IYQ263" s="84"/>
      <c r="IYR263" s="84"/>
      <c r="IYS263" s="84"/>
      <c r="IYT263" s="84"/>
      <c r="IYU263" s="84"/>
      <c r="IYV263" s="84"/>
      <c r="IYW263" s="84"/>
      <c r="IYX263" s="84"/>
      <c r="IYY263" s="84"/>
      <c r="IYZ263" s="84"/>
      <c r="IZA263" s="84"/>
      <c r="IZB263" s="84"/>
      <c r="IZC263" s="84"/>
      <c r="IZD263" s="84"/>
      <c r="IZE263" s="84"/>
      <c r="IZF263" s="84"/>
      <c r="IZG263" s="84"/>
      <c r="IZH263" s="84"/>
      <c r="IZI263" s="84"/>
      <c r="IZJ263" s="84"/>
      <c r="IZK263" s="84"/>
      <c r="IZL263" s="84"/>
      <c r="IZM263" s="84"/>
      <c r="IZN263" s="84"/>
      <c r="IZO263" s="84"/>
      <c r="IZP263" s="84"/>
      <c r="IZQ263" s="84"/>
      <c r="IZR263" s="84"/>
      <c r="IZS263" s="84"/>
      <c r="IZT263" s="84"/>
      <c r="IZU263" s="84"/>
      <c r="IZV263" s="84"/>
      <c r="IZW263" s="84"/>
      <c r="IZX263" s="84"/>
      <c r="IZY263" s="84"/>
      <c r="IZZ263" s="84"/>
      <c r="JAA263" s="84"/>
      <c r="JAB263" s="84"/>
      <c r="JAC263" s="84"/>
      <c r="JAD263" s="84"/>
      <c r="JAE263" s="84"/>
      <c r="JAF263" s="84"/>
      <c r="JAG263" s="84"/>
      <c r="JAH263" s="84"/>
      <c r="JAI263" s="84"/>
      <c r="JAJ263" s="84"/>
      <c r="JAK263" s="84"/>
      <c r="JAL263" s="84"/>
      <c r="JAM263" s="84"/>
      <c r="JAN263" s="84"/>
      <c r="JAO263" s="84"/>
      <c r="JAP263" s="84"/>
      <c r="JAQ263" s="84"/>
      <c r="JAR263" s="84"/>
      <c r="JAS263" s="84"/>
      <c r="JAT263" s="84"/>
      <c r="JAU263" s="84"/>
      <c r="JAV263" s="84"/>
      <c r="JAW263" s="84"/>
      <c r="JAX263" s="84"/>
      <c r="JAY263" s="84"/>
      <c r="JAZ263" s="84"/>
      <c r="JBA263" s="84"/>
      <c r="JBB263" s="84"/>
      <c r="JBC263" s="84"/>
      <c r="JBD263" s="84"/>
      <c r="JBE263" s="84"/>
      <c r="JBF263" s="84"/>
      <c r="JBG263" s="84"/>
      <c r="JBH263" s="84"/>
      <c r="JBI263" s="84"/>
      <c r="JBJ263" s="84"/>
      <c r="JBK263" s="84"/>
      <c r="JBL263" s="84"/>
      <c r="JBM263" s="84"/>
      <c r="JBN263" s="84"/>
      <c r="JBO263" s="84"/>
      <c r="JBP263" s="84"/>
      <c r="JBQ263" s="84"/>
      <c r="JBR263" s="84"/>
      <c r="JBS263" s="84"/>
      <c r="JBT263" s="84"/>
      <c r="JBU263" s="84"/>
      <c r="JBV263" s="84"/>
      <c r="JBW263" s="84"/>
      <c r="JBX263" s="84"/>
      <c r="JBY263" s="84"/>
      <c r="JBZ263" s="84"/>
      <c r="JCA263" s="84"/>
      <c r="JCB263" s="84"/>
      <c r="JCC263" s="84"/>
      <c r="JCD263" s="84"/>
      <c r="JCE263" s="84"/>
      <c r="JCF263" s="84"/>
      <c r="JCG263" s="84"/>
      <c r="JCH263" s="84"/>
      <c r="JCI263" s="84"/>
      <c r="JCJ263" s="84"/>
      <c r="JCK263" s="84"/>
      <c r="JCL263" s="84"/>
      <c r="JCM263" s="84"/>
      <c r="JCN263" s="84"/>
      <c r="JCO263" s="84"/>
      <c r="JCP263" s="84"/>
      <c r="JCQ263" s="84"/>
      <c r="JCR263" s="84"/>
      <c r="JCS263" s="84"/>
      <c r="JCT263" s="84"/>
      <c r="JCU263" s="84"/>
      <c r="JCV263" s="84"/>
      <c r="JCW263" s="84"/>
      <c r="JCX263" s="84"/>
      <c r="JCY263" s="84"/>
      <c r="JCZ263" s="84"/>
      <c r="JDA263" s="84"/>
      <c r="JDB263" s="84"/>
      <c r="JDC263" s="84"/>
      <c r="JDD263" s="84"/>
      <c r="JDE263" s="84"/>
      <c r="JDF263" s="84"/>
      <c r="JDG263" s="84"/>
      <c r="JDH263" s="84"/>
      <c r="JDI263" s="84"/>
      <c r="JDJ263" s="84"/>
      <c r="JDK263" s="84"/>
      <c r="JDL263" s="84"/>
      <c r="JDM263" s="84"/>
      <c r="JDN263" s="84"/>
      <c r="JDO263" s="84"/>
      <c r="JDP263" s="84"/>
      <c r="JDQ263" s="84"/>
      <c r="JDR263" s="84"/>
      <c r="JDS263" s="84"/>
      <c r="JDT263" s="84"/>
      <c r="JDU263" s="84"/>
      <c r="JDV263" s="84"/>
      <c r="JDW263" s="84"/>
      <c r="JDX263" s="84"/>
      <c r="JDY263" s="84"/>
      <c r="JDZ263" s="84"/>
      <c r="JEA263" s="84"/>
      <c r="JEB263" s="84"/>
      <c r="JEC263" s="84"/>
      <c r="JED263" s="84"/>
      <c r="JEE263" s="84"/>
      <c r="JEF263" s="84"/>
      <c r="JEG263" s="84"/>
      <c r="JEH263" s="84"/>
      <c r="JEI263" s="84"/>
      <c r="JEJ263" s="84"/>
      <c r="JEK263" s="84"/>
      <c r="JEL263" s="84"/>
      <c r="JEM263" s="84"/>
      <c r="JEN263" s="84"/>
      <c r="JEO263" s="84"/>
      <c r="JEP263" s="84"/>
      <c r="JEQ263" s="84"/>
      <c r="JER263" s="84"/>
      <c r="JES263" s="84"/>
      <c r="JET263" s="84"/>
      <c r="JEU263" s="84"/>
      <c r="JEV263" s="84"/>
      <c r="JEW263" s="84"/>
      <c r="JEX263" s="84"/>
      <c r="JEY263" s="84"/>
      <c r="JEZ263" s="84"/>
      <c r="JFA263" s="84"/>
      <c r="JFB263" s="84"/>
      <c r="JFC263" s="84"/>
      <c r="JFD263" s="84"/>
      <c r="JFE263" s="84"/>
      <c r="JFF263" s="84"/>
      <c r="JFG263" s="84"/>
      <c r="JFH263" s="84"/>
      <c r="JFI263" s="84"/>
      <c r="JFJ263" s="84"/>
      <c r="JFK263" s="84"/>
      <c r="JFL263" s="84"/>
      <c r="JFM263" s="84"/>
      <c r="JFN263" s="84"/>
      <c r="JFO263" s="84"/>
      <c r="JFP263" s="84"/>
      <c r="JFQ263" s="84"/>
      <c r="JFR263" s="84"/>
      <c r="JFS263" s="84"/>
      <c r="JFT263" s="84"/>
      <c r="JFU263" s="84"/>
      <c r="JFV263" s="84"/>
      <c r="JFW263" s="84"/>
      <c r="JFX263" s="84"/>
      <c r="JFY263" s="84"/>
      <c r="JFZ263" s="84"/>
      <c r="JGA263" s="84"/>
      <c r="JGB263" s="84"/>
      <c r="JGC263" s="84"/>
      <c r="JGD263" s="84"/>
      <c r="JGE263" s="84"/>
      <c r="JGF263" s="84"/>
      <c r="JGG263" s="84"/>
      <c r="JGH263" s="84"/>
      <c r="JGI263" s="84"/>
      <c r="JGJ263" s="84"/>
      <c r="JGK263" s="84"/>
      <c r="JGL263" s="84"/>
      <c r="JGM263" s="84"/>
      <c r="JGN263" s="84"/>
      <c r="JGO263" s="84"/>
      <c r="JGP263" s="84"/>
      <c r="JGQ263" s="84"/>
      <c r="JGR263" s="84"/>
      <c r="JGS263" s="84"/>
      <c r="JGT263" s="84"/>
      <c r="JGU263" s="84"/>
      <c r="JGV263" s="84"/>
      <c r="JGW263" s="84"/>
      <c r="JGX263" s="84"/>
      <c r="JGY263" s="84"/>
      <c r="JGZ263" s="84"/>
      <c r="JHA263" s="84"/>
      <c r="JHB263" s="84"/>
      <c r="JHC263" s="84"/>
      <c r="JHD263" s="84"/>
      <c r="JHE263" s="84"/>
      <c r="JHF263" s="84"/>
      <c r="JHG263" s="84"/>
      <c r="JHH263" s="84"/>
      <c r="JHI263" s="84"/>
      <c r="JHJ263" s="84"/>
      <c r="JHK263" s="84"/>
      <c r="JHL263" s="84"/>
      <c r="JHM263" s="84"/>
      <c r="JHN263" s="84"/>
      <c r="JHO263" s="84"/>
      <c r="JHP263" s="84"/>
      <c r="JHQ263" s="84"/>
      <c r="JHR263" s="84"/>
      <c r="JHS263" s="84"/>
      <c r="JHT263" s="84"/>
      <c r="JHU263" s="84"/>
      <c r="JHV263" s="84"/>
      <c r="JHW263" s="84"/>
      <c r="JHX263" s="84"/>
      <c r="JHY263" s="84"/>
      <c r="JHZ263" s="84"/>
      <c r="JIA263" s="84"/>
      <c r="JIB263" s="84"/>
      <c r="JIC263" s="84"/>
      <c r="JID263" s="84"/>
      <c r="JIE263" s="84"/>
      <c r="JIF263" s="84"/>
      <c r="JIG263" s="84"/>
      <c r="JIH263" s="84"/>
      <c r="JII263" s="84"/>
      <c r="JIJ263" s="84"/>
      <c r="JIK263" s="84"/>
      <c r="JIL263" s="84"/>
      <c r="JIM263" s="84"/>
      <c r="JIN263" s="84"/>
      <c r="JIO263" s="84"/>
      <c r="JIP263" s="84"/>
      <c r="JIQ263" s="84"/>
      <c r="JIR263" s="84"/>
      <c r="JIS263" s="84"/>
      <c r="JIT263" s="84"/>
      <c r="JIU263" s="84"/>
      <c r="JIV263" s="84"/>
      <c r="JIW263" s="84"/>
      <c r="JIX263" s="84"/>
      <c r="JIY263" s="84"/>
      <c r="JIZ263" s="84"/>
      <c r="JJA263" s="84"/>
      <c r="JJB263" s="84"/>
      <c r="JJC263" s="84"/>
      <c r="JJD263" s="84"/>
      <c r="JJE263" s="84"/>
      <c r="JJF263" s="84"/>
      <c r="JJG263" s="84"/>
      <c r="JJH263" s="84"/>
      <c r="JJI263" s="84"/>
      <c r="JJJ263" s="84"/>
      <c r="JJK263" s="84"/>
      <c r="JJL263" s="84"/>
      <c r="JJM263" s="84"/>
      <c r="JJN263" s="84"/>
      <c r="JJO263" s="84"/>
      <c r="JJP263" s="84"/>
      <c r="JJQ263" s="84"/>
      <c r="JJR263" s="84"/>
      <c r="JJS263" s="84"/>
      <c r="JJT263" s="84"/>
      <c r="JJU263" s="84"/>
      <c r="JJV263" s="84"/>
      <c r="JJW263" s="84"/>
      <c r="JJX263" s="84"/>
      <c r="JJY263" s="84"/>
      <c r="JJZ263" s="84"/>
      <c r="JKA263" s="84"/>
      <c r="JKB263" s="84"/>
      <c r="JKC263" s="84"/>
      <c r="JKD263" s="84"/>
      <c r="JKE263" s="84"/>
      <c r="JKF263" s="84"/>
      <c r="JKG263" s="84"/>
      <c r="JKH263" s="84"/>
      <c r="JKI263" s="84"/>
      <c r="JKJ263" s="84"/>
      <c r="JKK263" s="84"/>
      <c r="JKL263" s="84"/>
      <c r="JKM263" s="84"/>
      <c r="JKN263" s="84"/>
      <c r="JKO263" s="84"/>
      <c r="JKP263" s="84"/>
      <c r="JKQ263" s="84"/>
      <c r="JKR263" s="84"/>
      <c r="JKS263" s="84"/>
      <c r="JKT263" s="84"/>
      <c r="JKU263" s="84"/>
      <c r="JKV263" s="84"/>
      <c r="JKW263" s="84"/>
      <c r="JKX263" s="84"/>
      <c r="JKY263" s="84"/>
      <c r="JKZ263" s="84"/>
      <c r="JLA263" s="84"/>
      <c r="JLB263" s="84"/>
      <c r="JLC263" s="84"/>
      <c r="JLD263" s="84"/>
      <c r="JLE263" s="84"/>
      <c r="JLF263" s="84"/>
      <c r="JLG263" s="84"/>
      <c r="JLH263" s="84"/>
      <c r="JLI263" s="84"/>
      <c r="JLJ263" s="84"/>
      <c r="JLK263" s="84"/>
      <c r="JLL263" s="84"/>
      <c r="JLM263" s="84"/>
      <c r="JLN263" s="84"/>
      <c r="JLO263" s="84"/>
      <c r="JLP263" s="84"/>
      <c r="JLQ263" s="84"/>
      <c r="JLR263" s="84"/>
      <c r="JLS263" s="84"/>
      <c r="JLT263" s="84"/>
      <c r="JLU263" s="84"/>
      <c r="JLV263" s="84"/>
      <c r="JLW263" s="84"/>
      <c r="JLX263" s="84"/>
      <c r="JLY263" s="84"/>
      <c r="JLZ263" s="84"/>
      <c r="JMA263" s="84"/>
      <c r="JMB263" s="84"/>
      <c r="JMC263" s="84"/>
      <c r="JMD263" s="84"/>
      <c r="JME263" s="84"/>
      <c r="JMF263" s="84"/>
      <c r="JMG263" s="84"/>
      <c r="JMH263" s="84"/>
      <c r="JMI263" s="84"/>
      <c r="JMJ263" s="84"/>
      <c r="JMK263" s="84"/>
      <c r="JML263" s="84"/>
      <c r="JMM263" s="84"/>
      <c r="JMN263" s="84"/>
      <c r="JMO263" s="84"/>
      <c r="JMP263" s="84"/>
      <c r="JMQ263" s="84"/>
      <c r="JMR263" s="84"/>
      <c r="JMS263" s="84"/>
      <c r="JMT263" s="84"/>
      <c r="JMU263" s="84"/>
      <c r="JMV263" s="84"/>
      <c r="JMW263" s="84"/>
      <c r="JMX263" s="84"/>
      <c r="JMY263" s="84"/>
      <c r="JMZ263" s="84"/>
      <c r="JNA263" s="84"/>
      <c r="JNB263" s="84"/>
      <c r="JNC263" s="84"/>
      <c r="JND263" s="84"/>
      <c r="JNE263" s="84"/>
      <c r="JNF263" s="84"/>
      <c r="JNG263" s="84"/>
      <c r="JNH263" s="84"/>
      <c r="JNI263" s="84"/>
      <c r="JNJ263" s="84"/>
      <c r="JNK263" s="84"/>
      <c r="JNL263" s="84"/>
      <c r="JNM263" s="84"/>
      <c r="JNN263" s="84"/>
      <c r="JNO263" s="84"/>
      <c r="JNP263" s="84"/>
      <c r="JNQ263" s="84"/>
      <c r="JNR263" s="84"/>
      <c r="JNS263" s="84"/>
      <c r="JNT263" s="84"/>
      <c r="JNU263" s="84"/>
      <c r="JNV263" s="84"/>
      <c r="JNW263" s="84"/>
      <c r="JNX263" s="84"/>
      <c r="JNY263" s="84"/>
      <c r="JNZ263" s="84"/>
      <c r="JOA263" s="84"/>
      <c r="JOB263" s="84"/>
      <c r="JOC263" s="84"/>
      <c r="JOD263" s="84"/>
      <c r="JOE263" s="84"/>
      <c r="JOF263" s="84"/>
      <c r="JOG263" s="84"/>
      <c r="JOH263" s="84"/>
      <c r="JOI263" s="84"/>
      <c r="JOJ263" s="84"/>
      <c r="JOK263" s="84"/>
      <c r="JOL263" s="84"/>
      <c r="JOM263" s="84"/>
      <c r="JON263" s="84"/>
      <c r="JOO263" s="84"/>
      <c r="JOP263" s="84"/>
      <c r="JOQ263" s="84"/>
      <c r="JOR263" s="84"/>
      <c r="JOS263" s="84"/>
      <c r="JOT263" s="84"/>
      <c r="JOU263" s="84"/>
      <c r="JOV263" s="84"/>
      <c r="JOW263" s="84"/>
      <c r="JOX263" s="84"/>
      <c r="JOY263" s="84"/>
      <c r="JOZ263" s="84"/>
      <c r="JPA263" s="84"/>
      <c r="JPB263" s="84"/>
      <c r="JPC263" s="84"/>
      <c r="JPD263" s="84"/>
      <c r="JPE263" s="84"/>
      <c r="JPF263" s="84"/>
      <c r="JPG263" s="84"/>
      <c r="JPH263" s="84"/>
      <c r="JPI263" s="84"/>
      <c r="JPJ263" s="84"/>
      <c r="JPK263" s="84"/>
      <c r="JPL263" s="84"/>
      <c r="JPM263" s="84"/>
      <c r="JPN263" s="84"/>
      <c r="JPO263" s="84"/>
      <c r="JPP263" s="84"/>
      <c r="JPQ263" s="84"/>
      <c r="JPR263" s="84"/>
      <c r="JPS263" s="84"/>
      <c r="JPT263" s="84"/>
      <c r="JPU263" s="84"/>
      <c r="JPV263" s="84"/>
      <c r="JPW263" s="84"/>
      <c r="JPX263" s="84"/>
      <c r="JPY263" s="84"/>
      <c r="JPZ263" s="84"/>
      <c r="JQA263" s="84"/>
      <c r="JQB263" s="84"/>
      <c r="JQC263" s="84"/>
      <c r="JQD263" s="84"/>
      <c r="JQE263" s="84"/>
      <c r="JQF263" s="84"/>
      <c r="JQG263" s="84"/>
      <c r="JQH263" s="84"/>
      <c r="JQI263" s="84"/>
      <c r="JQJ263" s="84"/>
      <c r="JQK263" s="84"/>
      <c r="JQL263" s="84"/>
      <c r="JQM263" s="84"/>
      <c r="JQN263" s="84"/>
      <c r="JQO263" s="84"/>
      <c r="JQP263" s="84"/>
      <c r="JQQ263" s="84"/>
      <c r="JQR263" s="84"/>
      <c r="JQS263" s="84"/>
      <c r="JQT263" s="84"/>
      <c r="JQU263" s="84"/>
      <c r="JQV263" s="84"/>
      <c r="JQW263" s="84"/>
      <c r="JQX263" s="84"/>
      <c r="JQY263" s="84"/>
      <c r="JQZ263" s="84"/>
      <c r="JRA263" s="84"/>
      <c r="JRB263" s="84"/>
      <c r="JRC263" s="84"/>
      <c r="JRD263" s="84"/>
      <c r="JRE263" s="84"/>
      <c r="JRF263" s="84"/>
      <c r="JRG263" s="84"/>
      <c r="JRH263" s="84"/>
      <c r="JRI263" s="84"/>
      <c r="JRJ263" s="84"/>
      <c r="JRK263" s="84"/>
      <c r="JRL263" s="84"/>
      <c r="JRM263" s="84"/>
      <c r="JRN263" s="84"/>
      <c r="JRO263" s="84"/>
      <c r="JRP263" s="84"/>
      <c r="JRQ263" s="84"/>
      <c r="JRR263" s="84"/>
      <c r="JRS263" s="84"/>
      <c r="JRT263" s="84"/>
      <c r="JRU263" s="84"/>
      <c r="JRV263" s="84"/>
      <c r="JRW263" s="84"/>
      <c r="JRX263" s="84"/>
      <c r="JRY263" s="84"/>
      <c r="JRZ263" s="84"/>
      <c r="JSA263" s="84"/>
      <c r="JSB263" s="84"/>
      <c r="JSC263" s="84"/>
      <c r="JSD263" s="84"/>
      <c r="JSE263" s="84"/>
      <c r="JSF263" s="84"/>
      <c r="JSG263" s="84"/>
      <c r="JSH263" s="84"/>
      <c r="JSI263" s="84"/>
      <c r="JSJ263" s="84"/>
      <c r="JSK263" s="84"/>
      <c r="JSL263" s="84"/>
      <c r="JSM263" s="84"/>
      <c r="JSN263" s="84"/>
      <c r="JSO263" s="84"/>
      <c r="JSP263" s="84"/>
      <c r="JSQ263" s="84"/>
      <c r="JSR263" s="84"/>
      <c r="JSS263" s="84"/>
      <c r="JST263" s="84"/>
      <c r="JSU263" s="84"/>
      <c r="JSV263" s="84"/>
      <c r="JSW263" s="84"/>
      <c r="JSX263" s="84"/>
      <c r="JSY263" s="84"/>
      <c r="JSZ263" s="84"/>
      <c r="JTA263" s="84"/>
      <c r="JTB263" s="84"/>
      <c r="JTC263" s="84"/>
      <c r="JTD263" s="84"/>
      <c r="JTE263" s="84"/>
      <c r="JTF263" s="84"/>
      <c r="JTG263" s="84"/>
      <c r="JTH263" s="84"/>
      <c r="JTI263" s="84"/>
      <c r="JTJ263" s="84"/>
      <c r="JTK263" s="84"/>
      <c r="JTL263" s="84"/>
      <c r="JTM263" s="84"/>
      <c r="JTN263" s="84"/>
      <c r="JTO263" s="84"/>
      <c r="JTP263" s="84"/>
      <c r="JTQ263" s="84"/>
      <c r="JTR263" s="84"/>
      <c r="JTS263" s="84"/>
      <c r="JTT263" s="84"/>
      <c r="JTU263" s="84"/>
      <c r="JTV263" s="84"/>
      <c r="JTW263" s="84"/>
      <c r="JTX263" s="84"/>
      <c r="JTY263" s="84"/>
      <c r="JTZ263" s="84"/>
      <c r="JUA263" s="84"/>
      <c r="JUB263" s="84"/>
      <c r="JUC263" s="84"/>
      <c r="JUD263" s="84"/>
      <c r="JUE263" s="84"/>
      <c r="JUF263" s="84"/>
      <c r="JUG263" s="84"/>
      <c r="JUH263" s="84"/>
      <c r="JUI263" s="84"/>
      <c r="JUJ263" s="84"/>
      <c r="JUK263" s="84"/>
      <c r="JUL263" s="84"/>
      <c r="JUM263" s="84"/>
      <c r="JUN263" s="84"/>
      <c r="JUO263" s="84"/>
      <c r="JUP263" s="84"/>
      <c r="JUQ263" s="84"/>
      <c r="JUR263" s="84"/>
      <c r="JUS263" s="84"/>
      <c r="JUT263" s="84"/>
      <c r="JUU263" s="84"/>
      <c r="JUV263" s="84"/>
      <c r="JUW263" s="84"/>
      <c r="JUX263" s="84"/>
      <c r="JUY263" s="84"/>
      <c r="JUZ263" s="84"/>
      <c r="JVA263" s="84"/>
      <c r="JVB263" s="84"/>
      <c r="JVC263" s="84"/>
      <c r="JVD263" s="84"/>
      <c r="JVE263" s="84"/>
      <c r="JVF263" s="84"/>
      <c r="JVG263" s="84"/>
      <c r="JVH263" s="84"/>
      <c r="JVI263" s="84"/>
      <c r="JVJ263" s="84"/>
      <c r="JVK263" s="84"/>
      <c r="JVL263" s="84"/>
      <c r="JVM263" s="84"/>
      <c r="JVN263" s="84"/>
      <c r="JVO263" s="84"/>
      <c r="JVP263" s="84"/>
      <c r="JVQ263" s="84"/>
      <c r="JVR263" s="84"/>
      <c r="JVS263" s="84"/>
      <c r="JVT263" s="84"/>
      <c r="JVU263" s="84"/>
      <c r="JVV263" s="84"/>
      <c r="JVW263" s="84"/>
      <c r="JVX263" s="84"/>
      <c r="JVY263" s="84"/>
      <c r="JVZ263" s="84"/>
      <c r="JWA263" s="84"/>
      <c r="JWB263" s="84"/>
      <c r="JWC263" s="84"/>
      <c r="JWD263" s="84"/>
      <c r="JWE263" s="84"/>
      <c r="JWF263" s="84"/>
      <c r="JWG263" s="84"/>
      <c r="JWH263" s="84"/>
      <c r="JWI263" s="84"/>
      <c r="JWJ263" s="84"/>
      <c r="JWK263" s="84"/>
      <c r="JWL263" s="84"/>
      <c r="JWM263" s="84"/>
      <c r="JWN263" s="84"/>
      <c r="JWO263" s="84"/>
      <c r="JWP263" s="84"/>
      <c r="JWQ263" s="84"/>
      <c r="JWR263" s="84"/>
      <c r="JWS263" s="84"/>
      <c r="JWT263" s="84"/>
      <c r="JWU263" s="84"/>
      <c r="JWV263" s="84"/>
      <c r="JWW263" s="84"/>
      <c r="JWX263" s="84"/>
      <c r="JWY263" s="84"/>
      <c r="JWZ263" s="84"/>
      <c r="JXA263" s="84"/>
      <c r="JXB263" s="84"/>
      <c r="JXC263" s="84"/>
      <c r="JXD263" s="84"/>
      <c r="JXE263" s="84"/>
      <c r="JXF263" s="84"/>
      <c r="JXG263" s="84"/>
      <c r="JXH263" s="84"/>
      <c r="JXI263" s="84"/>
      <c r="JXJ263" s="84"/>
      <c r="JXK263" s="84"/>
      <c r="JXL263" s="84"/>
      <c r="JXM263" s="84"/>
      <c r="JXN263" s="84"/>
      <c r="JXO263" s="84"/>
      <c r="JXP263" s="84"/>
      <c r="JXQ263" s="84"/>
      <c r="JXR263" s="84"/>
      <c r="JXS263" s="84"/>
      <c r="JXT263" s="84"/>
      <c r="JXU263" s="84"/>
      <c r="JXV263" s="84"/>
      <c r="JXW263" s="84"/>
      <c r="JXX263" s="84"/>
      <c r="JXY263" s="84"/>
      <c r="JXZ263" s="84"/>
      <c r="JYA263" s="84"/>
      <c r="JYB263" s="84"/>
      <c r="JYC263" s="84"/>
      <c r="JYD263" s="84"/>
      <c r="JYE263" s="84"/>
      <c r="JYF263" s="84"/>
      <c r="JYG263" s="84"/>
      <c r="JYH263" s="84"/>
      <c r="JYI263" s="84"/>
      <c r="JYJ263" s="84"/>
      <c r="JYK263" s="84"/>
      <c r="JYL263" s="84"/>
      <c r="JYM263" s="84"/>
      <c r="JYN263" s="84"/>
      <c r="JYO263" s="84"/>
      <c r="JYP263" s="84"/>
      <c r="JYQ263" s="84"/>
      <c r="JYR263" s="84"/>
      <c r="JYS263" s="84"/>
      <c r="JYT263" s="84"/>
      <c r="JYU263" s="84"/>
      <c r="JYV263" s="84"/>
      <c r="JYW263" s="84"/>
      <c r="JYX263" s="84"/>
      <c r="JYY263" s="84"/>
      <c r="JYZ263" s="84"/>
      <c r="JZA263" s="84"/>
      <c r="JZB263" s="84"/>
      <c r="JZC263" s="84"/>
      <c r="JZD263" s="84"/>
      <c r="JZE263" s="84"/>
      <c r="JZF263" s="84"/>
      <c r="JZG263" s="84"/>
      <c r="JZH263" s="84"/>
      <c r="JZI263" s="84"/>
      <c r="JZJ263" s="84"/>
      <c r="JZK263" s="84"/>
      <c r="JZL263" s="84"/>
      <c r="JZM263" s="84"/>
      <c r="JZN263" s="84"/>
      <c r="JZO263" s="84"/>
      <c r="JZP263" s="84"/>
      <c r="JZQ263" s="84"/>
      <c r="JZR263" s="84"/>
      <c r="JZS263" s="84"/>
      <c r="JZT263" s="84"/>
      <c r="JZU263" s="84"/>
      <c r="JZV263" s="84"/>
      <c r="JZW263" s="84"/>
      <c r="JZX263" s="84"/>
      <c r="JZY263" s="84"/>
      <c r="JZZ263" s="84"/>
      <c r="KAA263" s="84"/>
      <c r="KAB263" s="84"/>
      <c r="KAC263" s="84"/>
      <c r="KAD263" s="84"/>
      <c r="KAE263" s="84"/>
      <c r="KAF263" s="84"/>
      <c r="KAG263" s="84"/>
      <c r="KAH263" s="84"/>
      <c r="KAI263" s="84"/>
      <c r="KAJ263" s="84"/>
      <c r="KAK263" s="84"/>
      <c r="KAL263" s="84"/>
      <c r="KAM263" s="84"/>
      <c r="KAN263" s="84"/>
      <c r="KAO263" s="84"/>
      <c r="KAP263" s="84"/>
      <c r="KAQ263" s="84"/>
      <c r="KAR263" s="84"/>
      <c r="KAS263" s="84"/>
      <c r="KAT263" s="84"/>
      <c r="KAU263" s="84"/>
      <c r="KAV263" s="84"/>
      <c r="KAW263" s="84"/>
      <c r="KAX263" s="84"/>
      <c r="KAY263" s="84"/>
      <c r="KAZ263" s="84"/>
      <c r="KBA263" s="84"/>
      <c r="KBB263" s="84"/>
      <c r="KBC263" s="84"/>
      <c r="KBD263" s="84"/>
      <c r="KBE263" s="84"/>
      <c r="KBF263" s="84"/>
      <c r="KBG263" s="84"/>
      <c r="KBH263" s="84"/>
      <c r="KBI263" s="84"/>
      <c r="KBJ263" s="84"/>
      <c r="KBK263" s="84"/>
      <c r="KBL263" s="84"/>
      <c r="KBM263" s="84"/>
      <c r="KBN263" s="84"/>
      <c r="KBO263" s="84"/>
      <c r="KBP263" s="84"/>
      <c r="KBQ263" s="84"/>
      <c r="KBR263" s="84"/>
      <c r="KBS263" s="84"/>
      <c r="KBT263" s="84"/>
      <c r="KBU263" s="84"/>
      <c r="KBV263" s="84"/>
      <c r="KBW263" s="84"/>
      <c r="KBX263" s="84"/>
      <c r="KBY263" s="84"/>
      <c r="KBZ263" s="84"/>
      <c r="KCA263" s="84"/>
      <c r="KCB263" s="84"/>
      <c r="KCC263" s="84"/>
      <c r="KCD263" s="84"/>
      <c r="KCE263" s="84"/>
      <c r="KCF263" s="84"/>
      <c r="KCG263" s="84"/>
      <c r="KCH263" s="84"/>
      <c r="KCI263" s="84"/>
      <c r="KCJ263" s="84"/>
      <c r="KCK263" s="84"/>
      <c r="KCL263" s="84"/>
      <c r="KCM263" s="84"/>
      <c r="KCN263" s="84"/>
      <c r="KCO263" s="84"/>
      <c r="KCP263" s="84"/>
      <c r="KCQ263" s="84"/>
      <c r="KCR263" s="84"/>
      <c r="KCS263" s="84"/>
      <c r="KCT263" s="84"/>
      <c r="KCU263" s="84"/>
      <c r="KCV263" s="84"/>
      <c r="KCW263" s="84"/>
      <c r="KCX263" s="84"/>
      <c r="KCY263" s="84"/>
      <c r="KCZ263" s="84"/>
      <c r="KDA263" s="84"/>
      <c r="KDB263" s="84"/>
      <c r="KDC263" s="84"/>
      <c r="KDD263" s="84"/>
      <c r="KDE263" s="84"/>
      <c r="KDF263" s="84"/>
      <c r="KDG263" s="84"/>
      <c r="KDH263" s="84"/>
      <c r="KDI263" s="84"/>
      <c r="KDJ263" s="84"/>
      <c r="KDK263" s="84"/>
      <c r="KDL263" s="84"/>
      <c r="KDM263" s="84"/>
      <c r="KDN263" s="84"/>
      <c r="KDO263" s="84"/>
      <c r="KDP263" s="84"/>
      <c r="KDQ263" s="84"/>
      <c r="KDR263" s="84"/>
      <c r="KDS263" s="84"/>
      <c r="KDT263" s="84"/>
      <c r="KDU263" s="84"/>
      <c r="KDV263" s="84"/>
      <c r="KDW263" s="84"/>
      <c r="KDX263" s="84"/>
      <c r="KDY263" s="84"/>
      <c r="KDZ263" s="84"/>
      <c r="KEA263" s="84"/>
      <c r="KEB263" s="84"/>
      <c r="KEC263" s="84"/>
      <c r="KED263" s="84"/>
      <c r="KEE263" s="84"/>
      <c r="KEF263" s="84"/>
      <c r="KEG263" s="84"/>
      <c r="KEH263" s="84"/>
      <c r="KEI263" s="84"/>
      <c r="KEJ263" s="84"/>
      <c r="KEK263" s="84"/>
      <c r="KEL263" s="84"/>
      <c r="KEM263" s="84"/>
      <c r="KEN263" s="84"/>
      <c r="KEO263" s="84"/>
      <c r="KEP263" s="84"/>
      <c r="KEQ263" s="84"/>
      <c r="KER263" s="84"/>
      <c r="KES263" s="84"/>
      <c r="KET263" s="84"/>
      <c r="KEU263" s="84"/>
      <c r="KEV263" s="84"/>
      <c r="KEW263" s="84"/>
      <c r="KEX263" s="84"/>
      <c r="KEY263" s="84"/>
      <c r="KEZ263" s="84"/>
      <c r="KFA263" s="84"/>
      <c r="KFB263" s="84"/>
      <c r="KFC263" s="84"/>
      <c r="KFD263" s="84"/>
      <c r="KFE263" s="84"/>
      <c r="KFF263" s="84"/>
      <c r="KFG263" s="84"/>
      <c r="KFH263" s="84"/>
      <c r="KFI263" s="84"/>
      <c r="KFJ263" s="84"/>
      <c r="KFK263" s="84"/>
      <c r="KFL263" s="84"/>
      <c r="KFM263" s="84"/>
      <c r="KFN263" s="84"/>
      <c r="KFO263" s="84"/>
      <c r="KFP263" s="84"/>
      <c r="KFQ263" s="84"/>
      <c r="KFR263" s="84"/>
      <c r="KFS263" s="84"/>
      <c r="KFT263" s="84"/>
      <c r="KFU263" s="84"/>
      <c r="KFV263" s="84"/>
      <c r="KFW263" s="84"/>
      <c r="KFX263" s="84"/>
      <c r="KFY263" s="84"/>
      <c r="KFZ263" s="84"/>
      <c r="KGA263" s="84"/>
      <c r="KGB263" s="84"/>
      <c r="KGC263" s="84"/>
      <c r="KGD263" s="84"/>
      <c r="KGE263" s="84"/>
      <c r="KGF263" s="84"/>
      <c r="KGG263" s="84"/>
      <c r="KGH263" s="84"/>
      <c r="KGI263" s="84"/>
      <c r="KGJ263" s="84"/>
      <c r="KGK263" s="84"/>
      <c r="KGL263" s="84"/>
      <c r="KGM263" s="84"/>
      <c r="KGN263" s="84"/>
      <c r="KGO263" s="84"/>
      <c r="KGP263" s="84"/>
      <c r="KGQ263" s="84"/>
      <c r="KGR263" s="84"/>
      <c r="KGS263" s="84"/>
      <c r="KGT263" s="84"/>
      <c r="KGU263" s="84"/>
      <c r="KGV263" s="84"/>
      <c r="KGW263" s="84"/>
      <c r="KGX263" s="84"/>
      <c r="KGY263" s="84"/>
      <c r="KGZ263" s="84"/>
      <c r="KHA263" s="84"/>
      <c r="KHB263" s="84"/>
      <c r="KHC263" s="84"/>
      <c r="KHD263" s="84"/>
      <c r="KHE263" s="84"/>
      <c r="KHF263" s="84"/>
      <c r="KHG263" s="84"/>
      <c r="KHH263" s="84"/>
      <c r="KHI263" s="84"/>
      <c r="KHJ263" s="84"/>
      <c r="KHK263" s="84"/>
      <c r="KHL263" s="84"/>
      <c r="KHM263" s="84"/>
      <c r="KHN263" s="84"/>
      <c r="KHO263" s="84"/>
      <c r="KHP263" s="84"/>
      <c r="KHQ263" s="84"/>
      <c r="KHR263" s="84"/>
      <c r="KHS263" s="84"/>
      <c r="KHT263" s="84"/>
      <c r="KHU263" s="84"/>
      <c r="KHV263" s="84"/>
      <c r="KHW263" s="84"/>
      <c r="KHX263" s="84"/>
      <c r="KHY263" s="84"/>
      <c r="KHZ263" s="84"/>
      <c r="KIA263" s="84"/>
      <c r="KIB263" s="84"/>
      <c r="KIC263" s="84"/>
      <c r="KID263" s="84"/>
      <c r="KIE263" s="84"/>
      <c r="KIF263" s="84"/>
      <c r="KIG263" s="84"/>
      <c r="KIH263" s="84"/>
      <c r="KII263" s="84"/>
      <c r="KIJ263" s="84"/>
      <c r="KIK263" s="84"/>
      <c r="KIL263" s="84"/>
      <c r="KIM263" s="84"/>
      <c r="KIN263" s="84"/>
      <c r="KIO263" s="84"/>
      <c r="KIP263" s="84"/>
      <c r="KIQ263" s="84"/>
      <c r="KIR263" s="84"/>
      <c r="KIS263" s="84"/>
      <c r="KIT263" s="84"/>
      <c r="KIU263" s="84"/>
      <c r="KIV263" s="84"/>
      <c r="KIW263" s="84"/>
      <c r="KIX263" s="84"/>
      <c r="KIY263" s="84"/>
      <c r="KIZ263" s="84"/>
      <c r="KJA263" s="84"/>
      <c r="KJB263" s="84"/>
      <c r="KJC263" s="84"/>
      <c r="KJD263" s="84"/>
      <c r="KJE263" s="84"/>
      <c r="KJF263" s="84"/>
      <c r="KJG263" s="84"/>
      <c r="KJH263" s="84"/>
      <c r="KJI263" s="84"/>
      <c r="KJJ263" s="84"/>
      <c r="KJK263" s="84"/>
      <c r="KJL263" s="84"/>
      <c r="KJM263" s="84"/>
      <c r="KJN263" s="84"/>
      <c r="KJO263" s="84"/>
      <c r="KJP263" s="84"/>
      <c r="KJQ263" s="84"/>
      <c r="KJR263" s="84"/>
      <c r="KJS263" s="84"/>
      <c r="KJT263" s="84"/>
      <c r="KJU263" s="84"/>
      <c r="KJV263" s="84"/>
      <c r="KJW263" s="84"/>
      <c r="KJX263" s="84"/>
      <c r="KJY263" s="84"/>
      <c r="KJZ263" s="84"/>
      <c r="KKA263" s="84"/>
      <c r="KKB263" s="84"/>
      <c r="KKC263" s="84"/>
      <c r="KKD263" s="84"/>
      <c r="KKE263" s="84"/>
      <c r="KKF263" s="84"/>
      <c r="KKG263" s="84"/>
      <c r="KKH263" s="84"/>
      <c r="KKI263" s="84"/>
      <c r="KKJ263" s="84"/>
      <c r="KKK263" s="84"/>
      <c r="KKL263" s="84"/>
      <c r="KKM263" s="84"/>
      <c r="KKN263" s="84"/>
      <c r="KKO263" s="84"/>
      <c r="KKP263" s="84"/>
      <c r="KKQ263" s="84"/>
      <c r="KKR263" s="84"/>
      <c r="KKS263" s="84"/>
      <c r="KKT263" s="84"/>
      <c r="KKU263" s="84"/>
      <c r="KKV263" s="84"/>
      <c r="KKW263" s="84"/>
      <c r="KKX263" s="84"/>
      <c r="KKY263" s="84"/>
      <c r="KKZ263" s="84"/>
      <c r="KLA263" s="84"/>
      <c r="KLB263" s="84"/>
      <c r="KLC263" s="84"/>
      <c r="KLD263" s="84"/>
      <c r="KLE263" s="84"/>
      <c r="KLF263" s="84"/>
      <c r="KLG263" s="84"/>
      <c r="KLH263" s="84"/>
      <c r="KLI263" s="84"/>
      <c r="KLJ263" s="84"/>
      <c r="KLK263" s="84"/>
      <c r="KLL263" s="84"/>
      <c r="KLM263" s="84"/>
      <c r="KLN263" s="84"/>
      <c r="KLO263" s="84"/>
      <c r="KLP263" s="84"/>
      <c r="KLQ263" s="84"/>
      <c r="KLR263" s="84"/>
      <c r="KLS263" s="84"/>
      <c r="KLT263" s="84"/>
      <c r="KLU263" s="84"/>
      <c r="KLV263" s="84"/>
      <c r="KLW263" s="84"/>
      <c r="KLX263" s="84"/>
      <c r="KLY263" s="84"/>
      <c r="KLZ263" s="84"/>
      <c r="KMA263" s="84"/>
      <c r="KMB263" s="84"/>
      <c r="KMC263" s="84"/>
      <c r="KMD263" s="84"/>
      <c r="KME263" s="84"/>
      <c r="KMF263" s="84"/>
      <c r="KMG263" s="84"/>
      <c r="KMH263" s="84"/>
      <c r="KMI263" s="84"/>
      <c r="KMJ263" s="84"/>
      <c r="KMK263" s="84"/>
      <c r="KML263" s="84"/>
      <c r="KMM263" s="84"/>
      <c r="KMN263" s="84"/>
      <c r="KMO263" s="84"/>
      <c r="KMP263" s="84"/>
      <c r="KMQ263" s="84"/>
      <c r="KMR263" s="84"/>
      <c r="KMS263" s="84"/>
      <c r="KMT263" s="84"/>
      <c r="KMU263" s="84"/>
      <c r="KMV263" s="84"/>
      <c r="KMW263" s="84"/>
      <c r="KMX263" s="84"/>
      <c r="KMY263" s="84"/>
      <c r="KMZ263" s="84"/>
      <c r="KNA263" s="84"/>
      <c r="KNB263" s="84"/>
      <c r="KNC263" s="84"/>
      <c r="KND263" s="84"/>
      <c r="KNE263" s="84"/>
      <c r="KNF263" s="84"/>
      <c r="KNG263" s="84"/>
      <c r="KNH263" s="84"/>
      <c r="KNI263" s="84"/>
      <c r="KNJ263" s="84"/>
      <c r="KNK263" s="84"/>
      <c r="KNL263" s="84"/>
      <c r="KNM263" s="84"/>
      <c r="KNN263" s="84"/>
      <c r="KNO263" s="84"/>
      <c r="KNP263" s="84"/>
      <c r="KNQ263" s="84"/>
      <c r="KNR263" s="84"/>
      <c r="KNS263" s="84"/>
      <c r="KNT263" s="84"/>
      <c r="KNU263" s="84"/>
      <c r="KNV263" s="84"/>
      <c r="KNW263" s="84"/>
      <c r="KNX263" s="84"/>
      <c r="KNY263" s="84"/>
      <c r="KNZ263" s="84"/>
      <c r="KOA263" s="84"/>
      <c r="KOB263" s="84"/>
      <c r="KOC263" s="84"/>
      <c r="KOD263" s="84"/>
      <c r="KOE263" s="84"/>
      <c r="KOF263" s="84"/>
      <c r="KOG263" s="84"/>
      <c r="KOH263" s="84"/>
      <c r="KOI263" s="84"/>
      <c r="KOJ263" s="84"/>
      <c r="KOK263" s="84"/>
      <c r="KOL263" s="84"/>
      <c r="KOM263" s="84"/>
      <c r="KON263" s="84"/>
      <c r="KOO263" s="84"/>
      <c r="KOP263" s="84"/>
      <c r="KOQ263" s="84"/>
      <c r="KOR263" s="84"/>
      <c r="KOS263" s="84"/>
      <c r="KOT263" s="84"/>
      <c r="KOU263" s="84"/>
      <c r="KOV263" s="84"/>
      <c r="KOW263" s="84"/>
      <c r="KOX263" s="84"/>
      <c r="KOY263" s="84"/>
      <c r="KOZ263" s="84"/>
      <c r="KPA263" s="84"/>
      <c r="KPB263" s="84"/>
      <c r="KPC263" s="84"/>
      <c r="KPD263" s="84"/>
      <c r="KPE263" s="84"/>
      <c r="KPF263" s="84"/>
      <c r="KPG263" s="84"/>
      <c r="KPH263" s="84"/>
      <c r="KPI263" s="84"/>
      <c r="KPJ263" s="84"/>
      <c r="KPK263" s="84"/>
      <c r="KPL263" s="84"/>
      <c r="KPM263" s="84"/>
      <c r="KPN263" s="84"/>
      <c r="KPO263" s="84"/>
      <c r="KPP263" s="84"/>
      <c r="KPQ263" s="84"/>
      <c r="KPR263" s="84"/>
      <c r="KPS263" s="84"/>
      <c r="KPT263" s="84"/>
      <c r="KPU263" s="84"/>
      <c r="KPV263" s="84"/>
      <c r="KPW263" s="84"/>
      <c r="KPX263" s="84"/>
      <c r="KPY263" s="84"/>
      <c r="KPZ263" s="84"/>
      <c r="KQA263" s="84"/>
      <c r="KQB263" s="84"/>
      <c r="KQC263" s="84"/>
      <c r="KQD263" s="84"/>
      <c r="KQE263" s="84"/>
      <c r="KQF263" s="84"/>
      <c r="KQG263" s="84"/>
      <c r="KQH263" s="84"/>
      <c r="KQI263" s="84"/>
      <c r="KQJ263" s="84"/>
      <c r="KQK263" s="84"/>
      <c r="KQL263" s="84"/>
      <c r="KQM263" s="84"/>
      <c r="KQN263" s="84"/>
      <c r="KQO263" s="84"/>
      <c r="KQP263" s="84"/>
      <c r="KQQ263" s="84"/>
      <c r="KQR263" s="84"/>
      <c r="KQS263" s="84"/>
      <c r="KQT263" s="84"/>
      <c r="KQU263" s="84"/>
      <c r="KQV263" s="84"/>
      <c r="KQW263" s="84"/>
      <c r="KQX263" s="84"/>
      <c r="KQY263" s="84"/>
      <c r="KQZ263" s="84"/>
      <c r="KRA263" s="84"/>
      <c r="KRB263" s="84"/>
      <c r="KRC263" s="84"/>
      <c r="KRD263" s="84"/>
      <c r="KRE263" s="84"/>
      <c r="KRF263" s="84"/>
      <c r="KRG263" s="84"/>
      <c r="KRH263" s="84"/>
      <c r="KRI263" s="84"/>
      <c r="KRJ263" s="84"/>
      <c r="KRK263" s="84"/>
      <c r="KRL263" s="84"/>
      <c r="KRM263" s="84"/>
      <c r="KRN263" s="84"/>
      <c r="KRO263" s="84"/>
      <c r="KRP263" s="84"/>
      <c r="KRQ263" s="84"/>
      <c r="KRR263" s="84"/>
      <c r="KRS263" s="84"/>
      <c r="KRT263" s="84"/>
      <c r="KRU263" s="84"/>
      <c r="KRV263" s="84"/>
      <c r="KRW263" s="84"/>
      <c r="KRX263" s="84"/>
      <c r="KRY263" s="84"/>
      <c r="KRZ263" s="84"/>
      <c r="KSA263" s="84"/>
      <c r="KSB263" s="84"/>
      <c r="KSC263" s="84"/>
      <c r="KSD263" s="84"/>
      <c r="KSE263" s="84"/>
      <c r="KSF263" s="84"/>
      <c r="KSG263" s="84"/>
      <c r="KSH263" s="84"/>
      <c r="KSI263" s="84"/>
      <c r="KSJ263" s="84"/>
      <c r="KSK263" s="84"/>
      <c r="KSL263" s="84"/>
      <c r="KSM263" s="84"/>
      <c r="KSN263" s="84"/>
      <c r="KSO263" s="84"/>
      <c r="KSP263" s="84"/>
      <c r="KSQ263" s="84"/>
      <c r="KSR263" s="84"/>
      <c r="KSS263" s="84"/>
      <c r="KST263" s="84"/>
      <c r="KSU263" s="84"/>
      <c r="KSV263" s="84"/>
      <c r="KSW263" s="84"/>
      <c r="KSX263" s="84"/>
      <c r="KSY263" s="84"/>
      <c r="KSZ263" s="84"/>
      <c r="KTA263" s="84"/>
      <c r="KTB263" s="84"/>
      <c r="KTC263" s="84"/>
      <c r="KTD263" s="84"/>
      <c r="KTE263" s="84"/>
      <c r="KTF263" s="84"/>
      <c r="KTG263" s="84"/>
      <c r="KTH263" s="84"/>
      <c r="KTI263" s="84"/>
      <c r="KTJ263" s="84"/>
      <c r="KTK263" s="84"/>
      <c r="KTL263" s="84"/>
      <c r="KTM263" s="84"/>
      <c r="KTN263" s="84"/>
      <c r="KTO263" s="84"/>
      <c r="KTP263" s="84"/>
      <c r="KTQ263" s="84"/>
      <c r="KTR263" s="84"/>
      <c r="KTS263" s="84"/>
      <c r="KTT263" s="84"/>
      <c r="KTU263" s="84"/>
      <c r="KTV263" s="84"/>
      <c r="KTW263" s="84"/>
      <c r="KTX263" s="84"/>
      <c r="KTY263" s="84"/>
      <c r="KTZ263" s="84"/>
      <c r="KUA263" s="84"/>
      <c r="KUB263" s="84"/>
      <c r="KUC263" s="84"/>
      <c r="KUD263" s="84"/>
      <c r="KUE263" s="84"/>
      <c r="KUF263" s="84"/>
      <c r="KUG263" s="84"/>
      <c r="KUH263" s="84"/>
      <c r="KUI263" s="84"/>
      <c r="KUJ263" s="84"/>
      <c r="KUK263" s="84"/>
      <c r="KUL263" s="84"/>
      <c r="KUM263" s="84"/>
      <c r="KUN263" s="84"/>
      <c r="KUO263" s="84"/>
      <c r="KUP263" s="84"/>
      <c r="KUQ263" s="84"/>
      <c r="KUR263" s="84"/>
      <c r="KUS263" s="84"/>
      <c r="KUT263" s="84"/>
      <c r="KUU263" s="84"/>
      <c r="KUV263" s="84"/>
      <c r="KUW263" s="84"/>
      <c r="KUX263" s="84"/>
      <c r="KUY263" s="84"/>
      <c r="KUZ263" s="84"/>
      <c r="KVA263" s="84"/>
      <c r="KVB263" s="84"/>
      <c r="KVC263" s="84"/>
      <c r="KVD263" s="84"/>
      <c r="KVE263" s="84"/>
      <c r="KVF263" s="84"/>
      <c r="KVG263" s="84"/>
      <c r="KVH263" s="84"/>
      <c r="KVI263" s="84"/>
      <c r="KVJ263" s="84"/>
      <c r="KVK263" s="84"/>
      <c r="KVL263" s="84"/>
      <c r="KVM263" s="84"/>
      <c r="KVN263" s="84"/>
      <c r="KVO263" s="84"/>
      <c r="KVP263" s="84"/>
      <c r="KVQ263" s="84"/>
      <c r="KVR263" s="84"/>
      <c r="KVS263" s="84"/>
      <c r="KVT263" s="84"/>
      <c r="KVU263" s="84"/>
      <c r="KVV263" s="84"/>
      <c r="KVW263" s="84"/>
      <c r="KVX263" s="84"/>
      <c r="KVY263" s="84"/>
      <c r="KVZ263" s="84"/>
      <c r="KWA263" s="84"/>
      <c r="KWB263" s="84"/>
      <c r="KWC263" s="84"/>
      <c r="KWD263" s="84"/>
      <c r="KWE263" s="84"/>
      <c r="KWF263" s="84"/>
      <c r="KWG263" s="84"/>
      <c r="KWH263" s="84"/>
      <c r="KWI263" s="84"/>
      <c r="KWJ263" s="84"/>
      <c r="KWK263" s="84"/>
      <c r="KWL263" s="84"/>
      <c r="KWM263" s="84"/>
      <c r="KWN263" s="84"/>
      <c r="KWO263" s="84"/>
      <c r="KWP263" s="84"/>
      <c r="KWQ263" s="84"/>
      <c r="KWR263" s="84"/>
      <c r="KWS263" s="84"/>
      <c r="KWT263" s="84"/>
      <c r="KWU263" s="84"/>
      <c r="KWV263" s="84"/>
      <c r="KWW263" s="84"/>
      <c r="KWX263" s="84"/>
      <c r="KWY263" s="84"/>
      <c r="KWZ263" s="84"/>
      <c r="KXA263" s="84"/>
      <c r="KXB263" s="84"/>
      <c r="KXC263" s="84"/>
      <c r="KXD263" s="84"/>
      <c r="KXE263" s="84"/>
      <c r="KXF263" s="84"/>
      <c r="KXG263" s="84"/>
      <c r="KXH263" s="84"/>
      <c r="KXI263" s="84"/>
      <c r="KXJ263" s="84"/>
      <c r="KXK263" s="84"/>
      <c r="KXL263" s="84"/>
      <c r="KXM263" s="84"/>
      <c r="KXN263" s="84"/>
      <c r="KXO263" s="84"/>
      <c r="KXP263" s="84"/>
      <c r="KXQ263" s="84"/>
      <c r="KXR263" s="84"/>
      <c r="KXS263" s="84"/>
      <c r="KXT263" s="84"/>
      <c r="KXU263" s="84"/>
      <c r="KXV263" s="84"/>
      <c r="KXW263" s="84"/>
      <c r="KXX263" s="84"/>
      <c r="KXY263" s="84"/>
      <c r="KXZ263" s="84"/>
      <c r="KYA263" s="84"/>
      <c r="KYB263" s="84"/>
      <c r="KYC263" s="84"/>
      <c r="KYD263" s="84"/>
      <c r="KYE263" s="84"/>
      <c r="KYF263" s="84"/>
      <c r="KYG263" s="84"/>
      <c r="KYH263" s="84"/>
      <c r="KYI263" s="84"/>
      <c r="KYJ263" s="84"/>
      <c r="KYK263" s="84"/>
      <c r="KYL263" s="84"/>
      <c r="KYM263" s="84"/>
      <c r="KYN263" s="84"/>
      <c r="KYO263" s="84"/>
      <c r="KYP263" s="84"/>
      <c r="KYQ263" s="84"/>
      <c r="KYR263" s="84"/>
      <c r="KYS263" s="84"/>
      <c r="KYT263" s="84"/>
      <c r="KYU263" s="84"/>
      <c r="KYV263" s="84"/>
      <c r="KYW263" s="84"/>
      <c r="KYX263" s="84"/>
      <c r="KYY263" s="84"/>
      <c r="KYZ263" s="84"/>
      <c r="KZA263" s="84"/>
      <c r="KZB263" s="84"/>
      <c r="KZC263" s="84"/>
      <c r="KZD263" s="84"/>
      <c r="KZE263" s="84"/>
      <c r="KZF263" s="84"/>
      <c r="KZG263" s="84"/>
      <c r="KZH263" s="84"/>
      <c r="KZI263" s="84"/>
      <c r="KZJ263" s="84"/>
      <c r="KZK263" s="84"/>
      <c r="KZL263" s="84"/>
      <c r="KZM263" s="84"/>
      <c r="KZN263" s="84"/>
      <c r="KZO263" s="84"/>
      <c r="KZP263" s="84"/>
      <c r="KZQ263" s="84"/>
      <c r="KZR263" s="84"/>
      <c r="KZS263" s="84"/>
      <c r="KZT263" s="84"/>
      <c r="KZU263" s="84"/>
      <c r="KZV263" s="84"/>
      <c r="KZW263" s="84"/>
      <c r="KZX263" s="84"/>
      <c r="KZY263" s="84"/>
      <c r="KZZ263" s="84"/>
      <c r="LAA263" s="84"/>
      <c r="LAB263" s="84"/>
      <c r="LAC263" s="84"/>
      <c r="LAD263" s="84"/>
      <c r="LAE263" s="84"/>
      <c r="LAF263" s="84"/>
      <c r="LAG263" s="84"/>
      <c r="LAH263" s="84"/>
      <c r="LAI263" s="84"/>
      <c r="LAJ263" s="84"/>
      <c r="LAK263" s="84"/>
      <c r="LAL263" s="84"/>
      <c r="LAM263" s="84"/>
      <c r="LAN263" s="84"/>
      <c r="LAO263" s="84"/>
      <c r="LAP263" s="84"/>
      <c r="LAQ263" s="84"/>
      <c r="LAR263" s="84"/>
      <c r="LAS263" s="84"/>
      <c r="LAT263" s="84"/>
      <c r="LAU263" s="84"/>
      <c r="LAV263" s="84"/>
      <c r="LAW263" s="84"/>
      <c r="LAX263" s="84"/>
      <c r="LAY263" s="84"/>
      <c r="LAZ263" s="84"/>
      <c r="LBA263" s="84"/>
      <c r="LBB263" s="84"/>
      <c r="LBC263" s="84"/>
      <c r="LBD263" s="84"/>
      <c r="LBE263" s="84"/>
      <c r="LBF263" s="84"/>
      <c r="LBG263" s="84"/>
      <c r="LBH263" s="84"/>
      <c r="LBI263" s="84"/>
      <c r="LBJ263" s="84"/>
      <c r="LBK263" s="84"/>
      <c r="LBL263" s="84"/>
      <c r="LBM263" s="84"/>
      <c r="LBN263" s="84"/>
      <c r="LBO263" s="84"/>
      <c r="LBP263" s="84"/>
      <c r="LBQ263" s="84"/>
      <c r="LBR263" s="84"/>
      <c r="LBS263" s="84"/>
      <c r="LBT263" s="84"/>
      <c r="LBU263" s="84"/>
      <c r="LBV263" s="84"/>
      <c r="LBW263" s="84"/>
      <c r="LBX263" s="84"/>
      <c r="LBY263" s="84"/>
      <c r="LBZ263" s="84"/>
      <c r="LCA263" s="84"/>
      <c r="LCB263" s="84"/>
      <c r="LCC263" s="84"/>
      <c r="LCD263" s="84"/>
      <c r="LCE263" s="84"/>
      <c r="LCF263" s="84"/>
      <c r="LCG263" s="84"/>
      <c r="LCH263" s="84"/>
      <c r="LCI263" s="84"/>
      <c r="LCJ263" s="84"/>
      <c r="LCK263" s="84"/>
      <c r="LCL263" s="84"/>
      <c r="LCM263" s="84"/>
      <c r="LCN263" s="84"/>
      <c r="LCO263" s="84"/>
      <c r="LCP263" s="84"/>
      <c r="LCQ263" s="84"/>
      <c r="LCR263" s="84"/>
      <c r="LCS263" s="84"/>
      <c r="LCT263" s="84"/>
      <c r="LCU263" s="84"/>
      <c r="LCV263" s="84"/>
      <c r="LCW263" s="84"/>
      <c r="LCX263" s="84"/>
      <c r="LCY263" s="84"/>
      <c r="LCZ263" s="84"/>
      <c r="LDA263" s="84"/>
      <c r="LDB263" s="84"/>
      <c r="LDC263" s="84"/>
      <c r="LDD263" s="84"/>
      <c r="LDE263" s="84"/>
      <c r="LDF263" s="84"/>
      <c r="LDG263" s="84"/>
      <c r="LDH263" s="84"/>
      <c r="LDI263" s="84"/>
      <c r="LDJ263" s="84"/>
      <c r="LDK263" s="84"/>
      <c r="LDL263" s="84"/>
      <c r="LDM263" s="84"/>
      <c r="LDN263" s="84"/>
      <c r="LDO263" s="84"/>
      <c r="LDP263" s="84"/>
      <c r="LDQ263" s="84"/>
      <c r="LDR263" s="84"/>
      <c r="LDS263" s="84"/>
      <c r="LDT263" s="84"/>
      <c r="LDU263" s="84"/>
      <c r="LDV263" s="84"/>
      <c r="LDW263" s="84"/>
      <c r="LDX263" s="84"/>
      <c r="LDY263" s="84"/>
      <c r="LDZ263" s="84"/>
      <c r="LEA263" s="84"/>
      <c r="LEB263" s="84"/>
      <c r="LEC263" s="84"/>
      <c r="LED263" s="84"/>
      <c r="LEE263" s="84"/>
      <c r="LEF263" s="84"/>
      <c r="LEG263" s="84"/>
      <c r="LEH263" s="84"/>
      <c r="LEI263" s="84"/>
      <c r="LEJ263" s="84"/>
      <c r="LEK263" s="84"/>
      <c r="LEL263" s="84"/>
      <c r="LEM263" s="84"/>
      <c r="LEN263" s="84"/>
      <c r="LEO263" s="84"/>
      <c r="LEP263" s="84"/>
      <c r="LEQ263" s="84"/>
      <c r="LER263" s="84"/>
      <c r="LES263" s="84"/>
      <c r="LET263" s="84"/>
      <c r="LEU263" s="84"/>
      <c r="LEV263" s="84"/>
      <c r="LEW263" s="84"/>
      <c r="LEX263" s="84"/>
      <c r="LEY263" s="84"/>
      <c r="LEZ263" s="84"/>
      <c r="LFA263" s="84"/>
      <c r="LFB263" s="84"/>
      <c r="LFC263" s="84"/>
      <c r="LFD263" s="84"/>
      <c r="LFE263" s="84"/>
      <c r="LFF263" s="84"/>
      <c r="LFG263" s="84"/>
      <c r="LFH263" s="84"/>
      <c r="LFI263" s="84"/>
      <c r="LFJ263" s="84"/>
      <c r="LFK263" s="84"/>
      <c r="LFL263" s="84"/>
      <c r="LFM263" s="84"/>
      <c r="LFN263" s="84"/>
      <c r="LFO263" s="84"/>
      <c r="LFP263" s="84"/>
      <c r="LFQ263" s="84"/>
      <c r="LFR263" s="84"/>
      <c r="LFS263" s="84"/>
      <c r="LFT263" s="84"/>
      <c r="LFU263" s="84"/>
      <c r="LFV263" s="84"/>
      <c r="LFW263" s="84"/>
      <c r="LFX263" s="84"/>
      <c r="LFY263" s="84"/>
      <c r="LFZ263" s="84"/>
      <c r="LGA263" s="84"/>
      <c r="LGB263" s="84"/>
      <c r="LGC263" s="84"/>
      <c r="LGD263" s="84"/>
      <c r="LGE263" s="84"/>
      <c r="LGF263" s="84"/>
      <c r="LGG263" s="84"/>
      <c r="LGH263" s="84"/>
      <c r="LGI263" s="84"/>
      <c r="LGJ263" s="84"/>
      <c r="LGK263" s="84"/>
      <c r="LGL263" s="84"/>
      <c r="LGM263" s="84"/>
      <c r="LGN263" s="84"/>
      <c r="LGO263" s="84"/>
      <c r="LGP263" s="84"/>
      <c r="LGQ263" s="84"/>
      <c r="LGR263" s="84"/>
      <c r="LGS263" s="84"/>
      <c r="LGT263" s="84"/>
      <c r="LGU263" s="84"/>
      <c r="LGV263" s="84"/>
      <c r="LGW263" s="84"/>
      <c r="LGX263" s="84"/>
      <c r="LGY263" s="84"/>
      <c r="LGZ263" s="84"/>
      <c r="LHA263" s="84"/>
      <c r="LHB263" s="84"/>
      <c r="LHC263" s="84"/>
      <c r="LHD263" s="84"/>
      <c r="LHE263" s="84"/>
      <c r="LHF263" s="84"/>
      <c r="LHG263" s="84"/>
      <c r="LHH263" s="84"/>
      <c r="LHI263" s="84"/>
      <c r="LHJ263" s="84"/>
      <c r="LHK263" s="84"/>
      <c r="LHL263" s="84"/>
      <c r="LHM263" s="84"/>
      <c r="LHN263" s="84"/>
      <c r="LHO263" s="84"/>
      <c r="LHP263" s="84"/>
      <c r="LHQ263" s="84"/>
      <c r="LHR263" s="84"/>
      <c r="LHS263" s="84"/>
      <c r="LHT263" s="84"/>
      <c r="LHU263" s="84"/>
      <c r="LHV263" s="84"/>
      <c r="LHW263" s="84"/>
      <c r="LHX263" s="84"/>
      <c r="LHY263" s="84"/>
      <c r="LHZ263" s="84"/>
      <c r="LIA263" s="84"/>
      <c r="LIB263" s="84"/>
      <c r="LIC263" s="84"/>
      <c r="LID263" s="84"/>
      <c r="LIE263" s="84"/>
      <c r="LIF263" s="84"/>
      <c r="LIG263" s="84"/>
      <c r="LIH263" s="84"/>
      <c r="LII263" s="84"/>
      <c r="LIJ263" s="84"/>
      <c r="LIK263" s="84"/>
      <c r="LIL263" s="84"/>
      <c r="LIM263" s="84"/>
      <c r="LIN263" s="84"/>
      <c r="LIO263" s="84"/>
      <c r="LIP263" s="84"/>
      <c r="LIQ263" s="84"/>
      <c r="LIR263" s="84"/>
      <c r="LIS263" s="84"/>
      <c r="LIT263" s="84"/>
      <c r="LIU263" s="84"/>
      <c r="LIV263" s="84"/>
      <c r="LIW263" s="84"/>
      <c r="LIX263" s="84"/>
      <c r="LIY263" s="84"/>
      <c r="LIZ263" s="84"/>
      <c r="LJA263" s="84"/>
      <c r="LJB263" s="84"/>
      <c r="LJC263" s="84"/>
      <c r="LJD263" s="84"/>
      <c r="LJE263" s="84"/>
      <c r="LJF263" s="84"/>
      <c r="LJG263" s="84"/>
      <c r="LJH263" s="84"/>
      <c r="LJI263" s="84"/>
      <c r="LJJ263" s="84"/>
      <c r="LJK263" s="84"/>
      <c r="LJL263" s="84"/>
      <c r="LJM263" s="84"/>
      <c r="LJN263" s="84"/>
      <c r="LJO263" s="84"/>
      <c r="LJP263" s="84"/>
      <c r="LJQ263" s="84"/>
      <c r="LJR263" s="84"/>
      <c r="LJS263" s="84"/>
      <c r="LJT263" s="84"/>
      <c r="LJU263" s="84"/>
      <c r="LJV263" s="84"/>
      <c r="LJW263" s="84"/>
      <c r="LJX263" s="84"/>
      <c r="LJY263" s="84"/>
      <c r="LJZ263" s="84"/>
      <c r="LKA263" s="84"/>
      <c r="LKB263" s="84"/>
      <c r="LKC263" s="84"/>
      <c r="LKD263" s="84"/>
      <c r="LKE263" s="84"/>
      <c r="LKF263" s="84"/>
      <c r="LKG263" s="84"/>
      <c r="LKH263" s="84"/>
      <c r="LKI263" s="84"/>
      <c r="LKJ263" s="84"/>
      <c r="LKK263" s="84"/>
      <c r="LKL263" s="84"/>
      <c r="LKM263" s="84"/>
      <c r="LKN263" s="84"/>
      <c r="LKO263" s="84"/>
      <c r="LKP263" s="84"/>
      <c r="LKQ263" s="84"/>
      <c r="LKR263" s="84"/>
      <c r="LKS263" s="84"/>
      <c r="LKT263" s="84"/>
      <c r="LKU263" s="84"/>
      <c r="LKV263" s="84"/>
      <c r="LKW263" s="84"/>
      <c r="LKX263" s="84"/>
      <c r="LKY263" s="84"/>
      <c r="LKZ263" s="84"/>
      <c r="LLA263" s="84"/>
      <c r="LLB263" s="84"/>
      <c r="LLC263" s="84"/>
      <c r="LLD263" s="84"/>
      <c r="LLE263" s="84"/>
      <c r="LLF263" s="84"/>
      <c r="LLG263" s="84"/>
      <c r="LLH263" s="84"/>
      <c r="LLI263" s="84"/>
      <c r="LLJ263" s="84"/>
      <c r="LLK263" s="84"/>
      <c r="LLL263" s="84"/>
      <c r="LLM263" s="84"/>
      <c r="LLN263" s="84"/>
      <c r="LLO263" s="84"/>
      <c r="LLP263" s="84"/>
      <c r="LLQ263" s="84"/>
      <c r="LLR263" s="84"/>
      <c r="LLS263" s="84"/>
      <c r="LLT263" s="84"/>
      <c r="LLU263" s="84"/>
      <c r="LLV263" s="84"/>
      <c r="LLW263" s="84"/>
      <c r="LLX263" s="84"/>
      <c r="LLY263" s="84"/>
      <c r="LLZ263" s="84"/>
      <c r="LMA263" s="84"/>
      <c r="LMB263" s="84"/>
      <c r="LMC263" s="84"/>
      <c r="LMD263" s="84"/>
      <c r="LME263" s="84"/>
      <c r="LMF263" s="84"/>
      <c r="LMG263" s="84"/>
      <c r="LMH263" s="84"/>
      <c r="LMI263" s="84"/>
      <c r="LMJ263" s="84"/>
      <c r="LMK263" s="84"/>
      <c r="LML263" s="84"/>
      <c r="LMM263" s="84"/>
      <c r="LMN263" s="84"/>
      <c r="LMO263" s="84"/>
      <c r="LMP263" s="84"/>
      <c r="LMQ263" s="84"/>
      <c r="LMR263" s="84"/>
      <c r="LMS263" s="84"/>
      <c r="LMT263" s="84"/>
      <c r="LMU263" s="84"/>
      <c r="LMV263" s="84"/>
      <c r="LMW263" s="84"/>
      <c r="LMX263" s="84"/>
      <c r="LMY263" s="84"/>
      <c r="LMZ263" s="84"/>
      <c r="LNA263" s="84"/>
      <c r="LNB263" s="84"/>
      <c r="LNC263" s="84"/>
      <c r="LND263" s="84"/>
      <c r="LNE263" s="84"/>
      <c r="LNF263" s="84"/>
      <c r="LNG263" s="84"/>
      <c r="LNH263" s="84"/>
      <c r="LNI263" s="84"/>
      <c r="LNJ263" s="84"/>
      <c r="LNK263" s="84"/>
      <c r="LNL263" s="84"/>
      <c r="LNM263" s="84"/>
      <c r="LNN263" s="84"/>
      <c r="LNO263" s="84"/>
      <c r="LNP263" s="84"/>
      <c r="LNQ263" s="84"/>
      <c r="LNR263" s="84"/>
      <c r="LNS263" s="84"/>
      <c r="LNT263" s="84"/>
      <c r="LNU263" s="84"/>
      <c r="LNV263" s="84"/>
      <c r="LNW263" s="84"/>
      <c r="LNX263" s="84"/>
      <c r="LNY263" s="84"/>
      <c r="LNZ263" s="84"/>
      <c r="LOA263" s="84"/>
      <c r="LOB263" s="84"/>
      <c r="LOC263" s="84"/>
      <c r="LOD263" s="84"/>
      <c r="LOE263" s="84"/>
      <c r="LOF263" s="84"/>
      <c r="LOG263" s="84"/>
      <c r="LOH263" s="84"/>
      <c r="LOI263" s="84"/>
      <c r="LOJ263" s="84"/>
      <c r="LOK263" s="84"/>
      <c r="LOL263" s="84"/>
      <c r="LOM263" s="84"/>
      <c r="LON263" s="84"/>
      <c r="LOO263" s="84"/>
      <c r="LOP263" s="84"/>
      <c r="LOQ263" s="84"/>
      <c r="LOR263" s="84"/>
      <c r="LOS263" s="84"/>
      <c r="LOT263" s="84"/>
      <c r="LOU263" s="84"/>
      <c r="LOV263" s="84"/>
      <c r="LOW263" s="84"/>
      <c r="LOX263" s="84"/>
      <c r="LOY263" s="84"/>
      <c r="LOZ263" s="84"/>
      <c r="LPA263" s="84"/>
      <c r="LPB263" s="84"/>
      <c r="LPC263" s="84"/>
      <c r="LPD263" s="84"/>
      <c r="LPE263" s="84"/>
      <c r="LPF263" s="84"/>
      <c r="LPG263" s="84"/>
      <c r="LPH263" s="84"/>
      <c r="LPI263" s="84"/>
      <c r="LPJ263" s="84"/>
      <c r="LPK263" s="84"/>
      <c r="LPL263" s="84"/>
      <c r="LPM263" s="84"/>
      <c r="LPN263" s="84"/>
      <c r="LPO263" s="84"/>
      <c r="LPP263" s="84"/>
      <c r="LPQ263" s="84"/>
      <c r="LPR263" s="84"/>
      <c r="LPS263" s="84"/>
      <c r="LPT263" s="84"/>
      <c r="LPU263" s="84"/>
      <c r="LPV263" s="84"/>
      <c r="LPW263" s="84"/>
      <c r="LPX263" s="84"/>
      <c r="LPY263" s="84"/>
      <c r="LPZ263" s="84"/>
      <c r="LQA263" s="84"/>
      <c r="LQB263" s="84"/>
      <c r="LQC263" s="84"/>
      <c r="LQD263" s="84"/>
      <c r="LQE263" s="84"/>
      <c r="LQF263" s="84"/>
      <c r="LQG263" s="84"/>
      <c r="LQH263" s="84"/>
      <c r="LQI263" s="84"/>
      <c r="LQJ263" s="84"/>
      <c r="LQK263" s="84"/>
      <c r="LQL263" s="84"/>
      <c r="LQM263" s="84"/>
      <c r="LQN263" s="84"/>
      <c r="LQO263" s="84"/>
      <c r="LQP263" s="84"/>
      <c r="LQQ263" s="84"/>
      <c r="LQR263" s="84"/>
      <c r="LQS263" s="84"/>
      <c r="LQT263" s="84"/>
      <c r="LQU263" s="84"/>
      <c r="LQV263" s="84"/>
      <c r="LQW263" s="84"/>
      <c r="LQX263" s="84"/>
      <c r="LQY263" s="84"/>
      <c r="LQZ263" s="84"/>
      <c r="LRA263" s="84"/>
      <c r="LRB263" s="84"/>
      <c r="LRC263" s="84"/>
      <c r="LRD263" s="84"/>
      <c r="LRE263" s="84"/>
      <c r="LRF263" s="84"/>
      <c r="LRG263" s="84"/>
      <c r="LRH263" s="84"/>
      <c r="LRI263" s="84"/>
      <c r="LRJ263" s="84"/>
      <c r="LRK263" s="84"/>
      <c r="LRL263" s="84"/>
      <c r="LRM263" s="84"/>
      <c r="LRN263" s="84"/>
      <c r="LRO263" s="84"/>
      <c r="LRP263" s="84"/>
      <c r="LRQ263" s="84"/>
      <c r="LRR263" s="84"/>
      <c r="LRS263" s="84"/>
      <c r="LRT263" s="84"/>
      <c r="LRU263" s="84"/>
      <c r="LRV263" s="84"/>
      <c r="LRW263" s="84"/>
      <c r="LRX263" s="84"/>
      <c r="LRY263" s="84"/>
      <c r="LRZ263" s="84"/>
      <c r="LSA263" s="84"/>
      <c r="LSB263" s="84"/>
      <c r="LSC263" s="84"/>
      <c r="LSD263" s="84"/>
      <c r="LSE263" s="84"/>
      <c r="LSF263" s="84"/>
      <c r="LSG263" s="84"/>
      <c r="LSH263" s="84"/>
      <c r="LSI263" s="84"/>
      <c r="LSJ263" s="84"/>
      <c r="LSK263" s="84"/>
      <c r="LSL263" s="84"/>
      <c r="LSM263" s="84"/>
      <c r="LSN263" s="84"/>
      <c r="LSO263" s="84"/>
      <c r="LSP263" s="84"/>
      <c r="LSQ263" s="84"/>
      <c r="LSR263" s="84"/>
      <c r="LSS263" s="84"/>
      <c r="LST263" s="84"/>
      <c r="LSU263" s="84"/>
      <c r="LSV263" s="84"/>
      <c r="LSW263" s="84"/>
      <c r="LSX263" s="84"/>
      <c r="LSY263" s="84"/>
      <c r="LSZ263" s="84"/>
      <c r="LTA263" s="84"/>
      <c r="LTB263" s="84"/>
      <c r="LTC263" s="84"/>
      <c r="LTD263" s="84"/>
      <c r="LTE263" s="84"/>
      <c r="LTF263" s="84"/>
      <c r="LTG263" s="84"/>
      <c r="LTH263" s="84"/>
      <c r="LTI263" s="84"/>
      <c r="LTJ263" s="84"/>
      <c r="LTK263" s="84"/>
      <c r="LTL263" s="84"/>
      <c r="LTM263" s="84"/>
      <c r="LTN263" s="84"/>
      <c r="LTO263" s="84"/>
      <c r="LTP263" s="84"/>
      <c r="LTQ263" s="84"/>
      <c r="LTR263" s="84"/>
      <c r="LTS263" s="84"/>
      <c r="LTT263" s="84"/>
      <c r="LTU263" s="84"/>
      <c r="LTV263" s="84"/>
      <c r="LTW263" s="84"/>
      <c r="LTX263" s="84"/>
      <c r="LTY263" s="84"/>
      <c r="LTZ263" s="84"/>
      <c r="LUA263" s="84"/>
      <c r="LUB263" s="84"/>
      <c r="LUC263" s="84"/>
      <c r="LUD263" s="84"/>
      <c r="LUE263" s="84"/>
      <c r="LUF263" s="84"/>
      <c r="LUG263" s="84"/>
      <c r="LUH263" s="84"/>
      <c r="LUI263" s="84"/>
      <c r="LUJ263" s="84"/>
      <c r="LUK263" s="84"/>
      <c r="LUL263" s="84"/>
      <c r="LUM263" s="84"/>
      <c r="LUN263" s="84"/>
      <c r="LUO263" s="84"/>
      <c r="LUP263" s="84"/>
      <c r="LUQ263" s="84"/>
      <c r="LUR263" s="84"/>
      <c r="LUS263" s="84"/>
      <c r="LUT263" s="84"/>
      <c r="LUU263" s="84"/>
      <c r="LUV263" s="84"/>
      <c r="LUW263" s="84"/>
      <c r="LUX263" s="84"/>
      <c r="LUY263" s="84"/>
      <c r="LUZ263" s="84"/>
      <c r="LVA263" s="84"/>
      <c r="LVB263" s="84"/>
      <c r="LVC263" s="84"/>
      <c r="LVD263" s="84"/>
      <c r="LVE263" s="84"/>
      <c r="LVF263" s="84"/>
      <c r="LVG263" s="84"/>
      <c r="LVH263" s="84"/>
      <c r="LVI263" s="84"/>
      <c r="LVJ263" s="84"/>
      <c r="LVK263" s="84"/>
      <c r="LVL263" s="84"/>
      <c r="LVM263" s="84"/>
      <c r="LVN263" s="84"/>
      <c r="LVO263" s="84"/>
      <c r="LVP263" s="84"/>
      <c r="LVQ263" s="84"/>
      <c r="LVR263" s="84"/>
      <c r="LVS263" s="84"/>
      <c r="LVT263" s="84"/>
      <c r="LVU263" s="84"/>
      <c r="LVV263" s="84"/>
      <c r="LVW263" s="84"/>
      <c r="LVX263" s="84"/>
      <c r="LVY263" s="84"/>
      <c r="LVZ263" s="84"/>
      <c r="LWA263" s="84"/>
      <c r="LWB263" s="84"/>
      <c r="LWC263" s="84"/>
      <c r="LWD263" s="84"/>
      <c r="LWE263" s="84"/>
      <c r="LWF263" s="84"/>
      <c r="LWG263" s="84"/>
      <c r="LWH263" s="84"/>
      <c r="LWI263" s="84"/>
      <c r="LWJ263" s="84"/>
      <c r="LWK263" s="84"/>
      <c r="LWL263" s="84"/>
      <c r="LWM263" s="84"/>
      <c r="LWN263" s="84"/>
      <c r="LWO263" s="84"/>
      <c r="LWP263" s="84"/>
      <c r="LWQ263" s="84"/>
      <c r="LWR263" s="84"/>
      <c r="LWS263" s="84"/>
      <c r="LWT263" s="84"/>
      <c r="LWU263" s="84"/>
      <c r="LWV263" s="84"/>
      <c r="LWW263" s="84"/>
      <c r="LWX263" s="84"/>
      <c r="LWY263" s="84"/>
      <c r="LWZ263" s="84"/>
      <c r="LXA263" s="84"/>
      <c r="LXB263" s="84"/>
      <c r="LXC263" s="84"/>
      <c r="LXD263" s="84"/>
      <c r="LXE263" s="84"/>
      <c r="LXF263" s="84"/>
      <c r="LXG263" s="84"/>
      <c r="LXH263" s="84"/>
      <c r="LXI263" s="84"/>
      <c r="LXJ263" s="84"/>
      <c r="LXK263" s="84"/>
      <c r="LXL263" s="84"/>
      <c r="LXM263" s="84"/>
      <c r="LXN263" s="84"/>
      <c r="LXO263" s="84"/>
      <c r="LXP263" s="84"/>
      <c r="LXQ263" s="84"/>
      <c r="LXR263" s="84"/>
      <c r="LXS263" s="84"/>
      <c r="LXT263" s="84"/>
      <c r="LXU263" s="84"/>
      <c r="LXV263" s="84"/>
      <c r="LXW263" s="84"/>
      <c r="LXX263" s="84"/>
      <c r="LXY263" s="84"/>
      <c r="LXZ263" s="84"/>
      <c r="LYA263" s="84"/>
      <c r="LYB263" s="84"/>
      <c r="LYC263" s="84"/>
      <c r="LYD263" s="84"/>
      <c r="LYE263" s="84"/>
      <c r="LYF263" s="84"/>
      <c r="LYG263" s="84"/>
      <c r="LYH263" s="84"/>
      <c r="LYI263" s="84"/>
      <c r="LYJ263" s="84"/>
      <c r="LYK263" s="84"/>
      <c r="LYL263" s="84"/>
      <c r="LYM263" s="84"/>
      <c r="LYN263" s="84"/>
      <c r="LYO263" s="84"/>
      <c r="LYP263" s="84"/>
      <c r="LYQ263" s="84"/>
      <c r="LYR263" s="84"/>
      <c r="LYS263" s="84"/>
      <c r="LYT263" s="84"/>
      <c r="LYU263" s="84"/>
      <c r="LYV263" s="84"/>
      <c r="LYW263" s="84"/>
      <c r="LYX263" s="84"/>
      <c r="LYY263" s="84"/>
      <c r="LYZ263" s="84"/>
      <c r="LZA263" s="84"/>
      <c r="LZB263" s="84"/>
      <c r="LZC263" s="84"/>
      <c r="LZD263" s="84"/>
      <c r="LZE263" s="84"/>
      <c r="LZF263" s="84"/>
      <c r="LZG263" s="84"/>
      <c r="LZH263" s="84"/>
      <c r="LZI263" s="84"/>
      <c r="LZJ263" s="84"/>
      <c r="LZK263" s="84"/>
      <c r="LZL263" s="84"/>
      <c r="LZM263" s="84"/>
      <c r="LZN263" s="84"/>
      <c r="LZO263" s="84"/>
      <c r="LZP263" s="84"/>
      <c r="LZQ263" s="84"/>
      <c r="LZR263" s="84"/>
      <c r="LZS263" s="84"/>
      <c r="LZT263" s="84"/>
      <c r="LZU263" s="84"/>
      <c r="LZV263" s="84"/>
      <c r="LZW263" s="84"/>
      <c r="LZX263" s="84"/>
      <c r="LZY263" s="84"/>
      <c r="LZZ263" s="84"/>
      <c r="MAA263" s="84"/>
      <c r="MAB263" s="84"/>
      <c r="MAC263" s="84"/>
      <c r="MAD263" s="84"/>
      <c r="MAE263" s="84"/>
      <c r="MAF263" s="84"/>
      <c r="MAG263" s="84"/>
      <c r="MAH263" s="84"/>
      <c r="MAI263" s="84"/>
      <c r="MAJ263" s="84"/>
      <c r="MAK263" s="84"/>
      <c r="MAL263" s="84"/>
      <c r="MAM263" s="84"/>
      <c r="MAN263" s="84"/>
      <c r="MAO263" s="84"/>
      <c r="MAP263" s="84"/>
      <c r="MAQ263" s="84"/>
      <c r="MAR263" s="84"/>
      <c r="MAS263" s="84"/>
      <c r="MAT263" s="84"/>
      <c r="MAU263" s="84"/>
      <c r="MAV263" s="84"/>
      <c r="MAW263" s="84"/>
      <c r="MAX263" s="84"/>
      <c r="MAY263" s="84"/>
      <c r="MAZ263" s="84"/>
      <c r="MBA263" s="84"/>
      <c r="MBB263" s="84"/>
      <c r="MBC263" s="84"/>
      <c r="MBD263" s="84"/>
      <c r="MBE263" s="84"/>
      <c r="MBF263" s="84"/>
      <c r="MBG263" s="84"/>
      <c r="MBH263" s="84"/>
      <c r="MBI263" s="84"/>
      <c r="MBJ263" s="84"/>
      <c r="MBK263" s="84"/>
      <c r="MBL263" s="84"/>
      <c r="MBM263" s="84"/>
      <c r="MBN263" s="84"/>
      <c r="MBO263" s="84"/>
      <c r="MBP263" s="84"/>
      <c r="MBQ263" s="84"/>
      <c r="MBR263" s="84"/>
      <c r="MBS263" s="84"/>
      <c r="MBT263" s="84"/>
      <c r="MBU263" s="84"/>
      <c r="MBV263" s="84"/>
      <c r="MBW263" s="84"/>
      <c r="MBX263" s="84"/>
      <c r="MBY263" s="84"/>
      <c r="MBZ263" s="84"/>
      <c r="MCA263" s="84"/>
      <c r="MCB263" s="84"/>
      <c r="MCC263" s="84"/>
      <c r="MCD263" s="84"/>
      <c r="MCE263" s="84"/>
      <c r="MCF263" s="84"/>
      <c r="MCG263" s="84"/>
      <c r="MCH263" s="84"/>
      <c r="MCI263" s="84"/>
      <c r="MCJ263" s="84"/>
      <c r="MCK263" s="84"/>
      <c r="MCL263" s="84"/>
      <c r="MCM263" s="84"/>
      <c r="MCN263" s="84"/>
      <c r="MCO263" s="84"/>
      <c r="MCP263" s="84"/>
      <c r="MCQ263" s="84"/>
      <c r="MCR263" s="84"/>
      <c r="MCS263" s="84"/>
      <c r="MCT263" s="84"/>
      <c r="MCU263" s="84"/>
      <c r="MCV263" s="84"/>
      <c r="MCW263" s="84"/>
      <c r="MCX263" s="84"/>
      <c r="MCY263" s="84"/>
      <c r="MCZ263" s="84"/>
      <c r="MDA263" s="84"/>
      <c r="MDB263" s="84"/>
      <c r="MDC263" s="84"/>
      <c r="MDD263" s="84"/>
      <c r="MDE263" s="84"/>
      <c r="MDF263" s="84"/>
      <c r="MDG263" s="84"/>
      <c r="MDH263" s="84"/>
      <c r="MDI263" s="84"/>
      <c r="MDJ263" s="84"/>
      <c r="MDK263" s="84"/>
      <c r="MDL263" s="84"/>
      <c r="MDM263" s="84"/>
      <c r="MDN263" s="84"/>
      <c r="MDO263" s="84"/>
      <c r="MDP263" s="84"/>
      <c r="MDQ263" s="84"/>
      <c r="MDR263" s="84"/>
      <c r="MDS263" s="84"/>
      <c r="MDT263" s="84"/>
      <c r="MDU263" s="84"/>
      <c r="MDV263" s="84"/>
      <c r="MDW263" s="84"/>
      <c r="MDX263" s="84"/>
      <c r="MDY263" s="84"/>
      <c r="MDZ263" s="84"/>
      <c r="MEA263" s="84"/>
      <c r="MEB263" s="84"/>
      <c r="MEC263" s="84"/>
      <c r="MED263" s="84"/>
      <c r="MEE263" s="84"/>
      <c r="MEF263" s="84"/>
      <c r="MEG263" s="84"/>
      <c r="MEH263" s="84"/>
      <c r="MEI263" s="84"/>
      <c r="MEJ263" s="84"/>
      <c r="MEK263" s="84"/>
      <c r="MEL263" s="84"/>
      <c r="MEM263" s="84"/>
      <c r="MEN263" s="84"/>
      <c r="MEO263" s="84"/>
      <c r="MEP263" s="84"/>
      <c r="MEQ263" s="84"/>
      <c r="MER263" s="84"/>
      <c r="MES263" s="84"/>
      <c r="MET263" s="84"/>
      <c r="MEU263" s="84"/>
      <c r="MEV263" s="84"/>
      <c r="MEW263" s="84"/>
      <c r="MEX263" s="84"/>
      <c r="MEY263" s="84"/>
      <c r="MEZ263" s="84"/>
      <c r="MFA263" s="84"/>
      <c r="MFB263" s="84"/>
      <c r="MFC263" s="84"/>
      <c r="MFD263" s="84"/>
      <c r="MFE263" s="84"/>
      <c r="MFF263" s="84"/>
      <c r="MFG263" s="84"/>
      <c r="MFH263" s="84"/>
      <c r="MFI263" s="84"/>
      <c r="MFJ263" s="84"/>
      <c r="MFK263" s="84"/>
      <c r="MFL263" s="84"/>
      <c r="MFM263" s="84"/>
      <c r="MFN263" s="84"/>
      <c r="MFO263" s="84"/>
      <c r="MFP263" s="84"/>
      <c r="MFQ263" s="84"/>
      <c r="MFR263" s="84"/>
      <c r="MFS263" s="84"/>
      <c r="MFT263" s="84"/>
      <c r="MFU263" s="84"/>
      <c r="MFV263" s="84"/>
      <c r="MFW263" s="84"/>
      <c r="MFX263" s="84"/>
      <c r="MFY263" s="84"/>
      <c r="MFZ263" s="84"/>
      <c r="MGA263" s="84"/>
      <c r="MGB263" s="84"/>
      <c r="MGC263" s="84"/>
      <c r="MGD263" s="84"/>
      <c r="MGE263" s="84"/>
      <c r="MGF263" s="84"/>
      <c r="MGG263" s="84"/>
      <c r="MGH263" s="84"/>
      <c r="MGI263" s="84"/>
      <c r="MGJ263" s="84"/>
      <c r="MGK263" s="84"/>
      <c r="MGL263" s="84"/>
      <c r="MGM263" s="84"/>
      <c r="MGN263" s="84"/>
      <c r="MGO263" s="84"/>
      <c r="MGP263" s="84"/>
      <c r="MGQ263" s="84"/>
      <c r="MGR263" s="84"/>
      <c r="MGS263" s="84"/>
      <c r="MGT263" s="84"/>
      <c r="MGU263" s="84"/>
      <c r="MGV263" s="84"/>
      <c r="MGW263" s="84"/>
      <c r="MGX263" s="84"/>
      <c r="MGY263" s="84"/>
      <c r="MGZ263" s="84"/>
      <c r="MHA263" s="84"/>
      <c r="MHB263" s="84"/>
      <c r="MHC263" s="84"/>
      <c r="MHD263" s="84"/>
      <c r="MHE263" s="84"/>
      <c r="MHF263" s="84"/>
      <c r="MHG263" s="84"/>
      <c r="MHH263" s="84"/>
      <c r="MHI263" s="84"/>
      <c r="MHJ263" s="84"/>
      <c r="MHK263" s="84"/>
      <c r="MHL263" s="84"/>
      <c r="MHM263" s="84"/>
      <c r="MHN263" s="84"/>
      <c r="MHO263" s="84"/>
      <c r="MHP263" s="84"/>
      <c r="MHQ263" s="84"/>
      <c r="MHR263" s="84"/>
      <c r="MHS263" s="84"/>
      <c r="MHT263" s="84"/>
      <c r="MHU263" s="84"/>
      <c r="MHV263" s="84"/>
      <c r="MHW263" s="84"/>
      <c r="MHX263" s="84"/>
      <c r="MHY263" s="84"/>
      <c r="MHZ263" s="84"/>
      <c r="MIA263" s="84"/>
      <c r="MIB263" s="84"/>
      <c r="MIC263" s="84"/>
      <c r="MID263" s="84"/>
      <c r="MIE263" s="84"/>
      <c r="MIF263" s="84"/>
      <c r="MIG263" s="84"/>
      <c r="MIH263" s="84"/>
      <c r="MII263" s="84"/>
      <c r="MIJ263" s="84"/>
      <c r="MIK263" s="84"/>
      <c r="MIL263" s="84"/>
      <c r="MIM263" s="84"/>
      <c r="MIN263" s="84"/>
      <c r="MIO263" s="84"/>
      <c r="MIP263" s="84"/>
      <c r="MIQ263" s="84"/>
      <c r="MIR263" s="84"/>
      <c r="MIS263" s="84"/>
      <c r="MIT263" s="84"/>
      <c r="MIU263" s="84"/>
      <c r="MIV263" s="84"/>
      <c r="MIW263" s="84"/>
      <c r="MIX263" s="84"/>
      <c r="MIY263" s="84"/>
      <c r="MIZ263" s="84"/>
      <c r="MJA263" s="84"/>
      <c r="MJB263" s="84"/>
      <c r="MJC263" s="84"/>
      <c r="MJD263" s="84"/>
      <c r="MJE263" s="84"/>
      <c r="MJF263" s="84"/>
      <c r="MJG263" s="84"/>
      <c r="MJH263" s="84"/>
      <c r="MJI263" s="84"/>
      <c r="MJJ263" s="84"/>
      <c r="MJK263" s="84"/>
      <c r="MJL263" s="84"/>
      <c r="MJM263" s="84"/>
      <c r="MJN263" s="84"/>
      <c r="MJO263" s="84"/>
      <c r="MJP263" s="84"/>
      <c r="MJQ263" s="84"/>
      <c r="MJR263" s="84"/>
      <c r="MJS263" s="84"/>
      <c r="MJT263" s="84"/>
      <c r="MJU263" s="84"/>
      <c r="MJV263" s="84"/>
      <c r="MJW263" s="84"/>
      <c r="MJX263" s="84"/>
      <c r="MJY263" s="84"/>
      <c r="MJZ263" s="84"/>
      <c r="MKA263" s="84"/>
      <c r="MKB263" s="84"/>
      <c r="MKC263" s="84"/>
      <c r="MKD263" s="84"/>
      <c r="MKE263" s="84"/>
      <c r="MKF263" s="84"/>
      <c r="MKG263" s="84"/>
      <c r="MKH263" s="84"/>
      <c r="MKI263" s="84"/>
      <c r="MKJ263" s="84"/>
      <c r="MKK263" s="84"/>
      <c r="MKL263" s="84"/>
      <c r="MKM263" s="84"/>
      <c r="MKN263" s="84"/>
      <c r="MKO263" s="84"/>
      <c r="MKP263" s="84"/>
      <c r="MKQ263" s="84"/>
      <c r="MKR263" s="84"/>
      <c r="MKS263" s="84"/>
      <c r="MKT263" s="84"/>
      <c r="MKU263" s="84"/>
      <c r="MKV263" s="84"/>
      <c r="MKW263" s="84"/>
      <c r="MKX263" s="84"/>
      <c r="MKY263" s="84"/>
      <c r="MKZ263" s="84"/>
      <c r="MLA263" s="84"/>
      <c r="MLB263" s="84"/>
      <c r="MLC263" s="84"/>
      <c r="MLD263" s="84"/>
      <c r="MLE263" s="84"/>
      <c r="MLF263" s="84"/>
      <c r="MLG263" s="84"/>
      <c r="MLH263" s="84"/>
      <c r="MLI263" s="84"/>
      <c r="MLJ263" s="84"/>
      <c r="MLK263" s="84"/>
      <c r="MLL263" s="84"/>
      <c r="MLM263" s="84"/>
      <c r="MLN263" s="84"/>
      <c r="MLO263" s="84"/>
      <c r="MLP263" s="84"/>
      <c r="MLQ263" s="84"/>
      <c r="MLR263" s="84"/>
      <c r="MLS263" s="84"/>
      <c r="MLT263" s="84"/>
      <c r="MLU263" s="84"/>
      <c r="MLV263" s="84"/>
      <c r="MLW263" s="84"/>
      <c r="MLX263" s="84"/>
      <c r="MLY263" s="84"/>
      <c r="MLZ263" s="84"/>
      <c r="MMA263" s="84"/>
      <c r="MMB263" s="84"/>
      <c r="MMC263" s="84"/>
      <c r="MMD263" s="84"/>
      <c r="MME263" s="84"/>
      <c r="MMF263" s="84"/>
      <c r="MMG263" s="84"/>
      <c r="MMH263" s="84"/>
      <c r="MMI263" s="84"/>
      <c r="MMJ263" s="84"/>
      <c r="MMK263" s="84"/>
      <c r="MML263" s="84"/>
      <c r="MMM263" s="84"/>
      <c r="MMN263" s="84"/>
      <c r="MMO263" s="84"/>
      <c r="MMP263" s="84"/>
      <c r="MMQ263" s="84"/>
      <c r="MMR263" s="84"/>
      <c r="MMS263" s="84"/>
      <c r="MMT263" s="84"/>
      <c r="MMU263" s="84"/>
      <c r="MMV263" s="84"/>
      <c r="MMW263" s="84"/>
      <c r="MMX263" s="84"/>
      <c r="MMY263" s="84"/>
      <c r="MMZ263" s="84"/>
      <c r="MNA263" s="84"/>
      <c r="MNB263" s="84"/>
      <c r="MNC263" s="84"/>
      <c r="MND263" s="84"/>
      <c r="MNE263" s="84"/>
      <c r="MNF263" s="84"/>
      <c r="MNG263" s="84"/>
      <c r="MNH263" s="84"/>
      <c r="MNI263" s="84"/>
      <c r="MNJ263" s="84"/>
      <c r="MNK263" s="84"/>
      <c r="MNL263" s="84"/>
      <c r="MNM263" s="84"/>
      <c r="MNN263" s="84"/>
      <c r="MNO263" s="84"/>
      <c r="MNP263" s="84"/>
      <c r="MNQ263" s="84"/>
      <c r="MNR263" s="84"/>
      <c r="MNS263" s="84"/>
      <c r="MNT263" s="84"/>
      <c r="MNU263" s="84"/>
      <c r="MNV263" s="84"/>
      <c r="MNW263" s="84"/>
      <c r="MNX263" s="84"/>
      <c r="MNY263" s="84"/>
      <c r="MNZ263" s="84"/>
      <c r="MOA263" s="84"/>
      <c r="MOB263" s="84"/>
      <c r="MOC263" s="84"/>
      <c r="MOD263" s="84"/>
      <c r="MOE263" s="84"/>
      <c r="MOF263" s="84"/>
      <c r="MOG263" s="84"/>
      <c r="MOH263" s="84"/>
      <c r="MOI263" s="84"/>
      <c r="MOJ263" s="84"/>
      <c r="MOK263" s="84"/>
      <c r="MOL263" s="84"/>
      <c r="MOM263" s="84"/>
      <c r="MON263" s="84"/>
      <c r="MOO263" s="84"/>
      <c r="MOP263" s="84"/>
      <c r="MOQ263" s="84"/>
      <c r="MOR263" s="84"/>
      <c r="MOS263" s="84"/>
      <c r="MOT263" s="84"/>
      <c r="MOU263" s="84"/>
      <c r="MOV263" s="84"/>
      <c r="MOW263" s="84"/>
      <c r="MOX263" s="84"/>
      <c r="MOY263" s="84"/>
      <c r="MOZ263" s="84"/>
      <c r="MPA263" s="84"/>
      <c r="MPB263" s="84"/>
      <c r="MPC263" s="84"/>
      <c r="MPD263" s="84"/>
      <c r="MPE263" s="84"/>
      <c r="MPF263" s="84"/>
      <c r="MPG263" s="84"/>
      <c r="MPH263" s="84"/>
      <c r="MPI263" s="84"/>
      <c r="MPJ263" s="84"/>
      <c r="MPK263" s="84"/>
      <c r="MPL263" s="84"/>
      <c r="MPM263" s="84"/>
      <c r="MPN263" s="84"/>
      <c r="MPO263" s="84"/>
      <c r="MPP263" s="84"/>
      <c r="MPQ263" s="84"/>
      <c r="MPR263" s="84"/>
      <c r="MPS263" s="84"/>
      <c r="MPT263" s="84"/>
      <c r="MPU263" s="84"/>
      <c r="MPV263" s="84"/>
      <c r="MPW263" s="84"/>
      <c r="MPX263" s="84"/>
      <c r="MPY263" s="84"/>
      <c r="MPZ263" s="84"/>
      <c r="MQA263" s="84"/>
      <c r="MQB263" s="84"/>
      <c r="MQC263" s="84"/>
      <c r="MQD263" s="84"/>
      <c r="MQE263" s="84"/>
      <c r="MQF263" s="84"/>
      <c r="MQG263" s="84"/>
      <c r="MQH263" s="84"/>
      <c r="MQI263" s="84"/>
      <c r="MQJ263" s="84"/>
      <c r="MQK263" s="84"/>
      <c r="MQL263" s="84"/>
      <c r="MQM263" s="84"/>
      <c r="MQN263" s="84"/>
      <c r="MQO263" s="84"/>
      <c r="MQP263" s="84"/>
      <c r="MQQ263" s="84"/>
      <c r="MQR263" s="84"/>
      <c r="MQS263" s="84"/>
      <c r="MQT263" s="84"/>
      <c r="MQU263" s="84"/>
      <c r="MQV263" s="84"/>
      <c r="MQW263" s="84"/>
      <c r="MQX263" s="84"/>
      <c r="MQY263" s="84"/>
      <c r="MQZ263" s="84"/>
      <c r="MRA263" s="84"/>
      <c r="MRB263" s="84"/>
      <c r="MRC263" s="84"/>
      <c r="MRD263" s="84"/>
      <c r="MRE263" s="84"/>
      <c r="MRF263" s="84"/>
      <c r="MRG263" s="84"/>
      <c r="MRH263" s="84"/>
      <c r="MRI263" s="84"/>
      <c r="MRJ263" s="84"/>
      <c r="MRK263" s="84"/>
      <c r="MRL263" s="84"/>
      <c r="MRM263" s="84"/>
      <c r="MRN263" s="84"/>
      <c r="MRO263" s="84"/>
      <c r="MRP263" s="84"/>
      <c r="MRQ263" s="84"/>
      <c r="MRR263" s="84"/>
      <c r="MRS263" s="84"/>
      <c r="MRT263" s="84"/>
      <c r="MRU263" s="84"/>
      <c r="MRV263" s="84"/>
      <c r="MRW263" s="84"/>
      <c r="MRX263" s="84"/>
      <c r="MRY263" s="84"/>
      <c r="MRZ263" s="84"/>
      <c r="MSA263" s="84"/>
      <c r="MSB263" s="84"/>
      <c r="MSC263" s="84"/>
      <c r="MSD263" s="84"/>
      <c r="MSE263" s="84"/>
      <c r="MSF263" s="84"/>
      <c r="MSG263" s="84"/>
      <c r="MSH263" s="84"/>
      <c r="MSI263" s="84"/>
      <c r="MSJ263" s="84"/>
      <c r="MSK263" s="84"/>
      <c r="MSL263" s="84"/>
      <c r="MSM263" s="84"/>
      <c r="MSN263" s="84"/>
      <c r="MSO263" s="84"/>
      <c r="MSP263" s="84"/>
      <c r="MSQ263" s="84"/>
      <c r="MSR263" s="84"/>
      <c r="MSS263" s="84"/>
      <c r="MST263" s="84"/>
      <c r="MSU263" s="84"/>
      <c r="MSV263" s="84"/>
      <c r="MSW263" s="84"/>
      <c r="MSX263" s="84"/>
      <c r="MSY263" s="84"/>
      <c r="MSZ263" s="84"/>
      <c r="MTA263" s="84"/>
      <c r="MTB263" s="84"/>
      <c r="MTC263" s="84"/>
      <c r="MTD263" s="84"/>
      <c r="MTE263" s="84"/>
      <c r="MTF263" s="84"/>
      <c r="MTG263" s="84"/>
      <c r="MTH263" s="84"/>
      <c r="MTI263" s="84"/>
      <c r="MTJ263" s="84"/>
      <c r="MTK263" s="84"/>
      <c r="MTL263" s="84"/>
      <c r="MTM263" s="84"/>
      <c r="MTN263" s="84"/>
      <c r="MTO263" s="84"/>
      <c r="MTP263" s="84"/>
      <c r="MTQ263" s="84"/>
      <c r="MTR263" s="84"/>
      <c r="MTS263" s="84"/>
      <c r="MTT263" s="84"/>
      <c r="MTU263" s="84"/>
      <c r="MTV263" s="84"/>
      <c r="MTW263" s="84"/>
      <c r="MTX263" s="84"/>
      <c r="MTY263" s="84"/>
      <c r="MTZ263" s="84"/>
      <c r="MUA263" s="84"/>
      <c r="MUB263" s="84"/>
      <c r="MUC263" s="84"/>
      <c r="MUD263" s="84"/>
      <c r="MUE263" s="84"/>
      <c r="MUF263" s="84"/>
      <c r="MUG263" s="84"/>
      <c r="MUH263" s="84"/>
      <c r="MUI263" s="84"/>
      <c r="MUJ263" s="84"/>
      <c r="MUK263" s="84"/>
      <c r="MUL263" s="84"/>
      <c r="MUM263" s="84"/>
      <c r="MUN263" s="84"/>
      <c r="MUO263" s="84"/>
      <c r="MUP263" s="84"/>
      <c r="MUQ263" s="84"/>
      <c r="MUR263" s="84"/>
      <c r="MUS263" s="84"/>
      <c r="MUT263" s="84"/>
      <c r="MUU263" s="84"/>
      <c r="MUV263" s="84"/>
      <c r="MUW263" s="84"/>
      <c r="MUX263" s="84"/>
      <c r="MUY263" s="84"/>
      <c r="MUZ263" s="84"/>
      <c r="MVA263" s="84"/>
      <c r="MVB263" s="84"/>
      <c r="MVC263" s="84"/>
      <c r="MVD263" s="84"/>
      <c r="MVE263" s="84"/>
      <c r="MVF263" s="84"/>
      <c r="MVG263" s="84"/>
      <c r="MVH263" s="84"/>
      <c r="MVI263" s="84"/>
      <c r="MVJ263" s="84"/>
      <c r="MVK263" s="84"/>
      <c r="MVL263" s="84"/>
      <c r="MVM263" s="84"/>
      <c r="MVN263" s="84"/>
      <c r="MVO263" s="84"/>
      <c r="MVP263" s="84"/>
      <c r="MVQ263" s="84"/>
      <c r="MVR263" s="84"/>
      <c r="MVS263" s="84"/>
      <c r="MVT263" s="84"/>
      <c r="MVU263" s="84"/>
      <c r="MVV263" s="84"/>
      <c r="MVW263" s="84"/>
      <c r="MVX263" s="84"/>
      <c r="MVY263" s="84"/>
      <c r="MVZ263" s="84"/>
      <c r="MWA263" s="84"/>
      <c r="MWB263" s="84"/>
      <c r="MWC263" s="84"/>
      <c r="MWD263" s="84"/>
      <c r="MWE263" s="84"/>
      <c r="MWF263" s="84"/>
      <c r="MWG263" s="84"/>
      <c r="MWH263" s="84"/>
      <c r="MWI263" s="84"/>
      <c r="MWJ263" s="84"/>
      <c r="MWK263" s="84"/>
      <c r="MWL263" s="84"/>
      <c r="MWM263" s="84"/>
      <c r="MWN263" s="84"/>
      <c r="MWO263" s="84"/>
      <c r="MWP263" s="84"/>
      <c r="MWQ263" s="84"/>
      <c r="MWR263" s="84"/>
      <c r="MWS263" s="84"/>
      <c r="MWT263" s="84"/>
      <c r="MWU263" s="84"/>
      <c r="MWV263" s="84"/>
      <c r="MWW263" s="84"/>
      <c r="MWX263" s="84"/>
      <c r="MWY263" s="84"/>
      <c r="MWZ263" s="84"/>
      <c r="MXA263" s="84"/>
      <c r="MXB263" s="84"/>
      <c r="MXC263" s="84"/>
      <c r="MXD263" s="84"/>
      <c r="MXE263" s="84"/>
      <c r="MXF263" s="84"/>
      <c r="MXG263" s="84"/>
      <c r="MXH263" s="84"/>
      <c r="MXI263" s="84"/>
      <c r="MXJ263" s="84"/>
      <c r="MXK263" s="84"/>
      <c r="MXL263" s="84"/>
      <c r="MXM263" s="84"/>
      <c r="MXN263" s="84"/>
      <c r="MXO263" s="84"/>
      <c r="MXP263" s="84"/>
      <c r="MXQ263" s="84"/>
      <c r="MXR263" s="84"/>
      <c r="MXS263" s="84"/>
      <c r="MXT263" s="84"/>
      <c r="MXU263" s="84"/>
      <c r="MXV263" s="84"/>
      <c r="MXW263" s="84"/>
      <c r="MXX263" s="84"/>
      <c r="MXY263" s="84"/>
      <c r="MXZ263" s="84"/>
      <c r="MYA263" s="84"/>
      <c r="MYB263" s="84"/>
      <c r="MYC263" s="84"/>
      <c r="MYD263" s="84"/>
      <c r="MYE263" s="84"/>
      <c r="MYF263" s="84"/>
      <c r="MYG263" s="84"/>
      <c r="MYH263" s="84"/>
      <c r="MYI263" s="84"/>
      <c r="MYJ263" s="84"/>
      <c r="MYK263" s="84"/>
      <c r="MYL263" s="84"/>
      <c r="MYM263" s="84"/>
      <c r="MYN263" s="84"/>
      <c r="MYO263" s="84"/>
      <c r="MYP263" s="84"/>
      <c r="MYQ263" s="84"/>
      <c r="MYR263" s="84"/>
      <c r="MYS263" s="84"/>
      <c r="MYT263" s="84"/>
      <c r="MYU263" s="84"/>
      <c r="MYV263" s="84"/>
      <c r="MYW263" s="84"/>
      <c r="MYX263" s="84"/>
      <c r="MYY263" s="84"/>
      <c r="MYZ263" s="84"/>
      <c r="MZA263" s="84"/>
      <c r="MZB263" s="84"/>
      <c r="MZC263" s="84"/>
      <c r="MZD263" s="84"/>
      <c r="MZE263" s="84"/>
      <c r="MZF263" s="84"/>
      <c r="MZG263" s="84"/>
      <c r="MZH263" s="84"/>
      <c r="MZI263" s="84"/>
      <c r="MZJ263" s="84"/>
      <c r="MZK263" s="84"/>
      <c r="MZL263" s="84"/>
      <c r="MZM263" s="84"/>
      <c r="MZN263" s="84"/>
      <c r="MZO263" s="84"/>
      <c r="MZP263" s="84"/>
      <c r="MZQ263" s="84"/>
      <c r="MZR263" s="84"/>
      <c r="MZS263" s="84"/>
      <c r="MZT263" s="84"/>
      <c r="MZU263" s="84"/>
      <c r="MZV263" s="84"/>
      <c r="MZW263" s="84"/>
      <c r="MZX263" s="84"/>
      <c r="MZY263" s="84"/>
      <c r="MZZ263" s="84"/>
      <c r="NAA263" s="84"/>
      <c r="NAB263" s="84"/>
      <c r="NAC263" s="84"/>
      <c r="NAD263" s="84"/>
      <c r="NAE263" s="84"/>
      <c r="NAF263" s="84"/>
      <c r="NAG263" s="84"/>
      <c r="NAH263" s="84"/>
      <c r="NAI263" s="84"/>
      <c r="NAJ263" s="84"/>
      <c r="NAK263" s="84"/>
      <c r="NAL263" s="84"/>
      <c r="NAM263" s="84"/>
      <c r="NAN263" s="84"/>
      <c r="NAO263" s="84"/>
      <c r="NAP263" s="84"/>
      <c r="NAQ263" s="84"/>
      <c r="NAR263" s="84"/>
      <c r="NAS263" s="84"/>
      <c r="NAT263" s="84"/>
      <c r="NAU263" s="84"/>
      <c r="NAV263" s="84"/>
      <c r="NAW263" s="84"/>
      <c r="NAX263" s="84"/>
      <c r="NAY263" s="84"/>
      <c r="NAZ263" s="84"/>
      <c r="NBA263" s="84"/>
      <c r="NBB263" s="84"/>
      <c r="NBC263" s="84"/>
      <c r="NBD263" s="84"/>
      <c r="NBE263" s="84"/>
      <c r="NBF263" s="84"/>
      <c r="NBG263" s="84"/>
      <c r="NBH263" s="84"/>
      <c r="NBI263" s="84"/>
      <c r="NBJ263" s="84"/>
      <c r="NBK263" s="84"/>
      <c r="NBL263" s="84"/>
      <c r="NBM263" s="84"/>
      <c r="NBN263" s="84"/>
      <c r="NBO263" s="84"/>
      <c r="NBP263" s="84"/>
      <c r="NBQ263" s="84"/>
      <c r="NBR263" s="84"/>
      <c r="NBS263" s="84"/>
      <c r="NBT263" s="84"/>
      <c r="NBU263" s="84"/>
      <c r="NBV263" s="84"/>
      <c r="NBW263" s="84"/>
      <c r="NBX263" s="84"/>
      <c r="NBY263" s="84"/>
      <c r="NBZ263" s="84"/>
      <c r="NCA263" s="84"/>
      <c r="NCB263" s="84"/>
      <c r="NCC263" s="84"/>
      <c r="NCD263" s="84"/>
      <c r="NCE263" s="84"/>
      <c r="NCF263" s="84"/>
      <c r="NCG263" s="84"/>
      <c r="NCH263" s="84"/>
      <c r="NCI263" s="84"/>
      <c r="NCJ263" s="84"/>
      <c r="NCK263" s="84"/>
      <c r="NCL263" s="84"/>
      <c r="NCM263" s="84"/>
      <c r="NCN263" s="84"/>
      <c r="NCO263" s="84"/>
      <c r="NCP263" s="84"/>
      <c r="NCQ263" s="84"/>
      <c r="NCR263" s="84"/>
      <c r="NCS263" s="84"/>
      <c r="NCT263" s="84"/>
      <c r="NCU263" s="84"/>
      <c r="NCV263" s="84"/>
      <c r="NCW263" s="84"/>
      <c r="NCX263" s="84"/>
      <c r="NCY263" s="84"/>
      <c r="NCZ263" s="84"/>
      <c r="NDA263" s="84"/>
      <c r="NDB263" s="84"/>
      <c r="NDC263" s="84"/>
      <c r="NDD263" s="84"/>
      <c r="NDE263" s="84"/>
      <c r="NDF263" s="84"/>
      <c r="NDG263" s="84"/>
      <c r="NDH263" s="84"/>
      <c r="NDI263" s="84"/>
      <c r="NDJ263" s="84"/>
      <c r="NDK263" s="84"/>
      <c r="NDL263" s="84"/>
      <c r="NDM263" s="84"/>
      <c r="NDN263" s="84"/>
      <c r="NDO263" s="84"/>
      <c r="NDP263" s="84"/>
      <c r="NDQ263" s="84"/>
      <c r="NDR263" s="84"/>
      <c r="NDS263" s="84"/>
      <c r="NDT263" s="84"/>
      <c r="NDU263" s="84"/>
      <c r="NDV263" s="84"/>
      <c r="NDW263" s="84"/>
      <c r="NDX263" s="84"/>
      <c r="NDY263" s="84"/>
      <c r="NDZ263" s="84"/>
      <c r="NEA263" s="84"/>
      <c r="NEB263" s="84"/>
      <c r="NEC263" s="84"/>
      <c r="NED263" s="84"/>
      <c r="NEE263" s="84"/>
      <c r="NEF263" s="84"/>
      <c r="NEG263" s="84"/>
      <c r="NEH263" s="84"/>
      <c r="NEI263" s="84"/>
      <c r="NEJ263" s="84"/>
      <c r="NEK263" s="84"/>
      <c r="NEL263" s="84"/>
      <c r="NEM263" s="84"/>
      <c r="NEN263" s="84"/>
      <c r="NEO263" s="84"/>
      <c r="NEP263" s="84"/>
      <c r="NEQ263" s="84"/>
      <c r="NER263" s="84"/>
      <c r="NES263" s="84"/>
      <c r="NET263" s="84"/>
      <c r="NEU263" s="84"/>
      <c r="NEV263" s="84"/>
      <c r="NEW263" s="84"/>
      <c r="NEX263" s="84"/>
      <c r="NEY263" s="84"/>
      <c r="NEZ263" s="84"/>
      <c r="NFA263" s="84"/>
      <c r="NFB263" s="84"/>
      <c r="NFC263" s="84"/>
      <c r="NFD263" s="84"/>
      <c r="NFE263" s="84"/>
      <c r="NFF263" s="84"/>
      <c r="NFG263" s="84"/>
      <c r="NFH263" s="84"/>
      <c r="NFI263" s="84"/>
      <c r="NFJ263" s="84"/>
      <c r="NFK263" s="84"/>
      <c r="NFL263" s="84"/>
      <c r="NFM263" s="84"/>
      <c r="NFN263" s="84"/>
      <c r="NFO263" s="84"/>
      <c r="NFP263" s="84"/>
      <c r="NFQ263" s="84"/>
      <c r="NFR263" s="84"/>
      <c r="NFS263" s="84"/>
      <c r="NFT263" s="84"/>
      <c r="NFU263" s="84"/>
      <c r="NFV263" s="84"/>
      <c r="NFW263" s="84"/>
      <c r="NFX263" s="84"/>
      <c r="NFY263" s="84"/>
      <c r="NFZ263" s="84"/>
      <c r="NGA263" s="84"/>
      <c r="NGB263" s="84"/>
      <c r="NGC263" s="84"/>
      <c r="NGD263" s="84"/>
      <c r="NGE263" s="84"/>
      <c r="NGF263" s="84"/>
      <c r="NGG263" s="84"/>
      <c r="NGH263" s="84"/>
      <c r="NGI263" s="84"/>
      <c r="NGJ263" s="84"/>
      <c r="NGK263" s="84"/>
      <c r="NGL263" s="84"/>
      <c r="NGM263" s="84"/>
      <c r="NGN263" s="84"/>
      <c r="NGO263" s="84"/>
      <c r="NGP263" s="84"/>
      <c r="NGQ263" s="84"/>
      <c r="NGR263" s="84"/>
      <c r="NGS263" s="84"/>
      <c r="NGT263" s="84"/>
      <c r="NGU263" s="84"/>
      <c r="NGV263" s="84"/>
      <c r="NGW263" s="84"/>
      <c r="NGX263" s="84"/>
      <c r="NGY263" s="84"/>
      <c r="NGZ263" s="84"/>
      <c r="NHA263" s="84"/>
      <c r="NHB263" s="84"/>
      <c r="NHC263" s="84"/>
      <c r="NHD263" s="84"/>
      <c r="NHE263" s="84"/>
      <c r="NHF263" s="84"/>
      <c r="NHG263" s="84"/>
      <c r="NHH263" s="84"/>
      <c r="NHI263" s="84"/>
      <c r="NHJ263" s="84"/>
      <c r="NHK263" s="84"/>
      <c r="NHL263" s="84"/>
      <c r="NHM263" s="84"/>
      <c r="NHN263" s="84"/>
      <c r="NHO263" s="84"/>
      <c r="NHP263" s="84"/>
      <c r="NHQ263" s="84"/>
      <c r="NHR263" s="84"/>
      <c r="NHS263" s="84"/>
      <c r="NHT263" s="84"/>
      <c r="NHU263" s="84"/>
      <c r="NHV263" s="84"/>
      <c r="NHW263" s="84"/>
      <c r="NHX263" s="84"/>
      <c r="NHY263" s="84"/>
      <c r="NHZ263" s="84"/>
      <c r="NIA263" s="84"/>
      <c r="NIB263" s="84"/>
      <c r="NIC263" s="84"/>
      <c r="NID263" s="84"/>
      <c r="NIE263" s="84"/>
      <c r="NIF263" s="84"/>
      <c r="NIG263" s="84"/>
      <c r="NIH263" s="84"/>
      <c r="NII263" s="84"/>
      <c r="NIJ263" s="84"/>
      <c r="NIK263" s="84"/>
      <c r="NIL263" s="84"/>
      <c r="NIM263" s="84"/>
      <c r="NIN263" s="84"/>
      <c r="NIO263" s="84"/>
      <c r="NIP263" s="84"/>
      <c r="NIQ263" s="84"/>
      <c r="NIR263" s="84"/>
      <c r="NIS263" s="84"/>
      <c r="NIT263" s="84"/>
      <c r="NIU263" s="84"/>
      <c r="NIV263" s="84"/>
      <c r="NIW263" s="84"/>
      <c r="NIX263" s="84"/>
      <c r="NIY263" s="84"/>
      <c r="NIZ263" s="84"/>
      <c r="NJA263" s="84"/>
      <c r="NJB263" s="84"/>
      <c r="NJC263" s="84"/>
      <c r="NJD263" s="84"/>
      <c r="NJE263" s="84"/>
      <c r="NJF263" s="84"/>
      <c r="NJG263" s="84"/>
      <c r="NJH263" s="84"/>
      <c r="NJI263" s="84"/>
      <c r="NJJ263" s="84"/>
      <c r="NJK263" s="84"/>
      <c r="NJL263" s="84"/>
      <c r="NJM263" s="84"/>
      <c r="NJN263" s="84"/>
      <c r="NJO263" s="84"/>
      <c r="NJP263" s="84"/>
      <c r="NJQ263" s="84"/>
      <c r="NJR263" s="84"/>
      <c r="NJS263" s="84"/>
      <c r="NJT263" s="84"/>
      <c r="NJU263" s="84"/>
      <c r="NJV263" s="84"/>
      <c r="NJW263" s="84"/>
      <c r="NJX263" s="84"/>
      <c r="NJY263" s="84"/>
      <c r="NJZ263" s="84"/>
      <c r="NKA263" s="84"/>
      <c r="NKB263" s="84"/>
      <c r="NKC263" s="84"/>
      <c r="NKD263" s="84"/>
      <c r="NKE263" s="84"/>
      <c r="NKF263" s="84"/>
      <c r="NKG263" s="84"/>
      <c r="NKH263" s="84"/>
      <c r="NKI263" s="84"/>
      <c r="NKJ263" s="84"/>
      <c r="NKK263" s="84"/>
      <c r="NKL263" s="84"/>
      <c r="NKM263" s="84"/>
      <c r="NKN263" s="84"/>
      <c r="NKO263" s="84"/>
      <c r="NKP263" s="84"/>
      <c r="NKQ263" s="84"/>
      <c r="NKR263" s="84"/>
      <c r="NKS263" s="84"/>
      <c r="NKT263" s="84"/>
      <c r="NKU263" s="84"/>
      <c r="NKV263" s="84"/>
      <c r="NKW263" s="84"/>
      <c r="NKX263" s="84"/>
      <c r="NKY263" s="84"/>
      <c r="NKZ263" s="84"/>
      <c r="NLA263" s="84"/>
      <c r="NLB263" s="84"/>
      <c r="NLC263" s="84"/>
      <c r="NLD263" s="84"/>
      <c r="NLE263" s="84"/>
      <c r="NLF263" s="84"/>
      <c r="NLG263" s="84"/>
      <c r="NLH263" s="84"/>
      <c r="NLI263" s="84"/>
      <c r="NLJ263" s="84"/>
      <c r="NLK263" s="84"/>
      <c r="NLL263" s="84"/>
      <c r="NLM263" s="84"/>
      <c r="NLN263" s="84"/>
      <c r="NLO263" s="84"/>
      <c r="NLP263" s="84"/>
      <c r="NLQ263" s="84"/>
      <c r="NLR263" s="84"/>
      <c r="NLS263" s="84"/>
      <c r="NLT263" s="84"/>
      <c r="NLU263" s="84"/>
      <c r="NLV263" s="84"/>
      <c r="NLW263" s="84"/>
      <c r="NLX263" s="84"/>
      <c r="NLY263" s="84"/>
      <c r="NLZ263" s="84"/>
      <c r="NMA263" s="84"/>
      <c r="NMB263" s="84"/>
      <c r="NMC263" s="84"/>
      <c r="NMD263" s="84"/>
      <c r="NME263" s="84"/>
      <c r="NMF263" s="84"/>
      <c r="NMG263" s="84"/>
      <c r="NMH263" s="84"/>
      <c r="NMI263" s="84"/>
      <c r="NMJ263" s="84"/>
      <c r="NMK263" s="84"/>
      <c r="NML263" s="84"/>
      <c r="NMM263" s="84"/>
      <c r="NMN263" s="84"/>
      <c r="NMO263" s="84"/>
      <c r="NMP263" s="84"/>
      <c r="NMQ263" s="84"/>
      <c r="NMR263" s="84"/>
      <c r="NMS263" s="84"/>
      <c r="NMT263" s="84"/>
      <c r="NMU263" s="84"/>
      <c r="NMV263" s="84"/>
      <c r="NMW263" s="84"/>
      <c r="NMX263" s="84"/>
      <c r="NMY263" s="84"/>
      <c r="NMZ263" s="84"/>
      <c r="NNA263" s="84"/>
      <c r="NNB263" s="84"/>
      <c r="NNC263" s="84"/>
      <c r="NND263" s="84"/>
      <c r="NNE263" s="84"/>
      <c r="NNF263" s="84"/>
      <c r="NNG263" s="84"/>
      <c r="NNH263" s="84"/>
      <c r="NNI263" s="84"/>
      <c r="NNJ263" s="84"/>
      <c r="NNK263" s="84"/>
      <c r="NNL263" s="84"/>
      <c r="NNM263" s="84"/>
      <c r="NNN263" s="84"/>
      <c r="NNO263" s="84"/>
      <c r="NNP263" s="84"/>
      <c r="NNQ263" s="84"/>
      <c r="NNR263" s="84"/>
      <c r="NNS263" s="84"/>
      <c r="NNT263" s="84"/>
      <c r="NNU263" s="84"/>
      <c r="NNV263" s="84"/>
      <c r="NNW263" s="84"/>
      <c r="NNX263" s="84"/>
      <c r="NNY263" s="84"/>
      <c r="NNZ263" s="84"/>
      <c r="NOA263" s="84"/>
      <c r="NOB263" s="84"/>
      <c r="NOC263" s="84"/>
      <c r="NOD263" s="84"/>
      <c r="NOE263" s="84"/>
      <c r="NOF263" s="84"/>
      <c r="NOG263" s="84"/>
      <c r="NOH263" s="84"/>
      <c r="NOI263" s="84"/>
      <c r="NOJ263" s="84"/>
      <c r="NOK263" s="84"/>
      <c r="NOL263" s="84"/>
      <c r="NOM263" s="84"/>
      <c r="NON263" s="84"/>
      <c r="NOO263" s="84"/>
      <c r="NOP263" s="84"/>
      <c r="NOQ263" s="84"/>
      <c r="NOR263" s="84"/>
      <c r="NOS263" s="84"/>
      <c r="NOT263" s="84"/>
      <c r="NOU263" s="84"/>
      <c r="NOV263" s="84"/>
      <c r="NOW263" s="84"/>
      <c r="NOX263" s="84"/>
      <c r="NOY263" s="84"/>
      <c r="NOZ263" s="84"/>
      <c r="NPA263" s="84"/>
      <c r="NPB263" s="84"/>
      <c r="NPC263" s="84"/>
      <c r="NPD263" s="84"/>
      <c r="NPE263" s="84"/>
      <c r="NPF263" s="84"/>
      <c r="NPG263" s="84"/>
      <c r="NPH263" s="84"/>
      <c r="NPI263" s="84"/>
      <c r="NPJ263" s="84"/>
      <c r="NPK263" s="84"/>
      <c r="NPL263" s="84"/>
      <c r="NPM263" s="84"/>
      <c r="NPN263" s="84"/>
      <c r="NPO263" s="84"/>
      <c r="NPP263" s="84"/>
      <c r="NPQ263" s="84"/>
      <c r="NPR263" s="84"/>
      <c r="NPS263" s="84"/>
      <c r="NPT263" s="84"/>
      <c r="NPU263" s="84"/>
      <c r="NPV263" s="84"/>
      <c r="NPW263" s="84"/>
      <c r="NPX263" s="84"/>
      <c r="NPY263" s="84"/>
      <c r="NPZ263" s="84"/>
      <c r="NQA263" s="84"/>
      <c r="NQB263" s="84"/>
      <c r="NQC263" s="84"/>
      <c r="NQD263" s="84"/>
      <c r="NQE263" s="84"/>
      <c r="NQF263" s="84"/>
      <c r="NQG263" s="84"/>
      <c r="NQH263" s="84"/>
      <c r="NQI263" s="84"/>
      <c r="NQJ263" s="84"/>
      <c r="NQK263" s="84"/>
      <c r="NQL263" s="84"/>
      <c r="NQM263" s="84"/>
      <c r="NQN263" s="84"/>
      <c r="NQO263" s="84"/>
      <c r="NQP263" s="84"/>
      <c r="NQQ263" s="84"/>
      <c r="NQR263" s="84"/>
      <c r="NQS263" s="84"/>
      <c r="NQT263" s="84"/>
      <c r="NQU263" s="84"/>
      <c r="NQV263" s="84"/>
      <c r="NQW263" s="84"/>
      <c r="NQX263" s="84"/>
      <c r="NQY263" s="84"/>
      <c r="NQZ263" s="84"/>
      <c r="NRA263" s="84"/>
      <c r="NRB263" s="84"/>
      <c r="NRC263" s="84"/>
      <c r="NRD263" s="84"/>
      <c r="NRE263" s="84"/>
      <c r="NRF263" s="84"/>
      <c r="NRG263" s="84"/>
      <c r="NRH263" s="84"/>
      <c r="NRI263" s="84"/>
      <c r="NRJ263" s="84"/>
      <c r="NRK263" s="84"/>
      <c r="NRL263" s="84"/>
      <c r="NRM263" s="84"/>
      <c r="NRN263" s="84"/>
      <c r="NRO263" s="84"/>
      <c r="NRP263" s="84"/>
      <c r="NRQ263" s="84"/>
      <c r="NRR263" s="84"/>
      <c r="NRS263" s="84"/>
      <c r="NRT263" s="84"/>
      <c r="NRU263" s="84"/>
      <c r="NRV263" s="84"/>
      <c r="NRW263" s="84"/>
      <c r="NRX263" s="84"/>
      <c r="NRY263" s="84"/>
      <c r="NRZ263" s="84"/>
      <c r="NSA263" s="84"/>
      <c r="NSB263" s="84"/>
      <c r="NSC263" s="84"/>
      <c r="NSD263" s="84"/>
      <c r="NSE263" s="84"/>
      <c r="NSF263" s="84"/>
      <c r="NSG263" s="84"/>
      <c r="NSH263" s="84"/>
      <c r="NSI263" s="84"/>
      <c r="NSJ263" s="84"/>
      <c r="NSK263" s="84"/>
      <c r="NSL263" s="84"/>
      <c r="NSM263" s="84"/>
      <c r="NSN263" s="84"/>
      <c r="NSO263" s="84"/>
      <c r="NSP263" s="84"/>
      <c r="NSQ263" s="84"/>
      <c r="NSR263" s="84"/>
      <c r="NSS263" s="84"/>
      <c r="NST263" s="84"/>
      <c r="NSU263" s="84"/>
      <c r="NSV263" s="84"/>
      <c r="NSW263" s="84"/>
      <c r="NSX263" s="84"/>
      <c r="NSY263" s="84"/>
      <c r="NSZ263" s="84"/>
      <c r="NTA263" s="84"/>
      <c r="NTB263" s="84"/>
      <c r="NTC263" s="84"/>
      <c r="NTD263" s="84"/>
      <c r="NTE263" s="84"/>
      <c r="NTF263" s="84"/>
      <c r="NTG263" s="84"/>
      <c r="NTH263" s="84"/>
      <c r="NTI263" s="84"/>
      <c r="NTJ263" s="84"/>
      <c r="NTK263" s="84"/>
      <c r="NTL263" s="84"/>
      <c r="NTM263" s="84"/>
      <c r="NTN263" s="84"/>
      <c r="NTO263" s="84"/>
      <c r="NTP263" s="84"/>
      <c r="NTQ263" s="84"/>
      <c r="NTR263" s="84"/>
      <c r="NTS263" s="84"/>
      <c r="NTT263" s="84"/>
      <c r="NTU263" s="84"/>
      <c r="NTV263" s="84"/>
      <c r="NTW263" s="84"/>
      <c r="NTX263" s="84"/>
      <c r="NTY263" s="84"/>
      <c r="NTZ263" s="84"/>
      <c r="NUA263" s="84"/>
      <c r="NUB263" s="84"/>
      <c r="NUC263" s="84"/>
      <c r="NUD263" s="84"/>
      <c r="NUE263" s="84"/>
      <c r="NUF263" s="84"/>
      <c r="NUG263" s="84"/>
      <c r="NUH263" s="84"/>
      <c r="NUI263" s="84"/>
      <c r="NUJ263" s="84"/>
      <c r="NUK263" s="84"/>
      <c r="NUL263" s="84"/>
      <c r="NUM263" s="84"/>
      <c r="NUN263" s="84"/>
      <c r="NUO263" s="84"/>
      <c r="NUP263" s="84"/>
      <c r="NUQ263" s="84"/>
      <c r="NUR263" s="84"/>
      <c r="NUS263" s="84"/>
      <c r="NUT263" s="84"/>
      <c r="NUU263" s="84"/>
      <c r="NUV263" s="84"/>
      <c r="NUW263" s="84"/>
      <c r="NUX263" s="84"/>
      <c r="NUY263" s="84"/>
      <c r="NUZ263" s="84"/>
      <c r="NVA263" s="84"/>
      <c r="NVB263" s="84"/>
      <c r="NVC263" s="84"/>
      <c r="NVD263" s="84"/>
      <c r="NVE263" s="84"/>
      <c r="NVF263" s="84"/>
      <c r="NVG263" s="84"/>
      <c r="NVH263" s="84"/>
      <c r="NVI263" s="84"/>
      <c r="NVJ263" s="84"/>
      <c r="NVK263" s="84"/>
      <c r="NVL263" s="84"/>
      <c r="NVM263" s="84"/>
      <c r="NVN263" s="84"/>
      <c r="NVO263" s="84"/>
      <c r="NVP263" s="84"/>
      <c r="NVQ263" s="84"/>
      <c r="NVR263" s="84"/>
      <c r="NVS263" s="84"/>
      <c r="NVT263" s="84"/>
      <c r="NVU263" s="84"/>
      <c r="NVV263" s="84"/>
      <c r="NVW263" s="84"/>
      <c r="NVX263" s="84"/>
      <c r="NVY263" s="84"/>
      <c r="NVZ263" s="84"/>
      <c r="NWA263" s="84"/>
      <c r="NWB263" s="84"/>
      <c r="NWC263" s="84"/>
      <c r="NWD263" s="84"/>
      <c r="NWE263" s="84"/>
      <c r="NWF263" s="84"/>
      <c r="NWG263" s="84"/>
      <c r="NWH263" s="84"/>
      <c r="NWI263" s="84"/>
      <c r="NWJ263" s="84"/>
      <c r="NWK263" s="84"/>
      <c r="NWL263" s="84"/>
      <c r="NWM263" s="84"/>
      <c r="NWN263" s="84"/>
      <c r="NWO263" s="84"/>
      <c r="NWP263" s="84"/>
      <c r="NWQ263" s="84"/>
      <c r="NWR263" s="84"/>
      <c r="NWS263" s="84"/>
      <c r="NWT263" s="84"/>
      <c r="NWU263" s="84"/>
      <c r="NWV263" s="84"/>
      <c r="NWW263" s="84"/>
      <c r="NWX263" s="84"/>
      <c r="NWY263" s="84"/>
      <c r="NWZ263" s="84"/>
      <c r="NXA263" s="84"/>
      <c r="NXB263" s="84"/>
      <c r="NXC263" s="84"/>
      <c r="NXD263" s="84"/>
      <c r="NXE263" s="84"/>
      <c r="NXF263" s="84"/>
      <c r="NXG263" s="84"/>
      <c r="NXH263" s="84"/>
      <c r="NXI263" s="84"/>
      <c r="NXJ263" s="84"/>
      <c r="NXK263" s="84"/>
      <c r="NXL263" s="84"/>
      <c r="NXM263" s="84"/>
      <c r="NXN263" s="84"/>
      <c r="NXO263" s="84"/>
      <c r="NXP263" s="84"/>
      <c r="NXQ263" s="84"/>
      <c r="NXR263" s="84"/>
      <c r="NXS263" s="84"/>
      <c r="NXT263" s="84"/>
      <c r="NXU263" s="84"/>
      <c r="NXV263" s="84"/>
      <c r="NXW263" s="84"/>
      <c r="NXX263" s="84"/>
      <c r="NXY263" s="84"/>
      <c r="NXZ263" s="84"/>
      <c r="NYA263" s="84"/>
      <c r="NYB263" s="84"/>
      <c r="NYC263" s="84"/>
      <c r="NYD263" s="84"/>
      <c r="NYE263" s="84"/>
      <c r="NYF263" s="84"/>
      <c r="NYG263" s="84"/>
      <c r="NYH263" s="84"/>
      <c r="NYI263" s="84"/>
      <c r="NYJ263" s="84"/>
      <c r="NYK263" s="84"/>
      <c r="NYL263" s="84"/>
      <c r="NYM263" s="84"/>
      <c r="NYN263" s="84"/>
      <c r="NYO263" s="84"/>
      <c r="NYP263" s="84"/>
      <c r="NYQ263" s="84"/>
      <c r="NYR263" s="84"/>
      <c r="NYS263" s="84"/>
      <c r="NYT263" s="84"/>
      <c r="NYU263" s="84"/>
      <c r="NYV263" s="84"/>
      <c r="NYW263" s="84"/>
      <c r="NYX263" s="84"/>
      <c r="NYY263" s="84"/>
      <c r="NYZ263" s="84"/>
      <c r="NZA263" s="84"/>
      <c r="NZB263" s="84"/>
      <c r="NZC263" s="84"/>
      <c r="NZD263" s="84"/>
      <c r="NZE263" s="84"/>
      <c r="NZF263" s="84"/>
      <c r="NZG263" s="84"/>
      <c r="NZH263" s="84"/>
      <c r="NZI263" s="84"/>
      <c r="NZJ263" s="84"/>
      <c r="NZK263" s="84"/>
      <c r="NZL263" s="84"/>
      <c r="NZM263" s="84"/>
      <c r="NZN263" s="84"/>
      <c r="NZO263" s="84"/>
      <c r="NZP263" s="84"/>
      <c r="NZQ263" s="84"/>
      <c r="NZR263" s="84"/>
      <c r="NZS263" s="84"/>
      <c r="NZT263" s="84"/>
      <c r="NZU263" s="84"/>
      <c r="NZV263" s="84"/>
      <c r="NZW263" s="84"/>
      <c r="NZX263" s="84"/>
      <c r="NZY263" s="84"/>
      <c r="NZZ263" s="84"/>
      <c r="OAA263" s="84"/>
      <c r="OAB263" s="84"/>
      <c r="OAC263" s="84"/>
      <c r="OAD263" s="84"/>
      <c r="OAE263" s="84"/>
      <c r="OAF263" s="84"/>
      <c r="OAG263" s="84"/>
      <c r="OAH263" s="84"/>
      <c r="OAI263" s="84"/>
      <c r="OAJ263" s="84"/>
      <c r="OAK263" s="84"/>
      <c r="OAL263" s="84"/>
      <c r="OAM263" s="84"/>
      <c r="OAN263" s="84"/>
      <c r="OAO263" s="84"/>
      <c r="OAP263" s="84"/>
      <c r="OAQ263" s="84"/>
      <c r="OAR263" s="84"/>
      <c r="OAS263" s="84"/>
      <c r="OAT263" s="84"/>
      <c r="OAU263" s="84"/>
      <c r="OAV263" s="84"/>
      <c r="OAW263" s="84"/>
      <c r="OAX263" s="84"/>
      <c r="OAY263" s="84"/>
      <c r="OAZ263" s="84"/>
      <c r="OBA263" s="84"/>
      <c r="OBB263" s="84"/>
      <c r="OBC263" s="84"/>
      <c r="OBD263" s="84"/>
      <c r="OBE263" s="84"/>
      <c r="OBF263" s="84"/>
      <c r="OBG263" s="84"/>
      <c r="OBH263" s="84"/>
      <c r="OBI263" s="84"/>
      <c r="OBJ263" s="84"/>
      <c r="OBK263" s="84"/>
      <c r="OBL263" s="84"/>
      <c r="OBM263" s="84"/>
      <c r="OBN263" s="84"/>
      <c r="OBO263" s="84"/>
      <c r="OBP263" s="84"/>
      <c r="OBQ263" s="84"/>
      <c r="OBR263" s="84"/>
      <c r="OBS263" s="84"/>
      <c r="OBT263" s="84"/>
      <c r="OBU263" s="84"/>
      <c r="OBV263" s="84"/>
      <c r="OBW263" s="84"/>
      <c r="OBX263" s="84"/>
      <c r="OBY263" s="84"/>
      <c r="OBZ263" s="84"/>
      <c r="OCA263" s="84"/>
      <c r="OCB263" s="84"/>
      <c r="OCC263" s="84"/>
      <c r="OCD263" s="84"/>
      <c r="OCE263" s="84"/>
      <c r="OCF263" s="84"/>
      <c r="OCG263" s="84"/>
      <c r="OCH263" s="84"/>
      <c r="OCI263" s="84"/>
      <c r="OCJ263" s="84"/>
      <c r="OCK263" s="84"/>
      <c r="OCL263" s="84"/>
      <c r="OCM263" s="84"/>
      <c r="OCN263" s="84"/>
      <c r="OCO263" s="84"/>
      <c r="OCP263" s="84"/>
      <c r="OCQ263" s="84"/>
      <c r="OCR263" s="84"/>
      <c r="OCS263" s="84"/>
      <c r="OCT263" s="84"/>
      <c r="OCU263" s="84"/>
      <c r="OCV263" s="84"/>
      <c r="OCW263" s="84"/>
      <c r="OCX263" s="84"/>
      <c r="OCY263" s="84"/>
      <c r="OCZ263" s="84"/>
      <c r="ODA263" s="84"/>
      <c r="ODB263" s="84"/>
      <c r="ODC263" s="84"/>
      <c r="ODD263" s="84"/>
      <c r="ODE263" s="84"/>
      <c r="ODF263" s="84"/>
      <c r="ODG263" s="84"/>
      <c r="ODH263" s="84"/>
      <c r="ODI263" s="84"/>
      <c r="ODJ263" s="84"/>
      <c r="ODK263" s="84"/>
      <c r="ODL263" s="84"/>
      <c r="ODM263" s="84"/>
      <c r="ODN263" s="84"/>
      <c r="ODO263" s="84"/>
      <c r="ODP263" s="84"/>
      <c r="ODQ263" s="84"/>
      <c r="ODR263" s="84"/>
      <c r="ODS263" s="84"/>
      <c r="ODT263" s="84"/>
      <c r="ODU263" s="84"/>
      <c r="ODV263" s="84"/>
      <c r="ODW263" s="84"/>
      <c r="ODX263" s="84"/>
      <c r="ODY263" s="84"/>
      <c r="ODZ263" s="84"/>
      <c r="OEA263" s="84"/>
      <c r="OEB263" s="84"/>
      <c r="OEC263" s="84"/>
      <c r="OED263" s="84"/>
      <c r="OEE263" s="84"/>
      <c r="OEF263" s="84"/>
      <c r="OEG263" s="84"/>
      <c r="OEH263" s="84"/>
      <c r="OEI263" s="84"/>
      <c r="OEJ263" s="84"/>
      <c r="OEK263" s="84"/>
      <c r="OEL263" s="84"/>
      <c r="OEM263" s="84"/>
      <c r="OEN263" s="84"/>
      <c r="OEO263" s="84"/>
      <c r="OEP263" s="84"/>
      <c r="OEQ263" s="84"/>
      <c r="OER263" s="84"/>
      <c r="OES263" s="84"/>
      <c r="OET263" s="84"/>
      <c r="OEU263" s="84"/>
      <c r="OEV263" s="84"/>
      <c r="OEW263" s="84"/>
      <c r="OEX263" s="84"/>
      <c r="OEY263" s="84"/>
      <c r="OEZ263" s="84"/>
      <c r="OFA263" s="84"/>
      <c r="OFB263" s="84"/>
      <c r="OFC263" s="84"/>
      <c r="OFD263" s="84"/>
      <c r="OFE263" s="84"/>
      <c r="OFF263" s="84"/>
      <c r="OFG263" s="84"/>
      <c r="OFH263" s="84"/>
      <c r="OFI263" s="84"/>
      <c r="OFJ263" s="84"/>
      <c r="OFK263" s="84"/>
      <c r="OFL263" s="84"/>
      <c r="OFM263" s="84"/>
      <c r="OFN263" s="84"/>
      <c r="OFO263" s="84"/>
      <c r="OFP263" s="84"/>
      <c r="OFQ263" s="84"/>
      <c r="OFR263" s="84"/>
      <c r="OFS263" s="84"/>
      <c r="OFT263" s="84"/>
      <c r="OFU263" s="84"/>
      <c r="OFV263" s="84"/>
      <c r="OFW263" s="84"/>
      <c r="OFX263" s="84"/>
      <c r="OFY263" s="84"/>
      <c r="OFZ263" s="84"/>
      <c r="OGA263" s="84"/>
      <c r="OGB263" s="84"/>
      <c r="OGC263" s="84"/>
      <c r="OGD263" s="84"/>
      <c r="OGE263" s="84"/>
      <c r="OGF263" s="84"/>
      <c r="OGG263" s="84"/>
      <c r="OGH263" s="84"/>
      <c r="OGI263" s="84"/>
      <c r="OGJ263" s="84"/>
      <c r="OGK263" s="84"/>
      <c r="OGL263" s="84"/>
      <c r="OGM263" s="84"/>
      <c r="OGN263" s="84"/>
      <c r="OGO263" s="84"/>
      <c r="OGP263" s="84"/>
      <c r="OGQ263" s="84"/>
      <c r="OGR263" s="84"/>
      <c r="OGS263" s="84"/>
      <c r="OGT263" s="84"/>
      <c r="OGU263" s="84"/>
      <c r="OGV263" s="84"/>
      <c r="OGW263" s="84"/>
      <c r="OGX263" s="84"/>
      <c r="OGY263" s="84"/>
      <c r="OGZ263" s="84"/>
      <c r="OHA263" s="84"/>
      <c r="OHB263" s="84"/>
      <c r="OHC263" s="84"/>
      <c r="OHD263" s="84"/>
      <c r="OHE263" s="84"/>
      <c r="OHF263" s="84"/>
      <c r="OHG263" s="84"/>
      <c r="OHH263" s="84"/>
      <c r="OHI263" s="84"/>
      <c r="OHJ263" s="84"/>
      <c r="OHK263" s="84"/>
      <c r="OHL263" s="84"/>
      <c r="OHM263" s="84"/>
      <c r="OHN263" s="84"/>
      <c r="OHO263" s="84"/>
      <c r="OHP263" s="84"/>
      <c r="OHQ263" s="84"/>
      <c r="OHR263" s="84"/>
      <c r="OHS263" s="84"/>
      <c r="OHT263" s="84"/>
      <c r="OHU263" s="84"/>
      <c r="OHV263" s="84"/>
      <c r="OHW263" s="84"/>
      <c r="OHX263" s="84"/>
      <c r="OHY263" s="84"/>
      <c r="OHZ263" s="84"/>
      <c r="OIA263" s="84"/>
      <c r="OIB263" s="84"/>
      <c r="OIC263" s="84"/>
      <c r="OID263" s="84"/>
      <c r="OIE263" s="84"/>
      <c r="OIF263" s="84"/>
      <c r="OIG263" s="84"/>
      <c r="OIH263" s="84"/>
      <c r="OII263" s="84"/>
      <c r="OIJ263" s="84"/>
      <c r="OIK263" s="84"/>
      <c r="OIL263" s="84"/>
      <c r="OIM263" s="84"/>
      <c r="OIN263" s="84"/>
      <c r="OIO263" s="84"/>
      <c r="OIP263" s="84"/>
      <c r="OIQ263" s="84"/>
      <c r="OIR263" s="84"/>
      <c r="OIS263" s="84"/>
      <c r="OIT263" s="84"/>
      <c r="OIU263" s="84"/>
      <c r="OIV263" s="84"/>
      <c r="OIW263" s="84"/>
      <c r="OIX263" s="84"/>
      <c r="OIY263" s="84"/>
      <c r="OIZ263" s="84"/>
      <c r="OJA263" s="84"/>
      <c r="OJB263" s="84"/>
      <c r="OJC263" s="84"/>
      <c r="OJD263" s="84"/>
      <c r="OJE263" s="84"/>
      <c r="OJF263" s="84"/>
      <c r="OJG263" s="84"/>
      <c r="OJH263" s="84"/>
      <c r="OJI263" s="84"/>
      <c r="OJJ263" s="84"/>
      <c r="OJK263" s="84"/>
      <c r="OJL263" s="84"/>
      <c r="OJM263" s="84"/>
      <c r="OJN263" s="84"/>
      <c r="OJO263" s="84"/>
      <c r="OJP263" s="84"/>
      <c r="OJQ263" s="84"/>
      <c r="OJR263" s="84"/>
      <c r="OJS263" s="84"/>
      <c r="OJT263" s="84"/>
      <c r="OJU263" s="84"/>
      <c r="OJV263" s="84"/>
      <c r="OJW263" s="84"/>
      <c r="OJX263" s="84"/>
      <c r="OJY263" s="84"/>
      <c r="OJZ263" s="84"/>
      <c r="OKA263" s="84"/>
      <c r="OKB263" s="84"/>
      <c r="OKC263" s="84"/>
      <c r="OKD263" s="84"/>
      <c r="OKE263" s="84"/>
      <c r="OKF263" s="84"/>
      <c r="OKG263" s="84"/>
      <c r="OKH263" s="84"/>
      <c r="OKI263" s="84"/>
      <c r="OKJ263" s="84"/>
      <c r="OKK263" s="84"/>
      <c r="OKL263" s="84"/>
      <c r="OKM263" s="84"/>
      <c r="OKN263" s="84"/>
      <c r="OKO263" s="84"/>
      <c r="OKP263" s="84"/>
      <c r="OKQ263" s="84"/>
      <c r="OKR263" s="84"/>
      <c r="OKS263" s="84"/>
      <c r="OKT263" s="84"/>
      <c r="OKU263" s="84"/>
      <c r="OKV263" s="84"/>
      <c r="OKW263" s="84"/>
      <c r="OKX263" s="84"/>
      <c r="OKY263" s="84"/>
      <c r="OKZ263" s="84"/>
      <c r="OLA263" s="84"/>
      <c r="OLB263" s="84"/>
      <c r="OLC263" s="84"/>
      <c r="OLD263" s="84"/>
      <c r="OLE263" s="84"/>
      <c r="OLF263" s="84"/>
      <c r="OLG263" s="84"/>
      <c r="OLH263" s="84"/>
      <c r="OLI263" s="84"/>
      <c r="OLJ263" s="84"/>
      <c r="OLK263" s="84"/>
      <c r="OLL263" s="84"/>
      <c r="OLM263" s="84"/>
      <c r="OLN263" s="84"/>
      <c r="OLO263" s="84"/>
      <c r="OLP263" s="84"/>
      <c r="OLQ263" s="84"/>
      <c r="OLR263" s="84"/>
      <c r="OLS263" s="84"/>
      <c r="OLT263" s="84"/>
      <c r="OLU263" s="84"/>
      <c r="OLV263" s="84"/>
      <c r="OLW263" s="84"/>
      <c r="OLX263" s="84"/>
      <c r="OLY263" s="84"/>
      <c r="OLZ263" s="84"/>
      <c r="OMA263" s="84"/>
      <c r="OMB263" s="84"/>
      <c r="OMC263" s="84"/>
      <c r="OMD263" s="84"/>
      <c r="OME263" s="84"/>
      <c r="OMF263" s="84"/>
      <c r="OMG263" s="84"/>
      <c r="OMH263" s="84"/>
      <c r="OMI263" s="84"/>
      <c r="OMJ263" s="84"/>
      <c r="OMK263" s="84"/>
      <c r="OML263" s="84"/>
      <c r="OMM263" s="84"/>
      <c r="OMN263" s="84"/>
      <c r="OMO263" s="84"/>
      <c r="OMP263" s="84"/>
      <c r="OMQ263" s="84"/>
      <c r="OMR263" s="84"/>
      <c r="OMS263" s="84"/>
      <c r="OMT263" s="84"/>
      <c r="OMU263" s="84"/>
      <c r="OMV263" s="84"/>
      <c r="OMW263" s="84"/>
      <c r="OMX263" s="84"/>
      <c r="OMY263" s="84"/>
      <c r="OMZ263" s="84"/>
      <c r="ONA263" s="84"/>
      <c r="ONB263" s="84"/>
      <c r="ONC263" s="84"/>
      <c r="OND263" s="84"/>
      <c r="ONE263" s="84"/>
      <c r="ONF263" s="84"/>
      <c r="ONG263" s="84"/>
      <c r="ONH263" s="84"/>
      <c r="ONI263" s="84"/>
      <c r="ONJ263" s="84"/>
      <c r="ONK263" s="84"/>
      <c r="ONL263" s="84"/>
      <c r="ONM263" s="84"/>
      <c r="ONN263" s="84"/>
      <c r="ONO263" s="84"/>
      <c r="ONP263" s="84"/>
      <c r="ONQ263" s="84"/>
      <c r="ONR263" s="84"/>
      <c r="ONS263" s="84"/>
      <c r="ONT263" s="84"/>
      <c r="ONU263" s="84"/>
      <c r="ONV263" s="84"/>
      <c r="ONW263" s="84"/>
      <c r="ONX263" s="84"/>
      <c r="ONY263" s="84"/>
      <c r="ONZ263" s="84"/>
      <c r="OOA263" s="84"/>
      <c r="OOB263" s="84"/>
      <c r="OOC263" s="84"/>
      <c r="OOD263" s="84"/>
      <c r="OOE263" s="84"/>
      <c r="OOF263" s="84"/>
      <c r="OOG263" s="84"/>
      <c r="OOH263" s="84"/>
      <c r="OOI263" s="84"/>
      <c r="OOJ263" s="84"/>
      <c r="OOK263" s="84"/>
      <c r="OOL263" s="84"/>
      <c r="OOM263" s="84"/>
      <c r="OON263" s="84"/>
      <c r="OOO263" s="84"/>
      <c r="OOP263" s="84"/>
      <c r="OOQ263" s="84"/>
      <c r="OOR263" s="84"/>
      <c r="OOS263" s="84"/>
      <c r="OOT263" s="84"/>
      <c r="OOU263" s="84"/>
      <c r="OOV263" s="84"/>
      <c r="OOW263" s="84"/>
      <c r="OOX263" s="84"/>
      <c r="OOY263" s="84"/>
      <c r="OOZ263" s="84"/>
      <c r="OPA263" s="84"/>
      <c r="OPB263" s="84"/>
      <c r="OPC263" s="84"/>
      <c r="OPD263" s="84"/>
      <c r="OPE263" s="84"/>
      <c r="OPF263" s="84"/>
      <c r="OPG263" s="84"/>
      <c r="OPH263" s="84"/>
      <c r="OPI263" s="84"/>
      <c r="OPJ263" s="84"/>
      <c r="OPK263" s="84"/>
      <c r="OPL263" s="84"/>
      <c r="OPM263" s="84"/>
      <c r="OPN263" s="84"/>
      <c r="OPO263" s="84"/>
      <c r="OPP263" s="84"/>
      <c r="OPQ263" s="84"/>
      <c r="OPR263" s="84"/>
      <c r="OPS263" s="84"/>
      <c r="OPT263" s="84"/>
      <c r="OPU263" s="84"/>
      <c r="OPV263" s="84"/>
      <c r="OPW263" s="84"/>
      <c r="OPX263" s="84"/>
      <c r="OPY263" s="84"/>
      <c r="OPZ263" s="84"/>
      <c r="OQA263" s="84"/>
      <c r="OQB263" s="84"/>
      <c r="OQC263" s="84"/>
      <c r="OQD263" s="84"/>
      <c r="OQE263" s="84"/>
      <c r="OQF263" s="84"/>
      <c r="OQG263" s="84"/>
      <c r="OQH263" s="84"/>
      <c r="OQI263" s="84"/>
      <c r="OQJ263" s="84"/>
      <c r="OQK263" s="84"/>
      <c r="OQL263" s="84"/>
      <c r="OQM263" s="84"/>
      <c r="OQN263" s="84"/>
      <c r="OQO263" s="84"/>
      <c r="OQP263" s="84"/>
      <c r="OQQ263" s="84"/>
      <c r="OQR263" s="84"/>
      <c r="OQS263" s="84"/>
      <c r="OQT263" s="84"/>
      <c r="OQU263" s="84"/>
      <c r="OQV263" s="84"/>
      <c r="OQW263" s="84"/>
      <c r="OQX263" s="84"/>
      <c r="OQY263" s="84"/>
      <c r="OQZ263" s="84"/>
      <c r="ORA263" s="84"/>
      <c r="ORB263" s="84"/>
      <c r="ORC263" s="84"/>
      <c r="ORD263" s="84"/>
      <c r="ORE263" s="84"/>
      <c r="ORF263" s="84"/>
      <c r="ORG263" s="84"/>
      <c r="ORH263" s="84"/>
      <c r="ORI263" s="84"/>
      <c r="ORJ263" s="84"/>
      <c r="ORK263" s="84"/>
      <c r="ORL263" s="84"/>
      <c r="ORM263" s="84"/>
      <c r="ORN263" s="84"/>
      <c r="ORO263" s="84"/>
      <c r="ORP263" s="84"/>
      <c r="ORQ263" s="84"/>
      <c r="ORR263" s="84"/>
      <c r="ORS263" s="84"/>
      <c r="ORT263" s="84"/>
      <c r="ORU263" s="84"/>
      <c r="ORV263" s="84"/>
      <c r="ORW263" s="84"/>
      <c r="ORX263" s="84"/>
      <c r="ORY263" s="84"/>
      <c r="ORZ263" s="84"/>
      <c r="OSA263" s="84"/>
      <c r="OSB263" s="84"/>
      <c r="OSC263" s="84"/>
      <c r="OSD263" s="84"/>
      <c r="OSE263" s="84"/>
      <c r="OSF263" s="84"/>
      <c r="OSG263" s="84"/>
      <c r="OSH263" s="84"/>
      <c r="OSI263" s="84"/>
      <c r="OSJ263" s="84"/>
      <c r="OSK263" s="84"/>
      <c r="OSL263" s="84"/>
      <c r="OSM263" s="84"/>
      <c r="OSN263" s="84"/>
      <c r="OSO263" s="84"/>
      <c r="OSP263" s="84"/>
      <c r="OSQ263" s="84"/>
      <c r="OSR263" s="84"/>
      <c r="OSS263" s="84"/>
      <c r="OST263" s="84"/>
      <c r="OSU263" s="84"/>
      <c r="OSV263" s="84"/>
      <c r="OSW263" s="84"/>
      <c r="OSX263" s="84"/>
      <c r="OSY263" s="84"/>
      <c r="OSZ263" s="84"/>
      <c r="OTA263" s="84"/>
      <c r="OTB263" s="84"/>
      <c r="OTC263" s="84"/>
      <c r="OTD263" s="84"/>
      <c r="OTE263" s="84"/>
      <c r="OTF263" s="84"/>
      <c r="OTG263" s="84"/>
      <c r="OTH263" s="84"/>
      <c r="OTI263" s="84"/>
      <c r="OTJ263" s="84"/>
      <c r="OTK263" s="84"/>
      <c r="OTL263" s="84"/>
      <c r="OTM263" s="84"/>
      <c r="OTN263" s="84"/>
      <c r="OTO263" s="84"/>
      <c r="OTP263" s="84"/>
      <c r="OTQ263" s="84"/>
      <c r="OTR263" s="84"/>
      <c r="OTS263" s="84"/>
      <c r="OTT263" s="84"/>
      <c r="OTU263" s="84"/>
      <c r="OTV263" s="84"/>
      <c r="OTW263" s="84"/>
      <c r="OTX263" s="84"/>
      <c r="OTY263" s="84"/>
      <c r="OTZ263" s="84"/>
      <c r="OUA263" s="84"/>
      <c r="OUB263" s="84"/>
      <c r="OUC263" s="84"/>
      <c r="OUD263" s="84"/>
      <c r="OUE263" s="84"/>
      <c r="OUF263" s="84"/>
      <c r="OUG263" s="84"/>
      <c r="OUH263" s="84"/>
      <c r="OUI263" s="84"/>
      <c r="OUJ263" s="84"/>
      <c r="OUK263" s="84"/>
      <c r="OUL263" s="84"/>
      <c r="OUM263" s="84"/>
      <c r="OUN263" s="84"/>
      <c r="OUO263" s="84"/>
      <c r="OUP263" s="84"/>
      <c r="OUQ263" s="84"/>
      <c r="OUR263" s="84"/>
      <c r="OUS263" s="84"/>
      <c r="OUT263" s="84"/>
      <c r="OUU263" s="84"/>
      <c r="OUV263" s="84"/>
      <c r="OUW263" s="84"/>
      <c r="OUX263" s="84"/>
      <c r="OUY263" s="84"/>
      <c r="OUZ263" s="84"/>
      <c r="OVA263" s="84"/>
      <c r="OVB263" s="84"/>
      <c r="OVC263" s="84"/>
      <c r="OVD263" s="84"/>
      <c r="OVE263" s="84"/>
      <c r="OVF263" s="84"/>
      <c r="OVG263" s="84"/>
      <c r="OVH263" s="84"/>
      <c r="OVI263" s="84"/>
      <c r="OVJ263" s="84"/>
      <c r="OVK263" s="84"/>
      <c r="OVL263" s="84"/>
      <c r="OVM263" s="84"/>
      <c r="OVN263" s="84"/>
      <c r="OVO263" s="84"/>
      <c r="OVP263" s="84"/>
      <c r="OVQ263" s="84"/>
      <c r="OVR263" s="84"/>
      <c r="OVS263" s="84"/>
      <c r="OVT263" s="84"/>
      <c r="OVU263" s="84"/>
      <c r="OVV263" s="84"/>
      <c r="OVW263" s="84"/>
      <c r="OVX263" s="84"/>
      <c r="OVY263" s="84"/>
      <c r="OVZ263" s="84"/>
      <c r="OWA263" s="84"/>
      <c r="OWB263" s="84"/>
      <c r="OWC263" s="84"/>
      <c r="OWD263" s="84"/>
      <c r="OWE263" s="84"/>
      <c r="OWF263" s="84"/>
      <c r="OWG263" s="84"/>
      <c r="OWH263" s="84"/>
      <c r="OWI263" s="84"/>
      <c r="OWJ263" s="84"/>
      <c r="OWK263" s="84"/>
      <c r="OWL263" s="84"/>
      <c r="OWM263" s="84"/>
      <c r="OWN263" s="84"/>
      <c r="OWO263" s="84"/>
      <c r="OWP263" s="84"/>
      <c r="OWQ263" s="84"/>
      <c r="OWR263" s="84"/>
      <c r="OWS263" s="84"/>
      <c r="OWT263" s="84"/>
      <c r="OWU263" s="84"/>
      <c r="OWV263" s="84"/>
      <c r="OWW263" s="84"/>
      <c r="OWX263" s="84"/>
      <c r="OWY263" s="84"/>
      <c r="OWZ263" s="84"/>
      <c r="OXA263" s="84"/>
      <c r="OXB263" s="84"/>
      <c r="OXC263" s="84"/>
      <c r="OXD263" s="84"/>
      <c r="OXE263" s="84"/>
      <c r="OXF263" s="84"/>
      <c r="OXG263" s="84"/>
      <c r="OXH263" s="84"/>
      <c r="OXI263" s="84"/>
      <c r="OXJ263" s="84"/>
      <c r="OXK263" s="84"/>
      <c r="OXL263" s="84"/>
      <c r="OXM263" s="84"/>
      <c r="OXN263" s="84"/>
      <c r="OXO263" s="84"/>
      <c r="OXP263" s="84"/>
      <c r="OXQ263" s="84"/>
      <c r="OXR263" s="84"/>
      <c r="OXS263" s="84"/>
      <c r="OXT263" s="84"/>
      <c r="OXU263" s="84"/>
      <c r="OXV263" s="84"/>
      <c r="OXW263" s="84"/>
      <c r="OXX263" s="84"/>
      <c r="OXY263" s="84"/>
      <c r="OXZ263" s="84"/>
      <c r="OYA263" s="84"/>
      <c r="OYB263" s="84"/>
      <c r="OYC263" s="84"/>
      <c r="OYD263" s="84"/>
      <c r="OYE263" s="84"/>
      <c r="OYF263" s="84"/>
      <c r="OYG263" s="84"/>
      <c r="OYH263" s="84"/>
      <c r="OYI263" s="84"/>
      <c r="OYJ263" s="84"/>
      <c r="OYK263" s="84"/>
      <c r="OYL263" s="84"/>
      <c r="OYM263" s="84"/>
      <c r="OYN263" s="84"/>
      <c r="OYO263" s="84"/>
      <c r="OYP263" s="84"/>
      <c r="OYQ263" s="84"/>
      <c r="OYR263" s="84"/>
      <c r="OYS263" s="84"/>
      <c r="OYT263" s="84"/>
      <c r="OYU263" s="84"/>
      <c r="OYV263" s="84"/>
      <c r="OYW263" s="84"/>
      <c r="OYX263" s="84"/>
      <c r="OYY263" s="84"/>
      <c r="OYZ263" s="84"/>
      <c r="OZA263" s="84"/>
      <c r="OZB263" s="84"/>
      <c r="OZC263" s="84"/>
      <c r="OZD263" s="84"/>
      <c r="OZE263" s="84"/>
      <c r="OZF263" s="84"/>
      <c r="OZG263" s="84"/>
      <c r="OZH263" s="84"/>
      <c r="OZI263" s="84"/>
      <c r="OZJ263" s="84"/>
      <c r="OZK263" s="84"/>
      <c r="OZL263" s="84"/>
      <c r="OZM263" s="84"/>
      <c r="OZN263" s="84"/>
      <c r="OZO263" s="84"/>
      <c r="OZP263" s="84"/>
      <c r="OZQ263" s="84"/>
      <c r="OZR263" s="84"/>
      <c r="OZS263" s="84"/>
      <c r="OZT263" s="84"/>
      <c r="OZU263" s="84"/>
      <c r="OZV263" s="84"/>
      <c r="OZW263" s="84"/>
      <c r="OZX263" s="84"/>
      <c r="OZY263" s="84"/>
      <c r="OZZ263" s="84"/>
      <c r="PAA263" s="84"/>
      <c r="PAB263" s="84"/>
      <c r="PAC263" s="84"/>
      <c r="PAD263" s="84"/>
      <c r="PAE263" s="84"/>
      <c r="PAF263" s="84"/>
      <c r="PAG263" s="84"/>
      <c r="PAH263" s="84"/>
      <c r="PAI263" s="84"/>
      <c r="PAJ263" s="84"/>
      <c r="PAK263" s="84"/>
      <c r="PAL263" s="84"/>
      <c r="PAM263" s="84"/>
      <c r="PAN263" s="84"/>
      <c r="PAO263" s="84"/>
      <c r="PAP263" s="84"/>
      <c r="PAQ263" s="84"/>
      <c r="PAR263" s="84"/>
      <c r="PAS263" s="84"/>
      <c r="PAT263" s="84"/>
      <c r="PAU263" s="84"/>
      <c r="PAV263" s="84"/>
      <c r="PAW263" s="84"/>
      <c r="PAX263" s="84"/>
      <c r="PAY263" s="84"/>
      <c r="PAZ263" s="84"/>
      <c r="PBA263" s="84"/>
      <c r="PBB263" s="84"/>
      <c r="PBC263" s="84"/>
      <c r="PBD263" s="84"/>
      <c r="PBE263" s="84"/>
      <c r="PBF263" s="84"/>
      <c r="PBG263" s="84"/>
      <c r="PBH263" s="84"/>
      <c r="PBI263" s="84"/>
      <c r="PBJ263" s="84"/>
      <c r="PBK263" s="84"/>
      <c r="PBL263" s="84"/>
      <c r="PBM263" s="84"/>
      <c r="PBN263" s="84"/>
      <c r="PBO263" s="84"/>
      <c r="PBP263" s="84"/>
      <c r="PBQ263" s="84"/>
      <c r="PBR263" s="84"/>
      <c r="PBS263" s="84"/>
      <c r="PBT263" s="84"/>
      <c r="PBU263" s="84"/>
      <c r="PBV263" s="84"/>
      <c r="PBW263" s="84"/>
      <c r="PBX263" s="84"/>
      <c r="PBY263" s="84"/>
      <c r="PBZ263" s="84"/>
      <c r="PCA263" s="84"/>
      <c r="PCB263" s="84"/>
      <c r="PCC263" s="84"/>
      <c r="PCD263" s="84"/>
      <c r="PCE263" s="84"/>
      <c r="PCF263" s="84"/>
      <c r="PCG263" s="84"/>
      <c r="PCH263" s="84"/>
      <c r="PCI263" s="84"/>
      <c r="PCJ263" s="84"/>
      <c r="PCK263" s="84"/>
      <c r="PCL263" s="84"/>
      <c r="PCM263" s="84"/>
      <c r="PCN263" s="84"/>
      <c r="PCO263" s="84"/>
      <c r="PCP263" s="84"/>
      <c r="PCQ263" s="84"/>
      <c r="PCR263" s="84"/>
      <c r="PCS263" s="84"/>
      <c r="PCT263" s="84"/>
      <c r="PCU263" s="84"/>
      <c r="PCV263" s="84"/>
      <c r="PCW263" s="84"/>
      <c r="PCX263" s="84"/>
      <c r="PCY263" s="84"/>
      <c r="PCZ263" s="84"/>
      <c r="PDA263" s="84"/>
      <c r="PDB263" s="84"/>
      <c r="PDC263" s="84"/>
      <c r="PDD263" s="84"/>
      <c r="PDE263" s="84"/>
      <c r="PDF263" s="84"/>
      <c r="PDG263" s="84"/>
      <c r="PDH263" s="84"/>
      <c r="PDI263" s="84"/>
      <c r="PDJ263" s="84"/>
      <c r="PDK263" s="84"/>
      <c r="PDL263" s="84"/>
      <c r="PDM263" s="84"/>
      <c r="PDN263" s="84"/>
      <c r="PDO263" s="84"/>
      <c r="PDP263" s="84"/>
      <c r="PDQ263" s="84"/>
      <c r="PDR263" s="84"/>
      <c r="PDS263" s="84"/>
      <c r="PDT263" s="84"/>
      <c r="PDU263" s="84"/>
      <c r="PDV263" s="84"/>
      <c r="PDW263" s="84"/>
      <c r="PDX263" s="84"/>
      <c r="PDY263" s="84"/>
      <c r="PDZ263" s="84"/>
      <c r="PEA263" s="84"/>
      <c r="PEB263" s="84"/>
      <c r="PEC263" s="84"/>
      <c r="PED263" s="84"/>
      <c r="PEE263" s="84"/>
      <c r="PEF263" s="84"/>
      <c r="PEG263" s="84"/>
      <c r="PEH263" s="84"/>
      <c r="PEI263" s="84"/>
      <c r="PEJ263" s="84"/>
      <c r="PEK263" s="84"/>
      <c r="PEL263" s="84"/>
      <c r="PEM263" s="84"/>
      <c r="PEN263" s="84"/>
      <c r="PEO263" s="84"/>
      <c r="PEP263" s="84"/>
      <c r="PEQ263" s="84"/>
      <c r="PER263" s="84"/>
      <c r="PES263" s="84"/>
      <c r="PET263" s="84"/>
      <c r="PEU263" s="84"/>
      <c r="PEV263" s="84"/>
      <c r="PEW263" s="84"/>
      <c r="PEX263" s="84"/>
      <c r="PEY263" s="84"/>
      <c r="PEZ263" s="84"/>
      <c r="PFA263" s="84"/>
      <c r="PFB263" s="84"/>
      <c r="PFC263" s="84"/>
      <c r="PFD263" s="84"/>
      <c r="PFE263" s="84"/>
      <c r="PFF263" s="84"/>
      <c r="PFG263" s="84"/>
      <c r="PFH263" s="84"/>
      <c r="PFI263" s="84"/>
      <c r="PFJ263" s="84"/>
      <c r="PFK263" s="84"/>
      <c r="PFL263" s="84"/>
      <c r="PFM263" s="84"/>
      <c r="PFN263" s="84"/>
      <c r="PFO263" s="84"/>
      <c r="PFP263" s="84"/>
      <c r="PFQ263" s="84"/>
      <c r="PFR263" s="84"/>
      <c r="PFS263" s="84"/>
      <c r="PFT263" s="84"/>
      <c r="PFU263" s="84"/>
      <c r="PFV263" s="84"/>
      <c r="PFW263" s="84"/>
      <c r="PFX263" s="84"/>
      <c r="PFY263" s="84"/>
      <c r="PFZ263" s="84"/>
      <c r="PGA263" s="84"/>
      <c r="PGB263" s="84"/>
      <c r="PGC263" s="84"/>
      <c r="PGD263" s="84"/>
      <c r="PGE263" s="84"/>
      <c r="PGF263" s="84"/>
      <c r="PGG263" s="84"/>
      <c r="PGH263" s="84"/>
      <c r="PGI263" s="84"/>
      <c r="PGJ263" s="84"/>
      <c r="PGK263" s="84"/>
      <c r="PGL263" s="84"/>
      <c r="PGM263" s="84"/>
      <c r="PGN263" s="84"/>
      <c r="PGO263" s="84"/>
      <c r="PGP263" s="84"/>
      <c r="PGQ263" s="84"/>
      <c r="PGR263" s="84"/>
      <c r="PGS263" s="84"/>
      <c r="PGT263" s="84"/>
      <c r="PGU263" s="84"/>
      <c r="PGV263" s="84"/>
      <c r="PGW263" s="84"/>
      <c r="PGX263" s="84"/>
      <c r="PGY263" s="84"/>
      <c r="PGZ263" s="84"/>
      <c r="PHA263" s="84"/>
      <c r="PHB263" s="84"/>
      <c r="PHC263" s="84"/>
      <c r="PHD263" s="84"/>
      <c r="PHE263" s="84"/>
      <c r="PHF263" s="84"/>
      <c r="PHG263" s="84"/>
      <c r="PHH263" s="84"/>
      <c r="PHI263" s="84"/>
      <c r="PHJ263" s="84"/>
      <c r="PHK263" s="84"/>
      <c r="PHL263" s="84"/>
      <c r="PHM263" s="84"/>
      <c r="PHN263" s="84"/>
      <c r="PHO263" s="84"/>
      <c r="PHP263" s="84"/>
      <c r="PHQ263" s="84"/>
      <c r="PHR263" s="84"/>
      <c r="PHS263" s="84"/>
      <c r="PHT263" s="84"/>
      <c r="PHU263" s="84"/>
      <c r="PHV263" s="84"/>
      <c r="PHW263" s="84"/>
      <c r="PHX263" s="84"/>
      <c r="PHY263" s="84"/>
      <c r="PHZ263" s="84"/>
      <c r="PIA263" s="84"/>
      <c r="PIB263" s="84"/>
      <c r="PIC263" s="84"/>
      <c r="PID263" s="84"/>
      <c r="PIE263" s="84"/>
      <c r="PIF263" s="84"/>
      <c r="PIG263" s="84"/>
      <c r="PIH263" s="84"/>
      <c r="PII263" s="84"/>
      <c r="PIJ263" s="84"/>
      <c r="PIK263" s="84"/>
      <c r="PIL263" s="84"/>
      <c r="PIM263" s="84"/>
      <c r="PIN263" s="84"/>
      <c r="PIO263" s="84"/>
      <c r="PIP263" s="84"/>
      <c r="PIQ263" s="84"/>
      <c r="PIR263" s="84"/>
      <c r="PIS263" s="84"/>
      <c r="PIT263" s="84"/>
      <c r="PIU263" s="84"/>
      <c r="PIV263" s="84"/>
      <c r="PIW263" s="84"/>
      <c r="PIX263" s="84"/>
      <c r="PIY263" s="84"/>
      <c r="PIZ263" s="84"/>
      <c r="PJA263" s="84"/>
      <c r="PJB263" s="84"/>
      <c r="PJC263" s="84"/>
      <c r="PJD263" s="84"/>
      <c r="PJE263" s="84"/>
      <c r="PJF263" s="84"/>
      <c r="PJG263" s="84"/>
      <c r="PJH263" s="84"/>
      <c r="PJI263" s="84"/>
      <c r="PJJ263" s="84"/>
      <c r="PJK263" s="84"/>
      <c r="PJL263" s="84"/>
      <c r="PJM263" s="84"/>
      <c r="PJN263" s="84"/>
      <c r="PJO263" s="84"/>
      <c r="PJP263" s="84"/>
      <c r="PJQ263" s="84"/>
      <c r="PJR263" s="84"/>
      <c r="PJS263" s="84"/>
      <c r="PJT263" s="84"/>
      <c r="PJU263" s="84"/>
      <c r="PJV263" s="84"/>
      <c r="PJW263" s="84"/>
      <c r="PJX263" s="84"/>
      <c r="PJY263" s="84"/>
      <c r="PJZ263" s="84"/>
      <c r="PKA263" s="84"/>
      <c r="PKB263" s="84"/>
      <c r="PKC263" s="84"/>
      <c r="PKD263" s="84"/>
      <c r="PKE263" s="84"/>
      <c r="PKF263" s="84"/>
      <c r="PKG263" s="84"/>
      <c r="PKH263" s="84"/>
      <c r="PKI263" s="84"/>
      <c r="PKJ263" s="84"/>
      <c r="PKK263" s="84"/>
      <c r="PKL263" s="84"/>
      <c r="PKM263" s="84"/>
      <c r="PKN263" s="84"/>
      <c r="PKO263" s="84"/>
      <c r="PKP263" s="84"/>
      <c r="PKQ263" s="84"/>
      <c r="PKR263" s="84"/>
      <c r="PKS263" s="84"/>
      <c r="PKT263" s="84"/>
      <c r="PKU263" s="84"/>
      <c r="PKV263" s="84"/>
      <c r="PKW263" s="84"/>
      <c r="PKX263" s="84"/>
      <c r="PKY263" s="84"/>
      <c r="PKZ263" s="84"/>
      <c r="PLA263" s="84"/>
      <c r="PLB263" s="84"/>
      <c r="PLC263" s="84"/>
      <c r="PLD263" s="84"/>
      <c r="PLE263" s="84"/>
      <c r="PLF263" s="84"/>
      <c r="PLG263" s="84"/>
      <c r="PLH263" s="84"/>
      <c r="PLI263" s="84"/>
      <c r="PLJ263" s="84"/>
      <c r="PLK263" s="84"/>
      <c r="PLL263" s="84"/>
      <c r="PLM263" s="84"/>
      <c r="PLN263" s="84"/>
      <c r="PLO263" s="84"/>
      <c r="PLP263" s="84"/>
      <c r="PLQ263" s="84"/>
      <c r="PLR263" s="84"/>
      <c r="PLS263" s="84"/>
      <c r="PLT263" s="84"/>
      <c r="PLU263" s="84"/>
      <c r="PLV263" s="84"/>
      <c r="PLW263" s="84"/>
      <c r="PLX263" s="84"/>
      <c r="PLY263" s="84"/>
      <c r="PLZ263" s="84"/>
      <c r="PMA263" s="84"/>
      <c r="PMB263" s="84"/>
      <c r="PMC263" s="84"/>
      <c r="PMD263" s="84"/>
      <c r="PME263" s="84"/>
      <c r="PMF263" s="84"/>
      <c r="PMG263" s="84"/>
      <c r="PMH263" s="84"/>
      <c r="PMI263" s="84"/>
      <c r="PMJ263" s="84"/>
      <c r="PMK263" s="84"/>
      <c r="PML263" s="84"/>
      <c r="PMM263" s="84"/>
      <c r="PMN263" s="84"/>
      <c r="PMO263" s="84"/>
      <c r="PMP263" s="84"/>
      <c r="PMQ263" s="84"/>
      <c r="PMR263" s="84"/>
      <c r="PMS263" s="84"/>
      <c r="PMT263" s="84"/>
      <c r="PMU263" s="84"/>
      <c r="PMV263" s="84"/>
      <c r="PMW263" s="84"/>
      <c r="PMX263" s="84"/>
      <c r="PMY263" s="84"/>
      <c r="PMZ263" s="84"/>
      <c r="PNA263" s="84"/>
      <c r="PNB263" s="84"/>
      <c r="PNC263" s="84"/>
      <c r="PND263" s="84"/>
      <c r="PNE263" s="84"/>
      <c r="PNF263" s="84"/>
      <c r="PNG263" s="84"/>
      <c r="PNH263" s="84"/>
      <c r="PNI263" s="84"/>
      <c r="PNJ263" s="84"/>
      <c r="PNK263" s="84"/>
      <c r="PNL263" s="84"/>
      <c r="PNM263" s="84"/>
      <c r="PNN263" s="84"/>
      <c r="PNO263" s="84"/>
      <c r="PNP263" s="84"/>
      <c r="PNQ263" s="84"/>
      <c r="PNR263" s="84"/>
      <c r="PNS263" s="84"/>
      <c r="PNT263" s="84"/>
      <c r="PNU263" s="84"/>
      <c r="PNV263" s="84"/>
      <c r="PNW263" s="84"/>
      <c r="PNX263" s="84"/>
      <c r="PNY263" s="84"/>
      <c r="PNZ263" s="84"/>
      <c r="POA263" s="84"/>
      <c r="POB263" s="84"/>
      <c r="POC263" s="84"/>
      <c r="POD263" s="84"/>
      <c r="POE263" s="84"/>
      <c r="POF263" s="84"/>
      <c r="POG263" s="84"/>
      <c r="POH263" s="84"/>
      <c r="POI263" s="84"/>
      <c r="POJ263" s="84"/>
      <c r="POK263" s="84"/>
      <c r="POL263" s="84"/>
      <c r="POM263" s="84"/>
      <c r="PON263" s="84"/>
      <c r="POO263" s="84"/>
      <c r="POP263" s="84"/>
      <c r="POQ263" s="84"/>
      <c r="POR263" s="84"/>
      <c r="POS263" s="84"/>
      <c r="POT263" s="84"/>
      <c r="POU263" s="84"/>
      <c r="POV263" s="84"/>
      <c r="POW263" s="84"/>
      <c r="POX263" s="84"/>
      <c r="POY263" s="84"/>
      <c r="POZ263" s="84"/>
      <c r="PPA263" s="84"/>
      <c r="PPB263" s="84"/>
      <c r="PPC263" s="84"/>
      <c r="PPD263" s="84"/>
      <c r="PPE263" s="84"/>
      <c r="PPF263" s="84"/>
      <c r="PPG263" s="84"/>
      <c r="PPH263" s="84"/>
      <c r="PPI263" s="84"/>
      <c r="PPJ263" s="84"/>
      <c r="PPK263" s="84"/>
      <c r="PPL263" s="84"/>
      <c r="PPM263" s="84"/>
      <c r="PPN263" s="84"/>
      <c r="PPO263" s="84"/>
      <c r="PPP263" s="84"/>
      <c r="PPQ263" s="84"/>
      <c r="PPR263" s="84"/>
      <c r="PPS263" s="84"/>
      <c r="PPT263" s="84"/>
      <c r="PPU263" s="84"/>
      <c r="PPV263" s="84"/>
      <c r="PPW263" s="84"/>
      <c r="PPX263" s="84"/>
      <c r="PPY263" s="84"/>
      <c r="PPZ263" s="84"/>
      <c r="PQA263" s="84"/>
      <c r="PQB263" s="84"/>
      <c r="PQC263" s="84"/>
      <c r="PQD263" s="84"/>
      <c r="PQE263" s="84"/>
      <c r="PQF263" s="84"/>
      <c r="PQG263" s="84"/>
      <c r="PQH263" s="84"/>
      <c r="PQI263" s="84"/>
      <c r="PQJ263" s="84"/>
      <c r="PQK263" s="84"/>
      <c r="PQL263" s="84"/>
      <c r="PQM263" s="84"/>
      <c r="PQN263" s="84"/>
      <c r="PQO263" s="84"/>
      <c r="PQP263" s="84"/>
      <c r="PQQ263" s="84"/>
      <c r="PQR263" s="84"/>
      <c r="PQS263" s="84"/>
      <c r="PQT263" s="84"/>
      <c r="PQU263" s="84"/>
      <c r="PQV263" s="84"/>
      <c r="PQW263" s="84"/>
      <c r="PQX263" s="84"/>
      <c r="PQY263" s="84"/>
      <c r="PQZ263" s="84"/>
      <c r="PRA263" s="84"/>
      <c r="PRB263" s="84"/>
      <c r="PRC263" s="84"/>
      <c r="PRD263" s="84"/>
      <c r="PRE263" s="84"/>
      <c r="PRF263" s="84"/>
      <c r="PRG263" s="84"/>
      <c r="PRH263" s="84"/>
      <c r="PRI263" s="84"/>
      <c r="PRJ263" s="84"/>
      <c r="PRK263" s="84"/>
      <c r="PRL263" s="84"/>
      <c r="PRM263" s="84"/>
      <c r="PRN263" s="84"/>
      <c r="PRO263" s="84"/>
      <c r="PRP263" s="84"/>
      <c r="PRQ263" s="84"/>
      <c r="PRR263" s="84"/>
      <c r="PRS263" s="84"/>
      <c r="PRT263" s="84"/>
      <c r="PRU263" s="84"/>
      <c r="PRV263" s="84"/>
      <c r="PRW263" s="84"/>
      <c r="PRX263" s="84"/>
      <c r="PRY263" s="84"/>
      <c r="PRZ263" s="84"/>
      <c r="PSA263" s="84"/>
      <c r="PSB263" s="84"/>
      <c r="PSC263" s="84"/>
      <c r="PSD263" s="84"/>
      <c r="PSE263" s="84"/>
      <c r="PSF263" s="84"/>
      <c r="PSG263" s="84"/>
      <c r="PSH263" s="84"/>
      <c r="PSI263" s="84"/>
      <c r="PSJ263" s="84"/>
      <c r="PSK263" s="84"/>
      <c r="PSL263" s="84"/>
      <c r="PSM263" s="84"/>
      <c r="PSN263" s="84"/>
      <c r="PSO263" s="84"/>
      <c r="PSP263" s="84"/>
      <c r="PSQ263" s="84"/>
      <c r="PSR263" s="84"/>
      <c r="PSS263" s="84"/>
      <c r="PST263" s="84"/>
      <c r="PSU263" s="84"/>
      <c r="PSV263" s="84"/>
      <c r="PSW263" s="84"/>
      <c r="PSX263" s="84"/>
      <c r="PSY263" s="84"/>
      <c r="PSZ263" s="84"/>
      <c r="PTA263" s="84"/>
      <c r="PTB263" s="84"/>
      <c r="PTC263" s="84"/>
      <c r="PTD263" s="84"/>
      <c r="PTE263" s="84"/>
      <c r="PTF263" s="84"/>
      <c r="PTG263" s="84"/>
      <c r="PTH263" s="84"/>
      <c r="PTI263" s="84"/>
      <c r="PTJ263" s="84"/>
      <c r="PTK263" s="84"/>
      <c r="PTL263" s="84"/>
      <c r="PTM263" s="84"/>
      <c r="PTN263" s="84"/>
      <c r="PTO263" s="84"/>
      <c r="PTP263" s="84"/>
      <c r="PTQ263" s="84"/>
      <c r="PTR263" s="84"/>
      <c r="PTS263" s="84"/>
      <c r="PTT263" s="84"/>
      <c r="PTU263" s="84"/>
      <c r="PTV263" s="84"/>
      <c r="PTW263" s="84"/>
      <c r="PTX263" s="84"/>
      <c r="PTY263" s="84"/>
      <c r="PTZ263" s="84"/>
      <c r="PUA263" s="84"/>
      <c r="PUB263" s="84"/>
      <c r="PUC263" s="84"/>
      <c r="PUD263" s="84"/>
      <c r="PUE263" s="84"/>
      <c r="PUF263" s="84"/>
      <c r="PUG263" s="84"/>
      <c r="PUH263" s="84"/>
      <c r="PUI263" s="84"/>
      <c r="PUJ263" s="84"/>
      <c r="PUK263" s="84"/>
      <c r="PUL263" s="84"/>
      <c r="PUM263" s="84"/>
      <c r="PUN263" s="84"/>
      <c r="PUO263" s="84"/>
      <c r="PUP263" s="84"/>
      <c r="PUQ263" s="84"/>
      <c r="PUR263" s="84"/>
      <c r="PUS263" s="84"/>
      <c r="PUT263" s="84"/>
      <c r="PUU263" s="84"/>
      <c r="PUV263" s="84"/>
      <c r="PUW263" s="84"/>
      <c r="PUX263" s="84"/>
      <c r="PUY263" s="84"/>
      <c r="PUZ263" s="84"/>
      <c r="PVA263" s="84"/>
      <c r="PVB263" s="84"/>
      <c r="PVC263" s="84"/>
      <c r="PVD263" s="84"/>
      <c r="PVE263" s="84"/>
      <c r="PVF263" s="84"/>
      <c r="PVG263" s="84"/>
      <c r="PVH263" s="84"/>
      <c r="PVI263" s="84"/>
      <c r="PVJ263" s="84"/>
      <c r="PVK263" s="84"/>
      <c r="PVL263" s="84"/>
      <c r="PVM263" s="84"/>
      <c r="PVN263" s="84"/>
      <c r="PVO263" s="84"/>
      <c r="PVP263" s="84"/>
      <c r="PVQ263" s="84"/>
      <c r="PVR263" s="84"/>
      <c r="PVS263" s="84"/>
      <c r="PVT263" s="84"/>
      <c r="PVU263" s="84"/>
      <c r="PVV263" s="84"/>
      <c r="PVW263" s="84"/>
      <c r="PVX263" s="84"/>
      <c r="PVY263" s="84"/>
      <c r="PVZ263" s="84"/>
      <c r="PWA263" s="84"/>
      <c r="PWB263" s="84"/>
      <c r="PWC263" s="84"/>
      <c r="PWD263" s="84"/>
      <c r="PWE263" s="84"/>
      <c r="PWF263" s="84"/>
      <c r="PWG263" s="84"/>
      <c r="PWH263" s="84"/>
      <c r="PWI263" s="84"/>
      <c r="PWJ263" s="84"/>
      <c r="PWK263" s="84"/>
      <c r="PWL263" s="84"/>
      <c r="PWM263" s="84"/>
      <c r="PWN263" s="84"/>
      <c r="PWO263" s="84"/>
      <c r="PWP263" s="84"/>
      <c r="PWQ263" s="84"/>
      <c r="PWR263" s="84"/>
      <c r="PWS263" s="84"/>
      <c r="PWT263" s="84"/>
      <c r="PWU263" s="84"/>
      <c r="PWV263" s="84"/>
      <c r="PWW263" s="84"/>
      <c r="PWX263" s="84"/>
      <c r="PWY263" s="84"/>
      <c r="PWZ263" s="84"/>
      <c r="PXA263" s="84"/>
      <c r="PXB263" s="84"/>
      <c r="PXC263" s="84"/>
      <c r="PXD263" s="84"/>
      <c r="PXE263" s="84"/>
      <c r="PXF263" s="84"/>
      <c r="PXG263" s="84"/>
      <c r="PXH263" s="84"/>
      <c r="PXI263" s="84"/>
      <c r="PXJ263" s="84"/>
      <c r="PXK263" s="84"/>
      <c r="PXL263" s="84"/>
      <c r="PXM263" s="84"/>
      <c r="PXN263" s="84"/>
      <c r="PXO263" s="84"/>
      <c r="PXP263" s="84"/>
      <c r="PXQ263" s="84"/>
      <c r="PXR263" s="84"/>
      <c r="PXS263" s="84"/>
      <c r="PXT263" s="84"/>
      <c r="PXU263" s="84"/>
      <c r="PXV263" s="84"/>
      <c r="PXW263" s="84"/>
      <c r="PXX263" s="84"/>
      <c r="PXY263" s="84"/>
      <c r="PXZ263" s="84"/>
      <c r="PYA263" s="84"/>
      <c r="PYB263" s="84"/>
      <c r="PYC263" s="84"/>
      <c r="PYD263" s="84"/>
      <c r="PYE263" s="84"/>
      <c r="PYF263" s="84"/>
      <c r="PYG263" s="84"/>
      <c r="PYH263" s="84"/>
      <c r="PYI263" s="84"/>
      <c r="PYJ263" s="84"/>
      <c r="PYK263" s="84"/>
      <c r="PYL263" s="84"/>
      <c r="PYM263" s="84"/>
      <c r="PYN263" s="84"/>
      <c r="PYO263" s="84"/>
      <c r="PYP263" s="84"/>
      <c r="PYQ263" s="84"/>
      <c r="PYR263" s="84"/>
      <c r="PYS263" s="84"/>
      <c r="PYT263" s="84"/>
      <c r="PYU263" s="84"/>
      <c r="PYV263" s="84"/>
      <c r="PYW263" s="84"/>
      <c r="PYX263" s="84"/>
      <c r="PYY263" s="84"/>
      <c r="PYZ263" s="84"/>
      <c r="PZA263" s="84"/>
      <c r="PZB263" s="84"/>
      <c r="PZC263" s="84"/>
      <c r="PZD263" s="84"/>
      <c r="PZE263" s="84"/>
      <c r="PZF263" s="84"/>
      <c r="PZG263" s="84"/>
      <c r="PZH263" s="84"/>
      <c r="PZI263" s="84"/>
      <c r="PZJ263" s="84"/>
      <c r="PZK263" s="84"/>
      <c r="PZL263" s="84"/>
      <c r="PZM263" s="84"/>
      <c r="PZN263" s="84"/>
      <c r="PZO263" s="84"/>
      <c r="PZP263" s="84"/>
      <c r="PZQ263" s="84"/>
      <c r="PZR263" s="84"/>
      <c r="PZS263" s="84"/>
      <c r="PZT263" s="84"/>
      <c r="PZU263" s="84"/>
      <c r="PZV263" s="84"/>
      <c r="PZW263" s="84"/>
      <c r="PZX263" s="84"/>
      <c r="PZY263" s="84"/>
      <c r="PZZ263" s="84"/>
      <c r="QAA263" s="84"/>
      <c r="QAB263" s="84"/>
      <c r="QAC263" s="84"/>
      <c r="QAD263" s="84"/>
      <c r="QAE263" s="84"/>
      <c r="QAF263" s="84"/>
      <c r="QAG263" s="84"/>
      <c r="QAH263" s="84"/>
      <c r="QAI263" s="84"/>
      <c r="QAJ263" s="84"/>
      <c r="QAK263" s="84"/>
      <c r="QAL263" s="84"/>
      <c r="QAM263" s="84"/>
      <c r="QAN263" s="84"/>
      <c r="QAO263" s="84"/>
      <c r="QAP263" s="84"/>
      <c r="QAQ263" s="84"/>
      <c r="QAR263" s="84"/>
      <c r="QAS263" s="84"/>
      <c r="QAT263" s="84"/>
      <c r="QAU263" s="84"/>
      <c r="QAV263" s="84"/>
      <c r="QAW263" s="84"/>
      <c r="QAX263" s="84"/>
      <c r="QAY263" s="84"/>
      <c r="QAZ263" s="84"/>
      <c r="QBA263" s="84"/>
      <c r="QBB263" s="84"/>
      <c r="QBC263" s="84"/>
      <c r="QBD263" s="84"/>
      <c r="QBE263" s="84"/>
      <c r="QBF263" s="84"/>
      <c r="QBG263" s="84"/>
      <c r="QBH263" s="84"/>
      <c r="QBI263" s="84"/>
      <c r="QBJ263" s="84"/>
      <c r="QBK263" s="84"/>
      <c r="QBL263" s="84"/>
      <c r="QBM263" s="84"/>
      <c r="QBN263" s="84"/>
      <c r="QBO263" s="84"/>
      <c r="QBP263" s="84"/>
      <c r="QBQ263" s="84"/>
      <c r="QBR263" s="84"/>
      <c r="QBS263" s="84"/>
      <c r="QBT263" s="84"/>
      <c r="QBU263" s="84"/>
      <c r="QBV263" s="84"/>
      <c r="QBW263" s="84"/>
      <c r="QBX263" s="84"/>
      <c r="QBY263" s="84"/>
      <c r="QBZ263" s="84"/>
      <c r="QCA263" s="84"/>
      <c r="QCB263" s="84"/>
      <c r="QCC263" s="84"/>
      <c r="QCD263" s="84"/>
      <c r="QCE263" s="84"/>
      <c r="QCF263" s="84"/>
      <c r="QCG263" s="84"/>
      <c r="QCH263" s="84"/>
      <c r="QCI263" s="84"/>
      <c r="QCJ263" s="84"/>
      <c r="QCK263" s="84"/>
      <c r="QCL263" s="84"/>
      <c r="QCM263" s="84"/>
      <c r="QCN263" s="84"/>
      <c r="QCO263" s="84"/>
      <c r="QCP263" s="84"/>
      <c r="QCQ263" s="84"/>
      <c r="QCR263" s="84"/>
      <c r="QCS263" s="84"/>
      <c r="QCT263" s="84"/>
      <c r="QCU263" s="84"/>
      <c r="QCV263" s="84"/>
      <c r="QCW263" s="84"/>
      <c r="QCX263" s="84"/>
      <c r="QCY263" s="84"/>
      <c r="QCZ263" s="84"/>
      <c r="QDA263" s="84"/>
      <c r="QDB263" s="84"/>
      <c r="QDC263" s="84"/>
      <c r="QDD263" s="84"/>
      <c r="QDE263" s="84"/>
      <c r="QDF263" s="84"/>
      <c r="QDG263" s="84"/>
      <c r="QDH263" s="84"/>
      <c r="QDI263" s="84"/>
      <c r="QDJ263" s="84"/>
      <c r="QDK263" s="84"/>
      <c r="QDL263" s="84"/>
      <c r="QDM263" s="84"/>
      <c r="QDN263" s="84"/>
      <c r="QDO263" s="84"/>
      <c r="QDP263" s="84"/>
      <c r="QDQ263" s="84"/>
      <c r="QDR263" s="84"/>
      <c r="QDS263" s="84"/>
      <c r="QDT263" s="84"/>
      <c r="QDU263" s="84"/>
      <c r="QDV263" s="84"/>
      <c r="QDW263" s="84"/>
      <c r="QDX263" s="84"/>
      <c r="QDY263" s="84"/>
      <c r="QDZ263" s="84"/>
      <c r="QEA263" s="84"/>
      <c r="QEB263" s="84"/>
      <c r="QEC263" s="84"/>
      <c r="QED263" s="84"/>
      <c r="QEE263" s="84"/>
      <c r="QEF263" s="84"/>
      <c r="QEG263" s="84"/>
      <c r="QEH263" s="84"/>
      <c r="QEI263" s="84"/>
      <c r="QEJ263" s="84"/>
      <c r="QEK263" s="84"/>
      <c r="QEL263" s="84"/>
      <c r="QEM263" s="84"/>
      <c r="QEN263" s="84"/>
      <c r="QEO263" s="84"/>
      <c r="QEP263" s="84"/>
      <c r="QEQ263" s="84"/>
      <c r="QER263" s="84"/>
      <c r="QES263" s="84"/>
      <c r="QET263" s="84"/>
      <c r="QEU263" s="84"/>
      <c r="QEV263" s="84"/>
      <c r="QEW263" s="84"/>
      <c r="QEX263" s="84"/>
      <c r="QEY263" s="84"/>
      <c r="QEZ263" s="84"/>
      <c r="QFA263" s="84"/>
      <c r="QFB263" s="84"/>
      <c r="QFC263" s="84"/>
      <c r="QFD263" s="84"/>
      <c r="QFE263" s="84"/>
      <c r="QFF263" s="84"/>
      <c r="QFG263" s="84"/>
      <c r="QFH263" s="84"/>
      <c r="QFI263" s="84"/>
      <c r="QFJ263" s="84"/>
      <c r="QFK263" s="84"/>
      <c r="QFL263" s="84"/>
      <c r="QFM263" s="84"/>
      <c r="QFN263" s="84"/>
      <c r="QFO263" s="84"/>
      <c r="QFP263" s="84"/>
      <c r="QFQ263" s="84"/>
      <c r="QFR263" s="84"/>
      <c r="QFS263" s="84"/>
      <c r="QFT263" s="84"/>
      <c r="QFU263" s="84"/>
      <c r="QFV263" s="84"/>
      <c r="QFW263" s="84"/>
      <c r="QFX263" s="84"/>
      <c r="QFY263" s="84"/>
      <c r="QFZ263" s="84"/>
      <c r="QGA263" s="84"/>
      <c r="QGB263" s="84"/>
      <c r="QGC263" s="84"/>
      <c r="QGD263" s="84"/>
      <c r="QGE263" s="84"/>
      <c r="QGF263" s="84"/>
      <c r="QGG263" s="84"/>
      <c r="QGH263" s="84"/>
      <c r="QGI263" s="84"/>
      <c r="QGJ263" s="84"/>
      <c r="QGK263" s="84"/>
      <c r="QGL263" s="84"/>
      <c r="QGM263" s="84"/>
      <c r="QGN263" s="84"/>
      <c r="QGO263" s="84"/>
      <c r="QGP263" s="84"/>
      <c r="QGQ263" s="84"/>
      <c r="QGR263" s="84"/>
      <c r="QGS263" s="84"/>
      <c r="QGT263" s="84"/>
      <c r="QGU263" s="84"/>
      <c r="QGV263" s="84"/>
      <c r="QGW263" s="84"/>
      <c r="QGX263" s="84"/>
      <c r="QGY263" s="84"/>
      <c r="QGZ263" s="84"/>
      <c r="QHA263" s="84"/>
      <c r="QHB263" s="84"/>
      <c r="QHC263" s="84"/>
      <c r="QHD263" s="84"/>
      <c r="QHE263" s="84"/>
      <c r="QHF263" s="84"/>
      <c r="QHG263" s="84"/>
      <c r="QHH263" s="84"/>
      <c r="QHI263" s="84"/>
      <c r="QHJ263" s="84"/>
      <c r="QHK263" s="84"/>
      <c r="QHL263" s="84"/>
      <c r="QHM263" s="84"/>
      <c r="QHN263" s="84"/>
      <c r="QHO263" s="84"/>
      <c r="QHP263" s="84"/>
      <c r="QHQ263" s="84"/>
      <c r="QHR263" s="84"/>
      <c r="QHS263" s="84"/>
      <c r="QHT263" s="84"/>
      <c r="QHU263" s="84"/>
      <c r="QHV263" s="84"/>
      <c r="QHW263" s="84"/>
      <c r="QHX263" s="84"/>
      <c r="QHY263" s="84"/>
      <c r="QHZ263" s="84"/>
      <c r="QIA263" s="84"/>
      <c r="QIB263" s="84"/>
      <c r="QIC263" s="84"/>
      <c r="QID263" s="84"/>
      <c r="QIE263" s="84"/>
      <c r="QIF263" s="84"/>
      <c r="QIG263" s="84"/>
      <c r="QIH263" s="84"/>
      <c r="QII263" s="84"/>
      <c r="QIJ263" s="84"/>
      <c r="QIK263" s="84"/>
      <c r="QIL263" s="84"/>
      <c r="QIM263" s="84"/>
      <c r="QIN263" s="84"/>
      <c r="QIO263" s="84"/>
      <c r="QIP263" s="84"/>
      <c r="QIQ263" s="84"/>
      <c r="QIR263" s="84"/>
      <c r="QIS263" s="84"/>
      <c r="QIT263" s="84"/>
      <c r="QIU263" s="84"/>
      <c r="QIV263" s="84"/>
      <c r="QIW263" s="84"/>
      <c r="QIX263" s="84"/>
      <c r="QIY263" s="84"/>
      <c r="QIZ263" s="84"/>
      <c r="QJA263" s="84"/>
      <c r="QJB263" s="84"/>
      <c r="QJC263" s="84"/>
      <c r="QJD263" s="84"/>
      <c r="QJE263" s="84"/>
      <c r="QJF263" s="84"/>
      <c r="QJG263" s="84"/>
      <c r="QJH263" s="84"/>
      <c r="QJI263" s="84"/>
      <c r="QJJ263" s="84"/>
      <c r="QJK263" s="84"/>
      <c r="QJL263" s="84"/>
      <c r="QJM263" s="84"/>
      <c r="QJN263" s="84"/>
      <c r="QJO263" s="84"/>
      <c r="QJP263" s="84"/>
      <c r="QJQ263" s="84"/>
      <c r="QJR263" s="84"/>
      <c r="QJS263" s="84"/>
      <c r="QJT263" s="84"/>
      <c r="QJU263" s="84"/>
      <c r="QJV263" s="84"/>
      <c r="QJW263" s="84"/>
      <c r="QJX263" s="84"/>
      <c r="QJY263" s="84"/>
      <c r="QJZ263" s="84"/>
      <c r="QKA263" s="84"/>
      <c r="QKB263" s="84"/>
      <c r="QKC263" s="84"/>
      <c r="QKD263" s="84"/>
      <c r="QKE263" s="84"/>
      <c r="QKF263" s="84"/>
      <c r="QKG263" s="84"/>
      <c r="QKH263" s="84"/>
      <c r="QKI263" s="84"/>
      <c r="QKJ263" s="84"/>
      <c r="QKK263" s="84"/>
      <c r="QKL263" s="84"/>
      <c r="QKM263" s="84"/>
      <c r="QKN263" s="84"/>
      <c r="QKO263" s="84"/>
      <c r="QKP263" s="84"/>
      <c r="QKQ263" s="84"/>
      <c r="QKR263" s="84"/>
      <c r="QKS263" s="84"/>
      <c r="QKT263" s="84"/>
      <c r="QKU263" s="84"/>
      <c r="QKV263" s="84"/>
      <c r="QKW263" s="84"/>
      <c r="QKX263" s="84"/>
      <c r="QKY263" s="84"/>
      <c r="QKZ263" s="84"/>
      <c r="QLA263" s="84"/>
      <c r="QLB263" s="84"/>
      <c r="QLC263" s="84"/>
      <c r="QLD263" s="84"/>
      <c r="QLE263" s="84"/>
      <c r="QLF263" s="84"/>
      <c r="QLG263" s="84"/>
      <c r="QLH263" s="84"/>
      <c r="QLI263" s="84"/>
      <c r="QLJ263" s="84"/>
      <c r="QLK263" s="84"/>
      <c r="QLL263" s="84"/>
      <c r="QLM263" s="84"/>
      <c r="QLN263" s="84"/>
      <c r="QLO263" s="84"/>
      <c r="QLP263" s="84"/>
      <c r="QLQ263" s="84"/>
      <c r="QLR263" s="84"/>
      <c r="QLS263" s="84"/>
      <c r="QLT263" s="84"/>
      <c r="QLU263" s="84"/>
      <c r="QLV263" s="84"/>
      <c r="QLW263" s="84"/>
      <c r="QLX263" s="84"/>
      <c r="QLY263" s="84"/>
      <c r="QLZ263" s="84"/>
      <c r="QMA263" s="84"/>
      <c r="QMB263" s="84"/>
      <c r="QMC263" s="84"/>
      <c r="QMD263" s="84"/>
      <c r="QME263" s="84"/>
      <c r="QMF263" s="84"/>
      <c r="QMG263" s="84"/>
      <c r="QMH263" s="84"/>
      <c r="QMI263" s="84"/>
      <c r="QMJ263" s="84"/>
      <c r="QMK263" s="84"/>
      <c r="QML263" s="84"/>
      <c r="QMM263" s="84"/>
      <c r="QMN263" s="84"/>
      <c r="QMO263" s="84"/>
      <c r="QMP263" s="84"/>
      <c r="QMQ263" s="84"/>
      <c r="QMR263" s="84"/>
      <c r="QMS263" s="84"/>
      <c r="QMT263" s="84"/>
      <c r="QMU263" s="84"/>
      <c r="QMV263" s="84"/>
      <c r="QMW263" s="84"/>
      <c r="QMX263" s="84"/>
      <c r="QMY263" s="84"/>
      <c r="QMZ263" s="84"/>
      <c r="QNA263" s="84"/>
      <c r="QNB263" s="84"/>
      <c r="QNC263" s="84"/>
      <c r="QND263" s="84"/>
      <c r="QNE263" s="84"/>
      <c r="QNF263" s="84"/>
      <c r="QNG263" s="84"/>
      <c r="QNH263" s="84"/>
      <c r="QNI263" s="84"/>
      <c r="QNJ263" s="84"/>
      <c r="QNK263" s="84"/>
      <c r="QNL263" s="84"/>
      <c r="QNM263" s="84"/>
      <c r="QNN263" s="84"/>
      <c r="QNO263" s="84"/>
      <c r="QNP263" s="84"/>
      <c r="QNQ263" s="84"/>
      <c r="QNR263" s="84"/>
      <c r="QNS263" s="84"/>
      <c r="QNT263" s="84"/>
      <c r="QNU263" s="84"/>
      <c r="QNV263" s="84"/>
      <c r="QNW263" s="84"/>
      <c r="QNX263" s="84"/>
      <c r="QNY263" s="84"/>
      <c r="QNZ263" s="84"/>
      <c r="QOA263" s="84"/>
      <c r="QOB263" s="84"/>
      <c r="QOC263" s="84"/>
      <c r="QOD263" s="84"/>
      <c r="QOE263" s="84"/>
      <c r="QOF263" s="84"/>
      <c r="QOG263" s="84"/>
      <c r="QOH263" s="84"/>
      <c r="QOI263" s="84"/>
      <c r="QOJ263" s="84"/>
      <c r="QOK263" s="84"/>
      <c r="QOL263" s="84"/>
      <c r="QOM263" s="84"/>
      <c r="QON263" s="84"/>
      <c r="QOO263" s="84"/>
      <c r="QOP263" s="84"/>
      <c r="QOQ263" s="84"/>
      <c r="QOR263" s="84"/>
      <c r="QOS263" s="84"/>
      <c r="QOT263" s="84"/>
      <c r="QOU263" s="84"/>
      <c r="QOV263" s="84"/>
      <c r="QOW263" s="84"/>
      <c r="QOX263" s="84"/>
      <c r="QOY263" s="84"/>
      <c r="QOZ263" s="84"/>
      <c r="QPA263" s="84"/>
      <c r="QPB263" s="84"/>
      <c r="QPC263" s="84"/>
      <c r="QPD263" s="84"/>
      <c r="QPE263" s="84"/>
      <c r="QPF263" s="84"/>
      <c r="QPG263" s="84"/>
      <c r="QPH263" s="84"/>
      <c r="QPI263" s="84"/>
      <c r="QPJ263" s="84"/>
      <c r="QPK263" s="84"/>
      <c r="QPL263" s="84"/>
      <c r="QPM263" s="84"/>
      <c r="QPN263" s="84"/>
      <c r="QPO263" s="84"/>
      <c r="QPP263" s="84"/>
      <c r="QPQ263" s="84"/>
      <c r="QPR263" s="84"/>
      <c r="QPS263" s="84"/>
      <c r="QPT263" s="84"/>
      <c r="QPU263" s="84"/>
      <c r="QPV263" s="84"/>
      <c r="QPW263" s="84"/>
      <c r="QPX263" s="84"/>
      <c r="QPY263" s="84"/>
      <c r="QPZ263" s="84"/>
      <c r="QQA263" s="84"/>
      <c r="QQB263" s="84"/>
      <c r="QQC263" s="84"/>
      <c r="QQD263" s="84"/>
      <c r="QQE263" s="84"/>
      <c r="QQF263" s="84"/>
      <c r="QQG263" s="84"/>
      <c r="QQH263" s="84"/>
      <c r="QQI263" s="84"/>
      <c r="QQJ263" s="84"/>
      <c r="QQK263" s="84"/>
      <c r="QQL263" s="84"/>
      <c r="QQM263" s="84"/>
      <c r="QQN263" s="84"/>
      <c r="QQO263" s="84"/>
      <c r="QQP263" s="84"/>
      <c r="QQQ263" s="84"/>
      <c r="QQR263" s="84"/>
      <c r="QQS263" s="84"/>
      <c r="QQT263" s="84"/>
      <c r="QQU263" s="84"/>
      <c r="QQV263" s="84"/>
      <c r="QQW263" s="84"/>
      <c r="QQX263" s="84"/>
      <c r="QQY263" s="84"/>
      <c r="QQZ263" s="84"/>
      <c r="QRA263" s="84"/>
      <c r="QRB263" s="84"/>
      <c r="QRC263" s="84"/>
      <c r="QRD263" s="84"/>
      <c r="QRE263" s="84"/>
      <c r="QRF263" s="84"/>
      <c r="QRG263" s="84"/>
      <c r="QRH263" s="84"/>
      <c r="QRI263" s="84"/>
      <c r="QRJ263" s="84"/>
      <c r="QRK263" s="84"/>
      <c r="QRL263" s="84"/>
      <c r="QRM263" s="84"/>
      <c r="QRN263" s="84"/>
      <c r="QRO263" s="84"/>
      <c r="QRP263" s="84"/>
      <c r="QRQ263" s="84"/>
      <c r="QRR263" s="84"/>
      <c r="QRS263" s="84"/>
      <c r="QRT263" s="84"/>
      <c r="QRU263" s="84"/>
      <c r="QRV263" s="84"/>
      <c r="QRW263" s="84"/>
      <c r="QRX263" s="84"/>
      <c r="QRY263" s="84"/>
      <c r="QRZ263" s="84"/>
      <c r="QSA263" s="84"/>
      <c r="QSB263" s="84"/>
      <c r="QSC263" s="84"/>
      <c r="QSD263" s="84"/>
      <c r="QSE263" s="84"/>
      <c r="QSF263" s="84"/>
      <c r="QSG263" s="84"/>
      <c r="QSH263" s="84"/>
      <c r="QSI263" s="84"/>
      <c r="QSJ263" s="84"/>
      <c r="QSK263" s="84"/>
      <c r="QSL263" s="84"/>
      <c r="QSM263" s="84"/>
      <c r="QSN263" s="84"/>
      <c r="QSO263" s="84"/>
      <c r="QSP263" s="84"/>
      <c r="QSQ263" s="84"/>
      <c r="QSR263" s="84"/>
      <c r="QSS263" s="84"/>
      <c r="QST263" s="84"/>
      <c r="QSU263" s="84"/>
      <c r="QSV263" s="84"/>
      <c r="QSW263" s="84"/>
      <c r="QSX263" s="84"/>
      <c r="QSY263" s="84"/>
      <c r="QSZ263" s="84"/>
      <c r="QTA263" s="84"/>
      <c r="QTB263" s="84"/>
      <c r="QTC263" s="84"/>
      <c r="QTD263" s="84"/>
      <c r="QTE263" s="84"/>
      <c r="QTF263" s="84"/>
      <c r="QTG263" s="84"/>
      <c r="QTH263" s="84"/>
      <c r="QTI263" s="84"/>
      <c r="QTJ263" s="84"/>
      <c r="QTK263" s="84"/>
      <c r="QTL263" s="84"/>
      <c r="QTM263" s="84"/>
      <c r="QTN263" s="84"/>
      <c r="QTO263" s="84"/>
      <c r="QTP263" s="84"/>
      <c r="QTQ263" s="84"/>
      <c r="QTR263" s="84"/>
      <c r="QTS263" s="84"/>
      <c r="QTT263" s="84"/>
      <c r="QTU263" s="84"/>
      <c r="QTV263" s="84"/>
      <c r="QTW263" s="84"/>
      <c r="QTX263" s="84"/>
      <c r="QTY263" s="84"/>
      <c r="QTZ263" s="84"/>
      <c r="QUA263" s="84"/>
      <c r="QUB263" s="84"/>
      <c r="QUC263" s="84"/>
      <c r="QUD263" s="84"/>
      <c r="QUE263" s="84"/>
      <c r="QUF263" s="84"/>
      <c r="QUG263" s="84"/>
      <c r="QUH263" s="84"/>
      <c r="QUI263" s="84"/>
      <c r="QUJ263" s="84"/>
      <c r="QUK263" s="84"/>
      <c r="QUL263" s="84"/>
      <c r="QUM263" s="84"/>
      <c r="QUN263" s="84"/>
      <c r="QUO263" s="84"/>
      <c r="QUP263" s="84"/>
      <c r="QUQ263" s="84"/>
      <c r="QUR263" s="84"/>
      <c r="QUS263" s="84"/>
      <c r="QUT263" s="84"/>
      <c r="QUU263" s="84"/>
      <c r="QUV263" s="84"/>
      <c r="QUW263" s="84"/>
      <c r="QUX263" s="84"/>
      <c r="QUY263" s="84"/>
      <c r="QUZ263" s="84"/>
      <c r="QVA263" s="84"/>
      <c r="QVB263" s="84"/>
      <c r="QVC263" s="84"/>
      <c r="QVD263" s="84"/>
      <c r="QVE263" s="84"/>
      <c r="QVF263" s="84"/>
      <c r="QVG263" s="84"/>
      <c r="QVH263" s="84"/>
      <c r="QVI263" s="84"/>
      <c r="QVJ263" s="84"/>
      <c r="QVK263" s="84"/>
      <c r="QVL263" s="84"/>
      <c r="QVM263" s="84"/>
      <c r="QVN263" s="84"/>
      <c r="QVO263" s="84"/>
      <c r="QVP263" s="84"/>
      <c r="QVQ263" s="84"/>
      <c r="QVR263" s="84"/>
      <c r="QVS263" s="84"/>
      <c r="QVT263" s="84"/>
      <c r="QVU263" s="84"/>
      <c r="QVV263" s="84"/>
      <c r="QVW263" s="84"/>
      <c r="QVX263" s="84"/>
      <c r="QVY263" s="84"/>
      <c r="QVZ263" s="84"/>
      <c r="QWA263" s="84"/>
      <c r="QWB263" s="84"/>
      <c r="QWC263" s="84"/>
      <c r="QWD263" s="84"/>
      <c r="QWE263" s="84"/>
      <c r="QWF263" s="84"/>
      <c r="QWG263" s="84"/>
      <c r="QWH263" s="84"/>
      <c r="QWI263" s="84"/>
      <c r="QWJ263" s="84"/>
      <c r="QWK263" s="84"/>
      <c r="QWL263" s="84"/>
      <c r="QWM263" s="84"/>
      <c r="QWN263" s="84"/>
      <c r="QWO263" s="84"/>
      <c r="QWP263" s="84"/>
      <c r="QWQ263" s="84"/>
      <c r="QWR263" s="84"/>
      <c r="QWS263" s="84"/>
      <c r="QWT263" s="84"/>
      <c r="QWU263" s="84"/>
      <c r="QWV263" s="84"/>
      <c r="QWW263" s="84"/>
      <c r="QWX263" s="84"/>
      <c r="QWY263" s="84"/>
      <c r="QWZ263" s="84"/>
      <c r="QXA263" s="84"/>
      <c r="QXB263" s="84"/>
      <c r="QXC263" s="84"/>
      <c r="QXD263" s="84"/>
      <c r="QXE263" s="84"/>
      <c r="QXF263" s="84"/>
      <c r="QXG263" s="84"/>
      <c r="QXH263" s="84"/>
      <c r="QXI263" s="84"/>
      <c r="QXJ263" s="84"/>
      <c r="QXK263" s="84"/>
      <c r="QXL263" s="84"/>
      <c r="QXM263" s="84"/>
      <c r="QXN263" s="84"/>
      <c r="QXO263" s="84"/>
      <c r="QXP263" s="84"/>
      <c r="QXQ263" s="84"/>
      <c r="QXR263" s="84"/>
      <c r="QXS263" s="84"/>
      <c r="QXT263" s="84"/>
      <c r="QXU263" s="84"/>
      <c r="QXV263" s="84"/>
      <c r="QXW263" s="84"/>
      <c r="QXX263" s="84"/>
      <c r="QXY263" s="84"/>
      <c r="QXZ263" s="84"/>
      <c r="QYA263" s="84"/>
      <c r="QYB263" s="84"/>
      <c r="QYC263" s="84"/>
      <c r="QYD263" s="84"/>
      <c r="QYE263" s="84"/>
      <c r="QYF263" s="84"/>
      <c r="QYG263" s="84"/>
      <c r="QYH263" s="84"/>
      <c r="QYI263" s="84"/>
      <c r="QYJ263" s="84"/>
      <c r="QYK263" s="84"/>
      <c r="QYL263" s="84"/>
      <c r="QYM263" s="84"/>
      <c r="QYN263" s="84"/>
      <c r="QYO263" s="84"/>
      <c r="QYP263" s="84"/>
      <c r="QYQ263" s="84"/>
      <c r="QYR263" s="84"/>
      <c r="QYS263" s="84"/>
      <c r="QYT263" s="84"/>
      <c r="QYU263" s="84"/>
      <c r="QYV263" s="84"/>
      <c r="QYW263" s="84"/>
      <c r="QYX263" s="84"/>
      <c r="QYY263" s="84"/>
      <c r="QYZ263" s="84"/>
      <c r="QZA263" s="84"/>
      <c r="QZB263" s="84"/>
      <c r="QZC263" s="84"/>
      <c r="QZD263" s="84"/>
      <c r="QZE263" s="84"/>
      <c r="QZF263" s="84"/>
      <c r="QZG263" s="84"/>
      <c r="QZH263" s="84"/>
      <c r="QZI263" s="84"/>
      <c r="QZJ263" s="84"/>
      <c r="QZK263" s="84"/>
      <c r="QZL263" s="84"/>
      <c r="QZM263" s="84"/>
      <c r="QZN263" s="84"/>
      <c r="QZO263" s="84"/>
      <c r="QZP263" s="84"/>
      <c r="QZQ263" s="84"/>
      <c r="QZR263" s="84"/>
      <c r="QZS263" s="84"/>
      <c r="QZT263" s="84"/>
      <c r="QZU263" s="84"/>
      <c r="QZV263" s="84"/>
      <c r="QZW263" s="84"/>
      <c r="QZX263" s="84"/>
      <c r="QZY263" s="84"/>
      <c r="QZZ263" s="84"/>
      <c r="RAA263" s="84"/>
      <c r="RAB263" s="84"/>
      <c r="RAC263" s="84"/>
      <c r="RAD263" s="84"/>
      <c r="RAE263" s="84"/>
      <c r="RAF263" s="84"/>
      <c r="RAG263" s="84"/>
      <c r="RAH263" s="84"/>
      <c r="RAI263" s="84"/>
      <c r="RAJ263" s="84"/>
      <c r="RAK263" s="84"/>
      <c r="RAL263" s="84"/>
      <c r="RAM263" s="84"/>
      <c r="RAN263" s="84"/>
      <c r="RAO263" s="84"/>
      <c r="RAP263" s="84"/>
      <c r="RAQ263" s="84"/>
      <c r="RAR263" s="84"/>
      <c r="RAS263" s="84"/>
      <c r="RAT263" s="84"/>
      <c r="RAU263" s="84"/>
      <c r="RAV263" s="84"/>
      <c r="RAW263" s="84"/>
      <c r="RAX263" s="84"/>
      <c r="RAY263" s="84"/>
      <c r="RAZ263" s="84"/>
      <c r="RBA263" s="84"/>
      <c r="RBB263" s="84"/>
      <c r="RBC263" s="84"/>
      <c r="RBD263" s="84"/>
      <c r="RBE263" s="84"/>
      <c r="RBF263" s="84"/>
      <c r="RBG263" s="84"/>
      <c r="RBH263" s="84"/>
      <c r="RBI263" s="84"/>
      <c r="RBJ263" s="84"/>
      <c r="RBK263" s="84"/>
      <c r="RBL263" s="84"/>
      <c r="RBM263" s="84"/>
      <c r="RBN263" s="84"/>
      <c r="RBO263" s="84"/>
      <c r="RBP263" s="84"/>
      <c r="RBQ263" s="84"/>
      <c r="RBR263" s="84"/>
      <c r="RBS263" s="84"/>
      <c r="RBT263" s="84"/>
      <c r="RBU263" s="84"/>
      <c r="RBV263" s="84"/>
      <c r="RBW263" s="84"/>
      <c r="RBX263" s="84"/>
      <c r="RBY263" s="84"/>
      <c r="RBZ263" s="84"/>
      <c r="RCA263" s="84"/>
      <c r="RCB263" s="84"/>
      <c r="RCC263" s="84"/>
      <c r="RCD263" s="84"/>
      <c r="RCE263" s="84"/>
      <c r="RCF263" s="84"/>
      <c r="RCG263" s="84"/>
      <c r="RCH263" s="84"/>
      <c r="RCI263" s="84"/>
      <c r="RCJ263" s="84"/>
      <c r="RCK263" s="84"/>
      <c r="RCL263" s="84"/>
      <c r="RCM263" s="84"/>
      <c r="RCN263" s="84"/>
      <c r="RCO263" s="84"/>
      <c r="RCP263" s="84"/>
      <c r="RCQ263" s="84"/>
      <c r="RCR263" s="84"/>
      <c r="RCS263" s="84"/>
      <c r="RCT263" s="84"/>
      <c r="RCU263" s="84"/>
      <c r="RCV263" s="84"/>
      <c r="RCW263" s="84"/>
      <c r="RCX263" s="84"/>
      <c r="RCY263" s="84"/>
      <c r="RCZ263" s="84"/>
      <c r="RDA263" s="84"/>
      <c r="RDB263" s="84"/>
      <c r="RDC263" s="84"/>
      <c r="RDD263" s="84"/>
      <c r="RDE263" s="84"/>
      <c r="RDF263" s="84"/>
      <c r="RDG263" s="84"/>
      <c r="RDH263" s="84"/>
      <c r="RDI263" s="84"/>
      <c r="RDJ263" s="84"/>
      <c r="RDK263" s="84"/>
      <c r="RDL263" s="84"/>
      <c r="RDM263" s="84"/>
      <c r="RDN263" s="84"/>
      <c r="RDO263" s="84"/>
      <c r="RDP263" s="84"/>
      <c r="RDQ263" s="84"/>
      <c r="RDR263" s="84"/>
      <c r="RDS263" s="84"/>
      <c r="RDT263" s="84"/>
      <c r="RDU263" s="84"/>
      <c r="RDV263" s="84"/>
      <c r="RDW263" s="84"/>
      <c r="RDX263" s="84"/>
      <c r="RDY263" s="84"/>
      <c r="RDZ263" s="84"/>
      <c r="REA263" s="84"/>
      <c r="REB263" s="84"/>
      <c r="REC263" s="84"/>
      <c r="RED263" s="84"/>
      <c r="REE263" s="84"/>
      <c r="REF263" s="84"/>
      <c r="REG263" s="84"/>
      <c r="REH263" s="84"/>
      <c r="REI263" s="84"/>
      <c r="REJ263" s="84"/>
      <c r="REK263" s="84"/>
      <c r="REL263" s="84"/>
      <c r="REM263" s="84"/>
      <c r="REN263" s="84"/>
      <c r="REO263" s="84"/>
      <c r="REP263" s="84"/>
      <c r="REQ263" s="84"/>
      <c r="RER263" s="84"/>
      <c r="RES263" s="84"/>
      <c r="RET263" s="84"/>
      <c r="REU263" s="84"/>
      <c r="REV263" s="84"/>
      <c r="REW263" s="84"/>
      <c r="REX263" s="84"/>
      <c r="REY263" s="84"/>
      <c r="REZ263" s="84"/>
      <c r="RFA263" s="84"/>
      <c r="RFB263" s="84"/>
      <c r="RFC263" s="84"/>
      <c r="RFD263" s="84"/>
      <c r="RFE263" s="84"/>
      <c r="RFF263" s="84"/>
      <c r="RFG263" s="84"/>
      <c r="RFH263" s="84"/>
      <c r="RFI263" s="84"/>
      <c r="RFJ263" s="84"/>
      <c r="RFK263" s="84"/>
      <c r="RFL263" s="84"/>
      <c r="RFM263" s="84"/>
      <c r="RFN263" s="84"/>
      <c r="RFO263" s="84"/>
      <c r="RFP263" s="84"/>
      <c r="RFQ263" s="84"/>
      <c r="RFR263" s="84"/>
      <c r="RFS263" s="84"/>
      <c r="RFT263" s="84"/>
      <c r="RFU263" s="84"/>
      <c r="RFV263" s="84"/>
      <c r="RFW263" s="84"/>
      <c r="RFX263" s="84"/>
      <c r="RFY263" s="84"/>
      <c r="RFZ263" s="84"/>
      <c r="RGA263" s="84"/>
      <c r="RGB263" s="84"/>
      <c r="RGC263" s="84"/>
      <c r="RGD263" s="84"/>
      <c r="RGE263" s="84"/>
      <c r="RGF263" s="84"/>
      <c r="RGG263" s="84"/>
      <c r="RGH263" s="84"/>
      <c r="RGI263" s="84"/>
      <c r="RGJ263" s="84"/>
      <c r="RGK263" s="84"/>
      <c r="RGL263" s="84"/>
      <c r="RGM263" s="84"/>
      <c r="RGN263" s="84"/>
      <c r="RGO263" s="84"/>
      <c r="RGP263" s="84"/>
      <c r="RGQ263" s="84"/>
      <c r="RGR263" s="84"/>
      <c r="RGS263" s="84"/>
      <c r="RGT263" s="84"/>
      <c r="RGU263" s="84"/>
      <c r="RGV263" s="84"/>
      <c r="RGW263" s="84"/>
      <c r="RGX263" s="84"/>
      <c r="RGY263" s="84"/>
      <c r="RGZ263" s="84"/>
      <c r="RHA263" s="84"/>
      <c r="RHB263" s="84"/>
      <c r="RHC263" s="84"/>
      <c r="RHD263" s="84"/>
      <c r="RHE263" s="84"/>
      <c r="RHF263" s="84"/>
      <c r="RHG263" s="84"/>
      <c r="RHH263" s="84"/>
      <c r="RHI263" s="84"/>
      <c r="RHJ263" s="84"/>
      <c r="RHK263" s="84"/>
      <c r="RHL263" s="84"/>
      <c r="RHM263" s="84"/>
      <c r="RHN263" s="84"/>
      <c r="RHO263" s="84"/>
      <c r="RHP263" s="84"/>
      <c r="RHQ263" s="84"/>
      <c r="RHR263" s="84"/>
      <c r="RHS263" s="84"/>
      <c r="RHT263" s="84"/>
      <c r="RHU263" s="84"/>
      <c r="RHV263" s="84"/>
      <c r="RHW263" s="84"/>
      <c r="RHX263" s="84"/>
      <c r="RHY263" s="84"/>
      <c r="RHZ263" s="84"/>
      <c r="RIA263" s="84"/>
      <c r="RIB263" s="84"/>
      <c r="RIC263" s="84"/>
      <c r="RID263" s="84"/>
      <c r="RIE263" s="84"/>
      <c r="RIF263" s="84"/>
      <c r="RIG263" s="84"/>
      <c r="RIH263" s="84"/>
      <c r="RII263" s="84"/>
      <c r="RIJ263" s="84"/>
      <c r="RIK263" s="84"/>
      <c r="RIL263" s="84"/>
      <c r="RIM263" s="84"/>
      <c r="RIN263" s="84"/>
      <c r="RIO263" s="84"/>
      <c r="RIP263" s="84"/>
      <c r="RIQ263" s="84"/>
      <c r="RIR263" s="84"/>
      <c r="RIS263" s="84"/>
      <c r="RIT263" s="84"/>
      <c r="RIU263" s="84"/>
      <c r="RIV263" s="84"/>
      <c r="RIW263" s="84"/>
      <c r="RIX263" s="84"/>
      <c r="RIY263" s="84"/>
      <c r="RIZ263" s="84"/>
      <c r="RJA263" s="84"/>
      <c r="RJB263" s="84"/>
      <c r="RJC263" s="84"/>
      <c r="RJD263" s="84"/>
      <c r="RJE263" s="84"/>
      <c r="RJF263" s="84"/>
      <c r="RJG263" s="84"/>
      <c r="RJH263" s="84"/>
      <c r="RJI263" s="84"/>
      <c r="RJJ263" s="84"/>
      <c r="RJK263" s="84"/>
      <c r="RJL263" s="84"/>
      <c r="RJM263" s="84"/>
      <c r="RJN263" s="84"/>
      <c r="RJO263" s="84"/>
      <c r="RJP263" s="84"/>
      <c r="RJQ263" s="84"/>
      <c r="RJR263" s="84"/>
      <c r="RJS263" s="84"/>
      <c r="RJT263" s="84"/>
      <c r="RJU263" s="84"/>
      <c r="RJV263" s="84"/>
      <c r="RJW263" s="84"/>
      <c r="RJX263" s="84"/>
      <c r="RJY263" s="84"/>
      <c r="RJZ263" s="84"/>
      <c r="RKA263" s="84"/>
      <c r="RKB263" s="84"/>
      <c r="RKC263" s="84"/>
      <c r="RKD263" s="84"/>
      <c r="RKE263" s="84"/>
      <c r="RKF263" s="84"/>
      <c r="RKG263" s="84"/>
      <c r="RKH263" s="84"/>
      <c r="RKI263" s="84"/>
      <c r="RKJ263" s="84"/>
      <c r="RKK263" s="84"/>
      <c r="RKL263" s="84"/>
      <c r="RKM263" s="84"/>
      <c r="RKN263" s="84"/>
      <c r="RKO263" s="84"/>
      <c r="RKP263" s="84"/>
      <c r="RKQ263" s="84"/>
      <c r="RKR263" s="84"/>
      <c r="RKS263" s="84"/>
      <c r="RKT263" s="84"/>
      <c r="RKU263" s="84"/>
      <c r="RKV263" s="84"/>
      <c r="RKW263" s="84"/>
      <c r="RKX263" s="84"/>
      <c r="RKY263" s="84"/>
      <c r="RKZ263" s="84"/>
      <c r="RLA263" s="84"/>
      <c r="RLB263" s="84"/>
      <c r="RLC263" s="84"/>
      <c r="RLD263" s="84"/>
      <c r="RLE263" s="84"/>
      <c r="RLF263" s="84"/>
      <c r="RLG263" s="84"/>
      <c r="RLH263" s="84"/>
      <c r="RLI263" s="84"/>
      <c r="RLJ263" s="84"/>
      <c r="RLK263" s="84"/>
      <c r="RLL263" s="84"/>
      <c r="RLM263" s="84"/>
      <c r="RLN263" s="84"/>
      <c r="RLO263" s="84"/>
      <c r="RLP263" s="84"/>
      <c r="RLQ263" s="84"/>
      <c r="RLR263" s="84"/>
      <c r="RLS263" s="84"/>
      <c r="RLT263" s="84"/>
      <c r="RLU263" s="84"/>
      <c r="RLV263" s="84"/>
      <c r="RLW263" s="84"/>
      <c r="RLX263" s="84"/>
      <c r="RLY263" s="84"/>
      <c r="RLZ263" s="84"/>
      <c r="RMA263" s="84"/>
      <c r="RMB263" s="84"/>
      <c r="RMC263" s="84"/>
      <c r="RMD263" s="84"/>
      <c r="RME263" s="84"/>
      <c r="RMF263" s="84"/>
      <c r="RMG263" s="84"/>
      <c r="RMH263" s="84"/>
      <c r="RMI263" s="84"/>
      <c r="RMJ263" s="84"/>
      <c r="RMK263" s="84"/>
      <c r="RML263" s="84"/>
      <c r="RMM263" s="84"/>
      <c r="RMN263" s="84"/>
      <c r="RMO263" s="84"/>
      <c r="RMP263" s="84"/>
      <c r="RMQ263" s="84"/>
      <c r="RMR263" s="84"/>
      <c r="RMS263" s="84"/>
      <c r="RMT263" s="84"/>
      <c r="RMU263" s="84"/>
      <c r="RMV263" s="84"/>
      <c r="RMW263" s="84"/>
      <c r="RMX263" s="84"/>
      <c r="RMY263" s="84"/>
      <c r="RMZ263" s="84"/>
      <c r="RNA263" s="84"/>
      <c r="RNB263" s="84"/>
      <c r="RNC263" s="84"/>
      <c r="RND263" s="84"/>
      <c r="RNE263" s="84"/>
      <c r="RNF263" s="84"/>
      <c r="RNG263" s="84"/>
      <c r="RNH263" s="84"/>
      <c r="RNI263" s="84"/>
      <c r="RNJ263" s="84"/>
      <c r="RNK263" s="84"/>
      <c r="RNL263" s="84"/>
      <c r="RNM263" s="84"/>
      <c r="RNN263" s="84"/>
      <c r="RNO263" s="84"/>
      <c r="RNP263" s="84"/>
      <c r="RNQ263" s="84"/>
      <c r="RNR263" s="84"/>
      <c r="RNS263" s="84"/>
      <c r="RNT263" s="84"/>
      <c r="RNU263" s="84"/>
      <c r="RNV263" s="84"/>
      <c r="RNW263" s="84"/>
      <c r="RNX263" s="84"/>
      <c r="RNY263" s="84"/>
      <c r="RNZ263" s="84"/>
      <c r="ROA263" s="84"/>
      <c r="ROB263" s="84"/>
      <c r="ROC263" s="84"/>
      <c r="ROD263" s="84"/>
      <c r="ROE263" s="84"/>
      <c r="ROF263" s="84"/>
      <c r="ROG263" s="84"/>
      <c r="ROH263" s="84"/>
      <c r="ROI263" s="84"/>
      <c r="ROJ263" s="84"/>
      <c r="ROK263" s="84"/>
      <c r="ROL263" s="84"/>
      <c r="ROM263" s="84"/>
      <c r="RON263" s="84"/>
      <c r="ROO263" s="84"/>
      <c r="ROP263" s="84"/>
      <c r="ROQ263" s="84"/>
      <c r="ROR263" s="84"/>
      <c r="ROS263" s="84"/>
      <c r="ROT263" s="84"/>
      <c r="ROU263" s="84"/>
      <c r="ROV263" s="84"/>
      <c r="ROW263" s="84"/>
      <c r="ROX263" s="84"/>
      <c r="ROY263" s="84"/>
      <c r="ROZ263" s="84"/>
      <c r="RPA263" s="84"/>
      <c r="RPB263" s="84"/>
      <c r="RPC263" s="84"/>
      <c r="RPD263" s="84"/>
      <c r="RPE263" s="84"/>
      <c r="RPF263" s="84"/>
      <c r="RPG263" s="84"/>
      <c r="RPH263" s="84"/>
      <c r="RPI263" s="84"/>
      <c r="RPJ263" s="84"/>
      <c r="RPK263" s="84"/>
      <c r="RPL263" s="84"/>
      <c r="RPM263" s="84"/>
      <c r="RPN263" s="84"/>
      <c r="RPO263" s="84"/>
      <c r="RPP263" s="84"/>
      <c r="RPQ263" s="84"/>
      <c r="RPR263" s="84"/>
      <c r="RPS263" s="84"/>
      <c r="RPT263" s="84"/>
      <c r="RPU263" s="84"/>
      <c r="RPV263" s="84"/>
      <c r="RPW263" s="84"/>
      <c r="RPX263" s="84"/>
      <c r="RPY263" s="84"/>
      <c r="RPZ263" s="84"/>
      <c r="RQA263" s="84"/>
      <c r="RQB263" s="84"/>
      <c r="RQC263" s="84"/>
      <c r="RQD263" s="84"/>
      <c r="RQE263" s="84"/>
      <c r="RQF263" s="84"/>
      <c r="RQG263" s="84"/>
      <c r="RQH263" s="84"/>
      <c r="RQI263" s="84"/>
      <c r="RQJ263" s="84"/>
      <c r="RQK263" s="84"/>
      <c r="RQL263" s="84"/>
      <c r="RQM263" s="84"/>
      <c r="RQN263" s="84"/>
      <c r="RQO263" s="84"/>
      <c r="RQP263" s="84"/>
      <c r="RQQ263" s="84"/>
      <c r="RQR263" s="84"/>
      <c r="RQS263" s="84"/>
      <c r="RQT263" s="84"/>
      <c r="RQU263" s="84"/>
      <c r="RQV263" s="84"/>
      <c r="RQW263" s="84"/>
      <c r="RQX263" s="84"/>
      <c r="RQY263" s="84"/>
      <c r="RQZ263" s="84"/>
      <c r="RRA263" s="84"/>
      <c r="RRB263" s="84"/>
      <c r="RRC263" s="84"/>
      <c r="RRD263" s="84"/>
      <c r="RRE263" s="84"/>
      <c r="RRF263" s="84"/>
      <c r="RRG263" s="84"/>
      <c r="RRH263" s="84"/>
      <c r="RRI263" s="84"/>
      <c r="RRJ263" s="84"/>
      <c r="RRK263" s="84"/>
      <c r="RRL263" s="84"/>
      <c r="RRM263" s="84"/>
      <c r="RRN263" s="84"/>
      <c r="RRO263" s="84"/>
      <c r="RRP263" s="84"/>
      <c r="RRQ263" s="84"/>
      <c r="RRR263" s="84"/>
      <c r="RRS263" s="84"/>
      <c r="RRT263" s="84"/>
      <c r="RRU263" s="84"/>
      <c r="RRV263" s="84"/>
      <c r="RRW263" s="84"/>
      <c r="RRX263" s="84"/>
      <c r="RRY263" s="84"/>
      <c r="RRZ263" s="84"/>
      <c r="RSA263" s="84"/>
      <c r="RSB263" s="84"/>
      <c r="RSC263" s="84"/>
      <c r="RSD263" s="84"/>
      <c r="RSE263" s="84"/>
      <c r="RSF263" s="84"/>
      <c r="RSG263" s="84"/>
      <c r="RSH263" s="84"/>
      <c r="RSI263" s="84"/>
      <c r="RSJ263" s="84"/>
      <c r="RSK263" s="84"/>
      <c r="RSL263" s="84"/>
      <c r="RSM263" s="84"/>
      <c r="RSN263" s="84"/>
      <c r="RSO263" s="84"/>
      <c r="RSP263" s="84"/>
      <c r="RSQ263" s="84"/>
      <c r="RSR263" s="84"/>
      <c r="RSS263" s="84"/>
      <c r="RST263" s="84"/>
      <c r="RSU263" s="84"/>
      <c r="RSV263" s="84"/>
      <c r="RSW263" s="84"/>
      <c r="RSX263" s="84"/>
      <c r="RSY263" s="84"/>
      <c r="RSZ263" s="84"/>
      <c r="RTA263" s="84"/>
      <c r="RTB263" s="84"/>
      <c r="RTC263" s="84"/>
      <c r="RTD263" s="84"/>
      <c r="RTE263" s="84"/>
      <c r="RTF263" s="84"/>
      <c r="RTG263" s="84"/>
      <c r="RTH263" s="84"/>
      <c r="RTI263" s="84"/>
      <c r="RTJ263" s="84"/>
      <c r="RTK263" s="84"/>
      <c r="RTL263" s="84"/>
      <c r="RTM263" s="84"/>
      <c r="RTN263" s="84"/>
      <c r="RTO263" s="84"/>
      <c r="RTP263" s="84"/>
      <c r="RTQ263" s="84"/>
      <c r="RTR263" s="84"/>
      <c r="RTS263" s="84"/>
      <c r="RTT263" s="84"/>
      <c r="RTU263" s="84"/>
      <c r="RTV263" s="84"/>
      <c r="RTW263" s="84"/>
      <c r="RTX263" s="84"/>
      <c r="RTY263" s="84"/>
      <c r="RTZ263" s="84"/>
      <c r="RUA263" s="84"/>
      <c r="RUB263" s="84"/>
      <c r="RUC263" s="84"/>
      <c r="RUD263" s="84"/>
      <c r="RUE263" s="84"/>
      <c r="RUF263" s="84"/>
      <c r="RUG263" s="84"/>
      <c r="RUH263" s="84"/>
      <c r="RUI263" s="84"/>
      <c r="RUJ263" s="84"/>
      <c r="RUK263" s="84"/>
      <c r="RUL263" s="84"/>
      <c r="RUM263" s="84"/>
      <c r="RUN263" s="84"/>
      <c r="RUO263" s="84"/>
      <c r="RUP263" s="84"/>
      <c r="RUQ263" s="84"/>
      <c r="RUR263" s="84"/>
      <c r="RUS263" s="84"/>
      <c r="RUT263" s="84"/>
      <c r="RUU263" s="84"/>
      <c r="RUV263" s="84"/>
      <c r="RUW263" s="84"/>
      <c r="RUX263" s="84"/>
      <c r="RUY263" s="84"/>
      <c r="RUZ263" s="84"/>
      <c r="RVA263" s="84"/>
      <c r="RVB263" s="84"/>
      <c r="RVC263" s="84"/>
      <c r="RVD263" s="84"/>
      <c r="RVE263" s="84"/>
      <c r="RVF263" s="84"/>
      <c r="RVG263" s="84"/>
      <c r="RVH263" s="84"/>
      <c r="RVI263" s="84"/>
      <c r="RVJ263" s="84"/>
      <c r="RVK263" s="84"/>
      <c r="RVL263" s="84"/>
      <c r="RVM263" s="84"/>
      <c r="RVN263" s="84"/>
      <c r="RVO263" s="84"/>
      <c r="RVP263" s="84"/>
      <c r="RVQ263" s="84"/>
      <c r="RVR263" s="84"/>
      <c r="RVS263" s="84"/>
      <c r="RVT263" s="84"/>
      <c r="RVU263" s="84"/>
      <c r="RVV263" s="84"/>
      <c r="RVW263" s="84"/>
      <c r="RVX263" s="84"/>
      <c r="RVY263" s="84"/>
      <c r="RVZ263" s="84"/>
      <c r="RWA263" s="84"/>
      <c r="RWB263" s="84"/>
      <c r="RWC263" s="84"/>
      <c r="RWD263" s="84"/>
      <c r="RWE263" s="84"/>
      <c r="RWF263" s="84"/>
      <c r="RWG263" s="84"/>
      <c r="RWH263" s="84"/>
      <c r="RWI263" s="84"/>
      <c r="RWJ263" s="84"/>
      <c r="RWK263" s="84"/>
      <c r="RWL263" s="84"/>
      <c r="RWM263" s="84"/>
      <c r="RWN263" s="84"/>
      <c r="RWO263" s="84"/>
      <c r="RWP263" s="84"/>
      <c r="RWQ263" s="84"/>
      <c r="RWR263" s="84"/>
      <c r="RWS263" s="84"/>
      <c r="RWT263" s="84"/>
      <c r="RWU263" s="84"/>
      <c r="RWV263" s="84"/>
      <c r="RWW263" s="84"/>
      <c r="RWX263" s="84"/>
      <c r="RWY263" s="84"/>
      <c r="RWZ263" s="84"/>
      <c r="RXA263" s="84"/>
      <c r="RXB263" s="84"/>
      <c r="RXC263" s="84"/>
      <c r="RXD263" s="84"/>
      <c r="RXE263" s="84"/>
      <c r="RXF263" s="84"/>
      <c r="RXG263" s="84"/>
      <c r="RXH263" s="84"/>
      <c r="RXI263" s="84"/>
      <c r="RXJ263" s="84"/>
      <c r="RXK263" s="84"/>
      <c r="RXL263" s="84"/>
      <c r="RXM263" s="84"/>
      <c r="RXN263" s="84"/>
      <c r="RXO263" s="84"/>
      <c r="RXP263" s="84"/>
      <c r="RXQ263" s="84"/>
      <c r="RXR263" s="84"/>
      <c r="RXS263" s="84"/>
      <c r="RXT263" s="84"/>
      <c r="RXU263" s="84"/>
      <c r="RXV263" s="84"/>
      <c r="RXW263" s="84"/>
      <c r="RXX263" s="84"/>
      <c r="RXY263" s="84"/>
      <c r="RXZ263" s="84"/>
      <c r="RYA263" s="84"/>
      <c r="RYB263" s="84"/>
      <c r="RYC263" s="84"/>
      <c r="RYD263" s="84"/>
      <c r="RYE263" s="84"/>
      <c r="RYF263" s="84"/>
      <c r="RYG263" s="84"/>
      <c r="RYH263" s="84"/>
      <c r="RYI263" s="84"/>
      <c r="RYJ263" s="84"/>
      <c r="RYK263" s="84"/>
      <c r="RYL263" s="84"/>
      <c r="RYM263" s="84"/>
      <c r="RYN263" s="84"/>
      <c r="RYO263" s="84"/>
      <c r="RYP263" s="84"/>
      <c r="RYQ263" s="84"/>
      <c r="RYR263" s="84"/>
      <c r="RYS263" s="84"/>
      <c r="RYT263" s="84"/>
      <c r="RYU263" s="84"/>
      <c r="RYV263" s="84"/>
      <c r="RYW263" s="84"/>
      <c r="RYX263" s="84"/>
      <c r="RYY263" s="84"/>
      <c r="RYZ263" s="84"/>
      <c r="RZA263" s="84"/>
      <c r="RZB263" s="84"/>
      <c r="RZC263" s="84"/>
      <c r="RZD263" s="84"/>
      <c r="RZE263" s="84"/>
      <c r="RZF263" s="84"/>
      <c r="RZG263" s="84"/>
      <c r="RZH263" s="84"/>
      <c r="RZI263" s="84"/>
      <c r="RZJ263" s="84"/>
      <c r="RZK263" s="84"/>
      <c r="RZL263" s="84"/>
      <c r="RZM263" s="84"/>
      <c r="RZN263" s="84"/>
      <c r="RZO263" s="84"/>
      <c r="RZP263" s="84"/>
      <c r="RZQ263" s="84"/>
      <c r="RZR263" s="84"/>
      <c r="RZS263" s="84"/>
      <c r="RZT263" s="84"/>
      <c r="RZU263" s="84"/>
      <c r="RZV263" s="84"/>
      <c r="RZW263" s="84"/>
      <c r="RZX263" s="84"/>
      <c r="RZY263" s="84"/>
      <c r="RZZ263" s="84"/>
      <c r="SAA263" s="84"/>
      <c r="SAB263" s="84"/>
      <c r="SAC263" s="84"/>
      <c r="SAD263" s="84"/>
      <c r="SAE263" s="84"/>
      <c r="SAF263" s="84"/>
      <c r="SAG263" s="84"/>
      <c r="SAH263" s="84"/>
      <c r="SAI263" s="84"/>
      <c r="SAJ263" s="84"/>
      <c r="SAK263" s="84"/>
      <c r="SAL263" s="84"/>
      <c r="SAM263" s="84"/>
      <c r="SAN263" s="84"/>
      <c r="SAO263" s="84"/>
      <c r="SAP263" s="84"/>
      <c r="SAQ263" s="84"/>
      <c r="SAR263" s="84"/>
      <c r="SAS263" s="84"/>
      <c r="SAT263" s="84"/>
      <c r="SAU263" s="84"/>
      <c r="SAV263" s="84"/>
      <c r="SAW263" s="84"/>
      <c r="SAX263" s="84"/>
      <c r="SAY263" s="84"/>
      <c r="SAZ263" s="84"/>
      <c r="SBA263" s="84"/>
      <c r="SBB263" s="84"/>
      <c r="SBC263" s="84"/>
      <c r="SBD263" s="84"/>
      <c r="SBE263" s="84"/>
      <c r="SBF263" s="84"/>
      <c r="SBG263" s="84"/>
      <c r="SBH263" s="84"/>
      <c r="SBI263" s="84"/>
      <c r="SBJ263" s="84"/>
      <c r="SBK263" s="84"/>
      <c r="SBL263" s="84"/>
      <c r="SBM263" s="84"/>
      <c r="SBN263" s="84"/>
      <c r="SBO263" s="84"/>
      <c r="SBP263" s="84"/>
      <c r="SBQ263" s="84"/>
      <c r="SBR263" s="84"/>
      <c r="SBS263" s="84"/>
      <c r="SBT263" s="84"/>
      <c r="SBU263" s="84"/>
      <c r="SBV263" s="84"/>
      <c r="SBW263" s="84"/>
      <c r="SBX263" s="84"/>
      <c r="SBY263" s="84"/>
      <c r="SBZ263" s="84"/>
      <c r="SCA263" s="84"/>
      <c r="SCB263" s="84"/>
      <c r="SCC263" s="84"/>
      <c r="SCD263" s="84"/>
      <c r="SCE263" s="84"/>
      <c r="SCF263" s="84"/>
      <c r="SCG263" s="84"/>
      <c r="SCH263" s="84"/>
      <c r="SCI263" s="84"/>
      <c r="SCJ263" s="84"/>
      <c r="SCK263" s="84"/>
      <c r="SCL263" s="84"/>
      <c r="SCM263" s="84"/>
      <c r="SCN263" s="84"/>
      <c r="SCO263" s="84"/>
      <c r="SCP263" s="84"/>
      <c r="SCQ263" s="84"/>
      <c r="SCR263" s="84"/>
      <c r="SCS263" s="84"/>
      <c r="SCT263" s="84"/>
      <c r="SCU263" s="84"/>
      <c r="SCV263" s="84"/>
      <c r="SCW263" s="84"/>
      <c r="SCX263" s="84"/>
      <c r="SCY263" s="84"/>
      <c r="SCZ263" s="84"/>
      <c r="SDA263" s="84"/>
      <c r="SDB263" s="84"/>
      <c r="SDC263" s="84"/>
      <c r="SDD263" s="84"/>
      <c r="SDE263" s="84"/>
      <c r="SDF263" s="84"/>
      <c r="SDG263" s="84"/>
      <c r="SDH263" s="84"/>
      <c r="SDI263" s="84"/>
      <c r="SDJ263" s="84"/>
      <c r="SDK263" s="84"/>
      <c r="SDL263" s="84"/>
      <c r="SDM263" s="84"/>
      <c r="SDN263" s="84"/>
      <c r="SDO263" s="84"/>
      <c r="SDP263" s="84"/>
      <c r="SDQ263" s="84"/>
      <c r="SDR263" s="84"/>
      <c r="SDS263" s="84"/>
      <c r="SDT263" s="84"/>
      <c r="SDU263" s="84"/>
      <c r="SDV263" s="84"/>
      <c r="SDW263" s="84"/>
      <c r="SDX263" s="84"/>
      <c r="SDY263" s="84"/>
      <c r="SDZ263" s="84"/>
      <c r="SEA263" s="84"/>
      <c r="SEB263" s="84"/>
      <c r="SEC263" s="84"/>
      <c r="SED263" s="84"/>
      <c r="SEE263" s="84"/>
      <c r="SEF263" s="84"/>
      <c r="SEG263" s="84"/>
      <c r="SEH263" s="84"/>
      <c r="SEI263" s="84"/>
      <c r="SEJ263" s="84"/>
      <c r="SEK263" s="84"/>
      <c r="SEL263" s="84"/>
      <c r="SEM263" s="84"/>
      <c r="SEN263" s="84"/>
      <c r="SEO263" s="84"/>
      <c r="SEP263" s="84"/>
      <c r="SEQ263" s="84"/>
      <c r="SER263" s="84"/>
      <c r="SES263" s="84"/>
      <c r="SET263" s="84"/>
      <c r="SEU263" s="84"/>
      <c r="SEV263" s="84"/>
      <c r="SEW263" s="84"/>
      <c r="SEX263" s="84"/>
      <c r="SEY263" s="84"/>
      <c r="SEZ263" s="84"/>
      <c r="SFA263" s="84"/>
      <c r="SFB263" s="84"/>
      <c r="SFC263" s="84"/>
      <c r="SFD263" s="84"/>
      <c r="SFE263" s="84"/>
      <c r="SFF263" s="84"/>
      <c r="SFG263" s="84"/>
      <c r="SFH263" s="84"/>
      <c r="SFI263" s="84"/>
      <c r="SFJ263" s="84"/>
      <c r="SFK263" s="84"/>
      <c r="SFL263" s="84"/>
      <c r="SFM263" s="84"/>
      <c r="SFN263" s="84"/>
      <c r="SFO263" s="84"/>
      <c r="SFP263" s="84"/>
      <c r="SFQ263" s="84"/>
      <c r="SFR263" s="84"/>
      <c r="SFS263" s="84"/>
      <c r="SFT263" s="84"/>
      <c r="SFU263" s="84"/>
      <c r="SFV263" s="84"/>
      <c r="SFW263" s="84"/>
      <c r="SFX263" s="84"/>
      <c r="SFY263" s="84"/>
      <c r="SFZ263" s="84"/>
      <c r="SGA263" s="84"/>
      <c r="SGB263" s="84"/>
      <c r="SGC263" s="84"/>
      <c r="SGD263" s="84"/>
      <c r="SGE263" s="84"/>
      <c r="SGF263" s="84"/>
      <c r="SGG263" s="84"/>
      <c r="SGH263" s="84"/>
      <c r="SGI263" s="84"/>
      <c r="SGJ263" s="84"/>
      <c r="SGK263" s="84"/>
      <c r="SGL263" s="84"/>
      <c r="SGM263" s="84"/>
      <c r="SGN263" s="84"/>
      <c r="SGO263" s="84"/>
      <c r="SGP263" s="84"/>
      <c r="SGQ263" s="84"/>
      <c r="SGR263" s="84"/>
      <c r="SGS263" s="84"/>
      <c r="SGT263" s="84"/>
      <c r="SGU263" s="84"/>
      <c r="SGV263" s="84"/>
      <c r="SGW263" s="84"/>
      <c r="SGX263" s="84"/>
      <c r="SGY263" s="84"/>
      <c r="SGZ263" s="84"/>
      <c r="SHA263" s="84"/>
      <c r="SHB263" s="84"/>
      <c r="SHC263" s="84"/>
      <c r="SHD263" s="84"/>
      <c r="SHE263" s="84"/>
      <c r="SHF263" s="84"/>
      <c r="SHG263" s="84"/>
      <c r="SHH263" s="84"/>
      <c r="SHI263" s="84"/>
      <c r="SHJ263" s="84"/>
      <c r="SHK263" s="84"/>
      <c r="SHL263" s="84"/>
      <c r="SHM263" s="84"/>
      <c r="SHN263" s="84"/>
      <c r="SHO263" s="84"/>
      <c r="SHP263" s="84"/>
      <c r="SHQ263" s="84"/>
      <c r="SHR263" s="84"/>
      <c r="SHS263" s="84"/>
      <c r="SHT263" s="84"/>
      <c r="SHU263" s="84"/>
      <c r="SHV263" s="84"/>
      <c r="SHW263" s="84"/>
      <c r="SHX263" s="84"/>
      <c r="SHY263" s="84"/>
      <c r="SHZ263" s="84"/>
      <c r="SIA263" s="84"/>
      <c r="SIB263" s="84"/>
      <c r="SIC263" s="84"/>
      <c r="SID263" s="84"/>
      <c r="SIE263" s="84"/>
      <c r="SIF263" s="84"/>
      <c r="SIG263" s="84"/>
      <c r="SIH263" s="84"/>
      <c r="SII263" s="84"/>
      <c r="SIJ263" s="84"/>
      <c r="SIK263" s="84"/>
      <c r="SIL263" s="84"/>
      <c r="SIM263" s="84"/>
      <c r="SIN263" s="84"/>
      <c r="SIO263" s="84"/>
      <c r="SIP263" s="84"/>
      <c r="SIQ263" s="84"/>
      <c r="SIR263" s="84"/>
      <c r="SIS263" s="84"/>
      <c r="SIT263" s="84"/>
      <c r="SIU263" s="84"/>
      <c r="SIV263" s="84"/>
      <c r="SIW263" s="84"/>
      <c r="SIX263" s="84"/>
      <c r="SIY263" s="84"/>
      <c r="SIZ263" s="84"/>
      <c r="SJA263" s="84"/>
      <c r="SJB263" s="84"/>
      <c r="SJC263" s="84"/>
      <c r="SJD263" s="84"/>
      <c r="SJE263" s="84"/>
      <c r="SJF263" s="84"/>
      <c r="SJG263" s="84"/>
      <c r="SJH263" s="84"/>
      <c r="SJI263" s="84"/>
      <c r="SJJ263" s="84"/>
      <c r="SJK263" s="84"/>
      <c r="SJL263" s="84"/>
      <c r="SJM263" s="84"/>
      <c r="SJN263" s="84"/>
      <c r="SJO263" s="84"/>
      <c r="SJP263" s="84"/>
      <c r="SJQ263" s="84"/>
      <c r="SJR263" s="84"/>
      <c r="SJS263" s="84"/>
      <c r="SJT263" s="84"/>
      <c r="SJU263" s="84"/>
      <c r="SJV263" s="84"/>
      <c r="SJW263" s="84"/>
      <c r="SJX263" s="84"/>
      <c r="SJY263" s="84"/>
      <c r="SJZ263" s="84"/>
      <c r="SKA263" s="84"/>
      <c r="SKB263" s="84"/>
      <c r="SKC263" s="84"/>
      <c r="SKD263" s="84"/>
      <c r="SKE263" s="84"/>
      <c r="SKF263" s="84"/>
      <c r="SKG263" s="84"/>
      <c r="SKH263" s="84"/>
      <c r="SKI263" s="84"/>
      <c r="SKJ263" s="84"/>
      <c r="SKK263" s="84"/>
      <c r="SKL263" s="84"/>
      <c r="SKM263" s="84"/>
      <c r="SKN263" s="84"/>
      <c r="SKO263" s="84"/>
      <c r="SKP263" s="84"/>
      <c r="SKQ263" s="84"/>
      <c r="SKR263" s="84"/>
      <c r="SKS263" s="84"/>
      <c r="SKT263" s="84"/>
      <c r="SKU263" s="84"/>
      <c r="SKV263" s="84"/>
      <c r="SKW263" s="84"/>
      <c r="SKX263" s="84"/>
      <c r="SKY263" s="84"/>
      <c r="SKZ263" s="84"/>
      <c r="SLA263" s="84"/>
      <c r="SLB263" s="84"/>
      <c r="SLC263" s="84"/>
      <c r="SLD263" s="84"/>
      <c r="SLE263" s="84"/>
      <c r="SLF263" s="84"/>
      <c r="SLG263" s="84"/>
      <c r="SLH263" s="84"/>
      <c r="SLI263" s="84"/>
      <c r="SLJ263" s="84"/>
      <c r="SLK263" s="84"/>
      <c r="SLL263" s="84"/>
      <c r="SLM263" s="84"/>
      <c r="SLN263" s="84"/>
      <c r="SLO263" s="84"/>
      <c r="SLP263" s="84"/>
      <c r="SLQ263" s="84"/>
      <c r="SLR263" s="84"/>
      <c r="SLS263" s="84"/>
      <c r="SLT263" s="84"/>
      <c r="SLU263" s="84"/>
      <c r="SLV263" s="84"/>
      <c r="SLW263" s="84"/>
      <c r="SLX263" s="84"/>
      <c r="SLY263" s="84"/>
      <c r="SLZ263" s="84"/>
      <c r="SMA263" s="84"/>
      <c r="SMB263" s="84"/>
      <c r="SMC263" s="84"/>
      <c r="SMD263" s="84"/>
      <c r="SME263" s="84"/>
      <c r="SMF263" s="84"/>
      <c r="SMG263" s="84"/>
      <c r="SMH263" s="84"/>
      <c r="SMI263" s="84"/>
      <c r="SMJ263" s="84"/>
      <c r="SMK263" s="84"/>
      <c r="SML263" s="84"/>
      <c r="SMM263" s="84"/>
      <c r="SMN263" s="84"/>
      <c r="SMO263" s="84"/>
      <c r="SMP263" s="84"/>
      <c r="SMQ263" s="84"/>
      <c r="SMR263" s="84"/>
      <c r="SMS263" s="84"/>
      <c r="SMT263" s="84"/>
      <c r="SMU263" s="84"/>
      <c r="SMV263" s="84"/>
      <c r="SMW263" s="84"/>
      <c r="SMX263" s="84"/>
      <c r="SMY263" s="84"/>
      <c r="SMZ263" s="84"/>
      <c r="SNA263" s="84"/>
      <c r="SNB263" s="84"/>
      <c r="SNC263" s="84"/>
      <c r="SND263" s="84"/>
      <c r="SNE263" s="84"/>
      <c r="SNF263" s="84"/>
      <c r="SNG263" s="84"/>
      <c r="SNH263" s="84"/>
      <c r="SNI263" s="84"/>
      <c r="SNJ263" s="84"/>
      <c r="SNK263" s="84"/>
      <c r="SNL263" s="84"/>
      <c r="SNM263" s="84"/>
      <c r="SNN263" s="84"/>
      <c r="SNO263" s="84"/>
      <c r="SNP263" s="84"/>
      <c r="SNQ263" s="84"/>
      <c r="SNR263" s="84"/>
      <c r="SNS263" s="84"/>
      <c r="SNT263" s="84"/>
      <c r="SNU263" s="84"/>
      <c r="SNV263" s="84"/>
      <c r="SNW263" s="84"/>
      <c r="SNX263" s="84"/>
      <c r="SNY263" s="84"/>
      <c r="SNZ263" s="84"/>
      <c r="SOA263" s="84"/>
      <c r="SOB263" s="84"/>
      <c r="SOC263" s="84"/>
      <c r="SOD263" s="84"/>
      <c r="SOE263" s="84"/>
      <c r="SOF263" s="84"/>
      <c r="SOG263" s="84"/>
      <c r="SOH263" s="84"/>
      <c r="SOI263" s="84"/>
      <c r="SOJ263" s="84"/>
      <c r="SOK263" s="84"/>
      <c r="SOL263" s="84"/>
      <c r="SOM263" s="84"/>
      <c r="SON263" s="84"/>
      <c r="SOO263" s="84"/>
      <c r="SOP263" s="84"/>
      <c r="SOQ263" s="84"/>
      <c r="SOR263" s="84"/>
      <c r="SOS263" s="84"/>
      <c r="SOT263" s="84"/>
      <c r="SOU263" s="84"/>
      <c r="SOV263" s="84"/>
      <c r="SOW263" s="84"/>
      <c r="SOX263" s="84"/>
      <c r="SOY263" s="84"/>
      <c r="SOZ263" s="84"/>
      <c r="SPA263" s="84"/>
      <c r="SPB263" s="84"/>
      <c r="SPC263" s="84"/>
      <c r="SPD263" s="84"/>
      <c r="SPE263" s="84"/>
      <c r="SPF263" s="84"/>
      <c r="SPG263" s="84"/>
      <c r="SPH263" s="84"/>
      <c r="SPI263" s="84"/>
      <c r="SPJ263" s="84"/>
      <c r="SPK263" s="84"/>
      <c r="SPL263" s="84"/>
      <c r="SPM263" s="84"/>
      <c r="SPN263" s="84"/>
      <c r="SPO263" s="84"/>
      <c r="SPP263" s="84"/>
      <c r="SPQ263" s="84"/>
      <c r="SPR263" s="84"/>
      <c r="SPS263" s="84"/>
      <c r="SPT263" s="84"/>
      <c r="SPU263" s="84"/>
      <c r="SPV263" s="84"/>
      <c r="SPW263" s="84"/>
      <c r="SPX263" s="84"/>
      <c r="SPY263" s="84"/>
      <c r="SPZ263" s="84"/>
      <c r="SQA263" s="84"/>
      <c r="SQB263" s="84"/>
      <c r="SQC263" s="84"/>
      <c r="SQD263" s="84"/>
      <c r="SQE263" s="84"/>
      <c r="SQF263" s="84"/>
      <c r="SQG263" s="84"/>
      <c r="SQH263" s="84"/>
      <c r="SQI263" s="84"/>
      <c r="SQJ263" s="84"/>
      <c r="SQK263" s="84"/>
      <c r="SQL263" s="84"/>
      <c r="SQM263" s="84"/>
      <c r="SQN263" s="84"/>
      <c r="SQO263" s="84"/>
      <c r="SQP263" s="84"/>
      <c r="SQQ263" s="84"/>
      <c r="SQR263" s="84"/>
      <c r="SQS263" s="84"/>
      <c r="SQT263" s="84"/>
      <c r="SQU263" s="84"/>
      <c r="SQV263" s="84"/>
      <c r="SQW263" s="84"/>
      <c r="SQX263" s="84"/>
      <c r="SQY263" s="84"/>
      <c r="SQZ263" s="84"/>
      <c r="SRA263" s="84"/>
      <c r="SRB263" s="84"/>
      <c r="SRC263" s="84"/>
      <c r="SRD263" s="84"/>
      <c r="SRE263" s="84"/>
      <c r="SRF263" s="84"/>
      <c r="SRG263" s="84"/>
      <c r="SRH263" s="84"/>
      <c r="SRI263" s="84"/>
      <c r="SRJ263" s="84"/>
      <c r="SRK263" s="84"/>
      <c r="SRL263" s="84"/>
      <c r="SRM263" s="84"/>
      <c r="SRN263" s="84"/>
      <c r="SRO263" s="84"/>
      <c r="SRP263" s="84"/>
      <c r="SRQ263" s="84"/>
      <c r="SRR263" s="84"/>
      <c r="SRS263" s="84"/>
      <c r="SRT263" s="84"/>
      <c r="SRU263" s="84"/>
      <c r="SRV263" s="84"/>
      <c r="SRW263" s="84"/>
      <c r="SRX263" s="84"/>
      <c r="SRY263" s="84"/>
      <c r="SRZ263" s="84"/>
      <c r="SSA263" s="84"/>
      <c r="SSB263" s="84"/>
      <c r="SSC263" s="84"/>
      <c r="SSD263" s="84"/>
      <c r="SSE263" s="84"/>
      <c r="SSF263" s="84"/>
      <c r="SSG263" s="84"/>
      <c r="SSH263" s="84"/>
      <c r="SSI263" s="84"/>
      <c r="SSJ263" s="84"/>
      <c r="SSK263" s="84"/>
      <c r="SSL263" s="84"/>
      <c r="SSM263" s="84"/>
      <c r="SSN263" s="84"/>
      <c r="SSO263" s="84"/>
      <c r="SSP263" s="84"/>
      <c r="SSQ263" s="84"/>
      <c r="SSR263" s="84"/>
      <c r="SSS263" s="84"/>
      <c r="SST263" s="84"/>
      <c r="SSU263" s="84"/>
      <c r="SSV263" s="84"/>
      <c r="SSW263" s="84"/>
      <c r="SSX263" s="84"/>
      <c r="SSY263" s="84"/>
      <c r="SSZ263" s="84"/>
      <c r="STA263" s="84"/>
      <c r="STB263" s="84"/>
      <c r="STC263" s="84"/>
      <c r="STD263" s="84"/>
      <c r="STE263" s="84"/>
      <c r="STF263" s="84"/>
      <c r="STG263" s="84"/>
      <c r="STH263" s="84"/>
      <c r="STI263" s="84"/>
      <c r="STJ263" s="84"/>
      <c r="STK263" s="84"/>
      <c r="STL263" s="84"/>
      <c r="STM263" s="84"/>
      <c r="STN263" s="84"/>
      <c r="STO263" s="84"/>
      <c r="STP263" s="84"/>
      <c r="STQ263" s="84"/>
      <c r="STR263" s="84"/>
      <c r="STS263" s="84"/>
      <c r="STT263" s="84"/>
      <c r="STU263" s="84"/>
      <c r="STV263" s="84"/>
      <c r="STW263" s="84"/>
      <c r="STX263" s="84"/>
      <c r="STY263" s="84"/>
      <c r="STZ263" s="84"/>
      <c r="SUA263" s="84"/>
      <c r="SUB263" s="84"/>
      <c r="SUC263" s="84"/>
      <c r="SUD263" s="84"/>
      <c r="SUE263" s="84"/>
      <c r="SUF263" s="84"/>
      <c r="SUG263" s="84"/>
      <c r="SUH263" s="84"/>
      <c r="SUI263" s="84"/>
      <c r="SUJ263" s="84"/>
      <c r="SUK263" s="84"/>
      <c r="SUL263" s="84"/>
      <c r="SUM263" s="84"/>
      <c r="SUN263" s="84"/>
      <c r="SUO263" s="84"/>
      <c r="SUP263" s="84"/>
      <c r="SUQ263" s="84"/>
      <c r="SUR263" s="84"/>
      <c r="SUS263" s="84"/>
      <c r="SUT263" s="84"/>
      <c r="SUU263" s="84"/>
      <c r="SUV263" s="84"/>
      <c r="SUW263" s="84"/>
      <c r="SUX263" s="84"/>
      <c r="SUY263" s="84"/>
      <c r="SUZ263" s="84"/>
      <c r="SVA263" s="84"/>
      <c r="SVB263" s="84"/>
      <c r="SVC263" s="84"/>
      <c r="SVD263" s="84"/>
      <c r="SVE263" s="84"/>
      <c r="SVF263" s="84"/>
      <c r="SVG263" s="84"/>
      <c r="SVH263" s="84"/>
      <c r="SVI263" s="84"/>
      <c r="SVJ263" s="84"/>
      <c r="SVK263" s="84"/>
      <c r="SVL263" s="84"/>
      <c r="SVM263" s="84"/>
      <c r="SVN263" s="84"/>
      <c r="SVO263" s="84"/>
      <c r="SVP263" s="84"/>
      <c r="SVQ263" s="84"/>
      <c r="SVR263" s="84"/>
      <c r="SVS263" s="84"/>
      <c r="SVT263" s="84"/>
      <c r="SVU263" s="84"/>
      <c r="SVV263" s="84"/>
      <c r="SVW263" s="84"/>
      <c r="SVX263" s="84"/>
      <c r="SVY263" s="84"/>
      <c r="SVZ263" s="84"/>
      <c r="SWA263" s="84"/>
      <c r="SWB263" s="84"/>
      <c r="SWC263" s="84"/>
      <c r="SWD263" s="84"/>
      <c r="SWE263" s="84"/>
      <c r="SWF263" s="84"/>
      <c r="SWG263" s="84"/>
      <c r="SWH263" s="84"/>
      <c r="SWI263" s="84"/>
      <c r="SWJ263" s="84"/>
      <c r="SWK263" s="84"/>
      <c r="SWL263" s="84"/>
      <c r="SWM263" s="84"/>
      <c r="SWN263" s="84"/>
      <c r="SWO263" s="84"/>
      <c r="SWP263" s="84"/>
      <c r="SWQ263" s="84"/>
      <c r="SWR263" s="84"/>
      <c r="SWS263" s="84"/>
      <c r="SWT263" s="84"/>
      <c r="SWU263" s="84"/>
      <c r="SWV263" s="84"/>
      <c r="SWW263" s="84"/>
      <c r="SWX263" s="84"/>
      <c r="SWY263" s="84"/>
      <c r="SWZ263" s="84"/>
      <c r="SXA263" s="84"/>
      <c r="SXB263" s="84"/>
      <c r="SXC263" s="84"/>
      <c r="SXD263" s="84"/>
      <c r="SXE263" s="84"/>
      <c r="SXF263" s="84"/>
      <c r="SXG263" s="84"/>
      <c r="SXH263" s="84"/>
      <c r="SXI263" s="84"/>
      <c r="SXJ263" s="84"/>
      <c r="SXK263" s="84"/>
      <c r="SXL263" s="84"/>
      <c r="SXM263" s="84"/>
      <c r="SXN263" s="84"/>
      <c r="SXO263" s="84"/>
      <c r="SXP263" s="84"/>
      <c r="SXQ263" s="84"/>
      <c r="SXR263" s="84"/>
      <c r="SXS263" s="84"/>
      <c r="SXT263" s="84"/>
      <c r="SXU263" s="84"/>
      <c r="SXV263" s="84"/>
      <c r="SXW263" s="84"/>
      <c r="SXX263" s="84"/>
      <c r="SXY263" s="84"/>
      <c r="SXZ263" s="84"/>
      <c r="SYA263" s="84"/>
      <c r="SYB263" s="84"/>
      <c r="SYC263" s="84"/>
      <c r="SYD263" s="84"/>
      <c r="SYE263" s="84"/>
      <c r="SYF263" s="84"/>
      <c r="SYG263" s="84"/>
      <c r="SYH263" s="84"/>
      <c r="SYI263" s="84"/>
      <c r="SYJ263" s="84"/>
      <c r="SYK263" s="84"/>
      <c r="SYL263" s="84"/>
      <c r="SYM263" s="84"/>
      <c r="SYN263" s="84"/>
      <c r="SYO263" s="84"/>
      <c r="SYP263" s="84"/>
      <c r="SYQ263" s="84"/>
      <c r="SYR263" s="84"/>
      <c r="SYS263" s="84"/>
      <c r="SYT263" s="84"/>
      <c r="SYU263" s="84"/>
      <c r="SYV263" s="84"/>
      <c r="SYW263" s="84"/>
      <c r="SYX263" s="84"/>
      <c r="SYY263" s="84"/>
      <c r="SYZ263" s="84"/>
      <c r="SZA263" s="84"/>
      <c r="SZB263" s="84"/>
      <c r="SZC263" s="84"/>
      <c r="SZD263" s="84"/>
      <c r="SZE263" s="84"/>
      <c r="SZF263" s="84"/>
      <c r="SZG263" s="84"/>
      <c r="SZH263" s="84"/>
      <c r="SZI263" s="84"/>
      <c r="SZJ263" s="84"/>
      <c r="SZK263" s="84"/>
      <c r="SZL263" s="84"/>
      <c r="SZM263" s="84"/>
      <c r="SZN263" s="84"/>
      <c r="SZO263" s="84"/>
      <c r="SZP263" s="84"/>
      <c r="SZQ263" s="84"/>
      <c r="SZR263" s="84"/>
      <c r="SZS263" s="84"/>
      <c r="SZT263" s="84"/>
      <c r="SZU263" s="84"/>
      <c r="SZV263" s="84"/>
      <c r="SZW263" s="84"/>
      <c r="SZX263" s="84"/>
      <c r="SZY263" s="84"/>
      <c r="SZZ263" s="84"/>
      <c r="TAA263" s="84"/>
      <c r="TAB263" s="84"/>
      <c r="TAC263" s="84"/>
      <c r="TAD263" s="84"/>
      <c r="TAE263" s="84"/>
      <c r="TAF263" s="84"/>
      <c r="TAG263" s="84"/>
      <c r="TAH263" s="84"/>
      <c r="TAI263" s="84"/>
      <c r="TAJ263" s="84"/>
      <c r="TAK263" s="84"/>
      <c r="TAL263" s="84"/>
      <c r="TAM263" s="84"/>
      <c r="TAN263" s="84"/>
      <c r="TAO263" s="84"/>
      <c r="TAP263" s="84"/>
      <c r="TAQ263" s="84"/>
      <c r="TAR263" s="84"/>
      <c r="TAS263" s="84"/>
      <c r="TAT263" s="84"/>
      <c r="TAU263" s="84"/>
      <c r="TAV263" s="84"/>
      <c r="TAW263" s="84"/>
      <c r="TAX263" s="84"/>
      <c r="TAY263" s="84"/>
      <c r="TAZ263" s="84"/>
      <c r="TBA263" s="84"/>
      <c r="TBB263" s="84"/>
      <c r="TBC263" s="84"/>
      <c r="TBD263" s="84"/>
      <c r="TBE263" s="84"/>
      <c r="TBF263" s="84"/>
      <c r="TBG263" s="84"/>
      <c r="TBH263" s="84"/>
      <c r="TBI263" s="84"/>
      <c r="TBJ263" s="84"/>
      <c r="TBK263" s="84"/>
      <c r="TBL263" s="84"/>
      <c r="TBM263" s="84"/>
      <c r="TBN263" s="84"/>
      <c r="TBO263" s="84"/>
      <c r="TBP263" s="84"/>
      <c r="TBQ263" s="84"/>
      <c r="TBR263" s="84"/>
      <c r="TBS263" s="84"/>
      <c r="TBT263" s="84"/>
      <c r="TBU263" s="84"/>
      <c r="TBV263" s="84"/>
      <c r="TBW263" s="84"/>
      <c r="TBX263" s="84"/>
      <c r="TBY263" s="84"/>
      <c r="TBZ263" s="84"/>
      <c r="TCA263" s="84"/>
      <c r="TCB263" s="84"/>
      <c r="TCC263" s="84"/>
      <c r="TCD263" s="84"/>
      <c r="TCE263" s="84"/>
      <c r="TCF263" s="84"/>
      <c r="TCG263" s="84"/>
      <c r="TCH263" s="84"/>
      <c r="TCI263" s="84"/>
      <c r="TCJ263" s="84"/>
      <c r="TCK263" s="84"/>
      <c r="TCL263" s="84"/>
      <c r="TCM263" s="84"/>
      <c r="TCN263" s="84"/>
      <c r="TCO263" s="84"/>
      <c r="TCP263" s="84"/>
      <c r="TCQ263" s="84"/>
      <c r="TCR263" s="84"/>
      <c r="TCS263" s="84"/>
      <c r="TCT263" s="84"/>
      <c r="TCU263" s="84"/>
      <c r="TCV263" s="84"/>
      <c r="TCW263" s="84"/>
      <c r="TCX263" s="84"/>
      <c r="TCY263" s="84"/>
      <c r="TCZ263" s="84"/>
      <c r="TDA263" s="84"/>
      <c r="TDB263" s="84"/>
      <c r="TDC263" s="84"/>
      <c r="TDD263" s="84"/>
      <c r="TDE263" s="84"/>
      <c r="TDF263" s="84"/>
      <c r="TDG263" s="84"/>
      <c r="TDH263" s="84"/>
      <c r="TDI263" s="84"/>
      <c r="TDJ263" s="84"/>
      <c r="TDK263" s="84"/>
      <c r="TDL263" s="84"/>
      <c r="TDM263" s="84"/>
      <c r="TDN263" s="84"/>
      <c r="TDO263" s="84"/>
      <c r="TDP263" s="84"/>
      <c r="TDQ263" s="84"/>
      <c r="TDR263" s="84"/>
      <c r="TDS263" s="84"/>
      <c r="TDT263" s="84"/>
      <c r="TDU263" s="84"/>
      <c r="TDV263" s="84"/>
      <c r="TDW263" s="84"/>
      <c r="TDX263" s="84"/>
      <c r="TDY263" s="84"/>
      <c r="TDZ263" s="84"/>
      <c r="TEA263" s="84"/>
      <c r="TEB263" s="84"/>
      <c r="TEC263" s="84"/>
      <c r="TED263" s="84"/>
      <c r="TEE263" s="84"/>
      <c r="TEF263" s="84"/>
      <c r="TEG263" s="84"/>
      <c r="TEH263" s="84"/>
      <c r="TEI263" s="84"/>
      <c r="TEJ263" s="84"/>
      <c r="TEK263" s="84"/>
      <c r="TEL263" s="84"/>
      <c r="TEM263" s="84"/>
      <c r="TEN263" s="84"/>
      <c r="TEO263" s="84"/>
      <c r="TEP263" s="84"/>
      <c r="TEQ263" s="84"/>
      <c r="TER263" s="84"/>
      <c r="TES263" s="84"/>
      <c r="TET263" s="84"/>
      <c r="TEU263" s="84"/>
      <c r="TEV263" s="84"/>
      <c r="TEW263" s="84"/>
      <c r="TEX263" s="84"/>
      <c r="TEY263" s="84"/>
      <c r="TEZ263" s="84"/>
      <c r="TFA263" s="84"/>
      <c r="TFB263" s="84"/>
      <c r="TFC263" s="84"/>
      <c r="TFD263" s="84"/>
      <c r="TFE263" s="84"/>
      <c r="TFF263" s="84"/>
      <c r="TFG263" s="84"/>
      <c r="TFH263" s="84"/>
      <c r="TFI263" s="84"/>
      <c r="TFJ263" s="84"/>
      <c r="TFK263" s="84"/>
      <c r="TFL263" s="84"/>
      <c r="TFM263" s="84"/>
      <c r="TFN263" s="84"/>
      <c r="TFO263" s="84"/>
      <c r="TFP263" s="84"/>
      <c r="TFQ263" s="84"/>
      <c r="TFR263" s="84"/>
      <c r="TFS263" s="84"/>
      <c r="TFT263" s="84"/>
      <c r="TFU263" s="84"/>
      <c r="TFV263" s="84"/>
      <c r="TFW263" s="84"/>
      <c r="TFX263" s="84"/>
      <c r="TFY263" s="84"/>
      <c r="TFZ263" s="84"/>
      <c r="TGA263" s="84"/>
      <c r="TGB263" s="84"/>
      <c r="TGC263" s="84"/>
      <c r="TGD263" s="84"/>
      <c r="TGE263" s="84"/>
      <c r="TGF263" s="84"/>
      <c r="TGG263" s="84"/>
      <c r="TGH263" s="84"/>
      <c r="TGI263" s="84"/>
      <c r="TGJ263" s="84"/>
      <c r="TGK263" s="84"/>
      <c r="TGL263" s="84"/>
      <c r="TGM263" s="84"/>
      <c r="TGN263" s="84"/>
      <c r="TGO263" s="84"/>
      <c r="TGP263" s="84"/>
      <c r="TGQ263" s="84"/>
      <c r="TGR263" s="84"/>
      <c r="TGS263" s="84"/>
      <c r="TGT263" s="84"/>
      <c r="TGU263" s="84"/>
      <c r="TGV263" s="84"/>
      <c r="TGW263" s="84"/>
      <c r="TGX263" s="84"/>
      <c r="TGY263" s="84"/>
      <c r="TGZ263" s="84"/>
      <c r="THA263" s="84"/>
      <c r="THB263" s="84"/>
      <c r="THC263" s="84"/>
      <c r="THD263" s="84"/>
      <c r="THE263" s="84"/>
      <c r="THF263" s="84"/>
      <c r="THG263" s="84"/>
      <c r="THH263" s="84"/>
      <c r="THI263" s="84"/>
      <c r="THJ263" s="84"/>
      <c r="THK263" s="84"/>
      <c r="THL263" s="84"/>
      <c r="THM263" s="84"/>
      <c r="THN263" s="84"/>
      <c r="THO263" s="84"/>
      <c r="THP263" s="84"/>
      <c r="THQ263" s="84"/>
      <c r="THR263" s="84"/>
      <c r="THS263" s="84"/>
      <c r="THT263" s="84"/>
      <c r="THU263" s="84"/>
      <c r="THV263" s="84"/>
      <c r="THW263" s="84"/>
      <c r="THX263" s="84"/>
      <c r="THY263" s="84"/>
      <c r="THZ263" s="84"/>
      <c r="TIA263" s="84"/>
      <c r="TIB263" s="84"/>
      <c r="TIC263" s="84"/>
      <c r="TID263" s="84"/>
      <c r="TIE263" s="84"/>
      <c r="TIF263" s="84"/>
      <c r="TIG263" s="84"/>
      <c r="TIH263" s="84"/>
      <c r="TII263" s="84"/>
      <c r="TIJ263" s="84"/>
      <c r="TIK263" s="84"/>
      <c r="TIL263" s="84"/>
      <c r="TIM263" s="84"/>
      <c r="TIN263" s="84"/>
      <c r="TIO263" s="84"/>
      <c r="TIP263" s="84"/>
      <c r="TIQ263" s="84"/>
      <c r="TIR263" s="84"/>
      <c r="TIS263" s="84"/>
      <c r="TIT263" s="84"/>
      <c r="TIU263" s="84"/>
      <c r="TIV263" s="84"/>
      <c r="TIW263" s="84"/>
      <c r="TIX263" s="84"/>
      <c r="TIY263" s="84"/>
      <c r="TIZ263" s="84"/>
      <c r="TJA263" s="84"/>
      <c r="TJB263" s="84"/>
      <c r="TJC263" s="84"/>
      <c r="TJD263" s="84"/>
      <c r="TJE263" s="84"/>
      <c r="TJF263" s="84"/>
      <c r="TJG263" s="84"/>
      <c r="TJH263" s="84"/>
      <c r="TJI263" s="84"/>
      <c r="TJJ263" s="84"/>
      <c r="TJK263" s="84"/>
      <c r="TJL263" s="84"/>
      <c r="TJM263" s="84"/>
      <c r="TJN263" s="84"/>
      <c r="TJO263" s="84"/>
      <c r="TJP263" s="84"/>
      <c r="TJQ263" s="84"/>
      <c r="TJR263" s="84"/>
      <c r="TJS263" s="84"/>
      <c r="TJT263" s="84"/>
      <c r="TJU263" s="84"/>
      <c r="TJV263" s="84"/>
      <c r="TJW263" s="84"/>
      <c r="TJX263" s="84"/>
      <c r="TJY263" s="84"/>
      <c r="TJZ263" s="84"/>
      <c r="TKA263" s="84"/>
      <c r="TKB263" s="84"/>
      <c r="TKC263" s="84"/>
      <c r="TKD263" s="84"/>
      <c r="TKE263" s="84"/>
      <c r="TKF263" s="84"/>
      <c r="TKG263" s="84"/>
      <c r="TKH263" s="84"/>
      <c r="TKI263" s="84"/>
      <c r="TKJ263" s="84"/>
      <c r="TKK263" s="84"/>
      <c r="TKL263" s="84"/>
      <c r="TKM263" s="84"/>
      <c r="TKN263" s="84"/>
      <c r="TKO263" s="84"/>
      <c r="TKP263" s="84"/>
      <c r="TKQ263" s="84"/>
      <c r="TKR263" s="84"/>
      <c r="TKS263" s="84"/>
      <c r="TKT263" s="84"/>
      <c r="TKU263" s="84"/>
      <c r="TKV263" s="84"/>
      <c r="TKW263" s="84"/>
      <c r="TKX263" s="84"/>
      <c r="TKY263" s="84"/>
      <c r="TKZ263" s="84"/>
      <c r="TLA263" s="84"/>
      <c r="TLB263" s="84"/>
      <c r="TLC263" s="84"/>
      <c r="TLD263" s="84"/>
      <c r="TLE263" s="84"/>
      <c r="TLF263" s="84"/>
      <c r="TLG263" s="84"/>
      <c r="TLH263" s="84"/>
      <c r="TLI263" s="84"/>
      <c r="TLJ263" s="84"/>
      <c r="TLK263" s="84"/>
      <c r="TLL263" s="84"/>
      <c r="TLM263" s="84"/>
      <c r="TLN263" s="84"/>
      <c r="TLO263" s="84"/>
      <c r="TLP263" s="84"/>
      <c r="TLQ263" s="84"/>
      <c r="TLR263" s="84"/>
      <c r="TLS263" s="84"/>
      <c r="TLT263" s="84"/>
      <c r="TLU263" s="84"/>
      <c r="TLV263" s="84"/>
      <c r="TLW263" s="84"/>
      <c r="TLX263" s="84"/>
      <c r="TLY263" s="84"/>
      <c r="TLZ263" s="84"/>
      <c r="TMA263" s="84"/>
      <c r="TMB263" s="84"/>
      <c r="TMC263" s="84"/>
      <c r="TMD263" s="84"/>
      <c r="TME263" s="84"/>
      <c r="TMF263" s="84"/>
      <c r="TMG263" s="84"/>
      <c r="TMH263" s="84"/>
      <c r="TMI263" s="84"/>
      <c r="TMJ263" s="84"/>
      <c r="TMK263" s="84"/>
      <c r="TML263" s="84"/>
      <c r="TMM263" s="84"/>
      <c r="TMN263" s="84"/>
      <c r="TMO263" s="84"/>
      <c r="TMP263" s="84"/>
      <c r="TMQ263" s="84"/>
      <c r="TMR263" s="84"/>
      <c r="TMS263" s="84"/>
      <c r="TMT263" s="84"/>
      <c r="TMU263" s="84"/>
      <c r="TMV263" s="84"/>
      <c r="TMW263" s="84"/>
      <c r="TMX263" s="84"/>
      <c r="TMY263" s="84"/>
      <c r="TMZ263" s="84"/>
      <c r="TNA263" s="84"/>
      <c r="TNB263" s="84"/>
      <c r="TNC263" s="84"/>
      <c r="TND263" s="84"/>
      <c r="TNE263" s="84"/>
      <c r="TNF263" s="84"/>
      <c r="TNG263" s="84"/>
      <c r="TNH263" s="84"/>
      <c r="TNI263" s="84"/>
      <c r="TNJ263" s="84"/>
      <c r="TNK263" s="84"/>
      <c r="TNL263" s="84"/>
      <c r="TNM263" s="84"/>
      <c r="TNN263" s="84"/>
      <c r="TNO263" s="84"/>
      <c r="TNP263" s="84"/>
      <c r="TNQ263" s="84"/>
      <c r="TNR263" s="84"/>
      <c r="TNS263" s="84"/>
      <c r="TNT263" s="84"/>
      <c r="TNU263" s="84"/>
      <c r="TNV263" s="84"/>
      <c r="TNW263" s="84"/>
      <c r="TNX263" s="84"/>
      <c r="TNY263" s="84"/>
      <c r="TNZ263" s="84"/>
      <c r="TOA263" s="84"/>
      <c r="TOB263" s="84"/>
      <c r="TOC263" s="84"/>
      <c r="TOD263" s="84"/>
      <c r="TOE263" s="84"/>
      <c r="TOF263" s="84"/>
      <c r="TOG263" s="84"/>
      <c r="TOH263" s="84"/>
      <c r="TOI263" s="84"/>
      <c r="TOJ263" s="84"/>
      <c r="TOK263" s="84"/>
      <c r="TOL263" s="84"/>
      <c r="TOM263" s="84"/>
      <c r="TON263" s="84"/>
      <c r="TOO263" s="84"/>
      <c r="TOP263" s="84"/>
      <c r="TOQ263" s="84"/>
      <c r="TOR263" s="84"/>
      <c r="TOS263" s="84"/>
      <c r="TOT263" s="84"/>
      <c r="TOU263" s="84"/>
      <c r="TOV263" s="84"/>
      <c r="TOW263" s="84"/>
      <c r="TOX263" s="84"/>
      <c r="TOY263" s="84"/>
      <c r="TOZ263" s="84"/>
      <c r="TPA263" s="84"/>
      <c r="TPB263" s="84"/>
      <c r="TPC263" s="84"/>
      <c r="TPD263" s="84"/>
      <c r="TPE263" s="84"/>
      <c r="TPF263" s="84"/>
      <c r="TPG263" s="84"/>
      <c r="TPH263" s="84"/>
      <c r="TPI263" s="84"/>
      <c r="TPJ263" s="84"/>
      <c r="TPK263" s="84"/>
      <c r="TPL263" s="84"/>
      <c r="TPM263" s="84"/>
      <c r="TPN263" s="84"/>
      <c r="TPO263" s="84"/>
      <c r="TPP263" s="84"/>
      <c r="TPQ263" s="84"/>
      <c r="TPR263" s="84"/>
      <c r="TPS263" s="84"/>
      <c r="TPT263" s="84"/>
      <c r="TPU263" s="84"/>
      <c r="TPV263" s="84"/>
      <c r="TPW263" s="84"/>
      <c r="TPX263" s="84"/>
      <c r="TPY263" s="84"/>
      <c r="TPZ263" s="84"/>
      <c r="TQA263" s="84"/>
      <c r="TQB263" s="84"/>
      <c r="TQC263" s="84"/>
      <c r="TQD263" s="84"/>
      <c r="TQE263" s="84"/>
      <c r="TQF263" s="84"/>
      <c r="TQG263" s="84"/>
      <c r="TQH263" s="84"/>
      <c r="TQI263" s="84"/>
      <c r="TQJ263" s="84"/>
      <c r="TQK263" s="84"/>
      <c r="TQL263" s="84"/>
      <c r="TQM263" s="84"/>
      <c r="TQN263" s="84"/>
      <c r="TQO263" s="84"/>
      <c r="TQP263" s="84"/>
      <c r="TQQ263" s="84"/>
      <c r="TQR263" s="84"/>
      <c r="TQS263" s="84"/>
      <c r="TQT263" s="84"/>
      <c r="TQU263" s="84"/>
      <c r="TQV263" s="84"/>
      <c r="TQW263" s="84"/>
      <c r="TQX263" s="84"/>
      <c r="TQY263" s="84"/>
      <c r="TQZ263" s="84"/>
      <c r="TRA263" s="84"/>
      <c r="TRB263" s="84"/>
      <c r="TRC263" s="84"/>
      <c r="TRD263" s="84"/>
      <c r="TRE263" s="84"/>
      <c r="TRF263" s="84"/>
      <c r="TRG263" s="84"/>
      <c r="TRH263" s="84"/>
      <c r="TRI263" s="84"/>
      <c r="TRJ263" s="84"/>
      <c r="TRK263" s="84"/>
      <c r="TRL263" s="84"/>
      <c r="TRM263" s="84"/>
      <c r="TRN263" s="84"/>
      <c r="TRO263" s="84"/>
      <c r="TRP263" s="84"/>
      <c r="TRQ263" s="84"/>
      <c r="TRR263" s="84"/>
      <c r="TRS263" s="84"/>
      <c r="TRT263" s="84"/>
      <c r="TRU263" s="84"/>
      <c r="TRV263" s="84"/>
      <c r="TRW263" s="84"/>
      <c r="TRX263" s="84"/>
      <c r="TRY263" s="84"/>
      <c r="TRZ263" s="84"/>
      <c r="TSA263" s="84"/>
      <c r="TSB263" s="84"/>
      <c r="TSC263" s="84"/>
      <c r="TSD263" s="84"/>
      <c r="TSE263" s="84"/>
      <c r="TSF263" s="84"/>
      <c r="TSG263" s="84"/>
      <c r="TSH263" s="84"/>
      <c r="TSI263" s="84"/>
      <c r="TSJ263" s="84"/>
      <c r="TSK263" s="84"/>
      <c r="TSL263" s="84"/>
      <c r="TSM263" s="84"/>
      <c r="TSN263" s="84"/>
      <c r="TSO263" s="84"/>
      <c r="TSP263" s="84"/>
      <c r="TSQ263" s="84"/>
      <c r="TSR263" s="84"/>
      <c r="TSS263" s="84"/>
      <c r="TST263" s="84"/>
      <c r="TSU263" s="84"/>
      <c r="TSV263" s="84"/>
      <c r="TSW263" s="84"/>
      <c r="TSX263" s="84"/>
      <c r="TSY263" s="84"/>
      <c r="TSZ263" s="84"/>
      <c r="TTA263" s="84"/>
      <c r="TTB263" s="84"/>
      <c r="TTC263" s="84"/>
      <c r="TTD263" s="84"/>
      <c r="TTE263" s="84"/>
      <c r="TTF263" s="84"/>
      <c r="TTG263" s="84"/>
      <c r="TTH263" s="84"/>
      <c r="TTI263" s="84"/>
      <c r="TTJ263" s="84"/>
      <c r="TTK263" s="84"/>
      <c r="TTL263" s="84"/>
      <c r="TTM263" s="84"/>
      <c r="TTN263" s="84"/>
      <c r="TTO263" s="84"/>
      <c r="TTP263" s="84"/>
      <c r="TTQ263" s="84"/>
      <c r="TTR263" s="84"/>
      <c r="TTS263" s="84"/>
      <c r="TTT263" s="84"/>
      <c r="TTU263" s="84"/>
      <c r="TTV263" s="84"/>
      <c r="TTW263" s="84"/>
      <c r="TTX263" s="84"/>
      <c r="TTY263" s="84"/>
      <c r="TTZ263" s="84"/>
      <c r="TUA263" s="84"/>
      <c r="TUB263" s="84"/>
      <c r="TUC263" s="84"/>
      <c r="TUD263" s="84"/>
      <c r="TUE263" s="84"/>
      <c r="TUF263" s="84"/>
      <c r="TUG263" s="84"/>
      <c r="TUH263" s="84"/>
      <c r="TUI263" s="84"/>
      <c r="TUJ263" s="84"/>
      <c r="TUK263" s="84"/>
      <c r="TUL263" s="84"/>
      <c r="TUM263" s="84"/>
      <c r="TUN263" s="84"/>
      <c r="TUO263" s="84"/>
      <c r="TUP263" s="84"/>
      <c r="TUQ263" s="84"/>
      <c r="TUR263" s="84"/>
      <c r="TUS263" s="84"/>
      <c r="TUT263" s="84"/>
      <c r="TUU263" s="84"/>
      <c r="TUV263" s="84"/>
      <c r="TUW263" s="84"/>
      <c r="TUX263" s="84"/>
      <c r="TUY263" s="84"/>
      <c r="TUZ263" s="84"/>
      <c r="TVA263" s="84"/>
      <c r="TVB263" s="84"/>
      <c r="TVC263" s="84"/>
      <c r="TVD263" s="84"/>
      <c r="TVE263" s="84"/>
      <c r="TVF263" s="84"/>
      <c r="TVG263" s="84"/>
      <c r="TVH263" s="84"/>
      <c r="TVI263" s="84"/>
      <c r="TVJ263" s="84"/>
      <c r="TVK263" s="84"/>
      <c r="TVL263" s="84"/>
      <c r="TVM263" s="84"/>
      <c r="TVN263" s="84"/>
      <c r="TVO263" s="84"/>
      <c r="TVP263" s="84"/>
      <c r="TVQ263" s="84"/>
      <c r="TVR263" s="84"/>
      <c r="TVS263" s="84"/>
      <c r="TVT263" s="84"/>
      <c r="TVU263" s="84"/>
      <c r="TVV263" s="84"/>
      <c r="TVW263" s="84"/>
      <c r="TVX263" s="84"/>
      <c r="TVY263" s="84"/>
      <c r="TVZ263" s="84"/>
      <c r="TWA263" s="84"/>
      <c r="TWB263" s="84"/>
      <c r="TWC263" s="84"/>
      <c r="TWD263" s="84"/>
      <c r="TWE263" s="84"/>
      <c r="TWF263" s="84"/>
      <c r="TWG263" s="84"/>
      <c r="TWH263" s="84"/>
      <c r="TWI263" s="84"/>
      <c r="TWJ263" s="84"/>
      <c r="TWK263" s="84"/>
      <c r="TWL263" s="84"/>
      <c r="TWM263" s="84"/>
      <c r="TWN263" s="84"/>
      <c r="TWO263" s="84"/>
      <c r="TWP263" s="84"/>
      <c r="TWQ263" s="84"/>
      <c r="TWR263" s="84"/>
      <c r="TWS263" s="84"/>
      <c r="TWT263" s="84"/>
      <c r="TWU263" s="84"/>
      <c r="TWV263" s="84"/>
      <c r="TWW263" s="84"/>
      <c r="TWX263" s="84"/>
      <c r="TWY263" s="84"/>
      <c r="TWZ263" s="84"/>
      <c r="TXA263" s="84"/>
      <c r="TXB263" s="84"/>
      <c r="TXC263" s="84"/>
      <c r="TXD263" s="84"/>
      <c r="TXE263" s="84"/>
      <c r="TXF263" s="84"/>
      <c r="TXG263" s="84"/>
      <c r="TXH263" s="84"/>
      <c r="TXI263" s="84"/>
      <c r="TXJ263" s="84"/>
      <c r="TXK263" s="84"/>
      <c r="TXL263" s="84"/>
      <c r="TXM263" s="84"/>
      <c r="TXN263" s="84"/>
      <c r="TXO263" s="84"/>
      <c r="TXP263" s="84"/>
      <c r="TXQ263" s="84"/>
      <c r="TXR263" s="84"/>
      <c r="TXS263" s="84"/>
      <c r="TXT263" s="84"/>
      <c r="TXU263" s="84"/>
      <c r="TXV263" s="84"/>
      <c r="TXW263" s="84"/>
      <c r="TXX263" s="84"/>
      <c r="TXY263" s="84"/>
      <c r="TXZ263" s="84"/>
      <c r="TYA263" s="84"/>
      <c r="TYB263" s="84"/>
      <c r="TYC263" s="84"/>
      <c r="TYD263" s="84"/>
      <c r="TYE263" s="84"/>
      <c r="TYF263" s="84"/>
      <c r="TYG263" s="84"/>
      <c r="TYH263" s="84"/>
      <c r="TYI263" s="84"/>
      <c r="TYJ263" s="84"/>
      <c r="TYK263" s="84"/>
      <c r="TYL263" s="84"/>
      <c r="TYM263" s="84"/>
      <c r="TYN263" s="84"/>
      <c r="TYO263" s="84"/>
      <c r="TYP263" s="84"/>
      <c r="TYQ263" s="84"/>
      <c r="TYR263" s="84"/>
      <c r="TYS263" s="84"/>
      <c r="TYT263" s="84"/>
      <c r="TYU263" s="84"/>
      <c r="TYV263" s="84"/>
      <c r="TYW263" s="84"/>
      <c r="TYX263" s="84"/>
      <c r="TYY263" s="84"/>
      <c r="TYZ263" s="84"/>
      <c r="TZA263" s="84"/>
      <c r="TZB263" s="84"/>
      <c r="TZC263" s="84"/>
      <c r="TZD263" s="84"/>
      <c r="TZE263" s="84"/>
      <c r="TZF263" s="84"/>
      <c r="TZG263" s="84"/>
      <c r="TZH263" s="84"/>
      <c r="TZI263" s="84"/>
      <c r="TZJ263" s="84"/>
      <c r="TZK263" s="84"/>
      <c r="TZL263" s="84"/>
      <c r="TZM263" s="84"/>
      <c r="TZN263" s="84"/>
      <c r="TZO263" s="84"/>
      <c r="TZP263" s="84"/>
      <c r="TZQ263" s="84"/>
      <c r="TZR263" s="84"/>
      <c r="TZS263" s="84"/>
      <c r="TZT263" s="84"/>
      <c r="TZU263" s="84"/>
      <c r="TZV263" s="84"/>
      <c r="TZW263" s="84"/>
      <c r="TZX263" s="84"/>
      <c r="TZY263" s="84"/>
      <c r="TZZ263" s="84"/>
      <c r="UAA263" s="84"/>
      <c r="UAB263" s="84"/>
      <c r="UAC263" s="84"/>
      <c r="UAD263" s="84"/>
      <c r="UAE263" s="84"/>
      <c r="UAF263" s="84"/>
      <c r="UAG263" s="84"/>
      <c r="UAH263" s="84"/>
      <c r="UAI263" s="84"/>
      <c r="UAJ263" s="84"/>
      <c r="UAK263" s="84"/>
      <c r="UAL263" s="84"/>
      <c r="UAM263" s="84"/>
      <c r="UAN263" s="84"/>
      <c r="UAO263" s="84"/>
      <c r="UAP263" s="84"/>
      <c r="UAQ263" s="84"/>
      <c r="UAR263" s="84"/>
      <c r="UAS263" s="84"/>
      <c r="UAT263" s="84"/>
      <c r="UAU263" s="84"/>
      <c r="UAV263" s="84"/>
      <c r="UAW263" s="84"/>
      <c r="UAX263" s="84"/>
      <c r="UAY263" s="84"/>
      <c r="UAZ263" s="84"/>
      <c r="UBA263" s="84"/>
      <c r="UBB263" s="84"/>
      <c r="UBC263" s="84"/>
      <c r="UBD263" s="84"/>
      <c r="UBE263" s="84"/>
      <c r="UBF263" s="84"/>
      <c r="UBG263" s="84"/>
      <c r="UBH263" s="84"/>
      <c r="UBI263" s="84"/>
      <c r="UBJ263" s="84"/>
      <c r="UBK263" s="84"/>
      <c r="UBL263" s="84"/>
      <c r="UBM263" s="84"/>
      <c r="UBN263" s="84"/>
      <c r="UBO263" s="84"/>
      <c r="UBP263" s="84"/>
      <c r="UBQ263" s="84"/>
      <c r="UBR263" s="84"/>
      <c r="UBS263" s="84"/>
      <c r="UBT263" s="84"/>
      <c r="UBU263" s="84"/>
      <c r="UBV263" s="84"/>
      <c r="UBW263" s="84"/>
      <c r="UBX263" s="84"/>
      <c r="UBY263" s="84"/>
      <c r="UBZ263" s="84"/>
      <c r="UCA263" s="84"/>
      <c r="UCB263" s="84"/>
      <c r="UCC263" s="84"/>
      <c r="UCD263" s="84"/>
      <c r="UCE263" s="84"/>
      <c r="UCF263" s="84"/>
      <c r="UCG263" s="84"/>
      <c r="UCH263" s="84"/>
      <c r="UCI263" s="84"/>
      <c r="UCJ263" s="84"/>
      <c r="UCK263" s="84"/>
      <c r="UCL263" s="84"/>
      <c r="UCM263" s="84"/>
      <c r="UCN263" s="84"/>
      <c r="UCO263" s="84"/>
      <c r="UCP263" s="84"/>
      <c r="UCQ263" s="84"/>
      <c r="UCR263" s="84"/>
      <c r="UCS263" s="84"/>
      <c r="UCT263" s="84"/>
      <c r="UCU263" s="84"/>
      <c r="UCV263" s="84"/>
      <c r="UCW263" s="84"/>
      <c r="UCX263" s="84"/>
      <c r="UCY263" s="84"/>
      <c r="UCZ263" s="84"/>
      <c r="UDA263" s="84"/>
      <c r="UDB263" s="84"/>
      <c r="UDC263" s="84"/>
      <c r="UDD263" s="84"/>
      <c r="UDE263" s="84"/>
      <c r="UDF263" s="84"/>
      <c r="UDG263" s="84"/>
      <c r="UDH263" s="84"/>
      <c r="UDI263" s="84"/>
      <c r="UDJ263" s="84"/>
      <c r="UDK263" s="84"/>
      <c r="UDL263" s="84"/>
      <c r="UDM263" s="84"/>
      <c r="UDN263" s="84"/>
      <c r="UDO263" s="84"/>
      <c r="UDP263" s="84"/>
      <c r="UDQ263" s="84"/>
      <c r="UDR263" s="84"/>
      <c r="UDS263" s="84"/>
      <c r="UDT263" s="84"/>
      <c r="UDU263" s="84"/>
      <c r="UDV263" s="84"/>
      <c r="UDW263" s="84"/>
      <c r="UDX263" s="84"/>
      <c r="UDY263" s="84"/>
      <c r="UDZ263" s="84"/>
      <c r="UEA263" s="84"/>
      <c r="UEB263" s="84"/>
      <c r="UEC263" s="84"/>
      <c r="UED263" s="84"/>
      <c r="UEE263" s="84"/>
      <c r="UEF263" s="84"/>
      <c r="UEG263" s="84"/>
      <c r="UEH263" s="84"/>
      <c r="UEI263" s="84"/>
      <c r="UEJ263" s="84"/>
      <c r="UEK263" s="84"/>
      <c r="UEL263" s="84"/>
      <c r="UEM263" s="84"/>
      <c r="UEN263" s="84"/>
      <c r="UEO263" s="84"/>
      <c r="UEP263" s="84"/>
      <c r="UEQ263" s="84"/>
      <c r="UER263" s="84"/>
      <c r="UES263" s="84"/>
      <c r="UET263" s="84"/>
      <c r="UEU263" s="84"/>
      <c r="UEV263" s="84"/>
      <c r="UEW263" s="84"/>
      <c r="UEX263" s="84"/>
      <c r="UEY263" s="84"/>
      <c r="UEZ263" s="84"/>
      <c r="UFA263" s="84"/>
      <c r="UFB263" s="84"/>
      <c r="UFC263" s="84"/>
      <c r="UFD263" s="84"/>
      <c r="UFE263" s="84"/>
      <c r="UFF263" s="84"/>
      <c r="UFG263" s="84"/>
      <c r="UFH263" s="84"/>
      <c r="UFI263" s="84"/>
      <c r="UFJ263" s="84"/>
      <c r="UFK263" s="84"/>
      <c r="UFL263" s="84"/>
      <c r="UFM263" s="84"/>
      <c r="UFN263" s="84"/>
      <c r="UFO263" s="84"/>
      <c r="UFP263" s="84"/>
      <c r="UFQ263" s="84"/>
      <c r="UFR263" s="84"/>
      <c r="UFS263" s="84"/>
      <c r="UFT263" s="84"/>
      <c r="UFU263" s="84"/>
      <c r="UFV263" s="84"/>
      <c r="UFW263" s="84"/>
      <c r="UFX263" s="84"/>
      <c r="UFY263" s="84"/>
      <c r="UFZ263" s="84"/>
      <c r="UGA263" s="84"/>
      <c r="UGB263" s="84"/>
      <c r="UGC263" s="84"/>
      <c r="UGD263" s="84"/>
      <c r="UGE263" s="84"/>
      <c r="UGF263" s="84"/>
      <c r="UGG263" s="84"/>
      <c r="UGH263" s="84"/>
      <c r="UGI263" s="84"/>
      <c r="UGJ263" s="84"/>
      <c r="UGK263" s="84"/>
      <c r="UGL263" s="84"/>
      <c r="UGM263" s="84"/>
      <c r="UGN263" s="84"/>
      <c r="UGO263" s="84"/>
      <c r="UGP263" s="84"/>
      <c r="UGQ263" s="84"/>
      <c r="UGR263" s="84"/>
      <c r="UGS263" s="84"/>
      <c r="UGT263" s="84"/>
      <c r="UGU263" s="84"/>
      <c r="UGV263" s="84"/>
      <c r="UGW263" s="84"/>
      <c r="UGX263" s="84"/>
      <c r="UGY263" s="84"/>
      <c r="UGZ263" s="84"/>
      <c r="UHA263" s="84"/>
      <c r="UHB263" s="84"/>
      <c r="UHC263" s="84"/>
      <c r="UHD263" s="84"/>
      <c r="UHE263" s="84"/>
      <c r="UHF263" s="84"/>
      <c r="UHG263" s="84"/>
      <c r="UHH263" s="84"/>
      <c r="UHI263" s="84"/>
      <c r="UHJ263" s="84"/>
      <c r="UHK263" s="84"/>
      <c r="UHL263" s="84"/>
      <c r="UHM263" s="84"/>
      <c r="UHN263" s="84"/>
      <c r="UHO263" s="84"/>
      <c r="UHP263" s="84"/>
      <c r="UHQ263" s="84"/>
      <c r="UHR263" s="84"/>
      <c r="UHS263" s="84"/>
      <c r="UHT263" s="84"/>
      <c r="UHU263" s="84"/>
      <c r="UHV263" s="84"/>
      <c r="UHW263" s="84"/>
      <c r="UHX263" s="84"/>
      <c r="UHY263" s="84"/>
      <c r="UHZ263" s="84"/>
      <c r="UIA263" s="84"/>
      <c r="UIB263" s="84"/>
      <c r="UIC263" s="84"/>
      <c r="UID263" s="84"/>
      <c r="UIE263" s="84"/>
      <c r="UIF263" s="84"/>
      <c r="UIG263" s="84"/>
      <c r="UIH263" s="84"/>
      <c r="UII263" s="84"/>
      <c r="UIJ263" s="84"/>
      <c r="UIK263" s="84"/>
      <c r="UIL263" s="84"/>
      <c r="UIM263" s="84"/>
      <c r="UIN263" s="84"/>
      <c r="UIO263" s="84"/>
      <c r="UIP263" s="84"/>
      <c r="UIQ263" s="84"/>
      <c r="UIR263" s="84"/>
      <c r="UIS263" s="84"/>
      <c r="UIT263" s="84"/>
      <c r="UIU263" s="84"/>
      <c r="UIV263" s="84"/>
      <c r="UIW263" s="84"/>
      <c r="UIX263" s="84"/>
      <c r="UIY263" s="84"/>
      <c r="UIZ263" s="84"/>
      <c r="UJA263" s="84"/>
      <c r="UJB263" s="84"/>
      <c r="UJC263" s="84"/>
      <c r="UJD263" s="84"/>
      <c r="UJE263" s="84"/>
      <c r="UJF263" s="84"/>
      <c r="UJG263" s="84"/>
      <c r="UJH263" s="84"/>
      <c r="UJI263" s="84"/>
      <c r="UJJ263" s="84"/>
      <c r="UJK263" s="84"/>
      <c r="UJL263" s="84"/>
      <c r="UJM263" s="84"/>
      <c r="UJN263" s="84"/>
      <c r="UJO263" s="84"/>
      <c r="UJP263" s="84"/>
      <c r="UJQ263" s="84"/>
      <c r="UJR263" s="84"/>
      <c r="UJS263" s="84"/>
      <c r="UJT263" s="84"/>
      <c r="UJU263" s="84"/>
      <c r="UJV263" s="84"/>
      <c r="UJW263" s="84"/>
      <c r="UJX263" s="84"/>
      <c r="UJY263" s="84"/>
      <c r="UJZ263" s="84"/>
      <c r="UKA263" s="84"/>
      <c r="UKB263" s="84"/>
      <c r="UKC263" s="84"/>
      <c r="UKD263" s="84"/>
      <c r="UKE263" s="84"/>
      <c r="UKF263" s="84"/>
      <c r="UKG263" s="84"/>
      <c r="UKH263" s="84"/>
      <c r="UKI263" s="84"/>
      <c r="UKJ263" s="84"/>
      <c r="UKK263" s="84"/>
      <c r="UKL263" s="84"/>
      <c r="UKM263" s="84"/>
      <c r="UKN263" s="84"/>
      <c r="UKO263" s="84"/>
      <c r="UKP263" s="84"/>
      <c r="UKQ263" s="84"/>
      <c r="UKR263" s="84"/>
      <c r="UKS263" s="84"/>
      <c r="UKT263" s="84"/>
      <c r="UKU263" s="84"/>
      <c r="UKV263" s="84"/>
      <c r="UKW263" s="84"/>
      <c r="UKX263" s="84"/>
      <c r="UKY263" s="84"/>
      <c r="UKZ263" s="84"/>
      <c r="ULA263" s="84"/>
      <c r="ULB263" s="84"/>
      <c r="ULC263" s="84"/>
      <c r="ULD263" s="84"/>
      <c r="ULE263" s="84"/>
      <c r="ULF263" s="84"/>
      <c r="ULG263" s="84"/>
      <c r="ULH263" s="84"/>
      <c r="ULI263" s="84"/>
      <c r="ULJ263" s="84"/>
      <c r="ULK263" s="84"/>
      <c r="ULL263" s="84"/>
      <c r="ULM263" s="84"/>
      <c r="ULN263" s="84"/>
      <c r="ULO263" s="84"/>
      <c r="ULP263" s="84"/>
      <c r="ULQ263" s="84"/>
      <c r="ULR263" s="84"/>
      <c r="ULS263" s="84"/>
      <c r="ULT263" s="84"/>
      <c r="ULU263" s="84"/>
      <c r="ULV263" s="84"/>
      <c r="ULW263" s="84"/>
      <c r="ULX263" s="84"/>
      <c r="ULY263" s="84"/>
      <c r="ULZ263" s="84"/>
      <c r="UMA263" s="84"/>
      <c r="UMB263" s="84"/>
      <c r="UMC263" s="84"/>
      <c r="UMD263" s="84"/>
      <c r="UME263" s="84"/>
      <c r="UMF263" s="84"/>
      <c r="UMG263" s="84"/>
      <c r="UMH263" s="84"/>
      <c r="UMI263" s="84"/>
      <c r="UMJ263" s="84"/>
      <c r="UMK263" s="84"/>
      <c r="UML263" s="84"/>
      <c r="UMM263" s="84"/>
      <c r="UMN263" s="84"/>
      <c r="UMO263" s="84"/>
      <c r="UMP263" s="84"/>
      <c r="UMQ263" s="84"/>
      <c r="UMR263" s="84"/>
      <c r="UMS263" s="84"/>
      <c r="UMT263" s="84"/>
      <c r="UMU263" s="84"/>
      <c r="UMV263" s="84"/>
      <c r="UMW263" s="84"/>
      <c r="UMX263" s="84"/>
      <c r="UMY263" s="84"/>
      <c r="UMZ263" s="84"/>
      <c r="UNA263" s="84"/>
      <c r="UNB263" s="84"/>
      <c r="UNC263" s="84"/>
      <c r="UND263" s="84"/>
      <c r="UNE263" s="84"/>
      <c r="UNF263" s="84"/>
      <c r="UNG263" s="84"/>
      <c r="UNH263" s="84"/>
      <c r="UNI263" s="84"/>
      <c r="UNJ263" s="84"/>
      <c r="UNK263" s="84"/>
      <c r="UNL263" s="84"/>
      <c r="UNM263" s="84"/>
      <c r="UNN263" s="84"/>
      <c r="UNO263" s="84"/>
      <c r="UNP263" s="84"/>
      <c r="UNQ263" s="84"/>
      <c r="UNR263" s="84"/>
      <c r="UNS263" s="84"/>
      <c r="UNT263" s="84"/>
      <c r="UNU263" s="84"/>
      <c r="UNV263" s="84"/>
      <c r="UNW263" s="84"/>
      <c r="UNX263" s="84"/>
      <c r="UNY263" s="84"/>
      <c r="UNZ263" s="84"/>
      <c r="UOA263" s="84"/>
      <c r="UOB263" s="84"/>
      <c r="UOC263" s="84"/>
      <c r="UOD263" s="84"/>
      <c r="UOE263" s="84"/>
      <c r="UOF263" s="84"/>
      <c r="UOG263" s="84"/>
      <c r="UOH263" s="84"/>
      <c r="UOI263" s="84"/>
      <c r="UOJ263" s="84"/>
      <c r="UOK263" s="84"/>
      <c r="UOL263" s="84"/>
      <c r="UOM263" s="84"/>
      <c r="UON263" s="84"/>
      <c r="UOO263" s="84"/>
      <c r="UOP263" s="84"/>
      <c r="UOQ263" s="84"/>
      <c r="UOR263" s="84"/>
      <c r="UOS263" s="84"/>
      <c r="UOT263" s="84"/>
      <c r="UOU263" s="84"/>
      <c r="UOV263" s="84"/>
      <c r="UOW263" s="84"/>
      <c r="UOX263" s="84"/>
      <c r="UOY263" s="84"/>
      <c r="UOZ263" s="84"/>
      <c r="UPA263" s="84"/>
      <c r="UPB263" s="84"/>
      <c r="UPC263" s="84"/>
      <c r="UPD263" s="84"/>
      <c r="UPE263" s="84"/>
      <c r="UPF263" s="84"/>
      <c r="UPG263" s="84"/>
      <c r="UPH263" s="84"/>
      <c r="UPI263" s="84"/>
      <c r="UPJ263" s="84"/>
      <c r="UPK263" s="84"/>
      <c r="UPL263" s="84"/>
      <c r="UPM263" s="84"/>
      <c r="UPN263" s="84"/>
      <c r="UPO263" s="84"/>
      <c r="UPP263" s="84"/>
      <c r="UPQ263" s="84"/>
      <c r="UPR263" s="84"/>
      <c r="UPS263" s="84"/>
      <c r="UPT263" s="84"/>
      <c r="UPU263" s="84"/>
      <c r="UPV263" s="84"/>
      <c r="UPW263" s="84"/>
      <c r="UPX263" s="84"/>
      <c r="UPY263" s="84"/>
      <c r="UPZ263" s="84"/>
      <c r="UQA263" s="84"/>
      <c r="UQB263" s="84"/>
      <c r="UQC263" s="84"/>
      <c r="UQD263" s="84"/>
      <c r="UQE263" s="84"/>
      <c r="UQF263" s="84"/>
      <c r="UQG263" s="84"/>
      <c r="UQH263" s="84"/>
      <c r="UQI263" s="84"/>
      <c r="UQJ263" s="84"/>
      <c r="UQK263" s="84"/>
      <c r="UQL263" s="84"/>
      <c r="UQM263" s="84"/>
      <c r="UQN263" s="84"/>
      <c r="UQO263" s="84"/>
      <c r="UQP263" s="84"/>
      <c r="UQQ263" s="84"/>
      <c r="UQR263" s="84"/>
      <c r="UQS263" s="84"/>
      <c r="UQT263" s="84"/>
      <c r="UQU263" s="84"/>
      <c r="UQV263" s="84"/>
      <c r="UQW263" s="84"/>
      <c r="UQX263" s="84"/>
      <c r="UQY263" s="84"/>
      <c r="UQZ263" s="84"/>
      <c r="URA263" s="84"/>
      <c r="URB263" s="84"/>
      <c r="URC263" s="84"/>
      <c r="URD263" s="84"/>
      <c r="URE263" s="84"/>
      <c r="URF263" s="84"/>
      <c r="URG263" s="84"/>
      <c r="URH263" s="84"/>
      <c r="URI263" s="84"/>
      <c r="URJ263" s="84"/>
      <c r="URK263" s="84"/>
      <c r="URL263" s="84"/>
      <c r="URM263" s="84"/>
      <c r="URN263" s="84"/>
      <c r="URO263" s="84"/>
      <c r="URP263" s="84"/>
      <c r="URQ263" s="84"/>
      <c r="URR263" s="84"/>
      <c r="URS263" s="84"/>
      <c r="URT263" s="84"/>
      <c r="URU263" s="84"/>
      <c r="URV263" s="84"/>
      <c r="URW263" s="84"/>
      <c r="URX263" s="84"/>
      <c r="URY263" s="84"/>
      <c r="URZ263" s="84"/>
      <c r="USA263" s="84"/>
      <c r="USB263" s="84"/>
      <c r="USC263" s="84"/>
      <c r="USD263" s="84"/>
      <c r="USE263" s="84"/>
      <c r="USF263" s="84"/>
      <c r="USG263" s="84"/>
      <c r="USH263" s="84"/>
      <c r="USI263" s="84"/>
      <c r="USJ263" s="84"/>
      <c r="USK263" s="84"/>
      <c r="USL263" s="84"/>
      <c r="USM263" s="84"/>
      <c r="USN263" s="84"/>
      <c r="USO263" s="84"/>
      <c r="USP263" s="84"/>
      <c r="USQ263" s="84"/>
      <c r="USR263" s="84"/>
      <c r="USS263" s="84"/>
      <c r="UST263" s="84"/>
      <c r="USU263" s="84"/>
      <c r="USV263" s="84"/>
      <c r="USW263" s="84"/>
      <c r="USX263" s="84"/>
      <c r="USY263" s="84"/>
      <c r="USZ263" s="84"/>
      <c r="UTA263" s="84"/>
      <c r="UTB263" s="84"/>
      <c r="UTC263" s="84"/>
      <c r="UTD263" s="84"/>
      <c r="UTE263" s="84"/>
      <c r="UTF263" s="84"/>
      <c r="UTG263" s="84"/>
      <c r="UTH263" s="84"/>
      <c r="UTI263" s="84"/>
      <c r="UTJ263" s="84"/>
      <c r="UTK263" s="84"/>
      <c r="UTL263" s="84"/>
      <c r="UTM263" s="84"/>
      <c r="UTN263" s="84"/>
      <c r="UTO263" s="84"/>
      <c r="UTP263" s="84"/>
      <c r="UTQ263" s="84"/>
      <c r="UTR263" s="84"/>
      <c r="UTS263" s="84"/>
      <c r="UTT263" s="84"/>
      <c r="UTU263" s="84"/>
      <c r="UTV263" s="84"/>
      <c r="UTW263" s="84"/>
      <c r="UTX263" s="84"/>
      <c r="UTY263" s="84"/>
      <c r="UTZ263" s="84"/>
      <c r="UUA263" s="84"/>
      <c r="UUB263" s="84"/>
      <c r="UUC263" s="84"/>
      <c r="UUD263" s="84"/>
      <c r="UUE263" s="84"/>
      <c r="UUF263" s="84"/>
      <c r="UUG263" s="84"/>
      <c r="UUH263" s="84"/>
      <c r="UUI263" s="84"/>
      <c r="UUJ263" s="84"/>
      <c r="UUK263" s="84"/>
      <c r="UUL263" s="84"/>
      <c r="UUM263" s="84"/>
      <c r="UUN263" s="84"/>
      <c r="UUO263" s="84"/>
      <c r="UUP263" s="84"/>
      <c r="UUQ263" s="84"/>
      <c r="UUR263" s="84"/>
      <c r="UUS263" s="84"/>
      <c r="UUT263" s="84"/>
      <c r="UUU263" s="84"/>
      <c r="UUV263" s="84"/>
      <c r="UUW263" s="84"/>
      <c r="UUX263" s="84"/>
      <c r="UUY263" s="84"/>
      <c r="UUZ263" s="84"/>
      <c r="UVA263" s="84"/>
      <c r="UVB263" s="84"/>
      <c r="UVC263" s="84"/>
      <c r="UVD263" s="84"/>
      <c r="UVE263" s="84"/>
      <c r="UVF263" s="84"/>
      <c r="UVG263" s="84"/>
      <c r="UVH263" s="84"/>
      <c r="UVI263" s="84"/>
      <c r="UVJ263" s="84"/>
      <c r="UVK263" s="84"/>
      <c r="UVL263" s="84"/>
      <c r="UVM263" s="84"/>
      <c r="UVN263" s="84"/>
      <c r="UVO263" s="84"/>
      <c r="UVP263" s="84"/>
      <c r="UVQ263" s="84"/>
      <c r="UVR263" s="84"/>
      <c r="UVS263" s="84"/>
      <c r="UVT263" s="84"/>
      <c r="UVU263" s="84"/>
      <c r="UVV263" s="84"/>
      <c r="UVW263" s="84"/>
      <c r="UVX263" s="84"/>
      <c r="UVY263" s="84"/>
      <c r="UVZ263" s="84"/>
      <c r="UWA263" s="84"/>
      <c r="UWB263" s="84"/>
      <c r="UWC263" s="84"/>
      <c r="UWD263" s="84"/>
      <c r="UWE263" s="84"/>
      <c r="UWF263" s="84"/>
      <c r="UWG263" s="84"/>
      <c r="UWH263" s="84"/>
      <c r="UWI263" s="84"/>
      <c r="UWJ263" s="84"/>
      <c r="UWK263" s="84"/>
      <c r="UWL263" s="84"/>
      <c r="UWM263" s="84"/>
      <c r="UWN263" s="84"/>
      <c r="UWO263" s="84"/>
      <c r="UWP263" s="84"/>
      <c r="UWQ263" s="84"/>
      <c r="UWR263" s="84"/>
      <c r="UWS263" s="84"/>
      <c r="UWT263" s="84"/>
      <c r="UWU263" s="84"/>
      <c r="UWV263" s="84"/>
      <c r="UWW263" s="84"/>
      <c r="UWX263" s="84"/>
      <c r="UWY263" s="84"/>
      <c r="UWZ263" s="84"/>
      <c r="UXA263" s="84"/>
      <c r="UXB263" s="84"/>
      <c r="UXC263" s="84"/>
      <c r="UXD263" s="84"/>
      <c r="UXE263" s="84"/>
      <c r="UXF263" s="84"/>
      <c r="UXG263" s="84"/>
      <c r="UXH263" s="84"/>
      <c r="UXI263" s="84"/>
      <c r="UXJ263" s="84"/>
      <c r="UXK263" s="84"/>
      <c r="UXL263" s="84"/>
      <c r="UXM263" s="84"/>
      <c r="UXN263" s="84"/>
      <c r="UXO263" s="84"/>
      <c r="UXP263" s="84"/>
      <c r="UXQ263" s="84"/>
      <c r="UXR263" s="84"/>
      <c r="UXS263" s="84"/>
      <c r="UXT263" s="84"/>
      <c r="UXU263" s="84"/>
      <c r="UXV263" s="84"/>
      <c r="UXW263" s="84"/>
      <c r="UXX263" s="84"/>
      <c r="UXY263" s="84"/>
      <c r="UXZ263" s="84"/>
      <c r="UYA263" s="84"/>
      <c r="UYB263" s="84"/>
      <c r="UYC263" s="84"/>
      <c r="UYD263" s="84"/>
      <c r="UYE263" s="84"/>
      <c r="UYF263" s="84"/>
      <c r="UYG263" s="84"/>
      <c r="UYH263" s="84"/>
      <c r="UYI263" s="84"/>
      <c r="UYJ263" s="84"/>
      <c r="UYK263" s="84"/>
      <c r="UYL263" s="84"/>
      <c r="UYM263" s="84"/>
      <c r="UYN263" s="84"/>
      <c r="UYO263" s="84"/>
      <c r="UYP263" s="84"/>
      <c r="UYQ263" s="84"/>
      <c r="UYR263" s="84"/>
      <c r="UYS263" s="84"/>
      <c r="UYT263" s="84"/>
      <c r="UYU263" s="84"/>
      <c r="UYV263" s="84"/>
      <c r="UYW263" s="84"/>
      <c r="UYX263" s="84"/>
      <c r="UYY263" s="84"/>
      <c r="UYZ263" s="84"/>
      <c r="UZA263" s="84"/>
      <c r="UZB263" s="84"/>
      <c r="UZC263" s="84"/>
      <c r="UZD263" s="84"/>
      <c r="UZE263" s="84"/>
      <c r="UZF263" s="84"/>
      <c r="UZG263" s="84"/>
      <c r="UZH263" s="84"/>
      <c r="UZI263" s="84"/>
      <c r="UZJ263" s="84"/>
      <c r="UZK263" s="84"/>
      <c r="UZL263" s="84"/>
      <c r="UZM263" s="84"/>
      <c r="UZN263" s="84"/>
      <c r="UZO263" s="84"/>
      <c r="UZP263" s="84"/>
      <c r="UZQ263" s="84"/>
      <c r="UZR263" s="84"/>
      <c r="UZS263" s="84"/>
      <c r="UZT263" s="84"/>
      <c r="UZU263" s="84"/>
      <c r="UZV263" s="84"/>
      <c r="UZW263" s="84"/>
      <c r="UZX263" s="84"/>
      <c r="UZY263" s="84"/>
      <c r="UZZ263" s="84"/>
      <c r="VAA263" s="84"/>
      <c r="VAB263" s="84"/>
      <c r="VAC263" s="84"/>
      <c r="VAD263" s="84"/>
      <c r="VAE263" s="84"/>
      <c r="VAF263" s="84"/>
      <c r="VAG263" s="84"/>
      <c r="VAH263" s="84"/>
      <c r="VAI263" s="84"/>
      <c r="VAJ263" s="84"/>
      <c r="VAK263" s="84"/>
      <c r="VAL263" s="84"/>
      <c r="VAM263" s="84"/>
      <c r="VAN263" s="84"/>
      <c r="VAO263" s="84"/>
      <c r="VAP263" s="84"/>
      <c r="VAQ263" s="84"/>
      <c r="VAR263" s="84"/>
      <c r="VAS263" s="84"/>
      <c r="VAT263" s="84"/>
      <c r="VAU263" s="84"/>
      <c r="VAV263" s="84"/>
      <c r="VAW263" s="84"/>
      <c r="VAX263" s="84"/>
      <c r="VAY263" s="84"/>
      <c r="VAZ263" s="84"/>
      <c r="VBA263" s="84"/>
      <c r="VBB263" s="84"/>
      <c r="VBC263" s="84"/>
      <c r="VBD263" s="84"/>
      <c r="VBE263" s="84"/>
      <c r="VBF263" s="84"/>
      <c r="VBG263" s="84"/>
      <c r="VBH263" s="84"/>
      <c r="VBI263" s="84"/>
      <c r="VBJ263" s="84"/>
      <c r="VBK263" s="84"/>
      <c r="VBL263" s="84"/>
      <c r="VBM263" s="84"/>
      <c r="VBN263" s="84"/>
      <c r="VBO263" s="84"/>
      <c r="VBP263" s="84"/>
      <c r="VBQ263" s="84"/>
      <c r="VBR263" s="84"/>
      <c r="VBS263" s="84"/>
      <c r="VBT263" s="84"/>
      <c r="VBU263" s="84"/>
      <c r="VBV263" s="84"/>
      <c r="VBW263" s="84"/>
      <c r="VBX263" s="84"/>
      <c r="VBY263" s="84"/>
      <c r="VBZ263" s="84"/>
      <c r="VCA263" s="84"/>
      <c r="VCB263" s="84"/>
      <c r="VCC263" s="84"/>
      <c r="VCD263" s="84"/>
      <c r="VCE263" s="84"/>
      <c r="VCF263" s="84"/>
      <c r="VCG263" s="84"/>
      <c r="VCH263" s="84"/>
      <c r="VCI263" s="84"/>
      <c r="VCJ263" s="84"/>
      <c r="VCK263" s="84"/>
      <c r="VCL263" s="84"/>
      <c r="VCM263" s="84"/>
      <c r="VCN263" s="84"/>
      <c r="VCO263" s="84"/>
      <c r="VCP263" s="84"/>
      <c r="VCQ263" s="84"/>
      <c r="VCR263" s="84"/>
      <c r="VCS263" s="84"/>
      <c r="VCT263" s="84"/>
      <c r="VCU263" s="84"/>
      <c r="VCV263" s="84"/>
      <c r="VCW263" s="84"/>
      <c r="VCX263" s="84"/>
      <c r="VCY263" s="84"/>
      <c r="VCZ263" s="84"/>
      <c r="VDA263" s="84"/>
      <c r="VDB263" s="84"/>
      <c r="VDC263" s="84"/>
      <c r="VDD263" s="84"/>
      <c r="VDE263" s="84"/>
      <c r="VDF263" s="84"/>
      <c r="VDG263" s="84"/>
      <c r="VDH263" s="84"/>
      <c r="VDI263" s="84"/>
      <c r="VDJ263" s="84"/>
      <c r="VDK263" s="84"/>
      <c r="VDL263" s="84"/>
      <c r="VDM263" s="84"/>
      <c r="VDN263" s="84"/>
      <c r="VDO263" s="84"/>
      <c r="VDP263" s="84"/>
      <c r="VDQ263" s="84"/>
      <c r="VDR263" s="84"/>
      <c r="VDS263" s="84"/>
      <c r="VDT263" s="84"/>
      <c r="VDU263" s="84"/>
      <c r="VDV263" s="84"/>
      <c r="VDW263" s="84"/>
      <c r="VDX263" s="84"/>
      <c r="VDY263" s="84"/>
      <c r="VDZ263" s="84"/>
      <c r="VEA263" s="84"/>
      <c r="VEB263" s="84"/>
      <c r="VEC263" s="84"/>
      <c r="VED263" s="84"/>
      <c r="VEE263" s="84"/>
      <c r="VEF263" s="84"/>
      <c r="VEG263" s="84"/>
      <c r="VEH263" s="84"/>
      <c r="VEI263" s="84"/>
      <c r="VEJ263" s="84"/>
      <c r="VEK263" s="84"/>
      <c r="VEL263" s="84"/>
      <c r="VEM263" s="84"/>
      <c r="VEN263" s="84"/>
      <c r="VEO263" s="84"/>
      <c r="VEP263" s="84"/>
      <c r="VEQ263" s="84"/>
      <c r="VER263" s="84"/>
      <c r="VES263" s="84"/>
      <c r="VET263" s="84"/>
      <c r="VEU263" s="84"/>
      <c r="VEV263" s="84"/>
      <c r="VEW263" s="84"/>
      <c r="VEX263" s="84"/>
      <c r="VEY263" s="84"/>
      <c r="VEZ263" s="84"/>
      <c r="VFA263" s="84"/>
      <c r="VFB263" s="84"/>
      <c r="VFC263" s="84"/>
      <c r="VFD263" s="84"/>
      <c r="VFE263" s="84"/>
      <c r="VFF263" s="84"/>
      <c r="VFG263" s="84"/>
      <c r="VFH263" s="84"/>
      <c r="VFI263" s="84"/>
      <c r="VFJ263" s="84"/>
      <c r="VFK263" s="84"/>
      <c r="VFL263" s="84"/>
      <c r="VFM263" s="84"/>
      <c r="VFN263" s="84"/>
      <c r="VFO263" s="84"/>
      <c r="VFP263" s="84"/>
      <c r="VFQ263" s="84"/>
      <c r="VFR263" s="84"/>
      <c r="VFS263" s="84"/>
      <c r="VFT263" s="84"/>
      <c r="VFU263" s="84"/>
      <c r="VFV263" s="84"/>
      <c r="VFW263" s="84"/>
      <c r="VFX263" s="84"/>
      <c r="VFY263" s="84"/>
      <c r="VFZ263" s="84"/>
      <c r="VGA263" s="84"/>
      <c r="VGB263" s="84"/>
      <c r="VGC263" s="84"/>
      <c r="VGD263" s="84"/>
      <c r="VGE263" s="84"/>
      <c r="VGF263" s="84"/>
      <c r="VGG263" s="84"/>
      <c r="VGH263" s="84"/>
      <c r="VGI263" s="84"/>
      <c r="VGJ263" s="84"/>
      <c r="VGK263" s="84"/>
      <c r="VGL263" s="84"/>
      <c r="VGM263" s="84"/>
      <c r="VGN263" s="84"/>
      <c r="VGO263" s="84"/>
      <c r="VGP263" s="84"/>
      <c r="VGQ263" s="84"/>
      <c r="VGR263" s="84"/>
      <c r="VGS263" s="84"/>
      <c r="VGT263" s="84"/>
      <c r="VGU263" s="84"/>
      <c r="VGV263" s="84"/>
      <c r="VGW263" s="84"/>
      <c r="VGX263" s="84"/>
      <c r="VGY263" s="84"/>
      <c r="VGZ263" s="84"/>
      <c r="VHA263" s="84"/>
      <c r="VHB263" s="84"/>
      <c r="VHC263" s="84"/>
      <c r="VHD263" s="84"/>
      <c r="VHE263" s="84"/>
      <c r="VHF263" s="84"/>
      <c r="VHG263" s="84"/>
      <c r="VHH263" s="84"/>
      <c r="VHI263" s="84"/>
      <c r="VHJ263" s="84"/>
      <c r="VHK263" s="84"/>
      <c r="VHL263" s="84"/>
      <c r="VHM263" s="84"/>
      <c r="VHN263" s="84"/>
      <c r="VHO263" s="84"/>
      <c r="VHP263" s="84"/>
      <c r="VHQ263" s="84"/>
      <c r="VHR263" s="84"/>
      <c r="VHS263" s="84"/>
      <c r="VHT263" s="84"/>
      <c r="VHU263" s="84"/>
      <c r="VHV263" s="84"/>
      <c r="VHW263" s="84"/>
      <c r="VHX263" s="84"/>
      <c r="VHY263" s="84"/>
      <c r="VHZ263" s="84"/>
      <c r="VIA263" s="84"/>
      <c r="VIB263" s="84"/>
      <c r="VIC263" s="84"/>
      <c r="VID263" s="84"/>
      <c r="VIE263" s="84"/>
      <c r="VIF263" s="84"/>
      <c r="VIG263" s="84"/>
      <c r="VIH263" s="84"/>
      <c r="VII263" s="84"/>
      <c r="VIJ263" s="84"/>
      <c r="VIK263" s="84"/>
      <c r="VIL263" s="84"/>
      <c r="VIM263" s="84"/>
      <c r="VIN263" s="84"/>
      <c r="VIO263" s="84"/>
      <c r="VIP263" s="84"/>
      <c r="VIQ263" s="84"/>
      <c r="VIR263" s="84"/>
      <c r="VIS263" s="84"/>
      <c r="VIT263" s="84"/>
      <c r="VIU263" s="84"/>
      <c r="VIV263" s="84"/>
      <c r="VIW263" s="84"/>
      <c r="VIX263" s="84"/>
      <c r="VIY263" s="84"/>
      <c r="VIZ263" s="84"/>
      <c r="VJA263" s="84"/>
      <c r="VJB263" s="84"/>
      <c r="VJC263" s="84"/>
      <c r="VJD263" s="84"/>
      <c r="VJE263" s="84"/>
      <c r="VJF263" s="84"/>
      <c r="VJG263" s="84"/>
      <c r="VJH263" s="84"/>
      <c r="VJI263" s="84"/>
      <c r="VJJ263" s="84"/>
      <c r="VJK263" s="84"/>
      <c r="VJL263" s="84"/>
      <c r="VJM263" s="84"/>
      <c r="VJN263" s="84"/>
      <c r="VJO263" s="84"/>
      <c r="VJP263" s="84"/>
      <c r="VJQ263" s="84"/>
      <c r="VJR263" s="84"/>
      <c r="VJS263" s="84"/>
      <c r="VJT263" s="84"/>
      <c r="VJU263" s="84"/>
      <c r="VJV263" s="84"/>
      <c r="VJW263" s="84"/>
      <c r="VJX263" s="84"/>
      <c r="VJY263" s="84"/>
      <c r="VJZ263" s="84"/>
      <c r="VKA263" s="84"/>
      <c r="VKB263" s="84"/>
      <c r="VKC263" s="84"/>
      <c r="VKD263" s="84"/>
      <c r="VKE263" s="84"/>
      <c r="VKF263" s="84"/>
      <c r="VKG263" s="84"/>
      <c r="VKH263" s="84"/>
      <c r="VKI263" s="84"/>
      <c r="VKJ263" s="84"/>
      <c r="VKK263" s="84"/>
      <c r="VKL263" s="84"/>
      <c r="VKM263" s="84"/>
      <c r="VKN263" s="84"/>
      <c r="VKO263" s="84"/>
      <c r="VKP263" s="84"/>
      <c r="VKQ263" s="84"/>
      <c r="VKR263" s="84"/>
      <c r="VKS263" s="84"/>
      <c r="VKT263" s="84"/>
      <c r="VKU263" s="84"/>
      <c r="VKV263" s="84"/>
      <c r="VKW263" s="84"/>
      <c r="VKX263" s="84"/>
      <c r="VKY263" s="84"/>
      <c r="VKZ263" s="84"/>
      <c r="VLA263" s="84"/>
      <c r="VLB263" s="84"/>
      <c r="VLC263" s="84"/>
      <c r="VLD263" s="84"/>
      <c r="VLE263" s="84"/>
      <c r="VLF263" s="84"/>
      <c r="VLG263" s="84"/>
      <c r="VLH263" s="84"/>
      <c r="VLI263" s="84"/>
      <c r="VLJ263" s="84"/>
      <c r="VLK263" s="84"/>
      <c r="VLL263" s="84"/>
      <c r="VLM263" s="84"/>
      <c r="VLN263" s="84"/>
      <c r="VLO263" s="84"/>
      <c r="VLP263" s="84"/>
      <c r="VLQ263" s="84"/>
      <c r="VLR263" s="84"/>
      <c r="VLS263" s="84"/>
      <c r="VLT263" s="84"/>
      <c r="VLU263" s="84"/>
      <c r="VLV263" s="84"/>
      <c r="VLW263" s="84"/>
      <c r="VLX263" s="84"/>
      <c r="VLY263" s="84"/>
      <c r="VLZ263" s="84"/>
      <c r="VMA263" s="84"/>
      <c r="VMB263" s="84"/>
      <c r="VMC263" s="84"/>
      <c r="VMD263" s="84"/>
      <c r="VME263" s="84"/>
      <c r="VMF263" s="84"/>
      <c r="VMG263" s="84"/>
      <c r="VMH263" s="84"/>
      <c r="VMI263" s="84"/>
      <c r="VMJ263" s="84"/>
      <c r="VMK263" s="84"/>
      <c r="VML263" s="84"/>
      <c r="VMM263" s="84"/>
      <c r="VMN263" s="84"/>
      <c r="VMO263" s="84"/>
      <c r="VMP263" s="84"/>
      <c r="VMQ263" s="84"/>
      <c r="VMR263" s="84"/>
      <c r="VMS263" s="84"/>
      <c r="VMT263" s="84"/>
      <c r="VMU263" s="84"/>
      <c r="VMV263" s="84"/>
      <c r="VMW263" s="84"/>
      <c r="VMX263" s="84"/>
      <c r="VMY263" s="84"/>
      <c r="VMZ263" s="84"/>
      <c r="VNA263" s="84"/>
      <c r="VNB263" s="84"/>
      <c r="VNC263" s="84"/>
      <c r="VND263" s="84"/>
      <c r="VNE263" s="84"/>
      <c r="VNF263" s="84"/>
      <c r="VNG263" s="84"/>
      <c r="VNH263" s="84"/>
      <c r="VNI263" s="84"/>
      <c r="VNJ263" s="84"/>
      <c r="VNK263" s="84"/>
      <c r="VNL263" s="84"/>
      <c r="VNM263" s="84"/>
      <c r="VNN263" s="84"/>
      <c r="VNO263" s="84"/>
      <c r="VNP263" s="84"/>
      <c r="VNQ263" s="84"/>
      <c r="VNR263" s="84"/>
      <c r="VNS263" s="84"/>
      <c r="VNT263" s="84"/>
      <c r="VNU263" s="84"/>
      <c r="VNV263" s="84"/>
      <c r="VNW263" s="84"/>
      <c r="VNX263" s="84"/>
      <c r="VNY263" s="84"/>
      <c r="VNZ263" s="84"/>
      <c r="VOA263" s="84"/>
      <c r="VOB263" s="84"/>
      <c r="VOC263" s="84"/>
      <c r="VOD263" s="84"/>
      <c r="VOE263" s="84"/>
      <c r="VOF263" s="84"/>
      <c r="VOG263" s="84"/>
      <c r="VOH263" s="84"/>
      <c r="VOI263" s="84"/>
      <c r="VOJ263" s="84"/>
      <c r="VOK263" s="84"/>
      <c r="VOL263" s="84"/>
      <c r="VOM263" s="84"/>
      <c r="VON263" s="84"/>
      <c r="VOO263" s="84"/>
      <c r="VOP263" s="84"/>
      <c r="VOQ263" s="84"/>
      <c r="VOR263" s="84"/>
      <c r="VOS263" s="84"/>
      <c r="VOT263" s="84"/>
      <c r="VOU263" s="84"/>
      <c r="VOV263" s="84"/>
      <c r="VOW263" s="84"/>
      <c r="VOX263" s="84"/>
      <c r="VOY263" s="84"/>
      <c r="VOZ263" s="84"/>
      <c r="VPA263" s="84"/>
      <c r="VPB263" s="84"/>
      <c r="VPC263" s="84"/>
      <c r="VPD263" s="84"/>
      <c r="VPE263" s="84"/>
      <c r="VPF263" s="84"/>
      <c r="VPG263" s="84"/>
      <c r="VPH263" s="84"/>
      <c r="VPI263" s="84"/>
      <c r="VPJ263" s="84"/>
      <c r="VPK263" s="84"/>
      <c r="VPL263" s="84"/>
      <c r="VPM263" s="84"/>
      <c r="VPN263" s="84"/>
      <c r="VPO263" s="84"/>
      <c r="VPP263" s="84"/>
      <c r="VPQ263" s="84"/>
      <c r="VPR263" s="84"/>
      <c r="VPS263" s="84"/>
      <c r="VPT263" s="84"/>
      <c r="VPU263" s="84"/>
      <c r="VPV263" s="84"/>
      <c r="VPW263" s="84"/>
      <c r="VPX263" s="84"/>
      <c r="VPY263" s="84"/>
      <c r="VPZ263" s="84"/>
      <c r="VQA263" s="84"/>
      <c r="VQB263" s="84"/>
      <c r="VQC263" s="84"/>
      <c r="VQD263" s="84"/>
      <c r="VQE263" s="84"/>
      <c r="VQF263" s="84"/>
      <c r="VQG263" s="84"/>
      <c r="VQH263" s="84"/>
      <c r="VQI263" s="84"/>
      <c r="VQJ263" s="84"/>
      <c r="VQK263" s="84"/>
      <c r="VQL263" s="84"/>
      <c r="VQM263" s="84"/>
      <c r="VQN263" s="84"/>
      <c r="VQO263" s="84"/>
      <c r="VQP263" s="84"/>
      <c r="VQQ263" s="84"/>
      <c r="VQR263" s="84"/>
      <c r="VQS263" s="84"/>
      <c r="VQT263" s="84"/>
      <c r="VQU263" s="84"/>
      <c r="VQV263" s="84"/>
      <c r="VQW263" s="84"/>
      <c r="VQX263" s="84"/>
      <c r="VQY263" s="84"/>
      <c r="VQZ263" s="84"/>
      <c r="VRA263" s="84"/>
      <c r="VRB263" s="84"/>
      <c r="VRC263" s="84"/>
      <c r="VRD263" s="84"/>
      <c r="VRE263" s="84"/>
      <c r="VRF263" s="84"/>
      <c r="VRG263" s="84"/>
      <c r="VRH263" s="84"/>
      <c r="VRI263" s="84"/>
      <c r="VRJ263" s="84"/>
      <c r="VRK263" s="84"/>
      <c r="VRL263" s="84"/>
      <c r="VRM263" s="84"/>
      <c r="VRN263" s="84"/>
      <c r="VRO263" s="84"/>
      <c r="VRP263" s="84"/>
      <c r="VRQ263" s="84"/>
      <c r="VRR263" s="84"/>
      <c r="VRS263" s="84"/>
      <c r="VRT263" s="84"/>
      <c r="VRU263" s="84"/>
      <c r="VRV263" s="84"/>
      <c r="VRW263" s="84"/>
      <c r="VRX263" s="84"/>
      <c r="VRY263" s="84"/>
      <c r="VRZ263" s="84"/>
      <c r="VSA263" s="84"/>
      <c r="VSB263" s="84"/>
      <c r="VSC263" s="84"/>
      <c r="VSD263" s="84"/>
      <c r="VSE263" s="84"/>
      <c r="VSF263" s="84"/>
      <c r="VSG263" s="84"/>
      <c r="VSH263" s="84"/>
      <c r="VSI263" s="84"/>
      <c r="VSJ263" s="84"/>
      <c r="VSK263" s="84"/>
      <c r="VSL263" s="84"/>
      <c r="VSM263" s="84"/>
      <c r="VSN263" s="84"/>
      <c r="VSO263" s="84"/>
      <c r="VSP263" s="84"/>
      <c r="VSQ263" s="84"/>
      <c r="VSR263" s="84"/>
      <c r="VSS263" s="84"/>
      <c r="VST263" s="84"/>
      <c r="VSU263" s="84"/>
      <c r="VSV263" s="84"/>
      <c r="VSW263" s="84"/>
      <c r="VSX263" s="84"/>
      <c r="VSY263" s="84"/>
      <c r="VSZ263" s="84"/>
      <c r="VTA263" s="84"/>
      <c r="VTB263" s="84"/>
      <c r="VTC263" s="84"/>
      <c r="VTD263" s="84"/>
      <c r="VTE263" s="84"/>
      <c r="VTF263" s="84"/>
      <c r="VTG263" s="84"/>
      <c r="VTH263" s="84"/>
      <c r="VTI263" s="84"/>
      <c r="VTJ263" s="84"/>
      <c r="VTK263" s="84"/>
      <c r="VTL263" s="84"/>
      <c r="VTM263" s="84"/>
      <c r="VTN263" s="84"/>
      <c r="VTO263" s="84"/>
      <c r="VTP263" s="84"/>
      <c r="VTQ263" s="84"/>
      <c r="VTR263" s="84"/>
      <c r="VTS263" s="84"/>
      <c r="VTT263" s="84"/>
      <c r="VTU263" s="84"/>
      <c r="VTV263" s="84"/>
      <c r="VTW263" s="84"/>
      <c r="VTX263" s="84"/>
      <c r="VTY263" s="84"/>
      <c r="VTZ263" s="84"/>
      <c r="VUA263" s="84"/>
      <c r="VUB263" s="84"/>
      <c r="VUC263" s="84"/>
      <c r="VUD263" s="84"/>
      <c r="VUE263" s="84"/>
      <c r="VUF263" s="84"/>
      <c r="VUG263" s="84"/>
      <c r="VUH263" s="84"/>
      <c r="VUI263" s="84"/>
      <c r="VUJ263" s="84"/>
      <c r="VUK263" s="84"/>
      <c r="VUL263" s="84"/>
      <c r="VUM263" s="84"/>
      <c r="VUN263" s="84"/>
      <c r="VUO263" s="84"/>
      <c r="VUP263" s="84"/>
      <c r="VUQ263" s="84"/>
      <c r="VUR263" s="84"/>
      <c r="VUS263" s="84"/>
      <c r="VUT263" s="84"/>
      <c r="VUU263" s="84"/>
      <c r="VUV263" s="84"/>
      <c r="VUW263" s="84"/>
      <c r="VUX263" s="84"/>
      <c r="VUY263" s="84"/>
      <c r="VUZ263" s="84"/>
      <c r="VVA263" s="84"/>
      <c r="VVB263" s="84"/>
      <c r="VVC263" s="84"/>
      <c r="VVD263" s="84"/>
      <c r="VVE263" s="84"/>
      <c r="VVF263" s="84"/>
      <c r="VVG263" s="84"/>
      <c r="VVH263" s="84"/>
      <c r="VVI263" s="84"/>
      <c r="VVJ263" s="84"/>
      <c r="VVK263" s="84"/>
      <c r="VVL263" s="84"/>
      <c r="VVM263" s="84"/>
      <c r="VVN263" s="84"/>
      <c r="VVO263" s="84"/>
      <c r="VVP263" s="84"/>
      <c r="VVQ263" s="84"/>
      <c r="VVR263" s="84"/>
      <c r="VVS263" s="84"/>
      <c r="VVT263" s="84"/>
      <c r="VVU263" s="84"/>
      <c r="VVV263" s="84"/>
      <c r="VVW263" s="84"/>
      <c r="VVX263" s="84"/>
      <c r="VVY263" s="84"/>
      <c r="VVZ263" s="84"/>
      <c r="VWA263" s="84"/>
      <c r="VWB263" s="84"/>
      <c r="VWC263" s="84"/>
      <c r="VWD263" s="84"/>
      <c r="VWE263" s="84"/>
      <c r="VWF263" s="84"/>
      <c r="VWG263" s="84"/>
      <c r="VWH263" s="84"/>
      <c r="VWI263" s="84"/>
      <c r="VWJ263" s="84"/>
      <c r="VWK263" s="84"/>
      <c r="VWL263" s="84"/>
      <c r="VWM263" s="84"/>
      <c r="VWN263" s="84"/>
      <c r="VWO263" s="84"/>
      <c r="VWP263" s="84"/>
      <c r="VWQ263" s="84"/>
      <c r="VWR263" s="84"/>
      <c r="VWS263" s="84"/>
      <c r="VWT263" s="84"/>
      <c r="VWU263" s="84"/>
      <c r="VWV263" s="84"/>
      <c r="VWW263" s="84"/>
      <c r="VWX263" s="84"/>
      <c r="VWY263" s="84"/>
      <c r="VWZ263" s="84"/>
      <c r="VXA263" s="84"/>
      <c r="VXB263" s="84"/>
      <c r="VXC263" s="84"/>
      <c r="VXD263" s="84"/>
      <c r="VXE263" s="84"/>
      <c r="VXF263" s="84"/>
      <c r="VXG263" s="84"/>
      <c r="VXH263" s="84"/>
      <c r="VXI263" s="84"/>
      <c r="VXJ263" s="84"/>
      <c r="VXK263" s="84"/>
      <c r="VXL263" s="84"/>
      <c r="VXM263" s="84"/>
      <c r="VXN263" s="84"/>
      <c r="VXO263" s="84"/>
      <c r="VXP263" s="84"/>
      <c r="VXQ263" s="84"/>
      <c r="VXR263" s="84"/>
      <c r="VXS263" s="84"/>
      <c r="VXT263" s="84"/>
      <c r="VXU263" s="84"/>
      <c r="VXV263" s="84"/>
      <c r="VXW263" s="84"/>
      <c r="VXX263" s="84"/>
      <c r="VXY263" s="84"/>
      <c r="VXZ263" s="84"/>
      <c r="VYA263" s="84"/>
      <c r="VYB263" s="84"/>
      <c r="VYC263" s="84"/>
      <c r="VYD263" s="84"/>
      <c r="VYE263" s="84"/>
      <c r="VYF263" s="84"/>
      <c r="VYG263" s="84"/>
      <c r="VYH263" s="84"/>
      <c r="VYI263" s="84"/>
      <c r="VYJ263" s="84"/>
      <c r="VYK263" s="84"/>
      <c r="VYL263" s="84"/>
      <c r="VYM263" s="84"/>
      <c r="VYN263" s="84"/>
      <c r="VYO263" s="84"/>
      <c r="VYP263" s="84"/>
      <c r="VYQ263" s="84"/>
      <c r="VYR263" s="84"/>
      <c r="VYS263" s="84"/>
      <c r="VYT263" s="84"/>
      <c r="VYU263" s="84"/>
      <c r="VYV263" s="84"/>
      <c r="VYW263" s="84"/>
      <c r="VYX263" s="84"/>
      <c r="VYY263" s="84"/>
      <c r="VYZ263" s="84"/>
      <c r="VZA263" s="84"/>
      <c r="VZB263" s="84"/>
      <c r="VZC263" s="84"/>
      <c r="VZD263" s="84"/>
      <c r="VZE263" s="84"/>
      <c r="VZF263" s="84"/>
      <c r="VZG263" s="84"/>
      <c r="VZH263" s="84"/>
      <c r="VZI263" s="84"/>
      <c r="VZJ263" s="84"/>
      <c r="VZK263" s="84"/>
      <c r="VZL263" s="84"/>
      <c r="VZM263" s="84"/>
      <c r="VZN263" s="84"/>
      <c r="VZO263" s="84"/>
      <c r="VZP263" s="84"/>
      <c r="VZQ263" s="84"/>
      <c r="VZR263" s="84"/>
      <c r="VZS263" s="84"/>
      <c r="VZT263" s="84"/>
      <c r="VZU263" s="84"/>
      <c r="VZV263" s="84"/>
      <c r="VZW263" s="84"/>
      <c r="VZX263" s="84"/>
      <c r="VZY263" s="84"/>
      <c r="VZZ263" s="84"/>
      <c r="WAA263" s="84"/>
      <c r="WAB263" s="84"/>
      <c r="WAC263" s="84"/>
      <c r="WAD263" s="84"/>
      <c r="WAE263" s="84"/>
      <c r="WAF263" s="84"/>
      <c r="WAG263" s="84"/>
      <c r="WAH263" s="84"/>
      <c r="WAI263" s="84"/>
      <c r="WAJ263" s="84"/>
      <c r="WAK263" s="84"/>
      <c r="WAL263" s="84"/>
      <c r="WAM263" s="84"/>
      <c r="WAN263" s="84"/>
      <c r="WAO263" s="84"/>
      <c r="WAP263" s="84"/>
      <c r="WAQ263" s="84"/>
      <c r="WAR263" s="84"/>
      <c r="WAS263" s="84"/>
      <c r="WAT263" s="84"/>
      <c r="WAU263" s="84"/>
      <c r="WAV263" s="84"/>
      <c r="WAW263" s="84"/>
      <c r="WAX263" s="84"/>
      <c r="WAY263" s="84"/>
      <c r="WAZ263" s="84"/>
      <c r="WBA263" s="84"/>
      <c r="WBB263" s="84"/>
      <c r="WBC263" s="84"/>
      <c r="WBD263" s="84"/>
      <c r="WBE263" s="84"/>
      <c r="WBF263" s="84"/>
      <c r="WBG263" s="84"/>
      <c r="WBH263" s="84"/>
      <c r="WBI263" s="84"/>
      <c r="WBJ263" s="84"/>
      <c r="WBK263" s="84"/>
      <c r="WBL263" s="84"/>
      <c r="WBM263" s="84"/>
      <c r="WBN263" s="84"/>
      <c r="WBO263" s="84"/>
      <c r="WBP263" s="84"/>
      <c r="WBQ263" s="84"/>
      <c r="WBR263" s="84"/>
      <c r="WBS263" s="84"/>
      <c r="WBT263" s="84"/>
      <c r="WBU263" s="84"/>
      <c r="WBV263" s="84"/>
      <c r="WBW263" s="84"/>
      <c r="WBX263" s="84"/>
      <c r="WBY263" s="84"/>
      <c r="WBZ263" s="84"/>
      <c r="WCA263" s="84"/>
      <c r="WCB263" s="84"/>
      <c r="WCC263" s="84"/>
      <c r="WCD263" s="84"/>
      <c r="WCE263" s="84"/>
      <c r="WCF263" s="84"/>
      <c r="WCG263" s="84"/>
      <c r="WCH263" s="84"/>
      <c r="WCI263" s="84"/>
      <c r="WCJ263" s="84"/>
      <c r="WCK263" s="84"/>
      <c r="WCL263" s="84"/>
      <c r="WCM263" s="84"/>
      <c r="WCN263" s="84"/>
      <c r="WCO263" s="84"/>
      <c r="WCP263" s="84"/>
      <c r="WCQ263" s="84"/>
      <c r="WCR263" s="84"/>
      <c r="WCS263" s="84"/>
      <c r="WCT263" s="84"/>
      <c r="WCU263" s="84"/>
      <c r="WCV263" s="84"/>
      <c r="WCW263" s="84"/>
      <c r="WCX263" s="84"/>
      <c r="WCY263" s="84"/>
      <c r="WCZ263" s="84"/>
      <c r="WDA263" s="84"/>
      <c r="WDB263" s="84"/>
      <c r="WDC263" s="84"/>
      <c r="WDD263" s="84"/>
      <c r="WDE263" s="84"/>
      <c r="WDF263" s="84"/>
      <c r="WDG263" s="84"/>
      <c r="WDH263" s="84"/>
      <c r="WDI263" s="84"/>
      <c r="WDJ263" s="84"/>
      <c r="WDK263" s="84"/>
      <c r="WDL263" s="84"/>
      <c r="WDM263" s="84"/>
      <c r="WDN263" s="84"/>
      <c r="WDO263" s="84"/>
      <c r="WDP263" s="84"/>
      <c r="WDQ263" s="84"/>
      <c r="WDR263" s="84"/>
      <c r="WDS263" s="84"/>
      <c r="WDT263" s="84"/>
      <c r="WDU263" s="84"/>
      <c r="WDV263" s="84"/>
      <c r="WDW263" s="84"/>
      <c r="WDX263" s="84"/>
      <c r="WDY263" s="84"/>
      <c r="WDZ263" s="84"/>
      <c r="WEA263" s="84"/>
      <c r="WEB263" s="84"/>
      <c r="WEC263" s="84"/>
      <c r="WED263" s="84"/>
      <c r="WEE263" s="84"/>
      <c r="WEF263" s="84"/>
      <c r="WEG263" s="84"/>
      <c r="WEH263" s="84"/>
      <c r="WEI263" s="84"/>
      <c r="WEJ263" s="84"/>
      <c r="WEK263" s="84"/>
      <c r="WEL263" s="84"/>
      <c r="WEM263" s="84"/>
      <c r="WEN263" s="84"/>
      <c r="WEO263" s="84"/>
      <c r="WEP263" s="84"/>
      <c r="WEQ263" s="84"/>
      <c r="WER263" s="84"/>
      <c r="WES263" s="84"/>
      <c r="WET263" s="84"/>
      <c r="WEU263" s="84"/>
      <c r="WEV263" s="84"/>
      <c r="WEW263" s="84"/>
      <c r="WEX263" s="84"/>
      <c r="WEY263" s="84"/>
      <c r="WEZ263" s="84"/>
      <c r="WFA263" s="84"/>
      <c r="WFB263" s="84"/>
      <c r="WFC263" s="84"/>
      <c r="WFD263" s="84"/>
      <c r="WFE263" s="84"/>
      <c r="WFF263" s="84"/>
      <c r="WFG263" s="84"/>
      <c r="WFH263" s="84"/>
      <c r="WFI263" s="84"/>
      <c r="WFJ263" s="84"/>
      <c r="WFK263" s="84"/>
      <c r="WFL263" s="84"/>
      <c r="WFM263" s="84"/>
      <c r="WFN263" s="84"/>
      <c r="WFO263" s="84"/>
      <c r="WFP263" s="84"/>
      <c r="WFQ263" s="84"/>
      <c r="WFR263" s="84"/>
      <c r="WFS263" s="84"/>
      <c r="WFT263" s="84"/>
      <c r="WFU263" s="84"/>
      <c r="WFV263" s="84"/>
      <c r="WFW263" s="84"/>
      <c r="WFX263" s="84"/>
      <c r="WFY263" s="84"/>
      <c r="WFZ263" s="84"/>
      <c r="WGA263" s="84"/>
      <c r="WGB263" s="84"/>
      <c r="WGC263" s="84"/>
      <c r="WGD263" s="84"/>
      <c r="WGE263" s="84"/>
      <c r="WGF263" s="84"/>
      <c r="WGG263" s="84"/>
      <c r="WGH263" s="84"/>
      <c r="WGI263" s="84"/>
      <c r="WGJ263" s="84"/>
      <c r="WGK263" s="84"/>
      <c r="WGL263" s="84"/>
      <c r="WGM263" s="84"/>
      <c r="WGN263" s="84"/>
      <c r="WGO263" s="84"/>
      <c r="WGP263" s="84"/>
      <c r="WGQ263" s="84"/>
      <c r="WGR263" s="84"/>
      <c r="WGS263" s="84"/>
      <c r="WGT263" s="84"/>
      <c r="WGU263" s="84"/>
      <c r="WGV263" s="84"/>
      <c r="WGW263" s="84"/>
      <c r="WGX263" s="84"/>
      <c r="WGY263" s="84"/>
      <c r="WGZ263" s="84"/>
      <c r="WHA263" s="84"/>
      <c r="WHB263" s="84"/>
      <c r="WHC263" s="84"/>
      <c r="WHD263" s="84"/>
      <c r="WHE263" s="84"/>
      <c r="WHF263" s="84"/>
      <c r="WHG263" s="84"/>
      <c r="WHH263" s="84"/>
      <c r="WHI263" s="84"/>
      <c r="WHJ263" s="84"/>
      <c r="WHK263" s="84"/>
      <c r="WHL263" s="84"/>
      <c r="WHM263" s="84"/>
      <c r="WHN263" s="84"/>
      <c r="WHO263" s="84"/>
      <c r="WHP263" s="84"/>
      <c r="WHQ263" s="84"/>
      <c r="WHR263" s="84"/>
      <c r="WHS263" s="84"/>
      <c r="WHT263" s="84"/>
      <c r="WHU263" s="84"/>
      <c r="WHV263" s="84"/>
      <c r="WHW263" s="84"/>
      <c r="WHX263" s="84"/>
      <c r="WHY263" s="84"/>
      <c r="WHZ263" s="84"/>
      <c r="WIA263" s="84"/>
      <c r="WIB263" s="84"/>
      <c r="WIC263" s="84"/>
      <c r="WID263" s="84"/>
      <c r="WIE263" s="84"/>
      <c r="WIF263" s="84"/>
      <c r="WIG263" s="84"/>
      <c r="WIH263" s="84"/>
      <c r="WII263" s="84"/>
      <c r="WIJ263" s="84"/>
      <c r="WIK263" s="84"/>
      <c r="WIL263" s="84"/>
      <c r="WIM263" s="84"/>
      <c r="WIN263" s="84"/>
      <c r="WIO263" s="84"/>
      <c r="WIP263" s="84"/>
      <c r="WIQ263" s="84"/>
      <c r="WIR263" s="84"/>
      <c r="WIS263" s="84"/>
      <c r="WIT263" s="84"/>
      <c r="WIU263" s="84"/>
      <c r="WIV263" s="84"/>
      <c r="WIW263" s="84"/>
      <c r="WIX263" s="84"/>
      <c r="WIY263" s="84"/>
      <c r="WIZ263" s="84"/>
      <c r="WJA263" s="84"/>
      <c r="WJB263" s="84"/>
      <c r="WJC263" s="84"/>
      <c r="WJD263" s="84"/>
      <c r="WJE263" s="84"/>
      <c r="WJF263" s="84"/>
      <c r="WJG263" s="84"/>
      <c r="WJH263" s="84"/>
      <c r="WJI263" s="84"/>
      <c r="WJJ263" s="84"/>
      <c r="WJK263" s="84"/>
      <c r="WJL263" s="84"/>
      <c r="WJM263" s="84"/>
      <c r="WJN263" s="84"/>
      <c r="WJO263" s="84"/>
      <c r="WJP263" s="84"/>
      <c r="WJQ263" s="84"/>
      <c r="WJR263" s="84"/>
      <c r="WJS263" s="84"/>
      <c r="WJT263" s="84"/>
      <c r="WJU263" s="84"/>
      <c r="WJV263" s="84"/>
      <c r="WJW263" s="84"/>
      <c r="WJX263" s="84"/>
      <c r="WJY263" s="84"/>
      <c r="WJZ263" s="84"/>
      <c r="WKA263" s="84"/>
      <c r="WKB263" s="84"/>
      <c r="WKC263" s="84"/>
      <c r="WKD263" s="84"/>
      <c r="WKE263" s="84"/>
      <c r="WKF263" s="84"/>
      <c r="WKG263" s="84"/>
      <c r="WKH263" s="84"/>
      <c r="WKI263" s="84"/>
      <c r="WKJ263" s="84"/>
      <c r="WKK263" s="84"/>
      <c r="WKL263" s="84"/>
      <c r="WKM263" s="84"/>
      <c r="WKN263" s="84"/>
      <c r="WKO263" s="84"/>
      <c r="WKP263" s="84"/>
      <c r="WKQ263" s="84"/>
      <c r="WKR263" s="84"/>
      <c r="WKS263" s="84"/>
      <c r="WKT263" s="84"/>
      <c r="WKU263" s="84"/>
      <c r="WKV263" s="84"/>
      <c r="WKW263" s="84"/>
      <c r="WKX263" s="84"/>
      <c r="WKY263" s="84"/>
      <c r="WKZ263" s="84"/>
      <c r="WLA263" s="84"/>
      <c r="WLB263" s="84"/>
      <c r="WLC263" s="84"/>
      <c r="WLD263" s="84"/>
      <c r="WLE263" s="84"/>
      <c r="WLF263" s="84"/>
      <c r="WLG263" s="84"/>
      <c r="WLH263" s="84"/>
      <c r="WLI263" s="84"/>
      <c r="WLJ263" s="84"/>
      <c r="WLK263" s="84"/>
      <c r="WLL263" s="84"/>
      <c r="WLM263" s="84"/>
      <c r="WLN263" s="84"/>
      <c r="WLO263" s="84"/>
      <c r="WLP263" s="84"/>
      <c r="WLQ263" s="84"/>
      <c r="WLR263" s="84"/>
      <c r="WLS263" s="84"/>
      <c r="WLT263" s="84"/>
      <c r="WLU263" s="84"/>
      <c r="WLV263" s="84"/>
      <c r="WLW263" s="84"/>
      <c r="WLX263" s="84"/>
      <c r="WLY263" s="84"/>
      <c r="WLZ263" s="84"/>
      <c r="WMA263" s="84"/>
      <c r="WMB263" s="84"/>
      <c r="WMC263" s="84"/>
      <c r="WMD263" s="84"/>
      <c r="WME263" s="84"/>
      <c r="WMF263" s="84"/>
      <c r="WMG263" s="84"/>
      <c r="WMH263" s="84"/>
      <c r="WMI263" s="84"/>
      <c r="WMJ263" s="84"/>
      <c r="WMK263" s="84"/>
      <c r="WML263" s="84"/>
      <c r="WMM263" s="84"/>
      <c r="WMN263" s="84"/>
      <c r="WMO263" s="84"/>
      <c r="WMP263" s="84"/>
      <c r="WMQ263" s="84"/>
      <c r="WMR263" s="84"/>
      <c r="WMS263" s="84"/>
      <c r="WMT263" s="84"/>
      <c r="WMU263" s="84"/>
      <c r="WMV263" s="84"/>
      <c r="WMW263" s="84"/>
      <c r="WMX263" s="84"/>
      <c r="WMY263" s="84"/>
      <c r="WMZ263" s="84"/>
      <c r="WNA263" s="84"/>
      <c r="WNB263" s="84"/>
      <c r="WNC263" s="84"/>
      <c r="WND263" s="84"/>
      <c r="WNE263" s="84"/>
      <c r="WNF263" s="84"/>
      <c r="WNG263" s="84"/>
      <c r="WNH263" s="84"/>
      <c r="WNI263" s="84"/>
      <c r="WNJ263" s="84"/>
      <c r="WNK263" s="84"/>
      <c r="WNL263" s="84"/>
      <c r="WNM263" s="84"/>
      <c r="WNN263" s="84"/>
      <c r="WNO263" s="84"/>
      <c r="WNP263" s="84"/>
      <c r="WNQ263" s="84"/>
      <c r="WNR263" s="84"/>
      <c r="WNS263" s="84"/>
      <c r="WNT263" s="84"/>
      <c r="WNU263" s="84"/>
      <c r="WNV263" s="84"/>
      <c r="WNW263" s="84"/>
      <c r="WNX263" s="84"/>
      <c r="WNY263" s="84"/>
      <c r="WNZ263" s="84"/>
      <c r="WOA263" s="84"/>
      <c r="WOB263" s="84"/>
      <c r="WOC263" s="84"/>
      <c r="WOD263" s="84"/>
      <c r="WOE263" s="84"/>
      <c r="WOF263" s="84"/>
      <c r="WOG263" s="84"/>
      <c r="WOH263" s="84"/>
      <c r="WOI263" s="84"/>
      <c r="WOJ263" s="84"/>
      <c r="WOK263" s="84"/>
      <c r="WOL263" s="84"/>
      <c r="WOM263" s="84"/>
      <c r="WON263" s="84"/>
      <c r="WOO263" s="84"/>
      <c r="WOP263" s="84"/>
      <c r="WOQ263" s="84"/>
      <c r="WOR263" s="84"/>
      <c r="WOS263" s="84"/>
      <c r="WOT263" s="84"/>
      <c r="WOU263" s="84"/>
      <c r="WOV263" s="84"/>
      <c r="WOW263" s="84"/>
      <c r="WOX263" s="84"/>
      <c r="WOY263" s="84"/>
      <c r="WOZ263" s="84"/>
      <c r="WPA263" s="84"/>
      <c r="WPB263" s="84"/>
      <c r="WPC263" s="84"/>
      <c r="WPD263" s="84"/>
      <c r="WPE263" s="84"/>
      <c r="WPF263" s="84"/>
      <c r="WPG263" s="84"/>
      <c r="WPH263" s="84"/>
      <c r="WPI263" s="84"/>
      <c r="WPJ263" s="84"/>
      <c r="WPK263" s="84"/>
      <c r="WPL263" s="84"/>
      <c r="WPM263" s="84"/>
      <c r="WPN263" s="84"/>
      <c r="WPO263" s="84"/>
      <c r="WPP263" s="84"/>
      <c r="WPQ263" s="84"/>
      <c r="WPR263" s="84"/>
      <c r="WPS263" s="84"/>
      <c r="WPT263" s="84"/>
      <c r="WPU263" s="84"/>
      <c r="WPV263" s="84"/>
      <c r="WPW263" s="84"/>
      <c r="WPX263" s="84"/>
      <c r="WPY263" s="84"/>
      <c r="WPZ263" s="84"/>
      <c r="WQA263" s="84"/>
      <c r="WQB263" s="84"/>
      <c r="WQC263" s="84"/>
      <c r="WQD263" s="84"/>
      <c r="WQE263" s="84"/>
      <c r="WQF263" s="84"/>
      <c r="WQG263" s="84"/>
      <c r="WQH263" s="84"/>
      <c r="WQI263" s="84"/>
      <c r="WQJ263" s="84"/>
      <c r="WQK263" s="84"/>
      <c r="WQL263" s="84"/>
      <c r="WQM263" s="84"/>
      <c r="WQN263" s="84"/>
      <c r="WQO263" s="84"/>
      <c r="WQP263" s="84"/>
      <c r="WQQ263" s="84"/>
      <c r="WQR263" s="84"/>
      <c r="WQS263" s="84"/>
      <c r="WQT263" s="84"/>
      <c r="WQU263" s="84"/>
      <c r="WQV263" s="84"/>
      <c r="WQW263" s="84"/>
      <c r="WQX263" s="84"/>
      <c r="WQY263" s="84"/>
      <c r="WQZ263" s="84"/>
      <c r="WRA263" s="84"/>
      <c r="WRB263" s="84"/>
      <c r="WRC263" s="84"/>
      <c r="WRD263" s="84"/>
      <c r="WRE263" s="84"/>
      <c r="WRF263" s="84"/>
      <c r="WRG263" s="84"/>
      <c r="WRH263" s="84"/>
      <c r="WRI263" s="84"/>
      <c r="WRJ263" s="84"/>
      <c r="WRK263" s="84"/>
      <c r="WRL263" s="84"/>
      <c r="WRM263" s="84"/>
      <c r="WRN263" s="84"/>
      <c r="WRO263" s="84"/>
      <c r="WRP263" s="84"/>
      <c r="WRQ263" s="84"/>
      <c r="WRR263" s="84"/>
      <c r="WRS263" s="84"/>
      <c r="WRT263" s="84"/>
      <c r="WRU263" s="84"/>
      <c r="WRV263" s="84"/>
      <c r="WRW263" s="84"/>
      <c r="WRX263" s="84"/>
      <c r="WRY263" s="84"/>
      <c r="WRZ263" s="84"/>
      <c r="WSA263" s="84"/>
      <c r="WSB263" s="84"/>
      <c r="WSC263" s="84"/>
      <c r="WSD263" s="84"/>
      <c r="WSE263" s="84"/>
      <c r="WSF263" s="84"/>
      <c r="WSG263" s="84"/>
      <c r="WSH263" s="84"/>
      <c r="WSI263" s="84"/>
      <c r="WSJ263" s="84"/>
      <c r="WSK263" s="84"/>
      <c r="WSL263" s="84"/>
      <c r="WSM263" s="84"/>
      <c r="WSN263" s="84"/>
      <c r="WSO263" s="84"/>
      <c r="WSP263" s="84"/>
      <c r="WSQ263" s="84"/>
      <c r="WSR263" s="84"/>
      <c r="WSS263" s="84"/>
      <c r="WST263" s="84"/>
      <c r="WSU263" s="84"/>
      <c r="WSV263" s="84"/>
      <c r="WSW263" s="84"/>
      <c r="WSX263" s="84"/>
      <c r="WSY263" s="84"/>
      <c r="WSZ263" s="84"/>
      <c r="WTA263" s="84"/>
      <c r="WTB263" s="84"/>
      <c r="WTC263" s="84"/>
      <c r="WTD263" s="84"/>
      <c r="WTE263" s="84"/>
      <c r="WTF263" s="84"/>
      <c r="WTG263" s="84"/>
      <c r="WTH263" s="84"/>
      <c r="WTI263" s="84"/>
      <c r="WTJ263" s="84"/>
      <c r="WTK263" s="84"/>
      <c r="WTL263" s="84"/>
      <c r="WTM263" s="84"/>
      <c r="WTN263" s="84"/>
      <c r="WTO263" s="84"/>
      <c r="WTP263" s="84"/>
      <c r="WTQ263" s="84"/>
      <c r="WTR263" s="84"/>
      <c r="WTS263" s="84"/>
      <c r="WTT263" s="84"/>
      <c r="WTU263" s="84"/>
      <c r="WTV263" s="84"/>
      <c r="WTW263" s="84"/>
      <c r="WTX263" s="84"/>
      <c r="WTY263" s="84"/>
      <c r="WTZ263" s="84"/>
      <c r="WUA263" s="84"/>
      <c r="WUB263" s="84"/>
      <c r="WUC263" s="84"/>
      <c r="WUD263" s="84"/>
      <c r="WUE263" s="84"/>
      <c r="WUF263" s="84"/>
      <c r="WUG263" s="84"/>
      <c r="WUH263" s="84"/>
      <c r="WUI263" s="84"/>
      <c r="WUJ263" s="84"/>
      <c r="WUK263" s="84"/>
      <c r="WUL263" s="84"/>
      <c r="WUM263" s="84"/>
      <c r="WUN263" s="84"/>
      <c r="WUO263" s="84"/>
      <c r="WUP263" s="84"/>
      <c r="WUQ263" s="84"/>
      <c r="WUR263" s="84"/>
      <c r="WUS263" s="84"/>
      <c r="WUT263" s="84"/>
      <c r="WUU263" s="84"/>
      <c r="WUV263" s="84"/>
      <c r="WUW263" s="84"/>
      <c r="WUX263" s="84"/>
      <c r="WUY263" s="84"/>
      <c r="WUZ263" s="84"/>
      <c r="WVA263" s="84"/>
      <c r="WVB263" s="84"/>
      <c r="WVC263" s="84"/>
      <c r="WVD263" s="84"/>
      <c r="WVE263" s="84"/>
      <c r="WVF263" s="84"/>
      <c r="WVG263" s="84"/>
      <c r="WVH263" s="84"/>
      <c r="WVI263" s="84"/>
      <c r="WVJ263" s="84"/>
      <c r="WVK263" s="84"/>
      <c r="WVL263" s="84"/>
      <c r="WVM263" s="84"/>
      <c r="WVN263" s="84"/>
      <c r="WVO263" s="84"/>
      <c r="WVP263" s="84"/>
      <c r="WVQ263" s="84"/>
      <c r="WVR263" s="84"/>
      <c r="WVS263" s="84"/>
      <c r="WVT263" s="84"/>
      <c r="WVU263" s="84"/>
      <c r="WVV263" s="84"/>
      <c r="WVW263" s="84"/>
      <c r="WVX263" s="84"/>
      <c r="WVY263" s="84"/>
      <c r="WVZ263" s="84"/>
      <c r="WWA263" s="84"/>
      <c r="WWB263" s="84"/>
      <c r="WWC263" s="84"/>
      <c r="WWD263" s="84"/>
      <c r="WWE263" s="84"/>
      <c r="WWF263" s="84"/>
      <c r="WWG263" s="84"/>
      <c r="WWH263" s="84"/>
      <c r="WWI263" s="84"/>
      <c r="WWJ263" s="84"/>
      <c r="WWK263" s="84"/>
      <c r="WWL263" s="84"/>
      <c r="WWM263" s="84"/>
      <c r="WWN263" s="84"/>
      <c r="WWO263" s="84"/>
      <c r="WWP263" s="84"/>
      <c r="WWQ263" s="84"/>
      <c r="WWR263" s="84"/>
      <c r="WWS263" s="84"/>
      <c r="WWT263" s="84"/>
      <c r="WWU263" s="84"/>
      <c r="WWV263" s="84"/>
      <c r="WWW263" s="84"/>
      <c r="WWX263" s="84"/>
      <c r="WWY263" s="84"/>
      <c r="WWZ263" s="84"/>
      <c r="WXA263" s="84"/>
      <c r="WXB263" s="84"/>
      <c r="WXC263" s="84"/>
      <c r="WXD263" s="84"/>
      <c r="WXE263" s="84"/>
      <c r="WXF263" s="84"/>
      <c r="WXG263" s="84"/>
      <c r="WXH263" s="84"/>
      <c r="WXI263" s="84"/>
      <c r="WXJ263" s="84"/>
      <c r="WXK263" s="84"/>
      <c r="WXL263" s="84"/>
      <c r="WXM263" s="84"/>
      <c r="WXN263" s="84"/>
      <c r="WXO263" s="84"/>
      <c r="WXP263" s="84"/>
      <c r="WXQ263" s="84"/>
      <c r="WXR263" s="84"/>
      <c r="WXS263" s="84"/>
      <c r="WXT263" s="84"/>
      <c r="WXU263" s="84"/>
      <c r="WXV263" s="84"/>
      <c r="WXW263" s="84"/>
      <c r="WXX263" s="84"/>
      <c r="WXY263" s="84"/>
      <c r="WXZ263" s="84"/>
      <c r="WYA263" s="84"/>
      <c r="WYB263" s="84"/>
      <c r="WYC263" s="84"/>
      <c r="WYD263" s="84"/>
      <c r="WYE263" s="84"/>
      <c r="WYF263" s="84"/>
      <c r="WYG263" s="84"/>
      <c r="WYH263" s="84"/>
      <c r="WYI263" s="84"/>
      <c r="WYJ263" s="84"/>
      <c r="WYK263" s="84"/>
      <c r="WYL263" s="84"/>
      <c r="WYM263" s="84"/>
      <c r="WYN263" s="84"/>
      <c r="WYO263" s="84"/>
      <c r="WYP263" s="84"/>
      <c r="WYQ263" s="84"/>
      <c r="WYR263" s="84"/>
      <c r="WYS263" s="84"/>
      <c r="WYT263" s="84"/>
      <c r="WYU263" s="84"/>
      <c r="WYV263" s="84"/>
      <c r="WYW263" s="84"/>
      <c r="WYX263" s="84"/>
      <c r="WYY263" s="84"/>
      <c r="WYZ263" s="84"/>
      <c r="WZA263" s="84"/>
      <c r="WZB263" s="84"/>
      <c r="WZC263" s="84"/>
      <c r="WZD263" s="84"/>
      <c r="WZE263" s="84"/>
      <c r="WZF263" s="84"/>
      <c r="WZG263" s="84"/>
      <c r="WZH263" s="84"/>
      <c r="WZI263" s="84"/>
      <c r="WZJ263" s="84"/>
      <c r="WZK263" s="84"/>
      <c r="WZL263" s="84"/>
      <c r="WZM263" s="84"/>
      <c r="WZN263" s="84"/>
      <c r="WZO263" s="84"/>
      <c r="WZP263" s="84"/>
      <c r="WZQ263" s="84"/>
      <c r="WZR263" s="84"/>
      <c r="WZS263" s="84"/>
      <c r="WZT263" s="84"/>
      <c r="WZU263" s="84"/>
      <c r="WZV263" s="84"/>
      <c r="WZW263" s="84"/>
      <c r="WZX263" s="84"/>
      <c r="WZY263" s="84"/>
      <c r="WZZ263" s="84"/>
      <c r="XAA263" s="84"/>
      <c r="XAB263" s="84"/>
      <c r="XAC263" s="84"/>
      <c r="XAD263" s="84"/>
      <c r="XAE263" s="84"/>
      <c r="XAF263" s="84"/>
      <c r="XAG263" s="84"/>
      <c r="XAH263" s="84"/>
      <c r="XAI263" s="84"/>
      <c r="XAJ263" s="84"/>
      <c r="XAK263" s="84"/>
      <c r="XAL263" s="84"/>
      <c r="XAM263" s="84"/>
      <c r="XAN263" s="84"/>
      <c r="XAO263" s="84"/>
      <c r="XAP263" s="84"/>
      <c r="XAQ263" s="84"/>
      <c r="XAR263" s="84"/>
      <c r="XAS263" s="84"/>
      <c r="XAT263" s="84"/>
      <c r="XAU263" s="84"/>
      <c r="XAV263" s="84"/>
      <c r="XAW263" s="84"/>
      <c r="XAX263" s="84"/>
      <c r="XAY263" s="84"/>
      <c r="XAZ263" s="84"/>
      <c r="XBA263" s="84"/>
      <c r="XBB263" s="84"/>
      <c r="XBC263" s="84"/>
      <c r="XBD263" s="84"/>
      <c r="XBE263" s="84"/>
      <c r="XBF263" s="84"/>
      <c r="XBG263" s="84"/>
      <c r="XBH263" s="84"/>
      <c r="XBI263" s="84"/>
      <c r="XBJ263" s="84"/>
      <c r="XBK263" s="84"/>
      <c r="XBL263" s="84"/>
      <c r="XBM263" s="84"/>
      <c r="XBN263" s="84"/>
      <c r="XBO263" s="84"/>
      <c r="XBP263" s="84"/>
      <c r="XBQ263" s="84"/>
      <c r="XBR263" s="84"/>
      <c r="XBS263" s="84"/>
      <c r="XBT263" s="84"/>
      <c r="XBU263" s="84"/>
      <c r="XBV263" s="84"/>
      <c r="XBW263" s="84"/>
      <c r="XBX263" s="84"/>
      <c r="XBY263" s="84"/>
      <c r="XBZ263" s="84"/>
      <c r="XCA263" s="84"/>
      <c r="XCB263" s="84"/>
      <c r="XCC263" s="84"/>
      <c r="XCD263" s="84"/>
      <c r="XCE263" s="84"/>
      <c r="XCF263" s="84"/>
      <c r="XCG263" s="84"/>
      <c r="XCH263" s="84"/>
      <c r="XCI263" s="84"/>
      <c r="XCJ263" s="84"/>
      <c r="XCK263" s="84"/>
      <c r="XCL263" s="84"/>
      <c r="XCM263" s="84"/>
      <c r="XCN263" s="84"/>
      <c r="XCO263" s="84"/>
      <c r="XCP263" s="84"/>
      <c r="XCQ263" s="84"/>
      <c r="XCR263" s="84"/>
      <c r="XCS263" s="84"/>
      <c r="XCT263" s="84"/>
      <c r="XCU263" s="84"/>
      <c r="XCV263" s="84"/>
      <c r="XCW263" s="84"/>
      <c r="XCX263" s="84"/>
      <c r="XCY263" s="84"/>
      <c r="XCZ263" s="84"/>
      <c r="XDA263" s="84"/>
      <c r="XDB263" s="84"/>
      <c r="XDC263" s="84"/>
      <c r="XDD263" s="84"/>
      <c r="XDE263" s="84"/>
      <c r="XDF263" s="84"/>
      <c r="XDG263" s="84"/>
      <c r="XDH263" s="84"/>
      <c r="XDI263" s="84"/>
      <c r="XDJ263" s="84"/>
      <c r="XDK263" s="84"/>
      <c r="XDL263" s="84"/>
      <c r="XDM263" s="84"/>
      <c r="XDN263" s="84"/>
      <c r="XDO263" s="84"/>
      <c r="XDP263" s="84"/>
      <c r="XDQ263" s="84"/>
      <c r="XDR263" s="84"/>
      <c r="XDS263" s="84"/>
      <c r="XDT263" s="84"/>
      <c r="XDU263" s="84"/>
      <c r="XDV263" s="84"/>
      <c r="XDW263" s="84"/>
      <c r="XDX263" s="84"/>
      <c r="XDY263" s="84"/>
      <c r="XDZ263" s="84"/>
      <c r="XEA263" s="84"/>
      <c r="XEB263" s="84"/>
      <c r="XEC263" s="84"/>
      <c r="XED263" s="84"/>
      <c r="XEE263" s="84"/>
      <c r="XEF263" s="84"/>
      <c r="XEG263" s="84"/>
      <c r="XEH263" s="84"/>
      <c r="XEI263" s="84"/>
      <c r="XEJ263" s="84"/>
      <c r="XEK263" s="84"/>
      <c r="XEL263" s="84"/>
      <c r="XEM263" s="84"/>
      <c r="XEN263" s="84"/>
      <c r="XEO263" s="84"/>
      <c r="XEP263" s="84"/>
      <c r="XEQ263" s="84"/>
      <c r="XER263" s="84"/>
      <c r="XES263" s="84"/>
      <c r="XET263" s="84"/>
      <c r="XEU263" s="84"/>
      <c r="XEV263" s="84"/>
      <c r="XEW263" s="84"/>
      <c r="XEX263" s="84"/>
      <c r="XEY263" s="84"/>
      <c r="XEZ263" s="84"/>
      <c r="XFA263" s="84"/>
      <c r="XFB263" s="84"/>
      <c r="XFC263" s="84"/>
    </row>
  </sheetData>
  <autoFilter ref="A1:BI263" xr:uid="{282A3F2C-9066-824D-8E9B-7AB01A7591DC}">
    <filterColumn colId="9">
      <filters>
        <filter val="ENTRÉE"/>
      </filters>
    </filterColumn>
    <filterColumn colId="12">
      <filters>
        <filter val="ACTIVE"/>
      </filters>
    </filterColumn>
    <sortState xmlns:xlrd2="http://schemas.microsoft.com/office/spreadsheetml/2017/richdata2" ref="A4:BI263">
      <sortCondition ref="L1:L263"/>
    </sortState>
  </autoFilter>
  <pageMargins left="0.7" right="0.7" top="0.75" bottom="0.75" header="0.3" footer="0.3"/>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6035663-47C3-4C45-8C16-07D3A4895114}">
  <dimension ref="A1:AN25"/>
  <sheetViews>
    <sheetView zoomScale="114" workbookViewId="0">
      <selection activeCell="J26" sqref="J26"/>
    </sheetView>
  </sheetViews>
  <sheetFormatPr defaultColWidth="11.19921875" defaultRowHeight="15.6"/>
  <cols>
    <col min="1" max="1" width="6.796875" bestFit="1" customWidth="1"/>
    <col min="2" max="2" width="30.796875" bestFit="1" customWidth="1"/>
    <col min="3" max="3" width="25.69921875" bestFit="1" customWidth="1"/>
    <col min="4" max="4" width="25.5" bestFit="1" customWidth="1"/>
    <col min="5" max="5" width="10.796875" hidden="1" customWidth="1"/>
    <col min="6" max="6" width="31.19921875" hidden="1" customWidth="1"/>
    <col min="7" max="7" width="15.796875" hidden="1" customWidth="1"/>
    <col min="8" max="8" width="14" hidden="1" customWidth="1"/>
    <col min="9" max="9" width="10.796875" customWidth="1"/>
    <col min="10" max="10" width="33.69921875" bestFit="1" customWidth="1"/>
    <col min="11" max="11" width="34" bestFit="1" customWidth="1"/>
    <col min="12" max="12" width="30.69921875" bestFit="1" customWidth="1"/>
    <col min="13" max="13" width="10.796875" customWidth="1"/>
    <col min="14" max="14" width="16.796875" hidden="1" customWidth="1"/>
    <col min="15" max="15" width="16.69921875" hidden="1" customWidth="1"/>
    <col min="16" max="16" width="19.19921875" hidden="1" customWidth="1"/>
    <col min="17" max="17" width="10.796875" hidden="1" customWidth="1"/>
    <col min="18" max="18" width="51.19921875" customWidth="1"/>
    <col min="19" max="19" width="24.296875" customWidth="1"/>
    <col min="20" max="20" width="22.5" customWidth="1"/>
    <col min="21" max="21" width="10.796875" customWidth="1"/>
    <col min="22" max="22" width="20" customWidth="1"/>
    <col min="23" max="23" width="27.5" customWidth="1"/>
    <col min="24" max="24" width="20.296875" bestFit="1" customWidth="1"/>
    <col min="25" max="25" width="10.796875" customWidth="1"/>
    <col min="26" max="26" width="28.5" bestFit="1" customWidth="1"/>
    <col min="27" max="27" width="27.796875" bestFit="1" customWidth="1"/>
    <col min="28" max="28" width="23.796875" bestFit="1" customWidth="1"/>
    <col min="29" max="29" width="10.796875" customWidth="1"/>
    <col min="30" max="30" width="27.19921875" customWidth="1"/>
    <col min="31" max="31" width="36.796875" bestFit="1" customWidth="1"/>
    <col min="32" max="32" width="28.19921875" bestFit="1" customWidth="1"/>
    <col min="33" max="33" width="10.796875" customWidth="1"/>
    <col min="34" max="34" width="31.19921875" hidden="1" customWidth="1"/>
    <col min="35" max="35" width="26.5" hidden="1" customWidth="1"/>
    <col min="36" max="36" width="23.19921875" hidden="1" customWidth="1"/>
    <col min="37" max="37" width="10.796875" hidden="1" customWidth="1"/>
    <col min="38" max="38" width="18.296875" hidden="1" customWidth="1"/>
    <col min="39" max="39" width="17.796875" hidden="1" customWidth="1"/>
    <col min="40" max="40" width="21.796875" hidden="1" customWidth="1"/>
    <col min="41" max="41" width="0" hidden="1" customWidth="1"/>
  </cols>
  <sheetData>
    <row r="1" spans="1:40">
      <c r="A1" s="10"/>
      <c r="B1" s="447" t="s">
        <v>1199</v>
      </c>
      <c r="C1" s="447"/>
      <c r="D1" s="447"/>
      <c r="F1" s="448" t="s">
        <v>1200</v>
      </c>
      <c r="G1" s="448"/>
      <c r="H1" s="448"/>
      <c r="J1" s="443" t="s">
        <v>1201</v>
      </c>
      <c r="K1" s="443"/>
      <c r="L1" s="443"/>
      <c r="N1" s="448" t="s">
        <v>1202</v>
      </c>
      <c r="O1" s="448"/>
      <c r="P1" s="448"/>
      <c r="R1" s="443" t="s">
        <v>1203</v>
      </c>
      <c r="S1" s="443"/>
      <c r="T1" s="443"/>
      <c r="V1" s="448" t="s">
        <v>1204</v>
      </c>
      <c r="W1" s="448"/>
      <c r="X1" s="448"/>
      <c r="Z1" s="448" t="s">
        <v>919</v>
      </c>
      <c r="AA1" s="448"/>
      <c r="AB1" s="448"/>
      <c r="AD1" s="448" t="s">
        <v>1205</v>
      </c>
      <c r="AE1" s="448"/>
      <c r="AF1" s="448"/>
      <c r="AH1" s="448" t="s">
        <v>1206</v>
      </c>
      <c r="AI1" s="448"/>
      <c r="AJ1" s="448"/>
      <c r="AL1" s="446" t="s">
        <v>1207</v>
      </c>
      <c r="AM1" s="446"/>
      <c r="AN1" s="446"/>
    </row>
    <row r="2" spans="1:40">
      <c r="A2" s="10" t="s">
        <v>1208</v>
      </c>
      <c r="B2" s="444" t="s">
        <v>1469</v>
      </c>
      <c r="C2" s="449" t="s">
        <v>1470</v>
      </c>
      <c r="D2" s="450"/>
      <c r="F2" s="202" t="s">
        <v>206</v>
      </c>
      <c r="G2" s="202" t="s">
        <v>1237</v>
      </c>
      <c r="H2" s="202" t="s">
        <v>536</v>
      </c>
      <c r="J2" s="212" t="s">
        <v>1494</v>
      </c>
      <c r="K2" s="344" t="s">
        <v>1379</v>
      </c>
      <c r="L2" s="105" t="s">
        <v>1376</v>
      </c>
      <c r="N2" s="202" t="s">
        <v>212</v>
      </c>
      <c r="O2" s="202" t="s">
        <v>120</v>
      </c>
      <c r="P2" s="202" t="s">
        <v>1353</v>
      </c>
      <c r="R2" s="319" t="s">
        <v>167</v>
      </c>
      <c r="S2" s="319" t="s">
        <v>1005</v>
      </c>
      <c r="T2" s="319" t="s">
        <v>61</v>
      </c>
      <c r="V2" s="212" t="s">
        <v>1470</v>
      </c>
      <c r="W2" s="202" t="s">
        <v>144</v>
      </c>
      <c r="X2" s="202" t="s">
        <v>1329</v>
      </c>
      <c r="Z2" s="328" t="s">
        <v>1362</v>
      </c>
      <c r="AA2" s="328" t="s">
        <v>160</v>
      </c>
      <c r="AB2" s="328" t="s">
        <v>174</v>
      </c>
      <c r="AD2" s="334" t="s">
        <v>1380</v>
      </c>
      <c r="AE2" s="334" t="s">
        <v>1381</v>
      </c>
      <c r="AF2" s="334" t="s">
        <v>1382</v>
      </c>
      <c r="AH2" s="202" t="s">
        <v>268</v>
      </c>
      <c r="AI2" s="202" t="s">
        <v>193</v>
      </c>
      <c r="AJ2" s="202" t="s">
        <v>194</v>
      </c>
      <c r="AL2" s="202" t="s">
        <v>900</v>
      </c>
      <c r="AM2" s="202" t="s">
        <v>897</v>
      </c>
      <c r="AN2" s="202" t="s">
        <v>914</v>
      </c>
    </row>
    <row r="3" spans="1:40">
      <c r="A3" s="10" t="s">
        <v>1209</v>
      </c>
      <c r="B3" s="445"/>
      <c r="C3" s="449"/>
      <c r="D3" s="450"/>
      <c r="F3" s="330"/>
      <c r="G3" s="331"/>
      <c r="H3" s="331"/>
      <c r="J3" t="s">
        <v>1385</v>
      </c>
      <c r="K3" s="169" t="s">
        <v>1352</v>
      </c>
      <c r="L3" s="327" t="s">
        <v>1234</v>
      </c>
      <c r="N3" s="202" t="s">
        <v>1355</v>
      </c>
      <c r="O3" s="202" t="s">
        <v>211</v>
      </c>
      <c r="R3" s="319" t="s">
        <v>38</v>
      </c>
      <c r="S3" s="319" t="s">
        <v>21</v>
      </c>
      <c r="T3" s="169" t="s">
        <v>1129</v>
      </c>
      <c r="V3" s="202" t="s">
        <v>231</v>
      </c>
      <c r="W3" s="202" t="s">
        <v>115</v>
      </c>
      <c r="X3" s="202" t="s">
        <v>928</v>
      </c>
      <c r="Z3" s="328" t="s">
        <v>229</v>
      </c>
      <c r="AA3" s="328" t="s">
        <v>154</v>
      </c>
      <c r="AB3" s="328" t="s">
        <v>190</v>
      </c>
      <c r="AD3" s="335" t="s">
        <v>1383</v>
      </c>
      <c r="AE3" s="335" t="s">
        <v>63</v>
      </c>
      <c r="AF3" s="335" t="s">
        <v>1384</v>
      </c>
      <c r="AH3" s="202" t="s">
        <v>206</v>
      </c>
      <c r="AI3" s="202" t="s">
        <v>205</v>
      </c>
      <c r="AJ3" s="202" t="s">
        <v>241</v>
      </c>
      <c r="AL3" s="202" t="s">
        <v>631</v>
      </c>
      <c r="AM3" s="202" t="s">
        <v>238</v>
      </c>
      <c r="AN3" s="6" t="s">
        <v>1076</v>
      </c>
    </row>
    <row r="4" spans="1:40">
      <c r="A4" s="10" t="s">
        <v>1210</v>
      </c>
      <c r="B4" s="338" t="s">
        <v>1493</v>
      </c>
      <c r="C4" s="339" t="s">
        <v>1492</v>
      </c>
      <c r="D4" s="329"/>
      <c r="J4" s="319" t="s">
        <v>977</v>
      </c>
      <c r="K4" s="320" t="s">
        <v>980</v>
      </c>
      <c r="L4" s="320" t="s">
        <v>979</v>
      </c>
      <c r="O4" s="202"/>
      <c r="R4" s="319" t="s">
        <v>1211</v>
      </c>
      <c r="S4" s="319" t="s">
        <v>1212</v>
      </c>
      <c r="T4" s="319" t="s">
        <v>1213</v>
      </c>
      <c r="V4" s="202" t="s">
        <v>746</v>
      </c>
      <c r="W4" s="6" t="s">
        <v>1061</v>
      </c>
      <c r="Z4" s="6" t="s">
        <v>1214</v>
      </c>
      <c r="AA4" s="328" t="s">
        <v>207</v>
      </c>
      <c r="AB4" s="328" t="s">
        <v>883</v>
      </c>
      <c r="AD4" s="202" t="s">
        <v>1330</v>
      </c>
      <c r="AE4" s="202" t="s">
        <v>180</v>
      </c>
      <c r="AF4" s="202" t="s">
        <v>1354</v>
      </c>
      <c r="AH4" s="202" t="s">
        <v>266</v>
      </c>
      <c r="AI4" s="6" t="s">
        <v>1079</v>
      </c>
      <c r="AJ4" s="202" t="s">
        <v>626</v>
      </c>
      <c r="AL4" s="273" t="s">
        <v>255</v>
      </c>
      <c r="AM4" s="318"/>
    </row>
    <row r="5" spans="1:40" ht="16.2" thickBot="1">
      <c r="A5" s="10" t="s">
        <v>1215</v>
      </c>
      <c r="B5" s="329"/>
      <c r="C5" s="329"/>
      <c r="D5" s="264"/>
      <c r="J5" s="322" t="s">
        <v>875</v>
      </c>
      <c r="K5" s="322" t="s">
        <v>876</v>
      </c>
      <c r="L5" s="322" t="s">
        <v>877</v>
      </c>
      <c r="R5" s="319" t="s">
        <v>1216</v>
      </c>
      <c r="S5" s="319" t="s">
        <v>1217</v>
      </c>
      <c r="T5" s="319" t="s">
        <v>1218</v>
      </c>
      <c r="Z5" s="328" t="s">
        <v>150</v>
      </c>
      <c r="AA5" s="328" t="s">
        <v>269</v>
      </c>
      <c r="AB5" s="328" t="s">
        <v>1084</v>
      </c>
      <c r="AD5" s="202" t="s">
        <v>179</v>
      </c>
      <c r="AE5" s="273" t="s">
        <v>250</v>
      </c>
      <c r="AF5" s="202" t="s">
        <v>82</v>
      </c>
      <c r="AH5" s="202" t="s">
        <v>627</v>
      </c>
      <c r="AM5" s="318"/>
      <c r="AN5" s="318"/>
    </row>
    <row r="6" spans="1:40" ht="16.2" thickBot="1">
      <c r="A6" s="10" t="s">
        <v>1219</v>
      </c>
      <c r="B6" s="168"/>
      <c r="C6" s="168"/>
      <c r="D6" s="168"/>
      <c r="J6" s="324"/>
      <c r="K6" s="324"/>
      <c r="L6" s="324"/>
      <c r="R6" s="336" t="s">
        <v>697</v>
      </c>
      <c r="S6" s="319" t="s">
        <v>30</v>
      </c>
      <c r="T6" s="319" t="s">
        <v>171</v>
      </c>
      <c r="Z6" s="149" t="s">
        <v>1432</v>
      </c>
      <c r="AD6" s="6" t="s">
        <v>1013</v>
      </c>
      <c r="AE6" s="273" t="s">
        <v>256</v>
      </c>
      <c r="AF6" s="202" t="s">
        <v>247</v>
      </c>
      <c r="AL6" s="202"/>
      <c r="AM6" s="318"/>
      <c r="AN6" s="318"/>
    </row>
    <row r="7" spans="1:40">
      <c r="A7" s="10" t="s">
        <v>1220</v>
      </c>
      <c r="B7" s="13"/>
      <c r="C7" s="13"/>
      <c r="D7" s="13"/>
      <c r="J7" s="323"/>
      <c r="K7" s="218"/>
      <c r="L7" s="218"/>
      <c r="R7" s="319" t="s">
        <v>90</v>
      </c>
      <c r="S7" s="319" t="s">
        <v>732</v>
      </c>
      <c r="T7" s="319" t="s">
        <v>1433</v>
      </c>
      <c r="AD7" s="202" t="s">
        <v>264</v>
      </c>
      <c r="AE7" s="202" t="s">
        <v>217</v>
      </c>
      <c r="AF7" s="202" t="s">
        <v>182</v>
      </c>
      <c r="AL7" s="202"/>
      <c r="AM7" s="318"/>
      <c r="AN7" s="318"/>
    </row>
    <row r="8" spans="1:40">
      <c r="A8" s="10" t="s">
        <v>1221</v>
      </c>
      <c r="B8" s="13"/>
      <c r="C8" s="13"/>
      <c r="D8" s="13"/>
      <c r="J8" s="319"/>
      <c r="K8" s="168"/>
      <c r="L8" s="168"/>
      <c r="R8" s="340" t="s">
        <v>122</v>
      </c>
      <c r="S8" s="319" t="s">
        <v>1179</v>
      </c>
      <c r="T8" s="319" t="s">
        <v>52</v>
      </c>
      <c r="AD8" s="202" t="s">
        <v>219</v>
      </c>
      <c r="AE8" s="202" t="s">
        <v>242</v>
      </c>
      <c r="AF8" s="202" t="s">
        <v>104</v>
      </c>
      <c r="AM8" s="318"/>
      <c r="AN8" s="318"/>
    </row>
    <row r="9" spans="1:40">
      <c r="A9" s="10" t="s">
        <v>1222</v>
      </c>
      <c r="B9" s="13"/>
      <c r="C9" s="13"/>
      <c r="D9" s="13"/>
      <c r="J9" s="319"/>
      <c r="K9" s="168"/>
      <c r="L9" s="168"/>
      <c r="R9" s="319" t="s">
        <v>1180</v>
      </c>
      <c r="S9" s="319" t="s">
        <v>745</v>
      </c>
      <c r="T9" s="319" t="s">
        <v>245</v>
      </c>
      <c r="AD9" s="202" t="s">
        <v>54</v>
      </c>
      <c r="AE9" s="6" t="s">
        <v>1027</v>
      </c>
      <c r="AF9" s="202" t="s">
        <v>930</v>
      </c>
      <c r="AL9" s="202"/>
      <c r="AM9" s="318"/>
      <c r="AN9" s="318"/>
    </row>
    <row r="10" spans="1:40">
      <c r="A10" s="10" t="s">
        <v>1223</v>
      </c>
      <c r="B10" s="13"/>
      <c r="C10" s="13"/>
      <c r="D10" s="13"/>
      <c r="J10" s="168"/>
      <c r="K10" s="321"/>
      <c r="L10" s="168"/>
      <c r="R10" s="319" t="s">
        <v>210</v>
      </c>
      <c r="S10" s="341" t="s">
        <v>1064</v>
      </c>
      <c r="T10" s="169" t="s">
        <v>1072</v>
      </c>
      <c r="AD10" s="202" t="s">
        <v>933</v>
      </c>
      <c r="AE10" s="202" t="s">
        <v>246</v>
      </c>
      <c r="AF10" s="202" t="s">
        <v>198</v>
      </c>
      <c r="AM10" s="318"/>
      <c r="AN10" s="318"/>
    </row>
    <row r="11" spans="1:40">
      <c r="A11" s="10" t="s">
        <v>1224</v>
      </c>
      <c r="B11" s="326"/>
      <c r="C11" s="13"/>
      <c r="D11" s="13"/>
      <c r="J11" s="168"/>
      <c r="K11" s="168"/>
      <c r="L11" s="168"/>
      <c r="R11" s="319" t="s">
        <v>131</v>
      </c>
      <c r="S11" s="349" t="s">
        <v>1495</v>
      </c>
      <c r="Z11" s="332"/>
      <c r="AD11" s="6" t="s">
        <v>1187</v>
      </c>
      <c r="AM11" s="318"/>
      <c r="AN11" s="318"/>
    </row>
    <row r="12" spans="1:40">
      <c r="A12" s="10" t="s">
        <v>1225</v>
      </c>
      <c r="B12" s="326"/>
      <c r="C12" s="13"/>
      <c r="D12" s="13"/>
      <c r="J12" s="168"/>
      <c r="K12" s="168"/>
      <c r="L12" s="168"/>
      <c r="R12" s="319" t="s">
        <v>102</v>
      </c>
      <c r="S12" s="319" t="s">
        <v>1378</v>
      </c>
      <c r="T12" s="168"/>
      <c r="Z12" s="333"/>
      <c r="AL12" s="202"/>
      <c r="AM12" s="318"/>
      <c r="AN12" s="318"/>
    </row>
    <row r="13" spans="1:40">
      <c r="A13" s="10" t="s">
        <v>1226</v>
      </c>
      <c r="B13" s="326"/>
      <c r="C13" s="13"/>
      <c r="D13" s="13"/>
      <c r="J13" s="168"/>
      <c r="K13" s="168"/>
      <c r="L13" s="168"/>
      <c r="Z13" s="333"/>
      <c r="AM13" s="318"/>
      <c r="AN13" s="318"/>
    </row>
    <row r="14" spans="1:40">
      <c r="A14" s="10" t="s">
        <v>1227</v>
      </c>
      <c r="B14" s="326"/>
      <c r="C14" s="13"/>
      <c r="D14" s="13"/>
      <c r="J14" s="165"/>
      <c r="K14" s="168"/>
      <c r="L14" s="168"/>
      <c r="R14" s="333"/>
      <c r="Z14" s="332"/>
      <c r="AM14" s="318"/>
      <c r="AN14" s="318"/>
    </row>
    <row r="15" spans="1:40">
      <c r="A15" s="10" t="s">
        <v>1228</v>
      </c>
      <c r="B15" s="326"/>
      <c r="C15" s="13"/>
      <c r="D15" s="13"/>
      <c r="J15" s="165"/>
      <c r="K15" s="168"/>
      <c r="L15" s="168"/>
      <c r="R15" s="202"/>
      <c r="AL15" s="318"/>
      <c r="AM15" s="318"/>
      <c r="AN15" s="318"/>
    </row>
    <row r="16" spans="1:40">
      <c r="A16" s="10" t="s">
        <v>1229</v>
      </c>
      <c r="B16" s="326"/>
      <c r="C16" s="13"/>
      <c r="D16" s="13"/>
      <c r="J16" s="165"/>
      <c r="K16" s="168"/>
      <c r="L16" s="168"/>
      <c r="AL16" s="318"/>
      <c r="AM16" s="318"/>
      <c r="AN16" s="318"/>
    </row>
    <row r="17" spans="1:40">
      <c r="A17" s="10" t="s">
        <v>1230</v>
      </c>
      <c r="B17" s="13"/>
      <c r="C17" s="13"/>
      <c r="D17" s="13"/>
      <c r="J17" s="168"/>
      <c r="K17" s="168"/>
      <c r="L17" s="168"/>
      <c r="AL17" s="318"/>
      <c r="AM17" s="318"/>
      <c r="AN17" s="318"/>
    </row>
    <row r="18" spans="1:40">
      <c r="A18" s="10" t="s">
        <v>1231</v>
      </c>
      <c r="B18" s="13"/>
      <c r="C18" s="13"/>
      <c r="D18" s="13"/>
      <c r="J18" s="168"/>
      <c r="K18" s="168"/>
      <c r="L18" s="168"/>
      <c r="R18" s="202"/>
      <c r="AL18" s="318"/>
      <c r="AM18" s="318"/>
      <c r="AN18" s="318"/>
    </row>
    <row r="19" spans="1:40">
      <c r="A19" s="10" t="s">
        <v>1232</v>
      </c>
      <c r="B19" s="13"/>
      <c r="C19" s="13"/>
      <c r="D19" s="13"/>
      <c r="J19" s="168"/>
      <c r="K19" s="168"/>
      <c r="L19" s="168"/>
      <c r="AL19" s="318"/>
      <c r="AM19" s="318"/>
      <c r="AN19" s="318"/>
    </row>
    <row r="20" spans="1:40">
      <c r="AL20" s="318"/>
      <c r="AM20" s="318"/>
      <c r="AN20" s="318"/>
    </row>
    <row r="21" spans="1:40">
      <c r="AL21" s="318"/>
      <c r="AM21" s="318"/>
      <c r="AN21" s="318"/>
    </row>
    <row r="22" spans="1:40">
      <c r="AL22" s="318"/>
      <c r="AM22" s="318"/>
      <c r="AN22" s="318"/>
    </row>
    <row r="23" spans="1:40">
      <c r="AL23" s="318"/>
      <c r="AM23" s="318"/>
      <c r="AN23" s="318"/>
    </row>
    <row r="24" spans="1:40">
      <c r="AL24" s="318"/>
      <c r="AM24" s="318"/>
      <c r="AN24" s="318"/>
    </row>
    <row r="25" spans="1:40">
      <c r="AL25" s="318"/>
      <c r="AM25" s="318"/>
      <c r="AN25" s="318"/>
    </row>
  </sheetData>
  <mergeCells count="13">
    <mergeCell ref="B2:B3"/>
    <mergeCell ref="AL1:AN1"/>
    <mergeCell ref="B1:D1"/>
    <mergeCell ref="F1:H1"/>
    <mergeCell ref="J1:L1"/>
    <mergeCell ref="N1:P1"/>
    <mergeCell ref="R1:T1"/>
    <mergeCell ref="V1:X1"/>
    <mergeCell ref="C2:C3"/>
    <mergeCell ref="D2:D3"/>
    <mergeCell ref="Z1:AB1"/>
    <mergeCell ref="AD1:AF1"/>
    <mergeCell ref="AH1:AJ1"/>
  </mergeCells>
  <pageMargins left="0.7" right="0.7" top="0.75" bottom="0.75" header="0.3" footer="0.3"/>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366A5F7-9376-F643-92BA-4DC85834D276}">
  <dimension ref="A1:D29"/>
  <sheetViews>
    <sheetView workbookViewId="0">
      <selection sqref="A1:E34"/>
    </sheetView>
  </sheetViews>
  <sheetFormatPr defaultColWidth="11.19921875" defaultRowHeight="15.6"/>
  <sheetData>
    <row r="1" spans="1:2">
      <c r="A1" t="s">
        <v>1527</v>
      </c>
      <c r="B1" t="s">
        <v>1528</v>
      </c>
    </row>
    <row r="2" spans="1:2">
      <c r="A2" t="s">
        <v>1529</v>
      </c>
      <c r="B2" t="s">
        <v>1530</v>
      </c>
    </row>
    <row r="3" spans="1:2">
      <c r="A3" t="s">
        <v>1531</v>
      </c>
      <c r="B3" t="s">
        <v>1532</v>
      </c>
    </row>
    <row r="4" spans="1:2">
      <c r="A4" t="s">
        <v>1533</v>
      </c>
      <c r="B4" t="s">
        <v>1534</v>
      </c>
    </row>
    <row r="5" spans="1:2">
      <c r="A5" t="s">
        <v>1504</v>
      </c>
      <c r="B5" t="s">
        <v>1535</v>
      </c>
    </row>
    <row r="7" spans="1:2">
      <c r="A7" t="s">
        <v>1536</v>
      </c>
    </row>
    <row r="8" spans="1:2">
      <c r="A8" t="s">
        <v>1537</v>
      </c>
      <c r="B8" t="s">
        <v>1538</v>
      </c>
    </row>
    <row r="9" spans="1:2">
      <c r="A9" t="s">
        <v>1539</v>
      </c>
      <c r="B9" t="s">
        <v>1540</v>
      </c>
    </row>
    <row r="10" spans="1:2">
      <c r="A10" t="s">
        <v>1541</v>
      </c>
      <c r="B10" t="s">
        <v>1542</v>
      </c>
    </row>
    <row r="11" spans="1:2">
      <c r="A11" t="s">
        <v>1543</v>
      </c>
      <c r="B11" t="s">
        <v>1544</v>
      </c>
    </row>
    <row r="13" spans="1:2">
      <c r="A13" t="s">
        <v>1545</v>
      </c>
      <c r="B13" t="s">
        <v>1546</v>
      </c>
    </row>
    <row r="20" spans="1:4">
      <c r="B20" t="s">
        <v>1537</v>
      </c>
      <c r="C20" t="s">
        <v>1539</v>
      </c>
      <c r="D20" t="s">
        <v>1541</v>
      </c>
    </row>
    <row r="21" spans="1:4">
      <c r="A21" t="s">
        <v>1547</v>
      </c>
      <c r="B21">
        <f>(2*B27*((16*12)+(16*11)+(12*11))*B28)/B29</f>
        <v>1.123046875</v>
      </c>
      <c r="C21">
        <f>(2*B27*((16*12)+(16*12)+(16*16))*B28)/B29</f>
        <v>1.4375</v>
      </c>
      <c r="D21">
        <f>(13.75*9.75*B27*B28)/B29</f>
        <v>0.1505584716796875</v>
      </c>
    </row>
    <row r="22" spans="1:4">
      <c r="A22" t="s">
        <v>1543</v>
      </c>
      <c r="B22">
        <v>8</v>
      </c>
      <c r="C22">
        <v>12</v>
      </c>
    </row>
    <row r="23" spans="1:4">
      <c r="A23" t="s">
        <v>1548</v>
      </c>
      <c r="B23">
        <f>0.95*2</f>
        <v>1.9</v>
      </c>
      <c r="C23">
        <f>0.95*2</f>
        <v>1.9</v>
      </c>
    </row>
    <row r="24" spans="1:4">
      <c r="A24" t="s">
        <v>348</v>
      </c>
      <c r="B24">
        <f>SUM(B21:B23,D21)</f>
        <v>11.173605346679688</v>
      </c>
      <c r="C24">
        <f>SUM(C21:C23,D21)</f>
        <v>15.488058471679688</v>
      </c>
    </row>
    <row r="25" spans="1:4">
      <c r="B25">
        <v>4.53</v>
      </c>
    </row>
    <row r="27" spans="1:4">
      <c r="B27">
        <f>2.3/128</f>
        <v>1.7968749999999999E-2</v>
      </c>
      <c r="C27" t="s">
        <v>1549</v>
      </c>
    </row>
    <row r="28" spans="1:4">
      <c r="B28">
        <v>28.349499999999999</v>
      </c>
      <c r="C28" t="s">
        <v>1550</v>
      </c>
    </row>
    <row r="29" spans="1:4">
      <c r="B29">
        <v>453.59199999999998</v>
      </c>
      <c r="C29" t="s">
        <v>1551</v>
      </c>
    </row>
  </sheetData>
  <pageMargins left="0.7" right="0.7" top="0.75" bottom="0.75" header="0.3" footer="0.3"/>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F717A0C-465A-9745-BC30-E8A29829BDB6}">
  <dimension ref="A1:H63"/>
  <sheetViews>
    <sheetView topLeftCell="A58" zoomScale="106" workbookViewId="0">
      <selection activeCell="A62" sqref="A62:A63"/>
    </sheetView>
  </sheetViews>
  <sheetFormatPr defaultColWidth="11.19921875" defaultRowHeight="15.6"/>
  <cols>
    <col min="1" max="1" width="7.796875" bestFit="1" customWidth="1"/>
    <col min="2" max="2" width="51" bestFit="1" customWidth="1"/>
    <col min="3" max="3" width="8.796875" bestFit="1" customWidth="1"/>
    <col min="4" max="4" width="15.296875" bestFit="1" customWidth="1"/>
    <col min="5" max="5" width="29.296875" bestFit="1" customWidth="1"/>
    <col min="6" max="6" width="31.19921875" bestFit="1" customWidth="1"/>
    <col min="7" max="7" width="12.19921875" bestFit="1" customWidth="1"/>
    <col min="8" max="8" width="19.296875" bestFit="1" customWidth="1"/>
  </cols>
  <sheetData>
    <row r="1" spans="1:8">
      <c r="A1" t="s">
        <v>1497</v>
      </c>
      <c r="B1" t="s">
        <v>1498</v>
      </c>
      <c r="C1" t="s">
        <v>1499</v>
      </c>
      <c r="D1" t="s">
        <v>1500</v>
      </c>
      <c r="E1" t="s">
        <v>1501</v>
      </c>
      <c r="F1" t="s">
        <v>1502</v>
      </c>
      <c r="G1" t="s">
        <v>1503</v>
      </c>
      <c r="H1" t="s">
        <v>1504</v>
      </c>
    </row>
    <row r="2" spans="1:8">
      <c r="A2">
        <v>5301</v>
      </c>
      <c r="B2" t="s">
        <v>1300</v>
      </c>
      <c r="C2" t="s">
        <v>1505</v>
      </c>
      <c r="D2" s="350">
        <v>0.29762035987812996</v>
      </c>
      <c r="E2" s="350">
        <v>0.104</v>
      </c>
      <c r="F2" s="350">
        <v>0</v>
      </c>
      <c r="G2" s="350">
        <f>SUM(D2:F2)</f>
        <v>0.40162035987812994</v>
      </c>
      <c r="H2" s="351">
        <v>0.6</v>
      </c>
    </row>
    <row r="3" spans="1:8">
      <c r="A3">
        <v>10900</v>
      </c>
      <c r="B3" t="s">
        <v>1506</v>
      </c>
      <c r="C3" t="s">
        <v>1507</v>
      </c>
      <c r="D3" s="350">
        <v>0.9920678662604332</v>
      </c>
      <c r="E3" s="350">
        <v>7.0000000000000007E-2</v>
      </c>
      <c r="F3" s="350">
        <v>0</v>
      </c>
      <c r="G3" s="350">
        <f t="shared" ref="G3:G16" si="0">SUM(D3:F3)</f>
        <v>1.0620678662604333</v>
      </c>
      <c r="H3" s="351">
        <v>0.25</v>
      </c>
    </row>
    <row r="4" spans="1:8">
      <c r="A4">
        <v>10903</v>
      </c>
      <c r="B4" t="s">
        <v>1508</v>
      </c>
      <c r="C4" t="s">
        <v>1507</v>
      </c>
      <c r="D4" s="350">
        <v>0.9920678662604332</v>
      </c>
      <c r="E4" s="350">
        <v>7.0000000000000007E-2</v>
      </c>
      <c r="F4" s="350">
        <v>0</v>
      </c>
      <c r="G4" s="350">
        <f t="shared" si="0"/>
        <v>1.0620678662604333</v>
      </c>
      <c r="H4" s="351">
        <v>0.25</v>
      </c>
    </row>
    <row r="5" spans="1:8">
      <c r="A5">
        <v>11001</v>
      </c>
      <c r="B5" t="s">
        <v>1509</v>
      </c>
      <c r="C5" t="s">
        <v>1510</v>
      </c>
      <c r="D5" s="350">
        <v>0.9920678662604332</v>
      </c>
      <c r="E5" s="350">
        <v>7.0000000000000007E-2</v>
      </c>
      <c r="F5" s="350">
        <v>0</v>
      </c>
      <c r="G5" s="350">
        <f t="shared" si="0"/>
        <v>1.0620678662604333</v>
      </c>
      <c r="H5" s="351">
        <v>0.25</v>
      </c>
    </row>
    <row r="6" spans="1:8">
      <c r="A6">
        <v>11301</v>
      </c>
      <c r="B6" t="s">
        <v>231</v>
      </c>
      <c r="C6" t="s">
        <v>1511</v>
      </c>
      <c r="D6" s="350">
        <v>0.72972103051600756</v>
      </c>
      <c r="E6" s="350">
        <v>0.108</v>
      </c>
      <c r="F6" s="350">
        <v>0</v>
      </c>
      <c r="G6" s="350">
        <f t="shared" si="0"/>
        <v>0.83772103051600755</v>
      </c>
      <c r="H6" s="351">
        <v>1</v>
      </c>
    </row>
    <row r="7" spans="1:8">
      <c r="A7">
        <v>11302</v>
      </c>
      <c r="B7" t="s">
        <v>1080</v>
      </c>
      <c r="C7" t="s">
        <v>1511</v>
      </c>
      <c r="D7" s="350">
        <v>0.8399507934338335</v>
      </c>
      <c r="E7" s="350">
        <v>0.108</v>
      </c>
      <c r="F7" s="350">
        <v>0</v>
      </c>
      <c r="G7" s="350">
        <f t="shared" si="0"/>
        <v>0.94795079343383348</v>
      </c>
      <c r="H7" s="351">
        <v>1</v>
      </c>
    </row>
    <row r="8" spans="1:8">
      <c r="A8">
        <v>11303</v>
      </c>
      <c r="B8" t="s">
        <v>1081</v>
      </c>
      <c r="C8" t="s">
        <v>1511</v>
      </c>
      <c r="D8" s="350">
        <v>4.3783261830960454</v>
      </c>
      <c r="E8">
        <v>0.25480000000000003</v>
      </c>
      <c r="F8" s="350">
        <v>0</v>
      </c>
      <c r="G8" s="350">
        <f t="shared" si="0"/>
        <v>4.6331261830960457</v>
      </c>
      <c r="H8" s="351">
        <v>2.4</v>
      </c>
    </row>
    <row r="9" spans="1:8">
      <c r="A9">
        <v>11801</v>
      </c>
      <c r="B9" t="s">
        <v>1064</v>
      </c>
      <c r="C9" t="s">
        <v>1505</v>
      </c>
      <c r="D9" s="350">
        <v>0.77160834042478144</v>
      </c>
      <c r="E9" s="350">
        <v>0.104</v>
      </c>
      <c r="F9" s="350">
        <v>0</v>
      </c>
      <c r="G9" s="350">
        <f t="shared" si="0"/>
        <v>0.87560834042478142</v>
      </c>
      <c r="H9" s="351">
        <v>0.6</v>
      </c>
    </row>
    <row r="10" spans="1:8">
      <c r="A10">
        <v>12100</v>
      </c>
      <c r="B10" t="s">
        <v>1512</v>
      </c>
      <c r="C10" t="s">
        <v>1513</v>
      </c>
      <c r="D10" s="350">
        <v>0.9920678662604332</v>
      </c>
      <c r="E10" s="350">
        <v>7.0000000000000007E-2</v>
      </c>
      <c r="F10" s="350">
        <v>0</v>
      </c>
      <c r="G10" s="350">
        <f t="shared" si="0"/>
        <v>1.0620678662604333</v>
      </c>
      <c r="H10" s="351">
        <v>0.25</v>
      </c>
    </row>
    <row r="11" spans="1:8">
      <c r="A11">
        <v>40901</v>
      </c>
      <c r="B11" t="s">
        <v>1514</v>
      </c>
      <c r="C11" t="s">
        <v>1507</v>
      </c>
      <c r="D11" s="350">
        <v>0.73853941154943359</v>
      </c>
      <c r="E11" s="350">
        <v>0.104</v>
      </c>
      <c r="F11" s="350">
        <v>0</v>
      </c>
      <c r="G11" s="350">
        <f t="shared" si="0"/>
        <v>0.84253941154943357</v>
      </c>
      <c r="H11" s="351">
        <v>0.6</v>
      </c>
    </row>
    <row r="12" spans="1:8">
      <c r="A12">
        <v>50101</v>
      </c>
      <c r="B12" t="s">
        <v>883</v>
      </c>
      <c r="C12" t="s">
        <v>1507</v>
      </c>
      <c r="D12" s="350">
        <v>0.18739059696030405</v>
      </c>
      <c r="E12" s="350">
        <v>2.2055969227511733E-2</v>
      </c>
      <c r="F12" s="350">
        <v>0</v>
      </c>
      <c r="G12" s="350">
        <f t="shared" si="0"/>
        <v>0.20944656618781579</v>
      </c>
      <c r="H12" s="351">
        <v>0.1</v>
      </c>
    </row>
    <row r="13" spans="1:8">
      <c r="A13">
        <v>50602</v>
      </c>
      <c r="B13" t="s">
        <v>1038</v>
      </c>
      <c r="C13" t="s">
        <v>1505</v>
      </c>
      <c r="D13" s="350">
        <v>2.5926040238272656</v>
      </c>
      <c r="E13">
        <v>0.25480000000000003</v>
      </c>
      <c r="F13" s="350">
        <v>0</v>
      </c>
      <c r="G13" s="350">
        <f t="shared" si="0"/>
        <v>2.8474040238272655</v>
      </c>
      <c r="H13" s="351">
        <v>2.4</v>
      </c>
    </row>
    <row r="14" spans="1:8">
      <c r="A14">
        <v>50701</v>
      </c>
      <c r="B14" t="s">
        <v>1061</v>
      </c>
      <c r="C14" t="s">
        <v>1511</v>
      </c>
      <c r="D14" s="350">
        <v>0.69444750638230324</v>
      </c>
      <c r="E14" s="350">
        <v>0.104</v>
      </c>
      <c r="F14" s="350">
        <v>0</v>
      </c>
      <c r="G14" s="350">
        <f t="shared" si="0"/>
        <v>0.79844750638230322</v>
      </c>
      <c r="H14" s="351">
        <v>0.6</v>
      </c>
    </row>
    <row r="15" spans="1:8">
      <c r="A15">
        <v>50801</v>
      </c>
      <c r="B15" t="s">
        <v>1515</v>
      </c>
      <c r="C15" t="s">
        <v>1513</v>
      </c>
      <c r="D15" s="350">
        <v>0.9920678662604332</v>
      </c>
      <c r="E15" s="350">
        <v>7.0000000000000007E-2</v>
      </c>
      <c r="F15" s="350">
        <v>0</v>
      </c>
      <c r="G15" s="350">
        <f t="shared" si="0"/>
        <v>1.0620678662604333</v>
      </c>
      <c r="H15" s="351">
        <v>0.25</v>
      </c>
    </row>
    <row r="16" spans="1:8">
      <c r="A16">
        <v>60001</v>
      </c>
      <c r="B16" t="s">
        <v>1516</v>
      </c>
      <c r="C16" t="s">
        <v>1517</v>
      </c>
      <c r="D16" s="350">
        <v>0.59083152923954685</v>
      </c>
      <c r="E16" s="350">
        <v>0.108</v>
      </c>
      <c r="F16" s="350">
        <v>0</v>
      </c>
      <c r="G16" s="350">
        <f t="shared" si="0"/>
        <v>0.69883152923954683</v>
      </c>
      <c r="H16" s="351">
        <v>1</v>
      </c>
    </row>
    <row r="17" spans="1:8">
      <c r="A17">
        <v>7501</v>
      </c>
      <c r="B17" t="s">
        <v>1518</v>
      </c>
      <c r="C17" t="s">
        <v>1507</v>
      </c>
      <c r="D17" s="350">
        <v>9.7003474488086212</v>
      </c>
      <c r="E17">
        <v>1.4815076103634985</v>
      </c>
      <c r="F17">
        <v>0.3527399072294044</v>
      </c>
      <c r="G17" s="350">
        <v>11.534594966401524</v>
      </c>
      <c r="H17" s="351">
        <v>0.5</v>
      </c>
    </row>
    <row r="18" spans="1:8">
      <c r="A18">
        <v>30601</v>
      </c>
      <c r="B18" t="s">
        <v>1519</v>
      </c>
      <c r="C18" t="s">
        <v>1510</v>
      </c>
      <c r="D18" s="350">
        <v>14.109596289176176</v>
      </c>
      <c r="E18">
        <v>1.4815076103634985</v>
      </c>
      <c r="F18">
        <v>0.3527399072294044</v>
      </c>
      <c r="G18" s="350">
        <v>15.943843806769079</v>
      </c>
      <c r="H18" s="351">
        <v>0.5</v>
      </c>
    </row>
    <row r="19" spans="1:8">
      <c r="A19">
        <v>30602</v>
      </c>
      <c r="B19" t="s">
        <v>204</v>
      </c>
      <c r="C19" t="s">
        <v>1510</v>
      </c>
      <c r="D19" s="350">
        <v>12.345896753029155</v>
      </c>
      <c r="E19">
        <v>1.4815076103634985</v>
      </c>
      <c r="F19">
        <v>0.3527399072294044</v>
      </c>
      <c r="G19" s="350">
        <v>14.180144270622058</v>
      </c>
      <c r="H19" s="351">
        <v>0.5</v>
      </c>
    </row>
    <row r="20" spans="1:8">
      <c r="A20">
        <v>40835</v>
      </c>
      <c r="B20" t="s">
        <v>1434</v>
      </c>
      <c r="C20" t="s">
        <v>1520</v>
      </c>
      <c r="D20">
        <v>91.36</v>
      </c>
      <c r="E20">
        <v>19.894530767738409</v>
      </c>
      <c r="F20">
        <v>0.70547980799999999</v>
      </c>
      <c r="G20" s="350">
        <v>111.96001057573841</v>
      </c>
      <c r="H20" s="351">
        <v>3.9</v>
      </c>
    </row>
    <row r="21" spans="1:8">
      <c r="A21">
        <v>40836</v>
      </c>
      <c r="B21" t="s">
        <v>1521</v>
      </c>
      <c r="C21" t="s">
        <v>1520</v>
      </c>
      <c r="D21">
        <v>124.86992715920915</v>
      </c>
      <c r="E21">
        <v>63.929698936489181</v>
      </c>
      <c r="F21">
        <v>0</v>
      </c>
      <c r="G21" s="350">
        <v>188.79962609569833</v>
      </c>
      <c r="H21" s="351">
        <v>5</v>
      </c>
    </row>
    <row r="22" spans="1:8">
      <c r="A22">
        <v>40837</v>
      </c>
      <c r="B22" t="s">
        <v>1522</v>
      </c>
      <c r="C22" t="s">
        <v>1520</v>
      </c>
      <c r="D22">
        <v>155.77600000000001</v>
      </c>
      <c r="E22">
        <v>30.317952482407097</v>
      </c>
      <c r="F22">
        <v>0.70547980799999999</v>
      </c>
      <c r="G22" s="350">
        <v>186.79943229040711</v>
      </c>
      <c r="H22" s="351">
        <v>6</v>
      </c>
    </row>
    <row r="23" spans="1:8">
      <c r="A23">
        <v>70301</v>
      </c>
      <c r="B23" t="s">
        <v>1401</v>
      </c>
      <c r="C23" t="s">
        <v>1505</v>
      </c>
      <c r="D23">
        <v>13.580486428332069</v>
      </c>
      <c r="E23">
        <v>3.492538448649888</v>
      </c>
      <c r="F23">
        <v>0</v>
      </c>
      <c r="G23" s="350">
        <v>17.073024876981957</v>
      </c>
      <c r="H23" s="351">
        <v>1</v>
      </c>
    </row>
    <row r="24" spans="1:8">
      <c r="A24">
        <v>70401</v>
      </c>
      <c r="B24" t="s">
        <v>1428</v>
      </c>
      <c r="C24" t="s">
        <v>1507</v>
      </c>
      <c r="D24">
        <v>9.171237587964514</v>
      </c>
      <c r="E24">
        <v>3.492538448649888</v>
      </c>
      <c r="F24">
        <v>0</v>
      </c>
      <c r="G24" s="350">
        <v>12.663776036614403</v>
      </c>
      <c r="H24" s="351">
        <v>1</v>
      </c>
    </row>
    <row r="25" spans="1:8">
      <c r="A25">
        <v>70701</v>
      </c>
      <c r="B25" t="s">
        <v>1468</v>
      </c>
      <c r="C25" t="s">
        <v>1510</v>
      </c>
      <c r="D25">
        <v>11.242290748898679</v>
      </c>
      <c r="E25">
        <v>1.4815076103634985</v>
      </c>
      <c r="F25">
        <v>0.3527399072294044</v>
      </c>
      <c r="G25">
        <v>13.076538266491582</v>
      </c>
      <c r="H25" s="351">
        <v>0.5</v>
      </c>
    </row>
    <row r="26" spans="1:8">
      <c r="A26">
        <v>70801</v>
      </c>
      <c r="B26" t="s">
        <v>1495</v>
      </c>
      <c r="C26" t="s">
        <v>1505</v>
      </c>
      <c r="D26">
        <v>12.334801762114537</v>
      </c>
      <c r="E26">
        <v>3.492538448649888</v>
      </c>
      <c r="F26">
        <v>0</v>
      </c>
      <c r="G26">
        <v>15.827340210764426</v>
      </c>
      <c r="H26" s="351">
        <v>0.75</v>
      </c>
    </row>
    <row r="27" spans="1:8">
      <c r="A27">
        <v>70901</v>
      </c>
      <c r="B27" t="s">
        <v>1523</v>
      </c>
      <c r="C27" t="s">
        <v>1505</v>
      </c>
      <c r="D27">
        <v>11.982378854625551</v>
      </c>
      <c r="E27">
        <v>3.492538448649888</v>
      </c>
      <c r="F27">
        <v>0</v>
      </c>
      <c r="G27">
        <v>15.47491730327544</v>
      </c>
      <c r="H27" s="351">
        <v>1</v>
      </c>
    </row>
    <row r="28" spans="1:8">
      <c r="A28">
        <v>70902</v>
      </c>
      <c r="B28" t="s">
        <v>1524</v>
      </c>
      <c r="C28" t="s">
        <v>1505</v>
      </c>
      <c r="D28">
        <v>11.806167400881057</v>
      </c>
      <c r="E28">
        <v>3.492538448649888</v>
      </c>
      <c r="F28">
        <v>0</v>
      </c>
      <c r="G28">
        <v>15.298705849530945</v>
      </c>
      <c r="H28" s="351">
        <v>1</v>
      </c>
    </row>
    <row r="29" spans="1:8">
      <c r="A29">
        <v>70903</v>
      </c>
      <c r="B29" t="s">
        <v>1525</v>
      </c>
      <c r="C29" t="s">
        <v>1505</v>
      </c>
      <c r="D29">
        <v>12.687224669603523</v>
      </c>
      <c r="E29">
        <v>3.492538448649888</v>
      </c>
      <c r="F29">
        <v>0</v>
      </c>
      <c r="G29">
        <v>16.179763118253412</v>
      </c>
      <c r="H29" s="351">
        <v>1</v>
      </c>
    </row>
    <row r="30" spans="1:8">
      <c r="A30">
        <v>40839</v>
      </c>
      <c r="B30" t="s">
        <v>1526</v>
      </c>
      <c r="C30" t="s">
        <v>1520</v>
      </c>
      <c r="D30">
        <v>70</v>
      </c>
      <c r="E30">
        <v>10.99</v>
      </c>
      <c r="F30">
        <v>0.3527399072294044</v>
      </c>
      <c r="G30">
        <v>81.342739907229401</v>
      </c>
      <c r="H30" s="351">
        <v>3.55</v>
      </c>
    </row>
    <row r="31" spans="1:8">
      <c r="A31">
        <v>4601</v>
      </c>
      <c r="B31" t="s">
        <v>1617</v>
      </c>
      <c r="C31" t="s">
        <v>1505</v>
      </c>
      <c r="D31">
        <f>(415/454)*16</f>
        <v>14.625550660792952</v>
      </c>
      <c r="E31">
        <v>0.94314666666666669</v>
      </c>
      <c r="F31">
        <v>0</v>
      </c>
      <c r="G31">
        <f>SUM(D31:F31)</f>
        <v>15.568697327459619</v>
      </c>
      <c r="H31" s="351">
        <v>1</v>
      </c>
    </row>
    <row r="32" spans="1:8">
      <c r="A32">
        <v>4602</v>
      </c>
      <c r="B32" t="s">
        <v>1618</v>
      </c>
      <c r="C32" t="s">
        <v>1505</v>
      </c>
      <c r="D32">
        <f t="shared" ref="D32:D33" si="1">(415/454)*16</f>
        <v>14.625550660792952</v>
      </c>
      <c r="E32">
        <v>0.94314666666666669</v>
      </c>
      <c r="F32">
        <v>0</v>
      </c>
      <c r="G32">
        <f t="shared" ref="G32:G63" si="2">SUM(D32:F32)</f>
        <v>15.568697327459619</v>
      </c>
      <c r="H32" s="351">
        <v>1</v>
      </c>
    </row>
    <row r="33" spans="1:8">
      <c r="A33">
        <v>4603</v>
      </c>
      <c r="B33" t="s">
        <v>1619</v>
      </c>
      <c r="C33" t="s">
        <v>1505</v>
      </c>
      <c r="D33">
        <f t="shared" si="1"/>
        <v>14.625550660792952</v>
      </c>
      <c r="E33">
        <v>0.94314666666666669</v>
      </c>
      <c r="F33">
        <v>0</v>
      </c>
      <c r="G33">
        <f t="shared" si="2"/>
        <v>15.568697327459619</v>
      </c>
      <c r="H33" s="351">
        <v>1</v>
      </c>
    </row>
    <row r="34" spans="1:8">
      <c r="A34">
        <v>40807</v>
      </c>
      <c r="B34" t="s">
        <v>980</v>
      </c>
      <c r="C34" t="s">
        <v>1520</v>
      </c>
      <c r="D34">
        <v>202.34127897752461</v>
      </c>
      <c r="E34">
        <v>37.279494977578636</v>
      </c>
      <c r="F34">
        <v>0</v>
      </c>
      <c r="G34">
        <f t="shared" si="2"/>
        <v>239.62077395510323</v>
      </c>
      <c r="H34" s="351">
        <v>12</v>
      </c>
    </row>
    <row r="35" spans="1:8">
      <c r="A35">
        <v>80001</v>
      </c>
      <c r="B35" t="s">
        <v>1620</v>
      </c>
      <c r="C35" t="s">
        <v>1510</v>
      </c>
      <c r="D35">
        <f>(426/454)*16</f>
        <v>15.013215859030836</v>
      </c>
      <c r="E35">
        <v>0.93333333333333335</v>
      </c>
      <c r="F35">
        <v>0.3527399072294044</v>
      </c>
      <c r="G35">
        <f t="shared" si="2"/>
        <v>16.299289099593576</v>
      </c>
      <c r="H35" s="351">
        <v>0.5</v>
      </c>
    </row>
    <row r="36" spans="1:8">
      <c r="A36">
        <v>80002</v>
      </c>
      <c r="B36" t="s">
        <v>1621</v>
      </c>
      <c r="C36" t="s">
        <v>1510</v>
      </c>
      <c r="D36">
        <f>(426/454)*16</f>
        <v>15.013215859030836</v>
      </c>
      <c r="E36">
        <v>0.93333333333333335</v>
      </c>
      <c r="F36">
        <v>0.3527399072294044</v>
      </c>
      <c r="G36">
        <f t="shared" si="2"/>
        <v>16.299289099593576</v>
      </c>
      <c r="H36" s="351">
        <v>0.5</v>
      </c>
    </row>
    <row r="37" spans="1:8">
      <c r="A37">
        <v>80101</v>
      </c>
      <c r="B37" t="s">
        <v>1622</v>
      </c>
      <c r="C37" t="s">
        <v>1505</v>
      </c>
      <c r="D37">
        <f>(325/454)*16</f>
        <v>11.453744493392071</v>
      </c>
      <c r="E37">
        <v>1.0509999999999999</v>
      </c>
      <c r="F37">
        <v>0</v>
      </c>
      <c r="G37">
        <f t="shared" si="2"/>
        <v>12.504744493392071</v>
      </c>
      <c r="H37" s="351">
        <v>1</v>
      </c>
    </row>
    <row r="38" spans="1:8">
      <c r="A38">
        <v>40840</v>
      </c>
      <c r="B38" t="s">
        <v>1623</v>
      </c>
      <c r="C38" t="s">
        <v>1520</v>
      </c>
      <c r="D38">
        <v>127.52314181761072</v>
      </c>
      <c r="E38">
        <v>24.403939948257094</v>
      </c>
      <c r="F38">
        <v>0</v>
      </c>
      <c r="G38">
        <f t="shared" si="2"/>
        <v>151.92708176586783</v>
      </c>
      <c r="H38" s="351">
        <v>7.85</v>
      </c>
    </row>
    <row r="39" spans="1:8">
      <c r="A39">
        <v>80201</v>
      </c>
      <c r="B39" t="s">
        <v>1637</v>
      </c>
      <c r="C39" t="s">
        <v>1505</v>
      </c>
      <c r="D39">
        <v>0.99118942731277537</v>
      </c>
      <c r="E39">
        <v>3.4925393671874998</v>
      </c>
      <c r="F39">
        <v>0</v>
      </c>
      <c r="G39">
        <f t="shared" si="2"/>
        <v>4.4837287945002755</v>
      </c>
      <c r="H39" s="351">
        <v>1</v>
      </c>
    </row>
    <row r="40" spans="1:8">
      <c r="A40">
        <v>80301</v>
      </c>
      <c r="B40" t="s">
        <v>1638</v>
      </c>
      <c r="C40" t="s">
        <v>1510</v>
      </c>
      <c r="D40">
        <v>0.75991189427312777</v>
      </c>
      <c r="E40">
        <v>0.93333333333333335</v>
      </c>
      <c r="F40">
        <v>0.3527399072294044</v>
      </c>
      <c r="G40">
        <f t="shared" si="2"/>
        <v>2.0459851348358655</v>
      </c>
      <c r="H40" s="351">
        <v>0.5</v>
      </c>
    </row>
    <row r="41" spans="1:8">
      <c r="A41">
        <v>80401</v>
      </c>
      <c r="B41" t="s">
        <v>1639</v>
      </c>
      <c r="C41" t="s">
        <v>1505</v>
      </c>
      <c r="D41">
        <v>0.96916299559471364</v>
      </c>
      <c r="E41">
        <v>2.4946709765624999</v>
      </c>
      <c r="F41">
        <v>0</v>
      </c>
      <c r="G41">
        <f t="shared" si="2"/>
        <v>3.4638339721572136</v>
      </c>
      <c r="H41" s="351">
        <v>1</v>
      </c>
    </row>
    <row r="42" spans="1:8">
      <c r="A42">
        <v>80501</v>
      </c>
      <c r="B42" t="s">
        <v>1640</v>
      </c>
      <c r="C42" t="s">
        <v>1517</v>
      </c>
      <c r="D42">
        <v>0.75991189427312777</v>
      </c>
      <c r="E42">
        <v>0.93333333333333335</v>
      </c>
      <c r="F42">
        <v>0.3527399072294044</v>
      </c>
      <c r="G42">
        <f t="shared" si="2"/>
        <v>2.0459851348358655</v>
      </c>
      <c r="H42" s="351">
        <v>0.5</v>
      </c>
    </row>
    <row r="43" spans="1:8">
      <c r="A43">
        <v>40841</v>
      </c>
      <c r="B43" t="s">
        <v>1634</v>
      </c>
      <c r="C43" t="s">
        <v>1520</v>
      </c>
      <c r="D43">
        <v>83.700440528634346</v>
      </c>
      <c r="E43">
        <v>13.922062196484376</v>
      </c>
      <c r="F43">
        <v>1.0582197216882121</v>
      </c>
      <c r="G43">
        <f t="shared" si="2"/>
        <v>98.680722446806939</v>
      </c>
      <c r="H43" s="351">
        <v>4.25</v>
      </c>
    </row>
    <row r="44" spans="1:8">
      <c r="A44">
        <v>40842</v>
      </c>
      <c r="B44" t="s">
        <v>1635</v>
      </c>
      <c r="C44" t="s">
        <v>1520</v>
      </c>
      <c r="D44">
        <v>167.40088105726869</v>
      </c>
      <c r="E44">
        <v>27.844124392968752</v>
      </c>
      <c r="F44">
        <v>2.1164394433764242</v>
      </c>
      <c r="G44">
        <f t="shared" si="2"/>
        <v>197.36144489361388</v>
      </c>
      <c r="H44" s="351">
        <v>8.5</v>
      </c>
    </row>
    <row r="45" spans="1:8">
      <c r="A45">
        <v>40843</v>
      </c>
      <c r="B45" t="s">
        <v>1653</v>
      </c>
      <c r="C45" t="s">
        <v>1520</v>
      </c>
      <c r="D45">
        <f>39.5+92.75</f>
        <v>132.25</v>
      </c>
      <c r="E45">
        <f>12.91+9.81</f>
        <v>22.72</v>
      </c>
      <c r="F45">
        <v>0</v>
      </c>
      <c r="G45">
        <f t="shared" si="2"/>
        <v>154.97</v>
      </c>
      <c r="H45" s="351">
        <v>10.5</v>
      </c>
    </row>
    <row r="46" spans="1:8">
      <c r="A46">
        <v>40808</v>
      </c>
      <c r="B46" t="s">
        <v>1654</v>
      </c>
      <c r="C46" t="s">
        <v>1520</v>
      </c>
      <c r="D46">
        <v>135.25059094330189</v>
      </c>
      <c r="E46">
        <v>24.40068714146587</v>
      </c>
      <c r="F46">
        <v>0</v>
      </c>
      <c r="G46">
        <f t="shared" si="2"/>
        <v>159.65127808476777</v>
      </c>
      <c r="H46" s="351">
        <v>8.5</v>
      </c>
    </row>
    <row r="47" spans="1:8">
      <c r="A47">
        <v>2900</v>
      </c>
      <c r="B47" t="s">
        <v>1676</v>
      </c>
      <c r="C47" t="s">
        <v>1505</v>
      </c>
      <c r="D47">
        <f>16*(318/454)</f>
        <v>11.20704845814978</v>
      </c>
      <c r="E47">
        <f>(16*(15+11)/250)+(16*(9.8+8.05)/2500)+(16*(10+6.2)/500)</f>
        <v>2.29664</v>
      </c>
      <c r="F47">
        <v>0</v>
      </c>
      <c r="G47">
        <f t="shared" si="2"/>
        <v>13.50368845814978</v>
      </c>
      <c r="H47" s="351">
        <v>1</v>
      </c>
    </row>
    <row r="48" spans="1:8">
      <c r="A48">
        <v>5200</v>
      </c>
      <c r="B48" t="s">
        <v>1677</v>
      </c>
      <c r="C48" t="s">
        <v>1505</v>
      </c>
      <c r="D48">
        <f>16*(350/454)</f>
        <v>12.334801762114537</v>
      </c>
      <c r="E48">
        <f>(16*(15+11)/250)+16*2*(9.8+8.05)/2500</f>
        <v>1.8924799999999999</v>
      </c>
      <c r="F48">
        <v>0</v>
      </c>
      <c r="G48">
        <f t="shared" si="2"/>
        <v>14.227281762114536</v>
      </c>
      <c r="H48" s="351">
        <v>1</v>
      </c>
    </row>
    <row r="49" spans="1:8">
      <c r="A49">
        <v>11001</v>
      </c>
      <c r="B49" t="s">
        <v>1678</v>
      </c>
      <c r="C49" t="s">
        <v>1510</v>
      </c>
      <c r="D49">
        <f>16*(470/454)</f>
        <v>16.56387665198238</v>
      </c>
      <c r="E49">
        <f>16*((0.08/24)+(0.08/150))</f>
        <v>6.1866666666666667E-2</v>
      </c>
      <c r="F49">
        <v>0</v>
      </c>
      <c r="G49">
        <f t="shared" si="2"/>
        <v>16.625743318649047</v>
      </c>
      <c r="H49" s="351">
        <v>0.25</v>
      </c>
    </row>
    <row r="50" spans="1:8">
      <c r="A50">
        <v>4503</v>
      </c>
      <c r="B50" t="s">
        <v>1679</v>
      </c>
      <c r="C50" t="s">
        <v>1505</v>
      </c>
      <c r="D50">
        <f>16*(267/454)</f>
        <v>9.4096916299559474</v>
      </c>
      <c r="E50">
        <f>16*(11+15)/250</f>
        <v>1.6639999999999999</v>
      </c>
      <c r="F50">
        <v>0</v>
      </c>
      <c r="G50">
        <f t="shared" si="2"/>
        <v>11.073691629955947</v>
      </c>
      <c r="H50" s="351">
        <v>0.75</v>
      </c>
    </row>
    <row r="51" spans="1:8">
      <c r="A51">
        <v>4504</v>
      </c>
      <c r="B51" t="s">
        <v>1680</v>
      </c>
      <c r="C51" t="s">
        <v>1505</v>
      </c>
      <c r="D51">
        <f>16*(352/454)</f>
        <v>12.405286343612335</v>
      </c>
      <c r="E51">
        <f>16*(11+15)/250</f>
        <v>1.6639999999999999</v>
      </c>
      <c r="F51">
        <v>0</v>
      </c>
      <c r="G51">
        <f t="shared" si="2"/>
        <v>14.069286343612335</v>
      </c>
      <c r="H51" s="351">
        <v>0.75</v>
      </c>
    </row>
    <row r="52" spans="1:8">
      <c r="A52">
        <v>2901</v>
      </c>
      <c r="B52" t="s">
        <v>1681</v>
      </c>
      <c r="C52" t="s">
        <v>1505</v>
      </c>
      <c r="D52">
        <f>16*(418/454)</f>
        <v>14.731277533039648</v>
      </c>
      <c r="E52">
        <f>(16*(15+11)/250)+(16*(9.8+8.05)/2500)+(16*(10+6.2)/500)</f>
        <v>2.29664</v>
      </c>
      <c r="F52">
        <v>0</v>
      </c>
      <c r="G52">
        <f t="shared" si="2"/>
        <v>17.027917533039648</v>
      </c>
      <c r="H52" s="351">
        <v>1</v>
      </c>
    </row>
    <row r="53" spans="1:8">
      <c r="A53">
        <v>40844</v>
      </c>
      <c r="B53" t="s">
        <v>1682</v>
      </c>
      <c r="C53" t="s">
        <v>1520</v>
      </c>
      <c r="D53">
        <v>110.57673660670268</v>
      </c>
      <c r="E53">
        <v>25.422217326514186</v>
      </c>
      <c r="F53">
        <v>0</v>
      </c>
      <c r="G53">
        <f t="shared" si="2"/>
        <v>135.99895393321685</v>
      </c>
      <c r="H53" s="351">
        <v>7.75</v>
      </c>
    </row>
    <row r="54" spans="1:8">
      <c r="A54">
        <v>4703</v>
      </c>
      <c r="B54" t="s">
        <v>1755</v>
      </c>
      <c r="C54" t="s">
        <v>1507</v>
      </c>
      <c r="D54">
        <f>215.1/28.3495</f>
        <v>7.5874354045044887</v>
      </c>
      <c r="E54">
        <v>0.104</v>
      </c>
      <c r="F54">
        <v>0</v>
      </c>
      <c r="G54">
        <f t="shared" si="2"/>
        <v>7.6914354045044888</v>
      </c>
      <c r="H54" s="351">
        <v>0.75</v>
      </c>
    </row>
    <row r="55" spans="1:8">
      <c r="A55">
        <v>5003</v>
      </c>
      <c r="B55" t="s">
        <v>1756</v>
      </c>
      <c r="C55" t="s">
        <v>1507</v>
      </c>
      <c r="D55">
        <f>225/28.3495</f>
        <v>7.9366479126615994</v>
      </c>
      <c r="E55">
        <v>0.4</v>
      </c>
      <c r="F55">
        <v>0</v>
      </c>
      <c r="G55">
        <f t="shared" si="2"/>
        <v>8.3366479126615989</v>
      </c>
      <c r="H55" s="351">
        <v>0.25</v>
      </c>
    </row>
    <row r="56" spans="1:8">
      <c r="A56">
        <v>5004</v>
      </c>
      <c r="B56" t="s">
        <v>1757</v>
      </c>
      <c r="C56" t="s">
        <v>1507</v>
      </c>
      <c r="D56">
        <f>900/28.3495</f>
        <v>31.746591650646398</v>
      </c>
      <c r="E56">
        <v>1.6</v>
      </c>
      <c r="F56">
        <v>0</v>
      </c>
      <c r="G56">
        <f t="shared" si="2"/>
        <v>33.346591650646396</v>
      </c>
      <c r="H56" s="351">
        <v>1</v>
      </c>
    </row>
    <row r="57" spans="1:8">
      <c r="A57">
        <v>60702</v>
      </c>
      <c r="B57" t="s">
        <v>1758</v>
      </c>
      <c r="C57" t="s">
        <v>1507</v>
      </c>
      <c r="D57">
        <f t="shared" ref="D57:D59" si="3">900/28.3495</f>
        <v>31.746591650646398</v>
      </c>
      <c r="E57">
        <v>1.6</v>
      </c>
      <c r="F57">
        <v>0</v>
      </c>
      <c r="G57">
        <f t="shared" si="2"/>
        <v>33.346591650646396</v>
      </c>
      <c r="H57" s="351">
        <v>1</v>
      </c>
    </row>
    <row r="58" spans="1:8">
      <c r="A58">
        <v>5604</v>
      </c>
      <c r="B58" t="s">
        <v>1759</v>
      </c>
      <c r="C58" t="s">
        <v>1507</v>
      </c>
      <c r="D58">
        <f t="shared" si="3"/>
        <v>31.746591650646398</v>
      </c>
      <c r="E58">
        <v>1.6</v>
      </c>
      <c r="F58">
        <v>0</v>
      </c>
      <c r="G58">
        <f t="shared" si="2"/>
        <v>33.346591650646396</v>
      </c>
      <c r="H58" s="351">
        <v>1</v>
      </c>
    </row>
    <row r="59" spans="1:8">
      <c r="A59">
        <v>13902</v>
      </c>
      <c r="B59" t="s">
        <v>1760</v>
      </c>
      <c r="C59" t="s">
        <v>1513</v>
      </c>
      <c r="D59">
        <f t="shared" si="3"/>
        <v>31.746591650646398</v>
      </c>
      <c r="E59">
        <v>1.6</v>
      </c>
      <c r="F59">
        <v>0</v>
      </c>
      <c r="G59">
        <f t="shared" si="2"/>
        <v>33.346591650646396</v>
      </c>
      <c r="H59" s="351">
        <v>1</v>
      </c>
    </row>
    <row r="60" spans="1:8">
      <c r="A60">
        <v>14002</v>
      </c>
      <c r="B60" t="s">
        <v>1761</v>
      </c>
      <c r="C60" t="s">
        <v>1517</v>
      </c>
      <c r="D60">
        <f>500/28/3495</f>
        <v>5.1093398732883714E-3</v>
      </c>
      <c r="E60">
        <f>16*(11+15)/250</f>
        <v>1.6639999999999999</v>
      </c>
      <c r="F60">
        <v>0</v>
      </c>
      <c r="G60">
        <f t="shared" si="2"/>
        <v>1.6691093398732884</v>
      </c>
      <c r="H60" s="351">
        <v>1</v>
      </c>
    </row>
    <row r="61" spans="1:8">
      <c r="A61">
        <v>82001</v>
      </c>
      <c r="B61" t="s">
        <v>1762</v>
      </c>
      <c r="C61" t="s">
        <v>1505</v>
      </c>
      <c r="D61">
        <f>378/28.3495</f>
        <v>13.333568493271487</v>
      </c>
      <c r="E61">
        <f>16*(11+15)/250</f>
        <v>1.6639999999999999</v>
      </c>
      <c r="F61">
        <v>0</v>
      </c>
      <c r="G61">
        <f t="shared" si="2"/>
        <v>14.997568493271487</v>
      </c>
      <c r="H61" s="351">
        <v>1</v>
      </c>
    </row>
    <row r="62" spans="1:8">
      <c r="A62">
        <v>82002</v>
      </c>
      <c r="B62" t="s">
        <v>1763</v>
      </c>
      <c r="C62" t="s">
        <v>1505</v>
      </c>
      <c r="D62">
        <f>378/28.3495</f>
        <v>13.333568493271487</v>
      </c>
      <c r="E62">
        <f>16*(11+15)/250</f>
        <v>1.6639999999999999</v>
      </c>
      <c r="F62">
        <v>0</v>
      </c>
      <c r="G62">
        <f t="shared" si="2"/>
        <v>14.997568493271487</v>
      </c>
      <c r="H62" s="351">
        <v>1</v>
      </c>
    </row>
    <row r="63" spans="1:8">
      <c r="A63">
        <v>82002</v>
      </c>
      <c r="B63" t="s">
        <v>260</v>
      </c>
      <c r="C63" t="s">
        <v>1505</v>
      </c>
      <c r="D63">
        <f>435/28.3495</f>
        <v>15.344185964479092</v>
      </c>
      <c r="E63">
        <f>16*(11+15)/250</f>
        <v>1.6639999999999999</v>
      </c>
      <c r="F63">
        <v>0</v>
      </c>
      <c r="G63">
        <f t="shared" si="2"/>
        <v>17.008185964479093</v>
      </c>
      <c r="H63" s="351">
        <v>1</v>
      </c>
    </row>
  </sheetData>
  <pageMargins left="0.7" right="0.7" top="0.75" bottom="0.75" header="0.3" footer="0.3"/>
  <pageSetup orientation="portrait" horizontalDpi="0" verticalDpi="0"/>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56E1D80-1169-D948-A2E0-A4191BEFCE71}">
  <dimension ref="A1:BB1000"/>
  <sheetViews>
    <sheetView zoomScale="114" zoomScaleNormal="96" zoomScalePageLayoutView="96" workbookViewId="0">
      <pane ySplit="1" topLeftCell="A974" activePane="bottomLeft" state="frozen"/>
      <selection pane="bottomLeft" activeCell="D566" sqref="D566"/>
    </sheetView>
  </sheetViews>
  <sheetFormatPr defaultColWidth="11" defaultRowHeight="15"/>
  <cols>
    <col min="1" max="1" width="51.19921875" style="214" bestFit="1" customWidth="1"/>
    <col min="2" max="2" width="13" style="214" customWidth="1"/>
    <col min="3" max="3" width="14.19921875" style="214" customWidth="1"/>
    <col min="4" max="4" width="56.296875" style="214" bestFit="1" customWidth="1"/>
    <col min="5" max="5" width="21.796875" style="214" customWidth="1"/>
    <col min="6" max="6" width="25.19921875" style="214" customWidth="1"/>
    <col min="7" max="7" width="19.296875" style="214" bestFit="1" customWidth="1"/>
    <col min="8" max="8" width="42.19921875" style="214" bestFit="1" customWidth="1"/>
    <col min="9" max="9" width="19.296875" style="214" bestFit="1" customWidth="1"/>
    <col min="10" max="10" width="42.19921875" style="214" bestFit="1" customWidth="1"/>
    <col min="11" max="11" width="19.296875" style="214" bestFit="1" customWidth="1"/>
    <col min="12" max="12" width="55.796875" style="214" bestFit="1" customWidth="1"/>
    <col min="13" max="13" width="19.296875" style="214" bestFit="1" customWidth="1"/>
    <col min="14" max="14" width="48.69921875" style="214" bestFit="1" customWidth="1"/>
    <col min="15" max="15" width="19.296875" style="214" bestFit="1" customWidth="1"/>
    <col min="16" max="16" width="42.796875" style="214" bestFit="1" customWidth="1"/>
    <col min="17" max="17" width="19.296875" style="214" bestFit="1" customWidth="1"/>
    <col min="18" max="18" width="34.19921875" style="214" bestFit="1" customWidth="1"/>
    <col min="19" max="19" width="19.296875" style="214" bestFit="1" customWidth="1"/>
    <col min="20" max="20" width="37.19921875" style="214" bestFit="1" customWidth="1"/>
    <col min="21" max="21" width="19.296875" style="214" bestFit="1" customWidth="1"/>
    <col min="22" max="22" width="40" style="214" bestFit="1" customWidth="1"/>
    <col min="23" max="23" width="20.296875" style="214" bestFit="1" customWidth="1"/>
    <col min="24" max="24" width="37.69921875" style="214" bestFit="1" customWidth="1"/>
    <col min="25" max="25" width="20.296875" style="214" bestFit="1" customWidth="1"/>
    <col min="26" max="26" width="47" style="214" bestFit="1" customWidth="1"/>
    <col min="27" max="27" width="20.296875" style="214" bestFit="1" customWidth="1"/>
    <col min="28" max="28" width="34.19921875" style="214" bestFit="1" customWidth="1"/>
    <col min="29" max="29" width="20.296875" style="214" bestFit="1" customWidth="1"/>
    <col min="30" max="30" width="27.69921875" style="214" bestFit="1" customWidth="1"/>
    <col min="31" max="31" width="20.296875" style="214" bestFit="1" customWidth="1"/>
    <col min="32" max="32" width="39.69921875" style="214" bestFit="1" customWidth="1"/>
    <col min="33" max="33" width="20.296875" style="214" bestFit="1" customWidth="1"/>
    <col min="34" max="34" width="32.296875" style="214" bestFit="1" customWidth="1"/>
    <col min="35" max="35" width="20.296875" style="214" bestFit="1" customWidth="1"/>
    <col min="36" max="36" width="23.69921875" style="214" bestFit="1" customWidth="1"/>
    <col min="37" max="37" width="20.296875" style="214" bestFit="1" customWidth="1"/>
    <col min="38" max="38" width="27" style="214" bestFit="1" customWidth="1"/>
    <col min="39" max="39" width="20.296875" style="214" bestFit="1" customWidth="1"/>
    <col min="40" max="40" width="25.5" style="214" bestFit="1" customWidth="1"/>
    <col min="41" max="41" width="20.296875" style="214" bestFit="1" customWidth="1"/>
    <col min="42" max="42" width="65.296875" style="214" bestFit="1" customWidth="1"/>
    <col min="43" max="43" width="11.296875" style="214" bestFit="1" customWidth="1"/>
    <col min="44" max="44" width="23" style="214" bestFit="1" customWidth="1"/>
    <col min="45" max="45" width="5.19921875" style="214" bestFit="1" customWidth="1"/>
    <col min="46" max="46" width="23" style="214" bestFit="1" customWidth="1"/>
    <col min="47" max="47" width="5.19921875" style="214" bestFit="1" customWidth="1"/>
    <col min="48" max="48" width="27" style="214" bestFit="1" customWidth="1"/>
    <col min="49" max="49" width="5.19921875" style="214" bestFit="1" customWidth="1"/>
    <col min="50" max="50" width="32.296875" style="214" bestFit="1" customWidth="1"/>
    <col min="51" max="51" width="6.296875" style="214" bestFit="1" customWidth="1"/>
    <col min="52" max="52" width="24.69921875" style="214" bestFit="1" customWidth="1"/>
    <col min="53" max="53" width="6.296875" style="214" bestFit="1" customWidth="1"/>
    <col min="54" max="54" width="25.296875" style="214" bestFit="1" customWidth="1"/>
    <col min="55" max="16384" width="11" style="214"/>
  </cols>
  <sheetData>
    <row r="1" spans="1:54" s="277" customFormat="1" ht="31.2">
      <c r="A1" s="312" t="str">
        <f>'Main Meals'!A1</f>
        <v>Master ID Concatenated</v>
      </c>
      <c r="B1" s="312" t="str">
        <f>'Main Meals'!B1</f>
        <v>Master Dish ID</v>
      </c>
      <c r="C1" s="312" t="str">
        <f>'Main Meals'!C1</f>
        <v>Subcategory ID</v>
      </c>
      <c r="D1" s="312" t="str">
        <f>'Main Meals'!D1</f>
        <v>Internal Name - MSD ONLY</v>
      </c>
      <c r="E1" s="310" t="s">
        <v>1562</v>
      </c>
      <c r="F1" s="310" t="s">
        <v>1563</v>
      </c>
      <c r="G1" s="357" t="s">
        <v>1593</v>
      </c>
      <c r="H1" s="310"/>
      <c r="I1" s="310"/>
      <c r="J1" s="310"/>
      <c r="K1" s="310"/>
      <c r="L1" s="310"/>
      <c r="M1" s="310"/>
      <c r="N1" s="310"/>
      <c r="O1" s="310"/>
      <c r="P1" s="310"/>
      <c r="Q1" s="310"/>
      <c r="R1" s="310"/>
      <c r="S1" s="310"/>
      <c r="T1" s="310"/>
      <c r="U1" s="310"/>
      <c r="V1" s="310"/>
      <c r="W1" s="310"/>
      <c r="X1" s="310"/>
      <c r="Y1" s="310"/>
      <c r="Z1" s="310"/>
      <c r="AA1" s="310"/>
      <c r="AB1" s="310"/>
      <c r="AC1" s="310"/>
      <c r="AD1" s="310"/>
      <c r="AE1" s="310"/>
      <c r="AF1" s="310"/>
      <c r="AG1" s="310"/>
      <c r="AH1" s="310"/>
      <c r="AI1" s="310"/>
      <c r="AJ1" s="310"/>
      <c r="AK1" s="310"/>
      <c r="AL1" s="310"/>
      <c r="AM1" s="310"/>
      <c r="AN1" s="310"/>
      <c r="AO1" s="310" t="s">
        <v>1317</v>
      </c>
      <c r="AP1" s="310" t="s">
        <v>1318</v>
      </c>
      <c r="AQ1" s="310" t="s">
        <v>302</v>
      </c>
      <c r="AR1" s="310"/>
      <c r="AS1" s="310"/>
      <c r="AT1" s="310"/>
      <c r="AU1" s="310"/>
      <c r="AV1" s="310"/>
      <c r="AW1" s="310"/>
      <c r="AX1" s="310"/>
      <c r="AY1" s="310"/>
      <c r="AZ1" s="310"/>
      <c r="BA1" s="310"/>
      <c r="BB1" s="310"/>
    </row>
    <row r="2" spans="1:54" s="1" customFormat="1" ht="15.6">
      <c r="A2" s="312" t="str">
        <f>'Main Meals'!A2</f>
        <v>1001.101.000.000.000.000.601</v>
      </c>
      <c r="B2" s="312">
        <f>'Main Meals'!B2</f>
        <v>1000</v>
      </c>
      <c r="C2" s="312">
        <f>'Main Meals'!C2</f>
        <v>1001</v>
      </c>
      <c r="D2" s="312" t="str">
        <f>'Main Meals'!D2</f>
        <v>Pad Thai (Tofu)</v>
      </c>
      <c r="E2" s="311" t="s">
        <v>1564</v>
      </c>
      <c r="F2" s="311" t="s">
        <v>1565</v>
      </c>
      <c r="G2" s="311" t="s">
        <v>1568</v>
      </c>
      <c r="H2" s="311"/>
      <c r="I2" s="311"/>
      <c r="J2" s="311"/>
      <c r="K2" s="311"/>
      <c r="L2" s="311"/>
      <c r="M2" s="311"/>
      <c r="N2" s="311"/>
      <c r="O2" s="311"/>
      <c r="P2" s="311"/>
      <c r="Q2" s="311"/>
      <c r="R2" s="311"/>
      <c r="S2" s="311"/>
      <c r="T2" s="311"/>
      <c r="U2" s="311"/>
      <c r="V2" s="311"/>
      <c r="W2" s="311"/>
      <c r="X2" s="311"/>
      <c r="Y2" s="311"/>
      <c r="Z2" s="311"/>
      <c r="AA2" s="311"/>
      <c r="AB2" s="311"/>
      <c r="AC2" s="311"/>
      <c r="AD2" s="311"/>
      <c r="AE2" s="311"/>
      <c r="AF2" s="311"/>
      <c r="AG2" s="311"/>
      <c r="AH2" s="311"/>
      <c r="AI2" s="311"/>
      <c r="AJ2" s="311"/>
      <c r="AK2" s="311"/>
      <c r="AL2" s="311"/>
      <c r="AM2" s="311"/>
      <c r="AN2" s="311"/>
      <c r="AO2" s="311"/>
      <c r="AP2" s="311"/>
      <c r="AQ2" s="311"/>
      <c r="AR2" s="311"/>
      <c r="AS2" s="311"/>
      <c r="AT2" s="311"/>
      <c r="AU2" s="311"/>
      <c r="AV2" s="311"/>
    </row>
    <row r="3" spans="1:54" s="1" customFormat="1" ht="15.6">
      <c r="A3" s="312" t="str">
        <f>'Main Meals'!A3</f>
        <v>1002.101.000.000.000.000.601</v>
      </c>
      <c r="B3" s="312">
        <f>'Main Meals'!B3</f>
        <v>1000</v>
      </c>
      <c r="C3" s="312">
        <f>'Main Meals'!C3</f>
        <v>1002</v>
      </c>
      <c r="D3" s="312" t="str">
        <f>'Main Meals'!D3</f>
        <v>Pad Thai (Shrimp)</v>
      </c>
      <c r="E3" s="311" t="s">
        <v>1564</v>
      </c>
      <c r="F3" s="311" t="s">
        <v>1565</v>
      </c>
      <c r="G3" s="311" t="s">
        <v>1568</v>
      </c>
      <c r="H3" s="311"/>
      <c r="I3" s="311"/>
      <c r="J3" s="311"/>
      <c r="K3" s="311"/>
      <c r="L3" s="311"/>
      <c r="M3" s="311"/>
      <c r="N3" s="311"/>
      <c r="O3" s="311"/>
      <c r="P3" s="311"/>
      <c r="Q3" s="311"/>
      <c r="R3" s="311"/>
      <c r="S3" s="311"/>
      <c r="T3" s="311"/>
      <c r="U3" s="311"/>
      <c r="V3" s="311"/>
      <c r="W3" s="311"/>
      <c r="X3" s="311"/>
      <c r="Y3" s="311"/>
      <c r="Z3" s="311"/>
      <c r="AA3" s="311"/>
      <c r="AB3" s="311"/>
      <c r="AC3" s="311"/>
      <c r="AD3" s="311"/>
      <c r="AE3" s="311"/>
      <c r="AF3" s="311"/>
      <c r="AG3" s="311"/>
      <c r="AH3" s="311"/>
      <c r="AI3" s="311"/>
      <c r="AJ3" s="311"/>
      <c r="AK3" s="311"/>
      <c r="AL3" s="311"/>
      <c r="AM3" s="311"/>
      <c r="AN3" s="311"/>
      <c r="AO3" s="311"/>
      <c r="AP3" s="311"/>
      <c r="AQ3" s="311"/>
      <c r="AR3" s="311"/>
      <c r="AS3" s="311"/>
      <c r="AT3" s="311"/>
      <c r="AU3" s="311"/>
      <c r="AV3" s="311"/>
    </row>
    <row r="4" spans="1:54" s="1" customFormat="1" ht="15.6">
      <c r="A4" s="312" t="str">
        <f>'Main Meals'!A4</f>
        <v>1101.109.000.000.000.000.000</v>
      </c>
      <c r="B4" s="312">
        <f>'Main Meals'!B4</f>
        <v>1100</v>
      </c>
      <c r="C4" s="312">
        <f>'Main Meals'!C4</f>
        <v>1101</v>
      </c>
      <c r="D4" s="312" t="str">
        <f>'Main Meals'!D4</f>
        <v>Teriyaki Donburi  (Tofu)</v>
      </c>
      <c r="E4" s="311" t="s">
        <v>1564</v>
      </c>
      <c r="F4" s="311" t="s">
        <v>1565</v>
      </c>
      <c r="G4" s="311" t="s">
        <v>1568</v>
      </c>
      <c r="H4" s="311"/>
      <c r="I4" s="311"/>
      <c r="J4" s="311"/>
      <c r="K4" s="311"/>
      <c r="L4" s="311"/>
      <c r="M4" s="311"/>
      <c r="N4" s="311"/>
      <c r="O4" s="311"/>
      <c r="P4" s="311"/>
      <c r="Q4" s="311"/>
      <c r="R4" s="311"/>
      <c r="S4" s="311"/>
      <c r="T4" s="311"/>
      <c r="U4" s="311"/>
      <c r="V4" s="311"/>
      <c r="W4" s="311"/>
      <c r="X4" s="311"/>
      <c r="Y4" s="311"/>
      <c r="Z4" s="311"/>
      <c r="AA4" s="311"/>
      <c r="AB4" s="311"/>
      <c r="AC4" s="311"/>
      <c r="AD4" s="311"/>
      <c r="AE4" s="311"/>
      <c r="AF4" s="311"/>
      <c r="AG4" s="311"/>
      <c r="AH4" s="311"/>
      <c r="AI4" s="311"/>
      <c r="AJ4" s="311"/>
      <c r="AK4" s="311"/>
      <c r="AL4" s="311"/>
      <c r="AM4" s="311"/>
      <c r="AN4" s="311"/>
      <c r="AO4" s="311"/>
      <c r="AP4" s="311"/>
      <c r="AQ4" s="311"/>
      <c r="AR4" s="311"/>
      <c r="AS4" s="311"/>
      <c r="AT4" s="311"/>
      <c r="AU4" s="311"/>
      <c r="AV4" s="311"/>
    </row>
    <row r="5" spans="1:54" s="1" customFormat="1" ht="15.6">
      <c r="A5" s="312" t="str">
        <f>'Main Meals'!A5</f>
        <v>1102.109.000.000.000.000.000</v>
      </c>
      <c r="B5" s="312">
        <f>'Main Meals'!B5</f>
        <v>1100</v>
      </c>
      <c r="C5" s="312">
        <f>'Main Meals'!C5</f>
        <v>1102</v>
      </c>
      <c r="D5" s="312" t="str">
        <f>'Main Meals'!D5</f>
        <v>Teriyaki Donburi  (Chicken)</v>
      </c>
      <c r="E5" s="311" t="s">
        <v>1564</v>
      </c>
      <c r="F5" s="311" t="s">
        <v>1565</v>
      </c>
      <c r="G5" s="311" t="s">
        <v>1568</v>
      </c>
      <c r="H5" s="311"/>
      <c r="I5" s="311"/>
      <c r="J5" s="311"/>
      <c r="K5" s="311"/>
      <c r="L5" s="311"/>
      <c r="M5" s="311"/>
      <c r="N5" s="311"/>
      <c r="O5" s="311"/>
      <c r="P5" s="311"/>
      <c r="Q5" s="311"/>
      <c r="R5" s="311"/>
      <c r="S5" s="311"/>
      <c r="T5" s="311"/>
      <c r="U5" s="311"/>
      <c r="V5" s="311"/>
      <c r="W5" s="311"/>
      <c r="X5" s="311"/>
      <c r="Y5" s="311"/>
      <c r="Z5" s="311"/>
      <c r="AA5" s="311"/>
      <c r="AB5" s="311"/>
      <c r="AC5" s="311"/>
      <c r="AD5" s="311"/>
      <c r="AE5" s="311"/>
      <c r="AF5" s="311"/>
      <c r="AG5" s="311"/>
      <c r="AH5" s="311"/>
      <c r="AI5" s="311"/>
      <c r="AJ5" s="311"/>
      <c r="AK5" s="311"/>
      <c r="AL5" s="311"/>
      <c r="AM5" s="311"/>
      <c r="AN5" s="311"/>
      <c r="AO5" s="311"/>
      <c r="AP5" s="311"/>
      <c r="AQ5" s="311"/>
      <c r="AR5" s="311"/>
      <c r="AS5" s="311"/>
      <c r="AT5" s="311"/>
      <c r="AU5" s="311"/>
      <c r="AV5" s="311"/>
    </row>
    <row r="6" spans="1:54" s="1" customFormat="1" ht="15.6">
      <c r="A6" s="312" t="str">
        <f>'Main Meals'!A6</f>
        <v>1103.109.000.000.000.000.000</v>
      </c>
      <c r="B6" s="312">
        <f>'Main Meals'!B6</f>
        <v>1100</v>
      </c>
      <c r="C6" s="312">
        <f>'Main Meals'!C6</f>
        <v>1103</v>
      </c>
      <c r="D6" s="312" t="str">
        <f>'Main Meals'!D6</f>
        <v>Teriyaki Donburi  (Beef)</v>
      </c>
      <c r="E6" s="311" t="s">
        <v>1564</v>
      </c>
      <c r="F6" s="311" t="s">
        <v>1565</v>
      </c>
      <c r="G6" s="311" t="s">
        <v>1568</v>
      </c>
      <c r="H6" s="311"/>
      <c r="I6" s="311"/>
      <c r="J6" s="311"/>
      <c r="K6" s="311"/>
      <c r="L6" s="311"/>
      <c r="M6" s="311"/>
      <c r="N6" s="311"/>
      <c r="O6" s="311"/>
      <c r="P6" s="311"/>
      <c r="Q6" s="311"/>
      <c r="R6" s="311"/>
      <c r="S6" s="311"/>
      <c r="T6" s="311"/>
      <c r="U6" s="311"/>
      <c r="V6" s="311"/>
      <c r="W6" s="311"/>
      <c r="X6" s="311"/>
      <c r="Y6" s="311"/>
      <c r="Z6" s="311"/>
      <c r="AA6" s="311"/>
      <c r="AB6" s="311"/>
      <c r="AC6" s="311"/>
      <c r="AD6" s="311"/>
      <c r="AE6" s="311"/>
      <c r="AF6" s="311"/>
      <c r="AG6" s="311"/>
      <c r="AH6" s="311"/>
      <c r="AI6" s="311"/>
      <c r="AJ6" s="311"/>
      <c r="AK6" s="311"/>
      <c r="AL6" s="311"/>
      <c r="AM6" s="311"/>
      <c r="AN6" s="311"/>
      <c r="AO6" s="311"/>
      <c r="AP6" s="311"/>
      <c r="AQ6" s="311"/>
      <c r="AR6" s="311"/>
      <c r="AS6" s="311"/>
      <c r="AT6" s="311"/>
      <c r="AU6" s="311"/>
      <c r="AV6" s="311"/>
    </row>
    <row r="7" spans="1:54" s="1" customFormat="1" ht="15.6">
      <c r="A7" s="312" t="str">
        <f>'Main Meals'!A7</f>
        <v>1201.105.504.000.000.000.000</v>
      </c>
      <c r="B7" s="312">
        <f>'Main Meals'!B7</f>
        <v>1200</v>
      </c>
      <c r="C7" s="312">
        <f>'Main Meals'!C7</f>
        <v>1201</v>
      </c>
      <c r="D7" s="312" t="str">
        <f>'Main Meals'!D7</f>
        <v>Zucchini 'Spaghetti' Bolognese  (Bolognese)</v>
      </c>
      <c r="E7" s="311" t="s">
        <v>1564</v>
      </c>
      <c r="F7" s="311" t="s">
        <v>1566</v>
      </c>
      <c r="G7" s="311" t="s">
        <v>1568</v>
      </c>
      <c r="H7" s="311"/>
      <c r="I7" s="311"/>
      <c r="J7" s="311"/>
      <c r="K7" s="311"/>
      <c r="L7" s="311"/>
      <c r="M7" s="311"/>
      <c r="N7" s="311"/>
      <c r="O7" s="311"/>
      <c r="P7" s="311"/>
      <c r="Q7" s="311"/>
      <c r="R7" s="311"/>
      <c r="S7" s="311"/>
      <c r="T7" s="311"/>
      <c r="U7" s="311"/>
      <c r="V7" s="311"/>
      <c r="W7" s="311"/>
      <c r="X7" s="311"/>
      <c r="Y7" s="311"/>
      <c r="Z7" s="311"/>
      <c r="AA7" s="311"/>
      <c r="AB7" s="311"/>
      <c r="AC7" s="311"/>
      <c r="AD7" s="311"/>
      <c r="AE7" s="311"/>
      <c r="AF7" s="311"/>
      <c r="AG7" s="311"/>
      <c r="AH7" s="311"/>
      <c r="AI7" s="311"/>
      <c r="AJ7" s="311"/>
      <c r="AK7" s="311"/>
      <c r="AL7" s="311"/>
      <c r="AM7" s="311"/>
      <c r="AN7" s="311"/>
      <c r="AO7" s="311"/>
      <c r="AP7" s="311"/>
      <c r="AQ7" s="311"/>
      <c r="AR7" s="311"/>
      <c r="AS7" s="311"/>
      <c r="AT7" s="311"/>
      <c r="AU7" s="311"/>
      <c r="AV7" s="311"/>
    </row>
    <row r="8" spans="1:54" s="1" customFormat="1" ht="15.6">
      <c r="A8" s="312" t="str">
        <f>'Main Meals'!A8</f>
        <v>1202.106.504.000.000.000.000</v>
      </c>
      <c r="B8" s="312">
        <f>'Main Meals'!B8</f>
        <v>1200</v>
      </c>
      <c r="C8" s="312">
        <f>'Main Meals'!C8</f>
        <v>1202</v>
      </c>
      <c r="D8" s="312" t="str">
        <f>'Main Meals'!D8</f>
        <v>Zucchini 'Spaghetti' Pomodoro  (Pomodoro)</v>
      </c>
      <c r="E8" s="311" t="s">
        <v>1564</v>
      </c>
      <c r="F8" s="311" t="s">
        <v>1566</v>
      </c>
      <c r="G8" s="311" t="s">
        <v>1568</v>
      </c>
      <c r="H8" s="311"/>
      <c r="I8" s="311"/>
      <c r="J8" s="311"/>
      <c r="K8" s="311"/>
      <c r="L8" s="311"/>
      <c r="M8" s="311"/>
      <c r="N8" s="311"/>
      <c r="O8" s="311"/>
      <c r="P8" s="311"/>
      <c r="Q8" s="311"/>
      <c r="R8" s="311"/>
      <c r="S8" s="311"/>
      <c r="T8" s="311"/>
      <c r="U8" s="311"/>
      <c r="V8" s="311"/>
      <c r="W8" s="311"/>
      <c r="X8" s="311"/>
      <c r="Y8" s="311"/>
      <c r="Z8" s="311"/>
      <c r="AA8" s="311"/>
      <c r="AB8" s="311"/>
      <c r="AC8" s="311"/>
      <c r="AD8" s="311"/>
      <c r="AE8" s="311"/>
      <c r="AF8" s="311"/>
      <c r="AG8" s="311"/>
      <c r="AH8" s="311"/>
      <c r="AI8" s="311"/>
      <c r="AJ8" s="311"/>
      <c r="AK8" s="311"/>
      <c r="AL8" s="311"/>
      <c r="AM8" s="311"/>
      <c r="AN8" s="311"/>
      <c r="AO8" s="311"/>
      <c r="AP8" s="311"/>
      <c r="AQ8" s="311"/>
      <c r="AR8" s="311"/>
      <c r="AS8" s="311"/>
      <c r="AT8" s="311"/>
      <c r="AU8" s="311"/>
      <c r="AV8" s="311"/>
    </row>
    <row r="9" spans="1:54" s="1" customFormat="1" ht="15.6">
      <c r="A9" s="312" t="str">
        <f>'Main Meals'!A9</f>
        <v>1300.103.000.000.000.000.000</v>
      </c>
      <c r="B9" s="312">
        <f>'Main Meals'!B9</f>
        <v>1300</v>
      </c>
      <c r="C9" s="312">
        <f>'Main Meals'!C9</f>
        <v>1300</v>
      </c>
      <c r="D9" s="312" t="str">
        <f>'Main Meals'!D9</f>
        <v xml:space="preserve">Caprese Sandwich (OLD NOT ACTIVE) </v>
      </c>
      <c r="E9" s="311" t="s">
        <v>137</v>
      </c>
      <c r="F9" s="311" t="s">
        <v>137</v>
      </c>
      <c r="G9" s="311" t="s">
        <v>137</v>
      </c>
      <c r="H9" s="311"/>
      <c r="I9" s="311"/>
      <c r="J9" s="311"/>
      <c r="K9" s="311"/>
      <c r="L9" s="311"/>
      <c r="M9" s="311"/>
      <c r="N9" s="311"/>
      <c r="O9" s="311"/>
      <c r="P9" s="311"/>
      <c r="Q9" s="311"/>
      <c r="R9" s="311"/>
      <c r="S9" s="311"/>
      <c r="T9" s="311"/>
      <c r="U9" s="311"/>
      <c r="V9" s="311"/>
      <c r="W9" s="311"/>
      <c r="X9" s="311"/>
      <c r="Y9" s="311"/>
      <c r="Z9" s="311"/>
      <c r="AA9" s="311"/>
      <c r="AB9" s="311"/>
      <c r="AC9" s="311"/>
      <c r="AD9" s="311"/>
      <c r="AE9" s="311"/>
      <c r="AF9" s="311"/>
      <c r="AG9" s="311"/>
      <c r="AH9" s="311"/>
      <c r="AI9" s="311"/>
      <c r="AJ9" s="311"/>
      <c r="AK9" s="311"/>
      <c r="AL9" s="311"/>
      <c r="AM9" s="311"/>
      <c r="AN9" s="311"/>
      <c r="AO9" s="311"/>
      <c r="AP9" s="311"/>
      <c r="AQ9" s="311"/>
      <c r="AR9" s="311"/>
      <c r="AS9" s="311"/>
      <c r="AT9" s="311"/>
      <c r="AU9" s="311"/>
      <c r="AV9" s="311"/>
    </row>
    <row r="10" spans="1:54" s="1" customFormat="1" ht="15.6">
      <c r="A10" s="312" t="str">
        <f>'Main Meals'!A10</f>
        <v>1400.107.000.000.000.000.000</v>
      </c>
      <c r="B10" s="312">
        <f>'Main Meals'!B10</f>
        <v>1400</v>
      </c>
      <c r="C10" s="312">
        <f>'Main Meals'!C10</f>
        <v>1400</v>
      </c>
      <c r="D10" s="312" t="str">
        <f>'Main Meals'!D10</f>
        <v xml:space="preserve">Buddha bowl (OLD NOT ACTIVE) </v>
      </c>
      <c r="E10" s="311" t="s">
        <v>137</v>
      </c>
      <c r="F10" s="311" t="s">
        <v>137</v>
      </c>
      <c r="G10" s="311" t="s">
        <v>137</v>
      </c>
      <c r="H10" s="311"/>
      <c r="I10" s="311"/>
      <c r="J10" s="311"/>
      <c r="K10" s="311"/>
      <c r="L10" s="311"/>
      <c r="M10" s="311"/>
      <c r="N10" s="311"/>
      <c r="O10" s="311"/>
      <c r="P10" s="311"/>
      <c r="Q10" s="311"/>
      <c r="R10" s="311"/>
      <c r="S10" s="311"/>
      <c r="T10" s="311"/>
      <c r="U10" s="311"/>
      <c r="V10" s="311"/>
      <c r="W10" s="311"/>
      <c r="X10" s="311"/>
      <c r="Y10" s="311"/>
      <c r="Z10" s="311"/>
      <c r="AA10" s="311"/>
      <c r="AB10" s="311"/>
      <c r="AC10" s="311"/>
      <c r="AD10" s="311"/>
      <c r="AE10" s="311"/>
      <c r="AF10" s="311"/>
      <c r="AG10" s="311"/>
      <c r="AH10" s="311"/>
      <c r="AI10" s="311"/>
      <c r="AJ10" s="311"/>
      <c r="AK10" s="311"/>
      <c r="AL10" s="311"/>
      <c r="AM10" s="311"/>
      <c r="AN10" s="311"/>
      <c r="AO10" s="311"/>
      <c r="AP10" s="311"/>
      <c r="AQ10" s="311"/>
      <c r="AR10" s="311"/>
      <c r="AS10" s="311"/>
      <c r="AT10" s="311"/>
      <c r="AU10" s="311"/>
      <c r="AV10" s="311"/>
    </row>
    <row r="11" spans="1:54" s="1" customFormat="1" ht="15.6">
      <c r="A11" s="312" t="str">
        <f>'Main Meals'!A11</f>
        <v>1500.102.000.000.000.000.000</v>
      </c>
      <c r="B11" s="312">
        <f>'Main Meals'!B11</f>
        <v>1500</v>
      </c>
      <c r="C11" s="312">
        <f>'Main Meals'!C11</f>
        <v>1500</v>
      </c>
      <c r="D11" s="312" t="str">
        <f>'Main Meals'!D11</f>
        <v xml:space="preserve">Tuna Nicoise Sandwich </v>
      </c>
      <c r="E11" s="311" t="s">
        <v>137</v>
      </c>
      <c r="F11" s="311" t="s">
        <v>137</v>
      </c>
      <c r="G11" s="311" t="s">
        <v>137</v>
      </c>
      <c r="H11" s="311"/>
      <c r="I11" s="311"/>
      <c r="J11" s="311"/>
      <c r="K11" s="311"/>
      <c r="L11" s="311"/>
      <c r="M11" s="311"/>
      <c r="N11" s="311"/>
      <c r="O11" s="311"/>
      <c r="P11" s="311"/>
      <c r="Q11" s="311"/>
      <c r="R11" s="311"/>
      <c r="S11" s="311"/>
      <c r="T11" s="311"/>
      <c r="U11" s="311"/>
      <c r="V11" s="311"/>
      <c r="W11" s="311"/>
      <c r="X11" s="311"/>
      <c r="Y11" s="311"/>
      <c r="Z11" s="311"/>
      <c r="AA11" s="311"/>
      <c r="AB11" s="311"/>
      <c r="AC11" s="311"/>
      <c r="AD11" s="311"/>
      <c r="AE11" s="311"/>
      <c r="AF11" s="311"/>
      <c r="AG11" s="311"/>
      <c r="AH11" s="311"/>
      <c r="AI11" s="311"/>
      <c r="AJ11" s="311"/>
      <c r="AK11" s="311"/>
      <c r="AL11" s="311"/>
      <c r="AM11" s="311"/>
      <c r="AN11" s="311"/>
      <c r="AO11" s="311"/>
      <c r="AP11" s="311"/>
      <c r="AQ11" s="311"/>
      <c r="AR11" s="311"/>
      <c r="AS11" s="311"/>
      <c r="AT11" s="311"/>
      <c r="AU11" s="311"/>
      <c r="AV11" s="311"/>
    </row>
    <row r="12" spans="1:54" s="1" customFormat="1" ht="15.6">
      <c r="A12" s="312" t="str">
        <f>'Main Meals'!A12</f>
        <v>1601.000.204.000.000.000.000</v>
      </c>
      <c r="B12" s="312">
        <f>'Main Meals'!B12</f>
        <v>1600</v>
      </c>
      <c r="C12" s="312">
        <f>'Main Meals'!C12</f>
        <v>1601</v>
      </c>
      <c r="D12" s="312" t="str">
        <f>'Main Meals'!D12</f>
        <v>Tikka Masala  (Tofu)</v>
      </c>
      <c r="E12" s="311" t="s">
        <v>1564</v>
      </c>
      <c r="F12" s="311" t="s">
        <v>1565</v>
      </c>
      <c r="G12" s="311" t="s">
        <v>1568</v>
      </c>
      <c r="H12" s="311"/>
      <c r="I12" s="311"/>
      <c r="J12" s="311"/>
      <c r="K12" s="311"/>
      <c r="L12" s="311"/>
      <c r="M12" s="311"/>
      <c r="N12" s="311"/>
      <c r="O12" s="311"/>
      <c r="P12" s="311"/>
      <c r="Q12" s="311"/>
      <c r="R12" s="311"/>
      <c r="S12" s="311"/>
      <c r="T12" s="311"/>
      <c r="U12" s="311"/>
      <c r="V12" s="311"/>
      <c r="W12" s="311"/>
      <c r="X12" s="311"/>
      <c r="Y12" s="311"/>
      <c r="Z12" s="311"/>
      <c r="AA12" s="311"/>
      <c r="AB12" s="311"/>
      <c r="AC12" s="311"/>
      <c r="AD12" s="311"/>
      <c r="AE12" s="311"/>
      <c r="AF12" s="311"/>
      <c r="AG12" s="311"/>
      <c r="AH12" s="311"/>
      <c r="AI12" s="311"/>
      <c r="AJ12" s="311"/>
      <c r="AK12" s="311"/>
      <c r="AL12" s="311"/>
      <c r="AM12" s="311"/>
      <c r="AN12" s="311"/>
      <c r="AO12" s="311"/>
      <c r="AP12" s="311"/>
      <c r="AQ12" s="311"/>
      <c r="AR12" s="311"/>
      <c r="AS12" s="311"/>
      <c r="AT12" s="311"/>
      <c r="AU12" s="311"/>
      <c r="AV12" s="311"/>
    </row>
    <row r="13" spans="1:54" s="1" customFormat="1" ht="15.6">
      <c r="A13" s="312" t="str">
        <f>'Main Meals'!A13</f>
        <v>1602.000.204.000.000.000.000</v>
      </c>
      <c r="B13" s="312">
        <f>'Main Meals'!B13</f>
        <v>1600</v>
      </c>
      <c r="C13" s="312">
        <f>'Main Meals'!C13</f>
        <v>1602</v>
      </c>
      <c r="D13" s="312" t="str">
        <f>'Main Meals'!D13</f>
        <v>Tikka Masala  (Chicken)</v>
      </c>
      <c r="E13" s="311" t="s">
        <v>1564</v>
      </c>
      <c r="F13" s="311" t="s">
        <v>1565</v>
      </c>
      <c r="G13" s="311" t="s">
        <v>1568</v>
      </c>
      <c r="H13" s="311"/>
      <c r="I13" s="311"/>
      <c r="J13" s="311"/>
      <c r="K13" s="311"/>
      <c r="L13" s="311"/>
      <c r="M13" s="311"/>
      <c r="N13" s="311"/>
      <c r="O13" s="311"/>
      <c r="P13" s="311"/>
      <c r="Q13" s="311"/>
      <c r="R13" s="311"/>
      <c r="S13" s="311"/>
      <c r="T13" s="311"/>
      <c r="U13" s="311"/>
      <c r="V13" s="311"/>
      <c r="W13" s="311"/>
      <c r="X13" s="311"/>
      <c r="Y13" s="311"/>
      <c r="Z13" s="311"/>
      <c r="AA13" s="311"/>
      <c r="AB13" s="311"/>
      <c r="AC13" s="311"/>
      <c r="AD13" s="311"/>
      <c r="AE13" s="311"/>
      <c r="AF13" s="311"/>
      <c r="AG13" s="311"/>
      <c r="AH13" s="311"/>
      <c r="AI13" s="311"/>
      <c r="AJ13" s="311"/>
      <c r="AK13" s="311"/>
      <c r="AL13" s="311"/>
      <c r="AM13" s="311"/>
      <c r="AN13" s="311"/>
      <c r="AO13" s="311"/>
      <c r="AP13" s="311"/>
      <c r="AQ13" s="311"/>
      <c r="AR13" s="311"/>
      <c r="AS13" s="311"/>
      <c r="AT13" s="311"/>
      <c r="AU13" s="311"/>
      <c r="AV13" s="311"/>
    </row>
    <row r="14" spans="1:54" s="1" customFormat="1" ht="15.6">
      <c r="A14" s="312" t="str">
        <f>'Main Meals'!A14</f>
        <v>1700.108.000.000.000.503.000</v>
      </c>
      <c r="B14" s="312">
        <f>'Main Meals'!B14</f>
        <v>1700</v>
      </c>
      <c r="C14" s="312">
        <f>'Main Meals'!C14</f>
        <v>1700</v>
      </c>
      <c r="D14" s="312" t="str">
        <f>'Main Meals'!D14</f>
        <v xml:space="preserve">Mediterranean Beef Salad  </v>
      </c>
      <c r="E14" s="311" t="s">
        <v>137</v>
      </c>
      <c r="F14" s="311" t="s">
        <v>137</v>
      </c>
      <c r="G14" s="311" t="s">
        <v>137</v>
      </c>
      <c r="H14" s="311"/>
      <c r="I14" s="311"/>
      <c r="J14" s="311"/>
      <c r="K14" s="311"/>
      <c r="L14" s="311"/>
      <c r="M14" s="311"/>
      <c r="N14" s="311"/>
      <c r="O14" s="311"/>
      <c r="P14" s="311"/>
      <c r="Q14" s="311"/>
      <c r="R14" s="311"/>
      <c r="S14" s="311"/>
      <c r="T14" s="311"/>
      <c r="U14" s="311"/>
      <c r="V14" s="311"/>
      <c r="W14" s="311"/>
      <c r="X14" s="311"/>
      <c r="Y14" s="311"/>
      <c r="Z14" s="311"/>
      <c r="AA14" s="311"/>
      <c r="AB14" s="311"/>
      <c r="AC14" s="311"/>
      <c r="AD14" s="311"/>
      <c r="AE14" s="311"/>
      <c r="AF14" s="311"/>
      <c r="AG14" s="311"/>
      <c r="AH14" s="311"/>
      <c r="AI14" s="311"/>
      <c r="AJ14" s="311"/>
      <c r="AK14" s="311"/>
      <c r="AL14" s="311"/>
      <c r="AM14" s="311"/>
      <c r="AN14" s="311"/>
      <c r="AO14" s="311"/>
      <c r="AP14" s="311"/>
      <c r="AQ14" s="311"/>
      <c r="AR14" s="311"/>
      <c r="AS14" s="311"/>
      <c r="AT14" s="311"/>
      <c r="AU14" s="311"/>
      <c r="AV14" s="311"/>
    </row>
    <row r="15" spans="1:54" s="1" customFormat="1" ht="15.6">
      <c r="A15" s="312" t="str">
        <f>'Main Meals'!A15</f>
        <v>1801.124.208.000.403.501.000</v>
      </c>
      <c r="B15" s="312">
        <f>'Main Meals'!B15</f>
        <v>1800</v>
      </c>
      <c r="C15" s="312">
        <f>'Main Meals'!C15</f>
        <v>1801</v>
      </c>
      <c r="D15" s="312" t="str">
        <f>'Main Meals'!D15</f>
        <v>Tacos Especiales (Veggie)</v>
      </c>
      <c r="E15" s="311" t="s">
        <v>1564</v>
      </c>
      <c r="F15" s="311" t="s">
        <v>1569</v>
      </c>
      <c r="G15" s="311" t="s">
        <v>1568</v>
      </c>
      <c r="H15" s="311"/>
      <c r="I15" s="311"/>
      <c r="J15" s="311"/>
      <c r="K15" s="311"/>
      <c r="L15" s="311"/>
      <c r="M15" s="311"/>
      <c r="N15" s="311"/>
      <c r="O15" s="311"/>
      <c r="P15" s="311"/>
      <c r="Q15" s="311"/>
      <c r="R15" s="311"/>
      <c r="S15" s="311"/>
      <c r="T15" s="311"/>
      <c r="U15" s="311"/>
      <c r="V15" s="311"/>
      <c r="W15" s="311"/>
      <c r="X15" s="311"/>
      <c r="Y15" s="311"/>
      <c r="Z15" s="311"/>
      <c r="AA15" s="311"/>
      <c r="AB15" s="311"/>
      <c r="AC15" s="311"/>
      <c r="AD15" s="311"/>
      <c r="AE15" s="311"/>
      <c r="AF15" s="311"/>
      <c r="AG15" s="311"/>
      <c r="AH15" s="311"/>
      <c r="AI15" s="311"/>
      <c r="AJ15" s="311"/>
      <c r="AK15" s="311"/>
      <c r="AL15" s="311"/>
      <c r="AM15" s="311"/>
      <c r="AN15" s="311"/>
      <c r="AO15" s="311"/>
      <c r="AP15" s="311"/>
      <c r="AQ15" s="311"/>
      <c r="AR15" s="311"/>
      <c r="AS15" s="311"/>
      <c r="AT15" s="311"/>
      <c r="AU15" s="311"/>
      <c r="AV15" s="311"/>
    </row>
    <row r="16" spans="1:54" s="1" customFormat="1" ht="15.6">
      <c r="A16" s="312" t="str">
        <f>'Main Meals'!A16</f>
        <v>1802.124.208.000.403.501.000</v>
      </c>
      <c r="B16" s="312">
        <f>'Main Meals'!B16</f>
        <v>1800</v>
      </c>
      <c r="C16" s="312">
        <f>'Main Meals'!C16</f>
        <v>1802</v>
      </c>
      <c r="D16" s="312" t="str">
        <f>'Main Meals'!D16</f>
        <v>Tacos Especiales (Shrimp)</v>
      </c>
      <c r="E16" s="311" t="s">
        <v>1564</v>
      </c>
      <c r="F16" s="311" t="s">
        <v>1569</v>
      </c>
      <c r="G16" s="311" t="s">
        <v>1568</v>
      </c>
      <c r="H16" s="311"/>
      <c r="I16" s="311"/>
      <c r="J16" s="311"/>
      <c r="K16" s="311"/>
      <c r="L16" s="311"/>
      <c r="M16" s="311"/>
      <c r="N16" s="311"/>
      <c r="O16" s="311"/>
      <c r="P16" s="311"/>
      <c r="Q16" s="311"/>
      <c r="R16" s="311"/>
      <c r="S16" s="311"/>
      <c r="T16" s="311"/>
      <c r="U16" s="311"/>
      <c r="V16" s="311"/>
      <c r="W16" s="311"/>
      <c r="X16" s="311"/>
      <c r="Y16" s="311"/>
      <c r="Z16" s="311"/>
      <c r="AA16" s="311"/>
      <c r="AB16" s="311"/>
      <c r="AC16" s="311"/>
      <c r="AD16" s="311"/>
      <c r="AE16" s="311"/>
      <c r="AF16" s="311"/>
      <c r="AG16" s="311"/>
      <c r="AH16" s="311"/>
      <c r="AI16" s="311"/>
      <c r="AJ16" s="311"/>
      <c r="AK16" s="311"/>
      <c r="AL16" s="311"/>
      <c r="AM16" s="311"/>
      <c r="AN16" s="311"/>
      <c r="AO16" s="311"/>
      <c r="AP16" s="311"/>
      <c r="AQ16" s="311"/>
      <c r="AR16" s="311"/>
      <c r="AS16" s="311"/>
      <c r="AT16" s="311"/>
      <c r="AU16" s="311"/>
      <c r="AV16" s="311"/>
    </row>
    <row r="17" spans="1:48" s="1" customFormat="1" ht="15.6">
      <c r="A17" s="312" t="str">
        <f>'Main Meals'!A17</f>
        <v>1803.124.208.000.403.501.000</v>
      </c>
      <c r="B17" s="312">
        <f>'Main Meals'!B17</f>
        <v>1800</v>
      </c>
      <c r="C17" s="312">
        <f>'Main Meals'!C17</f>
        <v>1803</v>
      </c>
      <c r="D17" s="312" t="str">
        <f>'Main Meals'!D17</f>
        <v>Tacos Especiales (Chicken)</v>
      </c>
      <c r="E17" s="311" t="s">
        <v>1564</v>
      </c>
      <c r="F17" s="311" t="s">
        <v>1569</v>
      </c>
      <c r="G17" s="311" t="s">
        <v>1568</v>
      </c>
      <c r="H17" s="311"/>
      <c r="I17" s="311"/>
      <c r="J17" s="311"/>
      <c r="K17" s="311"/>
      <c r="L17" s="311"/>
      <c r="M17" s="311"/>
      <c r="N17" s="311"/>
      <c r="O17" s="311"/>
      <c r="P17" s="311"/>
      <c r="Q17" s="311"/>
      <c r="R17" s="311"/>
      <c r="S17" s="311"/>
      <c r="T17" s="311"/>
      <c r="U17" s="311"/>
      <c r="V17" s="311"/>
      <c r="W17" s="311"/>
      <c r="X17" s="311"/>
      <c r="Y17" s="311"/>
      <c r="Z17" s="311"/>
      <c r="AA17" s="311"/>
      <c r="AB17" s="311"/>
      <c r="AC17" s="311"/>
      <c r="AD17" s="311"/>
      <c r="AE17" s="311"/>
      <c r="AF17" s="311"/>
      <c r="AG17" s="311"/>
      <c r="AH17" s="311"/>
      <c r="AI17" s="311"/>
      <c r="AJ17" s="311"/>
      <c r="AK17" s="311"/>
      <c r="AL17" s="311"/>
      <c r="AM17" s="311"/>
      <c r="AN17" s="311"/>
      <c r="AO17" s="311"/>
      <c r="AP17" s="311"/>
      <c r="AQ17" s="311"/>
      <c r="AR17" s="311"/>
      <c r="AS17" s="311"/>
      <c r="AT17" s="311"/>
      <c r="AU17" s="311"/>
      <c r="AV17" s="311"/>
    </row>
    <row r="18" spans="1:48" s="1" customFormat="1" ht="15.6">
      <c r="A18" s="312" t="str">
        <f>'Main Meals'!A18</f>
        <v>1804.124.208.000.403.501.000</v>
      </c>
      <c r="B18" s="312">
        <f>'Main Meals'!B18</f>
        <v>1800</v>
      </c>
      <c r="C18" s="312">
        <f>'Main Meals'!C18</f>
        <v>1804</v>
      </c>
      <c r="D18" s="312" t="str">
        <f>'Main Meals'!D18</f>
        <v>Tacos Especiales (Beef)</v>
      </c>
      <c r="E18" s="311" t="s">
        <v>1564</v>
      </c>
      <c r="F18" s="311" t="s">
        <v>1569</v>
      </c>
      <c r="G18" s="311" t="s">
        <v>1568</v>
      </c>
      <c r="H18" s="311"/>
      <c r="I18" s="311"/>
      <c r="J18" s="311"/>
      <c r="K18" s="311"/>
      <c r="L18" s="311"/>
      <c r="M18" s="311"/>
      <c r="N18" s="311"/>
      <c r="O18" s="311"/>
      <c r="P18" s="311"/>
      <c r="Q18" s="311"/>
      <c r="R18" s="311"/>
      <c r="S18" s="311"/>
      <c r="T18" s="311"/>
      <c r="U18" s="311"/>
      <c r="V18" s="311"/>
      <c r="W18" s="311"/>
      <c r="X18" s="311"/>
      <c r="Y18" s="311"/>
      <c r="Z18" s="311"/>
      <c r="AA18" s="311"/>
      <c r="AB18" s="311"/>
      <c r="AC18" s="311"/>
      <c r="AD18" s="311"/>
      <c r="AE18" s="311"/>
      <c r="AF18" s="311"/>
      <c r="AG18" s="311"/>
      <c r="AH18" s="311"/>
      <c r="AI18" s="311"/>
      <c r="AJ18" s="311"/>
      <c r="AK18" s="311"/>
      <c r="AL18" s="311"/>
      <c r="AM18" s="311"/>
      <c r="AN18" s="311"/>
      <c r="AO18" s="311"/>
      <c r="AP18" s="311"/>
      <c r="AQ18" s="311"/>
      <c r="AR18" s="311"/>
      <c r="AS18" s="311"/>
      <c r="AT18" s="311"/>
      <c r="AU18" s="311"/>
      <c r="AV18" s="311"/>
    </row>
    <row r="19" spans="1:48" s="1" customFormat="1" ht="15.6">
      <c r="A19" s="312" t="str">
        <f>'Main Meals'!A19</f>
        <v>1901.000.207.304.000.000.000</v>
      </c>
      <c r="B19" s="312">
        <f>'Main Meals'!B19</f>
        <v>1900</v>
      </c>
      <c r="C19" s="312">
        <f>'Main Meals'!C19</f>
        <v>1901</v>
      </c>
      <c r="D19" s="312" t="str">
        <f>'Main Meals'!D19</f>
        <v>Grilled Kebabs  (Veggie)</v>
      </c>
      <c r="E19" s="311" t="s">
        <v>1564</v>
      </c>
      <c r="F19" s="311" t="s">
        <v>1565</v>
      </c>
      <c r="G19" s="311" t="s">
        <v>1570</v>
      </c>
      <c r="H19" s="311"/>
      <c r="I19" s="311"/>
      <c r="J19" s="311"/>
      <c r="K19" s="311"/>
      <c r="L19" s="311"/>
      <c r="M19" s="311"/>
      <c r="N19" s="311"/>
      <c r="O19" s="311"/>
      <c r="P19" s="311"/>
      <c r="Q19" s="311"/>
      <c r="R19" s="311"/>
      <c r="S19" s="311"/>
      <c r="T19" s="311"/>
      <c r="U19" s="311"/>
      <c r="V19" s="311"/>
      <c r="W19" s="311"/>
      <c r="X19" s="311"/>
      <c r="Y19" s="311"/>
      <c r="Z19" s="311"/>
      <c r="AA19" s="311"/>
      <c r="AB19" s="311"/>
      <c r="AC19" s="311"/>
      <c r="AD19" s="311"/>
      <c r="AE19" s="311"/>
      <c r="AF19" s="311"/>
      <c r="AG19" s="311"/>
      <c r="AH19" s="311"/>
      <c r="AI19" s="311"/>
      <c r="AJ19" s="311"/>
      <c r="AK19" s="311"/>
      <c r="AL19" s="311"/>
      <c r="AM19" s="311"/>
      <c r="AN19" s="311"/>
      <c r="AO19" s="311"/>
      <c r="AP19" s="311"/>
      <c r="AQ19" s="311"/>
      <c r="AR19" s="311"/>
      <c r="AS19" s="311"/>
      <c r="AT19" s="311"/>
      <c r="AU19" s="311"/>
      <c r="AV19" s="311"/>
    </row>
    <row r="20" spans="1:48" s="1" customFormat="1" ht="15.6">
      <c r="A20" s="312" t="str">
        <f>'Main Meals'!A20</f>
        <v>1902.000.207.304.000.000.000</v>
      </c>
      <c r="B20" s="312">
        <f>'Main Meals'!B20</f>
        <v>1900</v>
      </c>
      <c r="C20" s="312">
        <f>'Main Meals'!C20</f>
        <v>1902</v>
      </c>
      <c r="D20" s="312" t="str">
        <f>'Main Meals'!D20</f>
        <v>Grilled Kebabs  (Shrimp)</v>
      </c>
      <c r="E20" s="311" t="s">
        <v>1564</v>
      </c>
      <c r="F20" s="311" t="s">
        <v>1565</v>
      </c>
      <c r="G20" s="311" t="s">
        <v>1570</v>
      </c>
      <c r="H20" s="311"/>
      <c r="I20" s="311"/>
      <c r="J20" s="311"/>
      <c r="K20" s="311"/>
      <c r="L20" s="311"/>
      <c r="M20" s="311"/>
      <c r="N20" s="311"/>
      <c r="O20" s="311"/>
      <c r="P20" s="311"/>
      <c r="Q20" s="311"/>
      <c r="R20" s="311"/>
      <c r="S20" s="311"/>
      <c r="T20" s="311"/>
      <c r="U20" s="311"/>
      <c r="V20" s="311"/>
      <c r="W20" s="311"/>
      <c r="X20" s="311"/>
      <c r="Y20" s="311"/>
      <c r="Z20" s="311"/>
      <c r="AA20" s="311"/>
      <c r="AB20" s="311"/>
      <c r="AC20" s="311"/>
      <c r="AD20" s="311"/>
      <c r="AE20" s="311"/>
      <c r="AF20" s="311"/>
      <c r="AG20" s="311"/>
      <c r="AH20" s="311"/>
      <c r="AI20" s="311"/>
      <c r="AJ20" s="311"/>
      <c r="AK20" s="311"/>
      <c r="AL20" s="311"/>
      <c r="AM20" s="311"/>
      <c r="AN20" s="311"/>
      <c r="AO20" s="311"/>
      <c r="AP20" s="311"/>
      <c r="AQ20" s="311"/>
      <c r="AR20" s="311"/>
      <c r="AS20" s="311"/>
      <c r="AT20" s="311"/>
      <c r="AU20" s="311"/>
      <c r="AV20" s="311"/>
    </row>
    <row r="21" spans="1:48" s="1" customFormat="1" ht="15.6">
      <c r="A21" s="312" t="str">
        <f>'Main Meals'!A21</f>
        <v>1903.000.207.304.000.000.000</v>
      </c>
      <c r="B21" s="312">
        <f>'Main Meals'!B21</f>
        <v>1900</v>
      </c>
      <c r="C21" s="312">
        <f>'Main Meals'!C21</f>
        <v>1903</v>
      </c>
      <c r="D21" s="312" t="str">
        <f>'Main Meals'!D21</f>
        <v>Grilled Kebabs  (Chicken)</v>
      </c>
      <c r="E21" s="311" t="s">
        <v>1564</v>
      </c>
      <c r="F21" s="311" t="s">
        <v>1565</v>
      </c>
      <c r="G21" s="311" t="s">
        <v>1570</v>
      </c>
      <c r="H21" s="311"/>
      <c r="I21" s="311"/>
      <c r="J21" s="311"/>
      <c r="K21" s="311"/>
      <c r="L21" s="311"/>
      <c r="M21" s="311"/>
      <c r="N21" s="311"/>
      <c r="O21" s="311"/>
      <c r="P21" s="311"/>
      <c r="Q21" s="311"/>
      <c r="R21" s="311"/>
      <c r="S21" s="311"/>
      <c r="T21" s="311"/>
      <c r="U21" s="311"/>
      <c r="V21" s="311"/>
      <c r="W21" s="311"/>
      <c r="X21" s="311"/>
      <c r="Y21" s="311"/>
      <c r="Z21" s="311"/>
      <c r="AA21" s="311"/>
      <c r="AB21" s="311"/>
      <c r="AC21" s="311"/>
      <c r="AD21" s="311"/>
      <c r="AE21" s="311"/>
      <c r="AF21" s="311"/>
      <c r="AG21" s="311"/>
      <c r="AH21" s="311"/>
      <c r="AI21" s="311"/>
      <c r="AJ21" s="311"/>
      <c r="AK21" s="311"/>
      <c r="AL21" s="311"/>
      <c r="AM21" s="311"/>
      <c r="AN21" s="311"/>
      <c r="AO21" s="311"/>
      <c r="AP21" s="311"/>
      <c r="AQ21" s="311"/>
      <c r="AR21" s="311"/>
      <c r="AS21" s="311"/>
      <c r="AT21" s="311"/>
      <c r="AU21" s="311"/>
      <c r="AV21" s="311"/>
    </row>
    <row r="22" spans="1:48" s="1" customFormat="1" ht="15.6">
      <c r="A22" s="312" t="str">
        <f>'Main Meals'!A22</f>
        <v>1904.000.207.304.000.000.000</v>
      </c>
      <c r="B22" s="312">
        <f>'Main Meals'!B22</f>
        <v>1900</v>
      </c>
      <c r="C22" s="312">
        <f>'Main Meals'!C22</f>
        <v>1904</v>
      </c>
      <c r="D22" s="312" t="str">
        <f>'Main Meals'!D22</f>
        <v>Grilled Kebabs  (Beef)</v>
      </c>
      <c r="E22" s="311" t="s">
        <v>1564</v>
      </c>
      <c r="F22" s="311" t="s">
        <v>1565</v>
      </c>
      <c r="G22" s="311" t="s">
        <v>1570</v>
      </c>
      <c r="H22" s="311"/>
      <c r="I22" s="311"/>
      <c r="J22" s="311"/>
      <c r="K22" s="311"/>
      <c r="L22" s="311"/>
      <c r="M22" s="311"/>
      <c r="N22" s="311"/>
      <c r="O22" s="311"/>
      <c r="P22" s="311"/>
      <c r="Q22" s="311"/>
      <c r="R22" s="311"/>
      <c r="S22" s="311"/>
      <c r="T22" s="311"/>
      <c r="U22" s="311"/>
      <c r="V22" s="311"/>
      <c r="W22" s="311"/>
      <c r="X22" s="311"/>
      <c r="Y22" s="311"/>
      <c r="Z22" s="311"/>
      <c r="AA22" s="311"/>
      <c r="AB22" s="311"/>
      <c r="AC22" s="311"/>
      <c r="AD22" s="311"/>
      <c r="AE22" s="311"/>
      <c r="AF22" s="311"/>
      <c r="AG22" s="311"/>
      <c r="AH22" s="311"/>
      <c r="AI22" s="311"/>
      <c r="AJ22" s="311"/>
      <c r="AK22" s="311"/>
      <c r="AL22" s="311"/>
      <c r="AM22" s="311"/>
      <c r="AN22" s="311"/>
      <c r="AO22" s="311"/>
      <c r="AP22" s="311"/>
      <c r="AQ22" s="311"/>
      <c r="AR22" s="311"/>
      <c r="AS22" s="311"/>
      <c r="AT22" s="311"/>
      <c r="AU22" s="311"/>
      <c r="AV22" s="311"/>
    </row>
    <row r="23" spans="1:48" s="1" customFormat="1" ht="15.6">
      <c r="A23" s="312" t="str">
        <f>'Main Meals'!A23</f>
        <v>2000.104.203.301.000.000.000</v>
      </c>
      <c r="B23" s="312">
        <f>'Main Meals'!B23</f>
        <v>2000</v>
      </c>
      <c r="C23" s="312">
        <f>'Main Meals'!C23</f>
        <v>2000</v>
      </c>
      <c r="D23" s="312" t="str">
        <f>'Main Meals'!D23</f>
        <v>Grilled Salmon (Sesame Crusted)</v>
      </c>
      <c r="E23" s="311" t="s">
        <v>1564</v>
      </c>
      <c r="F23" s="311" t="s">
        <v>1565</v>
      </c>
      <c r="G23" s="311" t="s">
        <v>1568</v>
      </c>
      <c r="H23" s="311"/>
      <c r="I23" s="311"/>
      <c r="J23" s="311"/>
      <c r="K23" s="311"/>
      <c r="L23" s="311"/>
      <c r="M23" s="311"/>
      <c r="N23" s="311"/>
      <c r="O23" s="311"/>
      <c r="P23" s="311"/>
      <c r="Q23" s="311"/>
      <c r="R23" s="311"/>
      <c r="S23" s="311"/>
      <c r="T23" s="311"/>
      <c r="U23" s="311"/>
      <c r="V23" s="311"/>
      <c r="W23" s="311"/>
      <c r="X23" s="311"/>
      <c r="Y23" s="311"/>
      <c r="Z23" s="311"/>
      <c r="AA23" s="311"/>
      <c r="AB23" s="311"/>
      <c r="AC23" s="311"/>
      <c r="AD23" s="311"/>
      <c r="AE23" s="311"/>
      <c r="AF23" s="311"/>
      <c r="AG23" s="311"/>
      <c r="AH23" s="311"/>
      <c r="AI23" s="311"/>
      <c r="AJ23" s="311"/>
      <c r="AK23" s="311"/>
      <c r="AL23" s="311"/>
      <c r="AM23" s="311"/>
      <c r="AN23" s="311"/>
      <c r="AO23" s="311"/>
      <c r="AP23" s="311"/>
      <c r="AQ23" s="311"/>
      <c r="AR23" s="311"/>
      <c r="AS23" s="311"/>
      <c r="AT23" s="311"/>
      <c r="AU23" s="311"/>
      <c r="AV23" s="311"/>
    </row>
    <row r="24" spans="1:48" s="1" customFormat="1" ht="15.6">
      <c r="A24" s="312" t="str">
        <f>'Main Meals'!A24</f>
        <v>2100.102.000.000.402.000.000</v>
      </c>
      <c r="B24" s="312">
        <f>'Main Meals'!B24</f>
        <v>2100</v>
      </c>
      <c r="C24" s="312">
        <f>'Main Meals'!C24</f>
        <v>2100</v>
      </c>
      <c r="D24" s="312" t="str">
        <f>'Main Meals'!D24</f>
        <v xml:space="preserve">Truffled Mac &amp; Cheese (OLD NOT ACTIVE) </v>
      </c>
      <c r="E24" s="311" t="s">
        <v>137</v>
      </c>
      <c r="F24" s="311" t="s">
        <v>137</v>
      </c>
      <c r="G24" s="311" t="s">
        <v>137</v>
      </c>
      <c r="H24" s="311"/>
      <c r="I24" s="311"/>
      <c r="J24" s="311"/>
      <c r="K24" s="311"/>
      <c r="L24" s="311"/>
      <c r="M24" s="311"/>
      <c r="N24" s="311"/>
      <c r="O24" s="311"/>
      <c r="P24" s="311"/>
      <c r="Q24" s="311"/>
      <c r="R24" s="311"/>
      <c r="S24" s="311"/>
      <c r="T24" s="311"/>
      <c r="U24" s="311"/>
      <c r="V24" s="311"/>
      <c r="W24" s="311"/>
      <c r="X24" s="311"/>
      <c r="Y24" s="311"/>
      <c r="Z24" s="311"/>
      <c r="AA24" s="311"/>
      <c r="AB24" s="311"/>
      <c r="AC24" s="311"/>
      <c r="AD24" s="311"/>
      <c r="AE24" s="311"/>
      <c r="AF24" s="311"/>
      <c r="AG24" s="311"/>
      <c r="AH24" s="311"/>
      <c r="AI24" s="311"/>
      <c r="AJ24" s="311"/>
      <c r="AK24" s="311"/>
      <c r="AL24" s="311"/>
      <c r="AM24" s="311"/>
      <c r="AN24" s="311"/>
      <c r="AO24" s="311"/>
      <c r="AP24" s="311"/>
      <c r="AQ24" s="311"/>
      <c r="AR24" s="311"/>
      <c r="AS24" s="311"/>
      <c r="AT24" s="311"/>
      <c r="AU24" s="311"/>
      <c r="AV24" s="311"/>
    </row>
    <row r="25" spans="1:48" s="1" customFormat="1" ht="15.6">
      <c r="A25" s="312" t="str">
        <f>'Main Meals'!A25</f>
        <v>2200.000.206.000.000.000.000</v>
      </c>
      <c r="B25" s="312">
        <f>'Main Meals'!B25</f>
        <v>2200</v>
      </c>
      <c r="C25" s="312">
        <f>'Main Meals'!C25</f>
        <v>2200</v>
      </c>
      <c r="D25" s="312" t="str">
        <f>'Main Meals'!D25</f>
        <v xml:space="preserve">Ginger Pork  </v>
      </c>
      <c r="E25" s="311" t="s">
        <v>1564</v>
      </c>
      <c r="F25" s="311" t="s">
        <v>1565</v>
      </c>
      <c r="G25" s="311" t="s">
        <v>1570</v>
      </c>
      <c r="H25" s="311"/>
      <c r="I25" s="311"/>
      <c r="J25" s="311"/>
      <c r="K25" s="311"/>
      <c r="L25" s="311"/>
      <c r="M25" s="311"/>
      <c r="N25" s="311"/>
      <c r="O25" s="311"/>
      <c r="P25" s="311"/>
      <c r="Q25" s="311"/>
      <c r="R25" s="311"/>
      <c r="S25" s="311"/>
      <c r="T25" s="311"/>
      <c r="U25" s="311"/>
      <c r="V25" s="311"/>
      <c r="W25" s="311"/>
      <c r="X25" s="311"/>
      <c r="Y25" s="311"/>
      <c r="Z25" s="311"/>
      <c r="AA25" s="311"/>
      <c r="AB25" s="311"/>
      <c r="AC25" s="311"/>
      <c r="AD25" s="311"/>
      <c r="AE25" s="311"/>
      <c r="AF25" s="311"/>
      <c r="AG25" s="311"/>
      <c r="AH25" s="311"/>
      <c r="AI25" s="311"/>
      <c r="AJ25" s="311"/>
      <c r="AK25" s="311"/>
      <c r="AL25" s="311"/>
      <c r="AM25" s="311"/>
      <c r="AN25" s="311"/>
      <c r="AO25" s="311"/>
      <c r="AP25" s="311"/>
      <c r="AQ25" s="311"/>
      <c r="AR25" s="311"/>
      <c r="AS25" s="311"/>
      <c r="AT25" s="311"/>
      <c r="AU25" s="311"/>
      <c r="AV25" s="311"/>
    </row>
    <row r="26" spans="1:48" s="1" customFormat="1" ht="15.6">
      <c r="A26" s="312" t="str">
        <f>'Main Meals'!A26</f>
        <v>2300.000.202.303.000.000.000</v>
      </c>
      <c r="B26" s="312">
        <f>'Main Meals'!B26</f>
        <v>2300</v>
      </c>
      <c r="C26" s="312">
        <f>'Main Meals'!C26</f>
        <v>2300</v>
      </c>
      <c r="D26" s="312" t="str">
        <f>'Main Meals'!D26</f>
        <v xml:space="preserve">Lemon Rosemary Chicken OLD NOT ACTIVE </v>
      </c>
      <c r="E26" s="311" t="s">
        <v>1564</v>
      </c>
      <c r="F26" s="311" t="s">
        <v>1571</v>
      </c>
      <c r="G26" s="311" t="s">
        <v>1568</v>
      </c>
      <c r="H26" s="311"/>
      <c r="I26" s="311"/>
      <c r="J26" s="311"/>
      <c r="K26" s="311"/>
      <c r="L26" s="311"/>
      <c r="M26" s="311"/>
      <c r="N26" s="311"/>
      <c r="O26" s="311"/>
      <c r="P26" s="311"/>
      <c r="Q26" s="311"/>
      <c r="R26" s="311"/>
      <c r="S26" s="311"/>
      <c r="T26" s="311"/>
      <c r="U26" s="311"/>
      <c r="V26" s="311"/>
      <c r="W26" s="311"/>
      <c r="X26" s="311"/>
      <c r="Y26" s="311"/>
      <c r="Z26" s="311"/>
      <c r="AA26" s="311"/>
      <c r="AB26" s="311"/>
      <c r="AC26" s="311"/>
      <c r="AD26" s="311"/>
      <c r="AE26" s="311"/>
      <c r="AF26" s="311"/>
      <c r="AG26" s="311"/>
      <c r="AH26" s="311"/>
      <c r="AI26" s="311"/>
      <c r="AJ26" s="311"/>
      <c r="AK26" s="311"/>
      <c r="AL26" s="311"/>
      <c r="AM26" s="311"/>
      <c r="AN26" s="311"/>
      <c r="AO26" s="311"/>
      <c r="AP26" s="311"/>
      <c r="AQ26" s="311"/>
      <c r="AR26" s="311"/>
      <c r="AS26" s="311"/>
      <c r="AT26" s="311"/>
      <c r="AU26" s="311"/>
      <c r="AV26" s="311"/>
    </row>
    <row r="27" spans="1:48" s="1" customFormat="1" ht="15.6">
      <c r="A27" s="312" t="str">
        <f>'Main Meals'!A27</f>
        <v>2400.104.000.302.401.000.000</v>
      </c>
      <c r="B27" s="312">
        <f>'Main Meals'!B27</f>
        <v>2400</v>
      </c>
      <c r="C27" s="312">
        <f>'Main Meals'!C27</f>
        <v>2400</v>
      </c>
      <c r="D27" s="312" t="str">
        <f>'Main Meals'!D27</f>
        <v xml:space="preserve">Beef Tataki  </v>
      </c>
      <c r="E27" s="311" t="s">
        <v>1564</v>
      </c>
      <c r="F27" s="311" t="s">
        <v>1565</v>
      </c>
      <c r="G27" s="311" t="s">
        <v>1570</v>
      </c>
      <c r="H27" s="311"/>
      <c r="I27" s="311"/>
      <c r="J27" s="311"/>
      <c r="K27" s="311"/>
      <c r="L27" s="311"/>
      <c r="M27" s="311"/>
      <c r="N27" s="311"/>
      <c r="O27" s="311"/>
      <c r="P27" s="311"/>
      <c r="Q27" s="311"/>
      <c r="R27" s="311"/>
      <c r="S27" s="311"/>
      <c r="T27" s="311"/>
      <c r="U27" s="311"/>
      <c r="V27" s="311"/>
      <c r="W27" s="311"/>
      <c r="X27" s="311"/>
      <c r="Y27" s="311"/>
      <c r="Z27" s="311"/>
      <c r="AA27" s="311"/>
      <c r="AB27" s="311"/>
      <c r="AC27" s="311"/>
      <c r="AD27" s="311"/>
      <c r="AE27" s="311"/>
      <c r="AF27" s="311"/>
      <c r="AG27" s="311"/>
      <c r="AH27" s="311"/>
      <c r="AI27" s="311"/>
      <c r="AJ27" s="311"/>
      <c r="AK27" s="311"/>
      <c r="AL27" s="311"/>
      <c r="AM27" s="311"/>
      <c r="AN27" s="311"/>
      <c r="AO27" s="311"/>
      <c r="AP27" s="311"/>
      <c r="AQ27" s="311"/>
      <c r="AR27" s="311"/>
      <c r="AS27" s="311"/>
      <c r="AT27" s="311"/>
      <c r="AU27" s="311"/>
      <c r="AV27" s="311"/>
    </row>
    <row r="28" spans="1:48" ht="15.6">
      <c r="A28" s="312" t="str">
        <f>'Main Meals'!A28</f>
        <v>2500.000.204.000.000.000.000</v>
      </c>
      <c r="B28" s="312">
        <f>'Main Meals'!B28</f>
        <v>2500</v>
      </c>
      <c r="C28" s="312">
        <f>'Main Meals'!C28</f>
        <v>2500</v>
      </c>
      <c r="D28" s="312" t="str">
        <f>'Main Meals'!D28</f>
        <v>Coconut Laksa (Shrimp)</v>
      </c>
      <c r="E28" s="214" t="s">
        <v>1564</v>
      </c>
      <c r="F28" s="214" t="s">
        <v>1565</v>
      </c>
      <c r="G28" s="214" t="s">
        <v>1568</v>
      </c>
    </row>
    <row r="29" spans="1:48" s="6" customFormat="1" ht="15.6">
      <c r="A29" s="312" t="str">
        <f>'Main Meals'!A29</f>
        <v>2601.102.000.000.402.000.000</v>
      </c>
      <c r="B29" s="312">
        <f>'Main Meals'!B29</f>
        <v>2600</v>
      </c>
      <c r="C29" s="312">
        <f>'Main Meals'!C29</f>
        <v>2601</v>
      </c>
      <c r="D29" s="312" t="str">
        <f>'Main Meals'!D29</f>
        <v>Paella Valenciana (OLD NOT ACTIVE) (Veggie)</v>
      </c>
      <c r="E29" s="311" t="s">
        <v>137</v>
      </c>
      <c r="F29" s="311" t="s">
        <v>137</v>
      </c>
      <c r="G29" s="311" t="s">
        <v>137</v>
      </c>
      <c r="H29" s="311"/>
      <c r="I29" s="311"/>
      <c r="J29" s="311"/>
      <c r="K29" s="311"/>
      <c r="L29" s="311"/>
      <c r="M29" s="311"/>
      <c r="N29" s="311"/>
      <c r="O29" s="311"/>
      <c r="P29" s="311"/>
      <c r="Q29" s="311"/>
      <c r="R29" s="311"/>
      <c r="S29" s="311"/>
      <c r="T29" s="311"/>
      <c r="U29" s="311"/>
      <c r="V29" s="311"/>
      <c r="W29" s="311"/>
      <c r="X29" s="311"/>
      <c r="Y29" s="311"/>
      <c r="Z29" s="311"/>
      <c r="AA29" s="311"/>
      <c r="AB29" s="311"/>
      <c r="AC29" s="311"/>
      <c r="AD29" s="311"/>
      <c r="AE29" s="311"/>
      <c r="AF29" s="311"/>
      <c r="AG29" s="311"/>
      <c r="AH29" s="311"/>
      <c r="AI29" s="311"/>
      <c r="AJ29" s="311"/>
      <c r="AK29" s="311"/>
      <c r="AL29" s="311"/>
      <c r="AM29" s="311"/>
      <c r="AN29" s="311"/>
      <c r="AO29" s="311"/>
      <c r="AP29" s="311"/>
      <c r="AQ29" s="311"/>
      <c r="AR29" s="311"/>
      <c r="AS29" s="311"/>
      <c r="AT29" s="311"/>
      <c r="AU29" s="311"/>
      <c r="AV29" s="311"/>
    </row>
    <row r="30" spans="1:48" s="6" customFormat="1" ht="15.6">
      <c r="A30" s="312" t="str">
        <f>'Main Meals'!A30</f>
        <v>2602.102.000.000.402.000.000</v>
      </c>
      <c r="B30" s="312">
        <f>'Main Meals'!B30</f>
        <v>2600</v>
      </c>
      <c r="C30" s="312">
        <f>'Main Meals'!C30</f>
        <v>2602</v>
      </c>
      <c r="D30" s="312" t="str">
        <f>'Main Meals'!D30</f>
        <v>Paella Valenciana (OLD NOT ACTIVE) (Chicken)</v>
      </c>
      <c r="E30" s="311" t="s">
        <v>137</v>
      </c>
      <c r="F30" s="311" t="s">
        <v>137</v>
      </c>
      <c r="G30" s="311" t="s">
        <v>137</v>
      </c>
      <c r="H30" s="311"/>
      <c r="I30" s="311"/>
      <c r="J30" s="311"/>
      <c r="K30" s="311"/>
      <c r="L30" s="311"/>
      <c r="M30" s="311"/>
      <c r="N30" s="311"/>
      <c r="O30" s="311"/>
      <c r="P30" s="311"/>
      <c r="Q30" s="311"/>
      <c r="R30" s="311"/>
      <c r="S30" s="311"/>
      <c r="T30" s="311"/>
      <c r="U30" s="311"/>
      <c r="V30" s="311"/>
      <c r="W30" s="311"/>
      <c r="X30" s="311"/>
      <c r="Y30" s="311"/>
      <c r="Z30" s="311"/>
      <c r="AA30" s="311"/>
      <c r="AB30" s="311"/>
      <c r="AC30" s="311"/>
      <c r="AD30" s="311"/>
      <c r="AE30" s="311"/>
      <c r="AF30" s="311"/>
      <c r="AG30" s="311"/>
      <c r="AH30" s="311"/>
      <c r="AI30" s="311"/>
      <c r="AJ30" s="311"/>
      <c r="AK30" s="311"/>
      <c r="AL30" s="311"/>
      <c r="AM30" s="311"/>
      <c r="AN30" s="311"/>
      <c r="AO30" s="311"/>
      <c r="AP30" s="311"/>
      <c r="AQ30" s="311"/>
      <c r="AR30" s="311"/>
      <c r="AS30" s="311"/>
      <c r="AT30" s="311"/>
      <c r="AU30" s="311"/>
      <c r="AV30" s="311"/>
    </row>
    <row r="31" spans="1:48" s="6" customFormat="1" ht="15.6">
      <c r="A31" s="312" t="str">
        <f>'Main Meals'!A31</f>
        <v>2603.102.000.000.402.000.000</v>
      </c>
      <c r="B31" s="312">
        <f>'Main Meals'!B31</f>
        <v>2600</v>
      </c>
      <c r="C31" s="312">
        <f>'Main Meals'!C31</f>
        <v>2603</v>
      </c>
      <c r="D31" s="312" t="str">
        <f>'Main Meals'!D31</f>
        <v>Paella Valenciana (OLD NOT ACTIVE) (Beef)</v>
      </c>
      <c r="E31" s="311" t="s">
        <v>137</v>
      </c>
      <c r="F31" s="311" t="s">
        <v>137</v>
      </c>
      <c r="G31" s="311" t="s">
        <v>137</v>
      </c>
      <c r="H31" s="311"/>
      <c r="I31" s="311"/>
      <c r="J31" s="311"/>
      <c r="K31" s="311"/>
      <c r="L31" s="311"/>
      <c r="M31" s="311"/>
      <c r="N31" s="311"/>
      <c r="O31" s="311"/>
      <c r="P31" s="311"/>
      <c r="Q31" s="311"/>
      <c r="R31" s="311"/>
      <c r="S31" s="311"/>
      <c r="T31" s="311"/>
      <c r="U31" s="311"/>
      <c r="V31" s="311"/>
      <c r="W31" s="311"/>
      <c r="X31" s="311"/>
      <c r="Y31" s="311"/>
      <c r="Z31" s="311"/>
      <c r="AA31" s="311"/>
      <c r="AB31" s="311"/>
      <c r="AC31" s="311"/>
      <c r="AD31" s="311"/>
      <c r="AE31" s="311"/>
      <c r="AF31" s="311"/>
      <c r="AG31" s="311"/>
      <c r="AH31" s="311"/>
      <c r="AI31" s="311"/>
      <c r="AJ31" s="311"/>
      <c r="AK31" s="311"/>
      <c r="AL31" s="311"/>
      <c r="AM31" s="311"/>
      <c r="AN31" s="311"/>
      <c r="AO31" s="311"/>
      <c r="AP31" s="311"/>
      <c r="AQ31" s="311"/>
      <c r="AR31" s="311"/>
      <c r="AS31" s="311"/>
      <c r="AT31" s="311"/>
      <c r="AU31" s="311"/>
      <c r="AV31" s="311"/>
    </row>
    <row r="32" spans="1:48" s="1" customFormat="1" ht="15.6">
      <c r="A32" s="312" t="str">
        <f>'Main Meals'!A32</f>
        <v>2701.000.201.000.000.000.000</v>
      </c>
      <c r="B32" s="312">
        <f>'Main Meals'!B32</f>
        <v>2700</v>
      </c>
      <c r="C32" s="312">
        <f>'Main Meals'!C32</f>
        <v>2701</v>
      </c>
      <c r="D32" s="312" t="str">
        <f>'Main Meals'!D32</f>
        <v>Moroccan Tajine (Veggie)</v>
      </c>
      <c r="E32" s="311" t="s">
        <v>1564</v>
      </c>
      <c r="F32" s="311" t="s">
        <v>1565</v>
      </c>
      <c r="G32" s="311" t="s">
        <v>1570</v>
      </c>
      <c r="H32" s="311"/>
      <c r="I32" s="311"/>
      <c r="J32" s="311"/>
      <c r="K32" s="311"/>
      <c r="L32" s="311"/>
      <c r="M32" s="311"/>
      <c r="N32" s="311"/>
      <c r="O32" s="311"/>
      <c r="P32" s="311"/>
      <c r="Q32" s="311"/>
      <c r="R32" s="311"/>
      <c r="S32" s="311"/>
      <c r="T32" s="311"/>
      <c r="U32" s="311"/>
      <c r="V32" s="311"/>
      <c r="W32" s="311"/>
      <c r="X32" s="311"/>
      <c r="Y32" s="311"/>
      <c r="Z32" s="311"/>
      <c r="AA32" s="311"/>
      <c r="AB32" s="311"/>
      <c r="AC32" s="311"/>
      <c r="AD32" s="311"/>
      <c r="AE32" s="311"/>
      <c r="AF32" s="311"/>
      <c r="AG32" s="311"/>
      <c r="AH32" s="311"/>
      <c r="AI32" s="311"/>
      <c r="AJ32" s="311"/>
      <c r="AK32" s="311"/>
      <c r="AL32" s="311"/>
      <c r="AM32" s="311"/>
      <c r="AN32" s="311"/>
      <c r="AO32" s="311"/>
      <c r="AP32" s="311"/>
      <c r="AQ32" s="311"/>
      <c r="AR32" s="311"/>
      <c r="AS32" s="311"/>
      <c r="AT32" s="311"/>
      <c r="AU32" s="311"/>
      <c r="AV32" s="311"/>
    </row>
    <row r="33" spans="1:48" s="1" customFormat="1" ht="15.6">
      <c r="A33" s="312" t="str">
        <f>'Main Meals'!A33</f>
        <v>2702.000.201.000.000.000.000</v>
      </c>
      <c r="B33" s="312">
        <f>'Main Meals'!B33</f>
        <v>2700</v>
      </c>
      <c r="C33" s="312">
        <f>'Main Meals'!C33</f>
        <v>2702</v>
      </c>
      <c r="D33" s="312" t="str">
        <f>'Main Meals'!D33</f>
        <v>Moroccan Tajine (Chicken)</v>
      </c>
      <c r="E33" s="311" t="s">
        <v>1564</v>
      </c>
      <c r="F33" s="311" t="s">
        <v>1565</v>
      </c>
      <c r="G33" s="311" t="s">
        <v>1570</v>
      </c>
      <c r="H33" s="311"/>
      <c r="I33" s="311"/>
      <c r="J33" s="311"/>
      <c r="K33" s="311"/>
      <c r="L33" s="311"/>
      <c r="M33" s="311"/>
      <c r="N33" s="311"/>
      <c r="O33" s="311"/>
      <c r="P33" s="311"/>
      <c r="Q33" s="311"/>
      <c r="R33" s="311"/>
      <c r="S33" s="311"/>
      <c r="T33" s="311"/>
      <c r="U33" s="311"/>
      <c r="V33" s="311"/>
      <c r="W33" s="311"/>
      <c r="X33" s="311"/>
      <c r="Y33" s="311"/>
      <c r="Z33" s="311"/>
      <c r="AA33" s="311"/>
      <c r="AB33" s="311"/>
      <c r="AC33" s="311"/>
      <c r="AD33" s="311"/>
      <c r="AE33" s="311"/>
      <c r="AF33" s="311"/>
      <c r="AG33" s="311"/>
      <c r="AH33" s="311"/>
      <c r="AI33" s="311"/>
      <c r="AJ33" s="311"/>
      <c r="AK33" s="311"/>
      <c r="AL33" s="311"/>
      <c r="AM33" s="311"/>
      <c r="AN33" s="311"/>
      <c r="AO33" s="311"/>
      <c r="AP33" s="311"/>
      <c r="AQ33" s="311"/>
      <c r="AR33" s="311"/>
      <c r="AS33" s="311"/>
      <c r="AT33" s="311"/>
      <c r="AU33" s="311"/>
      <c r="AV33" s="311"/>
    </row>
    <row r="34" spans="1:48" s="1" customFormat="1" ht="15.6">
      <c r="A34" s="312" t="str">
        <f>'Main Meals'!A34</f>
        <v>2703.000.201.000.000.000.000</v>
      </c>
      <c r="B34" s="312">
        <f>'Main Meals'!B34</f>
        <v>2700</v>
      </c>
      <c r="C34" s="312">
        <f>'Main Meals'!C34</f>
        <v>2703</v>
      </c>
      <c r="D34" s="312" t="str">
        <f>'Main Meals'!D34</f>
        <v>Moroccan Tajine (Lamb)</v>
      </c>
      <c r="E34" s="311" t="s">
        <v>1564</v>
      </c>
      <c r="F34" s="311" t="s">
        <v>1565</v>
      </c>
      <c r="G34" s="311" t="s">
        <v>1570</v>
      </c>
      <c r="H34" s="311"/>
      <c r="I34" s="311"/>
      <c r="J34" s="311"/>
      <c r="K34" s="311"/>
      <c r="L34" s="311"/>
      <c r="M34" s="311"/>
      <c r="N34" s="311"/>
      <c r="O34" s="311"/>
      <c r="P34" s="311"/>
      <c r="Q34" s="311"/>
      <c r="R34" s="311"/>
      <c r="S34" s="311"/>
      <c r="T34" s="311"/>
      <c r="U34" s="311"/>
      <c r="V34" s="311"/>
      <c r="W34" s="311"/>
      <c r="X34" s="311"/>
      <c r="Y34" s="311"/>
      <c r="Z34" s="311"/>
      <c r="AA34" s="311"/>
      <c r="AB34" s="311"/>
      <c r="AC34" s="311"/>
      <c r="AD34" s="311"/>
      <c r="AE34" s="311"/>
      <c r="AF34" s="311"/>
      <c r="AG34" s="311"/>
      <c r="AH34" s="311"/>
      <c r="AI34" s="311"/>
      <c r="AJ34" s="311"/>
      <c r="AK34" s="311"/>
      <c r="AL34" s="311"/>
      <c r="AM34" s="311"/>
      <c r="AN34" s="311"/>
      <c r="AO34" s="311"/>
      <c r="AP34" s="311"/>
      <c r="AQ34" s="311"/>
      <c r="AR34" s="311"/>
      <c r="AS34" s="311"/>
      <c r="AT34" s="311"/>
      <c r="AU34" s="311"/>
      <c r="AV34" s="311"/>
    </row>
    <row r="35" spans="1:48" s="1" customFormat="1" ht="15.6">
      <c r="A35" s="312" t="str">
        <f>'Main Meals'!A35</f>
        <v>2800.102.000.000.402.000.000</v>
      </c>
      <c r="B35" s="312">
        <f>'Main Meals'!B35</f>
        <v>2800</v>
      </c>
      <c r="C35" s="312">
        <f>'Main Meals'!C35</f>
        <v>2800</v>
      </c>
      <c r="D35" s="312" t="str">
        <f>'Main Meals'!D35</f>
        <v xml:space="preserve">Summer Vegetable Lasagna (OLD NOT ACTIVE) </v>
      </c>
      <c r="E35" s="311" t="s">
        <v>137</v>
      </c>
      <c r="F35" s="311" t="s">
        <v>137</v>
      </c>
      <c r="G35" s="311" t="s">
        <v>137</v>
      </c>
      <c r="H35" s="311"/>
      <c r="I35" s="311"/>
      <c r="J35" s="311"/>
      <c r="K35" s="311"/>
      <c r="L35" s="311"/>
      <c r="M35" s="311"/>
      <c r="N35" s="311"/>
      <c r="O35" s="311"/>
      <c r="P35" s="311"/>
      <c r="Q35" s="311"/>
      <c r="R35" s="311"/>
      <c r="S35" s="311"/>
      <c r="T35" s="311"/>
      <c r="U35" s="311"/>
      <c r="V35" s="311"/>
      <c r="W35" s="311"/>
      <c r="X35" s="311"/>
      <c r="Y35" s="311"/>
      <c r="Z35" s="311"/>
      <c r="AA35" s="311"/>
      <c r="AB35" s="311"/>
      <c r="AC35" s="311"/>
      <c r="AD35" s="311"/>
      <c r="AE35" s="311"/>
      <c r="AF35" s="311"/>
      <c r="AG35" s="311"/>
      <c r="AH35" s="311"/>
      <c r="AI35" s="311"/>
      <c r="AJ35" s="311"/>
      <c r="AK35" s="311"/>
      <c r="AL35" s="311"/>
      <c r="AM35" s="311"/>
      <c r="AN35" s="311"/>
      <c r="AO35" s="311"/>
      <c r="AP35" s="311"/>
      <c r="AQ35" s="311"/>
      <c r="AR35" s="311"/>
      <c r="AS35" s="311"/>
      <c r="AT35" s="311"/>
      <c r="AU35" s="311"/>
      <c r="AV35" s="311"/>
    </row>
    <row r="36" spans="1:48" s="1" customFormat="1" ht="15.6">
      <c r="A36" s="312" t="str">
        <f>'Main Meals'!A36</f>
        <v>2900.103.000.000.000.000.000</v>
      </c>
      <c r="B36" s="312">
        <f>'Main Meals'!B36</f>
        <v>2900</v>
      </c>
      <c r="C36" s="312">
        <f>'Main Meals'!C36</f>
        <v>2900</v>
      </c>
      <c r="D36" s="312" t="str">
        <f>'Main Meals'!D36</f>
        <v>Pesto Spaghetti Squash Salad (Veggie)</v>
      </c>
      <c r="E36" s="311" t="s">
        <v>1589</v>
      </c>
      <c r="F36" s="311" t="s">
        <v>137</v>
      </c>
      <c r="G36" s="311" t="s">
        <v>1570</v>
      </c>
      <c r="H36" s="311"/>
      <c r="I36" s="311"/>
      <c r="J36" s="311"/>
      <c r="K36" s="311"/>
      <c r="L36" s="311"/>
      <c r="M36" s="311"/>
      <c r="N36" s="311"/>
      <c r="O36" s="311"/>
      <c r="P36" s="311"/>
      <c r="Q36" s="311"/>
      <c r="R36" s="311"/>
      <c r="S36" s="311"/>
      <c r="T36" s="311"/>
      <c r="U36" s="311"/>
      <c r="V36" s="311"/>
      <c r="W36" s="311"/>
      <c r="X36" s="311"/>
      <c r="Y36" s="311"/>
      <c r="Z36" s="311"/>
      <c r="AA36" s="311"/>
      <c r="AB36" s="311"/>
      <c r="AC36" s="311"/>
      <c r="AD36" s="311"/>
      <c r="AE36" s="311"/>
      <c r="AF36" s="311"/>
      <c r="AG36" s="311"/>
      <c r="AH36" s="311"/>
      <c r="AI36" s="311"/>
      <c r="AJ36" s="311"/>
      <c r="AK36" s="311"/>
      <c r="AL36" s="311"/>
      <c r="AM36" s="311"/>
      <c r="AN36" s="311"/>
      <c r="AO36" s="311"/>
      <c r="AP36" s="311"/>
      <c r="AQ36" s="311"/>
      <c r="AR36" s="311"/>
      <c r="AS36" s="311"/>
      <c r="AT36" s="311"/>
      <c r="AU36" s="311"/>
      <c r="AV36" s="311"/>
    </row>
    <row r="37" spans="1:48" s="1" customFormat="1" ht="15.6">
      <c r="A37" s="312" t="str">
        <f>'Main Meals'!A37</f>
        <v>3000.000.209.000.000.000.000</v>
      </c>
      <c r="B37" s="312">
        <f>'Main Meals'!B37</f>
        <v>3000</v>
      </c>
      <c r="C37" s="312">
        <f>'Main Meals'!C37</f>
        <v>3000</v>
      </c>
      <c r="D37" s="312" t="str">
        <f>'Main Meals'!D37</f>
        <v xml:space="preserve">Beef Goulash </v>
      </c>
      <c r="E37" s="311" t="s">
        <v>137</v>
      </c>
      <c r="F37" s="311" t="s">
        <v>137</v>
      </c>
      <c r="G37" s="311" t="s">
        <v>137</v>
      </c>
      <c r="H37" s="311"/>
      <c r="I37" s="311"/>
      <c r="J37" s="311"/>
      <c r="K37" s="311"/>
      <c r="L37" s="311"/>
      <c r="M37" s="311"/>
      <c r="N37" s="311"/>
      <c r="O37" s="311"/>
      <c r="P37" s="311"/>
      <c r="Q37" s="311"/>
      <c r="R37" s="311"/>
      <c r="S37" s="311"/>
      <c r="T37" s="311"/>
      <c r="U37" s="311"/>
      <c r="V37" s="311"/>
      <c r="W37" s="311"/>
      <c r="X37" s="311"/>
      <c r="Y37" s="311"/>
      <c r="Z37" s="311"/>
      <c r="AA37" s="311"/>
      <c r="AB37" s="311"/>
      <c r="AC37" s="311"/>
      <c r="AD37" s="311"/>
      <c r="AE37" s="311"/>
      <c r="AF37" s="311"/>
      <c r="AG37" s="311"/>
      <c r="AH37" s="311"/>
      <c r="AI37" s="311"/>
      <c r="AJ37" s="311"/>
      <c r="AK37" s="311"/>
      <c r="AL37" s="311"/>
      <c r="AM37" s="311"/>
      <c r="AN37" s="311"/>
      <c r="AO37" s="311"/>
      <c r="AP37" s="311"/>
      <c r="AQ37" s="311"/>
      <c r="AR37" s="311"/>
      <c r="AS37" s="311"/>
      <c r="AT37" s="311"/>
      <c r="AU37" s="311"/>
      <c r="AV37" s="311"/>
    </row>
    <row r="38" spans="1:48" s="1" customFormat="1" ht="15.6">
      <c r="A38" s="312" t="str">
        <f>'Main Meals'!A38</f>
        <v>3100.121.000.000.000.000.000</v>
      </c>
      <c r="B38" s="312">
        <f>'Main Meals'!B38</f>
        <v>3100</v>
      </c>
      <c r="C38" s="312">
        <f>'Main Meals'!C38</f>
        <v>3100</v>
      </c>
      <c r="D38" s="312" t="str">
        <f>'Main Meals'!D38</f>
        <v xml:space="preserve">Harvest Salad (OLD NOT ACTIVE) </v>
      </c>
      <c r="E38" s="311" t="s">
        <v>1590</v>
      </c>
      <c r="F38" s="311" t="s">
        <v>137</v>
      </c>
      <c r="G38" s="311" t="s">
        <v>1568</v>
      </c>
      <c r="H38" s="311"/>
      <c r="I38" s="311"/>
      <c r="J38" s="311"/>
      <c r="K38" s="311"/>
      <c r="L38" s="311"/>
      <c r="M38" s="311"/>
      <c r="N38" s="311"/>
      <c r="O38" s="311"/>
      <c r="P38" s="311"/>
      <c r="Q38" s="311"/>
      <c r="R38" s="311"/>
      <c r="S38" s="311"/>
      <c r="T38" s="311"/>
      <c r="U38" s="311"/>
      <c r="V38" s="311"/>
      <c r="W38" s="311"/>
      <c r="X38" s="311"/>
      <c r="Y38" s="311"/>
      <c r="Z38" s="311"/>
      <c r="AA38" s="311"/>
      <c r="AB38" s="311"/>
      <c r="AC38" s="311"/>
      <c r="AD38" s="311"/>
      <c r="AE38" s="311"/>
      <c r="AF38" s="311"/>
      <c r="AG38" s="311"/>
      <c r="AH38" s="311"/>
      <c r="AI38" s="311"/>
      <c r="AJ38" s="311"/>
      <c r="AK38" s="311"/>
      <c r="AL38" s="311"/>
      <c r="AM38" s="311"/>
      <c r="AN38" s="311"/>
      <c r="AO38" s="311"/>
      <c r="AP38" s="311"/>
      <c r="AQ38" s="311"/>
      <c r="AR38" s="311"/>
      <c r="AS38" s="311"/>
      <c r="AT38" s="311"/>
      <c r="AU38" s="311"/>
      <c r="AV38" s="311"/>
    </row>
    <row r="39" spans="1:48" s="1" customFormat="1" ht="15.6">
      <c r="A39" s="312" t="str">
        <f>'Main Meals'!A39</f>
        <v>3200.000.000.000.000.000.602</v>
      </c>
      <c r="B39" s="312">
        <f>'Main Meals'!B39</f>
        <v>3200</v>
      </c>
      <c r="C39" s="312">
        <f>'Main Meals'!C39</f>
        <v>3200</v>
      </c>
      <c r="D39" s="312" t="str">
        <f>'Main Meals'!D39</f>
        <v xml:space="preserve">Green Quinoa Bowl </v>
      </c>
      <c r="E39" s="311" t="s">
        <v>137</v>
      </c>
      <c r="F39" s="311" t="s">
        <v>137</v>
      </c>
      <c r="G39" s="311" t="s">
        <v>137</v>
      </c>
      <c r="H39" s="311"/>
      <c r="I39" s="311"/>
      <c r="J39" s="311"/>
      <c r="K39" s="311"/>
      <c r="L39" s="311"/>
      <c r="M39" s="311"/>
      <c r="N39" s="311"/>
      <c r="O39" s="311"/>
      <c r="P39" s="311"/>
      <c r="Q39" s="311"/>
      <c r="R39" s="311"/>
      <c r="S39" s="311"/>
      <c r="T39" s="311"/>
      <c r="U39" s="311"/>
      <c r="V39" s="311"/>
      <c r="W39" s="311"/>
      <c r="X39" s="311"/>
      <c r="Y39" s="311"/>
      <c r="Z39" s="311"/>
      <c r="AA39" s="311"/>
      <c r="AB39" s="311"/>
      <c r="AC39" s="311"/>
      <c r="AD39" s="311"/>
      <c r="AE39" s="311"/>
      <c r="AF39" s="311"/>
      <c r="AG39" s="311"/>
      <c r="AH39" s="311"/>
      <c r="AI39" s="311"/>
      <c r="AJ39" s="311"/>
      <c r="AK39" s="311"/>
      <c r="AL39" s="311"/>
      <c r="AM39" s="311"/>
      <c r="AN39" s="311"/>
      <c r="AO39" s="311"/>
      <c r="AP39" s="311"/>
      <c r="AQ39" s="311"/>
      <c r="AR39" s="311"/>
      <c r="AS39" s="311"/>
      <c r="AT39" s="311"/>
      <c r="AU39" s="311"/>
      <c r="AV39" s="311"/>
    </row>
    <row r="40" spans="1:48" s="1" customFormat="1" ht="15.6">
      <c r="A40" s="312" t="str">
        <f>'Main Meals'!A40</f>
        <v>3301.000.205.000.000.000.000</v>
      </c>
      <c r="B40" s="312">
        <f>'Main Meals'!B40</f>
        <v>3300</v>
      </c>
      <c r="C40" s="312">
        <f>'Main Meals'!C40</f>
        <v>3301</v>
      </c>
      <c r="D40" s="312" t="str">
        <f>'Main Meals'!D40</f>
        <v>Thai Green Curry (OLD NOT ACTIVE) (Chicken)</v>
      </c>
      <c r="E40" s="311" t="s">
        <v>137</v>
      </c>
      <c r="F40" s="311" t="s">
        <v>137</v>
      </c>
      <c r="G40" s="311" t="s">
        <v>137</v>
      </c>
      <c r="H40" s="311"/>
      <c r="I40" s="311"/>
      <c r="J40" s="311"/>
      <c r="K40" s="311"/>
      <c r="L40" s="311"/>
      <c r="M40" s="311"/>
      <c r="N40" s="311"/>
      <c r="O40" s="311"/>
      <c r="P40" s="311"/>
      <c r="Q40" s="311"/>
      <c r="R40" s="311"/>
      <c r="S40" s="311"/>
      <c r="T40" s="311"/>
      <c r="U40" s="311"/>
      <c r="V40" s="311"/>
      <c r="W40" s="311"/>
      <c r="X40" s="311"/>
      <c r="Y40" s="311"/>
      <c r="Z40" s="311"/>
      <c r="AA40" s="311"/>
      <c r="AB40" s="311"/>
      <c r="AC40" s="311"/>
      <c r="AD40" s="311"/>
      <c r="AE40" s="311"/>
      <c r="AF40" s="311"/>
      <c r="AG40" s="311"/>
      <c r="AH40" s="311"/>
      <c r="AI40" s="311"/>
      <c r="AJ40" s="311"/>
      <c r="AK40" s="311"/>
      <c r="AL40" s="311"/>
      <c r="AM40" s="311"/>
      <c r="AN40" s="311"/>
      <c r="AO40" s="311"/>
      <c r="AP40" s="311"/>
      <c r="AQ40" s="311"/>
      <c r="AR40" s="311"/>
      <c r="AS40" s="311"/>
      <c r="AT40" s="311"/>
      <c r="AU40" s="311"/>
      <c r="AV40" s="311"/>
    </row>
    <row r="41" spans="1:48" s="1" customFormat="1" ht="15.6">
      <c r="A41" s="312" t="str">
        <f>'Main Meals'!A41</f>
        <v>3302.000.205.000.000.000.000</v>
      </c>
      <c r="B41" s="312">
        <f>'Main Meals'!B41</f>
        <v>3300</v>
      </c>
      <c r="C41" s="312">
        <f>'Main Meals'!C41</f>
        <v>3302</v>
      </c>
      <c r="D41" s="312" t="str">
        <f>'Main Meals'!D41</f>
        <v>Thai Green Curry (OLD NOT ACTIVE) (Veggie)</v>
      </c>
      <c r="E41" s="311" t="s">
        <v>137</v>
      </c>
      <c r="F41" s="311" t="s">
        <v>137</v>
      </c>
      <c r="G41" s="311" t="s">
        <v>137</v>
      </c>
      <c r="H41" s="311"/>
      <c r="I41" s="311"/>
      <c r="J41" s="311"/>
      <c r="K41" s="311"/>
      <c r="L41" s="311"/>
      <c r="M41" s="311"/>
      <c r="N41" s="311"/>
      <c r="O41" s="311"/>
      <c r="P41" s="311"/>
      <c r="Q41" s="311"/>
      <c r="R41" s="311"/>
      <c r="S41" s="311"/>
      <c r="T41" s="311"/>
      <c r="U41" s="311"/>
      <c r="V41" s="311"/>
      <c r="W41" s="311"/>
      <c r="X41" s="311"/>
      <c r="Y41" s="311"/>
      <c r="Z41" s="311"/>
      <c r="AA41" s="311"/>
      <c r="AB41" s="311"/>
      <c r="AC41" s="311"/>
      <c r="AD41" s="311"/>
      <c r="AE41" s="311"/>
      <c r="AF41" s="311"/>
      <c r="AG41" s="311"/>
      <c r="AH41" s="311"/>
      <c r="AI41" s="311"/>
      <c r="AJ41" s="311"/>
      <c r="AK41" s="311"/>
      <c r="AL41" s="311"/>
      <c r="AM41" s="311"/>
      <c r="AN41" s="311"/>
      <c r="AO41" s="311"/>
      <c r="AP41" s="311"/>
      <c r="AQ41" s="311"/>
      <c r="AR41" s="311"/>
      <c r="AS41" s="311"/>
      <c r="AT41" s="311"/>
      <c r="AU41" s="311"/>
      <c r="AV41" s="311"/>
    </row>
    <row r="42" spans="1:48" s="1" customFormat="1" ht="15.6">
      <c r="A42" s="312" t="str">
        <f>'Main Meals'!A42</f>
        <v>3303.000.205.000.000.000.000</v>
      </c>
      <c r="B42" s="312">
        <f>'Main Meals'!B42</f>
        <v>3300</v>
      </c>
      <c r="C42" s="312">
        <f>'Main Meals'!C42</f>
        <v>3303</v>
      </c>
      <c r="D42" s="312" t="str">
        <f>'Main Meals'!D42</f>
        <v>Thai Green Curry (OLD NOT ACTIVE) (Tofu)</v>
      </c>
      <c r="E42" s="311" t="s">
        <v>137</v>
      </c>
      <c r="F42" s="311" t="s">
        <v>137</v>
      </c>
      <c r="G42" s="311" t="s">
        <v>137</v>
      </c>
      <c r="H42" s="311"/>
      <c r="I42" s="311"/>
      <c r="J42" s="311"/>
      <c r="K42" s="311"/>
      <c r="L42" s="311"/>
      <c r="M42" s="311"/>
      <c r="N42" s="311"/>
      <c r="O42" s="311"/>
      <c r="P42" s="311"/>
      <c r="Q42" s="311"/>
      <c r="R42" s="311"/>
      <c r="S42" s="311"/>
      <c r="T42" s="311"/>
      <c r="U42" s="311"/>
      <c r="V42" s="311"/>
      <c r="W42" s="311"/>
      <c r="X42" s="311"/>
      <c r="Y42" s="311"/>
      <c r="Z42" s="311"/>
      <c r="AA42" s="311"/>
      <c r="AB42" s="311"/>
      <c r="AC42" s="311"/>
      <c r="AD42" s="311"/>
      <c r="AE42" s="311"/>
      <c r="AF42" s="311"/>
      <c r="AG42" s="311"/>
      <c r="AH42" s="311"/>
      <c r="AI42" s="311"/>
      <c r="AJ42" s="311"/>
      <c r="AK42" s="311"/>
      <c r="AL42" s="311"/>
      <c r="AM42" s="311"/>
      <c r="AN42" s="311"/>
      <c r="AO42" s="311"/>
      <c r="AP42" s="311"/>
      <c r="AQ42" s="311"/>
      <c r="AR42" s="311"/>
      <c r="AS42" s="311"/>
      <c r="AT42" s="311"/>
      <c r="AU42" s="311"/>
      <c r="AV42" s="311"/>
    </row>
    <row r="43" spans="1:48" s="1" customFormat="1" ht="15.6">
      <c r="A43" s="312" t="str">
        <f>'Main Meals'!A43</f>
        <v>3304.000.205.000.000.000.000</v>
      </c>
      <c r="B43" s="312">
        <f>'Main Meals'!B43</f>
        <v>3300</v>
      </c>
      <c r="C43" s="312">
        <f>'Main Meals'!C43</f>
        <v>3304</v>
      </c>
      <c r="D43" s="312" t="str">
        <f>'Main Meals'!D43</f>
        <v>Thai Green Curry (OLD NOT ACTIVE) (Shrimp)</v>
      </c>
      <c r="E43" s="311" t="s">
        <v>137</v>
      </c>
      <c r="F43" s="311" t="s">
        <v>137</v>
      </c>
      <c r="G43" s="311" t="s">
        <v>137</v>
      </c>
      <c r="H43" s="311"/>
      <c r="I43" s="311"/>
      <c r="J43" s="311"/>
      <c r="K43" s="311"/>
      <c r="L43" s="311"/>
      <c r="M43" s="311"/>
      <c r="N43" s="311"/>
      <c r="O43" s="311"/>
      <c r="P43" s="311"/>
      <c r="Q43" s="311"/>
      <c r="R43" s="311"/>
      <c r="S43" s="311"/>
      <c r="T43" s="311"/>
      <c r="U43" s="311"/>
      <c r="V43" s="311"/>
      <c r="W43" s="311"/>
      <c r="X43" s="311"/>
      <c r="Y43" s="311"/>
      <c r="Z43" s="311"/>
      <c r="AA43" s="311"/>
      <c r="AB43" s="311"/>
      <c r="AC43" s="311"/>
      <c r="AD43" s="311"/>
      <c r="AE43" s="311"/>
      <c r="AF43" s="311"/>
      <c r="AG43" s="311"/>
      <c r="AH43" s="311"/>
      <c r="AI43" s="311"/>
      <c r="AJ43" s="311"/>
      <c r="AK43" s="311"/>
      <c r="AL43" s="311"/>
      <c r="AM43" s="311"/>
      <c r="AN43" s="311"/>
      <c r="AO43" s="311"/>
      <c r="AP43" s="311"/>
      <c r="AQ43" s="311"/>
      <c r="AR43" s="311"/>
      <c r="AS43" s="311"/>
      <c r="AT43" s="311"/>
      <c r="AU43" s="311"/>
      <c r="AV43" s="311"/>
    </row>
    <row r="44" spans="1:48" s="1" customFormat="1" ht="15.6">
      <c r="A44" s="312" t="str">
        <f>'Main Meals'!A44</f>
        <v>3400.000.210.000.404.000.000</v>
      </c>
      <c r="B44" s="312">
        <f>'Main Meals'!B44</f>
        <v>3400</v>
      </c>
      <c r="C44" s="312">
        <f>'Main Meals'!C44</f>
        <v>3400</v>
      </c>
      <c r="D44" s="312" t="str">
        <f>'Main Meals'!D44</f>
        <v xml:space="preserve">Pulled BBQ Chicken Sandwich (OLD NOT ACTIVE) </v>
      </c>
      <c r="E44" s="311" t="s">
        <v>137</v>
      </c>
      <c r="F44" s="311" t="s">
        <v>137</v>
      </c>
      <c r="G44" s="311" t="s">
        <v>137</v>
      </c>
      <c r="H44" s="311"/>
      <c r="I44" s="311"/>
      <c r="J44" s="311"/>
      <c r="K44" s="311"/>
      <c r="L44" s="311"/>
      <c r="M44" s="311"/>
      <c r="N44" s="311"/>
      <c r="O44" s="311"/>
      <c r="P44" s="311"/>
      <c r="Q44" s="311"/>
      <c r="R44" s="311"/>
      <c r="S44" s="311"/>
      <c r="T44" s="311"/>
      <c r="U44" s="311"/>
      <c r="V44" s="311"/>
      <c r="W44" s="311"/>
      <c r="X44" s="311"/>
      <c r="Y44" s="311"/>
      <c r="Z44" s="311"/>
      <c r="AA44" s="311"/>
      <c r="AB44" s="311"/>
      <c r="AC44" s="311"/>
      <c r="AD44" s="311"/>
      <c r="AE44" s="311"/>
      <c r="AF44" s="311"/>
      <c r="AG44" s="311"/>
      <c r="AH44" s="311"/>
      <c r="AI44" s="311"/>
      <c r="AJ44" s="311"/>
      <c r="AK44" s="311"/>
      <c r="AL44" s="311"/>
      <c r="AM44" s="311"/>
      <c r="AN44" s="311"/>
      <c r="AO44" s="311"/>
      <c r="AP44" s="311"/>
      <c r="AQ44" s="311"/>
      <c r="AR44" s="311"/>
      <c r="AS44" s="311"/>
      <c r="AT44" s="311"/>
      <c r="AU44" s="311"/>
      <c r="AV44" s="311"/>
    </row>
    <row r="45" spans="1:48" s="1" customFormat="1" ht="15.6">
      <c r="A45" s="312" t="str">
        <f>'Main Meals'!A45</f>
        <v>3500.102.000.000.402.000.000</v>
      </c>
      <c r="B45" s="312">
        <f>'Main Meals'!B45</f>
        <v>3500</v>
      </c>
      <c r="C45" s="312">
        <f>'Main Meals'!C45</f>
        <v>3500</v>
      </c>
      <c r="D45" s="312" t="str">
        <f>'Main Meals'!D45</f>
        <v xml:space="preserve">Baked Lasagna Bolognese (OLD NOT ACTIVE) </v>
      </c>
      <c r="E45" s="311" t="s">
        <v>137</v>
      </c>
      <c r="F45" s="311" t="s">
        <v>137</v>
      </c>
      <c r="G45" s="311" t="s">
        <v>137</v>
      </c>
      <c r="H45" s="311"/>
      <c r="I45" s="311"/>
      <c r="J45" s="311"/>
      <c r="K45" s="311"/>
      <c r="L45" s="311"/>
      <c r="M45" s="311"/>
      <c r="N45" s="311"/>
      <c r="O45" s="311"/>
      <c r="P45" s="311"/>
      <c r="Q45" s="311"/>
      <c r="R45" s="311"/>
      <c r="S45" s="311"/>
      <c r="T45" s="311"/>
      <c r="U45" s="311"/>
      <c r="V45" s="311"/>
      <c r="W45" s="311"/>
      <c r="X45" s="311"/>
      <c r="Y45" s="311"/>
      <c r="Z45" s="311"/>
      <c r="AA45" s="311"/>
      <c r="AB45" s="311"/>
      <c r="AC45" s="311"/>
      <c r="AD45" s="311"/>
      <c r="AE45" s="311"/>
      <c r="AF45" s="311"/>
      <c r="AG45" s="311"/>
      <c r="AH45" s="311"/>
      <c r="AI45" s="311"/>
      <c r="AJ45" s="311"/>
      <c r="AK45" s="311"/>
      <c r="AL45" s="311"/>
      <c r="AM45" s="311"/>
      <c r="AN45" s="311"/>
      <c r="AO45" s="311"/>
      <c r="AP45" s="311"/>
      <c r="AQ45" s="311"/>
      <c r="AR45" s="311"/>
      <c r="AS45" s="311"/>
      <c r="AT45" s="311"/>
      <c r="AU45" s="311"/>
      <c r="AV45" s="311"/>
    </row>
    <row r="46" spans="1:48" s="1" customFormat="1" ht="15.6">
      <c r="A46" s="312" t="str">
        <f>'Main Meals'!A46</f>
        <v>3600.102.000.000.402.502.000</v>
      </c>
      <c r="B46" s="312">
        <f>'Main Meals'!B46</f>
        <v>3600</v>
      </c>
      <c r="C46" s="312">
        <f>'Main Meals'!C46</f>
        <v>3600</v>
      </c>
      <c r="D46" s="312" t="str">
        <f>'Main Meals'!D46</f>
        <v xml:space="preserve">Creamy Pesto Rigatoni (OLD NOT ACTIVE) </v>
      </c>
      <c r="E46" s="311" t="s">
        <v>137</v>
      </c>
      <c r="F46" s="311" t="s">
        <v>137</v>
      </c>
      <c r="G46" s="311" t="s">
        <v>137</v>
      </c>
      <c r="H46" s="311"/>
      <c r="I46" s="311"/>
      <c r="J46" s="311"/>
      <c r="K46" s="311"/>
      <c r="L46" s="311"/>
      <c r="M46" s="311"/>
      <c r="N46" s="311"/>
      <c r="O46" s="311"/>
      <c r="P46" s="311"/>
      <c r="Q46" s="311"/>
      <c r="R46" s="311"/>
      <c r="S46" s="311"/>
      <c r="T46" s="311"/>
      <c r="U46" s="311"/>
      <c r="V46" s="311"/>
      <c r="W46" s="311"/>
      <c r="X46" s="311"/>
      <c r="Y46" s="311"/>
      <c r="Z46" s="311"/>
      <c r="AA46" s="311"/>
      <c r="AB46" s="311"/>
      <c r="AC46" s="311"/>
      <c r="AD46" s="311"/>
      <c r="AE46" s="311"/>
      <c r="AF46" s="311"/>
      <c r="AG46" s="311"/>
      <c r="AH46" s="311"/>
      <c r="AI46" s="311"/>
      <c r="AJ46" s="311"/>
      <c r="AK46" s="311"/>
      <c r="AL46" s="311"/>
      <c r="AM46" s="311"/>
      <c r="AN46" s="311"/>
      <c r="AO46" s="311"/>
      <c r="AP46" s="311"/>
      <c r="AQ46" s="311"/>
      <c r="AR46" s="311"/>
      <c r="AS46" s="311"/>
      <c r="AT46" s="311"/>
      <c r="AU46" s="311"/>
      <c r="AV46" s="311"/>
    </row>
    <row r="47" spans="1:48" s="1" customFormat="1" ht="15.6">
      <c r="A47" s="312" t="str">
        <f>'Main Meals'!A47</f>
        <v>3700.102.211.000.402.501.000</v>
      </c>
      <c r="B47" s="312">
        <f>'Main Meals'!B47</f>
        <v>3700</v>
      </c>
      <c r="C47" s="312">
        <f>'Main Meals'!C47</f>
        <v>3700</v>
      </c>
      <c r="D47" s="312" t="str">
        <f>'Main Meals'!D47</f>
        <v xml:space="preserve">Three-Spice Turkey Chili (OLD NOT ACTIVE) </v>
      </c>
      <c r="E47" s="311" t="s">
        <v>137</v>
      </c>
      <c r="F47" s="311" t="s">
        <v>137</v>
      </c>
      <c r="G47" s="311" t="s">
        <v>137</v>
      </c>
      <c r="H47" s="311"/>
      <c r="I47" s="311"/>
      <c r="J47" s="311"/>
      <c r="K47" s="311"/>
      <c r="L47" s="311"/>
      <c r="M47" s="311"/>
      <c r="N47" s="311"/>
      <c r="O47" s="311"/>
      <c r="P47" s="311"/>
      <c r="Q47" s="311"/>
      <c r="R47" s="311"/>
      <c r="S47" s="311"/>
      <c r="T47" s="311"/>
      <c r="U47" s="311"/>
      <c r="V47" s="311"/>
      <c r="W47" s="311"/>
      <c r="X47" s="311"/>
      <c r="Y47" s="311"/>
      <c r="Z47" s="311"/>
      <c r="AA47" s="311"/>
      <c r="AB47" s="311"/>
      <c r="AC47" s="311"/>
      <c r="AD47" s="311"/>
      <c r="AE47" s="311"/>
      <c r="AF47" s="311"/>
      <c r="AG47" s="311"/>
      <c r="AH47" s="311"/>
      <c r="AI47" s="311"/>
      <c r="AJ47" s="311"/>
      <c r="AK47" s="311"/>
      <c r="AL47" s="311"/>
      <c r="AM47" s="311"/>
      <c r="AN47" s="311"/>
      <c r="AO47" s="311"/>
      <c r="AP47" s="311"/>
      <c r="AQ47" s="311"/>
      <c r="AR47" s="311"/>
      <c r="AS47" s="311"/>
      <c r="AT47" s="311"/>
      <c r="AU47" s="311"/>
      <c r="AV47" s="311"/>
    </row>
    <row r="48" spans="1:48" s="1" customFormat="1" ht="15.6">
      <c r="A48" s="312" t="str">
        <f>'Main Meals'!A48</f>
        <v>3800.102.211.000.402.000.000</v>
      </c>
      <c r="B48" s="312">
        <f>'Main Meals'!B48</f>
        <v>3800</v>
      </c>
      <c r="C48" s="312">
        <f>'Main Meals'!C48</f>
        <v>3800</v>
      </c>
      <c r="D48" s="312" t="str">
        <f>'Main Meals'!D48</f>
        <v xml:space="preserve">Chicken &amp; Rice Soup (OLD NOT ACTIVE) </v>
      </c>
      <c r="E48" s="311" t="s">
        <v>137</v>
      </c>
      <c r="F48" s="311" t="s">
        <v>137</v>
      </c>
      <c r="G48" s="311" t="s">
        <v>137</v>
      </c>
      <c r="H48" s="311"/>
      <c r="I48" s="311"/>
      <c r="J48" s="311"/>
      <c r="K48" s="311"/>
      <c r="L48" s="311"/>
      <c r="M48" s="311"/>
      <c r="N48" s="311"/>
      <c r="O48" s="311"/>
      <c r="P48" s="311"/>
      <c r="Q48" s="311"/>
      <c r="R48" s="311"/>
      <c r="S48" s="311"/>
      <c r="T48" s="311"/>
      <c r="U48" s="311"/>
      <c r="V48" s="311"/>
      <c r="W48" s="311"/>
      <c r="X48" s="311"/>
      <c r="Y48" s="311"/>
      <c r="Z48" s="311"/>
      <c r="AA48" s="311"/>
      <c r="AB48" s="311"/>
      <c r="AC48" s="311"/>
      <c r="AD48" s="311"/>
      <c r="AE48" s="311"/>
      <c r="AF48" s="311"/>
      <c r="AG48" s="311"/>
      <c r="AH48" s="311"/>
      <c r="AI48" s="311"/>
      <c r="AJ48" s="311"/>
      <c r="AK48" s="311"/>
      <c r="AL48" s="311"/>
      <c r="AM48" s="311"/>
      <c r="AN48" s="311"/>
      <c r="AO48" s="311"/>
      <c r="AP48" s="311"/>
      <c r="AQ48" s="311"/>
      <c r="AR48" s="311"/>
      <c r="AS48" s="311"/>
      <c r="AT48" s="311"/>
      <c r="AU48" s="311"/>
      <c r="AV48" s="311"/>
    </row>
    <row r="49" spans="1:48" s="1" customFormat="1" ht="15.6">
      <c r="A49" s="312" t="str">
        <f>'Main Meals'!A49</f>
        <v>3900.102.211.000.402.000.000</v>
      </c>
      <c r="B49" s="312">
        <f>'Main Meals'!B49</f>
        <v>3900</v>
      </c>
      <c r="C49" s="312">
        <f>'Main Meals'!C49</f>
        <v>3900</v>
      </c>
      <c r="D49" s="312" t="str">
        <f>'Main Meals'!D49</f>
        <v xml:space="preserve">New England Cod Chowder (OLD NOT ACTIVE) </v>
      </c>
      <c r="E49" s="311" t="s">
        <v>137</v>
      </c>
      <c r="F49" s="311" t="s">
        <v>137</v>
      </c>
      <c r="G49" s="311" t="s">
        <v>137</v>
      </c>
      <c r="H49" s="311"/>
      <c r="I49" s="311"/>
      <c r="J49" s="311"/>
      <c r="K49" s="311"/>
      <c r="L49" s="311"/>
      <c r="M49" s="311"/>
      <c r="N49" s="311"/>
      <c r="O49" s="311"/>
      <c r="P49" s="311"/>
      <c r="Q49" s="311"/>
      <c r="R49" s="311"/>
      <c r="S49" s="311"/>
      <c r="T49" s="311"/>
      <c r="U49" s="311"/>
      <c r="V49" s="311"/>
      <c r="W49" s="311"/>
      <c r="X49" s="311"/>
      <c r="Y49" s="311"/>
      <c r="Z49" s="311"/>
      <c r="AA49" s="311"/>
      <c r="AB49" s="311"/>
      <c r="AC49" s="311"/>
      <c r="AD49" s="311"/>
      <c r="AE49" s="311"/>
      <c r="AF49" s="311"/>
      <c r="AG49" s="311"/>
      <c r="AH49" s="311"/>
      <c r="AI49" s="311"/>
      <c r="AJ49" s="311"/>
      <c r="AK49" s="311"/>
      <c r="AL49" s="311"/>
      <c r="AM49" s="311"/>
      <c r="AN49" s="311"/>
      <c r="AO49" s="311"/>
      <c r="AP49" s="311"/>
      <c r="AQ49" s="311"/>
      <c r="AR49" s="311"/>
      <c r="AS49" s="311"/>
      <c r="AT49" s="311"/>
      <c r="AU49" s="311"/>
      <c r="AV49" s="311"/>
    </row>
    <row r="50" spans="1:48" s="1" customFormat="1" ht="15.6">
      <c r="A50" s="312" t="str">
        <f>'Main Meals'!A50</f>
        <v>4000.102.211.000.402.000.000</v>
      </c>
      <c r="B50" s="312">
        <f>'Main Meals'!B50</f>
        <v>4000</v>
      </c>
      <c r="C50" s="312">
        <f>'Main Meals'!C50</f>
        <v>4000</v>
      </c>
      <c r="D50" s="312" t="str">
        <f>'Main Meals'!D50</f>
        <v xml:space="preserve">Carrot Ginger Soup (OLD NOT ACTIVE) </v>
      </c>
      <c r="E50" s="311" t="s">
        <v>137</v>
      </c>
      <c r="F50" s="311" t="s">
        <v>137</v>
      </c>
      <c r="G50" s="311" t="s">
        <v>137</v>
      </c>
      <c r="H50" s="311"/>
      <c r="I50" s="311"/>
      <c r="J50" s="311"/>
      <c r="K50" s="311"/>
      <c r="L50" s="311"/>
      <c r="M50" s="311"/>
      <c r="N50" s="311"/>
      <c r="O50" s="311"/>
      <c r="P50" s="311"/>
      <c r="Q50" s="311"/>
      <c r="R50" s="311"/>
      <c r="S50" s="311"/>
      <c r="T50" s="311"/>
      <c r="U50" s="311"/>
      <c r="V50" s="311"/>
      <c r="W50" s="311"/>
      <c r="X50" s="311"/>
      <c r="Y50" s="311"/>
      <c r="Z50" s="311"/>
      <c r="AA50" s="311"/>
      <c r="AB50" s="311"/>
      <c r="AC50" s="311"/>
      <c r="AD50" s="311"/>
      <c r="AE50" s="311"/>
      <c r="AF50" s="311"/>
      <c r="AG50" s="311"/>
      <c r="AH50" s="311"/>
      <c r="AI50" s="311"/>
      <c r="AJ50" s="311"/>
      <c r="AK50" s="311"/>
      <c r="AL50" s="311"/>
      <c r="AM50" s="311"/>
      <c r="AN50" s="311"/>
      <c r="AO50" s="311"/>
      <c r="AP50" s="311"/>
      <c r="AQ50" s="311"/>
      <c r="AR50" s="311"/>
      <c r="AS50" s="311"/>
      <c r="AT50" s="311"/>
      <c r="AU50" s="311"/>
      <c r="AV50" s="311"/>
    </row>
    <row r="51" spans="1:48" s="1" customFormat="1" ht="15.6">
      <c r="A51" s="312" t="str">
        <f>'Main Meals'!A51</f>
        <v>4101.000.000.000.000.000.000</v>
      </c>
      <c r="B51" s="312">
        <f>'Main Meals'!B51</f>
        <v>4100</v>
      </c>
      <c r="C51" s="312">
        <f>'Main Meals'!C51</f>
        <v>4101</v>
      </c>
      <c r="D51" s="312" t="str">
        <f>'Main Meals'!D51</f>
        <v>Sesame Ponzu Soba Noodles (Veggie)</v>
      </c>
      <c r="E51" s="311" t="s">
        <v>1564</v>
      </c>
      <c r="F51" s="311" t="s">
        <v>1565</v>
      </c>
      <c r="G51" s="311" t="s">
        <v>1570</v>
      </c>
      <c r="H51" s="311"/>
      <c r="I51" s="311"/>
      <c r="J51" s="311"/>
      <c r="K51" s="311"/>
      <c r="L51" s="311"/>
      <c r="M51" s="311"/>
      <c r="N51" s="311"/>
      <c r="O51" s="311"/>
      <c r="P51" s="311"/>
      <c r="Q51" s="311"/>
      <c r="R51" s="311"/>
      <c r="S51" s="311"/>
      <c r="T51" s="311"/>
      <c r="U51" s="311"/>
      <c r="V51" s="311"/>
      <c r="W51" s="311"/>
      <c r="X51" s="311"/>
      <c r="Y51" s="311"/>
      <c r="Z51" s="311"/>
      <c r="AA51" s="311"/>
      <c r="AB51" s="311"/>
      <c r="AC51" s="311"/>
      <c r="AD51" s="311"/>
      <c r="AE51" s="311"/>
      <c r="AF51" s="311"/>
      <c r="AG51" s="311"/>
      <c r="AH51" s="311"/>
      <c r="AI51" s="311"/>
      <c r="AJ51" s="311"/>
      <c r="AK51" s="311"/>
      <c r="AL51" s="311"/>
      <c r="AM51" s="311"/>
      <c r="AN51" s="311"/>
      <c r="AO51" s="311"/>
      <c r="AP51" s="311"/>
      <c r="AQ51" s="311"/>
      <c r="AR51" s="311"/>
      <c r="AS51" s="311"/>
      <c r="AT51" s="311"/>
      <c r="AU51" s="311"/>
      <c r="AV51" s="311"/>
    </row>
    <row r="52" spans="1:48" s="1" customFormat="1" ht="15.6">
      <c r="A52" s="312" t="str">
        <f>'Main Meals'!A52</f>
        <v>4102.000.000.000.000.000.000</v>
      </c>
      <c r="B52" s="312">
        <f>'Main Meals'!B52</f>
        <v>4100</v>
      </c>
      <c r="C52" s="312">
        <f>'Main Meals'!C52</f>
        <v>4102</v>
      </c>
      <c r="D52" s="312" t="str">
        <f>'Main Meals'!D52</f>
        <v>Sesame Ponzu Soba Noodles (Tofu)</v>
      </c>
      <c r="E52" s="311" t="s">
        <v>1564</v>
      </c>
      <c r="F52" s="311" t="s">
        <v>1565</v>
      </c>
      <c r="G52" s="311" t="s">
        <v>1570</v>
      </c>
      <c r="H52" s="311"/>
      <c r="I52" s="311"/>
      <c r="J52" s="311"/>
      <c r="K52" s="311"/>
      <c r="L52" s="311"/>
      <c r="M52" s="311"/>
      <c r="N52" s="311"/>
      <c r="O52" s="311"/>
      <c r="P52" s="311"/>
      <c r="Q52" s="311"/>
      <c r="R52" s="311"/>
      <c r="S52" s="311"/>
      <c r="T52" s="311"/>
      <c r="U52" s="311"/>
      <c r="V52" s="311"/>
      <c r="W52" s="311"/>
      <c r="X52" s="311"/>
      <c r="Y52" s="311"/>
      <c r="Z52" s="311"/>
      <c r="AA52" s="311"/>
      <c r="AB52" s="311"/>
      <c r="AC52" s="311"/>
      <c r="AD52" s="311"/>
      <c r="AE52" s="311"/>
      <c r="AF52" s="311"/>
      <c r="AG52" s="311"/>
      <c r="AH52" s="311"/>
      <c r="AI52" s="311"/>
      <c r="AJ52" s="311"/>
      <c r="AK52" s="311"/>
      <c r="AL52" s="311"/>
      <c r="AM52" s="311"/>
      <c r="AN52" s="311"/>
      <c r="AO52" s="311"/>
      <c r="AP52" s="311"/>
      <c r="AQ52" s="311"/>
      <c r="AR52" s="311"/>
      <c r="AS52" s="311"/>
      <c r="AT52" s="311"/>
      <c r="AU52" s="311"/>
      <c r="AV52" s="311"/>
    </row>
    <row r="53" spans="1:48" s="1" customFormat="1" ht="15.6">
      <c r="A53" s="312" t="str">
        <f>'Main Meals'!A53</f>
        <v>4103.000.000.000.000.000.000</v>
      </c>
      <c r="B53" s="312">
        <f>'Main Meals'!B53</f>
        <v>4100</v>
      </c>
      <c r="C53" s="312">
        <f>'Main Meals'!C53</f>
        <v>4103</v>
      </c>
      <c r="D53" s="312" t="str">
        <f>'Main Meals'!D53</f>
        <v>Sesame Ponzu Soba Noodles (Shrimp)</v>
      </c>
      <c r="E53" s="311" t="s">
        <v>1564</v>
      </c>
      <c r="F53" s="311" t="s">
        <v>1565</v>
      </c>
      <c r="G53" s="311" t="s">
        <v>1570</v>
      </c>
      <c r="H53" s="311"/>
      <c r="I53" s="311"/>
      <c r="J53" s="311"/>
      <c r="K53" s="311"/>
      <c r="L53" s="311"/>
      <c r="M53" s="311"/>
      <c r="N53" s="311"/>
      <c r="O53" s="311"/>
      <c r="P53" s="311"/>
      <c r="Q53" s="311"/>
      <c r="R53" s="311"/>
      <c r="S53" s="311"/>
      <c r="T53" s="311"/>
      <c r="U53" s="311"/>
      <c r="V53" s="311"/>
      <c r="W53" s="311"/>
      <c r="X53" s="311"/>
      <c r="Y53" s="311"/>
      <c r="Z53" s="311"/>
      <c r="AA53" s="311"/>
      <c r="AB53" s="311"/>
      <c r="AC53" s="311"/>
      <c r="AD53" s="311"/>
      <c r="AE53" s="311"/>
      <c r="AF53" s="311"/>
      <c r="AG53" s="311"/>
      <c r="AH53" s="311"/>
      <c r="AI53" s="311"/>
      <c r="AJ53" s="311"/>
      <c r="AK53" s="311"/>
      <c r="AL53" s="311"/>
      <c r="AM53" s="311"/>
      <c r="AN53" s="311"/>
      <c r="AO53" s="311"/>
      <c r="AP53" s="311"/>
      <c r="AQ53" s="311"/>
      <c r="AR53" s="311"/>
      <c r="AS53" s="311"/>
      <c r="AT53" s="311"/>
      <c r="AU53" s="311"/>
      <c r="AV53" s="311"/>
    </row>
    <row r="54" spans="1:48" s="1" customFormat="1" ht="15.6">
      <c r="A54" s="312" t="str">
        <f>'Main Meals'!A54</f>
        <v>4104.000.000.000.000.000.000</v>
      </c>
      <c r="B54" s="312">
        <f>'Main Meals'!B54</f>
        <v>4100</v>
      </c>
      <c r="C54" s="312">
        <f>'Main Meals'!C54</f>
        <v>4104</v>
      </c>
      <c r="D54" s="312" t="str">
        <f>'Main Meals'!D54</f>
        <v>Sesame Ponzu Soba Noodles (Beef)</v>
      </c>
      <c r="E54" s="311" t="s">
        <v>1564</v>
      </c>
      <c r="F54" s="311" t="s">
        <v>1565</v>
      </c>
      <c r="G54" s="311" t="s">
        <v>1570</v>
      </c>
      <c r="H54" s="311"/>
      <c r="I54" s="311"/>
      <c r="J54" s="311"/>
      <c r="K54" s="311"/>
      <c r="L54" s="311"/>
      <c r="M54" s="311"/>
      <c r="N54" s="311"/>
      <c r="O54" s="311"/>
      <c r="P54" s="311"/>
      <c r="Q54" s="311"/>
      <c r="R54" s="311"/>
      <c r="S54" s="311"/>
      <c r="T54" s="311"/>
      <c r="U54" s="311"/>
      <c r="V54" s="311"/>
      <c r="W54" s="311"/>
      <c r="X54" s="311"/>
      <c r="Y54" s="311"/>
      <c r="Z54" s="311"/>
      <c r="AA54" s="311"/>
      <c r="AB54" s="311"/>
      <c r="AC54" s="311"/>
      <c r="AD54" s="311"/>
      <c r="AE54" s="311"/>
      <c r="AF54" s="311"/>
      <c r="AG54" s="311"/>
      <c r="AH54" s="311"/>
      <c r="AI54" s="311"/>
      <c r="AJ54" s="311"/>
      <c r="AK54" s="311"/>
      <c r="AL54" s="311"/>
      <c r="AM54" s="311"/>
      <c r="AN54" s="311"/>
      <c r="AO54" s="311"/>
      <c r="AP54" s="311"/>
      <c r="AQ54" s="311"/>
      <c r="AR54" s="311"/>
      <c r="AS54" s="311"/>
      <c r="AT54" s="311"/>
      <c r="AU54" s="311"/>
      <c r="AV54" s="311"/>
    </row>
    <row r="55" spans="1:48" s="6" customFormat="1" ht="15.6">
      <c r="A55" s="312" t="str">
        <f>'Main Meals'!A55</f>
        <v>4200.112.000.000.000.000.000</v>
      </c>
      <c r="B55" s="312">
        <f>'Main Meals'!B55</f>
        <v>4200</v>
      </c>
      <c r="C55" s="312">
        <f>'Main Meals'!C55</f>
        <v>4200</v>
      </c>
      <c r="D55" s="312" t="str">
        <f>'Main Meals'!D55</f>
        <v>Roasted Lamb (Lamb)</v>
      </c>
      <c r="E55" s="311" t="s">
        <v>137</v>
      </c>
      <c r="F55" s="311" t="s">
        <v>137</v>
      </c>
      <c r="G55" s="311" t="s">
        <v>137</v>
      </c>
      <c r="H55" s="311"/>
      <c r="I55" s="311"/>
      <c r="J55" s="311"/>
      <c r="K55" s="311"/>
      <c r="L55" s="311"/>
      <c r="M55" s="311"/>
      <c r="N55" s="311"/>
      <c r="O55" s="311"/>
      <c r="P55" s="311"/>
      <c r="Q55" s="311"/>
      <c r="R55" s="311"/>
      <c r="S55" s="311"/>
      <c r="T55" s="311"/>
      <c r="U55" s="311"/>
      <c r="V55" s="311"/>
      <c r="W55" s="311"/>
      <c r="X55" s="311"/>
      <c r="Y55" s="311"/>
      <c r="Z55" s="311"/>
      <c r="AA55" s="311"/>
      <c r="AB55" s="311"/>
      <c r="AC55" s="311"/>
      <c r="AD55" s="311"/>
      <c r="AE55" s="311"/>
      <c r="AF55" s="311"/>
      <c r="AG55" s="311"/>
      <c r="AH55" s="311"/>
      <c r="AI55" s="311"/>
      <c r="AJ55" s="311"/>
      <c r="AK55" s="311"/>
      <c r="AL55" s="311"/>
      <c r="AM55" s="311"/>
      <c r="AN55" s="311"/>
      <c r="AO55" s="311"/>
      <c r="AP55" s="311"/>
      <c r="AQ55" s="311"/>
      <c r="AR55" s="311"/>
      <c r="AS55" s="311"/>
      <c r="AT55" s="311"/>
      <c r="AU55" s="311"/>
      <c r="AV55" s="311"/>
    </row>
    <row r="56" spans="1:48" s="1" customFormat="1" ht="15.6">
      <c r="A56" s="312" t="str">
        <f>'Main Meals'!A56</f>
        <v>4300.000.000.000.000.503.000</v>
      </c>
      <c r="B56" s="312">
        <f>'Main Meals'!B56</f>
        <v>4300</v>
      </c>
      <c r="C56" s="312">
        <f>'Main Meals'!C56</f>
        <v>4300</v>
      </c>
      <c r="D56" s="312" t="str">
        <f>'Main Meals'!D56</f>
        <v xml:space="preserve">Tierra Salad (OLD NOT ACTIVE) </v>
      </c>
      <c r="E56" s="311" t="s">
        <v>137</v>
      </c>
      <c r="F56" s="311" t="s">
        <v>137</v>
      </c>
      <c r="G56" s="311" t="s">
        <v>137</v>
      </c>
      <c r="H56" s="311"/>
      <c r="I56" s="311"/>
      <c r="J56" s="311"/>
      <c r="K56" s="311"/>
      <c r="L56" s="311"/>
      <c r="M56" s="311"/>
      <c r="N56" s="311"/>
      <c r="O56" s="311"/>
      <c r="P56" s="311"/>
      <c r="Q56" s="311"/>
      <c r="R56" s="311"/>
      <c r="S56" s="311"/>
      <c r="T56" s="311"/>
      <c r="U56" s="311"/>
      <c r="V56" s="311"/>
      <c r="W56" s="311"/>
      <c r="X56" s="311"/>
      <c r="Y56" s="311"/>
      <c r="Z56" s="311"/>
      <c r="AA56" s="311"/>
      <c r="AB56" s="311"/>
      <c r="AC56" s="311"/>
      <c r="AD56" s="311"/>
      <c r="AE56" s="311"/>
      <c r="AF56" s="311"/>
      <c r="AG56" s="311"/>
      <c r="AH56" s="311"/>
      <c r="AI56" s="311"/>
      <c r="AJ56" s="311"/>
      <c r="AK56" s="311"/>
      <c r="AL56" s="311"/>
      <c r="AM56" s="311"/>
      <c r="AN56" s="311"/>
      <c r="AO56" s="311"/>
      <c r="AP56" s="311"/>
      <c r="AQ56" s="311"/>
      <c r="AR56" s="311"/>
      <c r="AS56" s="311"/>
      <c r="AT56" s="311"/>
      <c r="AU56" s="311"/>
      <c r="AV56" s="311"/>
    </row>
    <row r="57" spans="1:48" s="1" customFormat="1" ht="15.6">
      <c r="A57" s="312" t="str">
        <f>'Main Meals'!A57</f>
        <v>4401.000.208.000.403.000.000</v>
      </c>
      <c r="B57" s="312">
        <f>'Main Meals'!B57</f>
        <v>4400</v>
      </c>
      <c r="C57" s="312">
        <f>'Main Meals'!C57</f>
        <v>4401</v>
      </c>
      <c r="D57" s="312" t="str">
        <f>'Main Meals'!D57</f>
        <v>Alambre (Tofu)</v>
      </c>
      <c r="E57" s="311" t="s">
        <v>137</v>
      </c>
      <c r="F57" s="311" t="s">
        <v>137</v>
      </c>
      <c r="G57" s="311" t="s">
        <v>137</v>
      </c>
      <c r="H57" s="311"/>
      <c r="I57" s="311"/>
      <c r="J57" s="311"/>
      <c r="K57" s="311"/>
      <c r="L57" s="311"/>
      <c r="M57" s="311"/>
      <c r="N57" s="311"/>
      <c r="O57" s="311"/>
      <c r="P57" s="311"/>
      <c r="Q57" s="311"/>
      <c r="R57" s="311"/>
      <c r="S57" s="311"/>
      <c r="T57" s="311"/>
      <c r="U57" s="311"/>
      <c r="V57" s="311"/>
      <c r="W57" s="311"/>
      <c r="X57" s="311"/>
      <c r="Y57" s="311"/>
      <c r="Z57" s="311"/>
      <c r="AA57" s="311"/>
      <c r="AB57" s="311"/>
      <c r="AC57" s="311"/>
      <c r="AD57" s="311"/>
      <c r="AE57" s="311"/>
      <c r="AF57" s="311"/>
      <c r="AG57" s="311"/>
      <c r="AH57" s="311"/>
      <c r="AI57" s="311"/>
      <c r="AJ57" s="311"/>
      <c r="AK57" s="311"/>
      <c r="AL57" s="311"/>
      <c r="AM57" s="311"/>
      <c r="AN57" s="311"/>
      <c r="AO57" s="311"/>
      <c r="AP57" s="311"/>
      <c r="AQ57" s="311"/>
      <c r="AR57" s="311"/>
      <c r="AS57" s="311"/>
      <c r="AT57" s="311"/>
      <c r="AU57" s="311"/>
      <c r="AV57" s="311"/>
    </row>
    <row r="58" spans="1:48" s="1" customFormat="1" ht="15.6">
      <c r="A58" s="312" t="str">
        <f>'Main Meals'!A58</f>
        <v>4402.000.208.000.403.000.000</v>
      </c>
      <c r="B58" s="312">
        <f>'Main Meals'!B58</f>
        <v>4400</v>
      </c>
      <c r="C58" s="312">
        <f>'Main Meals'!C58</f>
        <v>4402</v>
      </c>
      <c r="D58" s="312" t="str">
        <f>'Main Meals'!D58</f>
        <v>Alambre (Chicken)</v>
      </c>
      <c r="E58" s="311" t="s">
        <v>137</v>
      </c>
      <c r="F58" s="311" t="s">
        <v>137</v>
      </c>
      <c r="G58" s="311" t="s">
        <v>137</v>
      </c>
      <c r="H58" s="311"/>
      <c r="I58" s="311"/>
      <c r="J58" s="311"/>
      <c r="K58" s="311"/>
      <c r="L58" s="311"/>
      <c r="M58" s="311"/>
      <c r="N58" s="311"/>
      <c r="O58" s="311"/>
      <c r="P58" s="311"/>
      <c r="Q58" s="311"/>
      <c r="R58" s="311"/>
      <c r="S58" s="311"/>
      <c r="T58" s="311"/>
      <c r="U58" s="311"/>
      <c r="V58" s="311"/>
      <c r="W58" s="311"/>
      <c r="X58" s="311"/>
      <c r="Y58" s="311"/>
      <c r="Z58" s="311"/>
      <c r="AA58" s="311"/>
      <c r="AB58" s="311"/>
      <c r="AC58" s="311"/>
      <c r="AD58" s="311"/>
      <c r="AE58" s="311"/>
      <c r="AF58" s="311"/>
      <c r="AG58" s="311"/>
      <c r="AH58" s="311"/>
      <c r="AI58" s="311"/>
      <c r="AJ58" s="311"/>
      <c r="AK58" s="311"/>
      <c r="AL58" s="311"/>
      <c r="AM58" s="311"/>
      <c r="AN58" s="311"/>
      <c r="AO58" s="311"/>
      <c r="AP58" s="311"/>
      <c r="AQ58" s="311"/>
      <c r="AR58" s="311"/>
      <c r="AS58" s="311"/>
      <c r="AT58" s="311"/>
      <c r="AU58" s="311"/>
      <c r="AV58" s="311"/>
    </row>
    <row r="59" spans="1:48" s="1" customFormat="1" ht="15.6">
      <c r="A59" s="312" t="str">
        <f>'Main Meals'!A59</f>
        <v>4403.000.208.000.403.000.000</v>
      </c>
      <c r="B59" s="312">
        <f>'Main Meals'!B59</f>
        <v>4400</v>
      </c>
      <c r="C59" s="312">
        <f>'Main Meals'!C59</f>
        <v>4403</v>
      </c>
      <c r="D59" s="312" t="str">
        <f>'Main Meals'!D59</f>
        <v>Alambre (Beef)</v>
      </c>
      <c r="E59" s="311" t="s">
        <v>137</v>
      </c>
      <c r="F59" s="311" t="s">
        <v>137</v>
      </c>
      <c r="G59" s="311" t="s">
        <v>137</v>
      </c>
      <c r="H59" s="311"/>
      <c r="I59" s="311"/>
      <c r="J59" s="311"/>
      <c r="K59" s="311"/>
      <c r="L59" s="311"/>
      <c r="M59" s="311"/>
      <c r="N59" s="311"/>
      <c r="O59" s="311"/>
      <c r="P59" s="311"/>
      <c r="Q59" s="311"/>
      <c r="R59" s="311"/>
      <c r="S59" s="311"/>
      <c r="T59" s="311"/>
      <c r="U59" s="311"/>
      <c r="V59" s="311"/>
      <c r="W59" s="311"/>
      <c r="X59" s="311"/>
      <c r="Y59" s="311"/>
      <c r="Z59" s="311"/>
      <c r="AA59" s="311"/>
      <c r="AB59" s="311"/>
      <c r="AC59" s="311"/>
      <c r="AD59" s="311"/>
      <c r="AE59" s="311"/>
      <c r="AF59" s="311"/>
      <c r="AG59" s="311"/>
      <c r="AH59" s="311"/>
      <c r="AI59" s="311"/>
      <c r="AJ59" s="311"/>
      <c r="AK59" s="311"/>
      <c r="AL59" s="311"/>
      <c r="AM59" s="311"/>
      <c r="AN59" s="311"/>
      <c r="AO59" s="311"/>
      <c r="AP59" s="311"/>
      <c r="AQ59" s="311"/>
      <c r="AR59" s="311"/>
      <c r="AS59" s="311"/>
      <c r="AT59" s="311"/>
      <c r="AU59" s="311"/>
      <c r="AV59" s="311"/>
    </row>
    <row r="60" spans="1:48" s="1" customFormat="1" ht="15.6">
      <c r="A60" s="312" t="str">
        <f>'Main Meals'!A60</f>
        <v>4501.000.000.000.000.000.000</v>
      </c>
      <c r="B60" s="312">
        <f>'Main Meals'!B60</f>
        <v>4500</v>
      </c>
      <c r="C60" s="312">
        <f>'Main Meals'!C60</f>
        <v>4501</v>
      </c>
      <c r="D60" s="312" t="str">
        <f>'Main Meals'!D60</f>
        <v>Casablanca Bowl (OLD NOT ACTIVE) (Veggie)</v>
      </c>
      <c r="E60" s="311" t="s">
        <v>137</v>
      </c>
      <c r="F60" s="311" t="s">
        <v>137</v>
      </c>
      <c r="G60" s="311" t="s">
        <v>137</v>
      </c>
      <c r="H60" s="311"/>
      <c r="I60" s="311"/>
      <c r="J60" s="311"/>
      <c r="K60" s="311"/>
      <c r="L60" s="311"/>
      <c r="M60" s="311"/>
      <c r="N60" s="311"/>
      <c r="O60" s="311"/>
      <c r="P60" s="311"/>
      <c r="Q60" s="311"/>
      <c r="R60" s="311"/>
      <c r="S60" s="311"/>
      <c r="T60" s="311"/>
      <c r="U60" s="311"/>
      <c r="V60" s="311"/>
      <c r="W60" s="311"/>
      <c r="X60" s="311"/>
      <c r="Y60" s="311"/>
      <c r="Z60" s="311"/>
      <c r="AA60" s="311"/>
      <c r="AB60" s="311"/>
      <c r="AC60" s="311"/>
      <c r="AD60" s="311"/>
      <c r="AE60" s="311"/>
      <c r="AF60" s="311"/>
      <c r="AG60" s="311"/>
      <c r="AH60" s="311"/>
      <c r="AI60" s="311"/>
      <c r="AJ60" s="311"/>
      <c r="AK60" s="311"/>
      <c r="AL60" s="311"/>
      <c r="AM60" s="311"/>
      <c r="AN60" s="311"/>
      <c r="AO60" s="311"/>
      <c r="AP60" s="311"/>
      <c r="AQ60" s="311"/>
      <c r="AR60" s="311"/>
      <c r="AS60" s="311"/>
      <c r="AT60" s="311"/>
      <c r="AU60" s="311"/>
      <c r="AV60" s="311"/>
    </row>
    <row r="61" spans="1:48" s="1" customFormat="1" ht="15.6">
      <c r="A61" s="312" t="str">
        <f>'Main Meals'!A61</f>
        <v>4502.000.000.000.000.000.000</v>
      </c>
      <c r="B61" s="312">
        <f>'Main Meals'!B61</f>
        <v>4500</v>
      </c>
      <c r="C61" s="312">
        <f>'Main Meals'!C61</f>
        <v>4502</v>
      </c>
      <c r="D61" s="312" t="str">
        <f>'Main Meals'!D61</f>
        <v>Casablanca Bowl (OLD NOT ACTIVE) (Chicken)</v>
      </c>
      <c r="E61" s="311" t="s">
        <v>137</v>
      </c>
      <c r="F61" s="311" t="s">
        <v>137</v>
      </c>
      <c r="G61" s="311" t="s">
        <v>137</v>
      </c>
      <c r="H61" s="311"/>
      <c r="I61" s="311"/>
      <c r="J61" s="311"/>
      <c r="K61" s="311"/>
      <c r="L61" s="311"/>
      <c r="M61" s="311"/>
      <c r="N61" s="311"/>
      <c r="O61" s="311"/>
      <c r="P61" s="311"/>
      <c r="Q61" s="311"/>
      <c r="R61" s="311"/>
      <c r="S61" s="311"/>
      <c r="T61" s="311"/>
      <c r="U61" s="311"/>
      <c r="V61" s="311"/>
      <c r="W61" s="311"/>
      <c r="X61" s="311"/>
      <c r="Y61" s="311"/>
      <c r="Z61" s="311"/>
      <c r="AA61" s="311"/>
      <c r="AB61" s="311"/>
      <c r="AC61" s="311"/>
      <c r="AD61" s="311"/>
      <c r="AE61" s="311"/>
      <c r="AF61" s="311"/>
      <c r="AG61" s="311"/>
      <c r="AH61" s="311"/>
      <c r="AI61" s="311"/>
      <c r="AJ61" s="311"/>
      <c r="AK61" s="311"/>
      <c r="AL61" s="311"/>
      <c r="AM61" s="311"/>
      <c r="AN61" s="311"/>
      <c r="AO61" s="311"/>
      <c r="AP61" s="311"/>
      <c r="AQ61" s="311"/>
      <c r="AR61" s="311"/>
      <c r="AS61" s="311"/>
      <c r="AT61" s="311"/>
      <c r="AU61" s="311"/>
      <c r="AV61" s="311"/>
    </row>
    <row r="62" spans="1:48" s="1" customFormat="1" ht="15.6">
      <c r="A62" s="312" t="str">
        <f>'Main Meals'!A62</f>
        <v>4601.127.128.000.000.000.000</v>
      </c>
      <c r="B62" s="312">
        <f>'Main Meals'!B62</f>
        <v>4600</v>
      </c>
      <c r="C62" s="312">
        <f>'Main Meals'!C62</f>
        <v>4601</v>
      </c>
      <c r="D62" s="312" t="str">
        <f>'Main Meals'!D62</f>
        <v>Mediterranean Salad (Veggie)</v>
      </c>
      <c r="E62" s="311" t="s">
        <v>1572</v>
      </c>
      <c r="F62" s="311" t="s">
        <v>1572</v>
      </c>
      <c r="G62" s="311" t="s">
        <v>1568</v>
      </c>
      <c r="H62" s="311"/>
      <c r="I62" s="311"/>
      <c r="J62" s="311"/>
      <c r="K62" s="311"/>
      <c r="L62" s="311"/>
      <c r="M62" s="311"/>
      <c r="N62" s="311"/>
      <c r="O62" s="311"/>
      <c r="P62" s="311"/>
      <c r="Q62" s="311"/>
      <c r="R62" s="311"/>
      <c r="S62" s="311"/>
      <c r="T62" s="311"/>
      <c r="U62" s="311"/>
      <c r="V62" s="311"/>
      <c r="W62" s="311"/>
      <c r="X62" s="311"/>
      <c r="Y62" s="311"/>
      <c r="Z62" s="311"/>
      <c r="AA62" s="311"/>
      <c r="AB62" s="311"/>
      <c r="AC62" s="311"/>
      <c r="AD62" s="311"/>
      <c r="AE62" s="311"/>
      <c r="AF62" s="311"/>
      <c r="AG62" s="311"/>
      <c r="AH62" s="311"/>
      <c r="AI62" s="311"/>
      <c r="AJ62" s="311"/>
      <c r="AK62" s="311"/>
      <c r="AL62" s="311"/>
      <c r="AM62" s="311"/>
      <c r="AN62" s="311"/>
      <c r="AO62" s="311"/>
      <c r="AP62" s="311"/>
      <c r="AQ62" s="311"/>
      <c r="AR62" s="311"/>
      <c r="AS62" s="311"/>
      <c r="AT62" s="311"/>
      <c r="AU62" s="311"/>
      <c r="AV62" s="311"/>
    </row>
    <row r="63" spans="1:48" s="1" customFormat="1" ht="15.6">
      <c r="A63" s="312" t="str">
        <f>'Main Meals'!A63</f>
        <v>4602.127.128.000.000.000.000</v>
      </c>
      <c r="B63" s="312">
        <f>'Main Meals'!B63</f>
        <v>4600</v>
      </c>
      <c r="C63" s="312">
        <f>'Main Meals'!C63</f>
        <v>4602</v>
      </c>
      <c r="D63" s="312" t="str">
        <f>'Main Meals'!D63</f>
        <v>Mediterranean Salad (Chicken)</v>
      </c>
      <c r="E63" s="311" t="s">
        <v>1572</v>
      </c>
      <c r="F63" s="311" t="s">
        <v>1572</v>
      </c>
      <c r="G63" s="311" t="s">
        <v>1568</v>
      </c>
      <c r="H63" s="311"/>
      <c r="I63" s="311"/>
      <c r="J63" s="311"/>
      <c r="K63" s="311"/>
      <c r="L63" s="311"/>
      <c r="M63" s="311"/>
      <c r="N63" s="311"/>
      <c r="O63" s="311"/>
      <c r="P63" s="311"/>
      <c r="Q63" s="311"/>
      <c r="R63" s="311"/>
      <c r="S63" s="311"/>
      <c r="T63" s="311"/>
      <c r="U63" s="311"/>
      <c r="V63" s="311"/>
      <c r="W63" s="311"/>
      <c r="X63" s="311"/>
      <c r="Y63" s="311"/>
      <c r="Z63" s="311"/>
      <c r="AA63" s="311"/>
      <c r="AB63" s="311"/>
      <c r="AC63" s="311"/>
      <c r="AD63" s="311"/>
      <c r="AE63" s="311"/>
      <c r="AF63" s="311"/>
      <c r="AG63" s="311"/>
      <c r="AH63" s="311"/>
      <c r="AI63" s="311"/>
      <c r="AJ63" s="311"/>
      <c r="AK63" s="311"/>
      <c r="AL63" s="311"/>
      <c r="AM63" s="311"/>
      <c r="AN63" s="311"/>
      <c r="AO63" s="311"/>
      <c r="AP63" s="311"/>
      <c r="AQ63" s="311"/>
      <c r="AR63" s="311"/>
      <c r="AS63" s="311"/>
      <c r="AT63" s="311"/>
      <c r="AU63" s="311"/>
      <c r="AV63" s="311"/>
    </row>
    <row r="64" spans="1:48" s="1" customFormat="1" ht="15.6">
      <c r="A64" s="312" t="str">
        <f>'Main Meals'!A64</f>
        <v>4603.127.128.000.000.000.000</v>
      </c>
      <c r="B64" s="312">
        <f>'Main Meals'!B64</f>
        <v>4600</v>
      </c>
      <c r="C64" s="312">
        <f>'Main Meals'!C64</f>
        <v>4603</v>
      </c>
      <c r="D64" s="312" t="str">
        <f>'Main Meals'!D64</f>
        <v>Mediterranean Salad (Beef)</v>
      </c>
      <c r="E64" s="311" t="s">
        <v>1572</v>
      </c>
      <c r="F64" s="311" t="s">
        <v>1572</v>
      </c>
      <c r="G64" s="311" t="s">
        <v>1568</v>
      </c>
      <c r="H64" s="311"/>
      <c r="I64" s="311"/>
      <c r="J64" s="311"/>
      <c r="K64" s="311"/>
      <c r="L64" s="311"/>
      <c r="M64" s="311"/>
      <c r="N64" s="311"/>
      <c r="O64" s="311"/>
      <c r="P64" s="311"/>
      <c r="Q64" s="311"/>
      <c r="R64" s="311"/>
      <c r="S64" s="311"/>
      <c r="T64" s="311"/>
      <c r="U64" s="311"/>
      <c r="V64" s="311"/>
      <c r="W64" s="311"/>
      <c r="X64" s="311"/>
      <c r="Y64" s="311"/>
      <c r="Z64" s="311"/>
      <c r="AA64" s="311"/>
      <c r="AB64" s="311"/>
      <c r="AC64" s="311"/>
      <c r="AD64" s="311"/>
      <c r="AE64" s="311"/>
      <c r="AF64" s="311"/>
      <c r="AG64" s="311"/>
      <c r="AH64" s="311"/>
      <c r="AI64" s="311"/>
      <c r="AJ64" s="311"/>
      <c r="AK64" s="311"/>
      <c r="AL64" s="311"/>
      <c r="AM64" s="311"/>
      <c r="AN64" s="311"/>
      <c r="AO64" s="311"/>
      <c r="AP64" s="311"/>
      <c r="AQ64" s="311"/>
      <c r="AR64" s="311"/>
      <c r="AS64" s="311"/>
      <c r="AT64" s="311"/>
      <c r="AU64" s="311"/>
      <c r="AV64" s="311"/>
    </row>
    <row r="65" spans="1:48" s="1" customFormat="1" ht="15.6">
      <c r="A65" s="312" t="str">
        <f>'Main Meals'!A65</f>
        <v>4701.000.000.000.000.000.000</v>
      </c>
      <c r="B65" s="312">
        <f>'Main Meals'!B65</f>
        <v>4700</v>
      </c>
      <c r="C65" s="312">
        <f>'Main Meals'!C65</f>
        <v>4701</v>
      </c>
      <c r="D65" s="312" t="str">
        <f>'Main Meals'!D65</f>
        <v>Frittata (Tomato &amp; Herbs)</v>
      </c>
      <c r="E65" s="311" t="s">
        <v>152</v>
      </c>
      <c r="F65" s="311" t="s">
        <v>1573</v>
      </c>
      <c r="G65" s="311" t="s">
        <v>1568</v>
      </c>
      <c r="H65" s="311"/>
      <c r="I65" s="311"/>
      <c r="J65" s="311"/>
      <c r="K65" s="311"/>
      <c r="L65" s="311"/>
      <c r="M65" s="311"/>
      <c r="N65" s="311"/>
      <c r="O65" s="311"/>
      <c r="P65" s="311"/>
      <c r="Q65" s="311"/>
      <c r="R65" s="311"/>
      <c r="S65" s="311"/>
      <c r="T65" s="311"/>
      <c r="U65" s="311"/>
      <c r="V65" s="311"/>
      <c r="W65" s="311"/>
      <c r="X65" s="311"/>
      <c r="Y65" s="311"/>
      <c r="Z65" s="311"/>
      <c r="AA65" s="311"/>
      <c r="AB65" s="311"/>
      <c r="AC65" s="311"/>
      <c r="AD65" s="311"/>
      <c r="AE65" s="311"/>
      <c r="AF65" s="311"/>
      <c r="AG65" s="311"/>
      <c r="AH65" s="311"/>
      <c r="AI65" s="311"/>
      <c r="AJ65" s="311"/>
      <c r="AK65" s="311"/>
      <c r="AL65" s="311"/>
      <c r="AM65" s="311"/>
      <c r="AN65" s="311"/>
      <c r="AO65" s="311"/>
      <c r="AP65" s="311"/>
      <c r="AQ65" s="311"/>
      <c r="AR65" s="311"/>
      <c r="AS65" s="311"/>
      <c r="AT65" s="311"/>
      <c r="AU65" s="311"/>
      <c r="AV65" s="311"/>
    </row>
    <row r="66" spans="1:48" s="1" customFormat="1" ht="15.6">
      <c r="A66" s="312" t="str">
        <f>'Main Meals'!A66</f>
        <v>4702.000.000.000.000.000.000</v>
      </c>
      <c r="B66" s="312">
        <f>'Main Meals'!B66</f>
        <v>4700</v>
      </c>
      <c r="C66" s="312">
        <f>'Main Meals'!C66</f>
        <v>4702</v>
      </c>
      <c r="D66" s="312" t="str">
        <f>'Main Meals'!D66</f>
        <v>Frittata  (Bacon &amp; Cheese)</v>
      </c>
      <c r="E66" s="311" t="s">
        <v>152</v>
      </c>
      <c r="F66" s="311" t="s">
        <v>1573</v>
      </c>
      <c r="G66" s="311" t="s">
        <v>1568</v>
      </c>
      <c r="H66" s="311"/>
      <c r="I66" s="311"/>
      <c r="J66" s="311"/>
      <c r="K66" s="311"/>
      <c r="L66" s="311"/>
      <c r="M66" s="311"/>
      <c r="N66" s="311"/>
      <c r="O66" s="311"/>
      <c r="P66" s="311"/>
      <c r="Q66" s="311"/>
      <c r="R66" s="311"/>
      <c r="S66" s="311"/>
      <c r="T66" s="311"/>
      <c r="U66" s="311"/>
      <c r="V66" s="311"/>
      <c r="W66" s="311"/>
      <c r="X66" s="311"/>
      <c r="Y66" s="311"/>
      <c r="Z66" s="311"/>
      <c r="AA66" s="311"/>
      <c r="AB66" s="311"/>
      <c r="AC66" s="311"/>
      <c r="AD66" s="311"/>
      <c r="AE66" s="311"/>
      <c r="AF66" s="311"/>
      <c r="AG66" s="311"/>
      <c r="AH66" s="311"/>
      <c r="AI66" s="311"/>
      <c r="AJ66" s="311"/>
      <c r="AK66" s="311"/>
      <c r="AL66" s="311"/>
      <c r="AM66" s="311"/>
      <c r="AN66" s="311"/>
      <c r="AO66" s="311"/>
      <c r="AP66" s="311"/>
      <c r="AQ66" s="311"/>
      <c r="AR66" s="311"/>
      <c r="AS66" s="311"/>
      <c r="AT66" s="311"/>
      <c r="AU66" s="311"/>
      <c r="AV66" s="311"/>
    </row>
    <row r="67" spans="1:48" s="1" customFormat="1" ht="15.6">
      <c r="A67" s="312" t="str">
        <f>'Main Meals'!A67</f>
        <v>4800.000.000.000.000.000.000</v>
      </c>
      <c r="B67" s="312">
        <f>'Main Meals'!B67</f>
        <v>4800</v>
      </c>
      <c r="C67" s="312">
        <f>'Main Meals'!C67</f>
        <v>4800</v>
      </c>
      <c r="D67" s="312" t="str">
        <f>'Main Meals'!D67</f>
        <v xml:space="preserve">Vanilla Coconut Chia Seed Pudding </v>
      </c>
      <c r="E67" s="311" t="s">
        <v>1574</v>
      </c>
      <c r="F67" s="311" t="s">
        <v>1575</v>
      </c>
      <c r="G67" s="311" t="s">
        <v>1568</v>
      </c>
      <c r="H67" s="311"/>
      <c r="I67" s="311"/>
      <c r="J67" s="311"/>
      <c r="K67" s="311"/>
      <c r="L67" s="311"/>
      <c r="M67" s="311"/>
      <c r="N67" s="311"/>
      <c r="O67" s="311"/>
      <c r="P67" s="311"/>
      <c r="Q67" s="311"/>
      <c r="R67" s="311"/>
      <c r="S67" s="311"/>
      <c r="T67" s="311"/>
      <c r="U67" s="311"/>
      <c r="V67" s="311"/>
      <c r="W67" s="311"/>
      <c r="X67" s="311"/>
      <c r="Y67" s="311"/>
      <c r="Z67" s="311"/>
      <c r="AA67" s="311"/>
      <c r="AB67" s="311"/>
      <c r="AC67" s="311"/>
      <c r="AD67" s="311"/>
      <c r="AE67" s="311"/>
      <c r="AF67" s="311"/>
      <c r="AG67" s="311"/>
      <c r="AH67" s="311"/>
      <c r="AI67" s="311"/>
      <c r="AJ67" s="311"/>
      <c r="AK67" s="311"/>
      <c r="AL67" s="311"/>
      <c r="AM67" s="311"/>
      <c r="AN67" s="311"/>
      <c r="AO67" s="311"/>
      <c r="AP67" s="311"/>
      <c r="AQ67" s="311"/>
      <c r="AR67" s="311"/>
      <c r="AS67" s="311"/>
      <c r="AT67" s="311"/>
      <c r="AU67" s="311"/>
      <c r="AV67" s="311"/>
    </row>
    <row r="68" spans="1:48" s="1" customFormat="1" ht="15.6">
      <c r="A68" s="312" t="str">
        <f>'Main Meals'!A68</f>
        <v>4900.114.000.000.000.000.603</v>
      </c>
      <c r="B68" s="312">
        <f>'Main Meals'!B68</f>
        <v>4900</v>
      </c>
      <c r="C68" s="312">
        <f>'Main Meals'!C68</f>
        <v>4900</v>
      </c>
      <c r="D68" s="312" t="str">
        <f>'Main Meals'!D68</f>
        <v xml:space="preserve">Sunrise Fruit Bowl (OLD NOT ACTIVE) </v>
      </c>
      <c r="E68" s="311" t="s">
        <v>152</v>
      </c>
      <c r="F68" s="311" t="s">
        <v>1576</v>
      </c>
      <c r="G68" s="311" t="s">
        <v>1568</v>
      </c>
      <c r="H68" s="311"/>
      <c r="I68" s="311"/>
      <c r="J68" s="311"/>
      <c r="K68" s="311"/>
      <c r="L68" s="311"/>
      <c r="M68" s="311"/>
      <c r="N68" s="311"/>
      <c r="O68" s="311"/>
      <c r="P68" s="311"/>
      <c r="Q68" s="311"/>
      <c r="R68" s="311"/>
      <c r="S68" s="311"/>
      <c r="T68" s="311"/>
      <c r="U68" s="311"/>
      <c r="V68" s="311"/>
      <c r="W68" s="311"/>
      <c r="X68" s="311"/>
      <c r="Y68" s="311"/>
      <c r="Z68" s="311"/>
      <c r="AA68" s="311"/>
      <c r="AB68" s="311"/>
      <c r="AC68" s="311"/>
      <c r="AD68" s="311"/>
      <c r="AE68" s="311"/>
      <c r="AF68" s="311"/>
      <c r="AG68" s="311"/>
      <c r="AH68" s="311"/>
      <c r="AI68" s="311"/>
      <c r="AJ68" s="311"/>
      <c r="AK68" s="311"/>
      <c r="AL68" s="311"/>
      <c r="AM68" s="311"/>
      <c r="AN68" s="311"/>
      <c r="AO68" s="311"/>
      <c r="AP68" s="311"/>
      <c r="AQ68" s="311"/>
      <c r="AR68" s="311"/>
      <c r="AS68" s="311"/>
      <c r="AT68" s="311"/>
      <c r="AU68" s="311"/>
      <c r="AV68" s="311"/>
    </row>
    <row r="69" spans="1:48" s="1" customFormat="1" ht="15.6">
      <c r="A69" s="312" t="str">
        <f>'Main Meals'!A69</f>
        <v>5001.000.000.000.000.000.000</v>
      </c>
      <c r="B69" s="312">
        <f>'Main Meals'!B69</f>
        <v>5000</v>
      </c>
      <c r="C69" s="312">
        <f>'Main Meals'!C69</f>
        <v>5001</v>
      </c>
      <c r="D69" s="312" t="str">
        <f>'Main Meals'!D69</f>
        <v xml:space="preserve">Dragon Fruit  Smoothie (OLD NOT ACTIVE) </v>
      </c>
      <c r="E69" s="311" t="s">
        <v>1577</v>
      </c>
      <c r="F69" s="311" t="s">
        <v>1578</v>
      </c>
      <c r="G69" s="311" t="s">
        <v>1568</v>
      </c>
      <c r="H69" s="311"/>
      <c r="I69" s="311"/>
      <c r="J69" s="311"/>
      <c r="K69" s="311"/>
      <c r="L69" s="311"/>
      <c r="M69" s="311"/>
      <c r="N69" s="311"/>
      <c r="O69" s="311"/>
      <c r="P69" s="311"/>
      <c r="Q69" s="311"/>
      <c r="R69" s="311"/>
      <c r="S69" s="311"/>
      <c r="T69" s="311"/>
      <c r="U69" s="311"/>
      <c r="V69" s="311"/>
      <c r="W69" s="311"/>
      <c r="X69" s="311"/>
      <c r="Y69" s="311"/>
      <c r="Z69" s="311"/>
      <c r="AA69" s="311"/>
      <c r="AB69" s="311"/>
      <c r="AC69" s="311"/>
      <c r="AD69" s="311"/>
      <c r="AE69" s="311"/>
      <c r="AF69" s="311"/>
      <c r="AG69" s="311"/>
      <c r="AH69" s="311"/>
      <c r="AI69" s="311"/>
      <c r="AJ69" s="311"/>
      <c r="AK69" s="311"/>
      <c r="AL69" s="311"/>
      <c r="AM69" s="311"/>
      <c r="AN69" s="311"/>
      <c r="AO69" s="311"/>
      <c r="AP69" s="311"/>
      <c r="AQ69" s="311"/>
      <c r="AR69" s="311"/>
      <c r="AS69" s="311"/>
      <c r="AT69" s="311"/>
      <c r="AU69" s="311"/>
      <c r="AV69" s="311"/>
    </row>
    <row r="70" spans="1:48" s="6" customFormat="1" ht="15.6">
      <c r="A70" s="312" t="str">
        <f>'Main Meals'!A70</f>
        <v>5002.000.000.000.000.000.000</v>
      </c>
      <c r="B70" s="312">
        <f>'Main Meals'!B70</f>
        <v>5000</v>
      </c>
      <c r="C70" s="312">
        <f>'Main Meals'!C70</f>
        <v>5002</v>
      </c>
      <c r="D70" s="312" t="str">
        <f>'Main Meals'!D70</f>
        <v>Dragon Fruit  Smoothie  (16 oz)</v>
      </c>
      <c r="E70" s="311" t="s">
        <v>1577</v>
      </c>
      <c r="F70" s="311" t="s">
        <v>1578</v>
      </c>
      <c r="G70" s="311" t="s">
        <v>1568</v>
      </c>
      <c r="H70" s="311"/>
      <c r="I70" s="311"/>
      <c r="J70" s="311"/>
      <c r="K70" s="311"/>
      <c r="L70" s="311"/>
      <c r="M70" s="311"/>
      <c r="N70" s="311"/>
      <c r="O70" s="311"/>
      <c r="P70" s="311"/>
      <c r="Q70" s="311"/>
      <c r="R70" s="311"/>
      <c r="S70" s="311"/>
      <c r="T70" s="311"/>
      <c r="U70" s="311"/>
      <c r="V70" s="311"/>
      <c r="W70" s="311"/>
      <c r="X70" s="311"/>
      <c r="Y70" s="311"/>
      <c r="Z70" s="311"/>
      <c r="AA70" s="311"/>
      <c r="AB70" s="311"/>
      <c r="AC70" s="311"/>
      <c r="AD70" s="311"/>
      <c r="AE70" s="311"/>
      <c r="AF70" s="311"/>
      <c r="AG70" s="311"/>
      <c r="AH70" s="311"/>
      <c r="AI70" s="311"/>
      <c r="AJ70" s="311"/>
      <c r="AK70" s="311"/>
      <c r="AL70" s="311"/>
      <c r="AM70" s="311"/>
      <c r="AN70" s="311"/>
      <c r="AO70" s="311"/>
      <c r="AP70" s="311"/>
      <c r="AQ70" s="311"/>
      <c r="AR70" s="311"/>
      <c r="AS70" s="311"/>
      <c r="AT70" s="311"/>
      <c r="AU70" s="311"/>
      <c r="AV70" s="311"/>
    </row>
    <row r="71" spans="1:48" s="1" customFormat="1" ht="15.6">
      <c r="A71" s="312" t="str">
        <f>'Main Meals'!A71</f>
        <v>5101.000.000.000.000.000.000</v>
      </c>
      <c r="B71" s="312">
        <f>'Main Meals'!B71</f>
        <v>5100</v>
      </c>
      <c r="C71" s="312">
        <f>'Main Meals'!C71</f>
        <v>5101</v>
      </c>
      <c r="D71" s="312" t="str">
        <f>'Main Meals'!D71</f>
        <v xml:space="preserve">Vitality Shot: Turmeric </v>
      </c>
      <c r="E71" s="311" t="s">
        <v>1577</v>
      </c>
      <c r="F71" s="311" t="s">
        <v>1579</v>
      </c>
      <c r="G71" s="311" t="s">
        <v>1568</v>
      </c>
      <c r="H71" s="311"/>
      <c r="I71" s="311"/>
      <c r="J71" s="311"/>
      <c r="K71" s="311"/>
      <c r="L71" s="311"/>
      <c r="M71" s="311"/>
      <c r="N71" s="311"/>
      <c r="O71" s="311"/>
      <c r="P71" s="311"/>
      <c r="Q71" s="311"/>
      <c r="R71" s="311"/>
      <c r="S71" s="311"/>
      <c r="T71" s="311"/>
      <c r="U71" s="311"/>
      <c r="V71" s="311"/>
      <c r="W71" s="311"/>
      <c r="X71" s="311"/>
      <c r="Y71" s="311"/>
      <c r="Z71" s="311"/>
      <c r="AA71" s="311"/>
      <c r="AB71" s="311"/>
      <c r="AC71" s="311"/>
      <c r="AD71" s="311"/>
      <c r="AE71" s="311"/>
      <c r="AF71" s="311"/>
      <c r="AG71" s="311"/>
      <c r="AH71" s="311"/>
      <c r="AI71" s="311"/>
      <c r="AJ71" s="311"/>
      <c r="AK71" s="311"/>
      <c r="AL71" s="311"/>
      <c r="AM71" s="311"/>
      <c r="AN71" s="311"/>
      <c r="AO71" s="311"/>
      <c r="AP71" s="311"/>
      <c r="AQ71" s="311"/>
      <c r="AR71" s="311"/>
      <c r="AS71" s="311"/>
      <c r="AT71" s="311"/>
      <c r="AU71" s="311"/>
      <c r="AV71" s="311"/>
    </row>
    <row r="72" spans="1:48" s="1" customFormat="1" ht="15.6">
      <c r="A72" s="312" t="str">
        <f>'Main Meals'!A72</f>
        <v>5102.000.000.000.000.000.000</v>
      </c>
      <c r="B72" s="312">
        <f>'Main Meals'!B72</f>
        <v>5100</v>
      </c>
      <c r="C72" s="312">
        <f>'Main Meals'!C72</f>
        <v>5102</v>
      </c>
      <c r="D72" s="312" t="str">
        <f>'Main Meals'!D72</f>
        <v xml:space="preserve">Vitality Shot: Turmeric (Pair) </v>
      </c>
      <c r="E72" s="311" t="s">
        <v>1577</v>
      </c>
      <c r="F72" s="311" t="s">
        <v>1579</v>
      </c>
      <c r="G72" s="311" t="s">
        <v>1568</v>
      </c>
      <c r="H72" s="311"/>
      <c r="I72" s="311"/>
      <c r="J72" s="311"/>
      <c r="K72" s="311"/>
      <c r="L72" s="311"/>
      <c r="M72" s="311"/>
      <c r="N72" s="311"/>
      <c r="O72" s="311"/>
      <c r="P72" s="311"/>
      <c r="Q72" s="311"/>
      <c r="R72" s="311"/>
      <c r="S72" s="311"/>
      <c r="T72" s="311"/>
      <c r="U72" s="311"/>
      <c r="V72" s="311"/>
      <c r="W72" s="311"/>
      <c r="X72" s="311"/>
      <c r="Y72" s="311"/>
      <c r="Z72" s="311"/>
      <c r="AA72" s="311"/>
      <c r="AB72" s="311"/>
      <c r="AC72" s="311"/>
      <c r="AD72" s="311"/>
      <c r="AE72" s="311"/>
      <c r="AF72" s="311"/>
      <c r="AG72" s="311"/>
      <c r="AH72" s="311"/>
      <c r="AI72" s="311"/>
      <c r="AJ72" s="311"/>
      <c r="AK72" s="311"/>
      <c r="AL72" s="311"/>
      <c r="AM72" s="311"/>
      <c r="AN72" s="311"/>
      <c r="AO72" s="311"/>
      <c r="AP72" s="311"/>
      <c r="AQ72" s="311"/>
      <c r="AR72" s="311"/>
      <c r="AS72" s="311"/>
      <c r="AT72" s="311"/>
      <c r="AU72" s="311"/>
      <c r="AV72" s="311"/>
    </row>
    <row r="73" spans="1:48" s="1" customFormat="1" ht="15.6">
      <c r="A73" s="312" t="str">
        <f>'Main Meals'!A73</f>
        <v>5103.000.000.000.000.000.000</v>
      </c>
      <c r="B73" s="312">
        <f>'Main Meals'!B73</f>
        <v>5100</v>
      </c>
      <c r="C73" s="312">
        <f>'Main Meals'!C73</f>
        <v>5103</v>
      </c>
      <c r="D73" s="312" t="str">
        <f>'Main Meals'!D73</f>
        <v xml:space="preserve">Vitality Shot: Turmeric (5-Pack) </v>
      </c>
      <c r="E73" s="311" t="s">
        <v>1577</v>
      </c>
      <c r="F73" s="311" t="s">
        <v>1579</v>
      </c>
      <c r="G73" s="311" t="s">
        <v>1568</v>
      </c>
      <c r="H73" s="311"/>
      <c r="I73" s="311"/>
      <c r="J73" s="311"/>
      <c r="K73" s="311"/>
      <c r="L73" s="311"/>
      <c r="M73" s="311"/>
      <c r="N73" s="311"/>
      <c r="O73" s="311"/>
      <c r="P73" s="311"/>
      <c r="Q73" s="311"/>
      <c r="R73" s="311"/>
      <c r="S73" s="311"/>
      <c r="T73" s="311"/>
      <c r="U73" s="311"/>
      <c r="V73" s="311"/>
      <c r="W73" s="311"/>
      <c r="X73" s="311"/>
      <c r="Y73" s="311"/>
      <c r="Z73" s="311"/>
      <c r="AA73" s="311"/>
      <c r="AB73" s="311"/>
      <c r="AC73" s="311"/>
      <c r="AD73" s="311"/>
      <c r="AE73" s="311"/>
      <c r="AF73" s="311"/>
      <c r="AG73" s="311"/>
      <c r="AH73" s="311"/>
      <c r="AI73" s="311"/>
      <c r="AJ73" s="311"/>
      <c r="AK73" s="311"/>
      <c r="AL73" s="311"/>
      <c r="AM73" s="311"/>
      <c r="AN73" s="311"/>
      <c r="AO73" s="311"/>
      <c r="AP73" s="311"/>
      <c r="AQ73" s="311"/>
      <c r="AR73" s="311"/>
      <c r="AS73" s="311"/>
      <c r="AT73" s="311"/>
      <c r="AU73" s="311"/>
      <c r="AV73" s="311"/>
    </row>
    <row r="74" spans="1:48" s="1" customFormat="1" ht="15.6">
      <c r="A74" s="312" t="str">
        <f>'Main Meals'!A74</f>
        <v>5200.115.404.000.000.000.000</v>
      </c>
      <c r="B74" s="312">
        <f>'Main Meals'!B74</f>
        <v>5200</v>
      </c>
      <c r="C74" s="312">
        <f>'Main Meals'!C74</f>
        <v>5200</v>
      </c>
      <c r="D74" s="312" t="str">
        <f>'Main Meals'!D74</f>
        <v xml:space="preserve">Montauk Crab Cakes </v>
      </c>
      <c r="E74" s="311" t="s">
        <v>1564</v>
      </c>
      <c r="F74" s="311" t="s">
        <v>1565</v>
      </c>
      <c r="G74" s="311" t="s">
        <v>1570</v>
      </c>
      <c r="H74" s="311"/>
      <c r="I74" s="311"/>
      <c r="J74" s="311"/>
      <c r="K74" s="311"/>
      <c r="L74" s="311"/>
      <c r="M74" s="311"/>
      <c r="N74" s="311"/>
      <c r="O74" s="311"/>
      <c r="P74" s="311"/>
      <c r="Q74" s="311"/>
      <c r="R74" s="311"/>
      <c r="S74" s="311"/>
      <c r="T74" s="311"/>
      <c r="U74" s="311"/>
      <c r="V74" s="311"/>
      <c r="W74" s="311"/>
      <c r="X74" s="311"/>
      <c r="Y74" s="311"/>
      <c r="Z74" s="311"/>
      <c r="AA74" s="311"/>
      <c r="AB74" s="311"/>
      <c r="AC74" s="311"/>
      <c r="AD74" s="311"/>
      <c r="AE74" s="311"/>
      <c r="AF74" s="311"/>
      <c r="AG74" s="311"/>
      <c r="AH74" s="311"/>
      <c r="AI74" s="311"/>
      <c r="AJ74" s="311"/>
      <c r="AK74" s="311"/>
      <c r="AL74" s="311"/>
      <c r="AM74" s="311"/>
      <c r="AN74" s="311"/>
      <c r="AO74" s="311"/>
      <c r="AP74" s="311"/>
      <c r="AQ74" s="311"/>
      <c r="AR74" s="311"/>
      <c r="AS74" s="311"/>
      <c r="AT74" s="311"/>
      <c r="AU74" s="311"/>
      <c r="AV74" s="311"/>
    </row>
    <row r="75" spans="1:48" s="1" customFormat="1" ht="15.6">
      <c r="A75" s="312" t="str">
        <f>'Main Meals'!A75</f>
        <v>5301.000.000.000.000.000.601</v>
      </c>
      <c r="B75" s="312">
        <f>'Main Meals'!B75</f>
        <v>5300</v>
      </c>
      <c r="C75" s="312">
        <f>'Main Meals'!C75</f>
        <v>5301</v>
      </c>
      <c r="D75" s="312" t="str">
        <f>'Main Meals'!D75</f>
        <v>Hawker Lettuce Wraps (Chicken)</v>
      </c>
      <c r="E75" s="311" t="s">
        <v>1564</v>
      </c>
      <c r="F75" s="311" t="s">
        <v>1569</v>
      </c>
      <c r="G75" s="311" t="s">
        <v>1568</v>
      </c>
      <c r="H75" s="311"/>
      <c r="I75" s="311"/>
      <c r="J75" s="311"/>
      <c r="K75" s="311"/>
      <c r="L75" s="311"/>
      <c r="M75" s="311"/>
      <c r="N75" s="311"/>
      <c r="O75" s="311"/>
      <c r="P75" s="311"/>
      <c r="Q75" s="311"/>
      <c r="R75" s="311"/>
      <c r="S75" s="311"/>
      <c r="T75" s="311"/>
      <c r="U75" s="311"/>
      <c r="V75" s="311"/>
      <c r="W75" s="311"/>
      <c r="X75" s="311"/>
      <c r="Y75" s="311"/>
      <c r="Z75" s="311"/>
      <c r="AA75" s="311"/>
      <c r="AB75" s="311"/>
      <c r="AC75" s="311"/>
      <c r="AD75" s="311"/>
      <c r="AE75" s="311"/>
      <c r="AF75" s="311"/>
      <c r="AG75" s="311"/>
      <c r="AH75" s="311"/>
      <c r="AI75" s="311"/>
      <c r="AJ75" s="311"/>
      <c r="AK75" s="311"/>
      <c r="AL75" s="311"/>
      <c r="AM75" s="311"/>
      <c r="AN75" s="311"/>
      <c r="AO75" s="311"/>
      <c r="AP75" s="311"/>
      <c r="AQ75" s="311"/>
      <c r="AR75" s="311"/>
      <c r="AS75" s="311"/>
      <c r="AT75" s="311"/>
      <c r="AU75" s="311"/>
      <c r="AV75" s="311"/>
    </row>
    <row r="76" spans="1:48" s="1" customFormat="1" ht="15.6">
      <c r="A76" s="312" t="str">
        <f>'Main Meals'!A76</f>
        <v>5302.000.000.000.000.000.601</v>
      </c>
      <c r="B76" s="312">
        <f>'Main Meals'!B76</f>
        <v>5300</v>
      </c>
      <c r="C76" s="312">
        <f>'Main Meals'!C76</f>
        <v>5302</v>
      </c>
      <c r="D76" s="312" t="str">
        <f>'Main Meals'!D76</f>
        <v>Hawker Lettuce Wraps (Pork)</v>
      </c>
      <c r="E76" s="311" t="s">
        <v>137</v>
      </c>
      <c r="F76" s="311" t="s">
        <v>137</v>
      </c>
      <c r="G76" s="311" t="s">
        <v>137</v>
      </c>
      <c r="H76" s="311"/>
      <c r="I76" s="311"/>
      <c r="J76" s="311"/>
      <c r="K76" s="311"/>
      <c r="L76" s="311"/>
      <c r="M76" s="311"/>
      <c r="N76" s="311"/>
      <c r="O76" s="311"/>
      <c r="P76" s="311"/>
      <c r="Q76" s="311"/>
      <c r="R76" s="311"/>
      <c r="S76" s="311"/>
      <c r="T76" s="311"/>
      <c r="U76" s="311"/>
      <c r="V76" s="311"/>
      <c r="W76" s="311"/>
      <c r="X76" s="311"/>
      <c r="Y76" s="311"/>
      <c r="Z76" s="311"/>
      <c r="AA76" s="311"/>
      <c r="AB76" s="311"/>
      <c r="AC76" s="311"/>
      <c r="AD76" s="311"/>
      <c r="AE76" s="311"/>
      <c r="AF76" s="311"/>
      <c r="AG76" s="311"/>
      <c r="AH76" s="311"/>
      <c r="AI76" s="311"/>
      <c r="AJ76" s="311"/>
      <c r="AK76" s="311"/>
      <c r="AL76" s="311"/>
      <c r="AM76" s="311"/>
      <c r="AN76" s="311"/>
      <c r="AO76" s="311"/>
      <c r="AP76" s="311"/>
      <c r="AQ76" s="311"/>
      <c r="AR76" s="311"/>
      <c r="AS76" s="311"/>
      <c r="AT76" s="311"/>
      <c r="AU76" s="311"/>
      <c r="AV76" s="311"/>
    </row>
    <row r="77" spans="1:48" s="1" customFormat="1" ht="15.6">
      <c r="A77" s="312" t="str">
        <f>'Main Meals'!A77</f>
        <v>5401.000.000.000.000.000.000</v>
      </c>
      <c r="B77" s="312">
        <f>'Main Meals'!B77</f>
        <v>5400</v>
      </c>
      <c r="C77" s="312">
        <f>'Main Meals'!C77</f>
        <v>5401</v>
      </c>
      <c r="D77" s="312" t="str">
        <f>'Main Meals'!D77</f>
        <v xml:space="preserve">Vitality Shot: Cayenne </v>
      </c>
      <c r="E77" s="311" t="s">
        <v>1577</v>
      </c>
      <c r="F77" s="311" t="s">
        <v>1579</v>
      </c>
      <c r="G77" s="311" t="s">
        <v>1568</v>
      </c>
      <c r="H77" s="311"/>
      <c r="I77" s="311"/>
      <c r="J77" s="311"/>
      <c r="K77" s="311"/>
      <c r="L77" s="311"/>
      <c r="M77" s="311"/>
      <c r="N77" s="311"/>
      <c r="O77" s="311"/>
      <c r="P77" s="311"/>
      <c r="Q77" s="311"/>
      <c r="R77" s="311"/>
      <c r="S77" s="311"/>
      <c r="T77" s="311"/>
      <c r="U77" s="311"/>
      <c r="V77" s="311"/>
      <c r="W77" s="311"/>
      <c r="X77" s="311"/>
      <c r="Y77" s="311"/>
      <c r="Z77" s="311"/>
      <c r="AA77" s="311"/>
      <c r="AB77" s="311"/>
      <c r="AC77" s="311"/>
      <c r="AD77" s="311"/>
      <c r="AE77" s="311"/>
      <c r="AF77" s="311"/>
      <c r="AG77" s="311"/>
      <c r="AH77" s="311"/>
      <c r="AI77" s="311"/>
      <c r="AJ77" s="311"/>
      <c r="AK77" s="311"/>
      <c r="AL77" s="311"/>
      <c r="AM77" s="311"/>
      <c r="AN77" s="311"/>
      <c r="AO77" s="311"/>
      <c r="AP77" s="311"/>
      <c r="AQ77" s="311"/>
      <c r="AR77" s="311"/>
      <c r="AS77" s="311"/>
      <c r="AT77" s="311"/>
      <c r="AU77" s="311"/>
      <c r="AV77" s="311"/>
    </row>
    <row r="78" spans="1:48" s="1" customFormat="1" ht="15.6">
      <c r="A78" s="312" t="str">
        <f>'Main Meals'!A78</f>
        <v>5402.000.000.000.000.000.000</v>
      </c>
      <c r="B78" s="312">
        <f>'Main Meals'!B78</f>
        <v>5400</v>
      </c>
      <c r="C78" s="312">
        <f>'Main Meals'!C78</f>
        <v>5402</v>
      </c>
      <c r="D78" s="312" t="str">
        <f>'Main Meals'!D78</f>
        <v xml:space="preserve">Vitality Shot: Cayenne (Pair) </v>
      </c>
      <c r="E78" s="311" t="s">
        <v>1577</v>
      </c>
      <c r="F78" s="311" t="s">
        <v>1579</v>
      </c>
      <c r="G78" s="311" t="s">
        <v>1568</v>
      </c>
      <c r="H78" s="311"/>
      <c r="I78" s="311"/>
      <c r="J78" s="311"/>
      <c r="K78" s="311"/>
      <c r="L78" s="311"/>
      <c r="M78" s="311"/>
      <c r="N78" s="311"/>
      <c r="O78" s="311"/>
      <c r="P78" s="311"/>
      <c r="Q78" s="311"/>
      <c r="R78" s="311"/>
      <c r="S78" s="311"/>
      <c r="T78" s="311"/>
      <c r="U78" s="311"/>
      <c r="V78" s="311"/>
      <c r="W78" s="311"/>
      <c r="X78" s="311"/>
      <c r="Y78" s="311"/>
      <c r="Z78" s="311"/>
      <c r="AA78" s="311"/>
      <c r="AB78" s="311"/>
      <c r="AC78" s="311"/>
      <c r="AD78" s="311"/>
      <c r="AE78" s="311"/>
      <c r="AF78" s="311"/>
      <c r="AG78" s="311"/>
      <c r="AH78" s="311"/>
      <c r="AI78" s="311"/>
      <c r="AJ78" s="311"/>
      <c r="AK78" s="311"/>
      <c r="AL78" s="311"/>
      <c r="AM78" s="311"/>
      <c r="AN78" s="311"/>
      <c r="AO78" s="311"/>
      <c r="AP78" s="311"/>
      <c r="AQ78" s="311"/>
      <c r="AR78" s="311"/>
      <c r="AS78" s="311"/>
      <c r="AT78" s="311"/>
      <c r="AU78" s="311"/>
      <c r="AV78" s="311"/>
    </row>
    <row r="79" spans="1:48" s="1" customFormat="1" ht="15.6">
      <c r="A79" s="312" t="str">
        <f>'Main Meals'!A79</f>
        <v>5403.000.000.000.000.000.000</v>
      </c>
      <c r="B79" s="312">
        <f>'Main Meals'!B79</f>
        <v>5400</v>
      </c>
      <c r="C79" s="312">
        <f>'Main Meals'!C79</f>
        <v>5403</v>
      </c>
      <c r="D79" s="312" t="str">
        <f>'Main Meals'!D79</f>
        <v xml:space="preserve">Vitality Shot: Cayenne (5-Pack) </v>
      </c>
      <c r="E79" s="311" t="s">
        <v>1577</v>
      </c>
      <c r="F79" s="311" t="s">
        <v>1579</v>
      </c>
      <c r="G79" s="311" t="s">
        <v>1568</v>
      </c>
      <c r="H79" s="311"/>
      <c r="I79" s="311"/>
      <c r="J79" s="311"/>
      <c r="K79" s="311"/>
      <c r="L79" s="311"/>
      <c r="M79" s="311"/>
      <c r="N79" s="311"/>
      <c r="O79" s="311"/>
      <c r="P79" s="311"/>
      <c r="Q79" s="311"/>
      <c r="R79" s="311"/>
      <c r="S79" s="311"/>
      <c r="T79" s="311"/>
      <c r="U79" s="311"/>
      <c r="V79" s="311"/>
      <c r="W79" s="311"/>
      <c r="X79" s="311"/>
      <c r="Y79" s="311"/>
      <c r="Z79" s="311"/>
      <c r="AA79" s="311"/>
      <c r="AB79" s="311"/>
      <c r="AC79" s="311"/>
      <c r="AD79" s="311"/>
      <c r="AE79" s="311"/>
      <c r="AF79" s="311"/>
      <c r="AG79" s="311"/>
      <c r="AH79" s="311"/>
      <c r="AI79" s="311"/>
      <c r="AJ79" s="311"/>
      <c r="AK79" s="311"/>
      <c r="AL79" s="311"/>
      <c r="AM79" s="311"/>
      <c r="AN79" s="311"/>
      <c r="AO79" s="311"/>
      <c r="AP79" s="311"/>
      <c r="AQ79" s="311"/>
      <c r="AR79" s="311"/>
      <c r="AS79" s="311"/>
      <c r="AT79" s="311"/>
      <c r="AU79" s="311"/>
      <c r="AV79" s="311"/>
    </row>
    <row r="80" spans="1:48" s="1" customFormat="1" ht="15.6">
      <c r="A80" s="312" t="str">
        <f>'Main Meals'!A80</f>
        <v>5500.000.000.000.000.000.000</v>
      </c>
      <c r="B80" s="312">
        <f>'Main Meals'!B80</f>
        <v>5500</v>
      </c>
      <c r="C80" s="312">
        <f>'Main Meals'!C80</f>
        <v>5500</v>
      </c>
      <c r="D80" s="312" t="str">
        <f>'Main Meals'!D80</f>
        <v xml:space="preserve">Pulled BBQ Chicken    </v>
      </c>
      <c r="E80" s="311" t="s">
        <v>1564</v>
      </c>
      <c r="F80" s="311" t="s">
        <v>1565</v>
      </c>
      <c r="G80" s="311" t="s">
        <v>1568</v>
      </c>
      <c r="H80" s="311"/>
      <c r="I80" s="311"/>
      <c r="J80" s="311"/>
      <c r="K80" s="311"/>
      <c r="L80" s="311"/>
      <c r="M80" s="311"/>
      <c r="N80" s="311"/>
      <c r="O80" s="311"/>
      <c r="P80" s="311"/>
      <c r="Q80" s="311"/>
      <c r="R80" s="311"/>
      <c r="S80" s="311"/>
      <c r="T80" s="311"/>
      <c r="U80" s="311"/>
      <c r="V80" s="311"/>
      <c r="W80" s="311"/>
      <c r="X80" s="311"/>
      <c r="Y80" s="311"/>
      <c r="Z80" s="311"/>
      <c r="AA80" s="311"/>
      <c r="AB80" s="311"/>
      <c r="AC80" s="311"/>
      <c r="AD80" s="311"/>
      <c r="AE80" s="311"/>
      <c r="AF80" s="311"/>
      <c r="AG80" s="311"/>
      <c r="AH80" s="311"/>
      <c r="AI80" s="311"/>
      <c r="AJ80" s="311"/>
      <c r="AK80" s="311"/>
      <c r="AL80" s="311"/>
      <c r="AM80" s="311"/>
      <c r="AN80" s="311"/>
      <c r="AO80" s="311"/>
      <c r="AP80" s="311"/>
      <c r="AQ80" s="311"/>
      <c r="AR80" s="311"/>
      <c r="AS80" s="311"/>
      <c r="AT80" s="311"/>
      <c r="AU80" s="311"/>
      <c r="AV80" s="311"/>
    </row>
    <row r="81" spans="1:48" s="1" customFormat="1" ht="15.6">
      <c r="A81" s="312" t="str">
        <f>'Main Meals'!A81</f>
        <v>5603.000.000.000.000.000.000</v>
      </c>
      <c r="B81" s="312">
        <f>'Main Meals'!B81</f>
        <v>5600</v>
      </c>
      <c r="C81" s="312">
        <f>'Main Meals'!C81</f>
        <v>5603</v>
      </c>
      <c r="D81" s="312" t="str">
        <f>'Main Meals'!D81</f>
        <v>Coco Berry Smoothie  ( 8oz)</v>
      </c>
      <c r="E81" s="311" t="s">
        <v>1577</v>
      </c>
      <c r="F81" s="311" t="s">
        <v>1578</v>
      </c>
      <c r="G81" s="311" t="s">
        <v>1568</v>
      </c>
      <c r="H81" s="311"/>
      <c r="I81" s="311"/>
      <c r="J81" s="311"/>
      <c r="K81" s="311"/>
      <c r="L81" s="311"/>
      <c r="M81" s="311"/>
      <c r="N81" s="311"/>
      <c r="O81" s="311"/>
      <c r="P81" s="311"/>
      <c r="Q81" s="311"/>
      <c r="R81" s="311"/>
      <c r="S81" s="311"/>
      <c r="T81" s="311"/>
      <c r="U81" s="311"/>
      <c r="V81" s="311"/>
      <c r="W81" s="311"/>
      <c r="X81" s="311"/>
      <c r="Y81" s="311"/>
      <c r="Z81" s="311"/>
      <c r="AA81" s="311"/>
      <c r="AB81" s="311"/>
      <c r="AC81" s="311"/>
      <c r="AD81" s="311"/>
      <c r="AE81" s="311"/>
      <c r="AF81" s="311"/>
      <c r="AG81" s="311"/>
      <c r="AH81" s="311"/>
      <c r="AI81" s="311"/>
      <c r="AJ81" s="311"/>
      <c r="AK81" s="311"/>
      <c r="AL81" s="311"/>
      <c r="AM81" s="311"/>
      <c r="AN81" s="311"/>
      <c r="AO81" s="311"/>
      <c r="AP81" s="311"/>
      <c r="AQ81" s="311"/>
      <c r="AR81" s="311"/>
      <c r="AS81" s="311"/>
      <c r="AT81" s="311"/>
      <c r="AU81" s="311"/>
      <c r="AV81" s="311"/>
    </row>
    <row r="82" spans="1:48" s="6" customFormat="1" ht="15.6">
      <c r="A82" s="312" t="str">
        <f>'Main Meals'!A82</f>
        <v>5602.000.000.000.000.000.000</v>
      </c>
      <c r="B82" s="312">
        <f>'Main Meals'!B82</f>
        <v>5600</v>
      </c>
      <c r="C82" s="312">
        <f>'Main Meals'!C82</f>
        <v>5602</v>
      </c>
      <c r="D82" s="312" t="str">
        <f>'Main Meals'!D82</f>
        <v>Coco Berry Smoothie  (16 oz)</v>
      </c>
      <c r="E82" s="311" t="s">
        <v>1577</v>
      </c>
      <c r="F82" s="311" t="s">
        <v>1578</v>
      </c>
      <c r="G82" s="311" t="s">
        <v>1568</v>
      </c>
      <c r="H82" s="311"/>
      <c r="I82" s="311"/>
      <c r="J82" s="311"/>
      <c r="K82" s="311"/>
      <c r="L82" s="311"/>
      <c r="M82" s="311"/>
      <c r="N82" s="311"/>
      <c r="O82" s="311"/>
      <c r="P82" s="311"/>
      <c r="Q82" s="311"/>
      <c r="R82" s="311"/>
      <c r="S82" s="311"/>
      <c r="T82" s="311"/>
      <c r="U82" s="311"/>
      <c r="V82" s="311"/>
      <c r="W82" s="311"/>
      <c r="X82" s="311"/>
      <c r="Y82" s="311"/>
      <c r="Z82" s="311"/>
      <c r="AA82" s="311"/>
      <c r="AB82" s="311"/>
      <c r="AC82" s="311"/>
      <c r="AD82" s="311"/>
      <c r="AE82" s="311"/>
      <c r="AF82" s="311"/>
      <c r="AG82" s="311"/>
      <c r="AH82" s="311"/>
      <c r="AI82" s="311"/>
      <c r="AJ82" s="311"/>
      <c r="AK82" s="311"/>
      <c r="AL82" s="311"/>
      <c r="AM82" s="311"/>
      <c r="AN82" s="311"/>
      <c r="AO82" s="311"/>
      <c r="AP82" s="311"/>
      <c r="AQ82" s="311"/>
      <c r="AR82" s="311"/>
      <c r="AS82" s="311"/>
      <c r="AT82" s="311"/>
      <c r="AU82" s="311"/>
      <c r="AV82" s="311"/>
    </row>
    <row r="83" spans="1:48" s="1" customFormat="1" ht="15.6">
      <c r="A83" s="312" t="str">
        <f>'Main Meals'!A83</f>
        <v>5701.000.000.000.000.000.000</v>
      </c>
      <c r="B83" s="312">
        <f>'Main Meals'!B83</f>
        <v>5700</v>
      </c>
      <c r="C83" s="312">
        <f>'Main Meals'!C83</f>
        <v>5701</v>
      </c>
      <c r="D83" s="312" t="str">
        <f>'Main Meals'!D83</f>
        <v xml:space="preserve">Roasted Turkey with Gravy </v>
      </c>
      <c r="E83" s="311" t="s">
        <v>1580</v>
      </c>
      <c r="F83" s="311"/>
      <c r="G83" s="311"/>
      <c r="H83" s="311"/>
      <c r="I83" s="311"/>
      <c r="J83" s="311"/>
      <c r="K83" s="311"/>
      <c r="L83" s="311"/>
      <c r="M83" s="311"/>
      <c r="N83" s="311"/>
      <c r="O83" s="311"/>
      <c r="P83" s="311"/>
      <c r="Q83" s="311"/>
      <c r="R83" s="311"/>
      <c r="S83" s="311"/>
      <c r="T83" s="311"/>
      <c r="U83" s="311"/>
      <c r="V83" s="311"/>
      <c r="W83" s="311"/>
      <c r="X83" s="311"/>
      <c r="Y83" s="311"/>
      <c r="Z83" s="311"/>
      <c r="AA83" s="311"/>
      <c r="AB83" s="311"/>
      <c r="AC83" s="311"/>
      <c r="AD83" s="311"/>
      <c r="AE83" s="311"/>
      <c r="AF83" s="311"/>
      <c r="AG83" s="311"/>
      <c r="AH83" s="311"/>
      <c r="AI83" s="311"/>
      <c r="AJ83" s="311"/>
      <c r="AK83" s="311"/>
      <c r="AL83" s="311"/>
      <c r="AM83" s="311"/>
      <c r="AN83" s="311"/>
      <c r="AO83" s="311"/>
      <c r="AP83" s="311"/>
      <c r="AQ83" s="311"/>
      <c r="AR83" s="311"/>
      <c r="AS83" s="311"/>
      <c r="AT83" s="311"/>
      <c r="AU83" s="311"/>
      <c r="AV83" s="311"/>
    </row>
    <row r="84" spans="1:48" s="1" customFormat="1" ht="15.6">
      <c r="A84" s="312" t="str">
        <f>'Main Meals'!A84</f>
        <v>5800.000.000.000.000.000.000</v>
      </c>
      <c r="B84" s="312">
        <f>'Main Meals'!B84</f>
        <v>5800</v>
      </c>
      <c r="C84" s="312">
        <f>'Main Meals'!C84</f>
        <v>5800</v>
      </c>
      <c r="D84" s="312" t="str">
        <f>'Main Meals'!D84</f>
        <v xml:space="preserve">Rosemary Whipped Potatoes </v>
      </c>
      <c r="E84" s="311" t="s">
        <v>1580</v>
      </c>
      <c r="F84" s="311"/>
      <c r="G84" s="311"/>
      <c r="H84" s="311"/>
      <c r="I84" s="311"/>
      <c r="J84" s="311"/>
      <c r="K84" s="311"/>
      <c r="L84" s="311"/>
      <c r="M84" s="311"/>
      <c r="N84" s="311"/>
      <c r="O84" s="311"/>
      <c r="P84" s="311"/>
      <c r="Q84" s="311"/>
      <c r="R84" s="311"/>
      <c r="S84" s="311"/>
      <c r="T84" s="311"/>
      <c r="U84" s="311"/>
      <c r="V84" s="311"/>
      <c r="W84" s="311"/>
      <c r="X84" s="311"/>
      <c r="Y84" s="311"/>
      <c r="Z84" s="311"/>
      <c r="AA84" s="311"/>
      <c r="AB84" s="311"/>
      <c r="AC84" s="311"/>
      <c r="AD84" s="311"/>
      <c r="AE84" s="311"/>
      <c r="AF84" s="311"/>
      <c r="AG84" s="311"/>
      <c r="AH84" s="311"/>
      <c r="AI84" s="311"/>
      <c r="AJ84" s="311"/>
      <c r="AK84" s="311"/>
      <c r="AL84" s="311"/>
      <c r="AM84" s="311"/>
      <c r="AN84" s="311"/>
      <c r="AO84" s="311"/>
      <c r="AP84" s="311"/>
      <c r="AQ84" s="311"/>
      <c r="AR84" s="311"/>
      <c r="AS84" s="311"/>
      <c r="AT84" s="311"/>
      <c r="AU84" s="311"/>
      <c r="AV84" s="311"/>
    </row>
    <row r="85" spans="1:48" s="1" customFormat="1" ht="15.6">
      <c r="A85" s="312" t="str">
        <f>'Main Meals'!A85</f>
        <v>5900.000.000.000.000.000.000</v>
      </c>
      <c r="B85" s="312">
        <f>'Main Meals'!B85</f>
        <v>5900</v>
      </c>
      <c r="C85" s="312">
        <f>'Main Meals'!C85</f>
        <v>5900</v>
      </c>
      <c r="D85" s="312" t="str">
        <f>'Main Meals'!D85</f>
        <v xml:space="preserve">Gravy </v>
      </c>
      <c r="E85" s="311" t="s">
        <v>1580</v>
      </c>
      <c r="F85" s="311"/>
      <c r="G85" s="311"/>
      <c r="H85" s="311"/>
      <c r="I85" s="311"/>
      <c r="J85" s="311"/>
      <c r="K85" s="311"/>
      <c r="L85" s="311"/>
      <c r="M85" s="311"/>
      <c r="N85" s="311"/>
      <c r="O85" s="311"/>
      <c r="P85" s="311"/>
      <c r="Q85" s="311"/>
      <c r="R85" s="311"/>
      <c r="S85" s="311"/>
      <c r="T85" s="311"/>
      <c r="U85" s="311"/>
      <c r="V85" s="311"/>
      <c r="W85" s="311"/>
      <c r="X85" s="311"/>
      <c r="Y85" s="311"/>
      <c r="Z85" s="311"/>
      <c r="AA85" s="311"/>
      <c r="AB85" s="311"/>
      <c r="AC85" s="311"/>
      <c r="AD85" s="311"/>
      <c r="AE85" s="311"/>
      <c r="AF85" s="311"/>
      <c r="AG85" s="311"/>
      <c r="AH85" s="311"/>
      <c r="AI85" s="311"/>
      <c r="AJ85" s="311"/>
      <c r="AK85" s="311"/>
      <c r="AL85" s="311"/>
      <c r="AM85" s="311"/>
      <c r="AN85" s="311"/>
      <c r="AO85" s="311"/>
      <c r="AP85" s="311"/>
      <c r="AQ85" s="311"/>
      <c r="AR85" s="311"/>
      <c r="AS85" s="311"/>
      <c r="AT85" s="311"/>
      <c r="AU85" s="311"/>
      <c r="AV85" s="311"/>
    </row>
    <row r="86" spans="1:48" s="1" customFormat="1" ht="15.6">
      <c r="A86" s="312" t="str">
        <f>'Main Meals'!A86</f>
        <v>6000.000.000.000.000.000.000</v>
      </c>
      <c r="B86" s="312">
        <f>'Main Meals'!B86</f>
        <v>6000</v>
      </c>
      <c r="C86" s="312">
        <f>'Main Meals'!C86</f>
        <v>6000</v>
      </c>
      <c r="D86" s="312" t="str">
        <f>'Main Meals'!D86</f>
        <v xml:space="preserve">Cranberry-Orange Sauce </v>
      </c>
      <c r="E86" s="311" t="s">
        <v>1580</v>
      </c>
      <c r="F86" s="311"/>
      <c r="G86" s="311"/>
      <c r="H86" s="311"/>
      <c r="I86" s="311"/>
      <c r="J86" s="311"/>
      <c r="K86" s="311"/>
      <c r="L86" s="311"/>
      <c r="M86" s="311"/>
      <c r="N86" s="311"/>
      <c r="O86" s="311"/>
      <c r="P86" s="311"/>
      <c r="Q86" s="311"/>
      <c r="R86" s="311"/>
      <c r="S86" s="311"/>
      <c r="T86" s="311"/>
      <c r="U86" s="311"/>
      <c r="V86" s="311"/>
      <c r="W86" s="311"/>
      <c r="X86" s="311"/>
      <c r="Y86" s="311"/>
      <c r="Z86" s="311"/>
      <c r="AA86" s="311"/>
      <c r="AB86" s="311"/>
      <c r="AC86" s="311"/>
      <c r="AD86" s="311"/>
      <c r="AE86" s="311"/>
      <c r="AF86" s="311"/>
      <c r="AG86" s="311"/>
      <c r="AH86" s="311"/>
      <c r="AI86" s="311"/>
      <c r="AJ86" s="311"/>
      <c r="AK86" s="311"/>
      <c r="AL86" s="311"/>
      <c r="AM86" s="311"/>
      <c r="AN86" s="311"/>
      <c r="AO86" s="311"/>
      <c r="AP86" s="311"/>
      <c r="AQ86" s="311"/>
      <c r="AR86" s="311"/>
      <c r="AS86" s="311"/>
      <c r="AT86" s="311"/>
      <c r="AU86" s="311"/>
      <c r="AV86" s="311"/>
    </row>
    <row r="87" spans="1:48" s="1" customFormat="1" ht="15.6">
      <c r="A87" s="312" t="str">
        <f>'Main Meals'!A87</f>
        <v>6100.000.000.000.000.000.000</v>
      </c>
      <c r="B87" s="312">
        <f>'Main Meals'!B87</f>
        <v>6100</v>
      </c>
      <c r="C87" s="312">
        <f>'Main Meals'!C87</f>
        <v>6100</v>
      </c>
      <c r="D87" s="312" t="str">
        <f>'Main Meals'!D87</f>
        <v xml:space="preserve">Green Beans with Toasted Almonds </v>
      </c>
      <c r="E87" s="311" t="s">
        <v>1580</v>
      </c>
      <c r="F87" s="311"/>
      <c r="G87" s="311"/>
      <c r="H87" s="311"/>
      <c r="I87" s="311"/>
      <c r="J87" s="311"/>
      <c r="K87" s="311"/>
      <c r="L87" s="311"/>
      <c r="M87" s="311"/>
      <c r="N87" s="311"/>
      <c r="O87" s="311"/>
      <c r="P87" s="311"/>
      <c r="Q87" s="311"/>
      <c r="R87" s="311"/>
      <c r="S87" s="311"/>
      <c r="T87" s="311"/>
      <c r="U87" s="311"/>
      <c r="V87" s="311"/>
      <c r="W87" s="311"/>
      <c r="X87" s="311"/>
      <c r="Y87" s="311"/>
      <c r="Z87" s="311"/>
      <c r="AA87" s="311"/>
      <c r="AB87" s="311"/>
      <c r="AC87" s="311"/>
      <c r="AD87" s="311"/>
      <c r="AE87" s="311"/>
      <c r="AF87" s="311"/>
      <c r="AG87" s="311"/>
      <c r="AH87" s="311"/>
      <c r="AI87" s="311"/>
      <c r="AJ87" s="311"/>
      <c r="AK87" s="311"/>
      <c r="AL87" s="311"/>
      <c r="AM87" s="311"/>
      <c r="AN87" s="311"/>
      <c r="AO87" s="311"/>
      <c r="AP87" s="311"/>
      <c r="AQ87" s="311"/>
      <c r="AR87" s="311"/>
      <c r="AS87" s="311"/>
      <c r="AT87" s="311"/>
      <c r="AU87" s="311"/>
      <c r="AV87" s="311"/>
    </row>
    <row r="88" spans="1:48" s="1" customFormat="1" ht="15.6">
      <c r="A88" s="312" t="str">
        <f>'Main Meals'!A88</f>
        <v>6200.000.000.000.000.000.000</v>
      </c>
      <c r="B88" s="312">
        <f>'Main Meals'!B88</f>
        <v>6200</v>
      </c>
      <c r="C88" s="312">
        <f>'Main Meals'!C88</f>
        <v>6200</v>
      </c>
      <c r="D88" s="312" t="str">
        <f>'Main Meals'!D88</f>
        <v xml:space="preserve">Carrot Puree </v>
      </c>
      <c r="E88" s="311" t="s">
        <v>1580</v>
      </c>
      <c r="F88" s="311"/>
      <c r="G88" s="311"/>
      <c r="H88" s="311"/>
      <c r="I88" s="311"/>
      <c r="J88" s="311"/>
      <c r="K88" s="311"/>
      <c r="L88" s="311"/>
      <c r="M88" s="311"/>
      <c r="N88" s="311"/>
      <c r="O88" s="311"/>
      <c r="P88" s="311"/>
      <c r="Q88" s="311"/>
      <c r="R88" s="311"/>
      <c r="S88" s="311"/>
      <c r="T88" s="311"/>
      <c r="U88" s="311"/>
      <c r="V88" s="311"/>
      <c r="W88" s="311"/>
      <c r="X88" s="311"/>
      <c r="Y88" s="311"/>
      <c r="Z88" s="311"/>
      <c r="AA88" s="311"/>
      <c r="AB88" s="311"/>
      <c r="AC88" s="311"/>
      <c r="AD88" s="311"/>
      <c r="AE88" s="311"/>
      <c r="AF88" s="311"/>
      <c r="AG88" s="311"/>
      <c r="AH88" s="311"/>
      <c r="AI88" s="311"/>
      <c r="AJ88" s="311"/>
      <c r="AK88" s="311"/>
      <c r="AL88" s="311"/>
      <c r="AM88" s="311"/>
      <c r="AN88" s="311"/>
      <c r="AO88" s="311"/>
      <c r="AP88" s="311"/>
      <c r="AQ88" s="311"/>
      <c r="AR88" s="311"/>
      <c r="AS88" s="311"/>
      <c r="AT88" s="311"/>
      <c r="AU88" s="311"/>
      <c r="AV88" s="311"/>
    </row>
    <row r="89" spans="1:48" s="1" customFormat="1" ht="15.6">
      <c r="A89" s="312" t="str">
        <f>'Main Meals'!A89</f>
        <v>6300.000.000.000.000.000.000</v>
      </c>
      <c r="B89" s="312">
        <f>'Main Meals'!B89</f>
        <v>6300</v>
      </c>
      <c r="C89" s="312">
        <f>'Main Meals'!C89</f>
        <v>6300</v>
      </c>
      <c r="D89" s="312" t="str">
        <f>'Main Meals'!D89</f>
        <v xml:space="preserve">Wine Braised Brisket </v>
      </c>
      <c r="E89" s="311" t="s">
        <v>137</v>
      </c>
      <c r="F89" s="311" t="s">
        <v>137</v>
      </c>
      <c r="G89" s="311" t="s">
        <v>137</v>
      </c>
      <c r="H89" s="311"/>
      <c r="I89" s="311"/>
      <c r="J89" s="311"/>
      <c r="K89" s="311"/>
      <c r="L89" s="311"/>
      <c r="M89" s="311"/>
      <c r="N89" s="311"/>
      <c r="O89" s="311"/>
      <c r="P89" s="311"/>
      <c r="Q89" s="311"/>
      <c r="R89" s="311"/>
      <c r="S89" s="311"/>
      <c r="T89" s="311"/>
      <c r="U89" s="311"/>
      <c r="V89" s="311"/>
      <c r="W89" s="311"/>
      <c r="X89" s="311"/>
      <c r="Y89" s="311"/>
      <c r="Z89" s="311"/>
      <c r="AA89" s="311"/>
      <c r="AB89" s="311"/>
      <c r="AC89" s="311"/>
      <c r="AD89" s="311"/>
      <c r="AE89" s="311"/>
      <c r="AF89" s="311"/>
      <c r="AG89" s="311"/>
      <c r="AH89" s="311"/>
      <c r="AI89" s="311"/>
      <c r="AJ89" s="311"/>
      <c r="AK89" s="311"/>
      <c r="AL89" s="311"/>
      <c r="AM89" s="311"/>
      <c r="AN89" s="311"/>
      <c r="AO89" s="311"/>
      <c r="AP89" s="311"/>
      <c r="AQ89" s="311"/>
      <c r="AR89" s="311"/>
      <c r="AS89" s="311"/>
      <c r="AT89" s="311"/>
      <c r="AU89" s="311"/>
      <c r="AV89" s="311"/>
    </row>
    <row r="90" spans="1:48" s="1" customFormat="1" ht="15.6">
      <c r="A90" s="312" t="str">
        <f>'Main Meals'!A90</f>
        <v>6400.000.000.000.000.000.000</v>
      </c>
      <c r="B90" s="312">
        <f>'Main Meals'!B90</f>
        <v>6400</v>
      </c>
      <c r="C90" s="312">
        <f>'Main Meals'!C90</f>
        <v>6400</v>
      </c>
      <c r="D90" s="312" t="str">
        <f>'Main Meals'!D90</f>
        <v xml:space="preserve">Maple-Glazed Ham </v>
      </c>
      <c r="E90" s="311" t="s">
        <v>137</v>
      </c>
      <c r="F90" s="311" t="s">
        <v>137</v>
      </c>
      <c r="G90" s="311" t="s">
        <v>137</v>
      </c>
      <c r="H90" s="311"/>
      <c r="I90" s="311"/>
      <c r="J90" s="311"/>
      <c r="K90" s="311"/>
      <c r="L90" s="311"/>
      <c r="M90" s="311"/>
      <c r="N90" s="311"/>
      <c r="O90" s="311"/>
      <c r="P90" s="311"/>
      <c r="Q90" s="311"/>
      <c r="R90" s="311"/>
      <c r="S90" s="311"/>
      <c r="T90" s="311"/>
      <c r="U90" s="311"/>
      <c r="V90" s="311"/>
      <c r="W90" s="311"/>
      <c r="X90" s="311"/>
      <c r="Y90" s="311"/>
      <c r="Z90" s="311"/>
      <c r="AA90" s="311"/>
      <c r="AB90" s="311"/>
      <c r="AC90" s="311"/>
      <c r="AD90" s="311"/>
      <c r="AE90" s="311"/>
      <c r="AF90" s="311"/>
      <c r="AG90" s="311"/>
      <c r="AH90" s="311"/>
      <c r="AI90" s="311"/>
      <c r="AJ90" s="311"/>
      <c r="AK90" s="311"/>
      <c r="AL90" s="311"/>
      <c r="AM90" s="311"/>
      <c r="AN90" s="311"/>
      <c r="AO90" s="311"/>
      <c r="AP90" s="311"/>
      <c r="AQ90" s="311"/>
      <c r="AR90" s="311"/>
      <c r="AS90" s="311"/>
      <c r="AT90" s="311"/>
      <c r="AU90" s="311"/>
      <c r="AV90" s="311"/>
    </row>
    <row r="91" spans="1:48" s="1" customFormat="1" ht="15.6">
      <c r="A91" s="312" t="str">
        <f>'Main Meals'!A91</f>
        <v>6500.000.000.000.000.000.000</v>
      </c>
      <c r="B91" s="312">
        <f>'Main Meals'!B91</f>
        <v>6500</v>
      </c>
      <c r="C91" s="312">
        <f>'Main Meals'!C91</f>
        <v>6500</v>
      </c>
      <c r="D91" s="312" t="str">
        <f>'Main Meals'!D91</f>
        <v xml:space="preserve">Bloody Mary Mix </v>
      </c>
      <c r="E91" s="311" t="s">
        <v>137</v>
      </c>
      <c r="F91" s="311" t="s">
        <v>137</v>
      </c>
      <c r="G91" s="311" t="s">
        <v>137</v>
      </c>
      <c r="H91" s="311"/>
      <c r="I91" s="311"/>
      <c r="J91" s="311"/>
      <c r="K91" s="311"/>
      <c r="L91" s="311"/>
      <c r="M91" s="311"/>
      <c r="N91" s="311"/>
      <c r="O91" s="311"/>
      <c r="P91" s="311"/>
      <c r="Q91" s="311"/>
      <c r="R91" s="311"/>
      <c r="S91" s="311"/>
      <c r="T91" s="311"/>
      <c r="U91" s="311"/>
      <c r="V91" s="311"/>
      <c r="W91" s="311"/>
      <c r="X91" s="311"/>
      <c r="Y91" s="311"/>
      <c r="Z91" s="311"/>
      <c r="AA91" s="311"/>
      <c r="AB91" s="311"/>
      <c r="AC91" s="311"/>
      <c r="AD91" s="311"/>
      <c r="AE91" s="311"/>
      <c r="AF91" s="311"/>
      <c r="AG91" s="311"/>
      <c r="AH91" s="311"/>
      <c r="AI91" s="311"/>
      <c r="AJ91" s="311"/>
      <c r="AK91" s="311"/>
      <c r="AL91" s="311"/>
      <c r="AM91" s="311"/>
      <c r="AN91" s="311"/>
      <c r="AO91" s="311"/>
      <c r="AP91" s="311"/>
      <c r="AQ91" s="311"/>
      <c r="AR91" s="311"/>
      <c r="AS91" s="311"/>
      <c r="AT91" s="311"/>
      <c r="AU91" s="311"/>
      <c r="AV91" s="311"/>
    </row>
    <row r="92" spans="1:48" s="1" customFormat="1" ht="15.6">
      <c r="A92" s="312" t="str">
        <f>'Main Meals'!A92</f>
        <v>6600.000.000.000.000.000.608</v>
      </c>
      <c r="B92" s="312">
        <f>'Main Meals'!B92</f>
        <v>6600</v>
      </c>
      <c r="C92" s="312">
        <f>'Main Meals'!C92</f>
        <v>6600</v>
      </c>
      <c r="D92" s="312" t="str">
        <f>'Main Meals'!D92</f>
        <v xml:space="preserve">Coconut Yogurt Parfait </v>
      </c>
      <c r="E92" s="311" t="s">
        <v>152</v>
      </c>
      <c r="F92" s="311" t="s">
        <v>1576</v>
      </c>
      <c r="G92" s="311" t="s">
        <v>1568</v>
      </c>
      <c r="H92" s="311"/>
      <c r="I92" s="311"/>
      <c r="J92" s="311"/>
      <c r="K92" s="311"/>
      <c r="L92" s="311"/>
      <c r="M92" s="311"/>
      <c r="N92" s="311"/>
      <c r="O92" s="311"/>
      <c r="P92" s="311"/>
      <c r="Q92" s="311"/>
      <c r="R92" s="311"/>
      <c r="S92" s="311"/>
      <c r="T92" s="311"/>
      <c r="U92" s="311"/>
      <c r="V92" s="311"/>
      <c r="W92" s="311"/>
      <c r="X92" s="311"/>
      <c r="Y92" s="311"/>
      <c r="Z92" s="311"/>
      <c r="AA92" s="311"/>
      <c r="AB92" s="311"/>
      <c r="AC92" s="311"/>
      <c r="AD92" s="311"/>
      <c r="AE92" s="311"/>
      <c r="AF92" s="311"/>
      <c r="AG92" s="311"/>
      <c r="AH92" s="311"/>
      <c r="AI92" s="311"/>
      <c r="AJ92" s="311"/>
      <c r="AK92" s="311"/>
      <c r="AL92" s="311"/>
      <c r="AM92" s="311"/>
      <c r="AN92" s="311"/>
      <c r="AO92" s="311"/>
      <c r="AP92" s="311"/>
      <c r="AQ92" s="311"/>
      <c r="AR92" s="311"/>
      <c r="AS92" s="311"/>
      <c r="AT92" s="311"/>
      <c r="AU92" s="311"/>
      <c r="AV92" s="311"/>
    </row>
    <row r="93" spans="1:48" s="1" customFormat="1" ht="15.6">
      <c r="A93" s="312" t="str">
        <f>'Main Meals'!A93</f>
        <v>6701.000.000.000.000.000.000</v>
      </c>
      <c r="B93" s="312">
        <f>'Main Meals'!B93</f>
        <v>6700</v>
      </c>
      <c r="C93" s="312">
        <f>'Main Meals'!C93</f>
        <v>6701</v>
      </c>
      <c r="D93" s="312" t="str">
        <f>'Main Meals'!D93</f>
        <v xml:space="preserve">Original 'Super' Trail Mix (OLD NOT ACTIVE) </v>
      </c>
      <c r="E93" s="311" t="s">
        <v>137</v>
      </c>
      <c r="F93" s="311" t="s">
        <v>137</v>
      </c>
      <c r="G93" s="311" t="s">
        <v>137</v>
      </c>
      <c r="H93" s="311"/>
      <c r="I93" s="311"/>
      <c r="J93" s="311"/>
      <c r="K93" s="311"/>
      <c r="L93" s="311"/>
      <c r="M93" s="311"/>
      <c r="N93" s="311"/>
      <c r="O93" s="311"/>
      <c r="P93" s="311"/>
      <c r="Q93" s="311"/>
      <c r="R93" s="311"/>
      <c r="S93" s="311"/>
      <c r="T93" s="311"/>
      <c r="U93" s="311"/>
      <c r="V93" s="311"/>
      <c r="W93" s="311"/>
      <c r="X93" s="311"/>
      <c r="Y93" s="311"/>
      <c r="Z93" s="311"/>
      <c r="AA93" s="311"/>
      <c r="AB93" s="311"/>
      <c r="AC93" s="311"/>
      <c r="AD93" s="311"/>
      <c r="AE93" s="311"/>
      <c r="AF93" s="311"/>
      <c r="AG93" s="311"/>
      <c r="AH93" s="311"/>
      <c r="AI93" s="311"/>
      <c r="AJ93" s="311"/>
      <c r="AK93" s="311"/>
      <c r="AL93" s="311"/>
      <c r="AM93" s="311"/>
      <c r="AN93" s="311"/>
      <c r="AO93" s="311"/>
      <c r="AP93" s="311"/>
      <c r="AQ93" s="311"/>
      <c r="AR93" s="311"/>
      <c r="AS93" s="311"/>
      <c r="AT93" s="311"/>
      <c r="AU93" s="311"/>
      <c r="AV93" s="311"/>
    </row>
    <row r="94" spans="1:48" s="128" customFormat="1" ht="15.6">
      <c r="A94" s="312" t="str">
        <f>'Main Meals'!A94</f>
        <v>6702.000.000.000.000.000.000</v>
      </c>
      <c r="B94" s="312">
        <f>'Main Meals'!B94</f>
        <v>6700</v>
      </c>
      <c r="C94" s="312">
        <f>'Main Meals'!C94</f>
        <v>6702</v>
      </c>
      <c r="D94" s="312" t="str">
        <f>'Main Meals'!D94</f>
        <v xml:space="preserve">Original 'Super' Trail Mix (OLD NOT ACTIVE) </v>
      </c>
      <c r="E94" s="311" t="s">
        <v>137</v>
      </c>
      <c r="F94" s="311" t="s">
        <v>137</v>
      </c>
      <c r="G94" s="311" t="s">
        <v>137</v>
      </c>
      <c r="H94" s="311"/>
      <c r="I94" s="311"/>
      <c r="J94" s="311"/>
      <c r="K94" s="311"/>
      <c r="L94" s="311"/>
      <c r="M94" s="311"/>
      <c r="N94" s="311"/>
      <c r="O94" s="311"/>
      <c r="P94" s="311"/>
      <c r="Q94" s="311"/>
      <c r="R94" s="311"/>
      <c r="S94" s="311"/>
      <c r="T94" s="311"/>
      <c r="U94" s="311"/>
      <c r="V94" s="311"/>
      <c r="W94" s="311"/>
      <c r="X94" s="311"/>
      <c r="Y94" s="311"/>
      <c r="Z94" s="311"/>
      <c r="AA94" s="311"/>
      <c r="AB94" s="311"/>
      <c r="AC94" s="311"/>
      <c r="AD94" s="311"/>
      <c r="AE94" s="311"/>
      <c r="AF94" s="311"/>
      <c r="AG94" s="311"/>
      <c r="AH94" s="311"/>
      <c r="AI94" s="311"/>
      <c r="AJ94" s="311"/>
      <c r="AK94" s="311"/>
      <c r="AL94" s="311"/>
      <c r="AM94" s="311"/>
      <c r="AN94" s="311"/>
      <c r="AO94" s="311"/>
      <c r="AP94" s="311"/>
      <c r="AQ94" s="311"/>
      <c r="AR94" s="311"/>
      <c r="AS94" s="311"/>
      <c r="AT94" s="311"/>
      <c r="AU94" s="311"/>
      <c r="AV94" s="311"/>
    </row>
    <row r="95" spans="1:48" s="128" customFormat="1" ht="15.6">
      <c r="A95" s="312" t="str">
        <f>'Main Meals'!A95</f>
        <v>6703.000.000.000.000.000.000</v>
      </c>
      <c r="B95" s="312">
        <f>'Main Meals'!B95</f>
        <v>6700</v>
      </c>
      <c r="C95" s="312">
        <f>'Main Meals'!C95</f>
        <v>6703</v>
      </c>
      <c r="D95" s="312" t="str">
        <f>'Main Meals'!D95</f>
        <v xml:space="preserve">Original 'Super' Trail Mix </v>
      </c>
      <c r="E95" s="311" t="s">
        <v>137</v>
      </c>
      <c r="F95" s="311" t="s">
        <v>137</v>
      </c>
      <c r="G95" s="311" t="s">
        <v>137</v>
      </c>
      <c r="H95" s="311"/>
      <c r="I95" s="311"/>
      <c r="J95" s="311"/>
      <c r="K95" s="311"/>
      <c r="L95" s="311"/>
      <c r="M95" s="311"/>
      <c r="N95" s="311"/>
      <c r="O95" s="311"/>
      <c r="P95" s="311"/>
      <c r="Q95" s="311"/>
      <c r="R95" s="311"/>
      <c r="S95" s="311"/>
      <c r="T95" s="311"/>
      <c r="U95" s="311"/>
      <c r="V95" s="311"/>
      <c r="W95" s="311"/>
      <c r="X95" s="311"/>
      <c r="Y95" s="311"/>
      <c r="Z95" s="311"/>
      <c r="AA95" s="311"/>
      <c r="AB95" s="311"/>
      <c r="AC95" s="311"/>
      <c r="AD95" s="311"/>
      <c r="AE95" s="311"/>
      <c r="AF95" s="311"/>
      <c r="AG95" s="311"/>
      <c r="AH95" s="311"/>
      <c r="AI95" s="311"/>
      <c r="AJ95" s="311"/>
      <c r="AK95" s="311"/>
      <c r="AL95" s="311"/>
      <c r="AM95" s="311"/>
      <c r="AN95" s="311"/>
      <c r="AO95" s="311"/>
      <c r="AP95" s="311"/>
      <c r="AQ95" s="311"/>
      <c r="AR95" s="311"/>
      <c r="AS95" s="311"/>
      <c r="AT95" s="311"/>
      <c r="AU95" s="311"/>
      <c r="AV95" s="311"/>
    </row>
    <row r="96" spans="1:48" s="1" customFormat="1" ht="15.6">
      <c r="A96" s="312" t="str">
        <f>'Main Meals'!A96</f>
        <v>6801.000.000.000.000.000.000</v>
      </c>
      <c r="B96" s="312">
        <f>'Main Meals'!B96</f>
        <v>6800</v>
      </c>
      <c r="C96" s="312">
        <f>'Main Meals'!C96</f>
        <v>6801</v>
      </c>
      <c r="D96" s="312" t="str">
        <f>'Main Meals'!D96</f>
        <v xml:space="preserve">Original Granola  (OLD NOT ACTIVE) </v>
      </c>
      <c r="E96" s="311" t="s">
        <v>137</v>
      </c>
      <c r="F96" s="311" t="s">
        <v>137</v>
      </c>
      <c r="G96" s="311" t="s">
        <v>137</v>
      </c>
      <c r="H96" s="311"/>
      <c r="I96" s="311"/>
      <c r="J96" s="311"/>
      <c r="K96" s="311"/>
      <c r="L96" s="311"/>
      <c r="M96" s="311"/>
      <c r="N96" s="311"/>
      <c r="O96" s="311"/>
      <c r="P96" s="311"/>
      <c r="Q96" s="311"/>
      <c r="R96" s="311"/>
      <c r="S96" s="311"/>
      <c r="T96" s="311"/>
      <c r="U96" s="311"/>
      <c r="V96" s="311"/>
      <c r="W96" s="311"/>
      <c r="X96" s="311"/>
      <c r="Y96" s="311"/>
      <c r="Z96" s="311"/>
      <c r="AA96" s="311"/>
      <c r="AB96" s="311"/>
      <c r="AC96" s="311"/>
      <c r="AD96" s="311"/>
      <c r="AE96" s="311"/>
      <c r="AF96" s="311"/>
      <c r="AG96" s="311"/>
      <c r="AH96" s="311"/>
      <c r="AI96" s="311"/>
      <c r="AJ96" s="311"/>
      <c r="AK96" s="311"/>
      <c r="AL96" s="311"/>
      <c r="AM96" s="311"/>
      <c r="AN96" s="311"/>
      <c r="AO96" s="311"/>
      <c r="AP96" s="311"/>
      <c r="AQ96" s="311"/>
      <c r="AR96" s="311"/>
      <c r="AS96" s="311"/>
      <c r="AT96" s="311"/>
      <c r="AU96" s="311"/>
      <c r="AV96" s="311"/>
    </row>
    <row r="97" spans="1:48" s="1" customFormat="1" ht="15.6">
      <c r="A97" s="312" t="str">
        <f>'Main Meals'!A97</f>
        <v>6802.000.000.000.000.000.000</v>
      </c>
      <c r="B97" s="312">
        <f>'Main Meals'!B97</f>
        <v>6800</v>
      </c>
      <c r="C97" s="312">
        <f>'Main Meals'!C97</f>
        <v>6802</v>
      </c>
      <c r="D97" s="312" t="str">
        <f>'Main Meals'!D97</f>
        <v xml:space="preserve">Original Granola (OLD NOT ACTIVE) </v>
      </c>
      <c r="E97" s="311" t="s">
        <v>137</v>
      </c>
      <c r="F97" s="311" t="s">
        <v>137</v>
      </c>
      <c r="G97" s="311" t="s">
        <v>137</v>
      </c>
      <c r="H97" s="311"/>
      <c r="I97" s="311"/>
      <c r="J97" s="311"/>
      <c r="K97" s="311"/>
      <c r="L97" s="311"/>
      <c r="M97" s="311"/>
      <c r="N97" s="311"/>
      <c r="O97" s="311"/>
      <c r="P97" s="311"/>
      <c r="Q97" s="311"/>
      <c r="R97" s="311"/>
      <c r="S97" s="311"/>
      <c r="T97" s="311"/>
      <c r="U97" s="311"/>
      <c r="V97" s="311"/>
      <c r="W97" s="311"/>
      <c r="X97" s="311"/>
      <c r="Y97" s="311"/>
      <c r="Z97" s="311"/>
      <c r="AA97" s="311"/>
      <c r="AB97" s="311"/>
      <c r="AC97" s="311"/>
      <c r="AD97" s="311"/>
      <c r="AE97" s="311"/>
      <c r="AF97" s="311"/>
      <c r="AG97" s="311"/>
      <c r="AH97" s="311"/>
      <c r="AI97" s="311"/>
      <c r="AJ97" s="311"/>
      <c r="AK97" s="311"/>
      <c r="AL97" s="311"/>
      <c r="AM97" s="311"/>
      <c r="AN97" s="311"/>
      <c r="AO97" s="311"/>
      <c r="AP97" s="311"/>
      <c r="AQ97" s="311"/>
      <c r="AR97" s="311"/>
      <c r="AS97" s="311"/>
      <c r="AT97" s="311"/>
      <c r="AU97" s="311"/>
      <c r="AV97" s="311"/>
    </row>
    <row r="98" spans="1:48" s="1" customFormat="1" ht="15.6">
      <c r="A98" s="312" t="str">
        <f>'Main Meals'!A98</f>
        <v>6803.000.000.000.000.000.000</v>
      </c>
      <c r="B98" s="312">
        <f>'Main Meals'!B98</f>
        <v>6800</v>
      </c>
      <c r="C98" s="312">
        <f>'Main Meals'!C98</f>
        <v>6803</v>
      </c>
      <c r="D98" s="312" t="str">
        <f>'Main Meals'!D98</f>
        <v xml:space="preserve">Original Granola </v>
      </c>
      <c r="E98" s="311" t="s">
        <v>1574</v>
      </c>
      <c r="F98" s="311" t="s">
        <v>1581</v>
      </c>
      <c r="G98" s="311" t="s">
        <v>1568</v>
      </c>
      <c r="H98" s="311"/>
      <c r="I98" s="311"/>
      <c r="J98" s="311"/>
      <c r="K98" s="311"/>
      <c r="L98" s="311"/>
      <c r="M98" s="311"/>
      <c r="N98" s="311"/>
      <c r="O98" s="311"/>
      <c r="P98" s="311"/>
      <c r="Q98" s="311"/>
      <c r="R98" s="311"/>
      <c r="S98" s="311"/>
      <c r="T98" s="311"/>
      <c r="U98" s="311"/>
      <c r="V98" s="311"/>
      <c r="W98" s="311"/>
      <c r="X98" s="311"/>
      <c r="Y98" s="311"/>
      <c r="Z98" s="311"/>
      <c r="AA98" s="311"/>
      <c r="AB98" s="311"/>
      <c r="AC98" s="311"/>
      <c r="AD98" s="311"/>
      <c r="AE98" s="311"/>
      <c r="AF98" s="311"/>
      <c r="AG98" s="311"/>
      <c r="AH98" s="311"/>
      <c r="AI98" s="311"/>
      <c r="AJ98" s="311"/>
      <c r="AK98" s="311"/>
      <c r="AL98" s="311"/>
      <c r="AM98" s="311"/>
      <c r="AN98" s="311"/>
      <c r="AO98" s="311"/>
      <c r="AP98" s="311"/>
      <c r="AQ98" s="311"/>
      <c r="AR98" s="311"/>
      <c r="AS98" s="311"/>
      <c r="AT98" s="311"/>
      <c r="AU98" s="311"/>
      <c r="AV98" s="311"/>
    </row>
    <row r="99" spans="1:48" s="1" customFormat="1" ht="15.6">
      <c r="A99" s="312" t="str">
        <f>'Main Meals'!A99</f>
        <v>6901.000.000.000.000.000.000</v>
      </c>
      <c r="B99" s="312">
        <f>'Main Meals'!B99</f>
        <v>6900</v>
      </c>
      <c r="C99" s="312">
        <f>'Main Meals'!C99</f>
        <v>6901</v>
      </c>
      <c r="D99" s="312" t="str">
        <f>'Main Meals'!D99</f>
        <v>Brownie Bites (2 bite)</v>
      </c>
      <c r="E99" s="311" t="s">
        <v>1574</v>
      </c>
      <c r="F99" s="311" t="s">
        <v>1582</v>
      </c>
      <c r="G99" s="311" t="s">
        <v>1568</v>
      </c>
      <c r="H99" s="311"/>
      <c r="I99" s="311"/>
      <c r="J99" s="311"/>
      <c r="K99" s="311"/>
      <c r="L99" s="311"/>
      <c r="M99" s="311"/>
      <c r="N99" s="311"/>
      <c r="O99" s="311"/>
      <c r="P99" s="311"/>
      <c r="Q99" s="311"/>
      <c r="R99" s="311"/>
      <c r="S99" s="311"/>
      <c r="T99" s="311"/>
      <c r="U99" s="311"/>
      <c r="V99" s="311"/>
      <c r="W99" s="311"/>
      <c r="X99" s="311"/>
      <c r="Y99" s="311"/>
      <c r="Z99" s="311"/>
      <c r="AA99" s="311"/>
      <c r="AB99" s="311"/>
      <c r="AC99" s="311"/>
      <c r="AD99" s="311"/>
      <c r="AE99" s="311"/>
      <c r="AF99" s="311"/>
      <c r="AG99" s="311"/>
      <c r="AH99" s="311"/>
      <c r="AI99" s="311"/>
      <c r="AJ99" s="311"/>
      <c r="AK99" s="311"/>
      <c r="AL99" s="311"/>
      <c r="AM99" s="311"/>
      <c r="AN99" s="311"/>
      <c r="AO99" s="311"/>
      <c r="AP99" s="311"/>
      <c r="AQ99" s="311"/>
      <c r="AR99" s="311"/>
      <c r="AS99" s="311"/>
      <c r="AT99" s="311"/>
      <c r="AU99" s="311"/>
      <c r="AV99" s="311"/>
    </row>
    <row r="100" spans="1:48" s="1" customFormat="1" ht="15.6">
      <c r="A100" s="312" t="str">
        <f>'Main Meals'!A100</f>
        <v>7001.000.000.000.000.000.000</v>
      </c>
      <c r="B100" s="312">
        <f>'Main Meals'!B100</f>
        <v>7000</v>
      </c>
      <c r="C100" s="312">
        <f>'Main Meals'!C100</f>
        <v>7001</v>
      </c>
      <c r="D100" s="312" t="str">
        <f>'Main Meals'!D100</f>
        <v xml:space="preserve">Cinnamon-Sugar Coffee Cakes </v>
      </c>
      <c r="E100" s="311" t="s">
        <v>1574</v>
      </c>
      <c r="F100" s="311" t="s">
        <v>1582</v>
      </c>
      <c r="G100" s="311" t="s">
        <v>1568</v>
      </c>
      <c r="H100" s="311"/>
      <c r="I100" s="311"/>
      <c r="J100" s="311"/>
      <c r="K100" s="311"/>
      <c r="L100" s="311"/>
      <c r="M100" s="311"/>
      <c r="N100" s="311"/>
      <c r="O100" s="311"/>
      <c r="P100" s="311"/>
      <c r="Q100" s="311"/>
      <c r="R100" s="311"/>
      <c r="S100" s="311"/>
      <c r="T100" s="311"/>
      <c r="U100" s="311"/>
      <c r="V100" s="311"/>
      <c r="W100" s="311"/>
      <c r="X100" s="311"/>
      <c r="Y100" s="311"/>
      <c r="Z100" s="311"/>
      <c r="AA100" s="311"/>
      <c r="AB100" s="311"/>
      <c r="AC100" s="311"/>
      <c r="AD100" s="311"/>
      <c r="AE100" s="311"/>
      <c r="AF100" s="311"/>
      <c r="AG100" s="311"/>
      <c r="AH100" s="311"/>
      <c r="AI100" s="311"/>
      <c r="AJ100" s="311"/>
      <c r="AK100" s="311"/>
      <c r="AL100" s="311"/>
      <c r="AM100" s="311"/>
      <c r="AN100" s="311"/>
      <c r="AO100" s="311"/>
      <c r="AP100" s="311"/>
      <c r="AQ100" s="311"/>
      <c r="AR100" s="311"/>
      <c r="AS100" s="311"/>
      <c r="AT100" s="311"/>
      <c r="AU100" s="311"/>
      <c r="AV100" s="311"/>
    </row>
    <row r="101" spans="1:48" s="1" customFormat="1" ht="15.6">
      <c r="A101" s="312" t="str">
        <f>'Main Meals'!A101</f>
        <v>7002.000.000.000.000.000.000</v>
      </c>
      <c r="B101" s="312">
        <f>'Main Meals'!B101</f>
        <v>7000</v>
      </c>
      <c r="C101" s="312">
        <f>'Main Meals'!C101</f>
        <v>7002</v>
      </c>
      <c r="D101" s="312" t="str">
        <f>'Main Meals'!D101</f>
        <v xml:space="preserve">Cinnamon-Sugar Coffee Cakes </v>
      </c>
      <c r="E101" s="311" t="s">
        <v>1574</v>
      </c>
      <c r="F101" s="311" t="s">
        <v>1582</v>
      </c>
      <c r="G101" s="311" t="s">
        <v>1568</v>
      </c>
      <c r="H101" s="311"/>
      <c r="I101" s="311"/>
      <c r="J101" s="311"/>
      <c r="K101" s="311"/>
      <c r="L101" s="311"/>
      <c r="M101" s="311"/>
      <c r="N101" s="311"/>
      <c r="O101" s="311"/>
      <c r="P101" s="311"/>
      <c r="Q101" s="311"/>
      <c r="R101" s="311"/>
      <c r="S101" s="311"/>
      <c r="T101" s="311"/>
      <c r="U101" s="311"/>
      <c r="V101" s="311"/>
      <c r="W101" s="311"/>
      <c r="X101" s="311"/>
      <c r="Y101" s="311"/>
      <c r="Z101" s="311"/>
      <c r="AA101" s="311"/>
      <c r="AB101" s="311"/>
      <c r="AC101" s="311"/>
      <c r="AD101" s="311"/>
      <c r="AE101" s="311"/>
      <c r="AF101" s="311"/>
      <c r="AG101" s="311"/>
      <c r="AH101" s="311"/>
      <c r="AI101" s="311"/>
      <c r="AJ101" s="311"/>
      <c r="AK101" s="311"/>
      <c r="AL101" s="311"/>
      <c r="AM101" s="311"/>
      <c r="AN101" s="311"/>
      <c r="AO101" s="311"/>
      <c r="AP101" s="311"/>
      <c r="AQ101" s="311"/>
      <c r="AR101" s="311"/>
      <c r="AS101" s="311"/>
      <c r="AT101" s="311"/>
      <c r="AU101" s="311"/>
      <c r="AV101" s="311"/>
    </row>
    <row r="102" spans="1:48" s="1" customFormat="1" ht="15.6">
      <c r="A102" s="312" t="str">
        <f>'Main Meals'!A102</f>
        <v>7101.000.000.000.000.000.000</v>
      </c>
      <c r="B102" s="312">
        <f>'Main Meals'!B102</f>
        <v>7100</v>
      </c>
      <c r="C102" s="312">
        <f>'Main Meals'!C102</f>
        <v>7101</v>
      </c>
      <c r="D102" s="312" t="str">
        <f>'Main Meals'!D102</f>
        <v xml:space="preserve">Turkey Meatballs (OLD NOT ACTIVE) </v>
      </c>
      <c r="E102" s="311" t="s">
        <v>137</v>
      </c>
      <c r="F102" s="311" t="s">
        <v>137</v>
      </c>
      <c r="G102" s="311" t="s">
        <v>137</v>
      </c>
      <c r="H102" s="311"/>
      <c r="I102" s="311"/>
      <c r="J102" s="311"/>
      <c r="K102" s="311"/>
      <c r="L102" s="311"/>
      <c r="M102" s="311"/>
      <c r="N102" s="311"/>
      <c r="O102" s="311"/>
      <c r="P102" s="311"/>
      <c r="Q102" s="311"/>
      <c r="R102" s="311"/>
      <c r="S102" s="311"/>
      <c r="T102" s="311"/>
      <c r="U102" s="311"/>
      <c r="V102" s="311"/>
      <c r="W102" s="311"/>
      <c r="X102" s="311"/>
      <c r="Y102" s="311"/>
      <c r="Z102" s="311"/>
      <c r="AA102" s="311"/>
      <c r="AB102" s="311"/>
      <c r="AC102" s="311"/>
      <c r="AD102" s="311"/>
      <c r="AE102" s="311"/>
      <c r="AF102" s="311"/>
      <c r="AG102" s="311"/>
      <c r="AH102" s="311"/>
      <c r="AI102" s="311"/>
      <c r="AJ102" s="311"/>
      <c r="AK102" s="311"/>
      <c r="AL102" s="311"/>
      <c r="AM102" s="311"/>
      <c r="AN102" s="311"/>
      <c r="AO102" s="311"/>
      <c r="AP102" s="311"/>
      <c r="AQ102" s="311"/>
      <c r="AR102" s="311"/>
      <c r="AS102" s="311"/>
      <c r="AT102" s="311"/>
      <c r="AU102" s="311"/>
      <c r="AV102" s="311"/>
    </row>
    <row r="103" spans="1:48" s="1" customFormat="1" ht="15.6">
      <c r="A103" s="312" t="str">
        <f>'Main Meals'!A103</f>
        <v>7102.000.000.000.000.000.000</v>
      </c>
      <c r="B103" s="312">
        <f>'Main Meals'!B103</f>
        <v>7100</v>
      </c>
      <c r="C103" s="312">
        <f>'Main Meals'!C103</f>
        <v>7102</v>
      </c>
      <c r="D103" s="312" t="str">
        <f>'Main Meals'!D103</f>
        <v xml:space="preserve">Turkey Meatballs  </v>
      </c>
      <c r="E103" s="311" t="s">
        <v>1580</v>
      </c>
      <c r="F103" s="311"/>
      <c r="G103" s="311"/>
      <c r="H103" s="311"/>
      <c r="I103" s="311"/>
      <c r="J103" s="311"/>
      <c r="K103" s="311"/>
      <c r="L103" s="311"/>
      <c r="M103" s="311"/>
      <c r="N103" s="311"/>
      <c r="O103" s="311"/>
      <c r="P103" s="311"/>
      <c r="Q103" s="311"/>
      <c r="R103" s="311"/>
      <c r="S103" s="311"/>
      <c r="T103" s="311"/>
      <c r="U103" s="311"/>
      <c r="V103" s="311"/>
      <c r="W103" s="311"/>
      <c r="X103" s="311"/>
      <c r="Y103" s="311"/>
      <c r="Z103" s="311"/>
      <c r="AA103" s="311"/>
      <c r="AB103" s="311"/>
      <c r="AC103" s="311"/>
      <c r="AD103" s="311"/>
      <c r="AE103" s="311"/>
      <c r="AF103" s="311"/>
      <c r="AG103" s="311"/>
      <c r="AH103" s="311"/>
      <c r="AI103" s="311"/>
      <c r="AJ103" s="311"/>
      <c r="AK103" s="311"/>
      <c r="AL103" s="311"/>
      <c r="AM103" s="311"/>
      <c r="AN103" s="311"/>
      <c r="AO103" s="311"/>
      <c r="AP103" s="311"/>
      <c r="AQ103" s="311"/>
      <c r="AR103" s="311"/>
      <c r="AS103" s="311"/>
      <c r="AT103" s="311"/>
      <c r="AU103" s="311"/>
      <c r="AV103" s="311"/>
    </row>
    <row r="104" spans="1:48" s="1" customFormat="1" ht="15.6">
      <c r="A104" s="312" t="str">
        <f>'Main Meals'!A104</f>
        <v>7202.405.606.501.000.000.000</v>
      </c>
      <c r="B104" s="312">
        <f>'Main Meals'!B104</f>
        <v>7200</v>
      </c>
      <c r="C104" s="312">
        <f>'Main Meals'!C104</f>
        <v>7202</v>
      </c>
      <c r="D104" s="312" t="str">
        <f>'Main Meals'!D104</f>
        <v>Tortilla Soup (OLD NOT ACTIVE) (Chicken)</v>
      </c>
      <c r="E104" s="311" t="s">
        <v>137</v>
      </c>
      <c r="F104" s="311" t="s">
        <v>137</v>
      </c>
      <c r="G104" s="311" t="s">
        <v>137</v>
      </c>
      <c r="H104" s="311"/>
      <c r="I104" s="311"/>
      <c r="J104" s="311"/>
      <c r="K104" s="311"/>
      <c r="L104" s="311"/>
      <c r="M104" s="311"/>
      <c r="N104" s="311"/>
      <c r="O104" s="311"/>
      <c r="P104" s="311"/>
      <c r="Q104" s="311"/>
      <c r="R104" s="311"/>
      <c r="S104" s="311"/>
      <c r="T104" s="311"/>
      <c r="U104" s="311"/>
      <c r="V104" s="311"/>
      <c r="W104" s="311"/>
      <c r="X104" s="311"/>
      <c r="Y104" s="311"/>
      <c r="Z104" s="311"/>
      <c r="AA104" s="311"/>
      <c r="AB104" s="311"/>
      <c r="AC104" s="311"/>
      <c r="AD104" s="311"/>
      <c r="AE104" s="311"/>
      <c r="AF104" s="311"/>
      <c r="AG104" s="311"/>
      <c r="AH104" s="311"/>
      <c r="AI104" s="311"/>
      <c r="AJ104" s="311"/>
      <c r="AK104" s="311"/>
      <c r="AL104" s="311"/>
      <c r="AM104" s="311"/>
      <c r="AN104" s="311"/>
      <c r="AO104" s="311"/>
      <c r="AP104" s="311"/>
      <c r="AQ104" s="311"/>
      <c r="AR104" s="311"/>
      <c r="AS104" s="311"/>
      <c r="AT104" s="311"/>
      <c r="AU104" s="311"/>
      <c r="AV104" s="311"/>
    </row>
    <row r="105" spans="1:48" s="1" customFormat="1" ht="15.6">
      <c r="A105" s="312" t="str">
        <f>'Main Meals'!A105</f>
        <v>7201.405.606.501.000.000.000</v>
      </c>
      <c r="B105" s="312">
        <f>'Main Meals'!B105</f>
        <v>7200</v>
      </c>
      <c r="C105" s="312">
        <f>'Main Meals'!C105</f>
        <v>7201</v>
      </c>
      <c r="D105" s="312" t="str">
        <f>'Main Meals'!D105</f>
        <v>Tortilla Soup (OLD NOT ACTIVE) (Vegetable)</v>
      </c>
      <c r="E105" s="311" t="s">
        <v>137</v>
      </c>
      <c r="F105" s="311" t="s">
        <v>137</v>
      </c>
      <c r="G105" s="311" t="s">
        <v>137</v>
      </c>
      <c r="H105" s="311"/>
      <c r="I105" s="311"/>
      <c r="J105" s="311"/>
      <c r="K105" s="311"/>
      <c r="L105" s="311"/>
      <c r="M105" s="311"/>
      <c r="N105" s="311"/>
      <c r="O105" s="311"/>
      <c r="P105" s="311"/>
      <c r="Q105" s="311"/>
      <c r="R105" s="311"/>
      <c r="S105" s="311"/>
      <c r="T105" s="311"/>
      <c r="U105" s="311"/>
      <c r="V105" s="311"/>
      <c r="W105" s="311"/>
      <c r="X105" s="311"/>
      <c r="Y105" s="311"/>
      <c r="Z105" s="311"/>
      <c r="AA105" s="311"/>
      <c r="AB105" s="311"/>
      <c r="AC105" s="311"/>
      <c r="AD105" s="311"/>
      <c r="AE105" s="311"/>
      <c r="AF105" s="311"/>
      <c r="AG105" s="311"/>
      <c r="AH105" s="311"/>
      <c r="AI105" s="311"/>
      <c r="AJ105" s="311"/>
      <c r="AK105" s="311"/>
      <c r="AL105" s="311"/>
      <c r="AM105" s="311"/>
      <c r="AN105" s="311"/>
      <c r="AO105" s="311"/>
      <c r="AP105" s="311"/>
      <c r="AQ105" s="311"/>
      <c r="AR105" s="311"/>
      <c r="AS105" s="311"/>
      <c r="AT105" s="311"/>
      <c r="AU105" s="311"/>
      <c r="AV105" s="311"/>
    </row>
    <row r="106" spans="1:48" s="1" customFormat="1" ht="15.6">
      <c r="A106" s="312" t="str">
        <f>'Main Meals'!A106</f>
        <v>7301.000.000.000.000.000.000</v>
      </c>
      <c r="B106" s="312">
        <f>'Main Meals'!B106</f>
        <v>7300</v>
      </c>
      <c r="C106" s="312">
        <f>'Main Meals'!C106</f>
        <v>7301</v>
      </c>
      <c r="D106" s="312" t="str">
        <f>'Main Meals'!D106</f>
        <v xml:space="preserve">Almond &amp; Cranberry Energy Bites </v>
      </c>
      <c r="E106" s="311" t="s">
        <v>1574</v>
      </c>
      <c r="F106" s="311" t="s">
        <v>1583</v>
      </c>
      <c r="G106" s="311" t="s">
        <v>1568</v>
      </c>
      <c r="H106" s="311"/>
      <c r="I106" s="311"/>
      <c r="J106" s="311"/>
      <c r="K106" s="311"/>
      <c r="L106" s="311"/>
      <c r="M106" s="311"/>
      <c r="N106" s="311"/>
      <c r="O106" s="311"/>
      <c r="P106" s="311"/>
      <c r="Q106" s="311"/>
      <c r="R106" s="311"/>
      <c r="S106" s="311"/>
      <c r="T106" s="311"/>
      <c r="U106" s="311"/>
      <c r="V106" s="311"/>
      <c r="W106" s="311"/>
      <c r="X106" s="311"/>
      <c r="Y106" s="311"/>
      <c r="Z106" s="311"/>
      <c r="AA106" s="311"/>
      <c r="AB106" s="311"/>
      <c r="AC106" s="311"/>
      <c r="AD106" s="311"/>
      <c r="AE106" s="311"/>
      <c r="AF106" s="311"/>
      <c r="AG106" s="311"/>
      <c r="AH106" s="311"/>
      <c r="AI106" s="311"/>
      <c r="AJ106" s="311"/>
      <c r="AK106" s="311"/>
      <c r="AL106" s="311"/>
      <c r="AM106" s="311"/>
      <c r="AN106" s="311"/>
      <c r="AO106" s="311"/>
      <c r="AP106" s="311"/>
      <c r="AQ106" s="311"/>
      <c r="AR106" s="311"/>
      <c r="AS106" s="311"/>
      <c r="AT106" s="311"/>
      <c r="AU106" s="311"/>
      <c r="AV106" s="311"/>
    </row>
    <row r="107" spans="1:48" s="1" customFormat="1" ht="15.6">
      <c r="A107" s="312" t="str">
        <f>'Main Meals'!A107</f>
        <v>7401.000.000.000.000.000.000</v>
      </c>
      <c r="B107" s="312">
        <f>'Main Meals'!B107</f>
        <v>7400</v>
      </c>
      <c r="C107" s="312">
        <f>'Main Meals'!C107</f>
        <v>7401</v>
      </c>
      <c r="D107" s="312" t="str">
        <f>'Main Meals'!D107</f>
        <v xml:space="preserve">Peanut Butter &amp; Chocolate Energy Bites </v>
      </c>
      <c r="E107" s="311" t="s">
        <v>1574</v>
      </c>
      <c r="F107" s="311" t="s">
        <v>1583</v>
      </c>
      <c r="G107" s="311" t="s">
        <v>1568</v>
      </c>
      <c r="H107" s="311"/>
      <c r="I107" s="311"/>
      <c r="J107" s="311"/>
      <c r="K107" s="311"/>
      <c r="L107" s="311"/>
      <c r="M107" s="311"/>
      <c r="N107" s="311"/>
      <c r="O107" s="311"/>
      <c r="P107" s="311"/>
      <c r="Q107" s="311"/>
      <c r="R107" s="311"/>
      <c r="S107" s="311"/>
      <c r="T107" s="311"/>
      <c r="U107" s="311"/>
      <c r="V107" s="311"/>
      <c r="W107" s="311"/>
      <c r="X107" s="311"/>
      <c r="Y107" s="311"/>
      <c r="Z107" s="311"/>
      <c r="AA107" s="311"/>
      <c r="AB107" s="311"/>
      <c r="AC107" s="311"/>
      <c r="AD107" s="311"/>
      <c r="AE107" s="311"/>
      <c r="AF107" s="311"/>
      <c r="AG107" s="311"/>
      <c r="AH107" s="311"/>
      <c r="AI107" s="311"/>
      <c r="AJ107" s="311"/>
      <c r="AK107" s="311"/>
      <c r="AL107" s="311"/>
      <c r="AM107" s="311"/>
      <c r="AN107" s="311"/>
      <c r="AO107" s="311"/>
      <c r="AP107" s="311"/>
      <c r="AQ107" s="311"/>
      <c r="AR107" s="311"/>
      <c r="AS107" s="311"/>
      <c r="AT107" s="311"/>
      <c r="AU107" s="311"/>
      <c r="AV107" s="311"/>
    </row>
    <row r="108" spans="1:48" s="1" customFormat="1" ht="15.6">
      <c r="A108" s="312" t="str">
        <f>'Main Meals'!A108</f>
        <v>7500.607.000.000.000.000.000</v>
      </c>
      <c r="B108" s="312">
        <f>'Main Meals'!B108</f>
        <v>7500</v>
      </c>
      <c r="C108" s="312">
        <f>'Main Meals'!C108</f>
        <v>7500</v>
      </c>
      <c r="D108" s="312" t="str">
        <f>'Main Meals'!D108</f>
        <v>Country Cinnamon Oatmeal  (Pecans)</v>
      </c>
      <c r="E108" s="311" t="s">
        <v>152</v>
      </c>
      <c r="F108" s="311" t="s">
        <v>1584</v>
      </c>
      <c r="G108" s="311" t="s">
        <v>1568</v>
      </c>
      <c r="H108" s="311"/>
      <c r="I108" s="311"/>
      <c r="J108" s="311"/>
      <c r="K108" s="311"/>
      <c r="L108" s="311"/>
      <c r="M108" s="311"/>
      <c r="N108" s="311"/>
      <c r="O108" s="311"/>
      <c r="P108" s="311"/>
      <c r="Q108" s="311"/>
      <c r="R108" s="311"/>
      <c r="S108" s="311"/>
      <c r="T108" s="311"/>
      <c r="U108" s="311"/>
      <c r="V108" s="311"/>
      <c r="W108" s="311"/>
      <c r="X108" s="311"/>
      <c r="Y108" s="311"/>
      <c r="Z108" s="311"/>
      <c r="AA108" s="311"/>
      <c r="AB108" s="311"/>
      <c r="AC108" s="311"/>
      <c r="AD108" s="311"/>
      <c r="AE108" s="311"/>
      <c r="AF108" s="311"/>
      <c r="AG108" s="311"/>
      <c r="AH108" s="311"/>
      <c r="AI108" s="311"/>
      <c r="AJ108" s="311"/>
      <c r="AK108" s="311"/>
      <c r="AL108" s="311"/>
      <c r="AM108" s="311"/>
      <c r="AN108" s="311"/>
      <c r="AO108" s="311"/>
      <c r="AP108" s="311"/>
      <c r="AQ108" s="311"/>
      <c r="AR108" s="311"/>
      <c r="AS108" s="311"/>
      <c r="AT108" s="311"/>
      <c r="AU108" s="311"/>
      <c r="AV108" s="311"/>
    </row>
    <row r="109" spans="1:48" s="1" customFormat="1" ht="15.6">
      <c r="A109" s="312" t="str">
        <f>'Main Meals'!A109</f>
        <v>7600.000.000.000.000.000.000</v>
      </c>
      <c r="B109" s="312">
        <f>'Main Meals'!B109</f>
        <v>7600</v>
      </c>
      <c r="C109" s="312">
        <f>'Main Meals'!C109</f>
        <v>7600</v>
      </c>
      <c r="D109" s="312" t="str">
        <f>'Main Meals'!D109</f>
        <v xml:space="preserve">Baked Lasagna Bolognese </v>
      </c>
      <c r="E109" s="311" t="s">
        <v>1564</v>
      </c>
      <c r="F109" s="311" t="s">
        <v>1566</v>
      </c>
      <c r="G109" s="311" t="s">
        <v>1568</v>
      </c>
      <c r="H109" s="311"/>
      <c r="I109" s="311"/>
      <c r="J109" s="311"/>
      <c r="K109" s="311"/>
      <c r="L109" s="311"/>
      <c r="M109" s="311"/>
      <c r="N109" s="311"/>
      <c r="O109" s="311"/>
      <c r="P109" s="311"/>
      <c r="Q109" s="311"/>
      <c r="R109" s="311"/>
      <c r="S109" s="311"/>
      <c r="T109" s="311"/>
      <c r="U109" s="311"/>
      <c r="V109" s="311"/>
      <c r="W109" s="311"/>
      <c r="X109" s="311"/>
      <c r="Y109" s="311"/>
      <c r="Z109" s="311"/>
      <c r="AA109" s="311"/>
      <c r="AB109" s="311"/>
      <c r="AC109" s="311"/>
      <c r="AD109" s="311"/>
      <c r="AE109" s="311"/>
      <c r="AF109" s="311"/>
      <c r="AG109" s="311"/>
      <c r="AH109" s="311"/>
      <c r="AI109" s="311"/>
      <c r="AJ109" s="311"/>
      <c r="AK109" s="311"/>
      <c r="AL109" s="311"/>
      <c r="AM109" s="311"/>
      <c r="AN109" s="311"/>
      <c r="AO109" s="311"/>
      <c r="AP109" s="311"/>
      <c r="AQ109" s="311"/>
      <c r="AR109" s="311"/>
      <c r="AS109" s="311"/>
      <c r="AT109" s="311"/>
      <c r="AU109" s="311"/>
      <c r="AV109" s="311"/>
    </row>
    <row r="110" spans="1:48" s="1" customFormat="1" ht="15.6">
      <c r="A110" s="312" t="str">
        <f>'Main Meals'!A110</f>
        <v>7700.000.000.000.000.000.000</v>
      </c>
      <c r="B110" s="312">
        <f>'Main Meals'!B110</f>
        <v>7700</v>
      </c>
      <c r="C110" s="312">
        <f>'Main Meals'!C110</f>
        <v>7700</v>
      </c>
      <c r="D110" s="312" t="str">
        <f>'Main Meals'!D110</f>
        <v xml:space="preserve">Truffled Mac &amp; Cheese </v>
      </c>
      <c r="E110" s="311" t="s">
        <v>1574</v>
      </c>
      <c r="F110" s="311" t="s">
        <v>1575</v>
      </c>
      <c r="G110" s="311" t="s">
        <v>1568</v>
      </c>
      <c r="H110" s="311"/>
      <c r="I110" s="311"/>
      <c r="J110" s="311"/>
      <c r="K110" s="311"/>
      <c r="L110" s="311"/>
      <c r="M110" s="311"/>
      <c r="N110" s="311"/>
      <c r="O110" s="311"/>
      <c r="P110" s="311"/>
      <c r="Q110" s="311"/>
      <c r="R110" s="311"/>
      <c r="S110" s="311"/>
      <c r="T110" s="311"/>
      <c r="U110" s="311"/>
      <c r="V110" s="311"/>
      <c r="W110" s="311"/>
      <c r="X110" s="311"/>
      <c r="Y110" s="311"/>
      <c r="Z110" s="311"/>
      <c r="AA110" s="311"/>
      <c r="AB110" s="311"/>
      <c r="AC110" s="311"/>
      <c r="AD110" s="311"/>
      <c r="AE110" s="311"/>
      <c r="AF110" s="311"/>
      <c r="AG110" s="311"/>
      <c r="AH110" s="311"/>
      <c r="AI110" s="311"/>
      <c r="AJ110" s="311"/>
      <c r="AK110" s="311"/>
      <c r="AL110" s="311"/>
      <c r="AM110" s="311"/>
      <c r="AN110" s="311"/>
      <c r="AO110" s="311"/>
      <c r="AP110" s="311"/>
      <c r="AQ110" s="311"/>
      <c r="AR110" s="311"/>
      <c r="AS110" s="311"/>
      <c r="AT110" s="311"/>
      <c r="AU110" s="311"/>
      <c r="AV110" s="311"/>
    </row>
    <row r="111" spans="1:48" s="1" customFormat="1" ht="15.6">
      <c r="A111" s="312" t="str">
        <f>'Main Meals'!A111</f>
        <v>7800.501.000.000.000.000.000</v>
      </c>
      <c r="B111" s="312">
        <f>'Main Meals'!B111</f>
        <v>7800</v>
      </c>
      <c r="C111" s="312">
        <f>'Main Meals'!C111</f>
        <v>7800</v>
      </c>
      <c r="D111" s="312" t="str">
        <f>'Main Meals'!D111</f>
        <v xml:space="preserve">Three-Spice Turkey Chili </v>
      </c>
      <c r="E111" s="311" t="s">
        <v>1585</v>
      </c>
      <c r="F111" s="311" t="s">
        <v>1585</v>
      </c>
      <c r="G111" s="311" t="s">
        <v>1568</v>
      </c>
      <c r="H111" s="311"/>
      <c r="I111" s="311"/>
      <c r="J111" s="311"/>
      <c r="K111" s="311"/>
      <c r="L111" s="311"/>
      <c r="M111" s="311"/>
      <c r="N111" s="311"/>
      <c r="O111" s="311"/>
      <c r="P111" s="311"/>
      <c r="Q111" s="311"/>
      <c r="R111" s="311"/>
      <c r="S111" s="311"/>
      <c r="T111" s="311"/>
      <c r="U111" s="311"/>
      <c r="V111" s="311"/>
      <c r="W111" s="311"/>
      <c r="X111" s="311"/>
      <c r="Y111" s="311"/>
      <c r="Z111" s="311"/>
      <c r="AA111" s="311"/>
      <c r="AB111" s="311"/>
      <c r="AC111" s="311"/>
      <c r="AD111" s="311"/>
      <c r="AE111" s="311"/>
      <c r="AF111" s="311"/>
      <c r="AG111" s="311"/>
      <c r="AH111" s="311"/>
      <c r="AI111" s="311"/>
      <c r="AJ111" s="311"/>
      <c r="AK111" s="311"/>
      <c r="AL111" s="311"/>
      <c r="AM111" s="311"/>
      <c r="AN111" s="311"/>
      <c r="AO111" s="311"/>
      <c r="AP111" s="311"/>
      <c r="AQ111" s="311"/>
      <c r="AR111" s="311"/>
      <c r="AS111" s="311"/>
      <c r="AT111" s="311"/>
      <c r="AU111" s="311"/>
      <c r="AV111" s="311"/>
    </row>
    <row r="112" spans="1:48" s="1" customFormat="1" ht="15.6">
      <c r="A112" s="312" t="str">
        <f>'Main Meals'!A112</f>
        <v>7901.000.000.000.000.000.000</v>
      </c>
      <c r="B112" s="312">
        <f>'Main Meals'!B112</f>
        <v>7900</v>
      </c>
      <c r="C112" s="312">
        <f>'Main Meals'!C112</f>
        <v>7901</v>
      </c>
      <c r="D112" s="312" t="str">
        <f>'Main Meals'!D112</f>
        <v xml:space="preserve">Chicken &amp; Rice Soup OLD NOT ACTIVE </v>
      </c>
      <c r="E112" s="311" t="s">
        <v>1585</v>
      </c>
      <c r="F112" s="311" t="s">
        <v>1585</v>
      </c>
      <c r="G112" s="311" t="s">
        <v>1568</v>
      </c>
      <c r="H112" s="311"/>
      <c r="I112" s="311"/>
      <c r="J112" s="311"/>
      <c r="K112" s="311"/>
      <c r="L112" s="311"/>
      <c r="M112" s="311"/>
      <c r="N112" s="311"/>
      <c r="O112" s="311"/>
      <c r="P112" s="311"/>
      <c r="Q112" s="311"/>
      <c r="R112" s="311"/>
      <c r="S112" s="311"/>
      <c r="T112" s="311"/>
      <c r="U112" s="311"/>
      <c r="V112" s="311"/>
      <c r="W112" s="311"/>
      <c r="X112" s="311"/>
      <c r="Y112" s="311"/>
      <c r="Z112" s="311"/>
      <c r="AA112" s="311"/>
      <c r="AB112" s="311"/>
      <c r="AC112" s="311"/>
      <c r="AD112" s="311"/>
      <c r="AE112" s="311"/>
      <c r="AF112" s="311"/>
      <c r="AG112" s="311"/>
      <c r="AH112" s="311"/>
      <c r="AI112" s="311"/>
      <c r="AJ112" s="311"/>
      <c r="AK112" s="311"/>
      <c r="AL112" s="311"/>
      <c r="AM112" s="311"/>
      <c r="AN112" s="311"/>
      <c r="AO112" s="311"/>
      <c r="AP112" s="311"/>
      <c r="AQ112" s="311"/>
      <c r="AR112" s="311"/>
      <c r="AS112" s="311"/>
      <c r="AT112" s="311"/>
      <c r="AU112" s="311"/>
      <c r="AV112" s="311"/>
    </row>
    <row r="113" spans="1:48" s="1" customFormat="1" ht="15.6">
      <c r="A113" s="312" t="str">
        <f>'Main Meals'!A113</f>
        <v>8000.000.000.000.000.000.000</v>
      </c>
      <c r="B113" s="312">
        <f>'Main Meals'!B113</f>
        <v>8000</v>
      </c>
      <c r="C113" s="312">
        <f>'Main Meals'!C113</f>
        <v>8000</v>
      </c>
      <c r="D113" s="312" t="str">
        <f>'Main Meals'!D113</f>
        <v xml:space="preserve">Carrot Ginger Soup </v>
      </c>
      <c r="E113" s="311" t="s">
        <v>1585</v>
      </c>
      <c r="F113" s="311" t="s">
        <v>1585</v>
      </c>
      <c r="G113" s="311" t="s">
        <v>1568</v>
      </c>
      <c r="H113" s="311"/>
      <c r="I113" s="311"/>
      <c r="J113" s="311"/>
      <c r="K113" s="311"/>
      <c r="L113" s="311"/>
      <c r="M113" s="311"/>
      <c r="N113" s="311"/>
      <c r="O113" s="311"/>
      <c r="P113" s="311"/>
      <c r="Q113" s="311"/>
      <c r="R113" s="311"/>
      <c r="S113" s="311"/>
      <c r="T113" s="311"/>
      <c r="U113" s="311"/>
      <c r="V113" s="311"/>
      <c r="W113" s="311"/>
      <c r="X113" s="311"/>
      <c r="Y113" s="311"/>
      <c r="Z113" s="311"/>
      <c r="AA113" s="311"/>
      <c r="AB113" s="311"/>
      <c r="AC113" s="311"/>
      <c r="AD113" s="311"/>
      <c r="AE113" s="311"/>
      <c r="AF113" s="311"/>
      <c r="AG113" s="311"/>
      <c r="AH113" s="311"/>
      <c r="AI113" s="311"/>
      <c r="AJ113" s="311"/>
      <c r="AK113" s="311"/>
      <c r="AL113" s="311"/>
      <c r="AM113" s="311"/>
      <c r="AN113" s="311"/>
      <c r="AO113" s="311"/>
      <c r="AP113" s="311"/>
      <c r="AQ113" s="311"/>
      <c r="AR113" s="311"/>
      <c r="AS113" s="311"/>
      <c r="AT113" s="311"/>
      <c r="AU113" s="311"/>
      <c r="AV113" s="311"/>
    </row>
    <row r="114" spans="1:48" s="1" customFormat="1" ht="15.6">
      <c r="A114" s="312" t="str">
        <f>'Main Meals'!A114</f>
        <v>8101.000.000.000.000.000.000</v>
      </c>
      <c r="B114" s="312">
        <f>'Main Meals'!B114</f>
        <v>8100</v>
      </c>
      <c r="C114" s="312">
        <f>'Main Meals'!C114</f>
        <v>8101</v>
      </c>
      <c r="D114" s="312" t="str">
        <f>'Main Meals'!D114</f>
        <v xml:space="preserve">Chive Mashed Potatoes </v>
      </c>
      <c r="E114" s="311" t="s">
        <v>137</v>
      </c>
      <c r="F114" s="311" t="s">
        <v>137</v>
      </c>
      <c r="G114" s="311" t="s">
        <v>137</v>
      </c>
      <c r="H114" s="311"/>
      <c r="I114" s="311"/>
      <c r="J114" s="311"/>
      <c r="K114" s="311"/>
      <c r="L114" s="311"/>
      <c r="M114" s="311"/>
      <c r="N114" s="311"/>
      <c r="O114" s="311"/>
      <c r="P114" s="311"/>
      <c r="Q114" s="311"/>
      <c r="R114" s="311"/>
      <c r="S114" s="311"/>
      <c r="T114" s="311"/>
      <c r="U114" s="311"/>
      <c r="V114" s="311"/>
      <c r="W114" s="311"/>
      <c r="X114" s="311"/>
      <c r="Y114" s="311"/>
      <c r="Z114" s="311"/>
      <c r="AA114" s="311"/>
      <c r="AB114" s="311"/>
      <c r="AC114" s="311"/>
      <c r="AD114" s="311"/>
      <c r="AE114" s="311"/>
      <c r="AF114" s="311"/>
      <c r="AG114" s="311"/>
      <c r="AH114" s="311"/>
      <c r="AI114" s="311"/>
      <c r="AJ114" s="311"/>
      <c r="AK114" s="311"/>
      <c r="AL114" s="311"/>
      <c r="AM114" s="311"/>
      <c r="AN114" s="311"/>
      <c r="AO114" s="311"/>
      <c r="AP114" s="311"/>
      <c r="AQ114" s="311"/>
      <c r="AR114" s="311"/>
      <c r="AS114" s="311"/>
      <c r="AT114" s="311"/>
      <c r="AU114" s="311"/>
      <c r="AV114" s="311"/>
    </row>
    <row r="115" spans="1:48" s="1" customFormat="1" ht="15.6">
      <c r="A115" s="312" t="str">
        <f>'Main Meals'!A115</f>
        <v>8202.000.000.000.000.000.000</v>
      </c>
      <c r="B115" s="312">
        <f>'Main Meals'!B115</f>
        <v>8200</v>
      </c>
      <c r="C115" s="312">
        <f>'Main Meals'!C115</f>
        <v>8202</v>
      </c>
      <c r="D115" s="312" t="str">
        <f>'Main Meals'!D115</f>
        <v xml:space="preserve">Grilled Chicken Breast </v>
      </c>
      <c r="E115" s="311" t="s">
        <v>1580</v>
      </c>
      <c r="F115" s="311"/>
      <c r="G115" s="311"/>
      <c r="H115" s="311"/>
      <c r="I115" s="311"/>
      <c r="J115" s="311"/>
      <c r="K115" s="311"/>
      <c r="L115" s="311"/>
      <c r="M115" s="311"/>
      <c r="N115" s="311"/>
      <c r="O115" s="311"/>
      <c r="P115" s="311"/>
      <c r="Q115" s="311"/>
      <c r="R115" s="311"/>
      <c r="S115" s="311"/>
      <c r="T115" s="311"/>
      <c r="U115" s="311"/>
      <c r="V115" s="311"/>
      <c r="W115" s="311"/>
      <c r="X115" s="311"/>
      <c r="Y115" s="311"/>
      <c r="Z115" s="311"/>
      <c r="AA115" s="311"/>
      <c r="AB115" s="311"/>
      <c r="AC115" s="311"/>
      <c r="AD115" s="311"/>
      <c r="AE115" s="311"/>
      <c r="AF115" s="311"/>
      <c r="AG115" s="311"/>
      <c r="AH115" s="311"/>
      <c r="AI115" s="311"/>
      <c r="AJ115" s="311"/>
      <c r="AK115" s="311"/>
      <c r="AL115" s="311"/>
      <c r="AM115" s="311"/>
      <c r="AN115" s="311"/>
      <c r="AO115" s="311"/>
      <c r="AP115" s="311"/>
      <c r="AQ115" s="311"/>
      <c r="AR115" s="311"/>
      <c r="AS115" s="311"/>
      <c r="AT115" s="311"/>
      <c r="AU115" s="311"/>
      <c r="AV115" s="311"/>
    </row>
    <row r="116" spans="1:48" s="1" customFormat="1" ht="15.6">
      <c r="A116" s="312" t="str">
        <f>'Main Meals'!A116</f>
        <v>8301.000.000.000.000.000.000</v>
      </c>
      <c r="B116" s="312">
        <f>'Main Meals'!B116</f>
        <v>8300</v>
      </c>
      <c r="C116" s="312">
        <f>'Main Meals'!C116</f>
        <v>8301</v>
      </c>
      <c r="D116" s="312" t="str">
        <f>'Main Meals'!D116</f>
        <v xml:space="preserve">Grilled Hanger Steak (OLD NOT ACTIVE) </v>
      </c>
      <c r="E116" s="311" t="s">
        <v>137</v>
      </c>
      <c r="F116" s="311" t="s">
        <v>137</v>
      </c>
      <c r="G116" s="311" t="s">
        <v>137</v>
      </c>
      <c r="H116" s="311"/>
      <c r="I116" s="311"/>
      <c r="J116" s="311"/>
      <c r="K116" s="311"/>
      <c r="L116" s="311"/>
      <c r="M116" s="311"/>
      <c r="N116" s="311"/>
      <c r="O116" s="311"/>
      <c r="P116" s="311"/>
      <c r="Q116" s="311"/>
      <c r="R116" s="311"/>
      <c r="S116" s="311"/>
      <c r="T116" s="311"/>
      <c r="U116" s="311"/>
      <c r="V116" s="311"/>
      <c r="W116" s="311"/>
      <c r="X116" s="311"/>
      <c r="Y116" s="311"/>
      <c r="Z116" s="311"/>
      <c r="AA116" s="311"/>
      <c r="AB116" s="311"/>
      <c r="AC116" s="311"/>
      <c r="AD116" s="311"/>
      <c r="AE116" s="311"/>
      <c r="AF116" s="311"/>
      <c r="AG116" s="311"/>
      <c r="AH116" s="311"/>
      <c r="AI116" s="311"/>
      <c r="AJ116" s="311"/>
      <c r="AK116" s="311"/>
      <c r="AL116" s="311"/>
      <c r="AM116" s="311"/>
      <c r="AN116" s="311"/>
      <c r="AO116" s="311"/>
      <c r="AP116" s="311"/>
      <c r="AQ116" s="311"/>
      <c r="AR116" s="311"/>
      <c r="AS116" s="311"/>
      <c r="AT116" s="311"/>
      <c r="AU116" s="311"/>
      <c r="AV116" s="311"/>
    </row>
    <row r="117" spans="1:48" s="1" customFormat="1" ht="15.6">
      <c r="A117" s="312" t="str">
        <f>'Main Meals'!A117</f>
        <v>8401.000.000.000.000.000.000</v>
      </c>
      <c r="B117" s="312">
        <f>'Main Meals'!B117</f>
        <v>8400</v>
      </c>
      <c r="C117" s="312">
        <f>'Main Meals'!C117</f>
        <v>8401</v>
      </c>
      <c r="D117" s="312" t="str">
        <f>'Main Meals'!D117</f>
        <v xml:space="preserve">Grilled Jumbo Shrimp (OLD NOT ACTIVE) </v>
      </c>
      <c r="E117" s="311" t="s">
        <v>137</v>
      </c>
      <c r="F117" s="311" t="s">
        <v>137</v>
      </c>
      <c r="G117" s="311" t="s">
        <v>137</v>
      </c>
      <c r="H117" s="311"/>
      <c r="I117" s="311"/>
      <c r="J117" s="311"/>
      <c r="K117" s="311"/>
      <c r="L117" s="311"/>
      <c r="M117" s="311"/>
      <c r="N117" s="311"/>
      <c r="O117" s="311"/>
      <c r="P117" s="311"/>
      <c r="Q117" s="311"/>
      <c r="R117" s="311"/>
      <c r="S117" s="311"/>
      <c r="T117" s="311"/>
      <c r="U117" s="311"/>
      <c r="V117" s="311"/>
      <c r="W117" s="311"/>
      <c r="X117" s="311"/>
      <c r="Y117" s="311"/>
      <c r="Z117" s="311"/>
      <c r="AA117" s="311"/>
      <c r="AB117" s="311"/>
      <c r="AC117" s="311"/>
      <c r="AD117" s="311"/>
      <c r="AE117" s="311"/>
      <c r="AF117" s="311"/>
      <c r="AG117" s="311"/>
      <c r="AH117" s="311"/>
      <c r="AI117" s="311"/>
      <c r="AJ117" s="311"/>
      <c r="AK117" s="311"/>
      <c r="AL117" s="311"/>
      <c r="AM117" s="311"/>
      <c r="AN117" s="311"/>
      <c r="AO117" s="311"/>
      <c r="AP117" s="311"/>
      <c r="AQ117" s="311"/>
      <c r="AR117" s="311"/>
      <c r="AS117" s="311"/>
      <c r="AT117" s="311"/>
      <c r="AU117" s="311"/>
      <c r="AV117" s="311"/>
    </row>
    <row r="118" spans="1:48" s="1" customFormat="1" ht="15.6">
      <c r="A118" s="312" t="str">
        <f>'Main Meals'!A118</f>
        <v>8501.000.000.000.000.000.000</v>
      </c>
      <c r="B118" s="312">
        <f>'Main Meals'!B118</f>
        <v>8500</v>
      </c>
      <c r="C118" s="312">
        <f>'Main Meals'!C118</f>
        <v>8501</v>
      </c>
      <c r="D118" s="312" t="str">
        <f>'Main Meals'!D118</f>
        <v xml:space="preserve">Jasmine Rice </v>
      </c>
      <c r="E118" s="311" t="s">
        <v>137</v>
      </c>
      <c r="F118" s="311" t="s">
        <v>137</v>
      </c>
      <c r="G118" s="311" t="s">
        <v>137</v>
      </c>
      <c r="H118" s="311"/>
      <c r="I118" s="311"/>
      <c r="J118" s="311"/>
      <c r="K118" s="311"/>
      <c r="L118" s="311"/>
      <c r="M118" s="311"/>
      <c r="N118" s="311"/>
      <c r="O118" s="311"/>
      <c r="P118" s="311"/>
      <c r="Q118" s="311"/>
      <c r="R118" s="311"/>
      <c r="S118" s="311"/>
      <c r="T118" s="311"/>
      <c r="U118" s="311"/>
      <c r="V118" s="311"/>
      <c r="W118" s="311"/>
      <c r="X118" s="311"/>
      <c r="Y118" s="311"/>
      <c r="Z118" s="311"/>
      <c r="AA118" s="311"/>
      <c r="AB118" s="311"/>
      <c r="AC118" s="311"/>
      <c r="AD118" s="311"/>
      <c r="AE118" s="311"/>
      <c r="AF118" s="311"/>
      <c r="AG118" s="311"/>
      <c r="AH118" s="311"/>
      <c r="AI118" s="311"/>
      <c r="AJ118" s="311"/>
      <c r="AK118" s="311"/>
      <c r="AL118" s="311"/>
      <c r="AM118" s="311"/>
      <c r="AN118" s="311"/>
      <c r="AO118" s="311"/>
      <c r="AP118" s="311"/>
      <c r="AQ118" s="311"/>
      <c r="AR118" s="311"/>
      <c r="AS118" s="311"/>
      <c r="AT118" s="311"/>
      <c r="AU118" s="311"/>
      <c r="AV118" s="311"/>
    </row>
    <row r="119" spans="1:48" s="1" customFormat="1" ht="15.6">
      <c r="A119" s="312" t="str">
        <f>'Main Meals'!A119</f>
        <v>8601.000.000.000.000.000.000</v>
      </c>
      <c r="B119" s="312">
        <f>'Main Meals'!B119</f>
        <v>8600</v>
      </c>
      <c r="C119" s="312">
        <f>'Main Meals'!C119</f>
        <v>8601</v>
      </c>
      <c r="D119" s="312" t="str">
        <f>'Main Meals'!D119</f>
        <v xml:space="preserve">Herbed Quinoa </v>
      </c>
      <c r="E119" s="311" t="s">
        <v>1580</v>
      </c>
      <c r="F119" s="311"/>
      <c r="G119" s="311"/>
      <c r="H119" s="311"/>
      <c r="I119" s="311"/>
      <c r="J119" s="311"/>
      <c r="K119" s="311"/>
      <c r="L119" s="311"/>
      <c r="M119" s="311"/>
      <c r="N119" s="311"/>
      <c r="O119" s="311"/>
      <c r="P119" s="311"/>
      <c r="Q119" s="311"/>
      <c r="R119" s="311"/>
      <c r="S119" s="311"/>
      <c r="T119" s="311"/>
      <c r="U119" s="311"/>
      <c r="V119" s="311"/>
      <c r="W119" s="311"/>
      <c r="X119" s="311"/>
      <c r="Y119" s="311"/>
      <c r="Z119" s="311"/>
      <c r="AA119" s="311"/>
      <c r="AB119" s="311"/>
      <c r="AC119" s="311"/>
      <c r="AD119" s="311"/>
      <c r="AE119" s="311"/>
      <c r="AF119" s="311"/>
      <c r="AG119" s="311"/>
      <c r="AH119" s="311"/>
      <c r="AI119" s="311"/>
      <c r="AJ119" s="311"/>
      <c r="AK119" s="311"/>
      <c r="AL119" s="311"/>
      <c r="AM119" s="311"/>
      <c r="AN119" s="311"/>
      <c r="AO119" s="311"/>
      <c r="AP119" s="311"/>
      <c r="AQ119" s="311"/>
      <c r="AR119" s="311"/>
      <c r="AS119" s="311"/>
      <c r="AT119" s="311"/>
      <c r="AU119" s="311"/>
      <c r="AV119" s="311"/>
    </row>
    <row r="120" spans="1:48" s="1" customFormat="1" ht="15.6">
      <c r="A120" s="312" t="str">
        <f>'Main Meals'!A120</f>
        <v>8701.000.000.000.000.000.000</v>
      </c>
      <c r="B120" s="312">
        <f>'Main Meals'!B120</f>
        <v>8700</v>
      </c>
      <c r="C120" s="312">
        <f>'Main Meals'!C120</f>
        <v>8701</v>
      </c>
      <c r="D120" s="312" t="str">
        <f>'Main Meals'!D120</f>
        <v xml:space="preserve">Herbed Roasted Potatoes </v>
      </c>
      <c r="E120" s="311" t="s">
        <v>1580</v>
      </c>
      <c r="F120" s="311"/>
      <c r="G120" s="311"/>
      <c r="H120" s="311"/>
      <c r="I120" s="311"/>
      <c r="J120" s="311"/>
      <c r="K120" s="311"/>
      <c r="L120" s="311"/>
      <c r="M120" s="311"/>
      <c r="N120" s="311"/>
      <c r="O120" s="311"/>
      <c r="P120" s="311"/>
      <c r="Q120" s="311"/>
      <c r="R120" s="311"/>
      <c r="S120" s="311"/>
      <c r="T120" s="311"/>
      <c r="U120" s="311"/>
      <c r="V120" s="311"/>
      <c r="W120" s="311"/>
      <c r="X120" s="311"/>
      <c r="Y120" s="311"/>
      <c r="Z120" s="311"/>
      <c r="AA120" s="311"/>
      <c r="AB120" s="311"/>
      <c r="AC120" s="311"/>
      <c r="AD120" s="311"/>
      <c r="AE120" s="311"/>
      <c r="AF120" s="311"/>
      <c r="AG120" s="311"/>
      <c r="AH120" s="311"/>
      <c r="AI120" s="311"/>
      <c r="AJ120" s="311"/>
      <c r="AK120" s="311"/>
      <c r="AL120" s="311"/>
      <c r="AM120" s="311"/>
      <c r="AN120" s="311"/>
      <c r="AO120" s="311"/>
      <c r="AP120" s="311"/>
      <c r="AQ120" s="311"/>
      <c r="AR120" s="311"/>
      <c r="AS120" s="311"/>
      <c r="AT120" s="311"/>
      <c r="AU120" s="311"/>
      <c r="AV120" s="311"/>
    </row>
    <row r="121" spans="1:48" s="1" customFormat="1" ht="15.6">
      <c r="A121" s="312" t="str">
        <f>'Main Meals'!A121</f>
        <v>8801.000.000.000.000.000.000</v>
      </c>
      <c r="B121" s="312">
        <f>'Main Meals'!B121</f>
        <v>8800</v>
      </c>
      <c r="C121" s="312">
        <f>'Main Meals'!C121</f>
        <v>8801</v>
      </c>
      <c r="D121" s="312" t="str">
        <f>'Main Meals'!D121</f>
        <v xml:space="preserve">Chive Mashed Potatoes (OLD NOT ACTIVE) </v>
      </c>
      <c r="E121" s="311" t="s">
        <v>137</v>
      </c>
      <c r="F121" s="311" t="s">
        <v>137</v>
      </c>
      <c r="G121" s="311" t="s">
        <v>137</v>
      </c>
      <c r="H121" s="311"/>
      <c r="I121" s="311"/>
      <c r="J121" s="311"/>
      <c r="K121" s="311"/>
      <c r="L121" s="311"/>
      <c r="M121" s="311"/>
      <c r="N121" s="311"/>
      <c r="O121" s="311"/>
      <c r="P121" s="311"/>
      <c r="Q121" s="311"/>
      <c r="R121" s="311"/>
      <c r="S121" s="311"/>
      <c r="T121" s="311"/>
      <c r="U121" s="311"/>
      <c r="V121" s="311"/>
      <c r="W121" s="311"/>
      <c r="X121" s="311"/>
      <c r="Y121" s="311"/>
      <c r="Z121" s="311"/>
      <c r="AA121" s="311"/>
      <c r="AB121" s="311"/>
      <c r="AC121" s="311"/>
      <c r="AD121" s="311"/>
      <c r="AE121" s="311"/>
      <c r="AF121" s="311"/>
      <c r="AG121" s="311"/>
      <c r="AH121" s="311"/>
      <c r="AI121" s="311"/>
      <c r="AJ121" s="311"/>
      <c r="AK121" s="311"/>
      <c r="AL121" s="311"/>
      <c r="AM121" s="311"/>
      <c r="AN121" s="311"/>
      <c r="AO121" s="311"/>
      <c r="AP121" s="311"/>
      <c r="AQ121" s="311"/>
      <c r="AR121" s="311"/>
      <c r="AS121" s="311"/>
      <c r="AT121" s="311"/>
      <c r="AU121" s="311"/>
      <c r="AV121" s="311"/>
    </row>
    <row r="122" spans="1:48" s="1" customFormat="1" ht="15.6">
      <c r="A122" s="312" t="str">
        <f>'Main Meals'!A122</f>
        <v>9901.000.000.000.000.000.000</v>
      </c>
      <c r="B122" s="312">
        <f>'Main Meals'!B122</f>
        <v>9900</v>
      </c>
      <c r="C122" s="312">
        <f>'Main Meals'!C122</f>
        <v>9901</v>
      </c>
      <c r="D122" s="312" t="str">
        <f>'Main Meals'!D122</f>
        <v xml:space="preserve">Green Beans with Toasted Almonds (OLD NOT ACTIVE) </v>
      </c>
      <c r="E122" s="311" t="s">
        <v>137</v>
      </c>
      <c r="F122" s="311" t="s">
        <v>137</v>
      </c>
      <c r="G122" s="311" t="s">
        <v>137</v>
      </c>
      <c r="H122" s="311"/>
      <c r="I122" s="311"/>
      <c r="J122" s="311"/>
      <c r="K122" s="311"/>
      <c r="L122" s="311"/>
      <c r="M122" s="311"/>
      <c r="N122" s="311"/>
      <c r="O122" s="311"/>
      <c r="P122" s="311"/>
      <c r="Q122" s="311"/>
      <c r="R122" s="311"/>
      <c r="S122" s="311"/>
      <c r="T122" s="311"/>
      <c r="U122" s="311"/>
      <c r="V122" s="311"/>
      <c r="W122" s="311"/>
      <c r="X122" s="311"/>
      <c r="Y122" s="311"/>
      <c r="Z122" s="311"/>
      <c r="AA122" s="311"/>
      <c r="AB122" s="311"/>
      <c r="AC122" s="311"/>
      <c r="AD122" s="311"/>
      <c r="AE122" s="311"/>
      <c r="AF122" s="311"/>
      <c r="AG122" s="311"/>
      <c r="AH122" s="311"/>
      <c r="AI122" s="311"/>
      <c r="AJ122" s="311"/>
      <c r="AK122" s="311"/>
      <c r="AL122" s="311"/>
      <c r="AM122" s="311"/>
      <c r="AN122" s="311"/>
      <c r="AO122" s="311"/>
      <c r="AP122" s="311"/>
      <c r="AQ122" s="311"/>
      <c r="AR122" s="311"/>
      <c r="AS122" s="311"/>
      <c r="AT122" s="311"/>
      <c r="AU122" s="311"/>
      <c r="AV122" s="311"/>
    </row>
    <row r="123" spans="1:48" s="1" customFormat="1" ht="15.6">
      <c r="A123" s="312" t="str">
        <f>'Main Meals'!A123</f>
        <v>10001.000.000.000.000.000.000</v>
      </c>
      <c r="B123" s="312">
        <f>'Main Meals'!B123</f>
        <v>10000</v>
      </c>
      <c r="C123" s="312">
        <f>'Main Meals'!C123</f>
        <v>10001</v>
      </c>
      <c r="D123" s="312" t="str">
        <f>'Main Meals'!D123</f>
        <v xml:space="preserve">Roasted Peppers, Eggplant and Zucchini </v>
      </c>
      <c r="E123" s="311" t="s">
        <v>1580</v>
      </c>
      <c r="F123" s="311"/>
      <c r="G123" s="311"/>
      <c r="H123" s="311"/>
      <c r="I123" s="311"/>
      <c r="J123" s="311"/>
      <c r="K123" s="311"/>
      <c r="L123" s="311"/>
      <c r="M123" s="311"/>
      <c r="N123" s="311"/>
      <c r="O123" s="311"/>
      <c r="P123" s="311"/>
      <c r="Q123" s="311"/>
      <c r="R123" s="311"/>
      <c r="S123" s="311"/>
      <c r="T123" s="311"/>
      <c r="U123" s="311"/>
      <c r="V123" s="311"/>
      <c r="W123" s="311"/>
      <c r="X123" s="311"/>
      <c r="Y123" s="311"/>
      <c r="Z123" s="311"/>
      <c r="AA123" s="311"/>
      <c r="AB123" s="311"/>
      <c r="AC123" s="311"/>
      <c r="AD123" s="311"/>
      <c r="AE123" s="311"/>
      <c r="AF123" s="311"/>
      <c r="AG123" s="311"/>
      <c r="AH123" s="311"/>
      <c r="AI123" s="311"/>
      <c r="AJ123" s="311"/>
      <c r="AK123" s="311"/>
      <c r="AL123" s="311"/>
      <c r="AM123" s="311"/>
      <c r="AN123" s="311"/>
      <c r="AO123" s="311"/>
      <c r="AP123" s="311"/>
      <c r="AQ123" s="311"/>
      <c r="AR123" s="311"/>
      <c r="AS123" s="311"/>
      <c r="AT123" s="311"/>
      <c r="AU123" s="311"/>
      <c r="AV123" s="311"/>
    </row>
    <row r="124" spans="1:48" s="1" customFormat="1" ht="15.6">
      <c r="A124" s="312" t="str">
        <f>'Main Meals'!A124</f>
        <v>10101.000.000.000.000.000.000</v>
      </c>
      <c r="B124" s="312">
        <f>'Main Meals'!B124</f>
        <v>10100</v>
      </c>
      <c r="C124" s="312">
        <f>'Main Meals'!C124</f>
        <v>10101</v>
      </c>
      <c r="D124" s="312" t="str">
        <f>'Main Meals'!D124</f>
        <v xml:space="preserve">Roasted Carrots and Parsnips (OLD NOT ACTIVE) </v>
      </c>
      <c r="E124" s="311" t="s">
        <v>137</v>
      </c>
      <c r="F124" s="311" t="s">
        <v>137</v>
      </c>
      <c r="G124" s="311" t="s">
        <v>137</v>
      </c>
      <c r="H124" s="311"/>
      <c r="I124" s="311"/>
      <c r="J124" s="311"/>
      <c r="K124" s="311"/>
      <c r="L124" s="311"/>
      <c r="M124" s="311"/>
      <c r="N124" s="311"/>
      <c r="O124" s="311"/>
      <c r="P124" s="311"/>
      <c r="Q124" s="311"/>
      <c r="R124" s="311"/>
      <c r="S124" s="311"/>
      <c r="T124" s="311"/>
      <c r="U124" s="311"/>
      <c r="V124" s="311"/>
      <c r="W124" s="311"/>
      <c r="X124" s="311"/>
      <c r="Y124" s="311"/>
      <c r="Z124" s="311"/>
      <c r="AA124" s="311"/>
      <c r="AB124" s="311"/>
      <c r="AC124" s="311"/>
      <c r="AD124" s="311"/>
      <c r="AE124" s="311"/>
      <c r="AF124" s="311"/>
      <c r="AG124" s="311"/>
      <c r="AH124" s="311"/>
      <c r="AI124" s="311"/>
      <c r="AJ124" s="311"/>
      <c r="AK124" s="311"/>
      <c r="AL124" s="311"/>
      <c r="AM124" s="311"/>
      <c r="AN124" s="311"/>
      <c r="AO124" s="311"/>
      <c r="AP124" s="311"/>
      <c r="AQ124" s="311"/>
      <c r="AR124" s="311"/>
      <c r="AS124" s="311"/>
      <c r="AT124" s="311"/>
      <c r="AU124" s="311"/>
      <c r="AV124" s="311"/>
    </row>
    <row r="125" spans="1:48" s="1" customFormat="1" ht="15.6">
      <c r="A125" s="312" t="str">
        <f>'Main Meals'!A125</f>
        <v>10201.000.000.000.000.000.000</v>
      </c>
      <c r="B125" s="312">
        <f>'Main Meals'!B125</f>
        <v>10200</v>
      </c>
      <c r="C125" s="312">
        <f>'Main Meals'!C125</f>
        <v>10201</v>
      </c>
      <c r="D125" s="312" t="str">
        <f>'Main Meals'!D125</f>
        <v xml:space="preserve">Roasted Broccoli, Carrots and Brussel Sprouts </v>
      </c>
      <c r="E125" s="311" t="s">
        <v>1580</v>
      </c>
      <c r="F125" s="311"/>
      <c r="G125" s="311"/>
      <c r="H125" s="311"/>
      <c r="I125" s="311"/>
      <c r="J125" s="311"/>
      <c r="K125" s="311"/>
      <c r="L125" s="311"/>
      <c r="M125" s="311"/>
      <c r="N125" s="311"/>
      <c r="O125" s="311"/>
      <c r="P125" s="311"/>
      <c r="Q125" s="311"/>
      <c r="R125" s="311"/>
      <c r="S125" s="311"/>
      <c r="T125" s="311"/>
      <c r="U125" s="311"/>
      <c r="V125" s="311"/>
      <c r="W125" s="311"/>
      <c r="X125" s="311"/>
      <c r="Y125" s="311"/>
      <c r="Z125" s="311"/>
      <c r="AA125" s="311"/>
      <c r="AB125" s="311"/>
      <c r="AC125" s="311"/>
      <c r="AD125" s="311"/>
      <c r="AE125" s="311"/>
      <c r="AF125" s="311"/>
      <c r="AG125" s="311"/>
      <c r="AH125" s="311"/>
      <c r="AI125" s="311"/>
      <c r="AJ125" s="311"/>
      <c r="AK125" s="311"/>
      <c r="AL125" s="311"/>
      <c r="AM125" s="311"/>
      <c r="AN125" s="311"/>
      <c r="AO125" s="311"/>
      <c r="AP125" s="311"/>
      <c r="AQ125" s="311"/>
      <c r="AR125" s="311"/>
      <c r="AS125" s="311"/>
      <c r="AT125" s="311"/>
      <c r="AU125" s="311"/>
      <c r="AV125" s="311"/>
    </row>
    <row r="126" spans="1:48" s="1" customFormat="1" ht="15.6">
      <c r="A126" s="312" t="str">
        <f>'Main Meals'!A126</f>
        <v>10301.000.000.000.000.000.000</v>
      </c>
      <c r="B126" s="312">
        <f>'Main Meals'!B126</f>
        <v>10300</v>
      </c>
      <c r="C126" s="312">
        <f>'Main Meals'!C126</f>
        <v>10301</v>
      </c>
      <c r="D126" s="312" t="str">
        <f>'Main Meals'!D126</f>
        <v xml:space="preserve">Lamb With Mint Pesto </v>
      </c>
      <c r="E126" s="311" t="s">
        <v>1564</v>
      </c>
      <c r="F126" s="311" t="s">
        <v>1565</v>
      </c>
      <c r="G126" s="311" t="s">
        <v>1570</v>
      </c>
      <c r="H126" s="311"/>
      <c r="I126" s="311"/>
      <c r="J126" s="311"/>
      <c r="K126" s="311"/>
      <c r="L126" s="311"/>
      <c r="M126" s="311"/>
      <c r="N126" s="311"/>
      <c r="O126" s="311"/>
      <c r="P126" s="311"/>
      <c r="Q126" s="311"/>
      <c r="R126" s="311"/>
      <c r="S126" s="311"/>
      <c r="T126" s="311"/>
      <c r="U126" s="311"/>
      <c r="V126" s="311"/>
      <c r="W126" s="311"/>
      <c r="X126" s="311"/>
      <c r="Y126" s="311"/>
      <c r="Z126" s="311"/>
      <c r="AA126" s="311"/>
      <c r="AB126" s="311"/>
      <c r="AC126" s="311"/>
      <c r="AD126" s="311"/>
      <c r="AE126" s="311"/>
      <c r="AF126" s="311"/>
      <c r="AG126" s="311"/>
      <c r="AH126" s="311"/>
      <c r="AI126" s="311"/>
      <c r="AJ126" s="311"/>
      <c r="AK126" s="311"/>
      <c r="AL126" s="311"/>
      <c r="AM126" s="311"/>
      <c r="AN126" s="311"/>
      <c r="AO126" s="311"/>
      <c r="AP126" s="311"/>
      <c r="AQ126" s="311"/>
      <c r="AR126" s="311"/>
      <c r="AS126" s="311"/>
      <c r="AT126" s="311"/>
      <c r="AU126" s="311"/>
      <c r="AV126" s="311"/>
    </row>
    <row r="127" spans="1:48" s="1" customFormat="1" ht="15.6">
      <c r="A127" s="312" t="str">
        <f>'Main Meals'!A127</f>
        <v>10400.000.000.000.000.000.000</v>
      </c>
      <c r="B127" s="312">
        <f>'Main Meals'!B127</f>
        <v>10400</v>
      </c>
      <c r="C127" s="312">
        <f>'Main Meals'!C127</f>
        <v>10400</v>
      </c>
      <c r="D127" s="312" t="str">
        <f>'Main Meals'!D127</f>
        <v xml:space="preserve">Cumin Roasted Carrots &amp; Parsnips </v>
      </c>
      <c r="E127" s="311" t="s">
        <v>1580</v>
      </c>
      <c r="F127" s="311"/>
      <c r="G127" s="311"/>
      <c r="H127" s="311"/>
      <c r="I127" s="311"/>
      <c r="J127" s="311"/>
      <c r="K127" s="311"/>
      <c r="L127" s="311"/>
      <c r="M127" s="311"/>
      <c r="N127" s="311"/>
      <c r="O127" s="311"/>
      <c r="P127" s="311"/>
      <c r="Q127" s="311"/>
      <c r="R127" s="311"/>
      <c r="S127" s="311"/>
      <c r="T127" s="311"/>
      <c r="U127" s="311"/>
      <c r="V127" s="311"/>
      <c r="W127" s="311"/>
      <c r="X127" s="311"/>
      <c r="Y127" s="311"/>
      <c r="Z127" s="311"/>
      <c r="AA127" s="311"/>
      <c r="AB127" s="311"/>
      <c r="AC127" s="311"/>
      <c r="AD127" s="311"/>
      <c r="AE127" s="311"/>
      <c r="AF127" s="311"/>
      <c r="AG127" s="311"/>
      <c r="AH127" s="311"/>
      <c r="AI127" s="311"/>
      <c r="AJ127" s="311"/>
      <c r="AK127" s="311"/>
      <c r="AL127" s="311"/>
      <c r="AM127" s="311"/>
      <c r="AN127" s="311"/>
      <c r="AO127" s="311"/>
      <c r="AP127" s="311"/>
      <c r="AQ127" s="311"/>
      <c r="AR127" s="311"/>
      <c r="AS127" s="311"/>
      <c r="AT127" s="311"/>
      <c r="AU127" s="311"/>
      <c r="AV127" s="311"/>
    </row>
    <row r="128" spans="1:48" s="1" customFormat="1" ht="15.6">
      <c r="A128" s="312" t="str">
        <f>'Main Meals'!A128</f>
        <v>10501.000.000.000.000.000.000</v>
      </c>
      <c r="B128" s="312">
        <f>'Main Meals'!B128</f>
        <v>10500</v>
      </c>
      <c r="C128" s="312">
        <f>'Main Meals'!C128</f>
        <v>10501</v>
      </c>
      <c r="D128" s="312" t="str">
        <f>'Main Meals'!D128</f>
        <v xml:space="preserve">Quinoa Tabbouleh </v>
      </c>
      <c r="E128" s="311" t="s">
        <v>1580</v>
      </c>
      <c r="F128" s="311"/>
      <c r="G128" s="311"/>
      <c r="H128" s="311"/>
      <c r="I128" s="311"/>
      <c r="J128" s="311"/>
      <c r="K128" s="311"/>
      <c r="L128" s="311"/>
      <c r="M128" s="311"/>
      <c r="N128" s="311"/>
      <c r="O128" s="311"/>
      <c r="P128" s="311"/>
      <c r="Q128" s="311"/>
      <c r="R128" s="311"/>
      <c r="S128" s="311"/>
      <c r="T128" s="311"/>
      <c r="U128" s="311"/>
      <c r="V128" s="311"/>
      <c r="W128" s="311"/>
      <c r="X128" s="311"/>
      <c r="Y128" s="311"/>
      <c r="Z128" s="311"/>
      <c r="AA128" s="311"/>
      <c r="AB128" s="311"/>
      <c r="AC128" s="311"/>
      <c r="AD128" s="311"/>
      <c r="AE128" s="311"/>
      <c r="AF128" s="311"/>
      <c r="AG128" s="311"/>
      <c r="AH128" s="311"/>
      <c r="AI128" s="311"/>
      <c r="AJ128" s="311"/>
      <c r="AK128" s="311"/>
      <c r="AL128" s="311"/>
      <c r="AM128" s="311"/>
      <c r="AN128" s="311"/>
      <c r="AO128" s="311"/>
      <c r="AP128" s="311"/>
      <c r="AQ128" s="311"/>
      <c r="AR128" s="311"/>
      <c r="AS128" s="311"/>
      <c r="AT128" s="311"/>
      <c r="AU128" s="311"/>
      <c r="AV128" s="311"/>
    </row>
    <row r="129" spans="1:48" s="1" customFormat="1" ht="15.6">
      <c r="A129" s="312" t="str">
        <f>'Main Meals'!A129</f>
        <v>10601.000.000.000.000.000.000</v>
      </c>
      <c r="B129" s="312">
        <f>'Main Meals'!B129</f>
        <v>10600</v>
      </c>
      <c r="C129" s="312">
        <f>'Main Meals'!C129</f>
        <v>10601</v>
      </c>
      <c r="D129" s="312" t="str">
        <f>'Main Meals'!D129</f>
        <v xml:space="preserve">Zaatar Chicken </v>
      </c>
      <c r="E129" s="311" t="s">
        <v>1564</v>
      </c>
      <c r="F129" s="311" t="s">
        <v>1565</v>
      </c>
      <c r="G129" s="311" t="s">
        <v>1570</v>
      </c>
      <c r="H129" s="311"/>
      <c r="I129" s="311"/>
      <c r="J129" s="311"/>
      <c r="K129" s="311"/>
      <c r="L129" s="311"/>
      <c r="M129" s="311"/>
      <c r="N129" s="311"/>
      <c r="O129" s="311"/>
      <c r="P129" s="311"/>
      <c r="Q129" s="311"/>
      <c r="R129" s="311"/>
      <c r="S129" s="311"/>
      <c r="T129" s="311"/>
      <c r="U129" s="311"/>
      <c r="V129" s="311"/>
      <c r="W129" s="311"/>
      <c r="X129" s="311"/>
      <c r="Y129" s="311"/>
      <c r="Z129" s="311"/>
      <c r="AA129" s="311"/>
      <c r="AB129" s="311"/>
      <c r="AC129" s="311"/>
      <c r="AD129" s="311"/>
      <c r="AE129" s="311"/>
      <c r="AF129" s="311"/>
      <c r="AG129" s="311"/>
      <c r="AH129" s="311"/>
      <c r="AI129" s="311"/>
      <c r="AJ129" s="311"/>
      <c r="AK129" s="311"/>
      <c r="AL129" s="311"/>
      <c r="AM129" s="311"/>
      <c r="AN129" s="311"/>
      <c r="AO129" s="311"/>
      <c r="AP129" s="311"/>
      <c r="AQ129" s="311"/>
      <c r="AR129" s="311"/>
      <c r="AS129" s="311"/>
      <c r="AT129" s="311"/>
      <c r="AU129" s="311"/>
      <c r="AV129" s="311"/>
    </row>
    <row r="130" spans="1:48" s="1" customFormat="1" ht="15.6">
      <c r="A130" s="312" t="str">
        <f>'Main Meals'!A130</f>
        <v>10701.117.000.000.000.000.000</v>
      </c>
      <c r="B130" s="312">
        <f>'Main Meals'!B130</f>
        <v>10700</v>
      </c>
      <c r="C130" s="312">
        <f>'Main Meals'!C130</f>
        <v>10701</v>
      </c>
      <c r="D130" s="312" t="str">
        <f>'Main Meals'!D130</f>
        <v xml:space="preserve">Buckwheat Bowl </v>
      </c>
      <c r="E130" s="311" t="s">
        <v>1590</v>
      </c>
      <c r="F130" s="311" t="s">
        <v>137</v>
      </c>
      <c r="G130" s="311" t="s">
        <v>1570</v>
      </c>
      <c r="H130" s="311"/>
      <c r="I130" s="311"/>
      <c r="J130" s="311"/>
      <c r="K130" s="311"/>
      <c r="L130" s="311"/>
      <c r="M130" s="311"/>
      <c r="N130" s="311"/>
      <c r="O130" s="311"/>
      <c r="P130" s="311"/>
      <c r="Q130" s="311"/>
      <c r="R130" s="311"/>
      <c r="S130" s="311"/>
      <c r="T130" s="311"/>
      <c r="U130" s="311"/>
      <c r="V130" s="311"/>
      <c r="W130" s="311"/>
      <c r="X130" s="311"/>
      <c r="Y130" s="311"/>
      <c r="Z130" s="311"/>
      <c r="AA130" s="311"/>
      <c r="AB130" s="311"/>
      <c r="AC130" s="311"/>
      <c r="AD130" s="311"/>
      <c r="AE130" s="311"/>
      <c r="AF130" s="311"/>
      <c r="AG130" s="311"/>
      <c r="AH130" s="311"/>
      <c r="AI130" s="311"/>
      <c r="AJ130" s="311"/>
      <c r="AK130" s="311"/>
      <c r="AL130" s="311"/>
      <c r="AM130" s="311"/>
      <c r="AN130" s="311"/>
      <c r="AO130" s="311"/>
      <c r="AP130" s="311"/>
      <c r="AQ130" s="311"/>
      <c r="AR130" s="311"/>
      <c r="AS130" s="311"/>
      <c r="AT130" s="311"/>
      <c r="AU130" s="311"/>
      <c r="AV130" s="311"/>
    </row>
    <row r="131" spans="1:48" s="1" customFormat="1" ht="15.6">
      <c r="A131" s="312" t="str">
        <f>'Main Meals'!A131</f>
        <v>10801.000.000.000.000.000.000</v>
      </c>
      <c r="B131" s="312">
        <f>'Main Meals'!B131</f>
        <v>10800</v>
      </c>
      <c r="C131" s="312">
        <f>'Main Meals'!C131</f>
        <v>10801</v>
      </c>
      <c r="D131" s="312" t="str">
        <f>'Main Meals'!D131</f>
        <v xml:space="preserve">Zaatar Chicken </v>
      </c>
      <c r="E131" s="311" t="s">
        <v>1580</v>
      </c>
      <c r="F131" s="311"/>
      <c r="G131" s="311"/>
      <c r="H131" s="311"/>
      <c r="I131" s="311"/>
      <c r="J131" s="311"/>
      <c r="K131" s="311"/>
      <c r="L131" s="311"/>
      <c r="M131" s="311"/>
      <c r="N131" s="311"/>
      <c r="O131" s="311"/>
      <c r="P131" s="311"/>
      <c r="Q131" s="311"/>
      <c r="R131" s="311"/>
      <c r="S131" s="311"/>
      <c r="T131" s="311"/>
      <c r="U131" s="311"/>
      <c r="V131" s="311"/>
      <c r="W131" s="311"/>
      <c r="X131" s="311"/>
      <c r="Y131" s="311"/>
      <c r="Z131" s="311"/>
      <c r="AA131" s="311"/>
      <c r="AB131" s="311"/>
      <c r="AC131" s="311"/>
      <c r="AD131" s="311"/>
      <c r="AE131" s="311"/>
      <c r="AF131" s="311"/>
      <c r="AG131" s="311"/>
      <c r="AH131" s="311"/>
      <c r="AI131" s="311"/>
      <c r="AJ131" s="311"/>
      <c r="AK131" s="311"/>
      <c r="AL131" s="311"/>
      <c r="AM131" s="311"/>
      <c r="AN131" s="311"/>
      <c r="AO131" s="311"/>
      <c r="AP131" s="311"/>
      <c r="AQ131" s="311"/>
      <c r="AR131" s="311"/>
      <c r="AS131" s="311"/>
      <c r="AT131" s="311"/>
      <c r="AU131" s="311"/>
      <c r="AV131" s="311"/>
    </row>
    <row r="132" spans="1:48" s="1" customFormat="1" ht="15.6">
      <c r="A132" s="312" t="str">
        <f>'Main Meals'!A132</f>
        <v>10901.000.000.000.000.000.000</v>
      </c>
      <c r="B132" s="312">
        <f>'Main Meals'!B132</f>
        <v>10900</v>
      </c>
      <c r="C132" s="312">
        <f>'Main Meals'!C132</f>
        <v>10901</v>
      </c>
      <c r="D132" s="312" t="str">
        <f>'Main Meals'!D132</f>
        <v xml:space="preserve">Cold Brew with Almond Milk </v>
      </c>
      <c r="E132" s="311" t="s">
        <v>137</v>
      </c>
      <c r="F132" s="311" t="s">
        <v>137</v>
      </c>
      <c r="G132" s="311" t="s">
        <v>137</v>
      </c>
      <c r="H132" s="311"/>
      <c r="I132" s="311"/>
      <c r="J132" s="311"/>
      <c r="K132" s="311"/>
      <c r="L132" s="311"/>
      <c r="M132" s="311"/>
      <c r="N132" s="311"/>
      <c r="O132" s="311"/>
      <c r="P132" s="311"/>
      <c r="Q132" s="311"/>
      <c r="R132" s="311"/>
      <c r="S132" s="311"/>
      <c r="T132" s="311"/>
      <c r="U132" s="311"/>
      <c r="V132" s="311"/>
      <c r="W132" s="311"/>
      <c r="X132" s="311"/>
      <c r="Y132" s="311"/>
      <c r="Z132" s="311"/>
      <c r="AA132" s="311"/>
      <c r="AB132" s="311"/>
      <c r="AC132" s="311"/>
      <c r="AD132" s="311"/>
      <c r="AE132" s="311"/>
      <c r="AF132" s="311"/>
      <c r="AG132" s="311"/>
      <c r="AH132" s="311"/>
      <c r="AI132" s="311"/>
      <c r="AJ132" s="311"/>
      <c r="AK132" s="311"/>
      <c r="AL132" s="311"/>
      <c r="AM132" s="311"/>
      <c r="AN132" s="311"/>
      <c r="AO132" s="311"/>
      <c r="AP132" s="311"/>
      <c r="AQ132" s="311"/>
      <c r="AR132" s="311"/>
      <c r="AS132" s="311"/>
      <c r="AT132" s="311"/>
      <c r="AU132" s="311"/>
      <c r="AV132" s="311"/>
    </row>
    <row r="133" spans="1:48" s="1" customFormat="1" ht="15.6">
      <c r="A133" s="312" t="str">
        <f>'Main Meals'!A133</f>
        <v>10902.000.000.000.000.000.000</v>
      </c>
      <c r="B133" s="312">
        <f>'Main Meals'!B133</f>
        <v>10900</v>
      </c>
      <c r="C133" s="312">
        <f>'Main Meals'!C133</f>
        <v>10902</v>
      </c>
      <c r="D133" s="312" t="str">
        <f>'Main Meals'!D133</f>
        <v xml:space="preserve">Cold Brew with Almond Milk </v>
      </c>
      <c r="E133" s="311" t="s">
        <v>137</v>
      </c>
      <c r="F133" s="311" t="s">
        <v>137</v>
      </c>
      <c r="G133" s="311" t="s">
        <v>137</v>
      </c>
      <c r="H133" s="311"/>
      <c r="I133" s="311"/>
      <c r="J133" s="311"/>
      <c r="K133" s="311"/>
      <c r="L133" s="311"/>
      <c r="M133" s="311"/>
      <c r="N133" s="311"/>
      <c r="O133" s="311"/>
      <c r="P133" s="311"/>
      <c r="Q133" s="311"/>
      <c r="R133" s="311"/>
      <c r="S133" s="311"/>
      <c r="T133" s="311"/>
      <c r="U133" s="311"/>
      <c r="V133" s="311"/>
      <c r="W133" s="311"/>
      <c r="X133" s="311"/>
      <c r="Y133" s="311"/>
      <c r="Z133" s="311"/>
      <c r="AA133" s="311"/>
      <c r="AB133" s="311"/>
      <c r="AC133" s="311"/>
      <c r="AD133" s="311"/>
      <c r="AE133" s="311"/>
      <c r="AF133" s="311"/>
      <c r="AG133" s="311"/>
      <c r="AH133" s="311"/>
      <c r="AI133" s="311"/>
      <c r="AJ133" s="311"/>
      <c r="AK133" s="311"/>
      <c r="AL133" s="311"/>
      <c r="AM133" s="311"/>
      <c r="AN133" s="311"/>
      <c r="AO133" s="311"/>
      <c r="AP133" s="311"/>
      <c r="AQ133" s="311"/>
      <c r="AR133" s="311"/>
      <c r="AS133" s="311"/>
      <c r="AT133" s="311"/>
      <c r="AU133" s="311"/>
      <c r="AV133" s="311"/>
    </row>
    <row r="134" spans="1:48" s="1" customFormat="1" ht="15.6">
      <c r="A134" s="312" t="str">
        <f>'Main Meals'!A134</f>
        <v>11001.000.000.000.000.000.000</v>
      </c>
      <c r="B134" s="312">
        <f>'Main Meals'!B134</f>
        <v>11000</v>
      </c>
      <c r="C134" s="312">
        <f>'Main Meals'!C134</f>
        <v>11001</v>
      </c>
      <c r="D134" s="312" t="str">
        <f>'Main Meals'!D134</f>
        <v xml:space="preserve">​Grab &amp; Go Gazpacho </v>
      </c>
      <c r="E134" s="311" t="s">
        <v>1585</v>
      </c>
      <c r="F134" s="311" t="s">
        <v>1585</v>
      </c>
      <c r="G134" s="311" t="s">
        <v>1570</v>
      </c>
      <c r="H134" s="311"/>
      <c r="I134" s="311"/>
      <c r="J134" s="311"/>
      <c r="K134" s="311"/>
      <c r="L134" s="311"/>
      <c r="M134" s="311"/>
      <c r="N134" s="311"/>
      <c r="O134" s="311"/>
      <c r="P134" s="311"/>
      <c r="Q134" s="311"/>
      <c r="R134" s="311"/>
      <c r="S134" s="311"/>
      <c r="T134" s="311"/>
      <c r="U134" s="311"/>
      <c r="V134" s="311"/>
      <c r="W134" s="311"/>
      <c r="X134" s="311"/>
      <c r="Y134" s="311"/>
      <c r="Z134" s="311"/>
      <c r="AA134" s="311"/>
      <c r="AB134" s="311"/>
      <c r="AC134" s="311"/>
      <c r="AD134" s="311"/>
      <c r="AE134" s="311"/>
      <c r="AF134" s="311"/>
      <c r="AG134" s="311"/>
      <c r="AH134" s="311"/>
      <c r="AI134" s="311"/>
      <c r="AJ134" s="311"/>
      <c r="AK134" s="311"/>
      <c r="AL134" s="311"/>
      <c r="AM134" s="311"/>
      <c r="AN134" s="311"/>
      <c r="AO134" s="311"/>
      <c r="AP134" s="311"/>
      <c r="AQ134" s="311"/>
      <c r="AR134" s="311"/>
      <c r="AS134" s="311"/>
      <c r="AT134" s="311"/>
      <c r="AU134" s="311"/>
      <c r="AV134" s="311"/>
    </row>
    <row r="135" spans="1:48" s="1" customFormat="1" ht="15.6">
      <c r="A135" s="312" t="str">
        <f>'Main Meals'!A135</f>
        <v>11100.000.000.000.000.000.000</v>
      </c>
      <c r="B135" s="312">
        <f>'Main Meals'!B135</f>
        <v>11100</v>
      </c>
      <c r="C135" s="312">
        <f>'Main Meals'!C135</f>
        <v>11100</v>
      </c>
      <c r="D135" s="312" t="str">
        <f>'Main Meals'!D135</f>
        <v xml:space="preserve">Strawberry-Rose Chia Seed Pudding </v>
      </c>
      <c r="E135" s="311" t="s">
        <v>1574</v>
      </c>
      <c r="F135" s="311" t="s">
        <v>1575</v>
      </c>
      <c r="G135" s="311" t="s">
        <v>1568</v>
      </c>
      <c r="H135" s="311"/>
      <c r="I135" s="311"/>
      <c r="J135" s="311"/>
      <c r="K135" s="311"/>
      <c r="L135" s="311"/>
      <c r="M135" s="311"/>
      <c r="N135" s="311"/>
      <c r="O135" s="311"/>
      <c r="P135" s="311"/>
      <c r="Q135" s="311"/>
      <c r="R135" s="311"/>
      <c r="S135" s="311"/>
      <c r="T135" s="311"/>
      <c r="U135" s="311"/>
      <c r="V135" s="311"/>
      <c r="W135" s="311"/>
      <c r="X135" s="311"/>
      <c r="Y135" s="311"/>
      <c r="Z135" s="311"/>
      <c r="AA135" s="311"/>
      <c r="AB135" s="311"/>
      <c r="AC135" s="311"/>
      <c r="AD135" s="311"/>
      <c r="AE135" s="311"/>
      <c r="AF135" s="311"/>
      <c r="AG135" s="311"/>
      <c r="AH135" s="311"/>
      <c r="AI135" s="311"/>
      <c r="AJ135" s="311"/>
      <c r="AK135" s="311"/>
      <c r="AL135" s="311"/>
      <c r="AM135" s="311"/>
      <c r="AN135" s="311"/>
      <c r="AO135" s="311"/>
      <c r="AP135" s="311"/>
      <c r="AQ135" s="311"/>
      <c r="AR135" s="311"/>
      <c r="AS135" s="311"/>
      <c r="AT135" s="311"/>
      <c r="AU135" s="311"/>
      <c r="AV135" s="311"/>
    </row>
    <row r="136" spans="1:48" s="1" customFormat="1" ht="15.6">
      <c r="A136" s="312" t="str">
        <f>'Main Meals'!A136</f>
        <v>11201.000.000.000.000.000.000</v>
      </c>
      <c r="B136" s="312">
        <f>'Main Meals'!B136</f>
        <v>11200</v>
      </c>
      <c r="C136" s="312">
        <f>'Main Meals'!C136</f>
        <v>11201</v>
      </c>
      <c r="D136" s="312" t="str">
        <f>'Main Meals'!D136</f>
        <v xml:space="preserve">Cacao Almond Smoothie </v>
      </c>
      <c r="E136" s="311" t="s">
        <v>137</v>
      </c>
      <c r="F136" s="311" t="s">
        <v>137</v>
      </c>
      <c r="G136" s="311" t="s">
        <v>137</v>
      </c>
      <c r="H136" s="311"/>
      <c r="I136" s="311"/>
      <c r="J136" s="311"/>
      <c r="K136" s="311"/>
      <c r="L136" s="311"/>
      <c r="M136" s="311"/>
      <c r="N136" s="311"/>
      <c r="O136" s="311"/>
      <c r="P136" s="311"/>
      <c r="Q136" s="311"/>
      <c r="R136" s="311"/>
      <c r="S136" s="311"/>
      <c r="T136" s="311"/>
      <c r="U136" s="311"/>
      <c r="V136" s="311"/>
      <c r="W136" s="311"/>
      <c r="X136" s="311"/>
      <c r="Y136" s="311"/>
      <c r="Z136" s="311"/>
      <c r="AA136" s="311"/>
      <c r="AB136" s="311"/>
      <c r="AC136" s="311"/>
      <c r="AD136" s="311"/>
      <c r="AE136" s="311"/>
      <c r="AF136" s="311"/>
      <c r="AG136" s="311"/>
      <c r="AH136" s="311"/>
      <c r="AI136" s="311"/>
      <c r="AJ136" s="311"/>
      <c r="AK136" s="311"/>
      <c r="AL136" s="311"/>
      <c r="AM136" s="311"/>
      <c r="AN136" s="311"/>
      <c r="AO136" s="311"/>
      <c r="AP136" s="311"/>
      <c r="AQ136" s="311"/>
      <c r="AR136" s="311"/>
      <c r="AS136" s="311"/>
      <c r="AT136" s="311"/>
      <c r="AU136" s="311"/>
      <c r="AV136" s="311"/>
    </row>
    <row r="137" spans="1:48" s="1" customFormat="1" ht="15.6">
      <c r="A137" s="312" t="str">
        <f>'Main Meals'!A137</f>
        <v>11202.000.000.000.000.000.000</v>
      </c>
      <c r="B137" s="312">
        <f>'Main Meals'!B137</f>
        <v>11200</v>
      </c>
      <c r="C137" s="312">
        <f>'Main Meals'!C137</f>
        <v>11202</v>
      </c>
      <c r="D137" s="312" t="str">
        <f>'Main Meals'!D137</f>
        <v xml:space="preserve">Cacao Almond Smoothie </v>
      </c>
      <c r="E137" s="311" t="s">
        <v>137</v>
      </c>
      <c r="F137" s="311" t="s">
        <v>137</v>
      </c>
      <c r="G137" s="311" t="s">
        <v>137</v>
      </c>
      <c r="H137" s="311"/>
      <c r="I137" s="311"/>
      <c r="J137" s="311"/>
      <c r="K137" s="311"/>
      <c r="L137" s="311"/>
      <c r="M137" s="311"/>
      <c r="N137" s="311"/>
      <c r="O137" s="311"/>
      <c r="P137" s="311"/>
      <c r="Q137" s="311"/>
      <c r="R137" s="311"/>
      <c r="S137" s="311"/>
      <c r="T137" s="311"/>
      <c r="U137" s="311"/>
      <c r="V137" s="311"/>
      <c r="W137" s="311"/>
      <c r="X137" s="311"/>
      <c r="Y137" s="311"/>
      <c r="Z137" s="311"/>
      <c r="AA137" s="311"/>
      <c r="AB137" s="311"/>
      <c r="AC137" s="311"/>
      <c r="AD137" s="311"/>
      <c r="AE137" s="311"/>
      <c r="AF137" s="311"/>
      <c r="AG137" s="311"/>
      <c r="AH137" s="311"/>
      <c r="AI137" s="311"/>
      <c r="AJ137" s="311"/>
      <c r="AK137" s="311"/>
      <c r="AL137" s="311"/>
      <c r="AM137" s="311"/>
      <c r="AN137" s="311"/>
      <c r="AO137" s="311"/>
      <c r="AP137" s="311"/>
      <c r="AQ137" s="311"/>
      <c r="AR137" s="311"/>
      <c r="AS137" s="311"/>
      <c r="AT137" s="311"/>
      <c r="AU137" s="311"/>
      <c r="AV137" s="311"/>
    </row>
    <row r="138" spans="1:48" s="1" customFormat="1" ht="15.6">
      <c r="A138" s="312" t="str">
        <f>'Main Meals'!A138</f>
        <v>11301.000.000.000.000.000.000</v>
      </c>
      <c r="B138" s="312">
        <f>'Main Meals'!B138</f>
        <v>11300</v>
      </c>
      <c r="C138" s="312">
        <f>'Main Meals'!C138</f>
        <v>11301</v>
      </c>
      <c r="D138" s="312" t="str">
        <f>'Main Meals'!D138</f>
        <v xml:space="preserve">Caprese Pesto Salad Bowl </v>
      </c>
      <c r="E138" s="311" t="s">
        <v>1590</v>
      </c>
      <c r="F138" s="311" t="s">
        <v>137</v>
      </c>
      <c r="G138" s="311" t="s">
        <v>1568</v>
      </c>
      <c r="H138" s="311"/>
      <c r="I138" s="311"/>
      <c r="J138" s="311"/>
      <c r="K138" s="311"/>
      <c r="L138" s="311"/>
      <c r="M138" s="311"/>
      <c r="N138" s="311"/>
      <c r="O138" s="311"/>
      <c r="P138" s="311"/>
      <c r="Q138" s="311"/>
      <c r="R138" s="311"/>
      <c r="S138" s="311"/>
      <c r="T138" s="311"/>
      <c r="U138" s="311"/>
      <c r="V138" s="311"/>
      <c r="W138" s="311"/>
      <c r="X138" s="311"/>
      <c r="Y138" s="311"/>
      <c r="Z138" s="311"/>
      <c r="AA138" s="311"/>
      <c r="AB138" s="311"/>
      <c r="AC138" s="311"/>
      <c r="AD138" s="311"/>
      <c r="AE138" s="311"/>
      <c r="AF138" s="311"/>
      <c r="AG138" s="311"/>
      <c r="AH138" s="311"/>
      <c r="AI138" s="311"/>
      <c r="AJ138" s="311"/>
      <c r="AK138" s="311"/>
      <c r="AL138" s="311"/>
      <c r="AM138" s="311"/>
      <c r="AN138" s="311"/>
      <c r="AO138" s="311"/>
      <c r="AP138" s="311"/>
      <c r="AQ138" s="311"/>
      <c r="AR138" s="311"/>
      <c r="AS138" s="311"/>
      <c r="AT138" s="311"/>
      <c r="AU138" s="311"/>
      <c r="AV138" s="311"/>
    </row>
    <row r="139" spans="1:48" s="1" customFormat="1" ht="15.6">
      <c r="A139" s="312" t="str">
        <f>'Main Meals'!A139</f>
        <v>11400.000.000.000.000.000.000</v>
      </c>
      <c r="B139" s="312">
        <f>'Main Meals'!B139</f>
        <v>11400</v>
      </c>
      <c r="C139" s="312">
        <f>'Main Meals'!C139</f>
        <v>11400</v>
      </c>
      <c r="D139" s="312" t="str">
        <f>'Main Meals'!D139</f>
        <v xml:space="preserve">Grilled Chicken Bruschetta </v>
      </c>
      <c r="E139" s="311" t="s">
        <v>1564</v>
      </c>
      <c r="F139" s="311" t="s">
        <v>1565</v>
      </c>
      <c r="G139" s="311" t="s">
        <v>137</v>
      </c>
      <c r="H139" s="311"/>
      <c r="I139" s="311"/>
      <c r="J139" s="311"/>
      <c r="K139" s="311"/>
      <c r="L139" s="311"/>
      <c r="M139" s="311"/>
      <c r="N139" s="311"/>
      <c r="O139" s="311"/>
      <c r="P139" s="311"/>
      <c r="Q139" s="311"/>
      <c r="R139" s="311"/>
      <c r="S139" s="311"/>
      <c r="T139" s="311"/>
      <c r="U139" s="311"/>
      <c r="V139" s="311"/>
      <c r="W139" s="311"/>
      <c r="X139" s="311"/>
      <c r="Y139" s="311"/>
      <c r="Z139" s="311"/>
      <c r="AA139" s="311"/>
      <c r="AB139" s="311"/>
      <c r="AC139" s="311"/>
      <c r="AD139" s="311"/>
      <c r="AE139" s="311"/>
      <c r="AF139" s="311"/>
      <c r="AG139" s="311"/>
      <c r="AH139" s="311"/>
      <c r="AI139" s="311"/>
      <c r="AJ139" s="311"/>
      <c r="AK139" s="311"/>
      <c r="AL139" s="311"/>
      <c r="AM139" s="311"/>
      <c r="AN139" s="311"/>
      <c r="AO139" s="311"/>
      <c r="AP139" s="311"/>
      <c r="AQ139" s="311"/>
      <c r="AR139" s="311"/>
      <c r="AS139" s="311"/>
      <c r="AT139" s="311"/>
      <c r="AU139" s="311"/>
      <c r="AV139" s="311"/>
    </row>
    <row r="140" spans="1:48" s="1" customFormat="1" ht="15.6">
      <c r="A140" s="312" t="str">
        <f>'Main Meals'!A140</f>
        <v>11501.000.000.000.000.000.000</v>
      </c>
      <c r="B140" s="312">
        <f>'Main Meals'!B140</f>
        <v>11500</v>
      </c>
      <c r="C140" s="312">
        <f>'Main Meals'!C140</f>
        <v>11501</v>
      </c>
      <c r="D140" s="312" t="str">
        <f>'Main Meals'!D140</f>
        <v xml:space="preserve">Orzo Salad </v>
      </c>
      <c r="E140" s="311" t="s">
        <v>1580</v>
      </c>
      <c r="F140" s="311"/>
      <c r="G140" s="311"/>
      <c r="H140" s="311"/>
      <c r="I140" s="311"/>
      <c r="J140" s="311"/>
      <c r="K140" s="311"/>
      <c r="L140" s="311"/>
      <c r="M140" s="311"/>
      <c r="N140" s="311"/>
      <c r="O140" s="311"/>
      <c r="P140" s="311"/>
      <c r="Q140" s="311"/>
      <c r="R140" s="311"/>
      <c r="S140" s="311"/>
      <c r="T140" s="311"/>
      <c r="U140" s="311"/>
      <c r="V140" s="311"/>
      <c r="W140" s="311"/>
      <c r="X140" s="311"/>
      <c r="Y140" s="311"/>
      <c r="Z140" s="311"/>
      <c r="AA140" s="311"/>
      <c r="AB140" s="311"/>
      <c r="AC140" s="311"/>
      <c r="AD140" s="311"/>
      <c r="AE140" s="311"/>
      <c r="AF140" s="311"/>
      <c r="AG140" s="311"/>
      <c r="AH140" s="311"/>
      <c r="AI140" s="311"/>
      <c r="AJ140" s="311"/>
      <c r="AK140" s="311"/>
      <c r="AL140" s="311"/>
      <c r="AM140" s="311"/>
      <c r="AN140" s="311"/>
      <c r="AO140" s="311"/>
      <c r="AP140" s="311"/>
      <c r="AQ140" s="311"/>
      <c r="AR140" s="311"/>
      <c r="AS140" s="311"/>
      <c r="AT140" s="311"/>
      <c r="AU140" s="311"/>
      <c r="AV140" s="311"/>
    </row>
    <row r="141" spans="1:48" s="1" customFormat="1" ht="15.6">
      <c r="A141" s="312" t="str">
        <f>'Main Meals'!A141</f>
        <v>11601.000.000.000.000.502.000</v>
      </c>
      <c r="B141" s="312">
        <f>'Main Meals'!B141</f>
        <v>11600</v>
      </c>
      <c r="C141" s="312">
        <f>'Main Meals'!C141</f>
        <v>11601</v>
      </c>
      <c r="D141" s="312" t="str">
        <f>'Main Meals'!D141</f>
        <v xml:space="preserve">Creamy Pesto Rigatoni </v>
      </c>
      <c r="E141" s="311" t="s">
        <v>137</v>
      </c>
      <c r="F141" s="311" t="s">
        <v>137</v>
      </c>
      <c r="G141" s="311" t="s">
        <v>137</v>
      </c>
      <c r="H141" s="311"/>
      <c r="I141" s="311"/>
      <c r="J141" s="311"/>
      <c r="K141" s="311"/>
      <c r="L141" s="311"/>
      <c r="M141" s="311"/>
      <c r="N141" s="311"/>
      <c r="O141" s="311"/>
      <c r="P141" s="311"/>
      <c r="Q141" s="311"/>
      <c r="R141" s="311"/>
      <c r="S141" s="311"/>
      <c r="T141" s="311"/>
      <c r="U141" s="311"/>
      <c r="V141" s="311"/>
      <c r="W141" s="311"/>
      <c r="X141" s="311"/>
      <c r="Y141" s="311"/>
      <c r="Z141" s="311"/>
      <c r="AA141" s="311"/>
      <c r="AB141" s="311"/>
      <c r="AC141" s="311"/>
      <c r="AD141" s="311"/>
      <c r="AE141" s="311"/>
      <c r="AF141" s="311"/>
      <c r="AG141" s="311"/>
      <c r="AH141" s="311"/>
      <c r="AI141" s="311"/>
      <c r="AJ141" s="311"/>
      <c r="AK141" s="311"/>
      <c r="AL141" s="311"/>
      <c r="AM141" s="311"/>
      <c r="AN141" s="311"/>
      <c r="AO141" s="311"/>
      <c r="AP141" s="311"/>
      <c r="AQ141" s="311"/>
      <c r="AR141" s="311"/>
      <c r="AS141" s="311"/>
      <c r="AT141" s="311"/>
      <c r="AU141" s="311"/>
      <c r="AV141" s="311"/>
    </row>
    <row r="142" spans="1:48" s="1" customFormat="1" ht="15.6">
      <c r="A142" s="312" t="str">
        <f>'Main Meals'!A142</f>
        <v>11701.000.000.000.000.000.000</v>
      </c>
      <c r="B142" s="312">
        <f>'Main Meals'!B142</f>
        <v>11700</v>
      </c>
      <c r="C142" s="312">
        <f>'Main Meals'!C142</f>
        <v>11701</v>
      </c>
      <c r="D142" s="312" t="str">
        <f>'Main Meals'!D142</f>
        <v>Paella Valenciana (Veggie)</v>
      </c>
      <c r="E142" s="311" t="s">
        <v>137</v>
      </c>
      <c r="F142" s="311" t="s">
        <v>137</v>
      </c>
      <c r="G142" s="311" t="s">
        <v>137</v>
      </c>
      <c r="H142" s="311"/>
      <c r="I142" s="311"/>
      <c r="J142" s="311"/>
      <c r="K142" s="311"/>
      <c r="L142" s="311"/>
      <c r="M142" s="311"/>
      <c r="N142" s="311"/>
      <c r="O142" s="311"/>
      <c r="P142" s="311"/>
      <c r="Q142" s="311"/>
      <c r="R142" s="311"/>
      <c r="S142" s="311"/>
      <c r="T142" s="311"/>
      <c r="U142" s="311"/>
      <c r="V142" s="311"/>
      <c r="W142" s="311"/>
      <c r="X142" s="311"/>
      <c r="Y142" s="311"/>
      <c r="Z142" s="311"/>
      <c r="AA142" s="311"/>
      <c r="AB142" s="311"/>
      <c r="AC142" s="311"/>
      <c r="AD142" s="311"/>
      <c r="AE142" s="311"/>
      <c r="AF142" s="311"/>
      <c r="AG142" s="311"/>
      <c r="AH142" s="311"/>
      <c r="AI142" s="311"/>
      <c r="AJ142" s="311"/>
      <c r="AK142" s="311"/>
      <c r="AL142" s="311"/>
      <c r="AM142" s="311"/>
      <c r="AN142" s="311"/>
      <c r="AO142" s="311"/>
      <c r="AP142" s="311"/>
      <c r="AQ142" s="311"/>
      <c r="AR142" s="311"/>
      <c r="AS142" s="311"/>
      <c r="AT142" s="311"/>
      <c r="AU142" s="311"/>
      <c r="AV142" s="311"/>
    </row>
    <row r="143" spans="1:48" s="1" customFormat="1" ht="15.6">
      <c r="A143" s="312" t="str">
        <f>'Main Meals'!A143</f>
        <v>11702.000.000.000.000.000.000</v>
      </c>
      <c r="B143" s="312">
        <f>'Main Meals'!B143</f>
        <v>11700</v>
      </c>
      <c r="C143" s="312">
        <f>'Main Meals'!C143</f>
        <v>11702</v>
      </c>
      <c r="D143" s="312" t="str">
        <f>'Main Meals'!D143</f>
        <v>Paella De La Huerta (Chicken)</v>
      </c>
      <c r="E143" s="311" t="s">
        <v>1564</v>
      </c>
      <c r="F143" s="311" t="s">
        <v>1565</v>
      </c>
      <c r="G143" s="311" t="s">
        <v>1567</v>
      </c>
      <c r="H143" s="311"/>
      <c r="I143" s="311"/>
      <c r="J143" s="311"/>
      <c r="K143" s="311"/>
      <c r="L143" s="311"/>
      <c r="M143" s="311"/>
      <c r="N143" s="311"/>
      <c r="O143" s="311"/>
      <c r="P143" s="311"/>
      <c r="Q143" s="311"/>
      <c r="R143" s="311"/>
      <c r="S143" s="311"/>
      <c r="T143" s="311"/>
      <c r="U143" s="311"/>
      <c r="V143" s="311"/>
      <c r="W143" s="311"/>
      <c r="X143" s="311"/>
      <c r="Y143" s="311"/>
      <c r="Z143" s="311"/>
      <c r="AA143" s="311"/>
      <c r="AB143" s="311"/>
      <c r="AC143" s="311"/>
      <c r="AD143" s="311"/>
      <c r="AE143" s="311"/>
      <c r="AF143" s="311"/>
      <c r="AG143" s="311"/>
      <c r="AH143" s="311"/>
      <c r="AI143" s="311"/>
      <c r="AJ143" s="311"/>
      <c r="AK143" s="311"/>
      <c r="AL143" s="311"/>
      <c r="AM143" s="311"/>
      <c r="AN143" s="311"/>
      <c r="AO143" s="311"/>
      <c r="AP143" s="311"/>
      <c r="AQ143" s="311"/>
      <c r="AR143" s="311"/>
      <c r="AS143" s="311"/>
      <c r="AT143" s="311"/>
      <c r="AU143" s="311"/>
      <c r="AV143" s="311"/>
    </row>
    <row r="144" spans="1:48" s="1" customFormat="1" ht="15.6">
      <c r="A144" s="312" t="str">
        <f>'Main Meals'!A144</f>
        <v>11801.000.000.000.000.000.000</v>
      </c>
      <c r="B144" s="312">
        <f>'Main Meals'!B144</f>
        <v>11800</v>
      </c>
      <c r="C144" s="312">
        <f>'Main Meals'!C144</f>
        <v>11801</v>
      </c>
      <c r="D144" s="312" t="str">
        <f>'Main Meals'!D144</f>
        <v xml:space="preserve">Garden Vegetable Lasagna  </v>
      </c>
      <c r="E144" s="311" t="s">
        <v>1564</v>
      </c>
      <c r="F144" s="311" t="s">
        <v>1566</v>
      </c>
      <c r="G144" s="311" t="s">
        <v>1570</v>
      </c>
      <c r="H144" s="311"/>
      <c r="I144" s="311"/>
      <c r="J144" s="311"/>
      <c r="K144" s="311"/>
      <c r="L144" s="311"/>
      <c r="M144" s="311"/>
      <c r="N144" s="311"/>
      <c r="O144" s="311"/>
      <c r="P144" s="311"/>
      <c r="Q144" s="311"/>
      <c r="R144" s="311"/>
      <c r="S144" s="311"/>
      <c r="T144" s="311"/>
      <c r="U144" s="311"/>
      <c r="V144" s="311"/>
      <c r="W144" s="311"/>
      <c r="X144" s="311"/>
      <c r="Y144" s="311"/>
      <c r="Z144" s="311"/>
      <c r="AA144" s="311"/>
      <c r="AB144" s="311"/>
      <c r="AC144" s="311"/>
      <c r="AD144" s="311"/>
      <c r="AE144" s="311"/>
      <c r="AF144" s="311"/>
      <c r="AG144" s="311"/>
      <c r="AH144" s="311"/>
      <c r="AI144" s="311"/>
      <c r="AJ144" s="311"/>
      <c r="AK144" s="311"/>
      <c r="AL144" s="311"/>
      <c r="AM144" s="311"/>
      <c r="AN144" s="311"/>
      <c r="AO144" s="311"/>
      <c r="AP144" s="311"/>
      <c r="AQ144" s="311"/>
      <c r="AR144" s="311"/>
      <c r="AS144" s="311"/>
      <c r="AT144" s="311"/>
      <c r="AU144" s="311"/>
      <c r="AV144" s="311"/>
    </row>
    <row r="145" spans="1:48" s="1" customFormat="1" ht="15.6">
      <c r="A145" s="312" t="str">
        <f>'Main Meals'!A145</f>
        <v>11901.000.000.000.000.000.000</v>
      </c>
      <c r="B145" s="312">
        <f>'Main Meals'!B145</f>
        <v>11900</v>
      </c>
      <c r="C145" s="312">
        <f>'Main Meals'!C145</f>
        <v>11901</v>
      </c>
      <c r="D145" s="312" t="str">
        <f>'Main Meals'!D145</f>
        <v xml:space="preserve">New England Cod Chowder </v>
      </c>
      <c r="E145" s="311" t="s">
        <v>137</v>
      </c>
      <c r="F145" s="311" t="s">
        <v>137</v>
      </c>
      <c r="G145" s="311" t="s">
        <v>137</v>
      </c>
      <c r="H145" s="311"/>
      <c r="I145" s="311"/>
      <c r="J145" s="311"/>
      <c r="K145" s="311"/>
      <c r="L145" s="311"/>
      <c r="M145" s="311"/>
      <c r="N145" s="311"/>
      <c r="O145" s="311"/>
      <c r="P145" s="311"/>
      <c r="Q145" s="311"/>
      <c r="R145" s="311"/>
      <c r="S145" s="311"/>
      <c r="T145" s="311"/>
      <c r="U145" s="311"/>
      <c r="V145" s="311"/>
      <c r="W145" s="311"/>
      <c r="X145" s="311"/>
      <c r="Y145" s="311"/>
      <c r="Z145" s="311"/>
      <c r="AA145" s="311"/>
      <c r="AB145" s="311"/>
      <c r="AC145" s="311"/>
      <c r="AD145" s="311"/>
      <c r="AE145" s="311"/>
      <c r="AF145" s="311"/>
      <c r="AG145" s="311"/>
      <c r="AH145" s="311"/>
      <c r="AI145" s="311"/>
      <c r="AJ145" s="311"/>
      <c r="AK145" s="311"/>
      <c r="AL145" s="311"/>
      <c r="AM145" s="311"/>
      <c r="AN145" s="311"/>
      <c r="AO145" s="311"/>
      <c r="AP145" s="311"/>
      <c r="AQ145" s="311"/>
      <c r="AR145" s="311"/>
      <c r="AS145" s="311"/>
      <c r="AT145" s="311"/>
      <c r="AU145" s="311"/>
      <c r="AV145" s="311"/>
    </row>
    <row r="146" spans="1:48" s="1" customFormat="1" ht="15.6">
      <c r="A146" s="312" t="str">
        <f>'Main Meals'!A146</f>
        <v>12001.000.000.000.000.000.000</v>
      </c>
      <c r="B146" s="312">
        <f>'Main Meals'!B146</f>
        <v>12000</v>
      </c>
      <c r="C146" s="312">
        <f>'Main Meals'!C146</f>
        <v>12001</v>
      </c>
      <c r="D146" s="312" t="str">
        <f>'Main Meals'!D146</f>
        <v xml:space="preserve">Thyme Lemonade </v>
      </c>
      <c r="E146" s="311" t="s">
        <v>137</v>
      </c>
      <c r="F146" s="311" t="s">
        <v>137</v>
      </c>
      <c r="G146" s="311" t="s">
        <v>137</v>
      </c>
      <c r="H146" s="311"/>
      <c r="I146" s="311"/>
      <c r="J146" s="311"/>
      <c r="K146" s="311"/>
      <c r="L146" s="311"/>
      <c r="M146" s="311"/>
      <c r="N146" s="311"/>
      <c r="O146" s="311"/>
      <c r="P146" s="311"/>
      <c r="Q146" s="311"/>
      <c r="R146" s="311"/>
      <c r="S146" s="311"/>
      <c r="T146" s="311"/>
      <c r="U146" s="311"/>
      <c r="V146" s="311"/>
      <c r="W146" s="311"/>
      <c r="X146" s="311"/>
      <c r="Y146" s="311"/>
      <c r="Z146" s="311"/>
      <c r="AA146" s="311"/>
      <c r="AB146" s="311"/>
      <c r="AC146" s="311"/>
      <c r="AD146" s="311"/>
      <c r="AE146" s="311"/>
      <c r="AF146" s="311"/>
      <c r="AG146" s="311"/>
      <c r="AH146" s="311"/>
      <c r="AI146" s="311"/>
      <c r="AJ146" s="311"/>
      <c r="AK146" s="311"/>
      <c r="AL146" s="311"/>
      <c r="AM146" s="311"/>
      <c r="AN146" s="311"/>
      <c r="AO146" s="311"/>
      <c r="AP146" s="311"/>
      <c r="AQ146" s="311"/>
      <c r="AR146" s="311"/>
      <c r="AS146" s="311"/>
      <c r="AT146" s="311"/>
      <c r="AU146" s="311"/>
      <c r="AV146" s="311"/>
    </row>
    <row r="147" spans="1:48" s="1" customFormat="1" ht="15.6">
      <c r="A147" s="312" t="str">
        <f>'Main Meals'!A147</f>
        <v>12100.000.000.000.000.000.000</v>
      </c>
      <c r="B147" s="312">
        <f>'Main Meals'!B147</f>
        <v>12100</v>
      </c>
      <c r="C147" s="312">
        <f>'Main Meals'!C147</f>
        <v>12100</v>
      </c>
      <c r="D147" s="312" t="str">
        <f>'Main Meals'!D147</f>
        <v xml:space="preserve">Homestyle Lemonade </v>
      </c>
      <c r="E147" s="311" t="s">
        <v>137</v>
      </c>
      <c r="F147" s="311" t="s">
        <v>137</v>
      </c>
      <c r="G147" s="311" t="s">
        <v>137</v>
      </c>
      <c r="H147" s="311"/>
      <c r="I147" s="311"/>
      <c r="J147" s="311"/>
      <c r="K147" s="311"/>
      <c r="L147" s="311"/>
      <c r="M147" s="311"/>
      <c r="N147" s="311"/>
      <c r="O147" s="311"/>
      <c r="P147" s="311"/>
      <c r="Q147" s="311"/>
      <c r="R147" s="311"/>
      <c r="S147" s="311"/>
      <c r="T147" s="311"/>
      <c r="U147" s="311"/>
      <c r="V147" s="311"/>
      <c r="W147" s="311"/>
      <c r="X147" s="311"/>
      <c r="Y147" s="311"/>
      <c r="Z147" s="311"/>
      <c r="AA147" s="311"/>
      <c r="AB147" s="311"/>
      <c r="AC147" s="311"/>
      <c r="AD147" s="311"/>
      <c r="AE147" s="311"/>
      <c r="AF147" s="311"/>
      <c r="AG147" s="311"/>
      <c r="AH147" s="311"/>
      <c r="AI147" s="311"/>
      <c r="AJ147" s="311"/>
      <c r="AK147" s="311"/>
      <c r="AL147" s="311"/>
      <c r="AM147" s="311"/>
      <c r="AN147" s="311"/>
      <c r="AO147" s="311"/>
      <c r="AP147" s="311"/>
      <c r="AQ147" s="311"/>
      <c r="AR147" s="311"/>
      <c r="AS147" s="311"/>
      <c r="AT147" s="311"/>
      <c r="AU147" s="311"/>
      <c r="AV147" s="311"/>
    </row>
    <row r="148" spans="1:48" s="1" customFormat="1" ht="15.6">
      <c r="A148" s="312" t="str">
        <f>'Main Meals'!A148</f>
        <v>12201.000.000.000.000.000.000</v>
      </c>
      <c r="B148" s="312">
        <f>'Main Meals'!B148</f>
        <v>12200</v>
      </c>
      <c r="C148" s="312">
        <f>'Main Meals'!C148</f>
        <v>12201</v>
      </c>
      <c r="D148" s="312" t="str">
        <f>'Main Meals'!D148</f>
        <v xml:space="preserve">Mint Green Iced Tea </v>
      </c>
      <c r="E148" s="311" t="s">
        <v>137</v>
      </c>
      <c r="F148" s="311" t="s">
        <v>137</v>
      </c>
      <c r="G148" s="311" t="s">
        <v>137</v>
      </c>
      <c r="H148" s="311"/>
      <c r="I148" s="311"/>
      <c r="J148" s="311"/>
      <c r="K148" s="311"/>
      <c r="L148" s="311"/>
      <c r="M148" s="311"/>
      <c r="N148" s="311"/>
      <c r="O148" s="311"/>
      <c r="P148" s="311"/>
      <c r="Q148" s="311"/>
      <c r="R148" s="311"/>
      <c r="S148" s="311"/>
      <c r="T148" s="311"/>
      <c r="U148" s="311"/>
      <c r="V148" s="311"/>
      <c r="W148" s="311"/>
      <c r="X148" s="311"/>
      <c r="Y148" s="311"/>
      <c r="Z148" s="311"/>
      <c r="AA148" s="311"/>
      <c r="AB148" s="311"/>
      <c r="AC148" s="311"/>
      <c r="AD148" s="311"/>
      <c r="AE148" s="311"/>
      <c r="AF148" s="311"/>
      <c r="AG148" s="311"/>
      <c r="AH148" s="311"/>
      <c r="AI148" s="311"/>
      <c r="AJ148" s="311"/>
      <c r="AK148" s="311"/>
      <c r="AL148" s="311"/>
      <c r="AM148" s="311"/>
      <c r="AN148" s="311"/>
      <c r="AO148" s="311"/>
      <c r="AP148" s="311"/>
      <c r="AQ148" s="311"/>
      <c r="AR148" s="311"/>
      <c r="AS148" s="311"/>
      <c r="AT148" s="311"/>
      <c r="AU148" s="311"/>
      <c r="AV148" s="311"/>
    </row>
    <row r="149" spans="1:48" s="1" customFormat="1" ht="15.6">
      <c r="A149" s="312" t="str">
        <f>'Main Meals'!A149</f>
        <v>12300.000.000.000.000.000.000</v>
      </c>
      <c r="B149" s="312">
        <f>'Main Meals'!B149</f>
        <v>12300</v>
      </c>
      <c r="C149" s="312">
        <f>'Main Meals'!C149</f>
        <v>12300</v>
      </c>
      <c r="D149" s="312" t="str">
        <f>'Main Meals'!D149</f>
        <v xml:space="preserve">Half &amp; Half  </v>
      </c>
      <c r="E149" s="311" t="s">
        <v>137</v>
      </c>
      <c r="F149" s="311" t="s">
        <v>137</v>
      </c>
      <c r="G149" s="311" t="s">
        <v>137</v>
      </c>
      <c r="H149" s="311"/>
      <c r="I149" s="311"/>
      <c r="J149" s="311"/>
      <c r="K149" s="311"/>
      <c r="L149" s="311"/>
      <c r="M149" s="311"/>
      <c r="N149" s="311"/>
      <c r="O149" s="311"/>
      <c r="P149" s="311"/>
      <c r="Q149" s="311"/>
      <c r="R149" s="311"/>
      <c r="S149" s="311"/>
      <c r="T149" s="311"/>
      <c r="U149" s="311"/>
      <c r="V149" s="311"/>
      <c r="W149" s="311"/>
      <c r="X149" s="311"/>
      <c r="Y149" s="311"/>
      <c r="Z149" s="311"/>
      <c r="AA149" s="311"/>
      <c r="AB149" s="311"/>
      <c r="AC149" s="311"/>
      <c r="AD149" s="311"/>
      <c r="AE149" s="311"/>
      <c r="AF149" s="311"/>
      <c r="AG149" s="311"/>
      <c r="AH149" s="311"/>
      <c r="AI149" s="311"/>
      <c r="AJ149" s="311"/>
      <c r="AK149" s="311"/>
      <c r="AL149" s="311"/>
      <c r="AM149" s="311"/>
      <c r="AN149" s="311"/>
      <c r="AO149" s="311"/>
      <c r="AP149" s="311"/>
      <c r="AQ149" s="311"/>
      <c r="AR149" s="311"/>
      <c r="AS149" s="311"/>
      <c r="AT149" s="311"/>
      <c r="AU149" s="311"/>
      <c r="AV149" s="311"/>
    </row>
    <row r="150" spans="1:48" s="1" customFormat="1" ht="15.6">
      <c r="A150" s="312" t="str">
        <f>'Main Meals'!A150</f>
        <v>12400.000.000.000.000.000.000</v>
      </c>
      <c r="B150" s="312">
        <f>'Main Meals'!B150</f>
        <v>12400</v>
      </c>
      <c r="C150" s="312">
        <f>'Main Meals'!C150</f>
        <v>12400</v>
      </c>
      <c r="D150" s="312" t="str">
        <f>'Main Meals'!D150</f>
        <v xml:space="preserve">Mocha Espresso Energy Bites </v>
      </c>
      <c r="E150" s="311" t="s">
        <v>1574</v>
      </c>
      <c r="F150" s="311" t="s">
        <v>1583</v>
      </c>
      <c r="G150" s="311" t="s">
        <v>1568</v>
      </c>
      <c r="H150" s="311"/>
      <c r="I150" s="311"/>
      <c r="J150" s="311"/>
      <c r="K150" s="311"/>
      <c r="L150" s="311"/>
      <c r="M150" s="311"/>
      <c r="N150" s="311"/>
      <c r="O150" s="311"/>
      <c r="P150" s="311"/>
      <c r="Q150" s="311"/>
      <c r="R150" s="311"/>
      <c r="S150" s="311"/>
      <c r="T150" s="311"/>
      <c r="U150" s="311"/>
      <c r="V150" s="311"/>
      <c r="W150" s="311"/>
      <c r="X150" s="311"/>
      <c r="Y150" s="311"/>
      <c r="Z150" s="311"/>
      <c r="AA150" s="311"/>
      <c r="AB150" s="311"/>
      <c r="AC150" s="311"/>
      <c r="AD150" s="311"/>
      <c r="AE150" s="311"/>
      <c r="AF150" s="311"/>
      <c r="AG150" s="311"/>
      <c r="AH150" s="311"/>
      <c r="AI150" s="311"/>
      <c r="AJ150" s="311"/>
      <c r="AK150" s="311"/>
      <c r="AL150" s="311"/>
      <c r="AM150" s="311"/>
      <c r="AN150" s="311"/>
      <c r="AO150" s="311"/>
      <c r="AP150" s="311"/>
      <c r="AQ150" s="311"/>
      <c r="AR150" s="311"/>
      <c r="AS150" s="311"/>
      <c r="AT150" s="311"/>
      <c r="AU150" s="311"/>
      <c r="AV150" s="311"/>
    </row>
    <row r="151" spans="1:48" s="1" customFormat="1" ht="15.6">
      <c r="A151" s="312" t="str">
        <f>'Main Meals'!A151</f>
        <v>12500.000.000.000.000.000.000</v>
      </c>
      <c r="B151" s="312">
        <f>'Main Meals'!B151</f>
        <v>12500</v>
      </c>
      <c r="C151" s="312">
        <f>'Main Meals'!C151</f>
        <v>12500</v>
      </c>
      <c r="D151" s="312" t="str">
        <f>'Main Meals'!D151</f>
        <v xml:space="preserve">Hummus &amp; Carrots </v>
      </c>
      <c r="E151" s="311" t="s">
        <v>1574</v>
      </c>
      <c r="F151" s="311" t="s">
        <v>1575</v>
      </c>
      <c r="G151" s="311" t="s">
        <v>1568</v>
      </c>
      <c r="H151" s="311"/>
      <c r="I151" s="311"/>
      <c r="J151" s="311"/>
      <c r="K151" s="311"/>
      <c r="L151" s="311"/>
      <c r="M151" s="311"/>
      <c r="N151" s="311"/>
      <c r="O151" s="311"/>
      <c r="P151" s="311"/>
      <c r="Q151" s="311"/>
      <c r="R151" s="311"/>
      <c r="S151" s="311"/>
      <c r="T151" s="311"/>
      <c r="U151" s="311"/>
      <c r="V151" s="311"/>
      <c r="W151" s="311"/>
      <c r="X151" s="311"/>
      <c r="Y151" s="311"/>
      <c r="Z151" s="311"/>
      <c r="AA151" s="311"/>
      <c r="AB151" s="311"/>
      <c r="AC151" s="311"/>
      <c r="AD151" s="311"/>
      <c r="AE151" s="311"/>
      <c r="AF151" s="311"/>
      <c r="AG151" s="311"/>
      <c r="AH151" s="311"/>
      <c r="AI151" s="311"/>
      <c r="AJ151" s="311"/>
      <c r="AK151" s="311"/>
      <c r="AL151" s="311"/>
      <c r="AM151" s="311"/>
      <c r="AN151" s="311"/>
      <c r="AO151" s="311"/>
      <c r="AP151" s="311"/>
      <c r="AQ151" s="311"/>
      <c r="AR151" s="311"/>
      <c r="AS151" s="311"/>
      <c r="AT151" s="311"/>
      <c r="AU151" s="311"/>
      <c r="AV151" s="311"/>
    </row>
    <row r="152" spans="1:48" s="1" customFormat="1" ht="15.6">
      <c r="A152" s="312" t="str">
        <f>'Main Meals'!A152</f>
        <v>12601.000.000.000.000.000.000</v>
      </c>
      <c r="B152" s="312">
        <f>'Main Meals'!B152</f>
        <v>12600</v>
      </c>
      <c r="C152" s="312">
        <f>'Main Meals'!C152</f>
        <v>12601</v>
      </c>
      <c r="D152" s="312" t="str">
        <f>'Main Meals'!D152</f>
        <v xml:space="preserve">Grilled Steak </v>
      </c>
      <c r="E152" s="311" t="s">
        <v>1580</v>
      </c>
      <c r="F152" s="311"/>
      <c r="G152" s="311"/>
      <c r="H152" s="311"/>
      <c r="I152" s="311"/>
      <c r="J152" s="311"/>
      <c r="K152" s="311"/>
      <c r="L152" s="311"/>
      <c r="M152" s="311"/>
      <c r="N152" s="311"/>
      <c r="O152" s="311"/>
      <c r="P152" s="311"/>
      <c r="Q152" s="311"/>
      <c r="R152" s="311"/>
      <c r="S152" s="311"/>
      <c r="T152" s="311"/>
      <c r="U152" s="311"/>
      <c r="V152" s="311"/>
      <c r="W152" s="311"/>
      <c r="X152" s="311"/>
      <c r="Y152" s="311"/>
      <c r="Z152" s="311"/>
      <c r="AA152" s="311"/>
      <c r="AB152" s="311"/>
      <c r="AC152" s="311"/>
      <c r="AD152" s="311"/>
      <c r="AE152" s="311"/>
      <c r="AF152" s="311"/>
      <c r="AG152" s="311"/>
      <c r="AH152" s="311"/>
      <c r="AI152" s="311"/>
      <c r="AJ152" s="311"/>
      <c r="AK152" s="311"/>
      <c r="AL152" s="311"/>
      <c r="AM152" s="311"/>
      <c r="AN152" s="311"/>
      <c r="AO152" s="311"/>
      <c r="AP152" s="311"/>
      <c r="AQ152" s="311"/>
      <c r="AR152" s="311"/>
      <c r="AS152" s="311"/>
      <c r="AT152" s="311"/>
      <c r="AU152" s="311"/>
      <c r="AV152" s="311"/>
    </row>
    <row r="153" spans="1:48" s="1" customFormat="1" ht="15.6">
      <c r="A153" s="312" t="str">
        <f>'Main Meals'!A153</f>
        <v>12701.000.000.000.000.000.000</v>
      </c>
      <c r="B153" s="312">
        <f>'Main Meals'!B153</f>
        <v>12700</v>
      </c>
      <c r="C153" s="312">
        <f>'Main Meals'!C153</f>
        <v>12701</v>
      </c>
      <c r="D153" s="312" t="str">
        <f>'Main Meals'!D153</f>
        <v xml:space="preserve">Case of water bottles </v>
      </c>
      <c r="E153" s="311" t="s">
        <v>137</v>
      </c>
      <c r="F153" s="311" t="s">
        <v>137</v>
      </c>
      <c r="G153" s="311" t="s">
        <v>137</v>
      </c>
      <c r="H153" s="311"/>
      <c r="I153" s="311"/>
      <c r="J153" s="311"/>
      <c r="K153" s="311"/>
      <c r="L153" s="311"/>
      <c r="M153" s="311"/>
      <c r="N153" s="311"/>
      <c r="O153" s="311"/>
      <c r="P153" s="311"/>
      <c r="Q153" s="311"/>
      <c r="R153" s="311"/>
      <c r="S153" s="311"/>
      <c r="T153" s="311"/>
      <c r="U153" s="311"/>
      <c r="V153" s="311"/>
      <c r="W153" s="311"/>
      <c r="X153" s="311"/>
      <c r="Y153" s="311"/>
      <c r="Z153" s="311"/>
      <c r="AA153" s="311"/>
      <c r="AB153" s="311"/>
      <c r="AC153" s="311"/>
      <c r="AD153" s="311"/>
      <c r="AE153" s="311"/>
      <c r="AF153" s="311"/>
      <c r="AG153" s="311"/>
      <c r="AH153" s="311"/>
      <c r="AI153" s="311"/>
      <c r="AJ153" s="311"/>
      <c r="AK153" s="311"/>
      <c r="AL153" s="311"/>
      <c r="AM153" s="311"/>
      <c r="AN153" s="311"/>
      <c r="AO153" s="311"/>
      <c r="AP153" s="311"/>
      <c r="AQ153" s="311"/>
      <c r="AR153" s="311"/>
      <c r="AS153" s="311"/>
      <c r="AT153" s="311"/>
      <c r="AU153" s="311"/>
      <c r="AV153" s="311"/>
    </row>
    <row r="154" spans="1:48" s="1" customFormat="1" ht="15.6">
      <c r="A154" s="312" t="str">
        <f>'Main Meals'!A154</f>
        <v>12800.000.000.000.000.000.000</v>
      </c>
      <c r="B154" s="312">
        <f>'Main Meals'!B154</f>
        <v>12800</v>
      </c>
      <c r="C154" s="312">
        <f>'Main Meals'!C154</f>
        <v>12800</v>
      </c>
      <c r="D154" s="312" t="str">
        <f>'Main Meals'!D154</f>
        <v xml:space="preserve">Classic Mac &amp; Cheese </v>
      </c>
      <c r="E154" s="311" t="s">
        <v>1574</v>
      </c>
      <c r="F154" s="311" t="s">
        <v>1575</v>
      </c>
      <c r="G154" s="311" t="s">
        <v>1568</v>
      </c>
      <c r="H154" s="311"/>
      <c r="I154" s="311"/>
      <c r="J154" s="311"/>
      <c r="K154" s="311"/>
      <c r="L154" s="311"/>
      <c r="M154" s="311"/>
      <c r="N154" s="311"/>
      <c r="O154" s="311"/>
      <c r="P154" s="311"/>
      <c r="Q154" s="311"/>
      <c r="R154" s="311"/>
      <c r="S154" s="311"/>
      <c r="T154" s="311"/>
      <c r="U154" s="311"/>
      <c r="V154" s="311"/>
      <c r="W154" s="311"/>
      <c r="X154" s="311"/>
      <c r="Y154" s="311"/>
      <c r="Z154" s="311"/>
      <c r="AA154" s="311"/>
      <c r="AB154" s="311"/>
      <c r="AC154" s="311"/>
      <c r="AD154" s="311"/>
      <c r="AE154" s="311"/>
      <c r="AF154" s="311"/>
      <c r="AG154" s="311"/>
      <c r="AH154" s="311"/>
      <c r="AI154" s="311"/>
      <c r="AJ154" s="311"/>
      <c r="AK154" s="311"/>
      <c r="AL154" s="311"/>
      <c r="AM154" s="311"/>
      <c r="AN154" s="311"/>
      <c r="AO154" s="311"/>
      <c r="AP154" s="311"/>
      <c r="AQ154" s="311"/>
      <c r="AR154" s="311"/>
      <c r="AS154" s="311"/>
      <c r="AT154" s="311"/>
      <c r="AU154" s="311"/>
      <c r="AV154" s="311"/>
    </row>
    <row r="155" spans="1:48" s="1" customFormat="1" ht="15.6">
      <c r="A155" s="312" t="str">
        <f>'Main Meals'!A155</f>
        <v>12900.000.000.000.000.000.000</v>
      </c>
      <c r="B155" s="312">
        <f>'Main Meals'!B155</f>
        <v>12900</v>
      </c>
      <c r="C155" s="312">
        <f>'Main Meals'!C155</f>
        <v>12900</v>
      </c>
      <c r="D155" s="312" t="str">
        <f>'Main Meals'!D155</f>
        <v xml:space="preserve">Basmati Rice </v>
      </c>
      <c r="E155" s="311" t="s">
        <v>1580</v>
      </c>
      <c r="F155" s="311"/>
      <c r="G155" s="311"/>
      <c r="H155" s="311"/>
      <c r="I155" s="311"/>
      <c r="J155" s="311"/>
      <c r="K155" s="311"/>
      <c r="L155" s="311"/>
      <c r="M155" s="311"/>
      <c r="N155" s="311"/>
      <c r="O155" s="311"/>
      <c r="P155" s="311"/>
      <c r="Q155" s="311"/>
      <c r="R155" s="311"/>
      <c r="S155" s="311"/>
      <c r="T155" s="311"/>
      <c r="U155" s="311"/>
      <c r="V155" s="311"/>
      <c r="W155" s="311"/>
      <c r="X155" s="311"/>
      <c r="Y155" s="311"/>
      <c r="Z155" s="311"/>
      <c r="AA155" s="311"/>
      <c r="AB155" s="311"/>
      <c r="AC155" s="311"/>
      <c r="AD155" s="311"/>
      <c r="AE155" s="311"/>
      <c r="AF155" s="311"/>
      <c r="AG155" s="311"/>
      <c r="AH155" s="311"/>
      <c r="AI155" s="311"/>
      <c r="AJ155" s="311"/>
      <c r="AK155" s="311"/>
      <c r="AL155" s="311"/>
      <c r="AM155" s="311"/>
      <c r="AN155" s="311"/>
      <c r="AO155" s="311"/>
      <c r="AP155" s="311"/>
      <c r="AQ155" s="311"/>
      <c r="AR155" s="311"/>
      <c r="AS155" s="311"/>
      <c r="AT155" s="311"/>
      <c r="AU155" s="311"/>
      <c r="AV155" s="311"/>
    </row>
    <row r="156" spans="1:48" s="1" customFormat="1" ht="15.6">
      <c r="A156" s="312" t="str">
        <f>'Main Meals'!A156</f>
        <v>13000.000.000.000.000.000.000</v>
      </c>
      <c r="B156" s="312">
        <f>'Main Meals'!B156</f>
        <v>13000</v>
      </c>
      <c r="C156" s="312">
        <f>'Main Meals'!C156</f>
        <v>13000</v>
      </c>
      <c r="D156" s="312" t="str">
        <f>'Main Meals'!D156</f>
        <v xml:space="preserve">Pulled BBQ Chicken </v>
      </c>
      <c r="E156" s="311" t="s">
        <v>1580</v>
      </c>
      <c r="F156" s="311"/>
      <c r="G156" s="311"/>
      <c r="H156" s="311"/>
      <c r="I156" s="311"/>
      <c r="J156" s="311"/>
      <c r="K156" s="311"/>
      <c r="L156" s="311"/>
      <c r="M156" s="311"/>
      <c r="N156" s="311"/>
      <c r="O156" s="311"/>
      <c r="P156" s="311"/>
      <c r="Q156" s="311"/>
      <c r="R156" s="311"/>
      <c r="S156" s="311"/>
      <c r="T156" s="311"/>
      <c r="U156" s="311"/>
      <c r="V156" s="311"/>
      <c r="W156" s="311"/>
      <c r="X156" s="311"/>
      <c r="Y156" s="311"/>
      <c r="Z156" s="311"/>
      <c r="AA156" s="311"/>
      <c r="AB156" s="311"/>
      <c r="AC156" s="311"/>
      <c r="AD156" s="311"/>
      <c r="AE156" s="311"/>
      <c r="AF156" s="311"/>
      <c r="AG156" s="311"/>
      <c r="AH156" s="311"/>
      <c r="AI156" s="311"/>
      <c r="AJ156" s="311"/>
      <c r="AK156" s="311"/>
      <c r="AL156" s="311"/>
      <c r="AM156" s="311"/>
      <c r="AN156" s="311"/>
      <c r="AO156" s="311"/>
      <c r="AP156" s="311"/>
      <c r="AQ156" s="311"/>
      <c r="AR156" s="311"/>
      <c r="AS156" s="311"/>
      <c r="AT156" s="311"/>
      <c r="AU156" s="311"/>
      <c r="AV156" s="311"/>
    </row>
    <row r="157" spans="1:48" s="1" customFormat="1" ht="15.6">
      <c r="A157" s="312" t="str">
        <f>'Main Meals'!A157</f>
        <v>13101.000.000.000.000.000.000</v>
      </c>
      <c r="B157" s="312">
        <f>'Main Meals'!B157</f>
        <v>13100</v>
      </c>
      <c r="C157" s="312">
        <f>'Main Meals'!C157</f>
        <v>13101</v>
      </c>
      <c r="D157" s="312" t="str">
        <f>'Main Meals'!D157</f>
        <v xml:space="preserve">Parsnip Puree </v>
      </c>
      <c r="E157" s="311" t="s">
        <v>1580</v>
      </c>
      <c r="F157" s="311"/>
      <c r="G157" s="311"/>
      <c r="H157" s="311"/>
      <c r="I157" s="311"/>
      <c r="J157" s="311"/>
      <c r="K157" s="311"/>
      <c r="L157" s="311"/>
      <c r="M157" s="311"/>
      <c r="N157" s="311"/>
      <c r="O157" s="311"/>
      <c r="P157" s="311"/>
      <c r="Q157" s="311"/>
      <c r="R157" s="311"/>
      <c r="S157" s="311"/>
      <c r="T157" s="311"/>
      <c r="U157" s="311"/>
      <c r="V157" s="311"/>
      <c r="W157" s="311"/>
      <c r="X157" s="311"/>
      <c r="Y157" s="311"/>
      <c r="Z157" s="311"/>
      <c r="AA157" s="311"/>
      <c r="AB157" s="311"/>
      <c r="AC157" s="311"/>
      <c r="AD157" s="311"/>
      <c r="AE157" s="311"/>
      <c r="AF157" s="311"/>
      <c r="AG157" s="311"/>
      <c r="AH157" s="311"/>
      <c r="AI157" s="311"/>
      <c r="AJ157" s="311"/>
      <c r="AK157" s="311"/>
      <c r="AL157" s="311"/>
      <c r="AM157" s="311"/>
      <c r="AN157" s="311"/>
      <c r="AO157" s="311"/>
      <c r="AP157" s="311"/>
      <c r="AQ157" s="311"/>
      <c r="AR157" s="311"/>
      <c r="AS157" s="311"/>
      <c r="AT157" s="311"/>
      <c r="AU157" s="311"/>
      <c r="AV157" s="311"/>
    </row>
    <row r="158" spans="1:48" s="1" customFormat="1" ht="15.6">
      <c r="A158" s="312" t="str">
        <f>'Main Meals'!A158</f>
        <v>13201.000.000.000.000.000.000</v>
      </c>
      <c r="B158" s="312">
        <f>'Main Meals'!B158</f>
        <v>13200</v>
      </c>
      <c r="C158" s="312">
        <f>'Main Meals'!C158</f>
        <v>13201</v>
      </c>
      <c r="D158" s="312" t="str">
        <f>'Main Meals'!D158</f>
        <v xml:space="preserve">Wild Rice </v>
      </c>
      <c r="E158" s="311" t="s">
        <v>1580</v>
      </c>
      <c r="F158" s="311"/>
      <c r="G158" s="311"/>
      <c r="H158" s="311"/>
      <c r="I158" s="311"/>
      <c r="J158" s="311"/>
      <c r="K158" s="311"/>
      <c r="L158" s="311"/>
      <c r="M158" s="311"/>
      <c r="N158" s="311"/>
      <c r="O158" s="311"/>
      <c r="P158" s="311"/>
      <c r="Q158" s="311"/>
      <c r="R158" s="311"/>
      <c r="S158" s="311"/>
      <c r="T158" s="311"/>
      <c r="U158" s="311"/>
      <c r="V158" s="311"/>
      <c r="W158" s="311"/>
      <c r="X158" s="311"/>
      <c r="Y158" s="311"/>
      <c r="Z158" s="311"/>
      <c r="AA158" s="311"/>
      <c r="AB158" s="311"/>
      <c r="AC158" s="311"/>
      <c r="AD158" s="311"/>
      <c r="AE158" s="311"/>
      <c r="AF158" s="311"/>
      <c r="AG158" s="311"/>
      <c r="AH158" s="311"/>
      <c r="AI158" s="311"/>
      <c r="AJ158" s="311"/>
      <c r="AK158" s="311"/>
      <c r="AL158" s="311"/>
      <c r="AM158" s="311"/>
      <c r="AN158" s="311"/>
      <c r="AO158" s="311"/>
      <c r="AP158" s="311"/>
      <c r="AQ158" s="311"/>
      <c r="AR158" s="311"/>
      <c r="AS158" s="311"/>
      <c r="AT158" s="311"/>
      <c r="AU158" s="311"/>
      <c r="AV158" s="311"/>
    </row>
    <row r="159" spans="1:48" s="1" customFormat="1" ht="15.6">
      <c r="A159" s="312" t="str">
        <f>'Main Meals'!A159</f>
        <v>13300.000.000.000.000.000.000</v>
      </c>
      <c r="B159" s="312">
        <f>'Main Meals'!B159</f>
        <v>13300</v>
      </c>
      <c r="C159" s="312">
        <f>'Main Meals'!C159</f>
        <v>13300</v>
      </c>
      <c r="D159" s="312" t="str">
        <f>'Main Meals'!D159</f>
        <v xml:space="preserve">Hummus   </v>
      </c>
      <c r="E159" s="311" t="s">
        <v>1580</v>
      </c>
      <c r="F159" s="311"/>
      <c r="G159" s="311"/>
      <c r="H159" s="311"/>
      <c r="I159" s="311"/>
      <c r="J159" s="311"/>
      <c r="K159" s="311"/>
      <c r="L159" s="311"/>
      <c r="M159" s="311"/>
      <c r="N159" s="311"/>
      <c r="O159" s="311"/>
      <c r="P159" s="311"/>
      <c r="Q159" s="311"/>
      <c r="R159" s="311"/>
      <c r="S159" s="311"/>
      <c r="T159" s="311"/>
      <c r="U159" s="311"/>
      <c r="V159" s="311"/>
      <c r="W159" s="311"/>
      <c r="X159" s="311"/>
      <c r="Y159" s="311"/>
      <c r="Z159" s="311"/>
      <c r="AA159" s="311"/>
      <c r="AB159" s="311"/>
      <c r="AC159" s="311"/>
      <c r="AD159" s="311"/>
      <c r="AE159" s="311"/>
      <c r="AF159" s="311"/>
      <c r="AG159" s="311"/>
      <c r="AH159" s="311"/>
      <c r="AI159" s="311"/>
      <c r="AJ159" s="311"/>
      <c r="AK159" s="311"/>
      <c r="AL159" s="311"/>
      <c r="AM159" s="311"/>
      <c r="AN159" s="311"/>
      <c r="AO159" s="311"/>
      <c r="AP159" s="311"/>
      <c r="AQ159" s="311"/>
      <c r="AR159" s="311"/>
      <c r="AS159" s="311"/>
      <c r="AT159" s="311"/>
      <c r="AU159" s="311"/>
      <c r="AV159" s="311"/>
    </row>
    <row r="160" spans="1:48" s="6" customFormat="1" ht="15.6">
      <c r="A160" s="312" t="str">
        <f>'Main Meals'!A160</f>
        <v>13401.118.000.000.000.000.000</v>
      </c>
      <c r="B160" s="312">
        <f>'Main Meals'!B160</f>
        <v>13400</v>
      </c>
      <c r="C160" s="312">
        <f>'Main Meals'!C160</f>
        <v>13401</v>
      </c>
      <c r="D160" s="312" t="str">
        <f>'Main Meals'!D160</f>
        <v xml:space="preserve">Grilled Steak </v>
      </c>
      <c r="E160" s="311" t="s">
        <v>1580</v>
      </c>
      <c r="F160" s="311"/>
      <c r="G160" s="311"/>
      <c r="H160" s="311"/>
      <c r="I160" s="311"/>
      <c r="J160" s="311"/>
      <c r="K160" s="311"/>
      <c r="L160" s="311"/>
      <c r="M160" s="311"/>
      <c r="N160" s="311"/>
      <c r="O160" s="311"/>
      <c r="P160" s="311"/>
      <c r="Q160" s="311"/>
      <c r="R160" s="311"/>
      <c r="S160" s="311"/>
      <c r="T160" s="311"/>
      <c r="U160" s="311"/>
      <c r="V160" s="311"/>
      <c r="W160" s="311"/>
      <c r="X160" s="311"/>
      <c r="Y160" s="311"/>
      <c r="Z160" s="311"/>
      <c r="AA160" s="311"/>
      <c r="AB160" s="311"/>
      <c r="AC160" s="311"/>
      <c r="AD160" s="311"/>
      <c r="AE160" s="311"/>
      <c r="AF160" s="311"/>
      <c r="AG160" s="311"/>
      <c r="AH160" s="311"/>
      <c r="AI160" s="311"/>
      <c r="AJ160" s="311"/>
      <c r="AK160" s="311"/>
      <c r="AL160" s="311"/>
      <c r="AM160" s="311"/>
      <c r="AN160" s="311"/>
      <c r="AO160" s="311"/>
      <c r="AP160" s="311"/>
      <c r="AQ160" s="311"/>
      <c r="AR160" s="311"/>
      <c r="AS160" s="311"/>
      <c r="AT160" s="311"/>
      <c r="AU160" s="311"/>
      <c r="AV160" s="311"/>
    </row>
    <row r="161" spans="1:48" s="6" customFormat="1" ht="15.6">
      <c r="A161" s="312" t="str">
        <f>'Main Meals'!A161</f>
        <v>13501.000.000.000.000.000.000</v>
      </c>
      <c r="B161" s="312">
        <f>'Main Meals'!B161</f>
        <v>13500</v>
      </c>
      <c r="C161" s="312">
        <f>'Main Meals'!C161</f>
        <v>13501</v>
      </c>
      <c r="D161" s="312" t="str">
        <f>'Main Meals'!D161</f>
        <v xml:space="preserve">Sautéed Spinach </v>
      </c>
      <c r="E161" s="311" t="s">
        <v>1580</v>
      </c>
      <c r="F161" s="311"/>
      <c r="G161" s="311"/>
      <c r="H161" s="311"/>
      <c r="I161" s="311"/>
      <c r="J161" s="311"/>
      <c r="K161" s="311"/>
      <c r="L161" s="311"/>
      <c r="M161" s="311"/>
      <c r="N161" s="311"/>
      <c r="O161" s="311"/>
      <c r="P161" s="311"/>
      <c r="Q161" s="311"/>
      <c r="R161" s="311"/>
      <c r="S161" s="311"/>
      <c r="T161" s="311"/>
      <c r="U161" s="311"/>
      <c r="V161" s="311"/>
      <c r="W161" s="311"/>
      <c r="X161" s="311"/>
      <c r="Y161" s="311"/>
      <c r="Z161" s="311"/>
      <c r="AA161" s="311"/>
      <c r="AB161" s="311"/>
      <c r="AC161" s="311"/>
      <c r="AD161" s="311"/>
      <c r="AE161" s="311"/>
      <c r="AF161" s="311"/>
      <c r="AG161" s="311"/>
      <c r="AH161" s="311"/>
      <c r="AI161" s="311"/>
      <c r="AJ161" s="311"/>
      <c r="AK161" s="311"/>
      <c r="AL161" s="311"/>
      <c r="AM161" s="311"/>
      <c r="AN161" s="311"/>
      <c r="AO161" s="311"/>
      <c r="AP161" s="311"/>
      <c r="AQ161" s="311"/>
      <c r="AR161" s="311"/>
      <c r="AS161" s="311"/>
      <c r="AT161" s="311"/>
      <c r="AU161" s="311"/>
      <c r="AV161" s="311"/>
    </row>
    <row r="162" spans="1:48" s="6" customFormat="1" ht="15.6">
      <c r="A162" s="312" t="str">
        <f>'Main Meals'!A162</f>
        <v>13601.000.000.000.000.000.000</v>
      </c>
      <c r="B162" s="312">
        <f>'Main Meals'!B162</f>
        <v>13600</v>
      </c>
      <c r="C162" s="312">
        <f>'Main Meals'!C162</f>
        <v>13601</v>
      </c>
      <c r="D162" s="312" t="str">
        <f>'Main Meals'!D162</f>
        <v xml:space="preserve">Roasted Lamb </v>
      </c>
      <c r="E162" s="311" t="s">
        <v>1580</v>
      </c>
      <c r="F162" s="311"/>
      <c r="G162" s="311"/>
      <c r="H162" s="311"/>
      <c r="I162" s="311"/>
      <c r="J162" s="311"/>
      <c r="K162" s="311"/>
      <c r="L162" s="311"/>
      <c r="M162" s="311"/>
      <c r="N162" s="311"/>
      <c r="O162" s="311"/>
      <c r="P162" s="311"/>
      <c r="Q162" s="311"/>
      <c r="R162" s="311"/>
      <c r="S162" s="311"/>
      <c r="T162" s="311"/>
      <c r="U162" s="311"/>
      <c r="V162" s="311"/>
      <c r="W162" s="311"/>
      <c r="X162" s="311"/>
      <c r="Y162" s="311"/>
      <c r="Z162" s="311"/>
      <c r="AA162" s="311"/>
      <c r="AB162" s="311"/>
      <c r="AC162" s="311"/>
      <c r="AD162" s="311"/>
      <c r="AE162" s="311"/>
      <c r="AF162" s="311"/>
      <c r="AG162" s="311"/>
      <c r="AH162" s="311"/>
      <c r="AI162" s="311"/>
      <c r="AJ162" s="311"/>
      <c r="AK162" s="311"/>
      <c r="AL162" s="311"/>
      <c r="AM162" s="311"/>
      <c r="AN162" s="311"/>
      <c r="AO162" s="311"/>
      <c r="AP162" s="311"/>
      <c r="AQ162" s="311"/>
      <c r="AR162" s="311"/>
      <c r="AS162" s="311"/>
      <c r="AT162" s="311"/>
      <c r="AU162" s="311"/>
      <c r="AV162" s="311"/>
    </row>
    <row r="163" spans="1:48" s="6" customFormat="1" ht="15.6">
      <c r="A163" s="312" t="str">
        <f>'Main Meals'!A163</f>
        <v>13701.000.000.000.000.000.000</v>
      </c>
      <c r="B163" s="312">
        <f>'Main Meals'!B163</f>
        <v>13700</v>
      </c>
      <c r="C163" s="312">
        <f>'Main Meals'!C163</f>
        <v>13701</v>
      </c>
      <c r="D163" s="312" t="str">
        <f>'Main Meals'!D163</f>
        <v xml:space="preserve">Ratatouille </v>
      </c>
      <c r="E163" s="311" t="s">
        <v>1580</v>
      </c>
      <c r="F163" s="311"/>
      <c r="G163" s="311"/>
      <c r="H163" s="311"/>
      <c r="I163" s="311"/>
      <c r="J163" s="311"/>
      <c r="K163" s="311"/>
      <c r="L163" s="311"/>
      <c r="M163" s="311"/>
      <c r="N163" s="311"/>
      <c r="O163" s="311"/>
      <c r="P163" s="311"/>
      <c r="Q163" s="311"/>
      <c r="R163" s="311"/>
      <c r="S163" s="311"/>
      <c r="T163" s="311"/>
      <c r="U163" s="311"/>
      <c r="V163" s="311"/>
      <c r="W163" s="311"/>
      <c r="X163" s="311"/>
      <c r="Y163" s="311"/>
      <c r="Z163" s="311"/>
      <c r="AA163" s="311"/>
      <c r="AB163" s="311"/>
      <c r="AC163" s="311"/>
      <c r="AD163" s="311"/>
      <c r="AE163" s="311"/>
      <c r="AF163" s="311"/>
      <c r="AG163" s="311"/>
      <c r="AH163" s="311"/>
      <c r="AI163" s="311"/>
      <c r="AJ163" s="311"/>
      <c r="AK163" s="311"/>
      <c r="AL163" s="311"/>
      <c r="AM163" s="311"/>
      <c r="AN163" s="311"/>
      <c r="AO163" s="311"/>
      <c r="AP163" s="311"/>
      <c r="AQ163" s="311"/>
      <c r="AR163" s="311"/>
      <c r="AS163" s="311"/>
      <c r="AT163" s="311"/>
      <c r="AU163" s="311"/>
      <c r="AV163" s="311"/>
    </row>
    <row r="164" spans="1:48" s="6" customFormat="1" ht="15.6">
      <c r="A164" s="312" t="str">
        <f>'Main Meals'!A164</f>
        <v>13801.000.000.000.000.000.000</v>
      </c>
      <c r="B164" s="312">
        <f>'Main Meals'!B164</f>
        <v>13800</v>
      </c>
      <c r="C164" s="312">
        <f>'Main Meals'!C164</f>
        <v>13801</v>
      </c>
      <c r="D164" s="312" t="str">
        <f>'Main Meals'!D164</f>
        <v xml:space="preserve">Matcha Latte </v>
      </c>
      <c r="E164" s="311" t="s">
        <v>1577</v>
      </c>
      <c r="F164" s="311" t="s">
        <v>1586</v>
      </c>
      <c r="G164" s="311" t="s">
        <v>1570</v>
      </c>
      <c r="H164" s="311"/>
      <c r="I164" s="311"/>
      <c r="J164" s="311"/>
      <c r="K164" s="311"/>
      <c r="L164" s="311"/>
      <c r="M164" s="311"/>
      <c r="N164" s="311"/>
      <c r="O164" s="311"/>
      <c r="P164" s="311"/>
      <c r="Q164" s="311"/>
      <c r="R164" s="311"/>
      <c r="S164" s="311"/>
      <c r="T164" s="311"/>
      <c r="U164" s="311"/>
      <c r="V164" s="311"/>
      <c r="W164" s="311"/>
      <c r="X164" s="311"/>
      <c r="Y164" s="311"/>
      <c r="Z164" s="311"/>
      <c r="AA164" s="311"/>
      <c r="AB164" s="311"/>
      <c r="AC164" s="311"/>
      <c r="AD164" s="311"/>
      <c r="AE164" s="311"/>
      <c r="AF164" s="311"/>
      <c r="AG164" s="311"/>
      <c r="AH164" s="311"/>
      <c r="AI164" s="311"/>
      <c r="AJ164" s="311"/>
      <c r="AK164" s="311"/>
      <c r="AL164" s="311"/>
      <c r="AM164" s="311"/>
      <c r="AN164" s="311"/>
      <c r="AO164" s="311"/>
      <c r="AP164" s="311"/>
      <c r="AQ164" s="311"/>
      <c r="AR164" s="311"/>
      <c r="AS164" s="311"/>
      <c r="AT164" s="311"/>
      <c r="AU164" s="311"/>
      <c r="AV164" s="311"/>
    </row>
    <row r="165" spans="1:48" s="6" customFormat="1" ht="15.6">
      <c r="A165" s="312" t="str">
        <f>'Main Meals'!A165</f>
        <v>13901.000.000.000.000.000.000</v>
      </c>
      <c r="B165" s="312">
        <f>'Main Meals'!B165</f>
        <v>13900</v>
      </c>
      <c r="C165" s="312">
        <f>'Main Meals'!C165</f>
        <v>13901</v>
      </c>
      <c r="D165" s="312" t="str">
        <f>'Main Meals'!D165</f>
        <v xml:space="preserve">Turmeric Latte </v>
      </c>
      <c r="E165" s="311" t="s">
        <v>1577</v>
      </c>
      <c r="F165" s="311" t="s">
        <v>1586</v>
      </c>
      <c r="G165" s="311" t="s">
        <v>1568</v>
      </c>
      <c r="H165" s="311"/>
      <c r="I165" s="311"/>
      <c r="J165" s="311"/>
      <c r="K165" s="311"/>
      <c r="L165" s="311"/>
      <c r="M165" s="311"/>
      <c r="N165" s="311"/>
      <c r="O165" s="311"/>
      <c r="P165" s="311"/>
      <c r="Q165" s="311"/>
      <c r="R165" s="311"/>
      <c r="S165" s="311"/>
      <c r="T165" s="311"/>
      <c r="U165" s="311"/>
      <c r="V165" s="311"/>
      <c r="W165" s="311"/>
      <c r="X165" s="311"/>
      <c r="Y165" s="311"/>
      <c r="Z165" s="311"/>
      <c r="AA165" s="311"/>
      <c r="AB165" s="311"/>
      <c r="AC165" s="311"/>
      <c r="AD165" s="311"/>
      <c r="AE165" s="311"/>
      <c r="AF165" s="311"/>
      <c r="AG165" s="311"/>
      <c r="AH165" s="311"/>
      <c r="AI165" s="311"/>
      <c r="AJ165" s="311"/>
      <c r="AK165" s="311"/>
      <c r="AL165" s="311"/>
      <c r="AM165" s="311"/>
      <c r="AN165" s="311"/>
      <c r="AO165" s="311"/>
      <c r="AP165" s="311"/>
      <c r="AQ165" s="311"/>
      <c r="AR165" s="311"/>
      <c r="AS165" s="311"/>
      <c r="AT165" s="311"/>
      <c r="AU165" s="311"/>
      <c r="AV165" s="311"/>
    </row>
    <row r="166" spans="1:48" s="6" customFormat="1" ht="15.6">
      <c r="A166" s="312" t="str">
        <f>'Main Meals'!A166</f>
        <v>14001.000.000.000.000.000.000</v>
      </c>
      <c r="B166" s="312">
        <f>'Main Meals'!B166</f>
        <v>14000</v>
      </c>
      <c r="C166" s="312">
        <f>'Main Meals'!C166</f>
        <v>14001</v>
      </c>
      <c r="D166" s="312" t="str">
        <f>'Main Meals'!D166</f>
        <v xml:space="preserve">Mashed Sweet Potato  </v>
      </c>
      <c r="E166" s="311" t="s">
        <v>1580</v>
      </c>
      <c r="F166" s="311"/>
      <c r="G166" s="311"/>
      <c r="H166" s="311"/>
      <c r="I166" s="311"/>
      <c r="J166" s="311"/>
      <c r="K166" s="311"/>
      <c r="L166" s="311"/>
      <c r="M166" s="311"/>
      <c r="N166" s="311"/>
      <c r="O166" s="311"/>
      <c r="P166" s="311"/>
      <c r="Q166" s="311"/>
      <c r="R166" s="311"/>
      <c r="S166" s="311"/>
      <c r="T166" s="311"/>
      <c r="U166" s="311"/>
      <c r="V166" s="311"/>
      <c r="W166" s="311"/>
      <c r="X166" s="311"/>
      <c r="Y166" s="311"/>
      <c r="Z166" s="311"/>
      <c r="AA166" s="311"/>
      <c r="AB166" s="311"/>
      <c r="AC166" s="311"/>
      <c r="AD166" s="311"/>
      <c r="AE166" s="311"/>
      <c r="AF166" s="311"/>
      <c r="AG166" s="311"/>
      <c r="AH166" s="311"/>
      <c r="AI166" s="311"/>
      <c r="AJ166" s="311"/>
      <c r="AK166" s="311"/>
      <c r="AL166" s="311"/>
      <c r="AM166" s="311"/>
      <c r="AN166" s="311"/>
      <c r="AO166" s="311"/>
      <c r="AP166" s="311"/>
      <c r="AQ166" s="311"/>
      <c r="AR166" s="311"/>
      <c r="AS166" s="311"/>
      <c r="AT166" s="311"/>
      <c r="AU166" s="311"/>
      <c r="AV166" s="311"/>
    </row>
    <row r="167" spans="1:48" s="6" customFormat="1" ht="15.6">
      <c r="A167" s="312" t="str">
        <f>'Main Meals'!A167</f>
        <v>7302.000.000.000.000.000.000</v>
      </c>
      <c r="B167" s="312">
        <f>'Main Meals'!B167</f>
        <v>7300</v>
      </c>
      <c r="C167" s="312">
        <f>'Main Meals'!C167</f>
        <v>7302</v>
      </c>
      <c r="D167" s="312" t="str">
        <f>'Main Meals'!D167</f>
        <v xml:space="preserve">Almond &amp; Cranberry Energy Bites_2 pack </v>
      </c>
      <c r="E167" s="311" t="s">
        <v>137</v>
      </c>
      <c r="F167" s="311" t="s">
        <v>137</v>
      </c>
      <c r="G167" s="311" t="s">
        <v>137</v>
      </c>
      <c r="H167" s="311"/>
      <c r="I167" s="311"/>
      <c r="J167" s="311"/>
      <c r="K167" s="311"/>
      <c r="L167" s="311"/>
      <c r="M167" s="311"/>
      <c r="N167" s="311"/>
      <c r="O167" s="311"/>
      <c r="P167" s="311"/>
      <c r="Q167" s="311"/>
      <c r="R167" s="311"/>
      <c r="S167" s="311"/>
      <c r="T167" s="311"/>
      <c r="U167" s="311"/>
      <c r="V167" s="311"/>
      <c r="W167" s="311"/>
      <c r="X167" s="311"/>
      <c r="Y167" s="311"/>
      <c r="Z167" s="311"/>
      <c r="AA167" s="311"/>
      <c r="AB167" s="311"/>
      <c r="AC167" s="311"/>
      <c r="AD167" s="311"/>
      <c r="AE167" s="311"/>
      <c r="AF167" s="311"/>
      <c r="AG167" s="311"/>
      <c r="AH167" s="311"/>
      <c r="AI167" s="311"/>
      <c r="AJ167" s="311"/>
      <c r="AK167" s="311"/>
      <c r="AL167" s="311"/>
      <c r="AM167" s="311"/>
      <c r="AN167" s="311"/>
      <c r="AO167" s="311"/>
      <c r="AP167" s="311"/>
      <c r="AQ167" s="311"/>
      <c r="AR167" s="311"/>
      <c r="AS167" s="311"/>
      <c r="AT167" s="311"/>
      <c r="AU167" s="311"/>
      <c r="AV167" s="311"/>
    </row>
    <row r="168" spans="1:48" s="6" customFormat="1" ht="15.6">
      <c r="A168" s="312" t="str">
        <f>'Main Meals'!A168</f>
        <v>7402.000.000.000.000.000.000</v>
      </c>
      <c r="B168" s="312">
        <f>'Main Meals'!B168</f>
        <v>7400</v>
      </c>
      <c r="C168" s="312">
        <f>'Main Meals'!C168</f>
        <v>7402</v>
      </c>
      <c r="D168" s="312" t="str">
        <f>'Main Meals'!D168</f>
        <v xml:space="preserve">Peanut Butter &amp; Chocolate Energy Bites_2 pack </v>
      </c>
      <c r="E168" s="311" t="s">
        <v>137</v>
      </c>
      <c r="F168" s="311" t="s">
        <v>137</v>
      </c>
      <c r="G168" s="311" t="s">
        <v>137</v>
      </c>
      <c r="H168" s="311"/>
      <c r="I168" s="311"/>
      <c r="J168" s="311"/>
      <c r="K168" s="311"/>
      <c r="L168" s="311"/>
      <c r="M168" s="311"/>
      <c r="N168" s="311"/>
      <c r="O168" s="311"/>
      <c r="P168" s="311"/>
      <c r="Q168" s="311"/>
      <c r="R168" s="311"/>
      <c r="S168" s="311"/>
      <c r="T168" s="311"/>
      <c r="U168" s="311"/>
      <c r="V168" s="311"/>
      <c r="W168" s="311"/>
      <c r="X168" s="311"/>
      <c r="Y168" s="311"/>
      <c r="Z168" s="311"/>
      <c r="AA168" s="311"/>
      <c r="AB168" s="311"/>
      <c r="AC168" s="311"/>
      <c r="AD168" s="311"/>
      <c r="AE168" s="311"/>
      <c r="AF168" s="311"/>
      <c r="AG168" s="311"/>
      <c r="AH168" s="311"/>
      <c r="AI168" s="311"/>
      <c r="AJ168" s="311"/>
      <c r="AK168" s="311"/>
      <c r="AL168" s="311"/>
      <c r="AM168" s="311"/>
      <c r="AN168" s="311"/>
      <c r="AO168" s="311"/>
      <c r="AP168" s="311"/>
      <c r="AQ168" s="311"/>
      <c r="AR168" s="311"/>
      <c r="AS168" s="311"/>
      <c r="AT168" s="311"/>
      <c r="AU168" s="311"/>
      <c r="AV168" s="311"/>
    </row>
    <row r="169" spans="1:48" s="1" customFormat="1" ht="15.6">
      <c r="A169" s="312" t="str">
        <f>'Main Meals'!A169</f>
        <v>12402.000.000.000.000.000.000</v>
      </c>
      <c r="B169" s="312">
        <f>'Main Meals'!B169</f>
        <v>12400</v>
      </c>
      <c r="C169" s="312">
        <f>'Main Meals'!C169</f>
        <v>12402</v>
      </c>
      <c r="D169" s="312" t="str">
        <f>'Main Meals'!D169</f>
        <v>Mocha Espresso Energy Bites_2 pack</v>
      </c>
      <c r="E169" s="311" t="s">
        <v>137</v>
      </c>
      <c r="F169" s="311" t="s">
        <v>137</v>
      </c>
      <c r="G169" s="311" t="s">
        <v>137</v>
      </c>
      <c r="H169" s="311"/>
      <c r="I169" s="311"/>
      <c r="J169" s="311"/>
      <c r="K169" s="311"/>
      <c r="L169" s="311"/>
      <c r="M169" s="311"/>
      <c r="N169" s="311"/>
      <c r="O169" s="311"/>
      <c r="P169" s="311"/>
      <c r="Q169" s="311"/>
      <c r="R169" s="311"/>
      <c r="S169" s="311"/>
      <c r="T169" s="311"/>
      <c r="U169" s="311"/>
      <c r="V169" s="311"/>
      <c r="W169" s="311"/>
      <c r="X169" s="311"/>
      <c r="Y169" s="311"/>
      <c r="Z169" s="311"/>
      <c r="AA169" s="311"/>
      <c r="AB169" s="311"/>
      <c r="AC169" s="311"/>
      <c r="AD169" s="311"/>
      <c r="AE169" s="311"/>
      <c r="AF169" s="311"/>
      <c r="AG169" s="311"/>
      <c r="AH169" s="311"/>
      <c r="AI169" s="311"/>
      <c r="AJ169" s="311"/>
      <c r="AK169" s="311"/>
      <c r="AL169" s="311"/>
      <c r="AM169" s="311"/>
      <c r="AN169" s="311"/>
      <c r="AO169" s="311"/>
      <c r="AP169" s="311"/>
      <c r="AQ169" s="311"/>
      <c r="AR169" s="311"/>
      <c r="AS169" s="311"/>
      <c r="AT169" s="311"/>
      <c r="AU169" s="311"/>
      <c r="AV169" s="311"/>
    </row>
    <row r="170" spans="1:48" s="6" customFormat="1" ht="15.6">
      <c r="A170" s="312" t="str">
        <f>'Main Meals'!A170</f>
        <v>14101.000.000.000.000.000.000</v>
      </c>
      <c r="B170" s="312">
        <f>'Main Meals'!B170</f>
        <v>14100</v>
      </c>
      <c r="C170" s="312">
        <f>'Main Meals'!C170</f>
        <v>14101</v>
      </c>
      <c r="D170" s="312" t="str">
        <f>'Main Meals'!D170</f>
        <v xml:space="preserve">Rotisserie Chicken </v>
      </c>
      <c r="E170" s="311" t="s">
        <v>137</v>
      </c>
      <c r="F170" s="311" t="s">
        <v>137</v>
      </c>
      <c r="G170" s="311" t="s">
        <v>137</v>
      </c>
      <c r="H170" s="311"/>
      <c r="I170" s="311"/>
      <c r="J170" s="311"/>
      <c r="K170" s="311"/>
      <c r="L170" s="311"/>
      <c r="M170" s="311"/>
      <c r="N170" s="311"/>
      <c r="O170" s="311"/>
      <c r="P170" s="311"/>
      <c r="Q170" s="311"/>
      <c r="R170" s="311"/>
      <c r="S170" s="311"/>
      <c r="T170" s="311"/>
      <c r="U170" s="311"/>
      <c r="V170" s="311"/>
      <c r="W170" s="311"/>
      <c r="X170" s="311"/>
      <c r="Y170" s="311"/>
      <c r="Z170" s="311"/>
      <c r="AA170" s="311"/>
      <c r="AB170" s="311"/>
      <c r="AC170" s="311"/>
      <c r="AD170" s="311"/>
      <c r="AE170" s="311"/>
      <c r="AF170" s="311"/>
      <c r="AG170" s="311"/>
      <c r="AH170" s="311"/>
      <c r="AI170" s="311"/>
      <c r="AJ170" s="311"/>
      <c r="AK170" s="311"/>
      <c r="AL170" s="311"/>
      <c r="AM170" s="311"/>
      <c r="AN170" s="311"/>
      <c r="AO170" s="311"/>
      <c r="AP170" s="311"/>
      <c r="AQ170" s="311"/>
      <c r="AR170" s="311"/>
      <c r="AS170" s="311"/>
      <c r="AT170" s="311"/>
      <c r="AU170" s="311"/>
      <c r="AV170" s="311"/>
    </row>
    <row r="171" spans="1:48" s="6" customFormat="1" ht="15.6">
      <c r="A171" s="312" t="str">
        <f>'Main Meals'!A171</f>
        <v>15101.406.119.000.000.000.000</v>
      </c>
      <c r="B171" s="312">
        <f>'Main Meals'!B171</f>
        <v>15100</v>
      </c>
      <c r="C171" s="312">
        <f>'Main Meals'!C171</f>
        <v>15101</v>
      </c>
      <c r="D171" s="312" t="str">
        <f>'Main Meals'!D171</f>
        <v xml:space="preserve">Bare Turkey Burger </v>
      </c>
      <c r="E171" s="311" t="s">
        <v>1564</v>
      </c>
      <c r="F171" s="311" t="s">
        <v>1565</v>
      </c>
      <c r="G171" s="311" t="s">
        <v>1570</v>
      </c>
      <c r="H171" s="311"/>
      <c r="I171" s="311"/>
      <c r="J171" s="311"/>
      <c r="K171" s="311"/>
      <c r="L171" s="311"/>
      <c r="M171" s="311"/>
      <c r="N171" s="311"/>
      <c r="O171" s="311"/>
      <c r="P171" s="311"/>
      <c r="Q171" s="311"/>
      <c r="R171" s="311"/>
      <c r="S171" s="311"/>
      <c r="T171" s="311"/>
      <c r="U171" s="311"/>
      <c r="V171" s="311"/>
      <c r="W171" s="311"/>
      <c r="X171" s="311"/>
      <c r="Y171" s="311"/>
      <c r="Z171" s="311"/>
      <c r="AA171" s="311"/>
      <c r="AB171" s="311"/>
      <c r="AC171" s="311"/>
      <c r="AD171" s="311"/>
      <c r="AE171" s="311"/>
      <c r="AF171" s="311"/>
      <c r="AG171" s="311"/>
      <c r="AH171" s="311"/>
      <c r="AI171" s="311"/>
      <c r="AJ171" s="311"/>
      <c r="AK171" s="311"/>
      <c r="AL171" s="311"/>
      <c r="AM171" s="311"/>
      <c r="AN171" s="311"/>
      <c r="AO171" s="311"/>
      <c r="AP171" s="311"/>
      <c r="AQ171" s="311"/>
      <c r="AR171" s="311"/>
      <c r="AS171" s="311"/>
      <c r="AT171" s="311"/>
      <c r="AU171" s="311"/>
      <c r="AV171" s="311"/>
    </row>
    <row r="172" spans="1:48" s="6" customFormat="1" ht="15.6">
      <c r="A172" s="312" t="str">
        <f>'Main Meals'!A172</f>
        <v>16101.000.000.000.000.000.000</v>
      </c>
      <c r="B172" s="312">
        <f>'Main Meals'!B172</f>
        <v>16100</v>
      </c>
      <c r="C172" s="312">
        <f>'Main Meals'!C172</f>
        <v>16101</v>
      </c>
      <c r="D172" s="312" t="str">
        <f>'Main Meals'!D172</f>
        <v xml:space="preserve">Cucumber Potato Salad </v>
      </c>
      <c r="E172" s="311" t="s">
        <v>1580</v>
      </c>
      <c r="F172" s="311"/>
      <c r="G172" s="311"/>
      <c r="H172" s="311"/>
      <c r="I172" s="311"/>
      <c r="J172" s="311"/>
      <c r="K172" s="311"/>
      <c r="L172" s="311"/>
      <c r="M172" s="311"/>
      <c r="N172" s="311"/>
      <c r="O172" s="311"/>
      <c r="P172" s="311"/>
      <c r="Q172" s="311"/>
      <c r="R172" s="311"/>
      <c r="S172" s="311"/>
      <c r="T172" s="311"/>
      <c r="U172" s="311"/>
      <c r="V172" s="311"/>
      <c r="W172" s="311"/>
      <c r="X172" s="311"/>
      <c r="Y172" s="311"/>
      <c r="Z172" s="311"/>
      <c r="AA172" s="311"/>
      <c r="AB172" s="311"/>
      <c r="AC172" s="311"/>
      <c r="AD172" s="311"/>
      <c r="AE172" s="311"/>
      <c r="AF172" s="311"/>
      <c r="AG172" s="311"/>
      <c r="AH172" s="311"/>
      <c r="AI172" s="311"/>
      <c r="AJ172" s="311"/>
      <c r="AK172" s="311"/>
      <c r="AL172" s="311"/>
      <c r="AM172" s="311"/>
      <c r="AN172" s="311"/>
      <c r="AO172" s="311"/>
      <c r="AP172" s="311"/>
      <c r="AQ172" s="311"/>
      <c r="AR172" s="311"/>
      <c r="AS172" s="311"/>
      <c r="AT172" s="311"/>
      <c r="AU172" s="311"/>
      <c r="AV172" s="311"/>
    </row>
    <row r="173" spans="1:48" s="6" customFormat="1" ht="15.6">
      <c r="A173" s="312" t="str">
        <f>'Main Meals'!A173</f>
        <v>17101.000.000.000.000.000.000</v>
      </c>
      <c r="B173" s="312">
        <f>'Main Meals'!B173</f>
        <v>17100</v>
      </c>
      <c r="C173" s="312">
        <f>'Main Meals'!C173</f>
        <v>17101</v>
      </c>
      <c r="D173" s="312" t="str">
        <f>'Main Meals'!D173</f>
        <v xml:space="preserve">Orange Cocoa Chia Seed Pudding  </v>
      </c>
      <c r="E173" s="311" t="s">
        <v>1574</v>
      </c>
      <c r="F173" s="311" t="s">
        <v>1575</v>
      </c>
      <c r="G173" s="311" t="s">
        <v>1570</v>
      </c>
      <c r="H173" s="311"/>
      <c r="I173" s="311"/>
      <c r="J173" s="311"/>
      <c r="K173" s="311"/>
      <c r="L173" s="311"/>
      <c r="M173" s="311"/>
      <c r="N173" s="311"/>
      <c r="O173" s="311"/>
      <c r="P173" s="311"/>
      <c r="Q173" s="311"/>
      <c r="R173" s="311"/>
      <c r="S173" s="311"/>
      <c r="T173" s="311"/>
      <c r="U173" s="311"/>
      <c r="V173" s="311"/>
      <c r="W173" s="311"/>
      <c r="X173" s="311"/>
      <c r="Y173" s="311"/>
      <c r="Z173" s="311"/>
      <c r="AA173" s="311"/>
      <c r="AB173" s="311"/>
      <c r="AC173" s="311"/>
      <c r="AD173" s="311"/>
      <c r="AE173" s="311"/>
      <c r="AF173" s="311"/>
      <c r="AG173" s="311"/>
      <c r="AH173" s="311"/>
      <c r="AI173" s="311"/>
      <c r="AJ173" s="311"/>
      <c r="AK173" s="311"/>
      <c r="AL173" s="311"/>
      <c r="AM173" s="311"/>
      <c r="AN173" s="311"/>
      <c r="AO173" s="311"/>
      <c r="AP173" s="311"/>
      <c r="AQ173" s="311"/>
      <c r="AR173" s="311"/>
      <c r="AS173" s="311"/>
      <c r="AT173" s="311"/>
      <c r="AU173" s="311"/>
      <c r="AV173" s="311"/>
    </row>
    <row r="174" spans="1:48" s="6" customFormat="1" ht="15.6">
      <c r="A174" s="312" t="str">
        <f>'Main Meals'!A174</f>
        <v>18101.000.000.000.000.000.000</v>
      </c>
      <c r="B174" s="312">
        <f>'Main Meals'!B174</f>
        <v>18100</v>
      </c>
      <c r="C174" s="312">
        <f>'Main Meals'!C174</f>
        <v>18101</v>
      </c>
      <c r="D174" s="312" t="str">
        <f>'Main Meals'!D174</f>
        <v xml:space="preserve">Lemon Coconut Energy Bites </v>
      </c>
      <c r="E174" s="311" t="s">
        <v>1574</v>
      </c>
      <c r="F174" s="311" t="s">
        <v>1583</v>
      </c>
      <c r="G174" s="311" t="s">
        <v>1568</v>
      </c>
      <c r="H174" s="311"/>
      <c r="I174" s="311"/>
      <c r="J174" s="311"/>
      <c r="K174" s="311"/>
      <c r="L174" s="311"/>
      <c r="M174" s="311"/>
      <c r="N174" s="311"/>
      <c r="O174" s="311"/>
      <c r="P174" s="311"/>
      <c r="Q174" s="311"/>
      <c r="R174" s="311"/>
      <c r="S174" s="311"/>
      <c r="T174" s="311"/>
      <c r="U174" s="311"/>
      <c r="V174" s="311"/>
      <c r="W174" s="311"/>
      <c r="X174" s="311"/>
      <c r="Y174" s="311"/>
      <c r="Z174" s="311"/>
      <c r="AA174" s="311"/>
      <c r="AB174" s="311"/>
      <c r="AC174" s="311"/>
      <c r="AD174" s="311"/>
      <c r="AE174" s="311"/>
      <c r="AF174" s="311"/>
      <c r="AG174" s="311"/>
      <c r="AH174" s="311"/>
      <c r="AI174" s="311"/>
      <c r="AJ174" s="311"/>
      <c r="AK174" s="311"/>
      <c r="AL174" s="311"/>
      <c r="AM174" s="311"/>
      <c r="AN174" s="311"/>
      <c r="AO174" s="311"/>
      <c r="AP174" s="311"/>
      <c r="AQ174" s="311"/>
      <c r="AR174" s="311"/>
      <c r="AS174" s="311"/>
      <c r="AT174" s="311"/>
      <c r="AU174" s="311"/>
      <c r="AV174" s="311"/>
    </row>
    <row r="175" spans="1:48" s="6" customFormat="1" ht="15.6">
      <c r="A175" s="312" t="str">
        <f>'Main Meals'!A175</f>
        <v>19101.120.000.000.000.000.000</v>
      </c>
      <c r="B175" s="312">
        <f>'Main Meals'!B175</f>
        <v>19100</v>
      </c>
      <c r="C175" s="312">
        <f>'Main Meals'!C175</f>
        <v>19101</v>
      </c>
      <c r="D175" s="312" t="str">
        <f>'Main Meals'!D175</f>
        <v xml:space="preserve">Provençal Roast Beef  </v>
      </c>
      <c r="E175" s="311" t="s">
        <v>1564</v>
      </c>
      <c r="F175" s="311" t="s">
        <v>1565</v>
      </c>
      <c r="G175" s="311" t="s">
        <v>1570</v>
      </c>
      <c r="H175" s="311"/>
      <c r="I175" s="311"/>
      <c r="J175" s="311"/>
      <c r="K175" s="311"/>
      <c r="L175" s="311"/>
      <c r="M175" s="311"/>
      <c r="N175" s="311"/>
      <c r="O175" s="311"/>
      <c r="P175" s="311"/>
      <c r="Q175" s="311"/>
      <c r="R175" s="311"/>
      <c r="S175" s="311"/>
      <c r="T175" s="311"/>
      <c r="U175" s="311"/>
      <c r="V175" s="311"/>
      <c r="W175" s="311"/>
      <c r="X175" s="311"/>
      <c r="Y175" s="311"/>
      <c r="Z175" s="311"/>
      <c r="AA175" s="311"/>
      <c r="AB175" s="311"/>
      <c r="AC175" s="311"/>
      <c r="AD175" s="311"/>
      <c r="AE175" s="311"/>
      <c r="AF175" s="311"/>
      <c r="AG175" s="311"/>
      <c r="AH175" s="311"/>
      <c r="AI175" s="311"/>
      <c r="AJ175" s="311"/>
      <c r="AK175" s="311"/>
      <c r="AL175" s="311"/>
      <c r="AM175" s="311"/>
      <c r="AN175" s="311"/>
      <c r="AO175" s="311"/>
      <c r="AP175" s="311"/>
      <c r="AQ175" s="311"/>
      <c r="AR175" s="311"/>
      <c r="AS175" s="311"/>
      <c r="AT175" s="311"/>
      <c r="AU175" s="311"/>
      <c r="AV175" s="311"/>
    </row>
    <row r="176" spans="1:48" s="6" customFormat="1" ht="15.6">
      <c r="A176" s="312" t="str">
        <f>'Main Meals'!A176</f>
        <v>20101.133.214.000.000.000.000</v>
      </c>
      <c r="B176" s="312">
        <f>'Main Meals'!B176</f>
        <v>20100</v>
      </c>
      <c r="C176" s="312">
        <f>'Main Meals'!C176</f>
        <v>20101</v>
      </c>
      <c r="D176" s="312" t="str">
        <f>'Main Meals'!D176</f>
        <v xml:space="preserve">Assorted Cheese Plate </v>
      </c>
      <c r="E176" s="311" t="s">
        <v>1574</v>
      </c>
      <c r="F176" s="311" t="s">
        <v>1575</v>
      </c>
      <c r="G176" s="311" t="s">
        <v>1568</v>
      </c>
      <c r="H176" s="311"/>
      <c r="I176" s="311"/>
      <c r="J176" s="311"/>
      <c r="K176" s="311"/>
      <c r="L176" s="311"/>
      <c r="M176" s="311"/>
      <c r="N176" s="311"/>
      <c r="O176" s="311"/>
      <c r="P176" s="311"/>
      <c r="Q176" s="311"/>
      <c r="R176" s="311"/>
      <c r="S176" s="311"/>
      <c r="T176" s="311"/>
      <c r="U176" s="311"/>
      <c r="V176" s="311"/>
      <c r="W176" s="311"/>
      <c r="X176" s="311"/>
      <c r="Y176" s="311"/>
      <c r="Z176" s="311"/>
      <c r="AA176" s="311"/>
      <c r="AB176" s="311"/>
      <c r="AC176" s="311"/>
      <c r="AD176" s="311"/>
      <c r="AE176" s="311"/>
      <c r="AF176" s="311"/>
      <c r="AG176" s="311"/>
      <c r="AH176" s="311"/>
      <c r="AI176" s="311"/>
      <c r="AJ176" s="311"/>
      <c r="AK176" s="311"/>
      <c r="AL176" s="311"/>
      <c r="AM176" s="311"/>
      <c r="AN176" s="311"/>
      <c r="AO176" s="311"/>
      <c r="AP176" s="311"/>
      <c r="AQ176" s="311"/>
      <c r="AR176" s="311"/>
      <c r="AS176" s="311"/>
      <c r="AT176" s="311"/>
      <c r="AU176" s="311"/>
      <c r="AV176" s="311"/>
    </row>
    <row r="177" spans="1:48" s="1" customFormat="1" ht="15.6">
      <c r="A177" s="312" t="str">
        <f>'Main Meals'!A177</f>
        <v>20201.000.000.000.000.000.000</v>
      </c>
      <c r="B177" s="312">
        <f>'Main Meals'!B177</f>
        <v>20200</v>
      </c>
      <c r="C177" s="312">
        <f>'Main Meals'!C177</f>
        <v>20201</v>
      </c>
      <c r="D177" s="312" t="str">
        <f>'Main Meals'!D177</f>
        <v xml:space="preserve">Tortilla Española  </v>
      </c>
      <c r="E177" s="311" t="s">
        <v>152</v>
      </c>
      <c r="F177" s="311" t="s">
        <v>1573</v>
      </c>
      <c r="G177" s="311" t="s">
        <v>1568</v>
      </c>
      <c r="H177" s="311"/>
      <c r="I177" s="311"/>
      <c r="J177" s="311"/>
      <c r="K177" s="311"/>
      <c r="L177" s="311"/>
      <c r="M177" s="311"/>
      <c r="N177" s="311"/>
      <c r="O177" s="311"/>
      <c r="P177" s="311"/>
      <c r="Q177" s="311"/>
      <c r="R177" s="311"/>
      <c r="S177" s="311"/>
      <c r="T177" s="311"/>
      <c r="U177" s="311"/>
      <c r="V177" s="311"/>
      <c r="W177" s="311"/>
      <c r="X177" s="311"/>
      <c r="Y177" s="311"/>
      <c r="Z177" s="311"/>
      <c r="AA177" s="311"/>
      <c r="AB177" s="311"/>
      <c r="AC177" s="311"/>
      <c r="AD177" s="311"/>
      <c r="AE177" s="311"/>
      <c r="AF177" s="311"/>
      <c r="AG177" s="311"/>
      <c r="AH177" s="311"/>
      <c r="AI177" s="311"/>
      <c r="AJ177" s="311"/>
      <c r="AK177" s="311"/>
      <c r="AL177" s="311"/>
      <c r="AM177" s="311"/>
      <c r="AN177" s="311"/>
      <c r="AO177" s="311"/>
      <c r="AP177" s="311"/>
      <c r="AQ177" s="311"/>
      <c r="AR177" s="311"/>
      <c r="AS177" s="311"/>
      <c r="AT177" s="311"/>
      <c r="AU177" s="311"/>
      <c r="AV177" s="311"/>
    </row>
    <row r="178" spans="1:48" s="1" customFormat="1" ht="15.6">
      <c r="A178" s="312" t="str">
        <f>'Main Meals'!A178</f>
        <v>18102.000.000.000.000.000.000</v>
      </c>
      <c r="B178" s="312">
        <f>'Main Meals'!B178</f>
        <v>18100</v>
      </c>
      <c r="C178" s="312">
        <f>'Main Meals'!C178</f>
        <v>18102</v>
      </c>
      <c r="D178" s="312" t="str">
        <f>'Main Meals'!D178</f>
        <v xml:space="preserve">Lemon Coconut Energy Bites </v>
      </c>
      <c r="E178" s="311" t="s">
        <v>1574</v>
      </c>
      <c r="F178" s="311" t="s">
        <v>1583</v>
      </c>
      <c r="G178" s="311" t="s">
        <v>1568</v>
      </c>
      <c r="H178" s="311"/>
      <c r="I178" s="311"/>
      <c r="J178" s="311"/>
      <c r="K178" s="311"/>
      <c r="L178" s="311"/>
      <c r="M178" s="311"/>
      <c r="N178" s="311"/>
      <c r="O178" s="311"/>
      <c r="P178" s="311"/>
      <c r="Q178" s="311"/>
      <c r="R178" s="311"/>
      <c r="S178" s="311"/>
      <c r="T178" s="311"/>
      <c r="U178" s="311"/>
      <c r="V178" s="311"/>
      <c r="W178" s="311"/>
      <c r="X178" s="311"/>
      <c r="Y178" s="311"/>
      <c r="Z178" s="311"/>
      <c r="AA178" s="311"/>
      <c r="AB178" s="311"/>
      <c r="AC178" s="311"/>
      <c r="AD178" s="311"/>
      <c r="AE178" s="311"/>
      <c r="AF178" s="311"/>
      <c r="AG178" s="311"/>
      <c r="AH178" s="311"/>
      <c r="AI178" s="311"/>
      <c r="AJ178" s="311"/>
      <c r="AK178" s="311"/>
      <c r="AL178" s="311"/>
      <c r="AM178" s="311"/>
      <c r="AN178" s="311"/>
      <c r="AO178" s="311"/>
      <c r="AP178" s="311"/>
      <c r="AQ178" s="311"/>
      <c r="AR178" s="311"/>
      <c r="AS178" s="311"/>
      <c r="AT178" s="311"/>
      <c r="AU178" s="311"/>
      <c r="AV178" s="311"/>
    </row>
    <row r="179" spans="1:48" s="1" customFormat="1" ht="15.6">
      <c r="A179" s="312" t="str">
        <f>'Main Meals'!A179</f>
        <v>1401.121.000.000.000.000.000</v>
      </c>
      <c r="B179" s="312">
        <f>'Main Meals'!B179</f>
        <v>1400</v>
      </c>
      <c r="C179" s="312">
        <f>'Main Meals'!C179</f>
        <v>1401</v>
      </c>
      <c r="D179" s="312" t="str">
        <f>'Main Meals'!D179</f>
        <v xml:space="preserve">Buddha Bowl with Mint Vinaigrete </v>
      </c>
      <c r="E179" s="311" t="s">
        <v>1590</v>
      </c>
      <c r="F179" s="311" t="s">
        <v>137</v>
      </c>
      <c r="G179" s="311" t="s">
        <v>1568</v>
      </c>
      <c r="H179" s="311"/>
      <c r="I179" s="311"/>
      <c r="J179" s="311"/>
      <c r="K179" s="311"/>
      <c r="L179" s="311"/>
      <c r="M179" s="311"/>
      <c r="N179" s="311"/>
      <c r="O179" s="311"/>
      <c r="P179" s="311"/>
      <c r="Q179" s="311"/>
      <c r="R179" s="311"/>
      <c r="S179" s="311"/>
      <c r="T179" s="311"/>
      <c r="U179" s="311"/>
      <c r="V179" s="311"/>
      <c r="W179" s="311"/>
      <c r="X179" s="311"/>
      <c r="Y179" s="311"/>
      <c r="Z179" s="311"/>
      <c r="AA179" s="311"/>
      <c r="AB179" s="311"/>
      <c r="AC179" s="311"/>
      <c r="AD179" s="311"/>
      <c r="AE179" s="311"/>
      <c r="AF179" s="311"/>
      <c r="AG179" s="311"/>
      <c r="AH179" s="311"/>
      <c r="AI179" s="311"/>
      <c r="AJ179" s="311"/>
      <c r="AK179" s="311"/>
      <c r="AL179" s="311"/>
      <c r="AM179" s="311"/>
      <c r="AN179" s="311"/>
      <c r="AO179" s="311"/>
      <c r="AP179" s="311"/>
      <c r="AQ179" s="311"/>
      <c r="AR179" s="311"/>
      <c r="AS179" s="311"/>
      <c r="AT179" s="311"/>
      <c r="AU179" s="311"/>
      <c r="AV179" s="311"/>
    </row>
    <row r="180" spans="1:48" s="1" customFormat="1" ht="15.6">
      <c r="A180" s="312" t="str">
        <f>'Main Meals'!A180</f>
        <v>4503.000.000.000.000.000.000</v>
      </c>
      <c r="B180" s="312">
        <f>'Main Meals'!B180</f>
        <v>4500</v>
      </c>
      <c r="C180" s="312">
        <f>'Main Meals'!C180</f>
        <v>4503</v>
      </c>
      <c r="D180" s="312" t="str">
        <f>'Main Meals'!D180</f>
        <v>Casablanca Bowl (Veggie)</v>
      </c>
      <c r="E180" s="311" t="s">
        <v>1590</v>
      </c>
      <c r="F180" s="311" t="s">
        <v>137</v>
      </c>
      <c r="G180" s="311" t="s">
        <v>1568</v>
      </c>
      <c r="H180" s="311"/>
      <c r="I180" s="311"/>
      <c r="J180" s="311"/>
      <c r="K180" s="311"/>
      <c r="L180" s="311"/>
      <c r="M180" s="311"/>
      <c r="N180" s="311"/>
      <c r="O180" s="311"/>
      <c r="P180" s="311"/>
      <c r="Q180" s="311"/>
      <c r="R180" s="311"/>
      <c r="S180" s="311"/>
      <c r="T180" s="311"/>
      <c r="U180" s="311"/>
      <c r="V180" s="311"/>
      <c r="W180" s="311"/>
      <c r="X180" s="311"/>
      <c r="Y180" s="311"/>
      <c r="Z180" s="311"/>
      <c r="AA180" s="311"/>
      <c r="AB180" s="311"/>
      <c r="AC180" s="311"/>
      <c r="AD180" s="311"/>
      <c r="AE180" s="311"/>
      <c r="AF180" s="311"/>
      <c r="AG180" s="311"/>
      <c r="AH180" s="311"/>
      <c r="AI180" s="311"/>
      <c r="AJ180" s="311"/>
      <c r="AK180" s="311"/>
      <c r="AL180" s="311"/>
      <c r="AM180" s="311"/>
      <c r="AN180" s="311"/>
      <c r="AO180" s="311"/>
      <c r="AP180" s="311"/>
      <c r="AQ180" s="311"/>
      <c r="AR180" s="311"/>
      <c r="AS180" s="311"/>
      <c r="AT180" s="311"/>
      <c r="AU180" s="311"/>
      <c r="AV180" s="311"/>
    </row>
    <row r="181" spans="1:48" s="1" customFormat="1" ht="15.6">
      <c r="A181" s="312" t="str">
        <f>'Main Meals'!A181</f>
        <v>4504.000.000.000.000.000.000</v>
      </c>
      <c r="B181" s="312">
        <f>'Main Meals'!B181</f>
        <v>4500</v>
      </c>
      <c r="C181" s="312">
        <f>'Main Meals'!C181</f>
        <v>4504</v>
      </c>
      <c r="D181" s="312" t="str">
        <f>'Main Meals'!D181</f>
        <v>Casablanca Bowl (Chicken)</v>
      </c>
      <c r="E181" s="311" t="s">
        <v>1590</v>
      </c>
      <c r="F181" s="311" t="s">
        <v>137</v>
      </c>
      <c r="G181" s="311" t="s">
        <v>1568</v>
      </c>
      <c r="H181" s="311"/>
      <c r="I181" s="311"/>
      <c r="J181" s="311"/>
      <c r="K181" s="311"/>
      <c r="L181" s="311"/>
      <c r="M181" s="311"/>
      <c r="N181" s="311"/>
      <c r="O181" s="311"/>
      <c r="P181" s="311"/>
      <c r="Q181" s="311"/>
      <c r="R181" s="311"/>
      <c r="S181" s="311"/>
      <c r="T181" s="311"/>
      <c r="U181" s="311"/>
      <c r="V181" s="311"/>
      <c r="W181" s="311"/>
      <c r="X181" s="311"/>
      <c r="Y181" s="311"/>
      <c r="Z181" s="311"/>
      <c r="AA181" s="311"/>
      <c r="AB181" s="311"/>
      <c r="AC181" s="311"/>
      <c r="AD181" s="311"/>
      <c r="AE181" s="311"/>
      <c r="AF181" s="311"/>
      <c r="AG181" s="311"/>
      <c r="AH181" s="311"/>
      <c r="AI181" s="311"/>
      <c r="AJ181" s="311"/>
      <c r="AK181" s="311"/>
      <c r="AL181" s="311"/>
      <c r="AM181" s="311"/>
      <c r="AN181" s="311"/>
      <c r="AO181" s="311"/>
      <c r="AP181" s="311"/>
      <c r="AQ181" s="311"/>
      <c r="AR181" s="311"/>
      <c r="AS181" s="311"/>
      <c r="AT181" s="311"/>
      <c r="AU181" s="311"/>
      <c r="AV181" s="311"/>
    </row>
    <row r="182" spans="1:48" s="6" customFormat="1" ht="15.6">
      <c r="A182" s="312" t="str">
        <f>'Main Meals'!A182</f>
        <v>20301.000.000.000.000.000.000</v>
      </c>
      <c r="B182" s="312">
        <f>'Main Meals'!B182</f>
        <v>20300</v>
      </c>
      <c r="C182" s="312">
        <f>'Main Meals'!C182</f>
        <v>20301</v>
      </c>
      <c r="D182" s="312" t="str">
        <f>'Main Meals'!D182</f>
        <v>Chocolate Fudge Brownie Whole Brown (4 bites)</v>
      </c>
      <c r="E182" s="311" t="s">
        <v>137</v>
      </c>
      <c r="F182" s="311" t="s">
        <v>137</v>
      </c>
      <c r="G182" s="311" t="s">
        <v>137</v>
      </c>
      <c r="H182" s="311"/>
      <c r="I182" s="311"/>
      <c r="J182" s="311"/>
      <c r="K182" s="311"/>
      <c r="L182" s="311"/>
      <c r="M182" s="311"/>
      <c r="N182" s="311"/>
      <c r="O182" s="311"/>
      <c r="P182" s="311"/>
      <c r="Q182" s="311"/>
      <c r="R182" s="311"/>
      <c r="S182" s="311"/>
      <c r="T182" s="311"/>
      <c r="U182" s="311"/>
      <c r="V182" s="311"/>
      <c r="W182" s="311"/>
      <c r="X182" s="311"/>
      <c r="Y182" s="311"/>
      <c r="Z182" s="311"/>
      <c r="AA182" s="311"/>
      <c r="AB182" s="311"/>
      <c r="AC182" s="311"/>
      <c r="AD182" s="311"/>
      <c r="AE182" s="311"/>
      <c r="AF182" s="311"/>
      <c r="AG182" s="311"/>
      <c r="AH182" s="311"/>
      <c r="AI182" s="311"/>
      <c r="AJ182" s="311"/>
      <c r="AK182" s="311"/>
      <c r="AL182" s="311"/>
      <c r="AM182" s="311"/>
      <c r="AN182" s="311"/>
      <c r="AO182" s="311"/>
      <c r="AP182" s="311"/>
      <c r="AQ182" s="311"/>
      <c r="AR182" s="311"/>
      <c r="AS182" s="311"/>
      <c r="AT182" s="311"/>
      <c r="AU182" s="311"/>
      <c r="AV182" s="311"/>
    </row>
    <row r="183" spans="1:48" s="6" customFormat="1" ht="15.6">
      <c r="A183" s="312" t="str">
        <f>'Main Meals'!A183</f>
        <v>20401.000.000.000.000.000.000</v>
      </c>
      <c r="B183" s="312">
        <f>'Main Meals'!B183</f>
        <v>20400</v>
      </c>
      <c r="C183" s="312">
        <f>'Main Meals'!C183</f>
        <v>20401</v>
      </c>
      <c r="D183" s="312" t="str">
        <f>'Main Meals'!D183</f>
        <v xml:space="preserve">Ginger Snaps (Large) </v>
      </c>
      <c r="E183" s="311" t="s">
        <v>137</v>
      </c>
      <c r="F183" s="311" t="s">
        <v>137</v>
      </c>
      <c r="G183" s="311" t="s">
        <v>137</v>
      </c>
      <c r="H183" s="311"/>
      <c r="I183" s="311"/>
      <c r="J183" s="311"/>
      <c r="K183" s="311"/>
      <c r="L183" s="311"/>
      <c r="M183" s="311"/>
      <c r="N183" s="311"/>
      <c r="O183" s="311"/>
      <c r="P183" s="311"/>
      <c r="Q183" s="311"/>
      <c r="R183" s="311"/>
      <c r="S183" s="311"/>
      <c r="T183" s="311"/>
      <c r="U183" s="311"/>
      <c r="V183" s="311"/>
      <c r="W183" s="311"/>
      <c r="X183" s="311"/>
      <c r="Y183" s="311"/>
      <c r="Z183" s="311"/>
      <c r="AA183" s="311"/>
      <c r="AB183" s="311"/>
      <c r="AC183" s="311"/>
      <c r="AD183" s="311"/>
      <c r="AE183" s="311"/>
      <c r="AF183" s="311"/>
      <c r="AG183" s="311"/>
      <c r="AH183" s="311"/>
      <c r="AI183" s="311"/>
      <c r="AJ183" s="311"/>
      <c r="AK183" s="311"/>
      <c r="AL183" s="311"/>
      <c r="AM183" s="311"/>
      <c r="AN183" s="311"/>
      <c r="AO183" s="311"/>
      <c r="AP183" s="311"/>
      <c r="AQ183" s="311"/>
      <c r="AR183" s="311"/>
      <c r="AS183" s="311"/>
      <c r="AT183" s="311"/>
      <c r="AU183" s="311"/>
      <c r="AV183" s="311"/>
    </row>
    <row r="184" spans="1:48" s="6" customFormat="1" ht="15.6">
      <c r="A184" s="312" t="str">
        <f>'Main Meals'!A184</f>
        <v>20402.000.000.000.000.000.000</v>
      </c>
      <c r="B184" s="312">
        <f>'Main Meals'!B184</f>
        <v>20400</v>
      </c>
      <c r="C184" s="312">
        <f>'Main Meals'!C184</f>
        <v>20402</v>
      </c>
      <c r="D184" s="312" t="str">
        <f>'Main Meals'!D184</f>
        <v xml:space="preserve">Ginger Snaps (Small) </v>
      </c>
      <c r="E184" s="311" t="s">
        <v>137</v>
      </c>
      <c r="F184" s="311" t="s">
        <v>137</v>
      </c>
      <c r="G184" s="311" t="s">
        <v>137</v>
      </c>
      <c r="H184" s="311"/>
      <c r="I184" s="311"/>
      <c r="J184" s="311"/>
      <c r="K184" s="311"/>
      <c r="L184" s="311"/>
      <c r="M184" s="311"/>
      <c r="N184" s="311"/>
      <c r="O184" s="311"/>
      <c r="P184" s="311"/>
      <c r="Q184" s="311"/>
      <c r="R184" s="311"/>
      <c r="S184" s="311"/>
      <c r="T184" s="311"/>
      <c r="U184" s="311"/>
      <c r="V184" s="311"/>
      <c r="W184" s="311"/>
      <c r="X184" s="311"/>
      <c r="Y184" s="311"/>
      <c r="Z184" s="311"/>
      <c r="AA184" s="311"/>
      <c r="AB184" s="311"/>
      <c r="AC184" s="311"/>
      <c r="AD184" s="311"/>
      <c r="AE184" s="311"/>
      <c r="AF184" s="311"/>
      <c r="AG184" s="311"/>
      <c r="AH184" s="311"/>
      <c r="AI184" s="311"/>
      <c r="AJ184" s="311"/>
      <c r="AK184" s="311"/>
      <c r="AL184" s="311"/>
      <c r="AM184" s="311"/>
      <c r="AN184" s="311"/>
      <c r="AO184" s="311"/>
      <c r="AP184" s="311"/>
      <c r="AQ184" s="311"/>
      <c r="AR184" s="311"/>
      <c r="AS184" s="311"/>
      <c r="AT184" s="311"/>
      <c r="AU184" s="311"/>
      <c r="AV184" s="311"/>
    </row>
    <row r="185" spans="1:48" s="6" customFormat="1" ht="15.6">
      <c r="A185" s="312" t="str">
        <f>'Main Meals'!A185</f>
        <v>20501.000.000.000.000.000.000</v>
      </c>
      <c r="B185" s="312">
        <f>'Main Meals'!B185</f>
        <v>20500</v>
      </c>
      <c r="C185" s="312">
        <f>'Main Meals'!C185</f>
        <v>20501</v>
      </c>
      <c r="D185" s="312" t="str">
        <f>'Main Meals'!D185</f>
        <v xml:space="preserve">Banana Bread </v>
      </c>
      <c r="E185" s="311" t="s">
        <v>137</v>
      </c>
      <c r="F185" s="311" t="s">
        <v>137</v>
      </c>
      <c r="G185" s="311" t="s">
        <v>137</v>
      </c>
      <c r="H185" s="311"/>
      <c r="I185" s="311"/>
      <c r="J185" s="311"/>
      <c r="K185" s="311"/>
      <c r="L185" s="311"/>
      <c r="M185" s="311"/>
      <c r="N185" s="311"/>
      <c r="O185" s="311"/>
      <c r="P185" s="311"/>
      <c r="Q185" s="311"/>
      <c r="R185" s="311"/>
      <c r="S185" s="311"/>
      <c r="T185" s="311"/>
      <c r="U185" s="311"/>
      <c r="V185" s="311"/>
      <c r="W185" s="311"/>
      <c r="X185" s="311"/>
      <c r="Y185" s="311"/>
      <c r="Z185" s="311"/>
      <c r="AA185" s="311"/>
      <c r="AB185" s="311"/>
      <c r="AC185" s="311"/>
      <c r="AD185" s="311"/>
      <c r="AE185" s="311"/>
      <c r="AF185" s="311"/>
      <c r="AG185" s="311"/>
      <c r="AH185" s="311"/>
      <c r="AI185" s="311"/>
      <c r="AJ185" s="311"/>
      <c r="AK185" s="311"/>
      <c r="AL185" s="311"/>
      <c r="AM185" s="311"/>
      <c r="AN185" s="311"/>
      <c r="AO185" s="311"/>
      <c r="AP185" s="311"/>
      <c r="AQ185" s="311"/>
      <c r="AR185" s="311"/>
      <c r="AS185" s="311"/>
      <c r="AT185" s="311"/>
      <c r="AU185" s="311"/>
      <c r="AV185" s="311"/>
    </row>
    <row r="186" spans="1:48" s="6" customFormat="1" ht="15.6">
      <c r="A186" s="312" t="str">
        <f>'Main Meals'!A186</f>
        <v>20502.000.000.000.000.000.000</v>
      </c>
      <c r="B186" s="312">
        <f>'Main Meals'!B186</f>
        <v>20500</v>
      </c>
      <c r="C186" s="312">
        <f>'Main Meals'!C186</f>
        <v>20502</v>
      </c>
      <c r="D186" s="312" t="str">
        <f>'Main Meals'!D186</f>
        <v xml:space="preserve">Banana Bread </v>
      </c>
      <c r="E186" s="311" t="s">
        <v>137</v>
      </c>
      <c r="F186" s="311" t="s">
        <v>137</v>
      </c>
      <c r="G186" s="311" t="s">
        <v>137</v>
      </c>
      <c r="H186" s="311"/>
      <c r="I186" s="311"/>
      <c r="J186" s="311"/>
      <c r="K186" s="311"/>
      <c r="L186" s="311"/>
      <c r="M186" s="311"/>
      <c r="N186" s="311"/>
      <c r="O186" s="311"/>
      <c r="P186" s="311"/>
      <c r="Q186" s="311"/>
      <c r="R186" s="311"/>
      <c r="S186" s="311"/>
      <c r="T186" s="311"/>
      <c r="U186" s="311"/>
      <c r="V186" s="311"/>
      <c r="W186" s="311"/>
      <c r="X186" s="311"/>
      <c r="Y186" s="311"/>
      <c r="Z186" s="311"/>
      <c r="AA186" s="311"/>
      <c r="AB186" s="311"/>
      <c r="AC186" s="311"/>
      <c r="AD186" s="311"/>
      <c r="AE186" s="311"/>
      <c r="AF186" s="311"/>
      <c r="AG186" s="311"/>
      <c r="AH186" s="311"/>
      <c r="AI186" s="311"/>
      <c r="AJ186" s="311"/>
      <c r="AK186" s="311"/>
      <c r="AL186" s="311"/>
      <c r="AM186" s="311"/>
      <c r="AN186" s="311"/>
      <c r="AO186" s="311"/>
      <c r="AP186" s="311"/>
      <c r="AQ186" s="311"/>
      <c r="AR186" s="311"/>
      <c r="AS186" s="311"/>
      <c r="AT186" s="311"/>
      <c r="AU186" s="311"/>
      <c r="AV186" s="311"/>
    </row>
    <row r="187" spans="1:48" s="1" customFormat="1" ht="15.6">
      <c r="A187" s="312" t="str">
        <f>'Main Meals'!A187</f>
        <v>20601.000.000.000.000.000.000</v>
      </c>
      <c r="B187" s="312">
        <f>'Main Meals'!B187</f>
        <v>20600</v>
      </c>
      <c r="C187" s="312">
        <f>'Main Meals'!C187</f>
        <v>20601</v>
      </c>
      <c r="D187" s="312" t="str">
        <f>'Main Meals'!D187</f>
        <v xml:space="preserve">Cinnamon-Sugar Coffee Cakes (Snack Size) </v>
      </c>
      <c r="E187" s="311" t="s">
        <v>137</v>
      </c>
      <c r="F187" s="311" t="s">
        <v>137</v>
      </c>
      <c r="G187" s="311" t="s">
        <v>137</v>
      </c>
      <c r="H187" s="311"/>
      <c r="I187" s="311"/>
      <c r="J187" s="311"/>
      <c r="K187" s="311"/>
      <c r="L187" s="311"/>
      <c r="M187" s="311"/>
      <c r="N187" s="311"/>
      <c r="O187" s="311"/>
      <c r="P187" s="311"/>
      <c r="Q187" s="311"/>
      <c r="R187" s="311"/>
      <c r="S187" s="311"/>
      <c r="T187" s="311"/>
      <c r="U187" s="311"/>
      <c r="V187" s="311"/>
      <c r="W187" s="311"/>
      <c r="X187" s="311"/>
      <c r="Y187" s="311"/>
      <c r="Z187" s="311"/>
      <c r="AA187" s="311"/>
      <c r="AB187" s="311"/>
      <c r="AC187" s="311"/>
      <c r="AD187" s="311"/>
      <c r="AE187" s="311"/>
      <c r="AF187" s="311"/>
      <c r="AG187" s="311"/>
      <c r="AH187" s="311"/>
      <c r="AI187" s="311"/>
      <c r="AJ187" s="311"/>
      <c r="AK187" s="311"/>
      <c r="AL187" s="311"/>
      <c r="AM187" s="311"/>
      <c r="AN187" s="311"/>
      <c r="AO187" s="311"/>
      <c r="AP187" s="311"/>
      <c r="AQ187" s="311"/>
      <c r="AR187" s="311"/>
      <c r="AS187" s="311"/>
      <c r="AT187" s="311"/>
      <c r="AU187" s="311"/>
      <c r="AV187" s="311"/>
    </row>
    <row r="188" spans="1:48" s="1" customFormat="1" ht="15.6">
      <c r="A188" s="312" t="str">
        <f>'Main Meals'!A188</f>
        <v>20602.000.000.000.000.000.000</v>
      </c>
      <c r="B188" s="312">
        <f>'Main Meals'!B188</f>
        <v>20600</v>
      </c>
      <c r="C188" s="312">
        <f>'Main Meals'!C188</f>
        <v>20602</v>
      </c>
      <c r="D188" s="312" t="str">
        <f>'Main Meals'!D188</f>
        <v xml:space="preserve">Cinnamon-Sugar Coffee Cakes (Bite Size) </v>
      </c>
      <c r="E188" s="311" t="s">
        <v>137</v>
      </c>
      <c r="F188" s="311" t="s">
        <v>137</v>
      </c>
      <c r="G188" s="311" t="s">
        <v>137</v>
      </c>
      <c r="H188" s="311"/>
      <c r="I188" s="311"/>
      <c r="J188" s="311"/>
      <c r="K188" s="311"/>
      <c r="L188" s="311"/>
      <c r="M188" s="311"/>
      <c r="N188" s="311"/>
      <c r="O188" s="311"/>
      <c r="P188" s="311"/>
      <c r="Q188" s="311"/>
      <c r="R188" s="311"/>
      <c r="S188" s="311"/>
      <c r="T188" s="311"/>
      <c r="U188" s="311"/>
      <c r="V188" s="311"/>
      <c r="W188" s="311"/>
      <c r="X188" s="311"/>
      <c r="Y188" s="311"/>
      <c r="Z188" s="311"/>
      <c r="AA188" s="311"/>
      <c r="AB188" s="311"/>
      <c r="AC188" s="311"/>
      <c r="AD188" s="311"/>
      <c r="AE188" s="311"/>
      <c r="AF188" s="311"/>
      <c r="AG188" s="311"/>
      <c r="AH188" s="311"/>
      <c r="AI188" s="311"/>
      <c r="AJ188" s="311"/>
      <c r="AK188" s="311"/>
      <c r="AL188" s="311"/>
      <c r="AM188" s="311"/>
      <c r="AN188" s="311"/>
      <c r="AO188" s="311"/>
      <c r="AP188" s="311"/>
      <c r="AQ188" s="311"/>
      <c r="AR188" s="311"/>
      <c r="AS188" s="311"/>
      <c r="AT188" s="311"/>
      <c r="AU188" s="311"/>
      <c r="AV188" s="311"/>
    </row>
    <row r="189" spans="1:48" s="1" customFormat="1" ht="15.6">
      <c r="A189" s="312" t="str">
        <f>'Main Meals'!A189</f>
        <v>20603.000.000.000.000.000.000</v>
      </c>
      <c r="B189" s="312">
        <f>'Main Meals'!B189</f>
        <v>20600</v>
      </c>
      <c r="C189" s="312">
        <f>'Main Meals'!C189</f>
        <v>20603</v>
      </c>
      <c r="D189" s="312" t="str">
        <f>'Main Meals'!D189</f>
        <v xml:space="preserve">Cinnamon-Sugar Coffee Cakes (4 pack) </v>
      </c>
      <c r="E189" s="311" t="s">
        <v>137</v>
      </c>
      <c r="F189" s="311" t="s">
        <v>137</v>
      </c>
      <c r="G189" s="311" t="s">
        <v>137</v>
      </c>
      <c r="H189" s="311"/>
      <c r="I189" s="311"/>
      <c r="J189" s="311"/>
      <c r="K189" s="311"/>
      <c r="L189" s="311"/>
      <c r="M189" s="311"/>
      <c r="N189" s="311"/>
      <c r="O189" s="311"/>
      <c r="P189" s="311"/>
      <c r="Q189" s="311"/>
      <c r="R189" s="311"/>
      <c r="S189" s="311"/>
      <c r="T189" s="311"/>
      <c r="U189" s="311"/>
      <c r="V189" s="311"/>
      <c r="W189" s="311"/>
      <c r="X189" s="311"/>
      <c r="Y189" s="311"/>
      <c r="Z189" s="311"/>
      <c r="AA189" s="311"/>
      <c r="AB189" s="311"/>
      <c r="AC189" s="311"/>
      <c r="AD189" s="311"/>
      <c r="AE189" s="311"/>
      <c r="AF189" s="311"/>
      <c r="AG189" s="311"/>
      <c r="AH189" s="311"/>
      <c r="AI189" s="311"/>
      <c r="AJ189" s="311"/>
      <c r="AK189" s="311"/>
      <c r="AL189" s="311"/>
      <c r="AM189" s="311"/>
      <c r="AN189" s="311"/>
      <c r="AO189" s="311"/>
      <c r="AP189" s="311"/>
      <c r="AQ189" s="311"/>
      <c r="AR189" s="311"/>
      <c r="AS189" s="311"/>
      <c r="AT189" s="311"/>
      <c r="AU189" s="311"/>
      <c r="AV189" s="311"/>
    </row>
    <row r="190" spans="1:48" s="1" customFormat="1" ht="15.6">
      <c r="A190" s="312" t="str">
        <f>'Main Meals'!A190</f>
        <v>20701.000.000.000.000.000.000</v>
      </c>
      <c r="B190" s="312">
        <f>'Main Meals'!B190</f>
        <v>20700</v>
      </c>
      <c r="C190" s="312">
        <f>'Main Meals'!C190</f>
        <v>20701</v>
      </c>
      <c r="D190" s="312" t="str">
        <f>'Main Meals'!D190</f>
        <v xml:space="preserve">Coffee Cake Bakers Box  </v>
      </c>
      <c r="E190" s="311" t="s">
        <v>1574</v>
      </c>
      <c r="F190" s="311" t="s">
        <v>1582</v>
      </c>
      <c r="G190" s="311" t="s">
        <v>1567</v>
      </c>
      <c r="H190" s="311"/>
      <c r="I190" s="311"/>
      <c r="J190" s="311"/>
      <c r="K190" s="311"/>
      <c r="L190" s="311"/>
      <c r="M190" s="311"/>
      <c r="N190" s="311"/>
      <c r="O190" s="311"/>
      <c r="P190" s="311"/>
      <c r="Q190" s="311"/>
      <c r="R190" s="311"/>
      <c r="S190" s="311"/>
      <c r="T190" s="311"/>
      <c r="U190" s="311"/>
      <c r="V190" s="311"/>
      <c r="W190" s="311"/>
      <c r="X190" s="311"/>
      <c r="Y190" s="311"/>
      <c r="Z190" s="311"/>
      <c r="AA190" s="311"/>
      <c r="AB190" s="311"/>
      <c r="AC190" s="311"/>
      <c r="AD190" s="311"/>
      <c r="AE190" s="311"/>
      <c r="AF190" s="311"/>
      <c r="AG190" s="311"/>
      <c r="AH190" s="311"/>
      <c r="AI190" s="311"/>
      <c r="AJ190" s="311"/>
      <c r="AK190" s="311"/>
      <c r="AL190" s="311"/>
      <c r="AM190" s="311"/>
      <c r="AN190" s="311"/>
      <c r="AO190" s="311"/>
      <c r="AP190" s="311"/>
      <c r="AQ190" s="311"/>
      <c r="AR190" s="311"/>
      <c r="AS190" s="311"/>
      <c r="AT190" s="311"/>
      <c r="AU190" s="311"/>
      <c r="AV190" s="311"/>
    </row>
    <row r="191" spans="1:48" s="1" customFormat="1" ht="15.6">
      <c r="A191" s="312" t="str">
        <f>'Main Meals'!A191</f>
        <v>20702.000.000.000.000.000.000</v>
      </c>
      <c r="B191" s="312">
        <f>'Main Meals'!B191</f>
        <v>20700</v>
      </c>
      <c r="C191" s="312">
        <f>'Main Meals'!C191</f>
        <v>20702</v>
      </c>
      <c r="D191" s="312" t="str">
        <f>'Main Meals'!D191</f>
        <v xml:space="preserve">Ginger Snaps Bakers Box </v>
      </c>
      <c r="E191" s="311" t="s">
        <v>1574</v>
      </c>
      <c r="F191" s="311" t="s">
        <v>1582</v>
      </c>
      <c r="G191" s="311" t="s">
        <v>1567</v>
      </c>
      <c r="H191" s="311"/>
      <c r="I191" s="311"/>
      <c r="J191" s="311"/>
      <c r="K191" s="311"/>
      <c r="L191" s="311"/>
      <c r="M191" s="311"/>
      <c r="N191" s="311"/>
      <c r="O191" s="311"/>
      <c r="P191" s="311"/>
      <c r="Q191" s="311"/>
      <c r="R191" s="311"/>
      <c r="S191" s="311"/>
      <c r="T191" s="311"/>
      <c r="U191" s="311"/>
      <c r="V191" s="311"/>
      <c r="W191" s="311"/>
      <c r="X191" s="311"/>
      <c r="Y191" s="311"/>
      <c r="Z191" s="311"/>
      <c r="AA191" s="311"/>
      <c r="AB191" s="311"/>
      <c r="AC191" s="311"/>
      <c r="AD191" s="311"/>
      <c r="AE191" s="311"/>
      <c r="AF191" s="311"/>
      <c r="AG191" s="311"/>
      <c r="AH191" s="311"/>
      <c r="AI191" s="311"/>
      <c r="AJ191" s="311"/>
      <c r="AK191" s="311"/>
      <c r="AL191" s="311"/>
      <c r="AM191" s="311"/>
      <c r="AN191" s="311"/>
      <c r="AO191" s="311"/>
      <c r="AP191" s="311"/>
      <c r="AQ191" s="311"/>
      <c r="AR191" s="311"/>
      <c r="AS191" s="311"/>
      <c r="AT191" s="311"/>
      <c r="AU191" s="311"/>
      <c r="AV191" s="311"/>
    </row>
    <row r="192" spans="1:48" s="1" customFormat="1" ht="15.6">
      <c r="A192" s="312" t="str">
        <f>'Main Meals'!A192</f>
        <v>20901.000.000.000.000.000.000</v>
      </c>
      <c r="B192" s="312">
        <f>'Main Meals'!B192</f>
        <v>20900</v>
      </c>
      <c r="C192" s="312">
        <f>'Main Meals'!C192</f>
        <v>20901</v>
      </c>
      <c r="D192" s="312" t="str">
        <f>'Main Meals'!D192</f>
        <v>Signature Bone Broth Chicken and Beef</v>
      </c>
      <c r="E192" s="311" t="s">
        <v>137</v>
      </c>
      <c r="F192" s="311" t="s">
        <v>137</v>
      </c>
      <c r="G192" s="311" t="s">
        <v>137</v>
      </c>
      <c r="H192" s="311"/>
      <c r="I192" s="311"/>
      <c r="J192" s="311"/>
      <c r="K192" s="311"/>
      <c r="L192" s="311"/>
      <c r="M192" s="311"/>
      <c r="N192" s="311"/>
      <c r="O192" s="311"/>
      <c r="P192" s="311"/>
      <c r="Q192" s="311"/>
      <c r="R192" s="311"/>
      <c r="S192" s="311"/>
      <c r="T192" s="311"/>
      <c r="U192" s="311"/>
      <c r="V192" s="311"/>
      <c r="W192" s="311"/>
      <c r="X192" s="311"/>
      <c r="Y192" s="311"/>
      <c r="Z192" s="311"/>
      <c r="AA192" s="311"/>
      <c r="AB192" s="311"/>
      <c r="AC192" s="311"/>
      <c r="AD192" s="311"/>
      <c r="AE192" s="311"/>
      <c r="AF192" s="311"/>
      <c r="AG192" s="311"/>
      <c r="AH192" s="311"/>
      <c r="AI192" s="311"/>
      <c r="AJ192" s="311"/>
      <c r="AK192" s="311"/>
      <c r="AL192" s="311"/>
      <c r="AM192" s="311"/>
      <c r="AN192" s="311"/>
      <c r="AO192" s="311"/>
      <c r="AP192" s="311"/>
      <c r="AQ192" s="311"/>
      <c r="AR192" s="311"/>
      <c r="AS192" s="311"/>
      <c r="AT192" s="311"/>
      <c r="AU192" s="311"/>
      <c r="AV192" s="311"/>
    </row>
    <row r="193" spans="1:48" s="1" customFormat="1" ht="15.6">
      <c r="A193" s="312" t="str">
        <f>'Main Meals'!A193</f>
        <v>20902.000.000.000.000.000.000</v>
      </c>
      <c r="B193" s="312">
        <f>'Main Meals'!B193</f>
        <v>20900</v>
      </c>
      <c r="C193" s="312">
        <f>'Main Meals'!C193</f>
        <v>20902</v>
      </c>
      <c r="D193" s="312" t="str">
        <f>'Main Meals'!D193</f>
        <v>Signature Bone Broth Chicken</v>
      </c>
      <c r="E193" s="311" t="s">
        <v>137</v>
      </c>
      <c r="F193" s="311" t="s">
        <v>137</v>
      </c>
      <c r="G193" s="311" t="s">
        <v>137</v>
      </c>
      <c r="H193" s="311"/>
      <c r="I193" s="311"/>
      <c r="J193" s="311"/>
      <c r="K193" s="311"/>
      <c r="L193" s="311"/>
      <c r="M193" s="311"/>
      <c r="N193" s="311"/>
      <c r="O193" s="311"/>
      <c r="P193" s="311"/>
      <c r="Q193" s="311"/>
      <c r="R193" s="311"/>
      <c r="S193" s="311"/>
      <c r="T193" s="311"/>
      <c r="U193" s="311"/>
      <c r="V193" s="311"/>
      <c r="W193" s="311"/>
      <c r="X193" s="311"/>
      <c r="Y193" s="311"/>
      <c r="Z193" s="311"/>
      <c r="AA193" s="311"/>
      <c r="AB193" s="311"/>
      <c r="AC193" s="311"/>
      <c r="AD193" s="311"/>
      <c r="AE193" s="311"/>
      <c r="AF193" s="311"/>
      <c r="AG193" s="311"/>
      <c r="AH193" s="311"/>
      <c r="AI193" s="311"/>
      <c r="AJ193" s="311"/>
      <c r="AK193" s="311"/>
      <c r="AL193" s="311"/>
      <c r="AM193" s="311"/>
      <c r="AN193" s="311"/>
      <c r="AO193" s="311"/>
      <c r="AP193" s="311"/>
      <c r="AQ193" s="311"/>
      <c r="AR193" s="311"/>
      <c r="AS193" s="311"/>
      <c r="AT193" s="311"/>
      <c r="AU193" s="311"/>
      <c r="AV193" s="311"/>
    </row>
    <row r="194" spans="1:48" s="1" customFormat="1" ht="15.6">
      <c r="A194" s="312" t="str">
        <f>'Main Meals'!A194</f>
        <v>30101.604.000.000.000.000.000</v>
      </c>
      <c r="B194" s="312">
        <f>'Main Meals'!B194</f>
        <v>30100</v>
      </c>
      <c r="C194" s="312">
        <f>'Main Meals'!C194</f>
        <v>30101</v>
      </c>
      <c r="D194" s="312" t="str">
        <f>'Main Meals'!D194</f>
        <v xml:space="preserve">Chicken Paillard  </v>
      </c>
      <c r="E194" s="311" t="s">
        <v>1564</v>
      </c>
      <c r="F194" s="311" t="s">
        <v>1571</v>
      </c>
      <c r="G194" s="311" t="s">
        <v>1568</v>
      </c>
      <c r="H194" s="311"/>
      <c r="I194" s="311"/>
      <c r="J194" s="311"/>
      <c r="K194" s="311"/>
      <c r="L194" s="311"/>
      <c r="M194" s="311"/>
      <c r="N194" s="311"/>
      <c r="O194" s="311"/>
      <c r="P194" s="311"/>
      <c r="Q194" s="311"/>
      <c r="R194" s="311"/>
      <c r="S194" s="311"/>
      <c r="T194" s="311"/>
      <c r="U194" s="311"/>
      <c r="V194" s="311"/>
      <c r="W194" s="311"/>
      <c r="X194" s="311"/>
      <c r="Y194" s="311"/>
      <c r="Z194" s="311"/>
      <c r="AA194" s="311"/>
      <c r="AB194" s="311"/>
      <c r="AC194" s="311"/>
      <c r="AD194" s="311"/>
      <c r="AE194" s="311"/>
      <c r="AF194" s="311"/>
      <c r="AG194" s="311"/>
      <c r="AH194" s="311"/>
      <c r="AI194" s="311"/>
      <c r="AJ194" s="311"/>
      <c r="AK194" s="311"/>
      <c r="AL194" s="311"/>
      <c r="AM194" s="311"/>
      <c r="AN194" s="311"/>
      <c r="AO194" s="311"/>
      <c r="AP194" s="311"/>
      <c r="AQ194" s="311"/>
      <c r="AR194" s="311"/>
      <c r="AS194" s="311"/>
      <c r="AT194" s="311"/>
      <c r="AU194" s="311"/>
      <c r="AV194" s="311"/>
    </row>
    <row r="195" spans="1:48" s="1" customFormat="1" ht="15.6">
      <c r="A195" s="312" t="str">
        <f>'Main Meals'!A195</f>
        <v>30201.000.000.000.000.000.000</v>
      </c>
      <c r="B195" s="312">
        <f>'Main Meals'!B195</f>
        <v>30200</v>
      </c>
      <c r="C195" s="312">
        <f>'Main Meals'!C195</f>
        <v>30201</v>
      </c>
      <c r="D195" s="312" t="str">
        <f>'Main Meals'!D195</f>
        <v xml:space="preserve">Chicken &amp; Rice Soup </v>
      </c>
      <c r="E195" s="311" t="s">
        <v>1585</v>
      </c>
      <c r="F195" s="311" t="s">
        <v>137</v>
      </c>
      <c r="G195" s="311" t="s">
        <v>1568</v>
      </c>
      <c r="H195" s="311"/>
      <c r="I195" s="311"/>
      <c r="J195" s="311"/>
      <c r="K195" s="311"/>
      <c r="L195" s="311"/>
      <c r="M195" s="311"/>
      <c r="N195" s="311"/>
      <c r="O195" s="311"/>
      <c r="P195" s="311"/>
      <c r="Q195" s="311"/>
      <c r="R195" s="311"/>
      <c r="S195" s="311"/>
      <c r="T195" s="311"/>
      <c r="U195" s="311"/>
      <c r="V195" s="311"/>
      <c r="W195" s="311"/>
      <c r="X195" s="311"/>
      <c r="Y195" s="311"/>
      <c r="Z195" s="311"/>
      <c r="AA195" s="311"/>
      <c r="AB195" s="311"/>
      <c r="AC195" s="311"/>
      <c r="AD195" s="311"/>
      <c r="AE195" s="311"/>
      <c r="AF195" s="311"/>
      <c r="AG195" s="311"/>
      <c r="AH195" s="311"/>
      <c r="AI195" s="311"/>
      <c r="AJ195" s="311"/>
      <c r="AK195" s="311"/>
      <c r="AL195" s="311"/>
      <c r="AM195" s="311"/>
      <c r="AN195" s="311"/>
      <c r="AO195" s="311"/>
      <c r="AP195" s="311"/>
      <c r="AQ195" s="311"/>
      <c r="AR195" s="311"/>
      <c r="AS195" s="311"/>
      <c r="AT195" s="311"/>
      <c r="AU195" s="311"/>
      <c r="AV195" s="311"/>
    </row>
    <row r="196" spans="1:48" s="1" customFormat="1" ht="15.6">
      <c r="A196" s="312" t="str">
        <f>'Main Meals'!A196</f>
        <v>30301.000.000.000.000.000.000</v>
      </c>
      <c r="B196" s="312">
        <f>'Main Meals'!B196</f>
        <v>30300</v>
      </c>
      <c r="C196" s="312">
        <f>'Main Meals'!C196</f>
        <v>30301</v>
      </c>
      <c r="D196" s="312" t="str">
        <f>'Main Meals'!D196</f>
        <v xml:space="preserve">Vitality Shot: Energize </v>
      </c>
      <c r="E196" s="311" t="s">
        <v>1577</v>
      </c>
      <c r="F196" s="311" t="s">
        <v>1579</v>
      </c>
      <c r="G196" s="311" t="s">
        <v>1568</v>
      </c>
      <c r="H196" s="311"/>
      <c r="I196" s="311"/>
      <c r="J196" s="311"/>
      <c r="K196" s="311"/>
      <c r="L196" s="311"/>
      <c r="M196" s="311"/>
      <c r="N196" s="311"/>
      <c r="O196" s="311"/>
      <c r="P196" s="311"/>
      <c r="Q196" s="311"/>
      <c r="R196" s="311"/>
      <c r="S196" s="311"/>
      <c r="T196" s="311"/>
      <c r="U196" s="311"/>
      <c r="V196" s="311"/>
      <c r="W196" s="311"/>
      <c r="X196" s="311"/>
      <c r="Y196" s="311"/>
      <c r="Z196" s="311"/>
      <c r="AA196" s="311"/>
      <c r="AB196" s="311"/>
      <c r="AC196" s="311"/>
      <c r="AD196" s="311"/>
      <c r="AE196" s="311"/>
      <c r="AF196" s="311"/>
      <c r="AG196" s="311"/>
      <c r="AH196" s="311"/>
      <c r="AI196" s="311"/>
      <c r="AJ196" s="311"/>
      <c r="AK196" s="311"/>
      <c r="AL196" s="311"/>
      <c r="AM196" s="311"/>
      <c r="AN196" s="311"/>
      <c r="AO196" s="311"/>
      <c r="AP196" s="311"/>
      <c r="AQ196" s="311"/>
      <c r="AR196" s="311"/>
      <c r="AS196" s="311"/>
      <c r="AT196" s="311"/>
      <c r="AU196" s="311"/>
      <c r="AV196" s="311"/>
    </row>
    <row r="197" spans="1:48" s="6" customFormat="1" ht="15.6">
      <c r="A197" s="312" t="str">
        <f>'Main Meals'!A197</f>
        <v>30302.000.000.000.000.000.000</v>
      </c>
      <c r="B197" s="312">
        <f>'Main Meals'!B197</f>
        <v>30300</v>
      </c>
      <c r="C197" s="312">
        <f>'Main Meals'!C197</f>
        <v>30302</v>
      </c>
      <c r="D197" s="312" t="str">
        <f>'Main Meals'!D197</f>
        <v xml:space="preserve">Vitality Shot: Energize (Pair) </v>
      </c>
      <c r="E197" s="311" t="s">
        <v>1577</v>
      </c>
      <c r="F197" s="311" t="s">
        <v>1579</v>
      </c>
      <c r="G197" s="311" t="s">
        <v>1568</v>
      </c>
      <c r="H197" s="311"/>
      <c r="I197" s="311"/>
      <c r="J197" s="311"/>
      <c r="K197" s="311"/>
      <c r="L197" s="311"/>
      <c r="M197" s="311"/>
      <c r="N197" s="311"/>
      <c r="O197" s="311"/>
      <c r="P197" s="311"/>
      <c r="Q197" s="311"/>
      <c r="R197" s="311"/>
      <c r="S197" s="311"/>
      <c r="T197" s="311"/>
      <c r="U197" s="311"/>
      <c r="V197" s="311"/>
      <c r="W197" s="311"/>
      <c r="X197" s="311"/>
      <c r="Y197" s="311"/>
      <c r="Z197" s="311"/>
      <c r="AA197" s="311"/>
      <c r="AB197" s="311"/>
      <c r="AC197" s="311"/>
      <c r="AD197" s="311"/>
      <c r="AE197" s="311"/>
      <c r="AF197" s="311"/>
      <c r="AG197" s="311"/>
      <c r="AH197" s="311"/>
      <c r="AI197" s="311"/>
      <c r="AJ197" s="311"/>
      <c r="AK197" s="311"/>
      <c r="AL197" s="311"/>
      <c r="AM197" s="311"/>
      <c r="AN197" s="311"/>
      <c r="AO197" s="311"/>
      <c r="AP197" s="311"/>
      <c r="AQ197" s="311"/>
      <c r="AR197" s="311"/>
      <c r="AS197" s="311"/>
      <c r="AT197" s="311"/>
      <c r="AU197" s="311"/>
      <c r="AV197" s="311"/>
    </row>
    <row r="198" spans="1:48" s="6" customFormat="1" ht="15.6">
      <c r="A198" s="312" t="str">
        <f>'Main Meals'!A198</f>
        <v>30401.000.000.000.000.000.000</v>
      </c>
      <c r="B198" s="312">
        <f>'Main Meals'!B198</f>
        <v>30400</v>
      </c>
      <c r="C198" s="312">
        <f>'Main Meals'!C198</f>
        <v>30401</v>
      </c>
      <c r="D198" s="312" t="str">
        <f>'Main Meals'!D198</f>
        <v xml:space="preserve">Pumpkin Soup </v>
      </c>
      <c r="E198" s="311" t="s">
        <v>1585</v>
      </c>
      <c r="F198" s="311" t="s">
        <v>137</v>
      </c>
      <c r="G198" s="311" t="s">
        <v>1570</v>
      </c>
      <c r="H198" s="311"/>
      <c r="I198" s="311"/>
      <c r="J198" s="311"/>
      <c r="K198" s="311"/>
      <c r="L198" s="311"/>
      <c r="M198" s="311"/>
      <c r="N198" s="311"/>
      <c r="O198" s="311"/>
      <c r="P198" s="311"/>
      <c r="Q198" s="311"/>
      <c r="R198" s="311"/>
      <c r="S198" s="311"/>
      <c r="T198" s="311"/>
      <c r="U198" s="311"/>
      <c r="V198" s="311"/>
      <c r="W198" s="311"/>
      <c r="X198" s="311"/>
      <c r="Y198" s="311"/>
      <c r="Z198" s="311"/>
      <c r="AA198" s="311"/>
      <c r="AB198" s="311"/>
      <c r="AC198" s="311"/>
      <c r="AD198" s="311"/>
      <c r="AE198" s="311"/>
      <c r="AF198" s="311"/>
      <c r="AG198" s="311"/>
      <c r="AH198" s="311"/>
      <c r="AI198" s="311"/>
      <c r="AJ198" s="311"/>
      <c r="AK198" s="311"/>
      <c r="AL198" s="311"/>
      <c r="AM198" s="311"/>
      <c r="AN198" s="311"/>
      <c r="AO198" s="311"/>
      <c r="AP198" s="311"/>
      <c r="AQ198" s="311"/>
      <c r="AR198" s="311"/>
      <c r="AS198" s="311"/>
      <c r="AT198" s="311"/>
      <c r="AU198" s="311"/>
      <c r="AV198" s="311"/>
    </row>
    <row r="199" spans="1:48" s="6" customFormat="1" ht="15.6">
      <c r="A199" s="312" t="str">
        <f>'Main Meals'!A199</f>
        <v>30501.604.116.000.000.000.000</v>
      </c>
      <c r="B199" s="312">
        <f>'Main Meals'!B199</f>
        <v>30500</v>
      </c>
      <c r="C199" s="312">
        <f>'Main Meals'!C199</f>
        <v>30501</v>
      </c>
      <c r="D199" s="312" t="str">
        <f>'Main Meals'!D199</f>
        <v xml:space="preserve">Thanksgiving Special </v>
      </c>
      <c r="E199" s="311" t="s">
        <v>1564</v>
      </c>
      <c r="F199" s="311" t="s">
        <v>1571</v>
      </c>
      <c r="G199" s="311" t="s">
        <v>1587</v>
      </c>
      <c r="H199" s="311"/>
      <c r="I199" s="311"/>
      <c r="J199" s="311"/>
      <c r="K199" s="311"/>
      <c r="L199" s="311"/>
      <c r="M199" s="311"/>
      <c r="N199" s="311"/>
      <c r="O199" s="311"/>
      <c r="P199" s="311"/>
      <c r="Q199" s="311"/>
      <c r="R199" s="311"/>
      <c r="S199" s="311"/>
      <c r="T199" s="311"/>
      <c r="U199" s="311"/>
      <c r="V199" s="311"/>
      <c r="W199" s="311"/>
      <c r="X199" s="311"/>
      <c r="Y199" s="311"/>
      <c r="Z199" s="311"/>
      <c r="AA199" s="311"/>
      <c r="AB199" s="311"/>
      <c r="AC199" s="311"/>
      <c r="AD199" s="311"/>
      <c r="AE199" s="311"/>
      <c r="AF199" s="311"/>
      <c r="AG199" s="311"/>
      <c r="AH199" s="311"/>
      <c r="AI199" s="311"/>
      <c r="AJ199" s="311"/>
      <c r="AK199" s="311"/>
      <c r="AL199" s="311"/>
      <c r="AM199" s="311"/>
      <c r="AN199" s="311"/>
      <c r="AO199" s="311"/>
      <c r="AP199" s="311"/>
      <c r="AQ199" s="311"/>
      <c r="AR199" s="311"/>
      <c r="AS199" s="311"/>
      <c r="AT199" s="311"/>
      <c r="AU199" s="311"/>
      <c r="AV199" s="311"/>
    </row>
    <row r="200" spans="1:48" s="6" customFormat="1" ht="15.6">
      <c r="A200" s="312" t="str">
        <f>'Main Meals'!A200</f>
        <v>30601.501.606.000.000.000.000</v>
      </c>
      <c r="B200" s="312">
        <f>'Main Meals'!B200</f>
        <v>30600</v>
      </c>
      <c r="C200" s="312">
        <f>'Main Meals'!C200</f>
        <v>30601</v>
      </c>
      <c r="D200" s="312" t="str">
        <f>'Main Meals'!D200</f>
        <v>Tortilla Soup (Chicken)</v>
      </c>
      <c r="E200" s="311" t="s">
        <v>1585</v>
      </c>
      <c r="F200" s="311" t="s">
        <v>137</v>
      </c>
      <c r="G200" s="311" t="s">
        <v>1570</v>
      </c>
      <c r="H200" s="311"/>
      <c r="I200" s="311"/>
      <c r="J200" s="311"/>
      <c r="K200" s="311"/>
      <c r="L200" s="311"/>
      <c r="M200" s="311"/>
      <c r="N200" s="311"/>
      <c r="O200" s="311"/>
      <c r="P200" s="311"/>
      <c r="Q200" s="311"/>
      <c r="R200" s="311"/>
      <c r="S200" s="311"/>
      <c r="T200" s="311"/>
      <c r="U200" s="311"/>
      <c r="V200" s="311"/>
      <c r="W200" s="311"/>
      <c r="X200" s="311"/>
      <c r="Y200" s="311"/>
      <c r="Z200" s="311"/>
      <c r="AA200" s="311"/>
      <c r="AB200" s="311"/>
      <c r="AC200" s="311"/>
      <c r="AD200" s="311"/>
      <c r="AE200" s="311"/>
      <c r="AF200" s="311"/>
      <c r="AG200" s="311"/>
      <c r="AH200" s="311"/>
      <c r="AI200" s="311"/>
      <c r="AJ200" s="311"/>
      <c r="AK200" s="311"/>
      <c r="AL200" s="311"/>
      <c r="AM200" s="311"/>
      <c r="AN200" s="311"/>
      <c r="AO200" s="311"/>
      <c r="AP200" s="311"/>
      <c r="AQ200" s="311"/>
      <c r="AR200" s="311"/>
      <c r="AS200" s="311"/>
      <c r="AT200" s="311"/>
      <c r="AU200" s="311"/>
      <c r="AV200" s="311"/>
    </row>
    <row r="201" spans="1:48" s="6" customFormat="1" ht="15.6">
      <c r="A201" s="312" t="str">
        <f>'Main Meals'!A201</f>
        <v>30602.501.606.000.000.000.000</v>
      </c>
      <c r="B201" s="312">
        <f>'Main Meals'!B201</f>
        <v>30600</v>
      </c>
      <c r="C201" s="312">
        <f>'Main Meals'!C201</f>
        <v>30602</v>
      </c>
      <c r="D201" s="312" t="str">
        <f>'Main Meals'!D201</f>
        <v>Tortilla Soup (Vegetable)</v>
      </c>
      <c r="E201" s="311" t="s">
        <v>1585</v>
      </c>
      <c r="F201" s="311" t="s">
        <v>137</v>
      </c>
      <c r="G201" s="311" t="s">
        <v>1570</v>
      </c>
      <c r="H201" s="311"/>
      <c r="I201" s="311"/>
      <c r="J201" s="311"/>
      <c r="K201" s="311"/>
      <c r="L201" s="311"/>
      <c r="M201" s="311"/>
      <c r="N201" s="311"/>
      <c r="O201" s="311"/>
      <c r="P201" s="311"/>
      <c r="Q201" s="311"/>
      <c r="R201" s="311"/>
      <c r="S201" s="311"/>
      <c r="T201" s="311"/>
      <c r="U201" s="311"/>
      <c r="V201" s="311"/>
      <c r="W201" s="311"/>
      <c r="X201" s="311"/>
      <c r="Y201" s="311"/>
      <c r="Z201" s="311"/>
      <c r="AA201" s="311"/>
      <c r="AB201" s="311"/>
      <c r="AC201" s="311"/>
      <c r="AD201" s="311"/>
      <c r="AE201" s="311"/>
      <c r="AF201" s="311"/>
      <c r="AG201" s="311"/>
      <c r="AH201" s="311"/>
      <c r="AI201" s="311"/>
      <c r="AJ201" s="311"/>
      <c r="AK201" s="311"/>
      <c r="AL201" s="311"/>
      <c r="AM201" s="311"/>
      <c r="AN201" s="311"/>
      <c r="AO201" s="311"/>
      <c r="AP201" s="311"/>
      <c r="AQ201" s="311"/>
      <c r="AR201" s="311"/>
      <c r="AS201" s="311"/>
      <c r="AT201" s="311"/>
      <c r="AU201" s="311"/>
      <c r="AV201" s="311"/>
    </row>
    <row r="202" spans="1:48" s="6" customFormat="1" ht="15.6">
      <c r="A202" s="312" t="str">
        <f>'Main Meals'!A202</f>
        <v>30701.000.000.000.000.000.000</v>
      </c>
      <c r="B202" s="312">
        <f>'Main Meals'!B202</f>
        <v>30700</v>
      </c>
      <c r="C202" s="312">
        <f>'Main Meals'!C202</f>
        <v>30701</v>
      </c>
      <c r="D202" s="312" t="str">
        <f>'Main Meals'!D202</f>
        <v>Grilled Chicken Penne (Chicken)</v>
      </c>
      <c r="E202" s="311" t="s">
        <v>1564</v>
      </c>
      <c r="F202" s="311" t="s">
        <v>1566</v>
      </c>
      <c r="G202" s="311" t="s">
        <v>1570</v>
      </c>
      <c r="H202" s="311"/>
      <c r="I202" s="311"/>
      <c r="J202" s="311"/>
      <c r="K202" s="311"/>
      <c r="L202" s="311"/>
      <c r="M202" s="311"/>
      <c r="N202" s="311"/>
      <c r="O202" s="311"/>
      <c r="P202" s="311"/>
      <c r="Q202" s="311"/>
      <c r="R202" s="311"/>
      <c r="S202" s="311"/>
      <c r="T202" s="311"/>
      <c r="U202" s="311"/>
      <c r="V202" s="311"/>
      <c r="W202" s="311"/>
      <c r="X202" s="311"/>
      <c r="Y202" s="311"/>
      <c r="Z202" s="311"/>
      <c r="AA202" s="311"/>
      <c r="AB202" s="311"/>
      <c r="AC202" s="311"/>
      <c r="AD202" s="311"/>
      <c r="AE202" s="311"/>
      <c r="AF202" s="311"/>
      <c r="AG202" s="311"/>
      <c r="AH202" s="311"/>
      <c r="AI202" s="311"/>
      <c r="AJ202" s="311"/>
      <c r="AK202" s="311"/>
      <c r="AL202" s="311"/>
      <c r="AM202" s="311"/>
      <c r="AN202" s="311"/>
      <c r="AO202" s="311"/>
      <c r="AP202" s="311"/>
      <c r="AQ202" s="311"/>
      <c r="AR202" s="311"/>
      <c r="AS202" s="311"/>
      <c r="AT202" s="311"/>
      <c r="AU202" s="311"/>
      <c r="AV202" s="311"/>
    </row>
    <row r="203" spans="1:48" s="1" customFormat="1" ht="15.6">
      <c r="A203" s="312" t="str">
        <f>'Main Meals'!A203</f>
        <v>30801.000.000.000.000.504.000</v>
      </c>
      <c r="B203" s="312">
        <f>'Main Meals'!B203</f>
        <v>30800</v>
      </c>
      <c r="C203" s="312">
        <f>'Main Meals'!C203</f>
        <v>30801</v>
      </c>
      <c r="D203" s="312" t="str">
        <f>'Main Meals'!D203</f>
        <v xml:space="preserve">Turkey Meatballs with Penne, Broccoli and Basil Pomodoro Sauce </v>
      </c>
      <c r="E203" s="311" t="s">
        <v>1564</v>
      </c>
      <c r="F203" s="311" t="s">
        <v>1566</v>
      </c>
      <c r="G203" s="311" t="s">
        <v>1570</v>
      </c>
      <c r="H203" s="311"/>
      <c r="I203" s="311"/>
      <c r="J203" s="311"/>
      <c r="K203" s="311"/>
      <c r="L203" s="311"/>
      <c r="M203" s="311"/>
      <c r="N203" s="311"/>
      <c r="O203" s="311"/>
      <c r="P203" s="311"/>
      <c r="Q203" s="311"/>
      <c r="R203" s="311"/>
      <c r="S203" s="311"/>
      <c r="T203" s="311"/>
      <c r="U203" s="311"/>
      <c r="V203" s="311"/>
      <c r="W203" s="311"/>
      <c r="X203" s="311"/>
      <c r="Y203" s="311"/>
      <c r="Z203" s="311"/>
      <c r="AA203" s="311"/>
      <c r="AB203" s="311"/>
      <c r="AC203" s="311"/>
      <c r="AD203" s="311"/>
      <c r="AE203" s="311"/>
      <c r="AF203" s="311"/>
      <c r="AG203" s="311"/>
      <c r="AH203" s="311"/>
      <c r="AI203" s="311"/>
      <c r="AJ203" s="311"/>
      <c r="AK203" s="311"/>
      <c r="AL203" s="311"/>
      <c r="AM203" s="311"/>
      <c r="AN203" s="311"/>
      <c r="AO203" s="311"/>
      <c r="AP203" s="311"/>
      <c r="AQ203" s="311"/>
      <c r="AR203" s="311"/>
      <c r="AS203" s="311"/>
      <c r="AT203" s="311"/>
      <c r="AU203" s="311"/>
      <c r="AV203" s="311"/>
    </row>
    <row r="204" spans="1:48" s="1" customFormat="1" ht="15.6">
      <c r="A204" s="312" t="str">
        <f>'Main Meals'!A204</f>
        <v>30901.000.000.000.000.000.000</v>
      </c>
      <c r="B204" s="312">
        <f>'Main Meals'!B204</f>
        <v>30900</v>
      </c>
      <c r="C204" s="312">
        <f>'Main Meals'!C204</f>
        <v>30901</v>
      </c>
      <c r="D204" s="312" t="str">
        <f>'Main Meals'!D204</f>
        <v xml:space="preserve">Salmon with Dill </v>
      </c>
      <c r="E204" s="311" t="s">
        <v>1580</v>
      </c>
      <c r="F204" s="311"/>
      <c r="G204" s="311"/>
      <c r="H204" s="311"/>
      <c r="I204" s="311"/>
      <c r="J204" s="311"/>
      <c r="K204" s="311"/>
      <c r="L204" s="311"/>
      <c r="M204" s="311"/>
      <c r="N204" s="311"/>
      <c r="O204" s="311"/>
      <c r="P204" s="311"/>
      <c r="Q204" s="311"/>
      <c r="R204" s="311"/>
      <c r="S204" s="311"/>
      <c r="T204" s="311"/>
      <c r="U204" s="311"/>
      <c r="V204" s="311"/>
      <c r="W204" s="311"/>
      <c r="X204" s="311"/>
      <c r="Y204" s="311"/>
      <c r="Z204" s="311"/>
      <c r="AA204" s="311"/>
      <c r="AB204" s="311"/>
      <c r="AC204" s="311"/>
      <c r="AD204" s="311"/>
      <c r="AE204" s="311"/>
      <c r="AF204" s="311"/>
      <c r="AG204" s="311"/>
      <c r="AH204" s="311"/>
      <c r="AI204" s="311"/>
      <c r="AJ204" s="311"/>
      <c r="AK204" s="311"/>
      <c r="AL204" s="311"/>
      <c r="AM204" s="311"/>
      <c r="AN204" s="311"/>
      <c r="AO204" s="311"/>
      <c r="AP204" s="311"/>
      <c r="AQ204" s="311"/>
      <c r="AR204" s="311"/>
      <c r="AS204" s="311"/>
      <c r="AT204" s="311"/>
      <c r="AU204" s="311"/>
      <c r="AV204" s="311"/>
    </row>
    <row r="205" spans="1:48" s="1" customFormat="1" ht="15.6">
      <c r="A205" s="312" t="str">
        <f>'Main Meals'!A205</f>
        <v>40001.122.000.000.000.000.000</v>
      </c>
      <c r="B205" s="312">
        <f>'Main Meals'!B205</f>
        <v>40000</v>
      </c>
      <c r="C205" s="312">
        <f>'Main Meals'!C205</f>
        <v>40001</v>
      </c>
      <c r="D205" s="312" t="str">
        <f>'Main Meals'!D205</f>
        <v xml:space="preserve">Soba Noodle Salad </v>
      </c>
      <c r="E205" s="311" t="s">
        <v>1590</v>
      </c>
      <c r="F205" s="311" t="s">
        <v>137</v>
      </c>
      <c r="G205" s="311" t="s">
        <v>1570</v>
      </c>
      <c r="H205" s="311"/>
      <c r="I205" s="311"/>
      <c r="J205" s="311"/>
      <c r="K205" s="311"/>
      <c r="L205" s="311"/>
      <c r="M205" s="311"/>
      <c r="N205" s="311"/>
      <c r="O205" s="311"/>
      <c r="P205" s="311"/>
      <c r="Q205" s="311"/>
      <c r="R205" s="311"/>
      <c r="S205" s="311"/>
      <c r="T205" s="311"/>
      <c r="U205" s="311"/>
      <c r="V205" s="311"/>
      <c r="W205" s="311"/>
      <c r="X205" s="311"/>
      <c r="Y205" s="311"/>
      <c r="Z205" s="311"/>
      <c r="AA205" s="311"/>
      <c r="AB205" s="311"/>
      <c r="AC205" s="311"/>
      <c r="AD205" s="311"/>
      <c r="AE205" s="311"/>
      <c r="AF205" s="311"/>
      <c r="AG205" s="311"/>
      <c r="AH205" s="311"/>
      <c r="AI205" s="311"/>
      <c r="AJ205" s="311"/>
      <c r="AK205" s="311"/>
      <c r="AL205" s="311"/>
      <c r="AM205" s="311"/>
      <c r="AN205" s="311"/>
      <c r="AO205" s="311"/>
      <c r="AP205" s="311"/>
      <c r="AQ205" s="311"/>
      <c r="AR205" s="311"/>
      <c r="AS205" s="311"/>
      <c r="AT205" s="311"/>
      <c r="AU205" s="311"/>
      <c r="AV205" s="311"/>
    </row>
    <row r="206" spans="1:48" s="1" customFormat="1" ht="15.6">
      <c r="A206" s="312" t="str">
        <f>'Main Meals'!A206</f>
        <v>40101.109.000.000.000.000.000</v>
      </c>
      <c r="B206" s="312">
        <f>'Main Meals'!B206</f>
        <v>40100</v>
      </c>
      <c r="C206" s="312">
        <f>'Main Meals'!C206</f>
        <v>40101</v>
      </c>
      <c r="D206" s="312" t="str">
        <f>'Main Meals'!D206</f>
        <v xml:space="preserve">Atlantic Cod with Teriyaki Sauce, Baby Bok Choy &amp; Rice </v>
      </c>
      <c r="E206" s="311" t="s">
        <v>1564</v>
      </c>
      <c r="F206" s="311" t="s">
        <v>1565</v>
      </c>
      <c r="G206" s="311" t="s">
        <v>1568</v>
      </c>
      <c r="H206" s="311"/>
      <c r="I206" s="311"/>
      <c r="J206" s="311"/>
      <c r="K206" s="311"/>
      <c r="L206" s="311"/>
      <c r="M206" s="311"/>
      <c r="N206" s="311"/>
      <c r="O206" s="311"/>
      <c r="P206" s="311"/>
      <c r="Q206" s="311"/>
      <c r="R206" s="311"/>
      <c r="S206" s="311"/>
      <c r="T206" s="311"/>
      <c r="U206" s="311"/>
      <c r="V206" s="311"/>
      <c r="W206" s="311"/>
      <c r="X206" s="311"/>
      <c r="Y206" s="311"/>
      <c r="Z206" s="311"/>
      <c r="AA206" s="311"/>
      <c r="AB206" s="311"/>
      <c r="AC206" s="311"/>
      <c r="AD206" s="311"/>
      <c r="AE206" s="311"/>
      <c r="AF206" s="311"/>
      <c r="AG206" s="311"/>
      <c r="AH206" s="311"/>
      <c r="AI206" s="311"/>
      <c r="AJ206" s="311"/>
      <c r="AK206" s="311"/>
      <c r="AL206" s="311"/>
      <c r="AM206" s="311"/>
      <c r="AN206" s="311"/>
      <c r="AO206" s="311"/>
      <c r="AP206" s="311"/>
      <c r="AQ206" s="311"/>
      <c r="AR206" s="311"/>
      <c r="AS206" s="311"/>
      <c r="AT206" s="311"/>
      <c r="AU206" s="311"/>
      <c r="AV206" s="311"/>
    </row>
    <row r="207" spans="1:48" s="1" customFormat="1" ht="15.6">
      <c r="A207" s="312" t="str">
        <f>'Main Meals'!A207</f>
        <v>40201.000.000.000.000.000.000</v>
      </c>
      <c r="B207" s="312">
        <f>'Main Meals'!B207</f>
        <v>40200</v>
      </c>
      <c r="C207" s="312">
        <f>'Main Meals'!C207</f>
        <v>40201</v>
      </c>
      <c r="D207" s="312" t="str">
        <f>'Main Meals'!D207</f>
        <v xml:space="preserve">Roasted Shrimp </v>
      </c>
      <c r="E207" s="311" t="s">
        <v>1580</v>
      </c>
      <c r="F207" s="311"/>
      <c r="G207" s="311"/>
      <c r="H207" s="311"/>
      <c r="I207" s="311"/>
      <c r="J207" s="311"/>
      <c r="K207" s="311"/>
      <c r="L207" s="311"/>
      <c r="M207" s="311"/>
      <c r="N207" s="311"/>
      <c r="O207" s="311"/>
      <c r="P207" s="311"/>
      <c r="Q207" s="311"/>
      <c r="R207" s="311"/>
      <c r="S207" s="311"/>
      <c r="T207" s="311"/>
      <c r="U207" s="311"/>
      <c r="V207" s="311"/>
      <c r="W207" s="311"/>
      <c r="X207" s="311"/>
      <c r="Y207" s="311"/>
      <c r="Z207" s="311"/>
      <c r="AA207" s="311"/>
      <c r="AB207" s="311"/>
      <c r="AC207" s="311"/>
      <c r="AD207" s="311"/>
      <c r="AE207" s="311"/>
      <c r="AF207" s="311"/>
      <c r="AG207" s="311"/>
      <c r="AH207" s="311"/>
      <c r="AI207" s="311"/>
      <c r="AJ207" s="311"/>
      <c r="AK207" s="311"/>
      <c r="AL207" s="311"/>
      <c r="AM207" s="311"/>
      <c r="AN207" s="311"/>
      <c r="AO207" s="311"/>
      <c r="AP207" s="311"/>
      <c r="AQ207" s="311"/>
      <c r="AR207" s="311"/>
      <c r="AS207" s="311"/>
      <c r="AT207" s="311"/>
      <c r="AU207" s="311"/>
      <c r="AV207" s="311"/>
    </row>
    <row r="208" spans="1:48" s="1" customFormat="1" ht="15.6">
      <c r="A208" s="312" t="str">
        <f>'Main Meals'!A208</f>
        <v>40301.000.000.000.000.000.000</v>
      </c>
      <c r="B208" s="312">
        <f>'Main Meals'!B208</f>
        <v>40300</v>
      </c>
      <c r="C208" s="312">
        <f>'Main Meals'!C208</f>
        <v>40301</v>
      </c>
      <c r="D208" s="312" t="str">
        <f>'Main Meals'!D208</f>
        <v xml:space="preserve">Minestrone Soup </v>
      </c>
      <c r="E208" s="311" t="s">
        <v>1585</v>
      </c>
      <c r="F208" s="311" t="s">
        <v>137</v>
      </c>
      <c r="G208" s="311" t="s">
        <v>1570</v>
      </c>
      <c r="H208" s="311"/>
      <c r="I208" s="311"/>
      <c r="J208" s="311"/>
      <c r="K208" s="311"/>
      <c r="L208" s="311"/>
      <c r="M208" s="311"/>
      <c r="N208" s="311"/>
      <c r="O208" s="311"/>
      <c r="P208" s="311"/>
      <c r="Q208" s="311"/>
      <c r="R208" s="311"/>
      <c r="S208" s="311"/>
      <c r="T208" s="311"/>
      <c r="U208" s="311"/>
      <c r="V208" s="311"/>
      <c r="W208" s="311"/>
      <c r="X208" s="311"/>
      <c r="Y208" s="311"/>
      <c r="Z208" s="311"/>
      <c r="AA208" s="311"/>
      <c r="AB208" s="311"/>
      <c r="AC208" s="311"/>
      <c r="AD208" s="311"/>
      <c r="AE208" s="311"/>
      <c r="AF208" s="311"/>
      <c r="AG208" s="311"/>
      <c r="AH208" s="311"/>
      <c r="AI208" s="311"/>
      <c r="AJ208" s="311"/>
      <c r="AK208" s="311"/>
      <c r="AL208" s="311"/>
      <c r="AM208" s="311"/>
      <c r="AN208" s="311"/>
      <c r="AO208" s="311"/>
      <c r="AP208" s="311"/>
      <c r="AQ208" s="311"/>
      <c r="AR208" s="311"/>
      <c r="AS208" s="311"/>
      <c r="AT208" s="311"/>
      <c r="AU208" s="311"/>
      <c r="AV208" s="311"/>
    </row>
    <row r="209" spans="1:48" s="1" customFormat="1" ht="15.6">
      <c r="A209" s="312" t="str">
        <f>'Main Meals'!A209</f>
        <v>3305.000.204.000.000.000.000</v>
      </c>
      <c r="B209" s="312">
        <f>'Main Meals'!B209</f>
        <v>3300</v>
      </c>
      <c r="C209" s="312">
        <f>'Main Meals'!C209</f>
        <v>3305</v>
      </c>
      <c r="D209" s="312" t="str">
        <f>'Main Meals'!D209</f>
        <v>Thai Green Curry  (Chicken)</v>
      </c>
      <c r="E209" s="311" t="s">
        <v>1564</v>
      </c>
      <c r="F209" s="311" t="s">
        <v>1565</v>
      </c>
      <c r="G209" s="311" t="s">
        <v>1568</v>
      </c>
      <c r="H209" s="311"/>
      <c r="I209" s="311"/>
      <c r="J209" s="311"/>
      <c r="K209" s="311"/>
      <c r="L209" s="311"/>
      <c r="M209" s="311"/>
      <c r="N209" s="311"/>
      <c r="O209" s="311"/>
      <c r="P209" s="311"/>
      <c r="Q209" s="311"/>
      <c r="R209" s="311"/>
      <c r="S209" s="311"/>
      <c r="T209" s="311"/>
      <c r="U209" s="311"/>
      <c r="V209" s="311"/>
      <c r="W209" s="311"/>
      <c r="X209" s="311"/>
      <c r="Y209" s="311"/>
      <c r="Z209" s="311"/>
      <c r="AA209" s="311"/>
      <c r="AB209" s="311"/>
      <c r="AC209" s="311"/>
      <c r="AD209" s="311"/>
      <c r="AE209" s="311"/>
      <c r="AF209" s="311"/>
      <c r="AG209" s="311"/>
      <c r="AH209" s="311"/>
      <c r="AI209" s="311"/>
      <c r="AJ209" s="311"/>
      <c r="AK209" s="311"/>
      <c r="AL209" s="311"/>
      <c r="AM209" s="311"/>
      <c r="AN209" s="311"/>
      <c r="AO209" s="311"/>
      <c r="AP209" s="311"/>
      <c r="AQ209" s="311"/>
      <c r="AR209" s="311"/>
      <c r="AS209" s="311"/>
      <c r="AT209" s="311"/>
      <c r="AU209" s="311"/>
      <c r="AV209" s="311"/>
    </row>
    <row r="210" spans="1:48" s="1" customFormat="1" ht="15.6">
      <c r="A210" s="312" t="str">
        <f>'Main Meals'!A210</f>
        <v>3306.000.204.000.000.000.000</v>
      </c>
      <c r="B210" s="312">
        <f>'Main Meals'!B210</f>
        <v>3300</v>
      </c>
      <c r="C210" s="312">
        <f>'Main Meals'!C210</f>
        <v>3306</v>
      </c>
      <c r="D210" s="312" t="str">
        <f>'Main Meals'!D210</f>
        <v>Thai Green Curry  (Shrimp)</v>
      </c>
      <c r="E210" s="311" t="s">
        <v>1564</v>
      </c>
      <c r="F210" s="311" t="s">
        <v>1565</v>
      </c>
      <c r="G210" s="311" t="s">
        <v>1568</v>
      </c>
      <c r="H210" s="311"/>
      <c r="I210" s="311"/>
      <c r="J210" s="311"/>
      <c r="K210" s="311"/>
      <c r="L210" s="311"/>
      <c r="M210" s="311"/>
      <c r="N210" s="311"/>
      <c r="O210" s="311"/>
      <c r="P210" s="311"/>
      <c r="Q210" s="311"/>
      <c r="R210" s="311"/>
      <c r="S210" s="311"/>
      <c r="T210" s="311"/>
      <c r="U210" s="311"/>
      <c r="V210" s="311"/>
      <c r="W210" s="311"/>
      <c r="X210" s="311"/>
      <c r="Y210" s="311"/>
      <c r="Z210" s="311"/>
      <c r="AA210" s="311"/>
      <c r="AB210" s="311"/>
      <c r="AC210" s="311"/>
      <c r="AD210" s="311"/>
      <c r="AE210" s="311"/>
      <c r="AF210" s="311"/>
      <c r="AG210" s="311"/>
      <c r="AH210" s="311"/>
      <c r="AI210" s="311"/>
      <c r="AJ210" s="311"/>
      <c r="AK210" s="311"/>
      <c r="AL210" s="311"/>
      <c r="AM210" s="311"/>
      <c r="AN210" s="311"/>
      <c r="AO210" s="311"/>
      <c r="AP210" s="311"/>
      <c r="AQ210" s="311"/>
      <c r="AR210" s="311"/>
      <c r="AS210" s="311"/>
      <c r="AT210" s="311"/>
      <c r="AU210" s="311"/>
      <c r="AV210" s="311"/>
    </row>
    <row r="211" spans="1:48" s="1" customFormat="1" ht="15.6">
      <c r="A211" s="312" t="str">
        <f>'Main Meals'!A211</f>
        <v>3307.000.204.000.000.000.000</v>
      </c>
      <c r="B211" s="312">
        <f>'Main Meals'!B211</f>
        <v>3300</v>
      </c>
      <c r="C211" s="312">
        <f>'Main Meals'!C211</f>
        <v>3307</v>
      </c>
      <c r="D211" s="312" t="str">
        <f>'Main Meals'!D211</f>
        <v>Thai Green Curry  (Tofu)</v>
      </c>
      <c r="E211" s="311" t="s">
        <v>1564</v>
      </c>
      <c r="F211" s="311" t="s">
        <v>1565</v>
      </c>
      <c r="G211" s="311" t="s">
        <v>1568</v>
      </c>
      <c r="H211" s="311"/>
      <c r="I211" s="311"/>
      <c r="J211" s="311"/>
      <c r="K211" s="311"/>
      <c r="L211" s="311"/>
      <c r="M211" s="311"/>
      <c r="N211" s="311"/>
      <c r="O211" s="311"/>
      <c r="P211" s="311"/>
      <c r="Q211" s="311"/>
      <c r="R211" s="311"/>
      <c r="S211" s="311"/>
      <c r="T211" s="311"/>
      <c r="U211" s="311"/>
      <c r="V211" s="311"/>
      <c r="W211" s="311"/>
      <c r="X211" s="311"/>
      <c r="Y211" s="311"/>
      <c r="Z211" s="311"/>
      <c r="AA211" s="311"/>
      <c r="AB211" s="311"/>
      <c r="AC211" s="311"/>
      <c r="AD211" s="311"/>
      <c r="AE211" s="311"/>
      <c r="AF211" s="311"/>
      <c r="AG211" s="311"/>
      <c r="AH211" s="311"/>
      <c r="AI211" s="311"/>
      <c r="AJ211" s="311"/>
      <c r="AK211" s="311"/>
      <c r="AL211" s="311"/>
      <c r="AM211" s="311"/>
      <c r="AN211" s="311"/>
      <c r="AO211" s="311"/>
      <c r="AP211" s="311"/>
      <c r="AQ211" s="311"/>
      <c r="AR211" s="311"/>
      <c r="AS211" s="311"/>
      <c r="AT211" s="311"/>
      <c r="AU211" s="311"/>
      <c r="AV211" s="311"/>
    </row>
    <row r="212" spans="1:48" s="1" customFormat="1" ht="15.6">
      <c r="A212" s="312" t="str">
        <f>'Main Meals'!A212</f>
        <v>2704.000.000.000.000.000.000</v>
      </c>
      <c r="B212" s="312">
        <f>'Main Meals'!B212</f>
        <v>2700</v>
      </c>
      <c r="C212" s="312">
        <f>'Main Meals'!C212</f>
        <v>2704</v>
      </c>
      <c r="D212" s="312" t="str">
        <f>'Main Meals'!D212</f>
        <v>Moroccan Tajine (Chicken)</v>
      </c>
      <c r="E212" s="311" t="s">
        <v>1564</v>
      </c>
      <c r="F212" s="311" t="s">
        <v>1565</v>
      </c>
      <c r="G212" s="311" t="s">
        <v>1570</v>
      </c>
      <c r="H212" s="311"/>
      <c r="I212" s="311"/>
      <c r="J212" s="311"/>
      <c r="K212" s="311"/>
      <c r="L212" s="311"/>
      <c r="M212" s="311"/>
      <c r="N212" s="311"/>
      <c r="O212" s="311"/>
      <c r="P212" s="311"/>
      <c r="Q212" s="311"/>
      <c r="R212" s="311"/>
      <c r="S212" s="311"/>
      <c r="T212" s="311"/>
      <c r="U212" s="311"/>
      <c r="V212" s="311"/>
      <c r="W212" s="311"/>
      <c r="X212" s="311"/>
      <c r="Y212" s="311"/>
      <c r="Z212" s="311"/>
      <c r="AA212" s="311"/>
      <c r="AB212" s="311"/>
      <c r="AC212" s="311"/>
      <c r="AD212" s="311"/>
      <c r="AE212" s="311"/>
      <c r="AF212" s="311"/>
      <c r="AG212" s="311"/>
      <c r="AH212" s="311"/>
      <c r="AI212" s="311"/>
      <c r="AJ212" s="311"/>
      <c r="AK212" s="311"/>
      <c r="AL212" s="311"/>
      <c r="AM212" s="311"/>
      <c r="AN212" s="311"/>
      <c r="AO212" s="311"/>
      <c r="AP212" s="311"/>
      <c r="AQ212" s="311"/>
      <c r="AR212" s="311"/>
      <c r="AS212" s="311"/>
      <c r="AT212" s="311"/>
      <c r="AU212" s="311"/>
      <c r="AV212" s="311"/>
    </row>
    <row r="213" spans="1:48" s="1" customFormat="1" ht="15.6">
      <c r="A213" s="312" t="str">
        <f>'Main Meals'!A213</f>
        <v>2705.000.000.000.000.000.000</v>
      </c>
      <c r="B213" s="312">
        <f>'Main Meals'!B213</f>
        <v>2700</v>
      </c>
      <c r="C213" s="312">
        <f>'Main Meals'!C213</f>
        <v>2705</v>
      </c>
      <c r="D213" s="312" t="str">
        <f>'Main Meals'!D213</f>
        <v>Moroccan Tajine (Lamb)</v>
      </c>
      <c r="E213" s="311" t="s">
        <v>1564</v>
      </c>
      <c r="F213" s="311" t="s">
        <v>1565</v>
      </c>
      <c r="G213" s="311" t="s">
        <v>1570</v>
      </c>
      <c r="H213" s="311"/>
      <c r="I213" s="311"/>
      <c r="J213" s="311"/>
      <c r="K213" s="311"/>
      <c r="L213" s="311"/>
      <c r="M213" s="311"/>
      <c r="N213" s="311"/>
      <c r="O213" s="311"/>
      <c r="P213" s="311"/>
      <c r="Q213" s="311"/>
      <c r="R213" s="311"/>
      <c r="S213" s="311"/>
      <c r="T213" s="311"/>
      <c r="U213" s="311"/>
      <c r="V213" s="311"/>
      <c r="W213" s="311"/>
      <c r="X213" s="311"/>
      <c r="Y213" s="311"/>
      <c r="Z213" s="311"/>
      <c r="AA213" s="311"/>
      <c r="AB213" s="311"/>
      <c r="AC213" s="311"/>
      <c r="AD213" s="311"/>
      <c r="AE213" s="311"/>
      <c r="AF213" s="311"/>
      <c r="AG213" s="311"/>
      <c r="AH213" s="311"/>
      <c r="AI213" s="311"/>
      <c r="AJ213" s="311"/>
      <c r="AK213" s="311"/>
      <c r="AL213" s="311"/>
      <c r="AM213" s="311"/>
      <c r="AN213" s="311"/>
      <c r="AO213" s="311"/>
      <c r="AP213" s="311"/>
      <c r="AQ213" s="311"/>
      <c r="AR213" s="311"/>
      <c r="AS213" s="311"/>
      <c r="AT213" s="311"/>
      <c r="AU213" s="311"/>
      <c r="AV213" s="311"/>
    </row>
    <row r="214" spans="1:48" s="1" customFormat="1" ht="15.6">
      <c r="A214" s="312" t="str">
        <f>'Main Meals'!A214</f>
        <v>2706.000.000.000.000.000.000</v>
      </c>
      <c r="B214" s="312">
        <f>'Main Meals'!B214</f>
        <v>2700</v>
      </c>
      <c r="C214" s="312">
        <f>'Main Meals'!C214</f>
        <v>2706</v>
      </c>
      <c r="D214" s="312" t="str">
        <f>'Main Meals'!D214</f>
        <v>Moroccan Tajine (Tofu)</v>
      </c>
      <c r="E214" s="311" t="s">
        <v>1564</v>
      </c>
      <c r="F214" s="311" t="s">
        <v>1565</v>
      </c>
      <c r="G214" s="311" t="s">
        <v>1570</v>
      </c>
      <c r="H214" s="311"/>
      <c r="I214" s="311"/>
      <c r="J214" s="311"/>
      <c r="K214" s="311"/>
      <c r="L214" s="311"/>
      <c r="M214" s="311"/>
      <c r="N214" s="311"/>
      <c r="O214" s="311"/>
      <c r="P214" s="311"/>
      <c r="Q214" s="311"/>
      <c r="R214" s="311"/>
      <c r="S214" s="311"/>
      <c r="T214" s="311"/>
      <c r="U214" s="311"/>
      <c r="V214" s="311"/>
      <c r="W214" s="311"/>
      <c r="X214" s="311"/>
      <c r="Y214" s="311"/>
      <c r="Z214" s="311"/>
      <c r="AA214" s="311"/>
      <c r="AB214" s="311"/>
      <c r="AC214" s="311"/>
      <c r="AD214" s="311"/>
      <c r="AE214" s="311"/>
      <c r="AF214" s="311"/>
      <c r="AG214" s="311"/>
      <c r="AH214" s="311"/>
      <c r="AI214" s="311"/>
      <c r="AJ214" s="311"/>
      <c r="AK214" s="311"/>
      <c r="AL214" s="311"/>
      <c r="AM214" s="311"/>
      <c r="AN214" s="311"/>
      <c r="AO214" s="311"/>
      <c r="AP214" s="311"/>
      <c r="AQ214" s="311"/>
      <c r="AR214" s="311"/>
      <c r="AS214" s="311"/>
      <c r="AT214" s="311"/>
      <c r="AU214" s="311"/>
      <c r="AV214" s="311"/>
    </row>
    <row r="215" spans="1:48" s="1" customFormat="1" ht="15.6">
      <c r="A215" s="312" t="str">
        <f>'Main Meals'!A215</f>
        <v>40401.000.000.000.000.000.000</v>
      </c>
      <c r="B215" s="312">
        <f>'Main Meals'!B215</f>
        <v>40400</v>
      </c>
      <c r="C215" s="312">
        <f>'Main Meals'!C215</f>
        <v>40401</v>
      </c>
      <c r="D215" s="312" t="str">
        <f>'Main Meals'!D215</f>
        <v xml:space="preserve">Spinach &amp; Kale Soup </v>
      </c>
      <c r="E215" s="311" t="s">
        <v>1585</v>
      </c>
      <c r="F215" s="311" t="s">
        <v>137</v>
      </c>
      <c r="G215" s="311" t="s">
        <v>1570</v>
      </c>
      <c r="H215" s="311"/>
      <c r="I215" s="311"/>
      <c r="J215" s="311"/>
      <c r="K215" s="311"/>
      <c r="L215" s="311"/>
      <c r="M215" s="311"/>
      <c r="N215" s="311"/>
      <c r="O215" s="311"/>
      <c r="P215" s="311"/>
      <c r="Q215" s="311"/>
      <c r="R215" s="311"/>
      <c r="S215" s="311"/>
      <c r="T215" s="311"/>
      <c r="U215" s="311"/>
      <c r="V215" s="311"/>
      <c r="W215" s="311"/>
      <c r="X215" s="311"/>
      <c r="Y215" s="311"/>
      <c r="Z215" s="311"/>
      <c r="AA215" s="311"/>
      <c r="AB215" s="311"/>
      <c r="AC215" s="311"/>
      <c r="AD215" s="311"/>
      <c r="AE215" s="311"/>
      <c r="AF215" s="311"/>
      <c r="AG215" s="311"/>
      <c r="AH215" s="311"/>
      <c r="AI215" s="311"/>
      <c r="AJ215" s="311"/>
      <c r="AK215" s="311"/>
      <c r="AL215" s="311"/>
      <c r="AM215" s="311"/>
      <c r="AN215" s="311"/>
      <c r="AO215" s="311"/>
      <c r="AP215" s="311"/>
      <c r="AQ215" s="311"/>
      <c r="AR215" s="311"/>
      <c r="AS215" s="311"/>
      <c r="AT215" s="311"/>
      <c r="AU215" s="311"/>
      <c r="AV215" s="311"/>
    </row>
    <row r="216" spans="1:48" s="1" customFormat="1" ht="15.6">
      <c r="A216" s="312" t="str">
        <f>'Main Meals'!A216</f>
        <v>40501.604.000.000.000.000.000</v>
      </c>
      <c r="B216" s="312">
        <f>'Main Meals'!B216</f>
        <v>40500</v>
      </c>
      <c r="C216" s="312">
        <f>'Main Meals'!C216</f>
        <v>40501</v>
      </c>
      <c r="D216" s="312" t="str">
        <f>'Main Meals'!D216</f>
        <v>Roasted Turkey Dinner (Turkey)</v>
      </c>
      <c r="E216" s="311" t="s">
        <v>1564</v>
      </c>
      <c r="F216" s="311" t="s">
        <v>1571</v>
      </c>
      <c r="G216" s="311" t="s">
        <v>1568</v>
      </c>
      <c r="H216" s="311"/>
      <c r="I216" s="311"/>
      <c r="J216" s="311"/>
      <c r="K216" s="311"/>
      <c r="L216" s="311"/>
      <c r="M216" s="311"/>
      <c r="N216" s="311"/>
      <c r="O216" s="311"/>
      <c r="P216" s="311"/>
      <c r="Q216" s="311"/>
      <c r="R216" s="311"/>
      <c r="S216" s="311"/>
      <c r="T216" s="311"/>
      <c r="U216" s="311"/>
      <c r="V216" s="311"/>
      <c r="W216" s="311"/>
      <c r="X216" s="311"/>
      <c r="Y216" s="311"/>
      <c r="Z216" s="311"/>
      <c r="AA216" s="311"/>
      <c r="AB216" s="311"/>
      <c r="AC216" s="311"/>
      <c r="AD216" s="311"/>
      <c r="AE216" s="311"/>
      <c r="AF216" s="311"/>
      <c r="AG216" s="311"/>
      <c r="AH216" s="311"/>
      <c r="AI216" s="311"/>
      <c r="AJ216" s="311"/>
      <c r="AK216" s="311"/>
      <c r="AL216" s="311"/>
      <c r="AM216" s="311"/>
      <c r="AN216" s="311"/>
      <c r="AO216" s="311"/>
      <c r="AP216" s="311"/>
      <c r="AQ216" s="311"/>
      <c r="AR216" s="311"/>
      <c r="AS216" s="311"/>
      <c r="AT216" s="311"/>
      <c r="AU216" s="311"/>
      <c r="AV216" s="311"/>
    </row>
    <row r="217" spans="1:48" s="1" customFormat="1" ht="15.6">
      <c r="A217" s="312" t="str">
        <f>'Main Meals'!A217</f>
        <v>40601.124.000.000.000.501.000</v>
      </c>
      <c r="B217" s="312">
        <f>'Main Meals'!B217</f>
        <v>40600</v>
      </c>
      <c r="C217" s="312">
        <f>'Main Meals'!C217</f>
        <v>40601</v>
      </c>
      <c r="D217" s="312" t="str">
        <f>'Main Meals'!D217</f>
        <v>Burrito Bowl (Chicken)</v>
      </c>
      <c r="E217" s="311" t="s">
        <v>1590</v>
      </c>
      <c r="F217" s="311" t="s">
        <v>137</v>
      </c>
      <c r="G217" s="311" t="s">
        <v>1570</v>
      </c>
      <c r="H217" s="311"/>
      <c r="I217" s="311"/>
      <c r="J217" s="311"/>
      <c r="K217" s="311"/>
      <c r="L217" s="311"/>
      <c r="M217" s="311"/>
      <c r="N217" s="311"/>
      <c r="O217" s="311"/>
      <c r="P217" s="311"/>
      <c r="Q217" s="311"/>
      <c r="R217" s="311"/>
      <c r="S217" s="311"/>
      <c r="T217" s="311"/>
      <c r="U217" s="311"/>
      <c r="V217" s="311"/>
      <c r="W217" s="311"/>
      <c r="X217" s="311"/>
      <c r="Y217" s="311"/>
      <c r="Z217" s="311"/>
      <c r="AA217" s="311"/>
      <c r="AB217" s="311"/>
      <c r="AC217" s="311"/>
      <c r="AD217" s="311"/>
      <c r="AE217" s="311"/>
      <c r="AF217" s="311"/>
      <c r="AG217" s="311"/>
      <c r="AH217" s="311"/>
      <c r="AI217" s="311"/>
      <c r="AJ217" s="311"/>
      <c r="AK217" s="311"/>
      <c r="AL217" s="311"/>
      <c r="AM217" s="311"/>
      <c r="AN217" s="311"/>
      <c r="AO217" s="311"/>
      <c r="AP217" s="311"/>
      <c r="AQ217" s="311"/>
      <c r="AR217" s="311"/>
      <c r="AS217" s="311"/>
      <c r="AT217" s="311"/>
      <c r="AU217" s="311"/>
      <c r="AV217" s="311"/>
    </row>
    <row r="218" spans="1:48" s="1" customFormat="1" ht="15.6">
      <c r="A218" s="312" t="str">
        <f>'Main Meals'!A218</f>
        <v>40602.124.000.000.000.501.000</v>
      </c>
      <c r="B218" s="312">
        <f>'Main Meals'!B218</f>
        <v>40600</v>
      </c>
      <c r="C218" s="312">
        <f>'Main Meals'!C218</f>
        <v>40602</v>
      </c>
      <c r="D218" s="312" t="str">
        <f>'Main Meals'!D218</f>
        <v>Burrito Bowl (Steak)</v>
      </c>
      <c r="E218" s="311" t="s">
        <v>1590</v>
      </c>
      <c r="F218" s="311" t="s">
        <v>137</v>
      </c>
      <c r="G218" s="311" t="s">
        <v>1570</v>
      </c>
      <c r="H218" s="311"/>
      <c r="I218" s="311"/>
      <c r="J218" s="311"/>
      <c r="K218" s="311"/>
      <c r="L218" s="311"/>
      <c r="M218" s="311"/>
      <c r="N218" s="311"/>
      <c r="O218" s="311"/>
      <c r="P218" s="311"/>
      <c r="Q218" s="311"/>
      <c r="R218" s="311"/>
      <c r="S218" s="311"/>
      <c r="T218" s="311"/>
      <c r="U218" s="311"/>
      <c r="V218" s="311"/>
      <c r="W218" s="311"/>
      <c r="X218" s="311"/>
      <c r="Y218" s="311"/>
      <c r="Z218" s="311"/>
      <c r="AA218" s="311"/>
      <c r="AB218" s="311"/>
      <c r="AC218" s="311"/>
      <c r="AD218" s="311"/>
      <c r="AE218" s="311"/>
      <c r="AF218" s="311"/>
      <c r="AG218" s="311"/>
      <c r="AH218" s="311"/>
      <c r="AI218" s="311"/>
      <c r="AJ218" s="311"/>
      <c r="AK218" s="311"/>
      <c r="AL218" s="311"/>
      <c r="AM218" s="311"/>
      <c r="AN218" s="311"/>
      <c r="AO218" s="311"/>
      <c r="AP218" s="311"/>
      <c r="AQ218" s="311"/>
      <c r="AR218" s="311"/>
      <c r="AS218" s="311"/>
      <c r="AT218" s="311"/>
      <c r="AU218" s="311"/>
      <c r="AV218" s="311"/>
    </row>
    <row r="219" spans="1:48" s="1" customFormat="1" ht="15.6">
      <c r="A219" s="312" t="str">
        <f>'Main Meals'!A219</f>
        <v>40603.124.000.000.000.501.000</v>
      </c>
      <c r="B219" s="312">
        <f>'Main Meals'!B219</f>
        <v>40600</v>
      </c>
      <c r="C219" s="312">
        <f>'Main Meals'!C219</f>
        <v>40603</v>
      </c>
      <c r="D219" s="312" t="str">
        <f>'Main Meals'!D219</f>
        <v>Burrito Bowl (Vegetarian)</v>
      </c>
      <c r="E219" s="311" t="s">
        <v>1590</v>
      </c>
      <c r="F219" s="311" t="s">
        <v>137</v>
      </c>
      <c r="G219" s="311" t="s">
        <v>1570</v>
      </c>
      <c r="H219" s="311"/>
      <c r="I219" s="311"/>
      <c r="J219" s="311"/>
      <c r="K219" s="311"/>
      <c r="L219" s="311"/>
      <c r="M219" s="311"/>
      <c r="N219" s="311"/>
      <c r="O219" s="311"/>
      <c r="P219" s="311"/>
      <c r="Q219" s="311"/>
      <c r="R219" s="311"/>
      <c r="S219" s="311"/>
      <c r="T219" s="311"/>
      <c r="U219" s="311"/>
      <c r="V219" s="311"/>
      <c r="W219" s="311"/>
      <c r="X219" s="311"/>
      <c r="Y219" s="311"/>
      <c r="Z219" s="311"/>
      <c r="AA219" s="311"/>
      <c r="AB219" s="311"/>
      <c r="AC219" s="311"/>
      <c r="AD219" s="311"/>
      <c r="AE219" s="311"/>
      <c r="AF219" s="311"/>
      <c r="AG219" s="311"/>
      <c r="AH219" s="311"/>
      <c r="AI219" s="311"/>
      <c r="AJ219" s="311"/>
      <c r="AK219" s="311"/>
      <c r="AL219" s="311"/>
      <c r="AM219" s="311"/>
      <c r="AN219" s="311"/>
      <c r="AO219" s="311"/>
      <c r="AP219" s="311"/>
      <c r="AQ219" s="311"/>
      <c r="AR219" s="311"/>
      <c r="AS219" s="311"/>
      <c r="AT219" s="311"/>
      <c r="AU219" s="311"/>
      <c r="AV219" s="311"/>
    </row>
    <row r="220" spans="1:48" s="1" customFormat="1" ht="15.6">
      <c r="A220" s="312" t="str">
        <f>'Main Meals'!A220</f>
        <v>40701.123.000.000.000.000.000</v>
      </c>
      <c r="B220" s="312">
        <f>'Main Meals'!B220</f>
        <v>40700</v>
      </c>
      <c r="C220" s="312">
        <f>'Main Meals'!C220</f>
        <v>40701</v>
      </c>
      <c r="D220" s="312" t="str">
        <f>'Main Meals'!D220</f>
        <v>Stir fry (Chicken)</v>
      </c>
      <c r="E220" s="311" t="s">
        <v>1564</v>
      </c>
      <c r="F220" s="311" t="s">
        <v>1565</v>
      </c>
      <c r="G220" s="311" t="s">
        <v>1570</v>
      </c>
      <c r="H220" s="311"/>
      <c r="I220" s="311"/>
      <c r="J220" s="311"/>
      <c r="K220" s="311"/>
      <c r="L220" s="311"/>
      <c r="M220" s="311"/>
      <c r="N220" s="311"/>
      <c r="O220" s="311"/>
      <c r="P220" s="311"/>
      <c r="Q220" s="311"/>
      <c r="R220" s="311"/>
      <c r="S220" s="311"/>
      <c r="T220" s="311"/>
      <c r="U220" s="311"/>
      <c r="V220" s="311"/>
      <c r="W220" s="311"/>
      <c r="X220" s="311"/>
      <c r="Y220" s="311"/>
      <c r="Z220" s="311"/>
      <c r="AA220" s="311"/>
      <c r="AB220" s="311"/>
      <c r="AC220" s="311"/>
      <c r="AD220" s="311"/>
      <c r="AE220" s="311"/>
      <c r="AF220" s="311"/>
      <c r="AG220" s="311"/>
      <c r="AH220" s="311"/>
      <c r="AI220" s="311"/>
      <c r="AJ220" s="311"/>
      <c r="AK220" s="311"/>
      <c r="AL220" s="311"/>
      <c r="AM220" s="311"/>
      <c r="AN220" s="311"/>
      <c r="AO220" s="311"/>
      <c r="AP220" s="311"/>
      <c r="AQ220" s="311"/>
      <c r="AR220" s="311"/>
      <c r="AS220" s="311"/>
      <c r="AT220" s="311"/>
      <c r="AU220" s="311"/>
      <c r="AV220" s="311"/>
    </row>
    <row r="221" spans="1:48" s="1" customFormat="1" ht="15.6">
      <c r="A221" s="312" t="str">
        <f>'Main Meals'!A221</f>
        <v>40702.123.000.000.000.000.000</v>
      </c>
      <c r="B221" s="312">
        <f>'Main Meals'!B221</f>
        <v>40700</v>
      </c>
      <c r="C221" s="312">
        <f>'Main Meals'!C221</f>
        <v>40702</v>
      </c>
      <c r="D221" s="312" t="str">
        <f>'Main Meals'!D221</f>
        <v>Stir fry (Shrimp)</v>
      </c>
      <c r="E221" s="311" t="s">
        <v>1564</v>
      </c>
      <c r="F221" s="311" t="s">
        <v>1565</v>
      </c>
      <c r="G221" s="311" t="s">
        <v>1570</v>
      </c>
      <c r="H221" s="311"/>
      <c r="I221" s="311"/>
      <c r="J221" s="311"/>
      <c r="K221" s="311"/>
      <c r="L221" s="311"/>
      <c r="M221" s="311"/>
      <c r="N221" s="311"/>
      <c r="O221" s="311"/>
      <c r="P221" s="311"/>
      <c r="Q221" s="311"/>
      <c r="R221" s="311"/>
      <c r="S221" s="311"/>
      <c r="T221" s="311"/>
      <c r="U221" s="311"/>
      <c r="V221" s="311"/>
      <c r="W221" s="311"/>
      <c r="X221" s="311"/>
      <c r="Y221" s="311"/>
      <c r="Z221" s="311"/>
      <c r="AA221" s="311"/>
      <c r="AB221" s="311"/>
      <c r="AC221" s="311"/>
      <c r="AD221" s="311"/>
      <c r="AE221" s="311"/>
      <c r="AF221" s="311"/>
      <c r="AG221" s="311"/>
      <c r="AH221" s="311"/>
      <c r="AI221" s="311"/>
      <c r="AJ221" s="311"/>
      <c r="AK221" s="311"/>
      <c r="AL221" s="311"/>
      <c r="AM221" s="311"/>
      <c r="AN221" s="311"/>
      <c r="AO221" s="311"/>
      <c r="AP221" s="311"/>
      <c r="AQ221" s="311"/>
      <c r="AR221" s="311"/>
      <c r="AS221" s="311"/>
      <c r="AT221" s="311"/>
      <c r="AU221" s="311"/>
      <c r="AV221" s="311"/>
    </row>
    <row r="222" spans="1:48" s="1" customFormat="1" ht="15.6">
      <c r="A222" s="312" t="str">
        <f>'Main Meals'!A222</f>
        <v>40703.123.000.000.000.000.000</v>
      </c>
      <c r="B222" s="312">
        <f>'Main Meals'!B222</f>
        <v>40700</v>
      </c>
      <c r="C222" s="312">
        <f>'Main Meals'!C222</f>
        <v>40703</v>
      </c>
      <c r="D222" s="312" t="str">
        <f>'Main Meals'!D222</f>
        <v>Stir fry (veggie)</v>
      </c>
      <c r="E222" s="311" t="s">
        <v>1564</v>
      </c>
      <c r="F222" s="311" t="s">
        <v>1565</v>
      </c>
      <c r="G222" s="311" t="s">
        <v>1570</v>
      </c>
      <c r="H222" s="311"/>
      <c r="I222" s="311"/>
      <c r="J222" s="311"/>
      <c r="K222" s="311"/>
      <c r="L222" s="311"/>
      <c r="M222" s="311"/>
      <c r="N222" s="311"/>
      <c r="O222" s="311"/>
      <c r="P222" s="311"/>
      <c r="Q222" s="311"/>
      <c r="R222" s="311"/>
      <c r="S222" s="311"/>
      <c r="T222" s="311"/>
      <c r="U222" s="311"/>
      <c r="V222" s="311"/>
      <c r="W222" s="311"/>
      <c r="X222" s="311"/>
      <c r="Y222" s="311"/>
      <c r="Z222" s="311"/>
      <c r="AA222" s="311"/>
      <c r="AB222" s="311"/>
      <c r="AC222" s="311"/>
      <c r="AD222" s="311"/>
      <c r="AE222" s="311"/>
      <c r="AF222" s="311"/>
      <c r="AG222" s="311"/>
      <c r="AH222" s="311"/>
      <c r="AI222" s="311"/>
      <c r="AJ222" s="311"/>
      <c r="AK222" s="311"/>
      <c r="AL222" s="311"/>
      <c r="AM222" s="311"/>
      <c r="AN222" s="311"/>
      <c r="AO222" s="311"/>
      <c r="AP222" s="311"/>
      <c r="AQ222" s="311"/>
      <c r="AR222" s="311"/>
      <c r="AS222" s="311"/>
      <c r="AT222" s="311"/>
      <c r="AU222" s="311"/>
      <c r="AV222" s="311"/>
    </row>
    <row r="223" spans="1:48" s="1" customFormat="1" ht="15.6">
      <c r="A223" s="312" t="str">
        <f>'Main Meals'!A223</f>
        <v>40801.7601.3305.7102.5800.7801.30201</v>
      </c>
      <c r="B223" s="312">
        <f>'Main Meals'!B223</f>
        <v>40800</v>
      </c>
      <c r="C223" s="312">
        <f>'Main Meals'!C223</f>
        <v>40801</v>
      </c>
      <c r="D223" s="312" t="str">
        <f>'Main Meals'!D223</f>
        <v xml:space="preserve">Freezer-Friendly Favorites Bundle </v>
      </c>
      <c r="E223" s="311" t="s">
        <v>1588</v>
      </c>
      <c r="F223" s="311"/>
      <c r="G223" s="315"/>
      <c r="H223" s="311"/>
      <c r="I223" s="311"/>
      <c r="J223" s="311"/>
      <c r="K223" s="311"/>
      <c r="L223" s="311"/>
      <c r="M223" s="311"/>
      <c r="N223" s="311"/>
      <c r="O223" s="311"/>
      <c r="P223" s="311"/>
      <c r="Q223" s="311"/>
      <c r="R223" s="311"/>
      <c r="S223" s="311"/>
      <c r="T223" s="311"/>
      <c r="U223" s="311"/>
      <c r="V223" s="311"/>
      <c r="W223" s="311"/>
      <c r="X223" s="311"/>
      <c r="Y223" s="311"/>
      <c r="Z223" s="311"/>
      <c r="AA223" s="311"/>
      <c r="AB223" s="311"/>
      <c r="AC223" s="311"/>
      <c r="AD223" s="311"/>
      <c r="AE223" s="311"/>
      <c r="AF223" s="311"/>
      <c r="AG223" s="311"/>
      <c r="AH223" s="311"/>
      <c r="AI223" s="311"/>
      <c r="AJ223" s="311"/>
      <c r="AK223" s="311"/>
      <c r="AL223" s="311"/>
      <c r="AM223" s="311"/>
      <c r="AN223" s="311"/>
      <c r="AO223" s="311"/>
      <c r="AP223" s="311"/>
      <c r="AQ223" s="311"/>
      <c r="AR223" s="311"/>
      <c r="AS223" s="311"/>
      <c r="AT223" s="311"/>
      <c r="AU223" s="311"/>
      <c r="AV223" s="311"/>
    </row>
    <row r="224" spans="1:48" s="1" customFormat="1" ht="15.6">
      <c r="A224" s="312" t="str">
        <f>'Main Meals'!A224</f>
        <v>40802.1601.3307.12801.13501.30602.14001</v>
      </c>
      <c r="B224" s="312">
        <f>'Main Meals'!B224</f>
        <v>40800</v>
      </c>
      <c r="C224" s="312">
        <f>'Main Meals'!C224</f>
        <v>40802</v>
      </c>
      <c r="D224" s="312" t="str">
        <f>'Main Meals'!D224</f>
        <v xml:space="preserve">Vegetarian Bundle </v>
      </c>
      <c r="E224" s="311" t="s">
        <v>1588</v>
      </c>
      <c r="F224" s="342"/>
      <c r="G224" s="342"/>
      <c r="H224" s="342"/>
      <c r="I224" s="342"/>
      <c r="J224" s="342"/>
      <c r="K224" s="342"/>
      <c r="L224" s="342"/>
      <c r="M224" s="342"/>
      <c r="N224" s="342"/>
      <c r="O224" s="342"/>
      <c r="P224" s="342"/>
      <c r="Q224" s="342"/>
      <c r="R224" s="342"/>
      <c r="S224" s="342"/>
      <c r="T224" s="342"/>
      <c r="U224" s="342"/>
      <c r="V224" s="342"/>
      <c r="W224" s="342"/>
      <c r="X224" s="342"/>
      <c r="Y224" s="342"/>
      <c r="Z224" s="342"/>
      <c r="AA224" s="342"/>
      <c r="AB224" s="342"/>
      <c r="AC224" s="342"/>
      <c r="AD224" s="342"/>
      <c r="AE224" s="342"/>
      <c r="AF224" s="342"/>
      <c r="AG224" s="342"/>
      <c r="AH224" s="342"/>
      <c r="AI224" s="342"/>
      <c r="AJ224" s="342"/>
      <c r="AK224" s="342"/>
      <c r="AL224" s="342"/>
      <c r="AM224" s="311"/>
      <c r="AN224" s="311"/>
      <c r="AO224" s="311"/>
      <c r="AP224" s="311"/>
      <c r="AQ224" s="311"/>
      <c r="AR224" s="311"/>
      <c r="AS224" s="311"/>
      <c r="AT224" s="311"/>
      <c r="AU224" s="311"/>
      <c r="AV224" s="311"/>
    </row>
    <row r="225" spans="1:54" s="1" customFormat="1" ht="15.6">
      <c r="A225" s="312" t="str">
        <f>'Main Meals'!A225</f>
        <v>40803.3307.1101.3100.4303.11001.8601</v>
      </c>
      <c r="B225" s="312">
        <f>'Main Meals'!B225</f>
        <v>40800</v>
      </c>
      <c r="C225" s="312">
        <f>'Main Meals'!C225</f>
        <v>40803</v>
      </c>
      <c r="D225" s="312" t="str">
        <f>'Main Meals'!D225</f>
        <v xml:space="preserve">Plant-Based Vegan Bundle </v>
      </c>
      <c r="E225" s="311" t="s">
        <v>1588</v>
      </c>
      <c r="F225" s="342"/>
      <c r="G225" s="342"/>
      <c r="H225" s="342"/>
      <c r="I225" s="342"/>
      <c r="J225" s="342"/>
      <c r="K225" s="342"/>
      <c r="L225" s="342"/>
      <c r="M225" s="342"/>
      <c r="N225" s="342"/>
      <c r="O225" s="342"/>
      <c r="P225" s="342"/>
      <c r="Q225" s="342"/>
      <c r="R225" s="342"/>
      <c r="S225" s="342"/>
      <c r="T225" s="342"/>
      <c r="U225" s="342"/>
      <c r="V225" s="342"/>
      <c r="W225" s="342"/>
      <c r="X225" s="342"/>
      <c r="Y225" s="342"/>
      <c r="Z225" s="342"/>
      <c r="AA225" s="342"/>
      <c r="AB225" s="342"/>
      <c r="AC225" s="342"/>
      <c r="AD225" s="342"/>
      <c r="AE225" s="342"/>
      <c r="AF225" s="342"/>
      <c r="AG225" s="342"/>
      <c r="AH225" s="342"/>
      <c r="AI225" s="342"/>
      <c r="AJ225" s="342"/>
      <c r="AK225" s="311"/>
      <c r="AL225" s="311"/>
      <c r="AM225" s="311"/>
      <c r="AN225" s="311"/>
      <c r="AO225" s="311"/>
      <c r="AP225" s="311"/>
      <c r="AQ225" s="311"/>
      <c r="AR225" s="311"/>
      <c r="AS225" s="311"/>
      <c r="AT225" s="311"/>
      <c r="AU225" s="311"/>
      <c r="AV225" s="311"/>
    </row>
    <row r="226" spans="1:54" s="1" customFormat="1" ht="15.6">
      <c r="A226" s="312" t="str">
        <f>'Main Meals'!A226</f>
        <v>40804.30602.8001.8001.30201.13901.13901</v>
      </c>
      <c r="B226" s="312">
        <f>'Main Meals'!B226</f>
        <v>40800</v>
      </c>
      <c r="C226" s="312">
        <f>'Main Meals'!C226</f>
        <v>40804</v>
      </c>
      <c r="D226" s="312" t="str">
        <f>'Main Meals'!D226</f>
        <v xml:space="preserve">Freezer-Friendly "Better Belly” Bundle </v>
      </c>
      <c r="E226" s="311" t="s">
        <v>1588</v>
      </c>
      <c r="F226" s="311"/>
      <c r="G226" s="311"/>
      <c r="H226" s="311"/>
      <c r="I226" s="311"/>
      <c r="J226" s="311"/>
      <c r="K226" s="311"/>
      <c r="L226" s="311"/>
      <c r="M226" s="311"/>
      <c r="N226" s="311"/>
      <c r="O226" s="311"/>
      <c r="P226" s="311"/>
      <c r="Q226" s="311"/>
      <c r="R226" s="311"/>
      <c r="S226" s="311"/>
      <c r="T226" s="311"/>
      <c r="U226" s="311"/>
      <c r="V226" s="311"/>
      <c r="W226" s="311"/>
      <c r="X226" s="311"/>
      <c r="Y226" s="311"/>
      <c r="Z226" s="311"/>
      <c r="AA226" s="311"/>
      <c r="AB226" s="311"/>
      <c r="AC226" s="311"/>
      <c r="AD226" s="311"/>
      <c r="AE226" s="311"/>
      <c r="AF226" s="311"/>
      <c r="AG226" s="311"/>
      <c r="AH226" s="311"/>
      <c r="AI226" s="311"/>
      <c r="AJ226" s="311"/>
      <c r="AK226" s="311"/>
      <c r="AL226" s="311"/>
      <c r="AM226" s="311"/>
      <c r="AN226" s="311"/>
      <c r="AO226" s="311"/>
      <c r="AP226" s="311"/>
      <c r="AQ226" s="311"/>
      <c r="AR226" s="311"/>
      <c r="AS226" s="311"/>
      <c r="AT226" s="311"/>
      <c r="AU226" s="311"/>
      <c r="AV226" s="311"/>
    </row>
    <row r="227" spans="1:54" s="1" customFormat="1" ht="15.6">
      <c r="A227" s="312" t="str">
        <f>'Main Meals'!A227</f>
        <v>7602.000.000.000.000.000.000</v>
      </c>
      <c r="B227" s="312">
        <f>'Main Meals'!B227</f>
        <v>7600</v>
      </c>
      <c r="C227" s="312">
        <f>'Main Meals'!C227</f>
        <v>7602</v>
      </c>
      <c r="D227" s="312" t="str">
        <f>'Main Meals'!D227</f>
        <v xml:space="preserve">Freezer-Friendly Baked Lasagna Bolognese (family style) </v>
      </c>
      <c r="E227" s="311" t="s">
        <v>1564</v>
      </c>
      <c r="F227" s="311" t="s">
        <v>1566</v>
      </c>
      <c r="G227" s="311" t="s">
        <v>1568</v>
      </c>
      <c r="H227" s="311"/>
      <c r="I227" s="311"/>
      <c r="J227" s="311"/>
      <c r="K227" s="311"/>
      <c r="L227" s="311"/>
      <c r="M227" s="311"/>
      <c r="N227" s="311"/>
      <c r="O227" s="311"/>
      <c r="P227" s="311"/>
      <c r="Q227" s="311"/>
      <c r="R227" s="311"/>
      <c r="S227" s="311"/>
      <c r="T227" s="311"/>
      <c r="U227" s="311"/>
      <c r="V227" s="311"/>
      <c r="W227" s="311"/>
      <c r="X227" s="311"/>
      <c r="Y227" s="311"/>
      <c r="Z227" s="311"/>
      <c r="AA227" s="311"/>
      <c r="AB227" s="311"/>
      <c r="AC227" s="311"/>
      <c r="AD227" s="311"/>
      <c r="AE227" s="311"/>
      <c r="AF227" s="311"/>
      <c r="AG227" s="311"/>
      <c r="AH227" s="311"/>
      <c r="AI227" s="311"/>
      <c r="AJ227" s="311"/>
      <c r="AK227" s="311"/>
      <c r="AL227" s="311"/>
      <c r="AM227" s="311"/>
      <c r="AN227" s="311"/>
      <c r="AO227" s="311"/>
      <c r="AP227" s="311"/>
      <c r="AQ227" s="311"/>
      <c r="AR227" s="311"/>
      <c r="AS227" s="311"/>
      <c r="AT227" s="311"/>
      <c r="AU227" s="311"/>
      <c r="AV227" s="311"/>
    </row>
    <row r="228" spans="1:54" s="1" customFormat="1" ht="15.6">
      <c r="A228" s="312" t="str">
        <f>'Main Meals'!A228</f>
        <v>40901.125.000.000.000.000.000</v>
      </c>
      <c r="B228" s="312">
        <f>'Main Meals'!B228</f>
        <v>40900</v>
      </c>
      <c r="C228" s="312">
        <f>'Main Meals'!C228</f>
        <v>40901</v>
      </c>
      <c r="D228" s="312" t="str">
        <f>'Main Meals'!D228</f>
        <v xml:space="preserve">Power Breakfast Quinoa Bowl </v>
      </c>
      <c r="E228" s="311" t="s">
        <v>152</v>
      </c>
      <c r="F228" s="311" t="s">
        <v>1573</v>
      </c>
      <c r="G228" s="311" t="s">
        <v>1568</v>
      </c>
      <c r="H228" s="311"/>
      <c r="I228" s="311"/>
      <c r="J228" s="311"/>
      <c r="K228" s="311"/>
      <c r="L228" s="311"/>
      <c r="M228" s="311"/>
      <c r="N228" s="311"/>
      <c r="O228" s="311"/>
      <c r="P228" s="311"/>
      <c r="Q228" s="311"/>
      <c r="R228" s="311"/>
      <c r="S228" s="311"/>
      <c r="T228" s="311"/>
      <c r="U228" s="311"/>
      <c r="V228" s="311"/>
      <c r="W228" s="311"/>
      <c r="X228" s="311"/>
      <c r="Y228" s="311"/>
      <c r="Z228" s="311"/>
      <c r="AA228" s="311"/>
      <c r="AB228" s="311"/>
      <c r="AC228" s="311"/>
      <c r="AD228" s="311"/>
      <c r="AE228" s="311"/>
      <c r="AF228" s="311"/>
      <c r="AG228" s="311"/>
      <c r="AH228" s="311"/>
      <c r="AI228" s="311"/>
      <c r="AJ228" s="311"/>
      <c r="AK228" s="311"/>
      <c r="AL228" s="311"/>
      <c r="AM228" s="311"/>
      <c r="AN228" s="311"/>
      <c r="AO228" s="311"/>
      <c r="AP228" s="311"/>
      <c r="AQ228" s="311"/>
      <c r="AR228" s="311"/>
      <c r="AS228" s="311"/>
      <c r="AT228" s="311"/>
      <c r="AU228" s="311"/>
      <c r="AV228" s="311"/>
    </row>
    <row r="229" spans="1:54" s="1" customFormat="1" ht="15.6">
      <c r="A229" s="312" t="str">
        <f>'Main Meals'!A229</f>
        <v>50001.000.000.000.000.000.000</v>
      </c>
      <c r="B229" s="312">
        <f>'Main Meals'!B229</f>
        <v>50000</v>
      </c>
      <c r="C229" s="312">
        <f>'Main Meals'!C229</f>
        <v>50001</v>
      </c>
      <c r="D229" s="312" t="str">
        <f>'Main Meals'!D229</f>
        <v xml:space="preserve">Rice Pudding  </v>
      </c>
      <c r="E229" s="311" t="s">
        <v>137</v>
      </c>
      <c r="F229" s="311" t="s">
        <v>137</v>
      </c>
      <c r="G229" s="311" t="s">
        <v>137</v>
      </c>
      <c r="H229" s="311"/>
      <c r="I229" s="311"/>
      <c r="J229" s="311"/>
      <c r="K229" s="311"/>
      <c r="L229" s="311"/>
      <c r="M229" s="311"/>
      <c r="N229" s="311"/>
      <c r="O229" s="311"/>
      <c r="P229" s="311"/>
      <c r="Q229" s="311"/>
      <c r="R229" s="311"/>
      <c r="S229" s="311"/>
      <c r="T229" s="311"/>
      <c r="U229" s="311"/>
      <c r="V229" s="311"/>
      <c r="W229" s="311"/>
      <c r="X229" s="311"/>
      <c r="Y229" s="311"/>
      <c r="Z229" s="311"/>
      <c r="AA229" s="311"/>
      <c r="AB229" s="311"/>
      <c r="AC229" s="311"/>
      <c r="AD229" s="311"/>
      <c r="AE229" s="311"/>
      <c r="AF229" s="311"/>
      <c r="AG229" s="311"/>
      <c r="AH229" s="311"/>
      <c r="AI229" s="311"/>
      <c r="AJ229" s="311"/>
      <c r="AK229" s="311"/>
      <c r="AL229" s="311"/>
      <c r="AM229" s="311"/>
      <c r="AN229" s="311"/>
      <c r="AO229" s="311"/>
      <c r="AP229" s="311"/>
      <c r="AQ229" s="311"/>
      <c r="AR229" s="311"/>
      <c r="AS229" s="311"/>
      <c r="AT229" s="311"/>
      <c r="AU229" s="311"/>
      <c r="AV229" s="311"/>
    </row>
    <row r="230" spans="1:54" s="1" customFormat="1" ht="15.6">
      <c r="A230" s="312" t="str">
        <f>'Main Meals'!A230</f>
        <v>50101.000.000.000.000.000.000</v>
      </c>
      <c r="B230" s="312">
        <f>'Main Meals'!B230</f>
        <v>50100</v>
      </c>
      <c r="C230" s="312">
        <f>'Main Meals'!C230</f>
        <v>50101</v>
      </c>
      <c r="D230" s="312" t="str">
        <f>'Main Meals'!D230</f>
        <v xml:space="preserve">Oatmeal Raisin Breakfast Bar </v>
      </c>
      <c r="E230" s="311" t="s">
        <v>1574</v>
      </c>
      <c r="F230" s="311" t="s">
        <v>1583</v>
      </c>
      <c r="G230" s="311" t="s">
        <v>1568</v>
      </c>
      <c r="H230" s="311"/>
      <c r="I230" s="311"/>
      <c r="J230" s="311"/>
      <c r="K230" s="311"/>
      <c r="L230" s="311"/>
      <c r="M230" s="311"/>
      <c r="N230" s="311"/>
      <c r="O230" s="311"/>
      <c r="P230" s="311"/>
      <c r="Q230" s="311"/>
      <c r="R230" s="311"/>
      <c r="S230" s="311"/>
      <c r="T230" s="311"/>
      <c r="U230" s="311"/>
      <c r="V230" s="311"/>
      <c r="W230" s="311"/>
      <c r="X230" s="311"/>
      <c r="Y230" s="311"/>
      <c r="Z230" s="311"/>
      <c r="AA230" s="311"/>
      <c r="AB230" s="311"/>
      <c r="AC230" s="311"/>
      <c r="AD230" s="311"/>
      <c r="AE230" s="311"/>
      <c r="AF230" s="311"/>
      <c r="AG230" s="311"/>
      <c r="AH230" s="311"/>
      <c r="AI230" s="311"/>
      <c r="AJ230" s="311"/>
      <c r="AK230" s="311"/>
      <c r="AL230" s="311"/>
      <c r="AM230" s="311"/>
      <c r="AN230" s="311"/>
      <c r="AO230" s="311"/>
      <c r="AP230" s="311"/>
      <c r="AQ230" s="311"/>
      <c r="AR230" s="311"/>
      <c r="AS230" s="311"/>
      <c r="AT230" s="311"/>
      <c r="AU230" s="311"/>
      <c r="AV230" s="311"/>
    </row>
    <row r="231" spans="1:54" s="1" customFormat="1" ht="15.6">
      <c r="A231" s="312" t="str">
        <f>'Main Meals'!A231</f>
        <v>50201.000.000.000.000.000.000</v>
      </c>
      <c r="B231" s="312">
        <f>'Main Meals'!B231</f>
        <v>50200</v>
      </c>
      <c r="C231" s="312">
        <f>'Main Meals'!C231</f>
        <v>50201</v>
      </c>
      <c r="D231" s="312" t="str">
        <f>'Main Meals'!D231</f>
        <v xml:space="preserve">Vitality Shot: Blood Orange </v>
      </c>
      <c r="E231" s="311" t="s">
        <v>1577</v>
      </c>
      <c r="F231" s="311" t="s">
        <v>1579</v>
      </c>
      <c r="G231" s="311" t="s">
        <v>1568</v>
      </c>
      <c r="H231" s="311"/>
      <c r="I231" s="311"/>
      <c r="J231" s="311"/>
      <c r="K231" s="311"/>
      <c r="L231" s="311"/>
      <c r="M231" s="311"/>
      <c r="N231" s="311"/>
      <c r="O231" s="311"/>
      <c r="P231" s="311"/>
      <c r="Q231" s="311"/>
      <c r="R231" s="311"/>
      <c r="S231" s="311"/>
      <c r="T231" s="311"/>
      <c r="U231" s="311"/>
      <c r="V231" s="311"/>
      <c r="W231" s="311"/>
      <c r="X231" s="311"/>
      <c r="Y231" s="311"/>
      <c r="Z231" s="311"/>
      <c r="AA231" s="311"/>
      <c r="AB231" s="311"/>
      <c r="AC231" s="311"/>
      <c r="AD231" s="311"/>
      <c r="AE231" s="311"/>
      <c r="AF231" s="311"/>
      <c r="AG231" s="311"/>
      <c r="AH231" s="311"/>
      <c r="AI231" s="311"/>
      <c r="AJ231" s="311"/>
      <c r="AK231" s="311"/>
      <c r="AL231" s="311"/>
      <c r="AM231" s="311"/>
      <c r="AN231" s="311"/>
      <c r="AO231" s="311"/>
      <c r="AP231" s="311"/>
      <c r="AQ231" s="311"/>
      <c r="AR231" s="311"/>
      <c r="AS231" s="311"/>
      <c r="AT231" s="311"/>
      <c r="AU231" s="311"/>
      <c r="AV231" s="311"/>
    </row>
    <row r="232" spans="1:54" s="1" customFormat="1" ht="15.6">
      <c r="A232" s="312" t="str">
        <f>'Main Meals'!A232</f>
        <v>50202.000.000.000.000.000.000</v>
      </c>
      <c r="B232" s="312">
        <f>'Main Meals'!B232</f>
        <v>50200</v>
      </c>
      <c r="C232" s="312">
        <f>'Main Meals'!C232</f>
        <v>50202</v>
      </c>
      <c r="D232" s="312" t="str">
        <f>'Main Meals'!D232</f>
        <v xml:space="preserve">Vitality Shot: Blood Orange (Pair) </v>
      </c>
      <c r="E232" s="311" t="s">
        <v>1577</v>
      </c>
      <c r="F232" s="311" t="s">
        <v>1579</v>
      </c>
      <c r="G232" s="311" t="s">
        <v>1568</v>
      </c>
      <c r="H232" s="311"/>
      <c r="I232" s="311"/>
      <c r="J232" s="311"/>
      <c r="K232" s="311"/>
      <c r="L232" s="311"/>
      <c r="M232" s="311"/>
      <c r="N232" s="311"/>
      <c r="O232" s="311"/>
      <c r="P232" s="311"/>
      <c r="Q232" s="311"/>
      <c r="R232" s="311"/>
      <c r="S232" s="311"/>
      <c r="T232" s="311"/>
      <c r="U232" s="311"/>
      <c r="V232" s="311"/>
      <c r="W232" s="311"/>
      <c r="X232" s="311"/>
      <c r="Y232" s="311"/>
      <c r="Z232" s="311"/>
      <c r="AA232" s="311"/>
      <c r="AB232" s="311"/>
      <c r="AC232" s="311"/>
      <c r="AD232" s="311"/>
      <c r="AE232" s="311"/>
      <c r="AF232" s="311"/>
      <c r="AG232" s="311"/>
      <c r="AH232" s="311"/>
      <c r="AI232" s="311"/>
      <c r="AJ232" s="311"/>
      <c r="AK232" s="311"/>
      <c r="AL232" s="311"/>
      <c r="AM232" s="311"/>
      <c r="AN232" s="311"/>
      <c r="AO232" s="311"/>
      <c r="AP232" s="311"/>
      <c r="AQ232" s="311"/>
      <c r="AR232" s="311"/>
      <c r="AS232" s="311"/>
      <c r="AT232" s="311"/>
      <c r="AU232" s="311"/>
      <c r="AV232" s="311"/>
    </row>
    <row r="233" spans="1:54" s="1" customFormat="1" ht="15.6">
      <c r="A233" s="312" t="str">
        <f>'Main Meals'!A233</f>
        <v>50301.000.000.000.000.000.000</v>
      </c>
      <c r="B233" s="312">
        <f>'Main Meals'!B233</f>
        <v>50300</v>
      </c>
      <c r="C233" s="312">
        <f>'Main Meals'!C233</f>
        <v>50301</v>
      </c>
      <c r="D233" s="312" t="str">
        <f>'Main Meals'!D233</f>
        <v xml:space="preserve">Crackers </v>
      </c>
      <c r="E233" s="311" t="s">
        <v>137</v>
      </c>
      <c r="F233" s="311" t="s">
        <v>137</v>
      </c>
      <c r="G233" s="311" t="s">
        <v>137</v>
      </c>
      <c r="H233" s="311"/>
      <c r="I233" s="311"/>
      <c r="J233" s="311"/>
      <c r="K233" s="311"/>
      <c r="L233" s="311"/>
      <c r="M233" s="311"/>
      <c r="N233" s="311"/>
      <c r="O233" s="311"/>
      <c r="P233" s="311"/>
      <c r="Q233" s="311"/>
      <c r="R233" s="311"/>
      <c r="S233" s="311"/>
      <c r="T233" s="311"/>
      <c r="U233" s="311"/>
      <c r="V233" s="311"/>
      <c r="W233" s="311"/>
      <c r="X233" s="311"/>
      <c r="Y233" s="311"/>
      <c r="Z233" s="311"/>
      <c r="AA233" s="311"/>
      <c r="AB233" s="311"/>
      <c r="AC233" s="311"/>
      <c r="AD233" s="311"/>
      <c r="AE233" s="311"/>
      <c r="AF233" s="311"/>
      <c r="AG233" s="311"/>
      <c r="AH233" s="311"/>
      <c r="AI233" s="311"/>
      <c r="AJ233" s="311"/>
      <c r="AK233" s="311"/>
      <c r="AL233" s="311"/>
      <c r="AM233" s="311"/>
      <c r="AN233" s="311"/>
      <c r="AO233" s="311"/>
      <c r="AP233" s="311"/>
      <c r="AQ233" s="311"/>
      <c r="AR233" s="311"/>
      <c r="AS233" s="311"/>
      <c r="AT233" s="311"/>
      <c r="AU233" s="311"/>
      <c r="AV233" s="311"/>
    </row>
    <row r="234" spans="1:54" s="1" customFormat="1" ht="15.6">
      <c r="A234" s="312" t="str">
        <f>'Main Meals'!A234</f>
        <v>40805.7601.3305.1602.12801.7102.7801</v>
      </c>
      <c r="B234" s="312">
        <f>'Main Meals'!B234</f>
        <v>40800</v>
      </c>
      <c r="C234" s="312">
        <f>'Main Meals'!C234</f>
        <v>40805</v>
      </c>
      <c r="D234" s="312" t="str">
        <f>'Main Meals'!D234</f>
        <v>Freezer-Filler Bundle</v>
      </c>
      <c r="E234" s="311" t="s">
        <v>1588</v>
      </c>
      <c r="F234" s="311"/>
      <c r="G234" s="311"/>
      <c r="H234" s="311"/>
      <c r="I234" s="315"/>
      <c r="J234" s="311"/>
      <c r="K234" s="311"/>
      <c r="L234" s="311"/>
      <c r="M234" s="311"/>
      <c r="N234" s="311"/>
      <c r="O234" s="311"/>
      <c r="P234" s="311"/>
      <c r="Q234" s="311"/>
      <c r="R234" s="311"/>
      <c r="S234" s="311"/>
      <c r="T234" s="311"/>
      <c r="U234" s="311"/>
      <c r="V234" s="311"/>
      <c r="W234" s="311"/>
      <c r="X234" s="311"/>
      <c r="Y234" s="311"/>
      <c r="Z234" s="311"/>
      <c r="AA234" s="311"/>
      <c r="AB234" s="311"/>
      <c r="AC234" s="311"/>
      <c r="AD234" s="311"/>
      <c r="AE234" s="311"/>
      <c r="AF234" s="311"/>
      <c r="AG234" s="311"/>
      <c r="AH234" s="311"/>
      <c r="AI234" s="311"/>
      <c r="AJ234" s="311"/>
      <c r="AK234" s="311"/>
      <c r="AL234" s="311"/>
      <c r="AM234" s="311"/>
      <c r="AN234" s="311"/>
      <c r="AO234" s="311">
        <v>5002</v>
      </c>
      <c r="AP234" s="311" t="s">
        <v>984</v>
      </c>
      <c r="AQ234" s="311">
        <v>5602</v>
      </c>
      <c r="AR234" s="311" t="s">
        <v>175</v>
      </c>
      <c r="AS234" s="311">
        <v>5602</v>
      </c>
      <c r="AT234" s="311" t="s">
        <v>175</v>
      </c>
      <c r="AU234" s="311">
        <v>7301</v>
      </c>
      <c r="AV234" s="311" t="s">
        <v>863</v>
      </c>
      <c r="AW234" s="311">
        <v>7401</v>
      </c>
      <c r="AX234" s="311" t="s">
        <v>864</v>
      </c>
      <c r="AY234" s="311">
        <v>18101</v>
      </c>
      <c r="AZ234" s="311" t="s">
        <v>266</v>
      </c>
      <c r="BA234" s="311">
        <v>12402</v>
      </c>
      <c r="BB234" s="311" t="s">
        <v>241</v>
      </c>
    </row>
    <row r="235" spans="1:54" s="1" customFormat="1" ht="15.6">
      <c r="A235" s="312" t="str">
        <f>'Main Meals'!A235</f>
        <v>40806.6600.20201.4702.1002.5500.3100</v>
      </c>
      <c r="B235" s="312">
        <f>'Main Meals'!B235</f>
        <v>40800</v>
      </c>
      <c r="C235" s="312">
        <f>'Main Meals'!C235</f>
        <v>40806</v>
      </c>
      <c r="D235" s="312" t="str">
        <f>'Main Meals'!D235</f>
        <v>3-Day Bundle</v>
      </c>
      <c r="E235" s="311" t="s">
        <v>1588</v>
      </c>
      <c r="F235" s="311"/>
      <c r="G235" s="311"/>
      <c r="H235" s="311"/>
      <c r="I235" s="311"/>
      <c r="J235" s="311"/>
      <c r="K235" s="311"/>
      <c r="L235" s="311"/>
      <c r="M235" s="311"/>
      <c r="N235" s="311"/>
      <c r="O235" s="311"/>
      <c r="P235" s="311"/>
      <c r="Q235" s="311"/>
      <c r="R235" s="311"/>
      <c r="S235" s="311"/>
      <c r="T235" s="311"/>
      <c r="U235" s="311"/>
      <c r="V235" s="311"/>
      <c r="W235" s="311"/>
      <c r="X235" s="311"/>
      <c r="Y235" s="311"/>
      <c r="Z235" s="311"/>
      <c r="AA235" s="311"/>
      <c r="AB235" s="311"/>
      <c r="AC235" s="311"/>
      <c r="AD235" s="311"/>
      <c r="AE235" s="311"/>
      <c r="AF235" s="311"/>
      <c r="AG235" s="311"/>
      <c r="AH235" s="311"/>
      <c r="AI235" s="311"/>
      <c r="AJ235" s="311"/>
      <c r="AK235" s="311"/>
      <c r="AL235" s="311"/>
      <c r="AM235" s="311"/>
      <c r="AN235" s="311"/>
      <c r="AO235" s="311"/>
      <c r="AP235" s="311"/>
      <c r="AQ235" s="311"/>
      <c r="AR235" s="311"/>
      <c r="AS235" s="311"/>
      <c r="AT235" s="311"/>
      <c r="AU235" s="311"/>
      <c r="AV235" s="311"/>
    </row>
    <row r="236" spans="1:54" s="1" customFormat="1" ht="15.6">
      <c r="A236" s="312" t="str">
        <f>'Main Meals'!A236</f>
        <v>40807.70401.4701.4901.7501.7800.3100</v>
      </c>
      <c r="B236" s="312">
        <f>'Main Meals'!B236</f>
        <v>40800</v>
      </c>
      <c r="C236" s="312">
        <f>'Main Meals'!C236</f>
        <v>40807</v>
      </c>
      <c r="D236" s="312" t="str">
        <f>'Main Meals'!D236</f>
        <v>4-Day Bundle</v>
      </c>
      <c r="E236" s="311" t="s">
        <v>1588</v>
      </c>
      <c r="F236" s="311"/>
      <c r="G236" s="311"/>
      <c r="H236" s="311"/>
      <c r="I236" s="311"/>
      <c r="J236" s="311"/>
      <c r="K236" s="311"/>
      <c r="L236" s="311"/>
      <c r="M236" s="311"/>
      <c r="N236" s="311"/>
      <c r="O236" s="311"/>
      <c r="P236" s="311"/>
      <c r="Q236" s="311"/>
      <c r="R236" s="311"/>
      <c r="S236" s="311"/>
      <c r="T236" s="311"/>
      <c r="U236" s="311"/>
      <c r="V236" s="311"/>
      <c r="W236" s="311"/>
      <c r="X236" s="311"/>
      <c r="Y236" s="311"/>
      <c r="Z236" s="311"/>
      <c r="AA236" s="311"/>
      <c r="AB236" s="311"/>
      <c r="AC236" s="311"/>
      <c r="AD236" s="311"/>
      <c r="AE236" s="311"/>
      <c r="AF236" s="311"/>
      <c r="AG236" s="311"/>
      <c r="AH236" s="311"/>
      <c r="AI236" s="311"/>
      <c r="AJ236" s="315"/>
      <c r="AK236" s="311"/>
      <c r="AL236" s="311"/>
      <c r="AM236" s="311"/>
      <c r="AN236" s="311"/>
      <c r="AO236" s="311">
        <v>50202</v>
      </c>
      <c r="AP236" s="311" t="s">
        <v>985</v>
      </c>
      <c r="AQ236" s="311"/>
      <c r="AR236" s="311"/>
      <c r="AS236" s="311"/>
      <c r="AT236" s="311"/>
      <c r="AU236" s="311"/>
      <c r="AV236" s="311"/>
    </row>
    <row r="237" spans="1:54" s="1" customFormat="1" ht="15.6">
      <c r="A237" s="312" t="str">
        <f>'Main Meals'!A237</f>
        <v>40808.4701.4702.4703.20701.4901.93001</v>
      </c>
      <c r="B237" s="312">
        <f>'Main Meals'!B237</f>
        <v>40800</v>
      </c>
      <c r="C237" s="312">
        <f>'Main Meals'!C237</f>
        <v>40808</v>
      </c>
      <c r="D237" s="312" t="str">
        <f>'Main Meals'!D237</f>
        <v>Brunch Bundle</v>
      </c>
      <c r="E237" s="311" t="s">
        <v>1588</v>
      </c>
      <c r="F237" s="311"/>
      <c r="G237" s="311"/>
      <c r="H237" s="311"/>
      <c r="I237" s="311"/>
      <c r="J237" s="311"/>
      <c r="K237" s="311"/>
      <c r="L237" s="311"/>
      <c r="M237" s="311"/>
      <c r="N237" s="311"/>
      <c r="O237" s="311"/>
      <c r="P237" s="311"/>
      <c r="Q237" s="311"/>
      <c r="R237" s="311"/>
      <c r="S237" s="311"/>
      <c r="T237" s="311"/>
      <c r="U237" s="311"/>
      <c r="V237" s="311"/>
      <c r="W237" s="311"/>
      <c r="X237" s="311"/>
      <c r="Y237" s="311"/>
      <c r="Z237" s="311"/>
      <c r="AA237" s="311"/>
      <c r="AB237" s="311"/>
      <c r="AC237" s="311"/>
      <c r="AD237" s="311"/>
      <c r="AE237" s="311"/>
      <c r="AF237" s="311"/>
      <c r="AG237" s="311"/>
      <c r="AH237" s="311"/>
      <c r="AI237" s="311"/>
      <c r="AJ237" s="311"/>
      <c r="AK237" s="311"/>
      <c r="AL237" s="311"/>
      <c r="AM237" s="311"/>
      <c r="AN237" s="311"/>
      <c r="AO237" s="311"/>
      <c r="AP237" s="311"/>
      <c r="AQ237" s="311"/>
      <c r="AR237" s="311"/>
      <c r="AS237" s="311"/>
      <c r="AT237" s="311"/>
      <c r="AU237" s="311"/>
      <c r="AV237" s="311"/>
    </row>
    <row r="238" spans="1:54" s="1" customFormat="1" ht="15.6">
      <c r="A238" s="312" t="str">
        <f>'Main Meals'!A238</f>
        <v>5502.000.000.000.000.000.000</v>
      </c>
      <c r="B238" s="312">
        <f>'Main Meals'!B238</f>
        <v>5500</v>
      </c>
      <c r="C238" s="312">
        <f>'Main Meals'!C238</f>
        <v>5502</v>
      </c>
      <c r="D238" s="312" t="str">
        <f>'Main Meals'!D238</f>
        <v>Pulled BBQ Chicken (family style)</v>
      </c>
      <c r="E238" s="311" t="s">
        <v>1564</v>
      </c>
      <c r="F238" s="311" t="s">
        <v>1565</v>
      </c>
      <c r="G238" s="311" t="s">
        <v>1568</v>
      </c>
      <c r="H238" s="311"/>
      <c r="I238" s="311"/>
      <c r="J238" s="311"/>
      <c r="K238" s="311"/>
      <c r="L238" s="311"/>
      <c r="M238" s="311"/>
      <c r="N238" s="311"/>
      <c r="O238" s="311"/>
      <c r="P238" s="311"/>
      <c r="Q238" s="311"/>
      <c r="R238" s="311"/>
      <c r="S238" s="311"/>
      <c r="T238" s="311"/>
      <c r="U238" s="311"/>
      <c r="V238" s="311"/>
      <c r="W238" s="311"/>
      <c r="X238" s="311"/>
      <c r="Y238" s="311"/>
      <c r="Z238" s="311"/>
      <c r="AA238" s="311"/>
      <c r="AB238" s="311"/>
      <c r="AC238" s="311"/>
      <c r="AD238" s="311"/>
      <c r="AE238" s="311"/>
      <c r="AF238" s="311"/>
      <c r="AG238" s="311"/>
      <c r="AH238" s="311"/>
      <c r="AI238" s="311"/>
      <c r="AJ238" s="311"/>
      <c r="AK238" s="311"/>
      <c r="AL238" s="311"/>
      <c r="AM238" s="311"/>
      <c r="AN238" s="311"/>
      <c r="AO238" s="311"/>
      <c r="AP238" s="311"/>
      <c r="AQ238" s="311"/>
      <c r="AR238" s="311"/>
      <c r="AS238" s="311"/>
      <c r="AT238" s="311"/>
      <c r="AU238" s="311"/>
      <c r="AV238" s="311"/>
    </row>
    <row r="239" spans="1:54" s="1" customFormat="1" ht="15.6">
      <c r="A239" s="312" t="str">
        <f>'Main Meals'!A239</f>
        <v>7702.000.000.000.000.000.000</v>
      </c>
      <c r="B239" s="312">
        <f>'Main Meals'!B239</f>
        <v>7700</v>
      </c>
      <c r="C239" s="312">
        <f>'Main Meals'!C239</f>
        <v>7702</v>
      </c>
      <c r="D239" s="312" t="str">
        <f>'Main Meals'!D239</f>
        <v xml:space="preserve">Truffled Mac &amp; Cheese (family style)  </v>
      </c>
      <c r="E239" s="311" t="s">
        <v>1574</v>
      </c>
      <c r="F239" s="311" t="s">
        <v>1575</v>
      </c>
      <c r="G239" s="311" t="s">
        <v>1568</v>
      </c>
      <c r="H239" s="311"/>
      <c r="I239" s="311"/>
      <c r="J239" s="311"/>
      <c r="K239" s="311"/>
      <c r="L239" s="311"/>
      <c r="M239" s="311"/>
      <c r="N239" s="311"/>
      <c r="O239" s="311"/>
      <c r="P239" s="311"/>
      <c r="Q239" s="311"/>
      <c r="R239" s="311"/>
      <c r="S239" s="311"/>
      <c r="T239" s="311"/>
      <c r="U239" s="311"/>
      <c r="V239" s="311"/>
      <c r="W239" s="311"/>
      <c r="X239" s="311"/>
      <c r="Y239" s="311"/>
      <c r="Z239" s="311"/>
      <c r="AA239" s="311"/>
      <c r="AB239" s="311"/>
      <c r="AC239" s="311"/>
      <c r="AD239" s="311"/>
      <c r="AE239" s="311"/>
      <c r="AF239" s="311"/>
      <c r="AG239" s="311"/>
      <c r="AH239" s="311"/>
      <c r="AI239" s="311"/>
      <c r="AJ239" s="311"/>
      <c r="AK239" s="311"/>
      <c r="AL239" s="311"/>
      <c r="AM239" s="311"/>
      <c r="AN239" s="311"/>
      <c r="AO239" s="311"/>
      <c r="AP239" s="311"/>
      <c r="AQ239" s="311"/>
      <c r="AR239" s="311"/>
      <c r="AS239" s="311"/>
      <c r="AT239" s="311"/>
      <c r="AU239" s="311"/>
      <c r="AV239" s="311"/>
    </row>
    <row r="240" spans="1:54" s="1" customFormat="1" ht="15.6">
      <c r="A240" s="312" t="str">
        <f>'Main Meals'!A240</f>
        <v>12802.000.000.000.000.000.000</v>
      </c>
      <c r="B240" s="312">
        <f>'Main Meals'!B240</f>
        <v>12800</v>
      </c>
      <c r="C240" s="312">
        <f>'Main Meals'!C240</f>
        <v>12802</v>
      </c>
      <c r="D240" s="312" t="str">
        <f>'Main Meals'!D240</f>
        <v xml:space="preserve">Classic Mac &amp; Cheese (family style)  </v>
      </c>
      <c r="E240" s="311" t="s">
        <v>1574</v>
      </c>
      <c r="F240" s="311" t="s">
        <v>1575</v>
      </c>
      <c r="G240" s="311" t="s">
        <v>1568</v>
      </c>
      <c r="H240" s="311"/>
      <c r="I240" s="311"/>
      <c r="J240" s="311"/>
      <c r="K240" s="311"/>
      <c r="L240" s="311"/>
      <c r="M240" s="311"/>
      <c r="N240" s="311"/>
      <c r="O240" s="311"/>
      <c r="P240" s="311"/>
      <c r="Q240" s="311"/>
      <c r="R240" s="311"/>
      <c r="S240" s="311"/>
      <c r="T240" s="311"/>
      <c r="U240" s="311"/>
      <c r="V240" s="311"/>
      <c r="W240" s="311"/>
      <c r="X240" s="311"/>
      <c r="Y240" s="311"/>
      <c r="Z240" s="311"/>
      <c r="AA240" s="311"/>
      <c r="AB240" s="311"/>
      <c r="AC240" s="311"/>
      <c r="AD240" s="311"/>
      <c r="AE240" s="311"/>
      <c r="AF240" s="311"/>
      <c r="AG240" s="311"/>
      <c r="AH240" s="311"/>
      <c r="AI240" s="311"/>
      <c r="AJ240" s="311"/>
      <c r="AK240" s="311"/>
      <c r="AL240" s="311"/>
      <c r="AM240" s="311"/>
      <c r="AN240" s="311"/>
      <c r="AO240" s="311"/>
      <c r="AP240" s="311"/>
      <c r="AQ240" s="311"/>
      <c r="AR240" s="311"/>
      <c r="AS240" s="311"/>
      <c r="AT240" s="311"/>
      <c r="AU240" s="311"/>
      <c r="AV240" s="311"/>
    </row>
    <row r="241" spans="1:48" s="1" customFormat="1" ht="15.6">
      <c r="A241" s="312" t="str">
        <f>'Main Meals'!A241</f>
        <v>5202.115.000.000.000.000.000</v>
      </c>
      <c r="B241" s="312">
        <f>'Main Meals'!B241</f>
        <v>5200</v>
      </c>
      <c r="C241" s="312">
        <f>'Main Meals'!C241</f>
        <v>5202</v>
      </c>
      <c r="D241" s="312" t="str">
        <f>'Main Meals'!D241</f>
        <v xml:space="preserve">Jumbo Lump Crab Cakes (family style)  </v>
      </c>
      <c r="E241" s="311" t="s">
        <v>1564</v>
      </c>
      <c r="F241" s="311" t="s">
        <v>1565</v>
      </c>
      <c r="G241" s="311" t="s">
        <v>1570</v>
      </c>
      <c r="H241" s="311"/>
      <c r="I241" s="311"/>
      <c r="J241" s="311"/>
      <c r="K241" s="311"/>
      <c r="L241" s="311"/>
      <c r="M241" s="311"/>
      <c r="N241" s="311"/>
      <c r="O241" s="311"/>
      <c r="P241" s="311"/>
      <c r="Q241" s="311"/>
      <c r="R241" s="311"/>
      <c r="S241" s="311"/>
      <c r="T241" s="311"/>
      <c r="U241" s="311"/>
      <c r="V241" s="311"/>
      <c r="W241" s="311"/>
      <c r="X241" s="311"/>
      <c r="Y241" s="311"/>
      <c r="Z241" s="311"/>
      <c r="AA241" s="311"/>
      <c r="AB241" s="311"/>
      <c r="AC241" s="311"/>
      <c r="AD241" s="311"/>
      <c r="AE241" s="311"/>
      <c r="AF241" s="311"/>
      <c r="AG241" s="311"/>
      <c r="AH241" s="311"/>
      <c r="AI241" s="311"/>
      <c r="AJ241" s="311"/>
      <c r="AK241" s="311"/>
      <c r="AL241" s="311"/>
      <c r="AM241" s="311"/>
      <c r="AN241" s="311"/>
      <c r="AO241" s="311"/>
      <c r="AP241" s="311"/>
      <c r="AQ241" s="311"/>
      <c r="AR241" s="311"/>
      <c r="AS241" s="311"/>
      <c r="AT241" s="311"/>
      <c r="AU241" s="311"/>
      <c r="AV241" s="311"/>
    </row>
    <row r="242" spans="1:48" s="1" customFormat="1" ht="15.6">
      <c r="A242" s="312" t="str">
        <f>'Main Meals'!A242</f>
        <v>19102.120.000.000.000.000.000</v>
      </c>
      <c r="B242" s="312">
        <f>'Main Meals'!B242</f>
        <v>19100</v>
      </c>
      <c r="C242" s="312">
        <f>'Main Meals'!C242</f>
        <v>19102</v>
      </c>
      <c r="D242" s="312" t="str">
        <f>'Main Meals'!D242</f>
        <v xml:space="preserve">Provençal Roast Beef (family style) </v>
      </c>
      <c r="E242" s="311" t="s">
        <v>1564</v>
      </c>
      <c r="F242" s="311" t="s">
        <v>1565</v>
      </c>
      <c r="G242" s="311" t="s">
        <v>1570</v>
      </c>
      <c r="H242" s="311"/>
      <c r="I242" s="311"/>
      <c r="J242" s="311"/>
      <c r="K242" s="311"/>
      <c r="L242" s="311"/>
      <c r="M242" s="311"/>
      <c r="N242" s="311"/>
      <c r="O242" s="311"/>
      <c r="P242" s="311"/>
      <c r="Q242" s="311"/>
      <c r="R242" s="311"/>
      <c r="S242" s="311"/>
      <c r="T242" s="311"/>
      <c r="U242" s="311"/>
      <c r="V242" s="311"/>
      <c r="W242" s="311"/>
      <c r="X242" s="311"/>
      <c r="Y242" s="311"/>
      <c r="Z242" s="311"/>
      <c r="AA242" s="311"/>
      <c r="AB242" s="311"/>
      <c r="AC242" s="311"/>
      <c r="AD242" s="311"/>
      <c r="AE242" s="311"/>
      <c r="AF242" s="311"/>
      <c r="AG242" s="311"/>
      <c r="AH242" s="311"/>
      <c r="AI242" s="311"/>
      <c r="AJ242" s="311"/>
      <c r="AK242" s="311"/>
      <c r="AL242" s="311"/>
      <c r="AM242" s="311"/>
      <c r="AN242" s="311"/>
      <c r="AO242" s="311"/>
      <c r="AP242" s="311"/>
      <c r="AQ242" s="311"/>
      <c r="AR242" s="311"/>
      <c r="AS242" s="311"/>
      <c r="AT242" s="311"/>
      <c r="AU242" s="311"/>
      <c r="AV242" s="311"/>
    </row>
    <row r="243" spans="1:48" s="1" customFormat="1" ht="15.6">
      <c r="A243" s="312" t="str">
        <f>'Main Meals'!A243</f>
        <v>6102.000.000.000.000.000.000</v>
      </c>
      <c r="B243" s="312">
        <f>'Main Meals'!B243</f>
        <v>6100</v>
      </c>
      <c r="C243" s="312">
        <f>'Main Meals'!C243</f>
        <v>6102</v>
      </c>
      <c r="D243" s="312" t="str">
        <f>'Main Meals'!D243</f>
        <v xml:space="preserve">Green Beans with Toasted Almonds (family style) </v>
      </c>
      <c r="E243" s="311" t="s">
        <v>1580</v>
      </c>
      <c r="F243" s="311"/>
      <c r="G243" s="311"/>
      <c r="H243" s="311"/>
      <c r="I243" s="311"/>
      <c r="J243" s="311"/>
      <c r="K243" s="311"/>
      <c r="L243" s="311"/>
      <c r="M243" s="311"/>
      <c r="N243" s="311"/>
      <c r="O243" s="311"/>
      <c r="P243" s="311"/>
      <c r="Q243" s="311"/>
      <c r="R243" s="311"/>
      <c r="S243" s="311"/>
      <c r="T243" s="311"/>
      <c r="U243" s="311"/>
      <c r="V243" s="311"/>
      <c r="W243" s="311"/>
      <c r="X243" s="311"/>
      <c r="Y243" s="311"/>
      <c r="Z243" s="311"/>
      <c r="AA243" s="311"/>
      <c r="AB243" s="311"/>
      <c r="AC243" s="311"/>
      <c r="AD243" s="311"/>
      <c r="AE243" s="311"/>
      <c r="AF243" s="311"/>
      <c r="AG243" s="311"/>
      <c r="AH243" s="311"/>
      <c r="AI243" s="311"/>
      <c r="AJ243" s="311"/>
      <c r="AK243" s="311"/>
      <c r="AL243" s="311"/>
      <c r="AM243" s="311"/>
      <c r="AN243" s="311"/>
      <c r="AO243" s="311"/>
      <c r="AP243" s="311"/>
      <c r="AQ243" s="311"/>
      <c r="AR243" s="311"/>
      <c r="AS243" s="311"/>
      <c r="AT243" s="311"/>
      <c r="AU243" s="311"/>
      <c r="AV243" s="311"/>
    </row>
    <row r="244" spans="1:48" s="1" customFormat="1" ht="15.6">
      <c r="A244" s="312" t="str">
        <f>'Main Meals'!A244</f>
        <v>50402.000.000.000.000.000.000</v>
      </c>
      <c r="B244" s="312">
        <f>'Main Meals'!B244</f>
        <v>50400</v>
      </c>
      <c r="C244" s="312">
        <f>'Main Meals'!C244</f>
        <v>50402</v>
      </c>
      <c r="D244" s="312" t="str">
        <f>'Main Meals'!D244</f>
        <v xml:space="preserve">Cole Slaw (family style)  </v>
      </c>
      <c r="E244" s="6" t="s">
        <v>1580</v>
      </c>
      <c r="F244" s="6"/>
      <c r="G244" s="6"/>
    </row>
    <row r="245" spans="1:48" s="1" customFormat="1" ht="15.6">
      <c r="A245" s="312" t="str">
        <f>'Main Meals'!A245</f>
        <v>50502.000.000.000.000.000.000</v>
      </c>
      <c r="B245" s="312">
        <f>'Main Meals'!B245</f>
        <v>50500</v>
      </c>
      <c r="C245" s="312">
        <f>'Main Meals'!C245</f>
        <v>50502</v>
      </c>
      <c r="D245" s="312" t="str">
        <f>'Main Meals'!D245</f>
        <v xml:space="preserve">Herb &amp; Olive Macaroni Salad (family style) </v>
      </c>
      <c r="E245" s="6" t="s">
        <v>1580</v>
      </c>
      <c r="F245" s="6"/>
      <c r="G245" s="6"/>
    </row>
    <row r="246" spans="1:48" s="6" customFormat="1" ht="15.6">
      <c r="A246" s="312" t="str">
        <f>'Main Meals'!A246</f>
        <v>50601.000.000.000.000.000.000</v>
      </c>
      <c r="B246" s="312">
        <f>'Main Meals'!B246</f>
        <v>50600</v>
      </c>
      <c r="C246" s="312">
        <f>'Main Meals'!C246</f>
        <v>50601</v>
      </c>
      <c r="D246" s="312" t="str">
        <f>'Main Meals'!D246</f>
        <v xml:space="preserve">Chicken-Pomodoro Lasagna (family style) </v>
      </c>
      <c r="E246" s="6" t="s">
        <v>1564</v>
      </c>
      <c r="F246" s="6" t="s">
        <v>1566</v>
      </c>
      <c r="G246" s="6" t="s">
        <v>1568</v>
      </c>
    </row>
    <row r="247" spans="1:48" s="6" customFormat="1" ht="15.6">
      <c r="A247" s="312" t="str">
        <f>'Main Meals'!A247</f>
        <v>11802.000.000.000.000.000.000</v>
      </c>
      <c r="B247" s="312">
        <f>'Main Meals'!B247</f>
        <v>11800</v>
      </c>
      <c r="C247" s="312">
        <f>'Main Meals'!C247</f>
        <v>11802</v>
      </c>
      <c r="D247" s="312" t="str">
        <f>'Main Meals'!D247</f>
        <v xml:space="preserve">Garden Vegetable Lasagna (family style) </v>
      </c>
      <c r="E247" s="6" t="s">
        <v>1564</v>
      </c>
      <c r="F247" s="6" t="s">
        <v>1566</v>
      </c>
      <c r="G247" s="6" t="s">
        <v>1570</v>
      </c>
    </row>
    <row r="248" spans="1:48" s="6" customFormat="1" ht="15.6">
      <c r="A248" s="312" t="str">
        <f>'Main Meals'!A248</f>
        <v>50701.000.000.000.000.000.000</v>
      </c>
      <c r="B248" s="312">
        <f>'Main Meals'!B248</f>
        <v>50700</v>
      </c>
      <c r="C248" s="312">
        <f>'Main Meals'!C248</f>
        <v>50701</v>
      </c>
      <c r="D248" s="312" t="str">
        <f>'Main Meals'!D248</f>
        <v>Asian Chicken Salad</v>
      </c>
      <c r="E248" s="6" t="s">
        <v>1564</v>
      </c>
      <c r="F248" s="6" t="s">
        <v>1565</v>
      </c>
      <c r="G248" s="6" t="s">
        <v>1570</v>
      </c>
    </row>
    <row r="249" spans="1:48" s="6" customFormat="1" ht="15.6">
      <c r="A249" s="312" t="str">
        <f>'Main Meals'!A249</f>
        <v>10903.000.000.000.000.000.000</v>
      </c>
      <c r="B249" s="312">
        <f>'Main Meals'!B249</f>
        <v>10900</v>
      </c>
      <c r="C249" s="312">
        <f>'Main Meals'!C249</f>
        <v>10903</v>
      </c>
      <c r="D249" s="312" t="str">
        <f>'Main Meals'!D249</f>
        <v xml:space="preserve">Cold Brew  </v>
      </c>
      <c r="E249" s="6" t="s">
        <v>137</v>
      </c>
      <c r="F249" s="6" t="s">
        <v>137</v>
      </c>
      <c r="G249" s="6" t="s">
        <v>137</v>
      </c>
    </row>
    <row r="250" spans="1:48" s="6" customFormat="1" ht="15.6">
      <c r="A250" s="312" t="str">
        <f>'Main Meals'!A250</f>
        <v>50602.000.000.000.000.000.000</v>
      </c>
      <c r="B250" s="312">
        <f>'Main Meals'!B250</f>
        <v>50600</v>
      </c>
      <c r="C250" s="312">
        <f>'Main Meals'!C250</f>
        <v>50602</v>
      </c>
      <c r="D250" s="312" t="str">
        <f>'Main Meals'!D250</f>
        <v xml:space="preserve">Chicken-Pomodoro Lasagna  </v>
      </c>
      <c r="E250" s="6" t="s">
        <v>1564</v>
      </c>
      <c r="F250" s="6" t="s">
        <v>1566</v>
      </c>
      <c r="G250" s="6" t="s">
        <v>1567</v>
      </c>
    </row>
    <row r="251" spans="1:48" s="6" customFormat="1" ht="15.6">
      <c r="A251" s="312" t="str">
        <f>'Main Meals'!A251</f>
        <v>50801.000.000.000.000.000.000</v>
      </c>
      <c r="B251" s="312">
        <f>'Main Meals'!B251</f>
        <v>50800</v>
      </c>
      <c r="C251" s="312">
        <f>'Main Meals'!C251</f>
        <v>50801</v>
      </c>
      <c r="D251" s="312" t="str">
        <f>'Main Meals'!D251</f>
        <v xml:space="preserve">Limeade </v>
      </c>
      <c r="E251" s="6" t="s">
        <v>137</v>
      </c>
      <c r="F251" s="6" t="s">
        <v>137</v>
      </c>
      <c r="G251" s="6" t="s">
        <v>137</v>
      </c>
    </row>
    <row r="252" spans="1:48" s="6" customFormat="1" ht="15.6">
      <c r="A252" s="312" t="str">
        <f>'Main Meals'!A252</f>
        <v>50901.000.000.000.000.000.000</v>
      </c>
      <c r="B252" s="312">
        <f>'Main Meals'!B252</f>
        <v>50900</v>
      </c>
      <c r="C252" s="312">
        <f>'Main Meals'!C252</f>
        <v>50901</v>
      </c>
      <c r="D252" s="312" t="str">
        <f>'Main Meals'!D252</f>
        <v xml:space="preserve">Pulled BBQ Chicken Sliders </v>
      </c>
      <c r="E252" s="6" t="s">
        <v>137</v>
      </c>
      <c r="F252" s="6" t="s">
        <v>137</v>
      </c>
      <c r="G252" s="6" t="s">
        <v>137</v>
      </c>
    </row>
    <row r="253" spans="1:48" s="6" customFormat="1" ht="15.6">
      <c r="A253" s="312" t="str">
        <f>'Main Meals'!A253</f>
        <v>60001.000.000.000.000.000.000</v>
      </c>
      <c r="B253" s="312">
        <f>'Main Meals'!B253</f>
        <v>60000</v>
      </c>
      <c r="C253" s="312">
        <f>'Main Meals'!C253</f>
        <v>60001</v>
      </c>
      <c r="D253" s="312" t="str">
        <f>'Main Meals'!D253</f>
        <v xml:space="preserve">Chocolate Chip Cookies </v>
      </c>
      <c r="E253" s="6" t="s">
        <v>1574</v>
      </c>
      <c r="F253" s="6" t="s">
        <v>1582</v>
      </c>
      <c r="G253" s="6" t="s">
        <v>1568</v>
      </c>
    </row>
    <row r="254" spans="1:48" s="6" customFormat="1" ht="15.6">
      <c r="A254" s="312" t="str">
        <f>'Main Meals'!A254</f>
        <v>11302.000.000.000.000.000.000</v>
      </c>
      <c r="B254" s="312">
        <f>'Main Meals'!B254</f>
        <v>11300</v>
      </c>
      <c r="C254" s="312">
        <f>'Main Meals'!C254</f>
        <v>11302</v>
      </c>
      <c r="D254" s="312" t="str">
        <f>'Main Meals'!D254</f>
        <v xml:space="preserve">Caprese Pesto Salad Bowl with Chicken </v>
      </c>
      <c r="E254" s="311" t="s">
        <v>1590</v>
      </c>
      <c r="F254" s="6" t="s">
        <v>137</v>
      </c>
      <c r="G254" s="6" t="s">
        <v>1570</v>
      </c>
    </row>
    <row r="255" spans="1:48" s="6" customFormat="1" ht="15.6">
      <c r="A255" s="312" t="str">
        <f>'Main Meals'!A255</f>
        <v>11303.000.000.000.000.000.000</v>
      </c>
      <c r="B255" s="312">
        <f>'Main Meals'!B255</f>
        <v>11300</v>
      </c>
      <c r="C255" s="312">
        <f>'Main Meals'!C255</f>
        <v>11303</v>
      </c>
      <c r="D255" s="312" t="str">
        <f>'Main Meals'!D255</f>
        <v xml:space="preserve">Caprese Pesto Salad Bowl (family style) </v>
      </c>
      <c r="E255" s="311" t="s">
        <v>1590</v>
      </c>
      <c r="F255" s="6" t="s">
        <v>137</v>
      </c>
      <c r="G255" s="6" t="s">
        <v>1570</v>
      </c>
    </row>
    <row r="256" spans="1:48" s="6" customFormat="1" ht="15.6">
      <c r="A256" s="312" t="str">
        <f>'Main Meals'!A256</f>
        <v>60101.000.000.000.000.000.000</v>
      </c>
      <c r="B256" s="312">
        <f>'Main Meals'!B256</f>
        <v>60100</v>
      </c>
      <c r="C256" s="312">
        <f>'Main Meals'!C256</f>
        <v>60101</v>
      </c>
      <c r="D256" s="312" t="str">
        <f>'Main Meals'!D256</f>
        <v>Vietnamese Rice Noodles (Beef)</v>
      </c>
      <c r="E256" s="6" t="s">
        <v>1564</v>
      </c>
      <c r="F256" s="6" t="s">
        <v>1565</v>
      </c>
      <c r="G256" s="6" t="s">
        <v>1570</v>
      </c>
    </row>
    <row r="257" spans="1:54" s="6" customFormat="1" ht="15.6">
      <c r="A257" s="312" t="str">
        <f>'Main Meals'!A257</f>
        <v>60102.000.000.000.000.000.000</v>
      </c>
      <c r="B257" s="312">
        <f>'Main Meals'!B257</f>
        <v>60100</v>
      </c>
      <c r="C257" s="312">
        <f>'Main Meals'!C257</f>
        <v>60102</v>
      </c>
      <c r="D257" s="312" t="str">
        <f>'Main Meals'!D257</f>
        <v>Vietnamese Rice Noodles (Shrimp)</v>
      </c>
      <c r="E257" s="6" t="s">
        <v>1564</v>
      </c>
      <c r="F257" s="6" t="s">
        <v>1565</v>
      </c>
      <c r="G257" s="6" t="s">
        <v>1570</v>
      </c>
    </row>
    <row r="258" spans="1:54" s="6" customFormat="1" ht="15.6">
      <c r="A258" s="312" t="str">
        <f>'Main Meals'!A258</f>
        <v>60103.000.000.000.000.000.000</v>
      </c>
      <c r="B258" s="312">
        <f>'Main Meals'!B258</f>
        <v>60100</v>
      </c>
      <c r="C258" s="312">
        <f>'Main Meals'!C258</f>
        <v>60103</v>
      </c>
      <c r="D258" s="312" t="str">
        <f>'Main Meals'!D258</f>
        <v>Vietnamese Rice Noodles (Veggie)</v>
      </c>
      <c r="E258" s="6" t="s">
        <v>1564</v>
      </c>
      <c r="F258" s="6" t="s">
        <v>1565</v>
      </c>
      <c r="G258" s="6" t="s">
        <v>1570</v>
      </c>
    </row>
    <row r="259" spans="1:54" s="6" customFormat="1" ht="15.6">
      <c r="A259" s="312" t="str">
        <f>'Main Meals'!A259</f>
        <v>4901.000.000.000.000.000.000</v>
      </c>
      <c r="B259" s="312">
        <f>'Main Meals'!B259</f>
        <v>4900</v>
      </c>
      <c r="C259" s="312">
        <f>'Main Meals'!C259</f>
        <v>4901</v>
      </c>
      <c r="D259" s="312" t="str">
        <f>'Main Meals'!D259</f>
        <v xml:space="preserve">Sunrise Fruit Bowl </v>
      </c>
      <c r="E259" s="6" t="s">
        <v>152</v>
      </c>
      <c r="F259" s="6" t="s">
        <v>1576</v>
      </c>
      <c r="G259" s="6" t="s">
        <v>1568</v>
      </c>
    </row>
    <row r="260" spans="1:54" s="6" customFormat="1" ht="15.6">
      <c r="A260" s="312" t="str">
        <f>'Main Meals'!A260</f>
        <v>60201.000.000.000.000.000.000</v>
      </c>
      <c r="B260" s="312">
        <f>'Main Meals'!B260</f>
        <v>60200</v>
      </c>
      <c r="C260" s="312">
        <f>'Main Meals'!C260</f>
        <v>60201</v>
      </c>
      <c r="D260" s="312" t="str">
        <f>'Main Meals'!D260</f>
        <v xml:space="preserve">Chicken Cacciatore </v>
      </c>
      <c r="E260" s="6" t="s">
        <v>1564</v>
      </c>
      <c r="F260" s="6" t="s">
        <v>1565</v>
      </c>
      <c r="G260" s="6" t="s">
        <v>1570</v>
      </c>
    </row>
    <row r="261" spans="1:54" ht="15.6">
      <c r="A261" s="312" t="str">
        <f>'Main Meals'!A261</f>
        <v>60301.000.000.000.000.000.000</v>
      </c>
      <c r="B261" s="312">
        <f>'Main Meals'!B261</f>
        <v>60300</v>
      </c>
      <c r="C261" s="312">
        <f>'Main Meals'!C261</f>
        <v>60301</v>
      </c>
      <c r="D261" s="312" t="str">
        <f>'Main Meals'!D261</f>
        <v xml:space="preserve">Teriyaki Meatballs </v>
      </c>
      <c r="E261" s="214" t="s">
        <v>1580</v>
      </c>
    </row>
    <row r="262" spans="1:54" ht="15.6">
      <c r="A262" s="312" t="str">
        <f>'Main Meals'!A262</f>
        <v>2501.000.204.000.000.000.000</v>
      </c>
      <c r="B262" s="312">
        <f>'Main Meals'!B262</f>
        <v>2500</v>
      </c>
      <c r="C262" s="312">
        <f>'Main Meals'!C262</f>
        <v>2501</v>
      </c>
      <c r="D262" s="312" t="str">
        <f>'Main Meals'!D262</f>
        <v>Coconut Laksa (Cod)</v>
      </c>
      <c r="E262" s="214" t="s">
        <v>1564</v>
      </c>
      <c r="F262" s="214" t="s">
        <v>1565</v>
      </c>
      <c r="G262" s="214" t="s">
        <v>1568</v>
      </c>
    </row>
    <row r="263" spans="1:54" ht="15.6">
      <c r="A263" s="312" t="str">
        <f>'Main Meals'!A263</f>
        <v>1104.000.000.000.000.000.000</v>
      </c>
      <c r="B263" s="312">
        <f>'Main Meals'!B263</f>
        <v>1100</v>
      </c>
      <c r="C263" s="312">
        <f>'Main Meals'!C263</f>
        <v>1104</v>
      </c>
      <c r="D263" s="312" t="str">
        <f>'Main Meals'!D263</f>
        <v>Teriyaki Don Buri (Turkey Meatballs)</v>
      </c>
      <c r="E263" s="214" t="s">
        <v>1564</v>
      </c>
      <c r="F263" s="214" t="s">
        <v>1565</v>
      </c>
      <c r="G263" s="214" t="s">
        <v>1568</v>
      </c>
    </row>
    <row r="264" spans="1:54" ht="15.6">
      <c r="A264" s="312" t="str">
        <f>'Main Meals'!A264</f>
        <v>40809.1104.1104.2501.2501.000.000</v>
      </c>
      <c r="B264" s="312">
        <f>'Main Meals'!B264</f>
        <v>40800</v>
      </c>
      <c r="C264" s="312">
        <f>'Main Meals'!C264</f>
        <v>40809</v>
      </c>
      <c r="D264" s="312" t="str">
        <f>'Main Meals'!D264</f>
        <v xml:space="preserve">September Menu Bundle </v>
      </c>
      <c r="E264" s="311" t="s">
        <v>1588</v>
      </c>
      <c r="F264" s="311"/>
      <c r="G264" s="311"/>
      <c r="H264" s="312"/>
      <c r="I264" s="312"/>
      <c r="J264" s="312"/>
      <c r="K264" s="312"/>
      <c r="L264" s="312"/>
    </row>
    <row r="265" spans="1:54" ht="15.6">
      <c r="A265" s="312" t="str">
        <f>'Main Meals'!A265</f>
        <v>40810.4701.4702.1803.30801.7602.7401</v>
      </c>
      <c r="B265" s="312">
        <f>'Main Meals'!B265</f>
        <v>40800</v>
      </c>
      <c r="C265" s="312">
        <f>'Main Meals'!C265</f>
        <v>40810</v>
      </c>
      <c r="D265" s="312" t="str">
        <f>'Main Meals'!D265</f>
        <v xml:space="preserve">The Weekender Bundle </v>
      </c>
      <c r="E265" s="311" t="s">
        <v>1588</v>
      </c>
      <c r="F265" s="311"/>
      <c r="G265" s="311"/>
      <c r="H265" s="312"/>
      <c r="I265" s="312"/>
      <c r="J265" s="312"/>
      <c r="K265" s="312"/>
      <c r="L265" s="312"/>
      <c r="M265" s="312"/>
      <c r="N265" s="312"/>
      <c r="O265" s="312"/>
      <c r="P265" s="312"/>
      <c r="Q265" s="312"/>
      <c r="R265" s="312"/>
      <c r="S265" s="312"/>
      <c r="T265" s="312"/>
      <c r="U265" s="312"/>
      <c r="V265" s="312"/>
      <c r="W265" s="312"/>
      <c r="X265" s="312"/>
      <c r="Y265" s="312"/>
      <c r="Z265" s="312"/>
      <c r="AA265" s="312"/>
      <c r="AB265" s="312"/>
    </row>
    <row r="266" spans="1:54" ht="15.6">
      <c r="A266" s="312" t="str">
        <f>'Main Meals'!A266</f>
        <v>40811.7602.5501.12802.000.000.000</v>
      </c>
      <c r="B266" s="312">
        <f>'Main Meals'!B266</f>
        <v>40800</v>
      </c>
      <c r="C266" s="312">
        <f>'Main Meals'!C266</f>
        <v>40811</v>
      </c>
      <c r="D266" s="312" t="str">
        <f>'Main Meals'!D266</f>
        <v xml:space="preserve">Family  Bundle </v>
      </c>
      <c r="E266" s="311" t="s">
        <v>1588</v>
      </c>
      <c r="F266" s="311"/>
      <c r="G266" s="311"/>
      <c r="H266" s="312"/>
      <c r="I266" s="312"/>
      <c r="J266" s="312"/>
    </row>
    <row r="267" spans="1:54" ht="15.6">
      <c r="A267" s="312" t="str">
        <f>'Main Meals'!A267</f>
        <v>1003.101.000.000.000.000.000</v>
      </c>
      <c r="B267" s="312">
        <f>'Main Meals'!B267</f>
        <v>1000</v>
      </c>
      <c r="C267" s="312">
        <f>'Main Meals'!C267</f>
        <v>1003</v>
      </c>
      <c r="D267" s="312" t="str">
        <f>'Main Meals'!D267</f>
        <v>Pad Thai (Chicken)</v>
      </c>
      <c r="E267" s="311" t="s">
        <v>1564</v>
      </c>
      <c r="F267" s="311" t="s">
        <v>1565</v>
      </c>
      <c r="G267" s="311" t="s">
        <v>1568</v>
      </c>
      <c r="H267" s="311"/>
      <c r="I267" s="311"/>
      <c r="J267" s="311"/>
      <c r="K267" s="311"/>
      <c r="L267" s="311"/>
      <c r="M267" s="311"/>
      <c r="N267" s="311"/>
      <c r="O267" s="311"/>
      <c r="P267" s="311"/>
      <c r="Q267" s="311"/>
    </row>
    <row r="268" spans="1:54" ht="15.6">
      <c r="A268" s="312" t="str">
        <f>'Main Meals'!A268</f>
        <v>1603.000.204.000.000.000.000</v>
      </c>
      <c r="B268" s="312">
        <f>'Main Meals'!B268</f>
        <v>1600</v>
      </c>
      <c r="C268" s="312">
        <f>'Main Meals'!C268</f>
        <v>1603</v>
      </c>
      <c r="D268" s="312" t="str">
        <f>'Main Meals'!D268</f>
        <v>Tikka Masala  (Lamb)</v>
      </c>
      <c r="E268" s="311" t="s">
        <v>1564</v>
      </c>
      <c r="F268" s="311" t="s">
        <v>1565</v>
      </c>
      <c r="G268" s="311" t="s">
        <v>1568</v>
      </c>
      <c r="H268" s="311"/>
      <c r="I268" s="311"/>
      <c r="J268" s="311"/>
      <c r="K268" s="311"/>
      <c r="L268" s="311"/>
      <c r="M268" s="311"/>
      <c r="N268" s="311"/>
      <c r="O268" s="311"/>
      <c r="P268" s="311"/>
      <c r="Q268" s="311"/>
      <c r="R268" s="311"/>
      <c r="S268" s="311"/>
      <c r="T268" s="311"/>
      <c r="U268" s="311"/>
    </row>
    <row r="269" spans="1:54" ht="15.6">
      <c r="A269" s="312" t="str">
        <f>'Main Meals'!A269</f>
        <v>3308.000.204.000.000.000.000</v>
      </c>
      <c r="B269" s="312">
        <f>'Main Meals'!B269</f>
        <v>3300</v>
      </c>
      <c r="C269" s="312">
        <f>'Main Meals'!C269</f>
        <v>3308</v>
      </c>
      <c r="D269" s="312" t="str">
        <f>'Main Meals'!D269</f>
        <v>Thai Green Curry  (Cod)</v>
      </c>
      <c r="E269" s="214" t="s">
        <v>1564</v>
      </c>
      <c r="F269" s="214" t="s">
        <v>1565</v>
      </c>
      <c r="G269" s="311" t="s">
        <v>1568</v>
      </c>
      <c r="H269" s="311"/>
    </row>
    <row r="270" spans="1:54" ht="15.6">
      <c r="A270" s="312" t="str">
        <f>'Main Meals'!A270</f>
        <v>40812.1003.1603.3308.000.000.000</v>
      </c>
      <c r="B270" s="312">
        <f>'Main Meals'!B270</f>
        <v>40800</v>
      </c>
      <c r="C270" s="312">
        <f>'Main Meals'!C270</f>
        <v>40812</v>
      </c>
      <c r="D270" s="312" t="str">
        <f>'Main Meals'!D270</f>
        <v xml:space="preserve">October Bundle </v>
      </c>
      <c r="E270" s="311" t="s">
        <v>1588</v>
      </c>
      <c r="F270" s="311"/>
      <c r="G270" s="311"/>
      <c r="H270" s="312"/>
      <c r="I270" s="312"/>
      <c r="J270" s="312"/>
      <c r="K270" s="311"/>
      <c r="L270" s="311"/>
      <c r="M270" s="311"/>
      <c r="N270" s="311"/>
      <c r="O270" s="311"/>
      <c r="P270" s="311"/>
      <c r="Q270" s="311"/>
      <c r="R270" s="311"/>
      <c r="S270" s="311"/>
      <c r="T270" s="311"/>
      <c r="U270" s="311"/>
      <c r="V270" s="311"/>
      <c r="W270" s="311"/>
      <c r="X270" s="311"/>
      <c r="Y270" s="311"/>
      <c r="Z270" s="311"/>
      <c r="AA270" s="311"/>
      <c r="AB270" s="311"/>
      <c r="AC270" s="311"/>
      <c r="AD270" s="311"/>
      <c r="AE270" s="311"/>
      <c r="AF270" s="311"/>
      <c r="AG270" s="311"/>
      <c r="AH270" s="311"/>
      <c r="AI270" s="311"/>
      <c r="AJ270" s="311"/>
      <c r="AK270" s="311"/>
      <c r="AL270" s="311"/>
      <c r="AM270" s="311"/>
      <c r="AN270" s="311"/>
      <c r="AO270" s="311"/>
      <c r="AP270" s="311"/>
      <c r="AQ270" s="311"/>
      <c r="AR270" s="311"/>
      <c r="AS270" s="311"/>
      <c r="AT270" s="311"/>
      <c r="AU270" s="311"/>
      <c r="AV270" s="311"/>
      <c r="AW270" s="311"/>
      <c r="AX270" s="311"/>
      <c r="AY270" s="311"/>
      <c r="AZ270" s="311"/>
      <c r="BA270" s="311"/>
      <c r="BB270" s="311"/>
    </row>
    <row r="271" spans="1:54" ht="15.6">
      <c r="A271" s="312" t="str">
        <f>'Main Meals'!A271</f>
        <v>40813.50801.6500.50201.12500.20101.000</v>
      </c>
      <c r="B271" s="312">
        <f>'Main Meals'!B271</f>
        <v>40800</v>
      </c>
      <c r="C271" s="312">
        <f>'Main Meals'!C271</f>
        <v>40813</v>
      </c>
      <c r="D271" s="312" t="str">
        <f>'Main Meals'!D271</f>
        <v xml:space="preserve">Cocktail Party Bundle </v>
      </c>
      <c r="E271" s="311" t="s">
        <v>1588</v>
      </c>
      <c r="F271" s="311"/>
      <c r="G271" s="311"/>
      <c r="H271" s="312"/>
      <c r="I271" s="312"/>
      <c r="J271" s="312"/>
      <c r="K271" s="312"/>
      <c r="L271" s="312"/>
      <c r="M271" s="312"/>
      <c r="N271" s="312"/>
      <c r="O271" s="312"/>
      <c r="P271" s="312"/>
      <c r="Q271" s="311"/>
      <c r="R271" s="311"/>
      <c r="S271" s="311"/>
      <c r="T271" s="311"/>
      <c r="U271" s="311"/>
      <c r="V271" s="311"/>
      <c r="W271" s="311"/>
      <c r="X271" s="311"/>
      <c r="Y271" s="311"/>
      <c r="Z271" s="311"/>
      <c r="AA271" s="311"/>
      <c r="AB271" s="311"/>
      <c r="AC271" s="311"/>
      <c r="AD271" s="311"/>
      <c r="AE271" s="311"/>
      <c r="AF271" s="311"/>
      <c r="AG271" s="311"/>
      <c r="AH271" s="311"/>
      <c r="AI271" s="311"/>
      <c r="AJ271" s="311"/>
      <c r="AK271" s="311"/>
      <c r="AL271" s="311"/>
      <c r="AM271" s="311"/>
      <c r="AN271" s="311"/>
      <c r="AO271" s="311"/>
      <c r="AP271" s="311"/>
      <c r="AQ271" s="311"/>
      <c r="AR271" s="311"/>
      <c r="AS271" s="311"/>
      <c r="AT271" s="311"/>
      <c r="AU271" s="311"/>
      <c r="AV271" s="311"/>
      <c r="AW271" s="311"/>
      <c r="AX271" s="311"/>
      <c r="AY271" s="311"/>
      <c r="AZ271" s="311"/>
      <c r="BA271" s="311"/>
      <c r="BB271" s="311"/>
    </row>
    <row r="272" spans="1:54" ht="15.6">
      <c r="A272" s="312" t="str">
        <f>'Main Meals'!A272</f>
        <v>40814.7500.2705.11302.6703.10400.2900</v>
      </c>
      <c r="B272" s="312">
        <f>'Main Meals'!B272</f>
        <v>40800</v>
      </c>
      <c r="C272" s="312">
        <f>'Main Meals'!C272</f>
        <v>40814</v>
      </c>
      <c r="D272" s="312" t="str">
        <f>'Main Meals'!D272</f>
        <v xml:space="preserve">Beth Israel Omivore Bundle Tuesday OLD NOT ACTIVE </v>
      </c>
      <c r="E272" s="311" t="s">
        <v>1588</v>
      </c>
    </row>
    <row r="273" spans="1:30" ht="15.6">
      <c r="A273" s="312" t="str">
        <f>'Main Meals'!A273</f>
        <v>40815.11801.30201.12800.3307.8000.5800</v>
      </c>
      <c r="B273" s="312">
        <f>'Main Meals'!B273</f>
        <v>40800</v>
      </c>
      <c r="C273" s="312">
        <f>'Main Meals'!C273</f>
        <v>40815</v>
      </c>
      <c r="D273" s="312" t="str">
        <f>'Main Meals'!D273</f>
        <v xml:space="preserve">Beth Isreal Omnivore One Time Intro Bundle OLD NOT ACTIVE </v>
      </c>
      <c r="E273" s="311" t="s">
        <v>1588</v>
      </c>
    </row>
    <row r="274" spans="1:30" ht="15.6">
      <c r="A274" s="312" t="str">
        <f>'Main Meals'!A274</f>
        <v>40816.6600.30101.7600.6100.13901.1002</v>
      </c>
      <c r="B274" s="312">
        <f>'Main Meals'!B274</f>
        <v>40800</v>
      </c>
      <c r="C274" s="312">
        <f>'Main Meals'!C274</f>
        <v>40816</v>
      </c>
      <c r="D274" s="312" t="str">
        <f>'Main Meals'!D274</f>
        <v xml:space="preserve">Beth Israel Omivore Bundle Wednesday OLD NOT ACTIVE </v>
      </c>
      <c r="E274" s="311" t="s">
        <v>1588</v>
      </c>
    </row>
    <row r="275" spans="1:30" ht="15.6">
      <c r="A275" s="312" t="str">
        <f>'Main Meals'!A275</f>
        <v>40817.7500.7800.5301.30201.5603.11301</v>
      </c>
      <c r="B275" s="312">
        <f>'Main Meals'!B275</f>
        <v>40800</v>
      </c>
      <c r="C275" s="312">
        <f>'Main Meals'!C275</f>
        <v>40817</v>
      </c>
      <c r="D275" s="312" t="str">
        <f>'Main Meals'!D275</f>
        <v xml:space="preserve">Beth Israel Omivore Bundle Friday OLD NOT ACTIVE </v>
      </c>
      <c r="E275" s="311" t="s">
        <v>1588</v>
      </c>
    </row>
    <row r="276" spans="1:30" ht="15.6">
      <c r="A276" s="312" t="str">
        <f>'Main Meals'!A276</f>
        <v>40818.7500.11301.1601.18101.6703.8601</v>
      </c>
      <c r="B276" s="312">
        <f>'Main Meals'!B276</f>
        <v>40800</v>
      </c>
      <c r="C276" s="312">
        <f>'Main Meals'!C276</f>
        <v>40818</v>
      </c>
      <c r="D276" s="312" t="str">
        <f>'Main Meals'!D276</f>
        <v xml:space="preserve">Beth Israel Vegetarian Bundle Tuesday OLD NOT ACTIVE </v>
      </c>
      <c r="E276" s="311" t="s">
        <v>1588</v>
      </c>
    </row>
    <row r="277" spans="1:30" ht="15.6">
      <c r="A277" s="312" t="str">
        <f>'Main Meals'!A277</f>
        <v>40819.11801.11001.12800.3307.8000.5800</v>
      </c>
      <c r="B277" s="312">
        <f>'Main Meals'!B277</f>
        <v>40800</v>
      </c>
      <c r="C277" s="312">
        <f>'Main Meals'!C277</f>
        <v>40819</v>
      </c>
      <c r="D277" s="312" t="str">
        <f>'Main Meals'!D277</f>
        <v xml:space="preserve">Beth Isreal Vegetarian One-Time Intro Bundle OLD NOT ACTIVE </v>
      </c>
      <c r="E277" s="311" t="s">
        <v>1588</v>
      </c>
    </row>
    <row r="278" spans="1:30" ht="15.6">
      <c r="A278" s="312" t="str">
        <f>'Main Meals'!A278</f>
        <v>40820.7500.10201.11301.12500.3307.4701</v>
      </c>
      <c r="B278" s="312">
        <f>'Main Meals'!B278</f>
        <v>40800</v>
      </c>
      <c r="C278" s="312">
        <f>'Main Meals'!C278</f>
        <v>40820</v>
      </c>
      <c r="D278" s="312" t="str">
        <f>'Main Meals'!D278</f>
        <v xml:space="preserve">Beth Israel Vegetarian Bundle Wednesday OLD NOT ACTIVE </v>
      </c>
      <c r="E278" s="311" t="s">
        <v>1588</v>
      </c>
    </row>
    <row r="279" spans="1:30" ht="15.6">
      <c r="A279" s="312" t="str">
        <f>'Main Meals'!A279</f>
        <v>40821.6600.2900.1801.3101.5800.12800</v>
      </c>
      <c r="B279" s="312">
        <f>'Main Meals'!B279</f>
        <v>40800</v>
      </c>
      <c r="C279" s="312">
        <f>'Main Meals'!C279</f>
        <v>40821</v>
      </c>
      <c r="D279" s="312" t="str">
        <f>'Main Meals'!D279</f>
        <v xml:space="preserve">Beth Israel Vegetarian Bundle Friday OLD NOT ACTIVE </v>
      </c>
      <c r="E279" s="311" t="s">
        <v>1588</v>
      </c>
      <c r="Q279" s="6"/>
      <c r="R279" s="6"/>
      <c r="S279" s="6"/>
      <c r="T279" s="6"/>
      <c r="U279" s="6"/>
      <c r="V279" s="6"/>
      <c r="W279" s="6"/>
      <c r="X279" s="6"/>
      <c r="Y279" s="6"/>
      <c r="Z279" s="6"/>
      <c r="AA279" s="6"/>
      <c r="AB279" s="6"/>
      <c r="AC279" s="6"/>
      <c r="AD279" s="6"/>
    </row>
    <row r="280" spans="1:30" s="317" customFormat="1" ht="15.6">
      <c r="A280" s="312" t="str">
        <f>'Main Meals'!A280</f>
        <v>40822.12800.1202.2706.12500.5003.7301</v>
      </c>
      <c r="B280" s="312">
        <f>'Main Meals'!B280</f>
        <v>40800</v>
      </c>
      <c r="C280" s="312">
        <f>'Main Meals'!C280</f>
        <v>40822</v>
      </c>
      <c r="D280" s="312" t="str">
        <f>'Main Meals'!D280</f>
        <v xml:space="preserve">PIH Vegetarian </v>
      </c>
      <c r="E280" s="311" t="s">
        <v>1588</v>
      </c>
      <c r="F280" s="214"/>
      <c r="G280" s="214"/>
    </row>
    <row r="281" spans="1:30" ht="15.6">
      <c r="A281" s="312" t="str">
        <f>'Main Meals'!A281</f>
        <v>40823.2706.3101.1101.12500.8000.4800</v>
      </c>
      <c r="B281" s="312">
        <f>'Main Meals'!B281</f>
        <v>40800</v>
      </c>
      <c r="C281" s="312">
        <f>'Main Meals'!C281</f>
        <v>40823</v>
      </c>
      <c r="D281" s="312" t="str">
        <f>'Main Meals'!D281</f>
        <v xml:space="preserve">PIH Vegan </v>
      </c>
      <c r="E281" s="311" t="s">
        <v>1588</v>
      </c>
    </row>
    <row r="282" spans="1:30" ht="15.6">
      <c r="A282" s="312" t="str">
        <f>'Main Meals'!A282</f>
        <v>40824.5301.30801.1002.7800.3101.4800</v>
      </c>
      <c r="B282" s="312">
        <f>'Main Meals'!B282</f>
        <v>40800</v>
      </c>
      <c r="C282" s="312">
        <f>'Main Meals'!C282</f>
        <v>40824</v>
      </c>
      <c r="D282" s="312" t="str">
        <f>'Main Meals'!D282</f>
        <v xml:space="preserve">PIH Omnivore </v>
      </c>
      <c r="E282" s="311" t="s">
        <v>1588</v>
      </c>
    </row>
    <row r="283" spans="1:30" ht="15.6">
      <c r="A283" s="312" t="str">
        <f>'Main Meals'!A283</f>
        <v>40825.40101.3101.1002.2900.12500.5003</v>
      </c>
      <c r="B283" s="312">
        <f>'Main Meals'!B283</f>
        <v>40800</v>
      </c>
      <c r="C283" s="312">
        <f>'Main Meals'!C283</f>
        <v>40825</v>
      </c>
      <c r="D283" s="312" t="str">
        <f>'Main Meals'!D283</f>
        <v xml:space="preserve">PIH Pescatarian </v>
      </c>
      <c r="E283" s="311" t="s">
        <v>1588</v>
      </c>
    </row>
    <row r="284" spans="1:30" s="317" customFormat="1" ht="15.6">
      <c r="A284" s="312" t="str">
        <f>'Main Meals'!A284</f>
        <v>40826.6803.7401.12400.18102.000.000</v>
      </c>
      <c r="B284" s="312">
        <f>'Main Meals'!B284</f>
        <v>40800</v>
      </c>
      <c r="C284" s="312">
        <f>'Main Meals'!C284</f>
        <v>40826</v>
      </c>
      <c r="D284" s="312" t="str">
        <f>'Main Meals'!D284</f>
        <v xml:space="preserve">Snacks Bundle </v>
      </c>
      <c r="E284" s="311" t="s">
        <v>1588</v>
      </c>
      <c r="F284" s="311"/>
      <c r="G284" s="311"/>
      <c r="H284" s="316"/>
      <c r="I284" s="316"/>
      <c r="J284" s="316"/>
      <c r="K284" s="316"/>
      <c r="L284" s="316"/>
    </row>
    <row r="285" spans="1:30" s="317" customFormat="1" ht="15.6">
      <c r="A285" s="312" t="str">
        <f>'Main Meals'!A285</f>
        <v>40827.000.000.000.000.000.000</v>
      </c>
      <c r="B285" s="312">
        <f>'Main Meals'!B285</f>
        <v>40800</v>
      </c>
      <c r="C285" s="312">
        <f>'Main Meals'!C285</f>
        <v>40827</v>
      </c>
      <c r="D285" s="312" t="str">
        <f>'Main Meals'!D285</f>
        <v xml:space="preserve">Soups Bundle </v>
      </c>
      <c r="E285" s="311" t="s">
        <v>1588</v>
      </c>
      <c r="F285" s="214"/>
      <c r="G285" s="214"/>
    </row>
    <row r="286" spans="1:30" ht="15.6">
      <c r="A286" s="312" t="str">
        <f>'Main Meals'!A286</f>
        <v>60401.000.000.000.000.000.000</v>
      </c>
      <c r="B286" s="312">
        <f>'Main Meals'!B286</f>
        <v>60400</v>
      </c>
      <c r="C286" s="312">
        <f>'Main Meals'!C286</f>
        <v>60401</v>
      </c>
      <c r="D286" s="312" t="str">
        <f>'Main Meals'!D286</f>
        <v>Roasted Kabocha Salad (veggie)</v>
      </c>
      <c r="E286" s="311" t="s">
        <v>1590</v>
      </c>
      <c r="F286" s="214" t="s">
        <v>137</v>
      </c>
      <c r="G286" s="214" t="s">
        <v>1570</v>
      </c>
    </row>
    <row r="287" spans="1:30" ht="15.6">
      <c r="A287" s="312" t="str">
        <f>'Main Meals'!A287</f>
        <v>60402.000.000.000.000.000.000</v>
      </c>
      <c r="B287" s="312">
        <f>'Main Meals'!B287</f>
        <v>60400</v>
      </c>
      <c r="C287" s="312">
        <f>'Main Meals'!C287</f>
        <v>60402</v>
      </c>
      <c r="D287" s="312" t="str">
        <f>'Main Meals'!D287</f>
        <v>Roasted Kabocha Salad (Chicken)</v>
      </c>
      <c r="E287" s="311" t="s">
        <v>1590</v>
      </c>
      <c r="F287" s="214" t="s">
        <v>137</v>
      </c>
      <c r="G287" s="214" t="s">
        <v>1570</v>
      </c>
    </row>
    <row r="288" spans="1:30" ht="15.6">
      <c r="A288" s="312" t="str">
        <f>'Main Meals'!A288</f>
        <v>60501.000.000.000.000.000.000</v>
      </c>
      <c r="B288" s="312">
        <f>'Main Meals'!B288</f>
        <v>60500</v>
      </c>
      <c r="C288" s="312">
        <f>'Main Meals'!C288</f>
        <v>60501</v>
      </c>
      <c r="D288" s="312" t="str">
        <f>'Main Meals'!D288</f>
        <v xml:space="preserve">Stuffing </v>
      </c>
      <c r="E288" s="214" t="s">
        <v>1580</v>
      </c>
    </row>
    <row r="289" spans="1:24" ht="15.6">
      <c r="A289" s="312" t="str">
        <f>'Main Meals'!A289</f>
        <v>5801.000.000.000.000.000.000</v>
      </c>
      <c r="B289" s="312">
        <f>'Main Meals'!B289</f>
        <v>5800</v>
      </c>
      <c r="C289" s="312">
        <f>'Main Meals'!C289</f>
        <v>5801</v>
      </c>
      <c r="D289" s="312" t="str">
        <f>'Main Meals'!D289</f>
        <v xml:space="preserve">Rosemary Whipped Potatoes </v>
      </c>
      <c r="E289" s="214" t="s">
        <v>1580</v>
      </c>
    </row>
    <row r="290" spans="1:24" ht="15.6">
      <c r="A290" s="312" t="str">
        <f>'Main Meals'!A290</f>
        <v>40502.000.000.000.000.000.000</v>
      </c>
      <c r="B290" s="312">
        <f>'Main Meals'!B290</f>
        <v>40500</v>
      </c>
      <c r="C290" s="312">
        <f>'Main Meals'!C290</f>
        <v>40502</v>
      </c>
      <c r="D290" s="312" t="str">
        <f>'Main Meals'!D290</f>
        <v>Roasted Turkey Dinner (holiday)</v>
      </c>
      <c r="E290" s="214" t="s">
        <v>1564</v>
      </c>
      <c r="F290" s="214" t="s">
        <v>1571</v>
      </c>
      <c r="G290" s="214" t="s">
        <v>1570</v>
      </c>
    </row>
    <row r="291" spans="1:24" ht="15.6">
      <c r="A291" s="312" t="str">
        <f>'Main Meals'!A291</f>
        <v>40828.60501.60501.5801.5801.6102.5900</v>
      </c>
      <c r="B291" s="312">
        <f>'Main Meals'!B291</f>
        <v>40800</v>
      </c>
      <c r="C291" s="312">
        <f>'Main Meals'!C291</f>
        <v>40828</v>
      </c>
      <c r="D291" s="312" t="str">
        <f>'Main Meals'!D291</f>
        <v xml:space="preserve">Thanksgiving Sides </v>
      </c>
      <c r="E291" s="214" t="s">
        <v>1588</v>
      </c>
      <c r="M291" s="96"/>
      <c r="N291" s="96"/>
      <c r="O291" s="96"/>
      <c r="P291" s="96"/>
      <c r="Q291" s="311"/>
      <c r="R291" s="311"/>
      <c r="S291" s="311"/>
      <c r="T291" s="311"/>
    </row>
    <row r="292" spans="1:24" ht="15.6">
      <c r="A292" s="312" t="str">
        <f>'Main Meals'!A292</f>
        <v>40829.5700.5700.60501.60501.5801.6102</v>
      </c>
      <c r="B292" s="312">
        <f>'Main Meals'!B292</f>
        <v>40800</v>
      </c>
      <c r="C292" s="312">
        <f>'Main Meals'!C292</f>
        <v>40829</v>
      </c>
      <c r="D292" s="312" t="str">
        <f>'Main Meals'!D292</f>
        <v xml:space="preserve">Thanksgiving Dinner  </v>
      </c>
      <c r="E292" s="311" t="s">
        <v>137</v>
      </c>
      <c r="F292" s="311" t="s">
        <v>137</v>
      </c>
      <c r="G292" s="311" t="s">
        <v>137</v>
      </c>
      <c r="H292" s="311"/>
      <c r="Q292" s="96"/>
      <c r="R292" s="96"/>
      <c r="S292" s="96"/>
      <c r="T292" s="96"/>
      <c r="U292" s="311"/>
      <c r="V292" s="311"/>
      <c r="W292" s="311"/>
      <c r="X292" s="311"/>
    </row>
    <row r="293" spans="1:24" ht="15.6">
      <c r="A293" s="312" t="str">
        <f>'Main Meals'!A293</f>
        <v>40830.5701.60402.60401.30401.40401.000</v>
      </c>
      <c r="B293" s="312">
        <f>'Main Meals'!B293</f>
        <v>40800</v>
      </c>
      <c r="C293" s="312">
        <f>'Main Meals'!C293</f>
        <v>40830</v>
      </c>
      <c r="D293" s="312" t="str">
        <f>'Main Meals'!D293</f>
        <v xml:space="preserve">New This Month: November Bundle </v>
      </c>
      <c r="E293" s="214" t="s">
        <v>1588</v>
      </c>
    </row>
    <row r="294" spans="1:24" ht="15.6">
      <c r="A294" s="312" t="str">
        <f>'Main Meals'!A294</f>
        <v>4301.121.000.000.000.000.000</v>
      </c>
      <c r="B294" s="312">
        <f>'Main Meals'!B294</f>
        <v>4300</v>
      </c>
      <c r="C294" s="312">
        <f>'Main Meals'!C294</f>
        <v>4301</v>
      </c>
      <c r="D294" s="312" t="str">
        <f>'Main Meals'!D294</f>
        <v>Tierra Salad (Chicken)</v>
      </c>
      <c r="E294" s="214" t="s">
        <v>1589</v>
      </c>
      <c r="F294" s="214" t="s">
        <v>137</v>
      </c>
      <c r="G294" s="214" t="s">
        <v>1568</v>
      </c>
    </row>
    <row r="295" spans="1:24" ht="15.6">
      <c r="A295" s="312" t="str">
        <f>'Main Meals'!A295</f>
        <v>4302.121.000.000.000.000.000</v>
      </c>
      <c r="B295" s="312">
        <f>'Main Meals'!B295</f>
        <v>4300</v>
      </c>
      <c r="C295" s="312">
        <f>'Main Meals'!C295</f>
        <v>4302</v>
      </c>
      <c r="D295" s="312" t="str">
        <f>'Main Meals'!D295</f>
        <v>Tierra Salad (Steak)</v>
      </c>
      <c r="E295" s="214" t="s">
        <v>1589</v>
      </c>
      <c r="F295" s="214" t="s">
        <v>137</v>
      </c>
      <c r="G295" s="214" t="s">
        <v>1568</v>
      </c>
    </row>
    <row r="296" spans="1:24" ht="15.6">
      <c r="A296" s="312" t="str">
        <f>'Main Meals'!A296</f>
        <v>4303.121.000.000.000.000.000</v>
      </c>
      <c r="B296" s="312">
        <f>'Main Meals'!B296</f>
        <v>4300</v>
      </c>
      <c r="C296" s="312">
        <f>'Main Meals'!C296</f>
        <v>4303</v>
      </c>
      <c r="D296" s="312" t="str">
        <f>'Main Meals'!D296</f>
        <v>Tierra Salad (Tofu)</v>
      </c>
      <c r="E296" s="214" t="s">
        <v>1589</v>
      </c>
      <c r="F296" s="214" t="s">
        <v>137</v>
      </c>
      <c r="G296" s="214" t="s">
        <v>1568</v>
      </c>
    </row>
    <row r="297" spans="1:24" ht="15.6">
      <c r="A297" s="312" t="str">
        <f>'Main Meals'!A297</f>
        <v>60601.000.000.000.000.000.000</v>
      </c>
      <c r="B297" s="312">
        <f>'Main Meals'!B297</f>
        <v>60600</v>
      </c>
      <c r="C297" s="312">
        <f>'Main Meals'!C297</f>
        <v>60601</v>
      </c>
      <c r="D297" s="312" t="str">
        <f>'Main Meals'!D297</f>
        <v xml:space="preserve">Beef Stew  </v>
      </c>
      <c r="E297" s="214" t="s">
        <v>1564</v>
      </c>
      <c r="F297" s="214" t="s">
        <v>1565</v>
      </c>
      <c r="G297" s="214" t="s">
        <v>1570</v>
      </c>
    </row>
    <row r="298" spans="1:24" ht="15.6">
      <c r="A298" s="312" t="str">
        <f>'Main Meals'!A298</f>
        <v>60701.000.000.000.000.000.000</v>
      </c>
      <c r="B298" s="312">
        <f>'Main Meals'!B298</f>
        <v>60700</v>
      </c>
      <c r="C298" s="312">
        <f>'Main Meals'!C298</f>
        <v>60701</v>
      </c>
      <c r="D298" s="312" t="str">
        <f>'Main Meals'!D298</f>
        <v>Sunrise Fruit Smoothie (8 oz)</v>
      </c>
      <c r="E298" s="214" t="s">
        <v>1577</v>
      </c>
      <c r="F298" s="214" t="s">
        <v>1578</v>
      </c>
      <c r="G298" s="214" t="s">
        <v>1568</v>
      </c>
    </row>
    <row r="299" spans="1:24" ht="15.6">
      <c r="A299" s="312" t="str">
        <f>'Main Meals'!A299</f>
        <v>60801.000.000.000.000.000.000</v>
      </c>
      <c r="B299" s="312">
        <f>'Main Meals'!B299</f>
        <v>60800</v>
      </c>
      <c r="C299" s="312">
        <f>'Main Meals'!C299</f>
        <v>60801</v>
      </c>
      <c r="D299" s="312" t="str">
        <f>'Main Meals'!D299</f>
        <v xml:space="preserve">Braised Beef Brisket </v>
      </c>
      <c r="E299" s="214" t="s">
        <v>1580</v>
      </c>
    </row>
    <row r="300" spans="1:24" ht="15.6">
      <c r="A300" s="312" t="str">
        <f>'Main Meals'!A300</f>
        <v>60901.000.000.000.000.000.000</v>
      </c>
      <c r="B300" s="312">
        <f>'Main Meals'!B300</f>
        <v>60900</v>
      </c>
      <c r="C300" s="312">
        <f>'Main Meals'!C300</f>
        <v>60901</v>
      </c>
      <c r="D300" s="312" t="str">
        <f>'Main Meals'!D300</f>
        <v xml:space="preserve">Potato Latkes </v>
      </c>
      <c r="E300" s="214" t="s">
        <v>1580</v>
      </c>
    </row>
    <row r="301" spans="1:24" ht="15.6">
      <c r="A301" s="312" t="str">
        <f>'Main Meals'!A301</f>
        <v>70001.000.000.000.000.000.000</v>
      </c>
      <c r="B301" s="312">
        <f>'Main Meals'!B301</f>
        <v>70000</v>
      </c>
      <c r="C301" s="312">
        <f>'Main Meals'!C301</f>
        <v>70001</v>
      </c>
      <c r="D301" s="312" t="str">
        <f>'Main Meals'!D301</f>
        <v xml:space="preserve">Roasted Baby Carrots  </v>
      </c>
      <c r="E301" s="214" t="s">
        <v>1580</v>
      </c>
    </row>
    <row r="302" spans="1:24" ht="15.6">
      <c r="A302" s="312" t="str">
        <f>'Main Meals'!A302</f>
        <v>70101.000.000.000.000.000.000</v>
      </c>
      <c r="B302" s="312">
        <f>'Main Meals'!B302</f>
        <v>70100</v>
      </c>
      <c r="C302" s="312">
        <f>'Main Meals'!C302</f>
        <v>70101</v>
      </c>
      <c r="D302" s="312" t="str">
        <f>'Main Meals'!D302</f>
        <v xml:space="preserve">Lactose-Free Chive Sour Cream </v>
      </c>
      <c r="E302" s="214" t="s">
        <v>1580</v>
      </c>
    </row>
    <row r="303" spans="1:24" ht="15.6">
      <c r="A303" s="312" t="str">
        <f>'Main Meals'!A303</f>
        <v>13502.000.000.000.000.000.000</v>
      </c>
      <c r="B303" s="312">
        <f>'Main Meals'!B303</f>
        <v>13500</v>
      </c>
      <c r="C303" s="312">
        <f>'Main Meals'!C303</f>
        <v>13502</v>
      </c>
      <c r="D303" s="312" t="str">
        <f>'Main Meals'!D303</f>
        <v xml:space="preserve">Sautéed Spinach </v>
      </c>
      <c r="E303" s="214" t="s">
        <v>1580</v>
      </c>
    </row>
    <row r="304" spans="1:24" ht="15.6">
      <c r="A304" s="312" t="str">
        <f>'Main Meals'!A304</f>
        <v>40832.60801.60801.60901.70001.70101.13301</v>
      </c>
      <c r="B304" s="312">
        <f>'Main Meals'!B304</f>
        <v>40800</v>
      </c>
      <c r="C304" s="312">
        <f>'Main Meals'!C304</f>
        <v>40832</v>
      </c>
      <c r="D304" s="312" t="str">
        <f>'Main Meals'!D304</f>
        <v xml:space="preserve">Hanukkah Bundle with Sour Cream </v>
      </c>
      <c r="E304" s="214" t="s">
        <v>1588</v>
      </c>
    </row>
    <row r="305" spans="1:26" ht="15.6">
      <c r="A305" s="312" t="str">
        <f>'Main Meals'!A305</f>
        <v>40831.60801.60801.60901.70001.70201.13301</v>
      </c>
      <c r="B305" s="312">
        <f>'Main Meals'!B305</f>
        <v>40800</v>
      </c>
      <c r="C305" s="312">
        <f>'Main Meals'!C305</f>
        <v>40831</v>
      </c>
      <c r="D305" s="312" t="str">
        <f>'Main Meals'!D305</f>
        <v xml:space="preserve">Hanukkah Bundle with Strawberry Preserves </v>
      </c>
      <c r="E305" s="214" t="s">
        <v>1588</v>
      </c>
      <c r="O305" s="147"/>
      <c r="P305" s="147"/>
    </row>
    <row r="306" spans="1:26" ht="15.6">
      <c r="A306" s="312" t="str">
        <f>'Main Meals'!A306</f>
        <v>40833.60601.60601.40401.40401.30201.8000</v>
      </c>
      <c r="B306" s="312">
        <f>'Main Meals'!B306</f>
        <v>40800</v>
      </c>
      <c r="C306" s="312">
        <f>'Main Meals'!C306</f>
        <v>40833</v>
      </c>
      <c r="D306" s="312" t="str">
        <f>'Main Meals'!D306</f>
        <v>Fall Favorites: Soups Bundle</v>
      </c>
      <c r="E306" s="311" t="s">
        <v>1588</v>
      </c>
      <c r="F306" s="311"/>
      <c r="G306" s="311"/>
      <c r="H306" s="311"/>
      <c r="I306" s="311"/>
      <c r="J306" s="311"/>
      <c r="K306" s="311"/>
      <c r="L306" s="311"/>
      <c r="M306" s="311"/>
      <c r="N306" s="311"/>
      <c r="O306" s="311"/>
      <c r="P306" s="311"/>
      <c r="Q306" s="311"/>
      <c r="R306" s="311"/>
      <c r="S306" s="311"/>
      <c r="T306" s="311"/>
      <c r="U306" s="311"/>
      <c r="V306" s="311"/>
      <c r="W306" s="311"/>
      <c r="X306" s="311"/>
    </row>
    <row r="307" spans="1:26" ht="15.6">
      <c r="A307" s="312" t="str">
        <f>'Main Meals'!A307</f>
        <v>70201.000.000.000.000.000.000</v>
      </c>
      <c r="B307" s="312">
        <f>'Main Meals'!B307</f>
        <v>70200</v>
      </c>
      <c r="C307" s="312">
        <f>'Main Meals'!C307</f>
        <v>70201</v>
      </c>
      <c r="D307" s="312" t="str">
        <f>'Main Meals'!D307</f>
        <v xml:space="preserve">Strawberry Preserves </v>
      </c>
      <c r="E307" s="214" t="s">
        <v>1580</v>
      </c>
    </row>
    <row r="308" spans="1:26" ht="15.6">
      <c r="A308" s="312" t="str">
        <f>'Main Meals'!A308</f>
        <v>40834.20702.20101.20101.000.000.000</v>
      </c>
      <c r="B308" s="312">
        <f>'Main Meals'!B308</f>
        <v>40800</v>
      </c>
      <c r="C308" s="312">
        <f>'Main Meals'!C308</f>
        <v>40834</v>
      </c>
      <c r="D308" s="312" t="str">
        <f>'Main Meals'!D308</f>
        <v>Holiday Platter</v>
      </c>
      <c r="E308" s="214" t="s">
        <v>137</v>
      </c>
      <c r="F308" s="214" t="s">
        <v>137</v>
      </c>
      <c r="G308" s="214" t="s">
        <v>137</v>
      </c>
    </row>
    <row r="309" spans="1:26" ht="15.6">
      <c r="A309" s="312" t="str">
        <f>'Main Meals'!A309</f>
        <v>70301.000.000.000.000.000.000</v>
      </c>
      <c r="B309" s="312">
        <f>'Main Meals'!B309</f>
        <v>70300</v>
      </c>
      <c r="C309" s="312">
        <f>'Main Meals'!C309</f>
        <v>70301</v>
      </c>
      <c r="D309" s="312" t="str">
        <f>'Main Meals'!D309</f>
        <v xml:space="preserve">Chicken Tenders </v>
      </c>
      <c r="E309" s="214" t="s">
        <v>1564</v>
      </c>
      <c r="F309" s="214" t="s">
        <v>1565</v>
      </c>
      <c r="G309" s="214" t="s">
        <v>1570</v>
      </c>
    </row>
    <row r="310" spans="1:26" ht="15.6">
      <c r="A310" s="312" t="str">
        <f>'Main Meals'!A310</f>
        <v>70401.000.000.000.000.000.000</v>
      </c>
      <c r="B310" s="312">
        <f>'Main Meals'!B310</f>
        <v>70400</v>
      </c>
      <c r="C310" s="312">
        <f>'Main Meals'!C310</f>
        <v>70401</v>
      </c>
      <c r="D310" s="312" t="str">
        <f>'Main Meals'!D310</f>
        <v xml:space="preserve">Homestyle Breakfast </v>
      </c>
      <c r="E310" s="214" t="s">
        <v>152</v>
      </c>
      <c r="F310" s="214" t="s">
        <v>1573</v>
      </c>
      <c r="G310" s="214" t="s">
        <v>1568</v>
      </c>
    </row>
    <row r="311" spans="1:26" ht="15.6">
      <c r="A311" s="312" t="str">
        <f>'Main Meals'!A311</f>
        <v>7501.000.000.000.000.000.000</v>
      </c>
      <c r="B311" s="312">
        <f>'Main Meals'!B311</f>
        <v>7500</v>
      </c>
      <c r="C311" s="312">
        <f>'Main Meals'!C311</f>
        <v>7501</v>
      </c>
      <c r="D311" s="312" t="str">
        <f>'Main Meals'!D311</f>
        <v>Country Cinnamon Oatmeal  (Blueberry)</v>
      </c>
      <c r="E311" s="214" t="s">
        <v>152</v>
      </c>
      <c r="F311" s="214" t="s">
        <v>1584</v>
      </c>
      <c r="G311" s="214" t="s">
        <v>1568</v>
      </c>
    </row>
    <row r="312" spans="1:26" ht="15.6">
      <c r="A312" s="312" t="str">
        <f>'Main Meals'!A312</f>
        <v>40835.30601.30602.70301.70301.70401.7501</v>
      </c>
      <c r="B312" s="312">
        <f>'Main Meals'!B312</f>
        <v>40800</v>
      </c>
      <c r="C312" s="312">
        <f>'Main Meals'!C312</f>
        <v>40835</v>
      </c>
      <c r="D312" s="312" t="str">
        <f>'Main Meals'!D312</f>
        <v xml:space="preserve">New This Month January Bundle </v>
      </c>
      <c r="E312" s="342" t="s">
        <v>1588</v>
      </c>
      <c r="F312" s="342"/>
      <c r="G312" s="342"/>
      <c r="H312" s="342"/>
      <c r="I312" s="342"/>
      <c r="J312" s="342"/>
      <c r="K312" s="342"/>
      <c r="L312" s="342"/>
      <c r="M312" s="342"/>
      <c r="N312" s="342"/>
      <c r="O312" s="342"/>
      <c r="P312" s="342"/>
      <c r="Q312" s="342"/>
      <c r="R312" s="342"/>
      <c r="S312" s="342"/>
      <c r="T312" s="342"/>
    </row>
    <row r="313" spans="1:26" ht="15.6">
      <c r="A313" s="312" t="str">
        <f>'Main Meals'!A313</f>
        <v>70501.000.000.000.000.000.000</v>
      </c>
      <c r="B313" s="312">
        <f>'Main Meals'!B313</f>
        <v>70500</v>
      </c>
      <c r="C313" s="312">
        <f>'Main Meals'!C313</f>
        <v>70501</v>
      </c>
      <c r="D313" s="312" t="str">
        <f>'Main Meals'!D313</f>
        <v xml:space="preserve">Popcorn Chicken Tray </v>
      </c>
      <c r="E313" s="214" t="s">
        <v>137</v>
      </c>
      <c r="F313" s="214" t="s">
        <v>137</v>
      </c>
      <c r="G313" s="214" t="s">
        <v>137</v>
      </c>
    </row>
    <row r="314" spans="1:26" ht="15.6">
      <c r="A314" s="312" t="str">
        <f>'Main Meals'!A314</f>
        <v>70601.000.000.000.000.000.000</v>
      </c>
      <c r="B314" s="312">
        <f>'Main Meals'!B314</f>
        <v>70600</v>
      </c>
      <c r="C314" s="312">
        <f>'Main Meals'!C314</f>
        <v>70601</v>
      </c>
      <c r="D314" s="312" t="str">
        <f>'Main Meals'!D314</f>
        <v xml:space="preserve">Nachos Tray </v>
      </c>
      <c r="E314" s="214" t="s">
        <v>137</v>
      </c>
      <c r="F314" s="214" t="s">
        <v>137</v>
      </c>
      <c r="G314" s="214" t="s">
        <v>137</v>
      </c>
    </row>
    <row r="315" spans="1:26" ht="15.6">
      <c r="A315" s="312" t="str">
        <f>'Main Meals'!A315</f>
        <v>40836.70501.70502.70601.70602.000.000</v>
      </c>
      <c r="B315" s="312">
        <f>'Main Meals'!B315</f>
        <v>40800</v>
      </c>
      <c r="C315" s="312">
        <f>'Main Meals'!C315</f>
        <v>40836</v>
      </c>
      <c r="D315" s="312" t="str">
        <f>'Main Meals'!D315</f>
        <v xml:space="preserve">Game Day Bundle  </v>
      </c>
      <c r="E315" s="214" t="s">
        <v>1588</v>
      </c>
      <c r="G315" s="6"/>
      <c r="H315" s="6"/>
      <c r="I315" s="346"/>
      <c r="J315" s="6"/>
      <c r="K315" s="346"/>
      <c r="L315" s="6"/>
      <c r="M315" s="347"/>
      <c r="N315" s="347"/>
      <c r="O315" s="347"/>
      <c r="P315" s="348"/>
    </row>
    <row r="316" spans="1:26" ht="15.6">
      <c r="A316" s="312" t="str">
        <f>'Main Meals'!A316</f>
        <v>40837.1401.1601.3101.3101.000.6600</v>
      </c>
      <c r="B316" s="312">
        <f>'Main Meals'!B316</f>
        <v>40800</v>
      </c>
      <c r="C316" s="312">
        <f>'Main Meals'!C316</f>
        <v>40837</v>
      </c>
      <c r="D316" s="312" t="str">
        <f>'Main Meals'!D316</f>
        <v xml:space="preserve">Fiber Fueled Bundle </v>
      </c>
      <c r="E316" s="214" t="s">
        <v>1588</v>
      </c>
    </row>
    <row r="317" spans="1:26" ht="15.6">
      <c r="A317" s="312" t="str">
        <f>'Main Meals'!A317</f>
        <v>40838.95001.95201.11002.11002.82002.4703</v>
      </c>
      <c r="B317" s="312">
        <f>'Main Meals'!B317</f>
        <v>40800</v>
      </c>
      <c r="C317" s="312">
        <f>'Main Meals'!C317</f>
        <v>40838</v>
      </c>
      <c r="D317" s="312" t="str">
        <f>'Main Meals'!D317</f>
        <v xml:space="preserve">Chef's Favorites Bundle </v>
      </c>
      <c r="E317" s="214" t="s">
        <v>1588</v>
      </c>
      <c r="F317" s="342"/>
      <c r="G317" s="342"/>
      <c r="H317" s="342"/>
      <c r="I317" s="342"/>
      <c r="J317" s="342"/>
      <c r="K317" s="342"/>
      <c r="L317" s="342"/>
      <c r="M317" s="342"/>
      <c r="N317" s="342"/>
      <c r="O317" s="342"/>
      <c r="P317" s="342"/>
      <c r="Q317" s="342"/>
      <c r="R317" s="342"/>
      <c r="S317" s="342"/>
      <c r="T317" s="342"/>
      <c r="U317" s="342"/>
      <c r="V317" s="342"/>
      <c r="W317" s="342"/>
      <c r="X317" s="342"/>
      <c r="Y317" s="342"/>
      <c r="Z317" s="342"/>
    </row>
    <row r="318" spans="1:26" ht="15.6">
      <c r="A318" s="312" t="str">
        <f>'Main Meals'!A318</f>
        <v>70502.134.135.136.412.000.000</v>
      </c>
      <c r="B318" s="312">
        <f>'Main Meals'!B318</f>
        <v>70500</v>
      </c>
      <c r="C318" s="312">
        <f>'Main Meals'!C318</f>
        <v>70502</v>
      </c>
      <c r="D318" s="312" t="str">
        <f>'Main Meals'!D318</f>
        <v xml:space="preserve">Popcorn Chicken Components  </v>
      </c>
      <c r="E318" s="214" t="s">
        <v>137</v>
      </c>
      <c r="F318" s="214" t="s">
        <v>137</v>
      </c>
      <c r="G318" s="214" t="s">
        <v>137</v>
      </c>
    </row>
    <row r="319" spans="1:26" ht="15.6">
      <c r="A319" s="312" t="str">
        <f>'Main Meals'!A319</f>
        <v>70602.7800.7800.506.813.411.414</v>
      </c>
      <c r="B319" s="312">
        <f>'Main Meals'!B319</f>
        <v>70600</v>
      </c>
      <c r="C319" s="312">
        <f>'Main Meals'!C319</f>
        <v>70602</v>
      </c>
      <c r="D319" s="312" t="str">
        <f>'Main Meals'!D319</f>
        <v xml:space="preserve">Nachos Components </v>
      </c>
      <c r="E319" s="214" t="s">
        <v>137</v>
      </c>
      <c r="F319" s="214" t="s">
        <v>137</v>
      </c>
      <c r="G319" s="214" t="s">
        <v>137</v>
      </c>
    </row>
    <row r="320" spans="1:26" ht="15.6">
      <c r="A320" s="312" t="str">
        <f>'Main Meals'!A320</f>
        <v>70701.000.000.000.000.000.000</v>
      </c>
      <c r="B320" s="312">
        <f>'Main Meals'!B320</f>
        <v>70700</v>
      </c>
      <c r="C320" s="312">
        <f>'Main Meals'!C320</f>
        <v>70701</v>
      </c>
      <c r="D320" s="312" t="str">
        <f>'Main Meals'!D320</f>
        <v xml:space="preserve">Italian Wedding Soup </v>
      </c>
      <c r="E320" s="214" t="s">
        <v>1585</v>
      </c>
      <c r="F320" s="214" t="s">
        <v>137</v>
      </c>
      <c r="G320" s="214" t="s">
        <v>1570</v>
      </c>
    </row>
    <row r="321" spans="1:17" ht="15.6">
      <c r="A321" s="312" t="str">
        <f>'Main Meals'!A321</f>
        <v>70801.407.000.000.000.000.000</v>
      </c>
      <c r="B321" s="312">
        <f>'Main Meals'!B321</f>
        <v>70800</v>
      </c>
      <c r="C321" s="312">
        <f>'Main Meals'!C321</f>
        <v>70801</v>
      </c>
      <c r="D321" s="312" t="str">
        <f>'Main Meals'!D321</f>
        <v xml:space="preserve">Chicken &amp; Eggplant Parmesan </v>
      </c>
      <c r="E321" s="214" t="s">
        <v>1564</v>
      </c>
      <c r="F321" s="6" t="s">
        <v>1565</v>
      </c>
      <c r="G321" s="214" t="s">
        <v>1570</v>
      </c>
    </row>
    <row r="322" spans="1:17" ht="15.6">
      <c r="A322" s="312" t="str">
        <f>'Main Meals'!A322</f>
        <v>70901.126.000.000.000.000.000</v>
      </c>
      <c r="B322" s="312">
        <f>'Main Meals'!B322</f>
        <v>70900</v>
      </c>
      <c r="C322" s="312">
        <f>'Main Meals'!C322</f>
        <v>70901</v>
      </c>
      <c r="D322" s="312" t="str">
        <f>'Main Meals'!D322</f>
        <v>Spring Salad (Chicken)</v>
      </c>
      <c r="E322" s="214" t="s">
        <v>1589</v>
      </c>
      <c r="F322" s="214" t="s">
        <v>137</v>
      </c>
      <c r="G322" s="214" t="s">
        <v>1568</v>
      </c>
    </row>
    <row r="323" spans="1:17" ht="15.6">
      <c r="A323" s="312" t="str">
        <f>'Main Meals'!A323</f>
        <v>70903.126.000.000.000.000.000</v>
      </c>
      <c r="B323" s="312">
        <f>'Main Meals'!B323</f>
        <v>70900</v>
      </c>
      <c r="C323" s="312">
        <f>'Main Meals'!C323</f>
        <v>70903</v>
      </c>
      <c r="D323" s="312" t="str">
        <f>'Main Meals'!D323</f>
        <v>Spring Salad (Shrimp)</v>
      </c>
      <c r="E323" s="214" t="s">
        <v>1589</v>
      </c>
      <c r="F323" s="214" t="s">
        <v>137</v>
      </c>
      <c r="G323" s="214" t="s">
        <v>1568</v>
      </c>
    </row>
    <row r="324" spans="1:17" ht="15.6">
      <c r="A324" s="312" t="str">
        <f>'Main Meals'!A324</f>
        <v>70902.126.000.000.000.000.000</v>
      </c>
      <c r="B324" s="312">
        <f>'Main Meals'!B324</f>
        <v>70900</v>
      </c>
      <c r="C324" s="312">
        <f>'Main Meals'!C324</f>
        <v>70902</v>
      </c>
      <c r="D324" s="312" t="str">
        <f>'Main Meals'!D324</f>
        <v>Spring Salad (Tempeh)</v>
      </c>
      <c r="E324" s="214" t="s">
        <v>1589</v>
      </c>
      <c r="F324" s="214" t="s">
        <v>137</v>
      </c>
      <c r="G324" s="214" t="s">
        <v>1568</v>
      </c>
    </row>
    <row r="325" spans="1:17" ht="15.6">
      <c r="A325" s="312" t="str">
        <f>'Main Meals'!A325</f>
        <v>40839.70701.70801.70901.70902.11801.70401</v>
      </c>
      <c r="B325" s="312">
        <f>'Main Meals'!B325</f>
        <v>40800</v>
      </c>
      <c r="C325" s="312">
        <f>'Main Meals'!C325</f>
        <v>40839</v>
      </c>
      <c r="D325" s="312" t="str">
        <f>'Main Meals'!D325</f>
        <v xml:space="preserve">New This Month February Bundle </v>
      </c>
      <c r="E325" s="214" t="s">
        <v>1588</v>
      </c>
      <c r="M325" s="311"/>
      <c r="O325" s="311"/>
      <c r="Q325" s="342"/>
    </row>
    <row r="326" spans="1:17" ht="15.6">
      <c r="A326" s="312" t="str">
        <f>'Main Meals'!A326</f>
        <v>20604.000.000.000.000.000.000</v>
      </c>
      <c r="B326" s="312">
        <f>'Main Meals'!B326</f>
        <v>20600</v>
      </c>
      <c r="C326" s="312">
        <f>'Main Meals'!C326</f>
        <v>20604</v>
      </c>
      <c r="D326" s="312" t="str">
        <f>'Main Meals'!D326</f>
        <v xml:space="preserve">Cinnamon-Sugar Coffee Cakes (6 pack) </v>
      </c>
      <c r="E326" s="214" t="s">
        <v>1585</v>
      </c>
      <c r="F326" s="214" t="s">
        <v>137</v>
      </c>
      <c r="G326" s="214" t="s">
        <v>1568</v>
      </c>
    </row>
    <row r="327" spans="1:17" ht="15.6">
      <c r="A327" s="312" t="str">
        <f>'Main Meals'!A327</f>
        <v>20302.000.000.000.000.000.000</v>
      </c>
      <c r="B327" s="312">
        <f>'Main Meals'!B327</f>
        <v>20300</v>
      </c>
      <c r="C327" s="312">
        <f>'Main Meals'!C327</f>
        <v>20302</v>
      </c>
      <c r="D327" s="312" t="str">
        <f>'Main Meals'!D327</f>
        <v xml:space="preserve">Chocolate Fudge Brownie (6 pack) </v>
      </c>
      <c r="E327" s="214" t="s">
        <v>1585</v>
      </c>
      <c r="F327" s="214" t="s">
        <v>137</v>
      </c>
      <c r="G327" s="214" t="s">
        <v>1568</v>
      </c>
    </row>
    <row r="328" spans="1:17" ht="15.6">
      <c r="A328" s="312" t="str">
        <f>'Main Meals'!A328</f>
        <v>80001.000.000.000.000.000.000</v>
      </c>
      <c r="B328" s="312">
        <f>'Main Meals'!B328</f>
        <v>80000</v>
      </c>
      <c r="C328" s="312">
        <f>'Main Meals'!C328</f>
        <v>80001</v>
      </c>
      <c r="D328" s="312" t="str">
        <f>'Main Meals'!D328</f>
        <v>Vegan Chili (Tempeh)</v>
      </c>
      <c r="E328" s="214" t="s">
        <v>1564</v>
      </c>
      <c r="F328" s="214" t="s">
        <v>1569</v>
      </c>
      <c r="G328" s="214" t="s">
        <v>1570</v>
      </c>
    </row>
    <row r="329" spans="1:17" ht="15.6">
      <c r="A329" s="312" t="str">
        <f>'Main Meals'!A329</f>
        <v>80002.000.000.000.000.000.000</v>
      </c>
      <c r="B329" s="312">
        <f>'Main Meals'!B329</f>
        <v>80000</v>
      </c>
      <c r="C329" s="312">
        <f>'Main Meals'!C329</f>
        <v>80002</v>
      </c>
      <c r="D329" s="312" t="str">
        <f>'Main Meals'!D329</f>
        <v>Vegan Chili (Quinoa)</v>
      </c>
      <c r="E329" s="214" t="s">
        <v>1588</v>
      </c>
      <c r="F329" s="214" t="s">
        <v>137</v>
      </c>
      <c r="G329" s="214" t="s">
        <v>137</v>
      </c>
    </row>
    <row r="330" spans="1:17" ht="15.6">
      <c r="A330" s="312" t="str">
        <f>'Main Meals'!A330</f>
        <v>80101.610.409.115.000.000.000</v>
      </c>
      <c r="B330" s="312">
        <f>'Main Meals'!B330</f>
        <v>80100</v>
      </c>
      <c r="C330" s="312">
        <f>'Main Meals'!C330</f>
        <v>80101</v>
      </c>
      <c r="D330" s="312" t="str">
        <f>'Main Meals'!D330</f>
        <v xml:space="preserve">Fish Tacos with Red Cabbage Slaw  </v>
      </c>
      <c r="E330" s="214" t="s">
        <v>1564</v>
      </c>
      <c r="F330" s="214" t="s">
        <v>1565</v>
      </c>
      <c r="G330" s="214" t="s">
        <v>1570</v>
      </c>
    </row>
    <row r="331" spans="1:17" ht="15.6">
      <c r="A331" s="312" t="str">
        <f>'Main Meals'!A331</f>
        <v>40840.80901.95201.70401.93001.12800.7600</v>
      </c>
      <c r="B331" s="312">
        <f>'Main Meals'!B331</f>
        <v>40800</v>
      </c>
      <c r="C331" s="312">
        <f>'Main Meals'!C331</f>
        <v>40840</v>
      </c>
      <c r="D331" s="312" t="str">
        <f>'Main Meals'!D331</f>
        <v xml:space="preserve">Comfort Bundle </v>
      </c>
      <c r="E331" s="214" t="s">
        <v>1585</v>
      </c>
      <c r="F331" s="214" t="s">
        <v>137</v>
      </c>
      <c r="G331" s="214" t="s">
        <v>1570</v>
      </c>
    </row>
    <row r="332" spans="1:17" ht="15.6">
      <c r="A332" s="312" t="str">
        <f>'Main Meals'!A332</f>
        <v>80201.000.000.000.000.000.000</v>
      </c>
      <c r="B332" s="312">
        <f>'Main Meals'!B332</f>
        <v>80200</v>
      </c>
      <c r="C332" s="312">
        <f>'Main Meals'!C332</f>
        <v>80201</v>
      </c>
      <c r="D332" s="312" t="str">
        <f>'Main Meals'!D332</f>
        <v xml:space="preserve">Braised Brisket with Potato Kugel and Sauteed Spinach </v>
      </c>
      <c r="E332" s="214" t="s">
        <v>1564</v>
      </c>
      <c r="F332" s="214" t="s">
        <v>1565</v>
      </c>
      <c r="G332" s="214" t="s">
        <v>1570</v>
      </c>
    </row>
    <row r="333" spans="1:17" ht="15.6">
      <c r="A333" s="312" t="str">
        <f>'Main Meals'!A333</f>
        <v>80301.000.000.000.000.000.000</v>
      </c>
      <c r="B333" s="312">
        <f>'Main Meals'!B333</f>
        <v>80300</v>
      </c>
      <c r="C333" s="312">
        <f>'Main Meals'!C333</f>
        <v>80301</v>
      </c>
      <c r="D333" s="312" t="str">
        <f>'Main Meals'!D333</f>
        <v xml:space="preserve">Matzoh Ball Soup </v>
      </c>
      <c r="E333" s="214" t="s">
        <v>1580</v>
      </c>
      <c r="F333" s="214" t="s">
        <v>137</v>
      </c>
      <c r="G333" s="214" t="s">
        <v>1570</v>
      </c>
    </row>
    <row r="334" spans="1:17" ht="15.6">
      <c r="A334" s="312" t="str">
        <f>'Main Meals'!A334</f>
        <v>80401.000.000.000.000.000.000</v>
      </c>
      <c r="B334" s="312">
        <f>'Main Meals'!B334</f>
        <v>80400</v>
      </c>
      <c r="C334" s="312">
        <f>'Main Meals'!C334</f>
        <v>80401</v>
      </c>
      <c r="D334" s="312" t="str">
        <f>'Main Meals'!D334</f>
        <v xml:space="preserve">Gefilte Fish </v>
      </c>
      <c r="E334" s="214" t="s">
        <v>1588</v>
      </c>
      <c r="F334" s="214" t="s">
        <v>137</v>
      </c>
      <c r="G334" s="214" t="s">
        <v>1570</v>
      </c>
    </row>
    <row r="335" spans="1:17" ht="15.6">
      <c r="A335" s="312" t="str">
        <f>'Main Meals'!A335</f>
        <v>80501.000.000.000.000.000.000</v>
      </c>
      <c r="B335" s="312">
        <f>'Main Meals'!B335</f>
        <v>80500</v>
      </c>
      <c r="C335" s="312">
        <f>'Main Meals'!C335</f>
        <v>80501</v>
      </c>
      <c r="D335" s="312" t="str">
        <f>'Main Meals'!D335</f>
        <v xml:space="preserve">Charoset </v>
      </c>
      <c r="E335" s="214" t="s">
        <v>1588</v>
      </c>
      <c r="F335" s="214" t="s">
        <v>137</v>
      </c>
      <c r="G335" s="214" t="s">
        <v>1570</v>
      </c>
    </row>
    <row r="336" spans="1:17" ht="15.6">
      <c r="A336" s="312" t="str">
        <f>'Main Meals'!A336</f>
        <v>40841.80201.80201.80301.80301.80401.000</v>
      </c>
      <c r="B336" s="312">
        <f>'Main Meals'!B336</f>
        <v>40800</v>
      </c>
      <c r="C336" s="312">
        <f>'Main Meals'!C336</f>
        <v>40841</v>
      </c>
      <c r="D336" s="312" t="str">
        <f>'Main Meals'!D336</f>
        <v xml:space="preserve">Passover Bundle for 2 </v>
      </c>
      <c r="E336" s="214" t="s">
        <v>1588</v>
      </c>
      <c r="F336" s="214" t="s">
        <v>137</v>
      </c>
      <c r="G336" s="214" t="s">
        <v>1570</v>
      </c>
    </row>
    <row r="337" spans="1:7" ht="15.6">
      <c r="A337" s="312" t="str">
        <f>'Main Meals'!A337</f>
        <v>40842.80201.80201.80201.80201.80301.80301</v>
      </c>
      <c r="B337" s="312">
        <f>'Main Meals'!B337</f>
        <v>40800</v>
      </c>
      <c r="C337" s="312">
        <f>'Main Meals'!C337</f>
        <v>40842</v>
      </c>
      <c r="D337" s="312" t="str">
        <f>'Main Meals'!D337</f>
        <v xml:space="preserve">Passover Bundle for 4 </v>
      </c>
      <c r="E337" s="214" t="s">
        <v>137</v>
      </c>
      <c r="F337" s="214" t="s">
        <v>137</v>
      </c>
      <c r="G337" s="214" t="s">
        <v>137</v>
      </c>
    </row>
    <row r="338" spans="1:7" ht="15.6">
      <c r="A338" s="312" t="str">
        <f>'Main Meals'!A338</f>
        <v>40843.70701.70701.70701.70701.13502.20301</v>
      </c>
      <c r="B338" s="312">
        <f>'Main Meals'!B338</f>
        <v>40800</v>
      </c>
      <c r="C338" s="312">
        <f>'Main Meals'!C338</f>
        <v>40843</v>
      </c>
      <c r="D338" s="312" t="str">
        <f>'Main Meals'!D338</f>
        <v xml:space="preserve">Easter Dinner Bundle </v>
      </c>
      <c r="E338" s="214" t="s">
        <v>137</v>
      </c>
      <c r="F338" s="214" t="s">
        <v>137</v>
      </c>
      <c r="G338" s="214" t="s">
        <v>137</v>
      </c>
    </row>
    <row r="339" spans="1:7" ht="15.6">
      <c r="A339" s="312" t="str">
        <f>'Main Meals'!A339</f>
        <v>80601.000.000.000.000.000.000</v>
      </c>
      <c r="B339" s="312">
        <f>'Main Meals'!B339</f>
        <v>80600</v>
      </c>
      <c r="C339" s="312">
        <f>'Main Meals'!C339</f>
        <v>80601</v>
      </c>
      <c r="D339" s="312" t="str">
        <f>'Main Meals'!D339</f>
        <v xml:space="preserve">Lamb Loin with Persillade </v>
      </c>
      <c r="E339" s="214" t="s">
        <v>137</v>
      </c>
      <c r="F339" s="214" t="s">
        <v>137</v>
      </c>
      <c r="G339" s="214" t="s">
        <v>137</v>
      </c>
    </row>
    <row r="340" spans="1:7" ht="15.6">
      <c r="A340" s="312" t="str">
        <f>'Main Meals'!A340</f>
        <v>80701.000.000.000.000.000.000</v>
      </c>
      <c r="B340" s="312">
        <f>'Main Meals'!B340</f>
        <v>80700</v>
      </c>
      <c r="C340" s="312">
        <f>'Main Meals'!C340</f>
        <v>80701</v>
      </c>
      <c r="D340" s="312" t="str">
        <f>'Main Meals'!D340</f>
        <v xml:space="preserve">Almond-Mint Rice Pilaf </v>
      </c>
      <c r="E340" s="214" t="s">
        <v>1589</v>
      </c>
      <c r="F340" s="214" t="s">
        <v>137</v>
      </c>
      <c r="G340" s="214" t="s">
        <v>1570</v>
      </c>
    </row>
    <row r="341" spans="1:7" ht="15.6">
      <c r="A341" s="312" t="str">
        <f>'Main Meals'!A341</f>
        <v>80801.000.000.000.000.000.000</v>
      </c>
      <c r="B341" s="312">
        <f>'Main Meals'!B341</f>
        <v>80800</v>
      </c>
      <c r="C341" s="312">
        <f>'Main Meals'!C341</f>
        <v>80801</v>
      </c>
      <c r="D341" s="312" t="str">
        <f>'Main Meals'!D341</f>
        <v xml:space="preserve">Green Salad  </v>
      </c>
    </row>
    <row r="342" spans="1:7" ht="15.6">
      <c r="A342" s="312" t="str">
        <f>'Main Meals'!A342</f>
        <v>2902.103.000.000.000.000.000</v>
      </c>
      <c r="B342" s="312">
        <f>'Main Meals'!B342</f>
        <v>2900</v>
      </c>
      <c r="C342" s="312">
        <f>'Main Meals'!C342</f>
        <v>2902</v>
      </c>
      <c r="D342" s="312" t="str">
        <f>'Main Meals'!D342</f>
        <v>Pesto Spaghetti Squash Salad (Chicken)</v>
      </c>
    </row>
    <row r="343" spans="1:7" ht="15.6">
      <c r="A343" s="312" t="str">
        <f>'Main Meals'!A343</f>
        <v>40844.4602.80101.70903.1201.5200.4701</v>
      </c>
      <c r="B343" s="312">
        <f>'Main Meals'!B343</f>
        <v>40800</v>
      </c>
      <c r="C343" s="312">
        <f>'Main Meals'!C343</f>
        <v>40844</v>
      </c>
      <c r="D343" s="312" t="str">
        <f>'Main Meals'!D343</f>
        <v xml:space="preserve">Spring Bundle  </v>
      </c>
    </row>
    <row r="344" spans="1:7" ht="15.6">
      <c r="A344" s="312" t="str">
        <f>'Main Meals'!A344</f>
        <v>40845.4701.1803.2705.20201.60101.6600</v>
      </c>
      <c r="B344" s="312">
        <f>'Main Meals'!B344</f>
        <v>40800</v>
      </c>
      <c r="C344" s="312">
        <f>'Main Meals'!C344</f>
        <v>40845</v>
      </c>
      <c r="D344" s="312" t="str">
        <f>'Main Meals'!D344</f>
        <v xml:space="preserve">PfizerNutrimedy Bundle 1 </v>
      </c>
    </row>
    <row r="345" spans="1:7" ht="15.6">
      <c r="A345" s="312" t="str">
        <f>'Main Meals'!A345</f>
        <v>40846.4701.40101.30801.7800.7500.5500</v>
      </c>
      <c r="B345" s="312">
        <f>'Main Meals'!B345</f>
        <v>40800</v>
      </c>
      <c r="C345" s="312">
        <f>'Main Meals'!C345</f>
        <v>40846</v>
      </c>
      <c r="D345" s="312" t="str">
        <f>'Main Meals'!D345</f>
        <v xml:space="preserve">PfizerNutrimedy Bundle 2 </v>
      </c>
    </row>
    <row r="346" spans="1:7" ht="15.6">
      <c r="A346" s="312" t="str">
        <f>'Main Meals'!A346</f>
        <v>80901.000.000.000.000.000.000</v>
      </c>
      <c r="B346" s="312">
        <f>'Main Meals'!B346</f>
        <v>80900</v>
      </c>
      <c r="C346" s="312">
        <f>'Main Meals'!C346</f>
        <v>80901</v>
      </c>
      <c r="D346" s="312" t="str">
        <f>'Main Meals'!D346</f>
        <v>Chocolate Fudge Brownie Bites (12 bites)</v>
      </c>
    </row>
    <row r="347" spans="1:7" ht="15.6">
      <c r="A347" s="312" t="str">
        <f>'Main Meals'!A347</f>
        <v>40847.70701.70701.70701.70701.70801.70801</v>
      </c>
      <c r="B347" s="312">
        <f>'Main Meals'!B347</f>
        <v>40800</v>
      </c>
      <c r="C347" s="312">
        <f>'Main Meals'!C347</f>
        <v>40847</v>
      </c>
      <c r="D347" s="312" t="str">
        <f>'Main Meals'!D347</f>
        <v xml:space="preserve">Mother's Day Dinner Bundle  </v>
      </c>
    </row>
    <row r="348" spans="1:7" ht="15.6">
      <c r="A348" s="312" t="str">
        <f>'Main Meals'!A348</f>
        <v>81001.000.000.000.000.000.000</v>
      </c>
      <c r="B348" s="312">
        <f>'Main Meals'!B348</f>
        <v>81000</v>
      </c>
      <c r="C348" s="312">
        <f>'Main Meals'!C348</f>
        <v>81001</v>
      </c>
      <c r="D348" s="312" t="str">
        <f>'Main Meals'!D348</f>
        <v xml:space="preserve">Penne with Bolognese </v>
      </c>
    </row>
    <row r="349" spans="1:7" ht="15.6">
      <c r="A349" s="312" t="str">
        <f>'Main Meals'!A349</f>
        <v>4703.000.000.000.000.000.000</v>
      </c>
      <c r="B349" s="312">
        <f>'Main Meals'!B349</f>
        <v>4700</v>
      </c>
      <c r="C349" s="312">
        <f>'Main Meals'!C349</f>
        <v>4703</v>
      </c>
      <c r="D349" s="312" t="str">
        <f>'Main Meals'!D349</f>
        <v>Frittata (Kale &amp; Parmesan)</v>
      </c>
    </row>
    <row r="350" spans="1:7" ht="15.6">
      <c r="A350" s="312" t="str">
        <f>'Main Meals'!A350</f>
        <v>5003.000.000.000.000.000.000</v>
      </c>
      <c r="B350" s="312">
        <f>'Main Meals'!B350</f>
        <v>5000</v>
      </c>
      <c r="C350" s="312">
        <f>'Main Meals'!C350</f>
        <v>5003</v>
      </c>
      <c r="D350" s="312" t="str">
        <f>'Main Meals'!D350</f>
        <v>Dragon Fruit  Smoothie (8 oz)</v>
      </c>
    </row>
    <row r="351" spans="1:7" ht="15.6">
      <c r="A351" s="312" t="str">
        <f>'Main Meals'!A351</f>
        <v>5004.000.000.000.000.000.000</v>
      </c>
      <c r="B351" s="312">
        <f>'Main Meals'!B351</f>
        <v>5000</v>
      </c>
      <c r="C351" s="312">
        <f>'Main Meals'!C351</f>
        <v>5004</v>
      </c>
      <c r="D351" s="312" t="str">
        <f>'Main Meals'!D351</f>
        <v>Dragon Fruit  Smoothie (32 oz)</v>
      </c>
    </row>
    <row r="352" spans="1:7" ht="15.6">
      <c r="A352" s="312" t="str">
        <f>'Main Meals'!A352</f>
        <v>60702.000.000.000.000.000.000</v>
      </c>
      <c r="B352" s="312">
        <f>'Main Meals'!B352</f>
        <v>60700</v>
      </c>
      <c r="C352" s="312">
        <f>'Main Meals'!C352</f>
        <v>60702</v>
      </c>
      <c r="D352" s="312" t="str">
        <f>'Main Meals'!D352</f>
        <v>Sunrise Fruit Smoothie (32 oz)</v>
      </c>
    </row>
    <row r="353" spans="1:4" ht="15.6">
      <c r="A353" s="312" t="str">
        <f>'Main Meals'!A353</f>
        <v>5604.000.000.000.000.000.000</v>
      </c>
      <c r="B353" s="312">
        <f>'Main Meals'!B353</f>
        <v>5600</v>
      </c>
      <c r="C353" s="312">
        <f>'Main Meals'!C353</f>
        <v>5604</v>
      </c>
      <c r="D353" s="312" t="str">
        <f>'Main Meals'!D353</f>
        <v>Coco Berry Smoothie  (32 oz)</v>
      </c>
    </row>
    <row r="354" spans="1:4" ht="15.6">
      <c r="A354" s="312" t="str">
        <f>'Main Meals'!A354</f>
        <v>13902.000.000.000.000.000.000</v>
      </c>
      <c r="B354" s="312">
        <f>'Main Meals'!B354</f>
        <v>13900</v>
      </c>
      <c r="C354" s="312">
        <f>'Main Meals'!C354</f>
        <v>13902</v>
      </c>
      <c r="D354" s="312" t="str">
        <f>'Main Meals'!D354</f>
        <v>Turmeric Latte (32 oz)</v>
      </c>
    </row>
    <row r="355" spans="1:4" ht="15.6">
      <c r="A355" s="312" t="str">
        <f>'Main Meals'!A355</f>
        <v>14002.000.000.000.000.000.000</v>
      </c>
      <c r="B355" s="312">
        <f>'Main Meals'!B355</f>
        <v>14000</v>
      </c>
      <c r="C355" s="312">
        <f>'Main Meals'!C355</f>
        <v>14002</v>
      </c>
      <c r="D355" s="312" t="str">
        <f>'Main Meals'!D355</f>
        <v>Mashed Sweet Potato  (24 oz)</v>
      </c>
    </row>
    <row r="356" spans="1:4" ht="15.6">
      <c r="A356" s="312" t="str">
        <f>'Main Meals'!A356</f>
        <v>82001.000.000.000.000.000.000</v>
      </c>
      <c r="B356" s="312">
        <f>'Main Meals'!B356</f>
        <v>82000</v>
      </c>
      <c r="C356" s="312">
        <f>'Main Meals'!C356</f>
        <v>82001</v>
      </c>
      <c r="D356" s="312" t="str">
        <f>'Main Meals'!D356</f>
        <v>Lemon Rosemary Entrée (Chicken)</v>
      </c>
    </row>
    <row r="357" spans="1:4" ht="15.6">
      <c r="A357" s="312" t="str">
        <f>'Main Meals'!A357</f>
        <v>82002.000.000.000.000.000.000</v>
      </c>
      <c r="B357" s="312">
        <f>'Main Meals'!B357</f>
        <v>82000</v>
      </c>
      <c r="C357" s="312">
        <f>'Main Meals'!C357</f>
        <v>82002</v>
      </c>
      <c r="D357" s="312" t="str">
        <f>'Main Meals'!D357</f>
        <v>Lemon Rosemary Entrée (Salmon)</v>
      </c>
    </row>
    <row r="358" spans="1:4" ht="15.6">
      <c r="A358" s="312" t="str">
        <f>'Main Meals'!A358</f>
        <v>83001.000.000.000.000.000.000</v>
      </c>
      <c r="B358" s="312">
        <f>'Main Meals'!B358</f>
        <v>83000</v>
      </c>
      <c r="C358" s="312">
        <f>'Main Meals'!C358</f>
        <v>83001</v>
      </c>
      <c r="D358" s="312" t="str">
        <f>'Main Meals'!D358</f>
        <v xml:space="preserve">Sea Bass with French Polynesian Pineapple Green Sauce </v>
      </c>
    </row>
    <row r="359" spans="1:4" ht="15.6">
      <c r="A359" s="312" t="str">
        <f>'Main Meals'!A359</f>
        <v>84001.131.000.000.000.000.000</v>
      </c>
      <c r="B359" s="312">
        <f>'Main Meals'!B359</f>
        <v>84000</v>
      </c>
      <c r="C359" s="312">
        <f>'Main Meals'!C359</f>
        <v>84001</v>
      </c>
      <c r="D359" s="312" t="str">
        <f>'Main Meals'!D359</f>
        <v xml:space="preserve">Falafel with Kale Sesame Salad </v>
      </c>
    </row>
    <row r="360" spans="1:4" ht="15.6">
      <c r="A360" s="312" t="str">
        <f>'Main Meals'!A360</f>
        <v>85001.000.000.000.000.000.000</v>
      </c>
      <c r="B360" s="312">
        <f>'Main Meals'!B360</f>
        <v>85000</v>
      </c>
      <c r="C360" s="312">
        <f>'Main Meals'!C360</f>
        <v>85001</v>
      </c>
      <c r="D360" s="312" t="str">
        <f>'Main Meals'!D360</f>
        <v xml:space="preserve">Lasagna Alessandra </v>
      </c>
    </row>
    <row r="361" spans="1:4" ht="15.6">
      <c r="A361" s="312" t="str">
        <f>'Main Meals'!A361</f>
        <v>86001.000.000.000.000.000.000</v>
      </c>
      <c r="B361" s="312">
        <f>'Main Meals'!B361</f>
        <v>86000</v>
      </c>
      <c r="C361" s="312">
        <f>'Main Meals'!C361</f>
        <v>86001</v>
      </c>
      <c r="D361" s="312" t="str">
        <f>'Main Meals'!D361</f>
        <v>Green Smoothie (8 oz)</v>
      </c>
    </row>
    <row r="362" spans="1:4" ht="15.6">
      <c r="A362" s="312" t="str">
        <f>'Main Meals'!A362</f>
        <v>86002.000.000.000.000.000.000</v>
      </c>
      <c r="B362" s="312">
        <f>'Main Meals'!B362</f>
        <v>86000</v>
      </c>
      <c r="C362" s="312">
        <f>'Main Meals'!C362</f>
        <v>86002</v>
      </c>
      <c r="D362" s="312" t="str">
        <f>'Main Meals'!D362</f>
        <v>Green Smoothie (32 oz)</v>
      </c>
    </row>
    <row r="363" spans="1:4" ht="15.6">
      <c r="A363" s="312" t="str">
        <f>'Main Meals'!A363</f>
        <v>87001.129.130.404.000.000.000</v>
      </c>
      <c r="B363" s="312">
        <f>'Main Meals'!B363</f>
        <v>87000</v>
      </c>
      <c r="C363" s="312">
        <f>'Main Meals'!C363</f>
        <v>87001</v>
      </c>
      <c r="D363" s="312" t="str">
        <f>'Main Meals'!D363</f>
        <v xml:space="preserve">Popcorn Chicken  </v>
      </c>
    </row>
    <row r="364" spans="1:4" ht="15.6">
      <c r="A364" s="312" t="str">
        <f>'Main Meals'!A364</f>
        <v>40848.808.809.810.811.812.807</v>
      </c>
      <c r="B364" s="312">
        <f>'Main Meals'!B364</f>
        <v>40800</v>
      </c>
      <c r="C364" s="312">
        <f>'Main Meals'!C364</f>
        <v>40848</v>
      </c>
      <c r="D364" s="312" t="str">
        <f>'Main Meals'!D364</f>
        <v xml:space="preserve">Father's Day Bundle  </v>
      </c>
    </row>
    <row r="365" spans="1:4" ht="15.6">
      <c r="A365" s="312" t="str">
        <f>'Main Meals'!A365</f>
        <v>88001.000.000.000.000.000.000</v>
      </c>
      <c r="B365" s="312">
        <f>'Main Meals'!B365</f>
        <v>88000</v>
      </c>
      <c r="C365" s="312">
        <f>'Main Meals'!C365</f>
        <v>88001</v>
      </c>
      <c r="D365" s="312" t="str">
        <f>'Main Meals'!D365</f>
        <v>Energy Bites 8 Pack (Peanut Butter &amp; Chocolate )</v>
      </c>
    </row>
    <row r="366" spans="1:4" ht="15.6">
      <c r="A366" s="312" t="str">
        <f>'Main Meals'!A366</f>
        <v>88002.000.000.000.000.000.000</v>
      </c>
      <c r="B366" s="312">
        <f>'Main Meals'!B366</f>
        <v>88000</v>
      </c>
      <c r="C366" s="312">
        <f>'Main Meals'!C366</f>
        <v>88002</v>
      </c>
      <c r="D366" s="312" t="str">
        <f>'Main Meals'!D366</f>
        <v>Energy Bites 8 Pack (Almond Cranberry)</v>
      </c>
    </row>
    <row r="367" spans="1:4" ht="15.6">
      <c r="A367" s="312" t="str">
        <f>'Main Meals'!A367</f>
        <v>88003.000.000.000.000.000.000</v>
      </c>
      <c r="B367" s="312">
        <f>'Main Meals'!B367</f>
        <v>88000</v>
      </c>
      <c r="C367" s="312">
        <f>'Main Meals'!C367</f>
        <v>88003</v>
      </c>
      <c r="D367" s="312" t="str">
        <f>'Main Meals'!D367</f>
        <v>Energy Bites 8 Pack (Mocha Espresso)</v>
      </c>
    </row>
    <row r="368" spans="1:4" ht="15.6">
      <c r="A368" s="312" t="str">
        <f>'Main Meals'!A368</f>
        <v>88004.000.000.000.000.000.000</v>
      </c>
      <c r="B368" s="312">
        <f>'Main Meals'!B368</f>
        <v>88000</v>
      </c>
      <c r="C368" s="312">
        <f>'Main Meals'!C368</f>
        <v>88004</v>
      </c>
      <c r="D368" s="312" t="str">
        <f>'Main Meals'!D368</f>
        <v>Energy Bites 8 Pack (Lemon Coconut)</v>
      </c>
    </row>
    <row r="369" spans="1:4" ht="15.6">
      <c r="A369" s="312" t="str">
        <f>'Main Meals'!A369</f>
        <v>88005.000.000.000.000.000.000</v>
      </c>
      <c r="B369" s="312">
        <f>'Main Meals'!B369</f>
        <v>88000</v>
      </c>
      <c r="C369" s="312">
        <f>'Main Meals'!C369</f>
        <v>88005</v>
      </c>
      <c r="D369" s="312" t="str">
        <f>'Main Meals'!D369</f>
        <v>Energy Bites 8 Pack (Variety Pack)</v>
      </c>
    </row>
    <row r="370" spans="1:4" ht="15.6">
      <c r="A370" s="312" t="str">
        <f>'Main Meals'!A370</f>
        <v>88101.124.409.410.000.000.000</v>
      </c>
      <c r="B370" s="312">
        <f>'Main Meals'!B370</f>
        <v>88100</v>
      </c>
      <c r="C370" s="312">
        <f>'Main Meals'!C370</f>
        <v>88101</v>
      </c>
      <c r="D370" s="312" t="str">
        <f>'Main Meals'!D370</f>
        <v>Quesadilla (Chicken)</v>
      </c>
    </row>
    <row r="371" spans="1:4" ht="15.6">
      <c r="A371" s="312" t="str">
        <f>'Main Meals'!A371</f>
        <v>88102.124.409.410.000.000.000</v>
      </c>
      <c r="B371" s="312">
        <f>'Main Meals'!B371</f>
        <v>88100</v>
      </c>
      <c r="C371" s="312">
        <f>'Main Meals'!C371</f>
        <v>88102</v>
      </c>
      <c r="D371" s="312" t="str">
        <f>'Main Meals'!D371</f>
        <v>Quesadilla (Veggie)</v>
      </c>
    </row>
    <row r="372" spans="1:4" ht="15.6">
      <c r="A372" s="312" t="str">
        <f>'Main Meals'!A372</f>
        <v>88201.000.000.000.000.000.000</v>
      </c>
      <c r="B372" s="312">
        <f>'Main Meals'!B372</f>
        <v>88200</v>
      </c>
      <c r="C372" s="312">
        <f>'Main Meals'!C372</f>
        <v>88201</v>
      </c>
      <c r="D372" s="312" t="str">
        <f>'Main Meals'!D372</f>
        <v>Macarons (Chocolate)</v>
      </c>
    </row>
    <row r="373" spans="1:4" ht="15.6">
      <c r="A373" s="312" t="str">
        <f>'Main Meals'!A373</f>
        <v>88301.000.000.000.000.000.000</v>
      </c>
      <c r="B373" s="312">
        <f>'Main Meals'!B373</f>
        <v>88300</v>
      </c>
      <c r="C373" s="312">
        <f>'Main Meals'!C373</f>
        <v>88301</v>
      </c>
      <c r="D373" s="312" t="str">
        <f>'Main Meals'!D373</f>
        <v xml:space="preserve">Tropical Fruit Cup </v>
      </c>
    </row>
    <row r="374" spans="1:4" ht="15.6">
      <c r="A374" s="312" t="str">
        <f>'Main Meals'!A374</f>
        <v>88401.119.611.000.000.000.000</v>
      </c>
      <c r="B374" s="312">
        <f>'Main Meals'!B374</f>
        <v>88400</v>
      </c>
      <c r="C374" s="312">
        <f>'Main Meals'!C374</f>
        <v>88401</v>
      </c>
      <c r="D374" s="312" t="str">
        <f>'Main Meals'!D374</f>
        <v xml:space="preserve">Veggie Burger </v>
      </c>
    </row>
    <row r="375" spans="1:4" ht="15.6">
      <c r="A375" s="312" t="str">
        <f>'Main Meals'!A375</f>
        <v>40849.11001.88401.86001.5200.5301.84001</v>
      </c>
      <c r="B375" s="312">
        <f>'Main Meals'!B375</f>
        <v>40800</v>
      </c>
      <c r="C375" s="312">
        <f>'Main Meals'!C375</f>
        <v>40849</v>
      </c>
      <c r="D375" s="312" t="str">
        <f>'Main Meals'!D375</f>
        <v xml:space="preserve">Summer Bundle </v>
      </c>
    </row>
    <row r="376" spans="1:4" ht="15.6">
      <c r="A376" s="312" t="str">
        <f>'Main Meals'!A376</f>
        <v>88501.000.000.000.000.000.000</v>
      </c>
      <c r="B376" s="312">
        <f>'Main Meals'!B376</f>
        <v>88500</v>
      </c>
      <c r="C376" s="312">
        <f>'Main Meals'!C376</f>
        <v>88501</v>
      </c>
      <c r="D376" s="312" t="str">
        <f>'Main Meals'!D376</f>
        <v xml:space="preserve">Pollo A La Azteca </v>
      </c>
    </row>
    <row r="377" spans="1:4" ht="15.6">
      <c r="A377" s="312" t="str">
        <f>'Main Meals'!A377</f>
        <v>40850.7301.40101.20101.1602.7500.18101</v>
      </c>
      <c r="B377" s="312">
        <f>'Main Meals'!B377</f>
        <v>40800</v>
      </c>
      <c r="C377" s="312">
        <f>'Main Meals'!C377</f>
        <v>40850</v>
      </c>
      <c r="D377" s="312" t="str">
        <f>'Main Meals'!D377</f>
        <v>BIDMC / MichMed Omnivore  (Tuesday)</v>
      </c>
    </row>
    <row r="378" spans="1:4" ht="15.6">
      <c r="A378" s="312" t="str">
        <f>'Main Meals'!A378</f>
        <v>40851.30101.5003.6100.12500.12500.7401</v>
      </c>
      <c r="B378" s="312">
        <f>'Main Meals'!B378</f>
        <v>40800</v>
      </c>
      <c r="C378" s="312">
        <f>'Main Meals'!C378</f>
        <v>40851</v>
      </c>
      <c r="D378" s="312" t="str">
        <f>'Main Meals'!D378</f>
        <v>BIDMC / MichMed Omnivore  (Wednesday)</v>
      </c>
    </row>
    <row r="379" spans="1:4" ht="15.6">
      <c r="A379" s="312" t="str">
        <f>'Main Meals'!A379</f>
        <v>40852.8000.30201.5301.1803.5603.8601</v>
      </c>
      <c r="B379" s="312">
        <f>'Main Meals'!B379</f>
        <v>40800</v>
      </c>
      <c r="C379" s="312">
        <f>'Main Meals'!C379</f>
        <v>40852</v>
      </c>
      <c r="D379" s="312" t="str">
        <f>'Main Meals'!D379</f>
        <v>BIDMC / MichMed Omnivore  (Friday)</v>
      </c>
    </row>
    <row r="380" spans="1:4" ht="15.6">
      <c r="A380" s="312" t="str">
        <f>'Main Meals'!A380</f>
        <v>40853.7500.70902.18102.20101.20201.80001</v>
      </c>
      <c r="B380" s="312">
        <f>'Main Meals'!B380</f>
        <v>40800</v>
      </c>
      <c r="C380" s="312">
        <f>'Main Meals'!C380</f>
        <v>40853</v>
      </c>
      <c r="D380" s="312" t="str">
        <f>'Main Meals'!D380</f>
        <v>BIDMC / MichMed Vegetarian (Tuesday)</v>
      </c>
    </row>
    <row r="381" spans="1:4" ht="15.6">
      <c r="A381" s="312" t="str">
        <f>'Main Meals'!A381</f>
        <v>40854.4901.4303.12500.12500.3307.10400</v>
      </c>
      <c r="B381" s="312">
        <f>'Main Meals'!B381</f>
        <v>40800</v>
      </c>
      <c r="C381" s="312">
        <f>'Main Meals'!C381</f>
        <v>40854</v>
      </c>
      <c r="D381" s="312" t="str">
        <f>'Main Meals'!D381</f>
        <v>BIDMC / MichMed Vegetarian (Wednesday)</v>
      </c>
    </row>
    <row r="382" spans="1:4" ht="15.6">
      <c r="A382" s="312" t="str">
        <f>'Main Meals'!A382</f>
        <v>40856.6600.11001.1401.1801.3100.12800</v>
      </c>
      <c r="B382" s="312">
        <f>'Main Meals'!B382</f>
        <v>40800</v>
      </c>
      <c r="C382" s="312">
        <f>'Main Meals'!C382</f>
        <v>40856</v>
      </c>
      <c r="D382" s="312" t="str">
        <f>'Main Meals'!D382</f>
        <v>BIDMC / MichMed Vegetarian (Friday)</v>
      </c>
    </row>
    <row r="383" spans="1:4" ht="15.6">
      <c r="A383" s="312" t="str">
        <f>'Main Meals'!A383</f>
        <v>40857.7600.30201.3305.11001.14001.5800</v>
      </c>
      <c r="B383" s="312">
        <f>'Main Meals'!B383</f>
        <v>40800</v>
      </c>
      <c r="C383" s="312">
        <f>'Main Meals'!C383</f>
        <v>40857</v>
      </c>
      <c r="D383" s="312" t="str">
        <f>'Main Meals'!D383</f>
        <v xml:space="preserve">BIDMC / MichMed Freezer Omnivore   </v>
      </c>
    </row>
    <row r="384" spans="1:4" ht="15.6">
      <c r="A384" s="312" t="str">
        <f>'Main Meals'!A384</f>
        <v>40858.1601.11001.11001.12800.3307.7301</v>
      </c>
      <c r="B384" s="312">
        <f>'Main Meals'!B384</f>
        <v>40800</v>
      </c>
      <c r="C384" s="312">
        <f>'Main Meals'!C384</f>
        <v>40858</v>
      </c>
      <c r="D384" s="312" t="str">
        <f>'Main Meals'!D384</f>
        <v xml:space="preserve">BIDMC / MichMed Freezer Vegetarian  </v>
      </c>
    </row>
    <row r="385" spans="1:4" ht="15.6">
      <c r="A385" s="312" t="str">
        <f>'Main Meals'!A385</f>
        <v>88601.110.505.411.612.000.000</v>
      </c>
      <c r="B385" s="312">
        <f>'Main Meals'!B385</f>
        <v>88600</v>
      </c>
      <c r="C385" s="312">
        <f>'Main Meals'!C385</f>
        <v>88601</v>
      </c>
      <c r="D385" s="312" t="str">
        <f>'Main Meals'!D385</f>
        <v xml:space="preserve">Nachos for 2 </v>
      </c>
    </row>
    <row r="386" spans="1:4" ht="15.6">
      <c r="A386" s="312" t="str">
        <f>'Main Meals'!A386</f>
        <v>40859.1803.1804.1802.80101.88101.80901</v>
      </c>
      <c r="B386" s="312">
        <f>'Main Meals'!B386</f>
        <v>40800</v>
      </c>
      <c r="C386" s="312">
        <f>'Main Meals'!C386</f>
        <v>40859</v>
      </c>
      <c r="D386" s="312" t="str">
        <f>'Main Meals'!D386</f>
        <v xml:space="preserve">Taco Night Bundle  </v>
      </c>
    </row>
    <row r="387" spans="1:4" ht="15.6">
      <c r="A387" s="312" t="str">
        <f>'Main Meals'!A387</f>
        <v>40860.4701.901.7800.902.903.7401</v>
      </c>
      <c r="B387" s="312">
        <f>'Main Meals'!B387</f>
        <v>40800</v>
      </c>
      <c r="C387" s="312">
        <f>'Main Meals'!C387</f>
        <v>40860</v>
      </c>
      <c r="D387" s="312" t="str">
        <f>'Main Meals'!D387</f>
        <v>FODMAP Light Omnivore Week 1 &amp; 3 (Friday)</v>
      </c>
    </row>
    <row r="388" spans="1:4" ht="15.6">
      <c r="A388" s="312" t="str">
        <f>'Main Meals'!A388</f>
        <v>40861.913.1201.905.2000.914.928</v>
      </c>
      <c r="B388" s="312">
        <f>'Main Meals'!B388</f>
        <v>40800</v>
      </c>
      <c r="C388" s="312">
        <f>'Main Meals'!C388</f>
        <v>40861</v>
      </c>
      <c r="D388" s="312" t="str">
        <f>'Main Meals'!D388</f>
        <v>FODMAP Light Omnivore Week 1 &amp; 3 (Wednesday)</v>
      </c>
    </row>
    <row r="389" spans="1:4" ht="15.6">
      <c r="A389" s="312" t="str">
        <f>'Main Meals'!A389</f>
        <v>40862.4702.3100.1002.40401.7401.1103</v>
      </c>
      <c r="B389" s="312">
        <f>'Main Meals'!B389</f>
        <v>40800</v>
      </c>
      <c r="C389" s="312">
        <f>'Main Meals'!C389</f>
        <v>40862</v>
      </c>
      <c r="D389" s="312" t="str">
        <f>'Main Meals'!D389</f>
        <v>FODMAP Light Omnivore Week 1 &amp; 3 (Tuesday)</v>
      </c>
    </row>
    <row r="390" spans="1:4" ht="15.6">
      <c r="A390" s="312" t="str">
        <f>'Main Meals'!A390</f>
        <v>40863.919.30101.1603.50101.4503.4301</v>
      </c>
      <c r="B390" s="312">
        <f>'Main Meals'!B390</f>
        <v>40800</v>
      </c>
      <c r="C390" s="312">
        <f>'Main Meals'!C390</f>
        <v>40863</v>
      </c>
      <c r="D390" s="312" t="str">
        <f>'Main Meals'!D390</f>
        <v>FODMAP Light Omnivore Week 2 &amp; 4 (Tuesday)</v>
      </c>
    </row>
    <row r="391" spans="1:4" ht="15.6">
      <c r="A391" s="312" t="str">
        <f>'Main Meals'!A391</f>
        <v>40864.4703.905.12800.902.2300.924</v>
      </c>
      <c r="B391" s="312">
        <f>'Main Meals'!B391</f>
        <v>40800</v>
      </c>
      <c r="C391" s="312">
        <f>'Main Meals'!C391</f>
        <v>40864</v>
      </c>
      <c r="D391" s="312" t="str">
        <f>'Main Meals'!D391</f>
        <v>FODMAP Light Omnivore Week 2 &amp; 4 (Wednesday)</v>
      </c>
    </row>
    <row r="392" spans="1:4" ht="15.6">
      <c r="A392" s="312" t="str">
        <f>'Main Meals'!A392</f>
        <v>40865.916.1803.2500.917.7401.901</v>
      </c>
      <c r="B392" s="312">
        <f>'Main Meals'!B392</f>
        <v>40800</v>
      </c>
      <c r="C392" s="312">
        <f>'Main Meals'!C392</f>
        <v>40865</v>
      </c>
      <c r="D392" s="312" t="str">
        <f>'Main Meals'!D392</f>
        <v>FODMAP Light Omnivore Week 2 &amp; 4 (Friday)</v>
      </c>
    </row>
    <row r="393" spans="1:4" ht="15.6">
      <c r="A393" s="312" t="str">
        <f>'Main Meals'!A393</f>
        <v>40866.925.901.7800.902.903.7401</v>
      </c>
      <c r="B393" s="312">
        <f>'Main Meals'!B393</f>
        <v>40800</v>
      </c>
      <c r="C393" s="312">
        <f>'Main Meals'!C393</f>
        <v>40866</v>
      </c>
      <c r="D393" s="312" t="str">
        <f>'Main Meals'!D393</f>
        <v>FODMAP Light Omnivore Dairy Free Week 1 &amp; 3 (Friday)</v>
      </c>
    </row>
    <row r="394" spans="1:4" ht="15.6">
      <c r="A394" s="312" t="str">
        <f>'Main Meals'!A394</f>
        <v>40867.927.1201.905.2000.914.928</v>
      </c>
      <c r="B394" s="312">
        <f>'Main Meals'!B394</f>
        <v>40800</v>
      </c>
      <c r="C394" s="312">
        <f>'Main Meals'!C394</f>
        <v>40867</v>
      </c>
      <c r="D394" s="312" t="str">
        <f>'Main Meals'!D394</f>
        <v>FODMAP Light Omnivore Dairy Free Week 1 &amp; 3 (Wednesday)</v>
      </c>
    </row>
    <row r="395" spans="1:4" ht="15.6">
      <c r="A395" s="312" t="str">
        <f>'Main Meals'!A395</f>
        <v>40868.930.910.3100.1002.30201.70401</v>
      </c>
      <c r="B395" s="312">
        <f>'Main Meals'!B395</f>
        <v>40800</v>
      </c>
      <c r="C395" s="312">
        <f>'Main Meals'!C395</f>
        <v>40868</v>
      </c>
      <c r="D395" s="312" t="str">
        <f>'Main Meals'!D395</f>
        <v>FODMAP Light Omnivore Dairy Free Week 1 &amp; 3 (Tuesday)</v>
      </c>
    </row>
    <row r="396" spans="1:4" ht="15.6">
      <c r="A396" s="312" t="str">
        <f>'Main Meals'!A396</f>
        <v>40869.927.931.30101.40001.50101.932</v>
      </c>
      <c r="B396" s="312">
        <f>'Main Meals'!B396</f>
        <v>40800</v>
      </c>
      <c r="C396" s="312">
        <f>'Main Meals'!C396</f>
        <v>40869</v>
      </c>
      <c r="D396" s="312" t="str">
        <f>'Main Meals'!D396</f>
        <v>FODMAP Light Omnivore Dairy Free Week 2 &amp; 4 (Tuesday)</v>
      </c>
    </row>
    <row r="397" spans="1:4" ht="15.6">
      <c r="A397" s="312" t="str">
        <f>'Main Meals'!A397</f>
        <v>40870.932.4301.11400.914.18101.921</v>
      </c>
      <c r="B397" s="312">
        <f>'Main Meals'!B397</f>
        <v>40800</v>
      </c>
      <c r="C397" s="312">
        <f>'Main Meals'!C397</f>
        <v>40870</v>
      </c>
      <c r="D397" s="312" t="str">
        <f>'Main Meals'!D397</f>
        <v>FODMAP Light Omnivore Dairy Free Week 2 &amp; 4 (Wednesday)</v>
      </c>
    </row>
    <row r="398" spans="1:4" ht="15.6">
      <c r="A398" s="312" t="str">
        <f>'Main Meals'!A398</f>
        <v>40871.932.934.2500.926.7301.901</v>
      </c>
      <c r="B398" s="312">
        <f>'Main Meals'!B398</f>
        <v>40800</v>
      </c>
      <c r="C398" s="312">
        <f>'Main Meals'!C398</f>
        <v>40871</v>
      </c>
      <c r="D398" s="312" t="str">
        <f>'Main Meals'!D398</f>
        <v>FODMAP Light Omnivore Dairy Free Week 2 &amp; 4 (Friday)</v>
      </c>
    </row>
    <row r="399" spans="1:4" ht="15.6">
      <c r="A399" s="312" t="str">
        <f>'Main Meals'!A399</f>
        <v>40872.4701.901.30602.902.2706.7401</v>
      </c>
      <c r="B399" s="312">
        <f>'Main Meals'!B399</f>
        <v>40800</v>
      </c>
      <c r="C399" s="312">
        <f>'Main Meals'!C399</f>
        <v>40872</v>
      </c>
      <c r="D399" s="312" t="str">
        <f>'Main Meals'!D399</f>
        <v>FODMAP Light Vegetarian Week 1 &amp; 3 (Friday)</v>
      </c>
    </row>
    <row r="400" spans="1:4" ht="15.6">
      <c r="A400" s="312" t="str">
        <f>'Main Meals'!A400</f>
        <v>40873.913.40001.905.1601.914.928</v>
      </c>
      <c r="B400" s="312">
        <f>'Main Meals'!B400</f>
        <v>40800</v>
      </c>
      <c r="C400" s="312">
        <f>'Main Meals'!C400</f>
        <v>40873</v>
      </c>
      <c r="D400" s="312" t="str">
        <f>'Main Meals'!D400</f>
        <v>FODMAP Light Vegetarian Week 1 &amp; 3 (Wednesday)</v>
      </c>
    </row>
    <row r="401" spans="1:4" ht="15.6">
      <c r="A401" s="312" t="str">
        <f>'Main Meals'!A401</f>
        <v>40874.941.910.3100.1001.40401.4901</v>
      </c>
      <c r="B401" s="312">
        <f>'Main Meals'!B401</f>
        <v>40800</v>
      </c>
      <c r="C401" s="312">
        <f>'Main Meals'!C401</f>
        <v>40874</v>
      </c>
      <c r="D401" s="312" t="str">
        <f>'Main Meals'!D401</f>
        <v>FODMAP Light Vegetarian Week 1 &amp; 3 (Tuesday)</v>
      </c>
    </row>
    <row r="402" spans="1:4" ht="15.6">
      <c r="A402" s="312" t="str">
        <f>'Main Meals'!A402</f>
        <v>40875.919.70902.943.50101.4503.4303</v>
      </c>
      <c r="B402" s="312">
        <f>'Main Meals'!B402</f>
        <v>40800</v>
      </c>
      <c r="C402" s="312">
        <f>'Main Meals'!C402</f>
        <v>40875</v>
      </c>
      <c r="D402" s="312" t="str">
        <f>'Main Meals'!D402</f>
        <v>FODMAP Light Vegetarian Week 2 &amp; 4 (Tuesday)</v>
      </c>
    </row>
    <row r="403" spans="1:4" ht="15.6">
      <c r="A403" s="312" t="str">
        <f>'Main Meals'!A403</f>
        <v>40876.4703.905.12800.902.938.924</v>
      </c>
      <c r="B403" s="312">
        <f>'Main Meals'!B403</f>
        <v>40800</v>
      </c>
      <c r="C403" s="312">
        <f>'Main Meals'!C403</f>
        <v>40876</v>
      </c>
      <c r="D403" s="312" t="str">
        <f>'Main Meals'!D403</f>
        <v>FODMAP Light Vegetarian Week 2 &amp; 4 (Wednesday)</v>
      </c>
    </row>
    <row r="404" spans="1:4" ht="15.6">
      <c r="A404" s="312" t="str">
        <f>'Main Meals'!A404</f>
        <v>40877.916.1801.945.926.7401.901</v>
      </c>
      <c r="B404" s="312">
        <f>'Main Meals'!B404</f>
        <v>40800</v>
      </c>
      <c r="C404" s="312">
        <f>'Main Meals'!C404</f>
        <v>40877</v>
      </c>
      <c r="D404" s="312" t="str">
        <f>'Main Meals'!D404</f>
        <v>FODMAP Light Vegetarian Week 2 &amp; 4 (Friday)</v>
      </c>
    </row>
    <row r="405" spans="1:4" ht="15.6">
      <c r="A405" s="312" t="str">
        <f>'Main Meals'!A405</f>
        <v>40878.925.901.30602.902.2706.7401</v>
      </c>
      <c r="B405" s="312">
        <f>'Main Meals'!B405</f>
        <v>40800</v>
      </c>
      <c r="C405" s="312">
        <f>'Main Meals'!C405</f>
        <v>40878</v>
      </c>
      <c r="D405" s="312" t="str">
        <f>'Main Meals'!D405</f>
        <v>FODMAP Light Vegetarian Dairy Free Week 1 &amp; 3 (Friday)</v>
      </c>
    </row>
    <row r="406" spans="1:4" ht="15.6">
      <c r="A406" s="312" t="str">
        <f>'Main Meals'!A406</f>
        <v>40879.927.40001.905.1601.914.928</v>
      </c>
      <c r="B406" s="312">
        <f>'Main Meals'!B406</f>
        <v>40800</v>
      </c>
      <c r="C406" s="312">
        <f>'Main Meals'!C406</f>
        <v>40879</v>
      </c>
      <c r="D406" s="312" t="str">
        <f>'Main Meals'!D406</f>
        <v>FODMAP Light Vegetarian Dairy Free Week 1 &amp; 3 (Wednesday)</v>
      </c>
    </row>
    <row r="407" spans="1:4" ht="15.6">
      <c r="A407" s="312" t="str">
        <f>'Main Meals'!A407</f>
        <v>40880.933.910.3100.1001.40401.947</v>
      </c>
      <c r="B407" s="312">
        <f>'Main Meals'!B407</f>
        <v>40800</v>
      </c>
      <c r="C407" s="312">
        <f>'Main Meals'!C407</f>
        <v>40880</v>
      </c>
      <c r="D407" s="312" t="str">
        <f>'Main Meals'!D407</f>
        <v>FODMAP Light Vegetarian Dairy Free Week 1 &amp; 3 (Tuesday)</v>
      </c>
    </row>
    <row r="408" spans="1:4" ht="15.6">
      <c r="A408" s="312" t="str">
        <f>'Main Meals'!A408</f>
        <v>40881.919.931.70902.40001.50101.932</v>
      </c>
      <c r="B408" s="312">
        <f>'Main Meals'!B408</f>
        <v>40800</v>
      </c>
      <c r="C408" s="312">
        <f>'Main Meals'!C408</f>
        <v>40881</v>
      </c>
      <c r="D408" s="312" t="str">
        <f>'Main Meals'!D408</f>
        <v>FODMAP Light Vegetarian Dairy Free Week 2 &amp; 4 (Tuesday)</v>
      </c>
    </row>
    <row r="409" spans="1:4" ht="15.6">
      <c r="A409" s="312" t="str">
        <f>'Main Meals'!A409</f>
        <v>40882.933.905.950.951.920.921</v>
      </c>
      <c r="B409" s="312">
        <f>'Main Meals'!B409</f>
        <v>40800</v>
      </c>
      <c r="C409" s="312">
        <f>'Main Meals'!C409</f>
        <v>40882</v>
      </c>
      <c r="D409" s="312" t="str">
        <f>'Main Meals'!D409</f>
        <v>FODMAP Light Vegetarian Dairy Free Week 2 &amp; 4 (Wednesday)</v>
      </c>
    </row>
    <row r="410" spans="1:4" ht="15.6">
      <c r="A410" s="312" t="str">
        <f>'Main Meals'!A410</f>
        <v>40883.932.1801.945.917.7301.901</v>
      </c>
      <c r="B410" s="312">
        <f>'Main Meals'!B410</f>
        <v>40800</v>
      </c>
      <c r="C410" s="312">
        <f>'Main Meals'!C410</f>
        <v>40883</v>
      </c>
      <c r="D410" s="312" t="str">
        <f>'Main Meals'!D410</f>
        <v>FODMAP Light Vegetarian Dairy Free Week 2 &amp; 4 (Friday)</v>
      </c>
    </row>
    <row r="411" spans="1:4" ht="15.6">
      <c r="A411" s="312" t="str">
        <f>'Main Meals'!A411</f>
        <v>88701.604.000.000.000.000.000</v>
      </c>
      <c r="B411" s="312">
        <f>'Main Meals'!B411</f>
        <v>88700</v>
      </c>
      <c r="C411" s="312">
        <f>'Main Meals'!C411</f>
        <v>88701</v>
      </c>
      <c r="D411" s="312" t="str">
        <f>'Main Meals'!D411</f>
        <v xml:space="preserve">Turkey Meatloaf with Rosemary Whipped Potatoes &amp; Green Beans </v>
      </c>
    </row>
    <row r="412" spans="1:4" ht="15.6">
      <c r="A412" s="312" t="str">
        <f>'Main Meals'!A412</f>
        <v>88801.000.000.000.000.000.000</v>
      </c>
      <c r="B412" s="312">
        <f>'Main Meals'!B412</f>
        <v>88800</v>
      </c>
      <c r="C412" s="312">
        <f>'Main Meals'!C412</f>
        <v>88801</v>
      </c>
      <c r="D412" s="312" t="str">
        <f>'Main Meals'!D412</f>
        <v xml:space="preserve">Mediterranean Sea Bass </v>
      </c>
    </row>
    <row r="413" spans="1:4" ht="15.6">
      <c r="A413" s="312" t="str">
        <f>'Main Meals'!A413</f>
        <v>3101.121.000.000.000.000.000</v>
      </c>
      <c r="B413" s="312">
        <f>'Main Meals'!B413</f>
        <v>3100</v>
      </c>
      <c r="C413" s="312">
        <f>'Main Meals'!C413</f>
        <v>3101</v>
      </c>
      <c r="D413" s="312" t="str">
        <f>'Main Meals'!D413</f>
        <v xml:space="preserve">Harvest Salad </v>
      </c>
    </row>
    <row r="414" spans="1:4" ht="15.6">
      <c r="A414" s="312" t="str">
        <f>'Main Meals'!A414</f>
        <v>88901.000.000.000.000.000.000</v>
      </c>
      <c r="B414" s="312">
        <f>'Main Meals'!B414</f>
        <v>88900</v>
      </c>
      <c r="C414" s="312">
        <f>'Main Meals'!C414</f>
        <v>88901</v>
      </c>
      <c r="D414" s="312" t="str">
        <f>'Main Meals'!D414</f>
        <v xml:space="preserve">Chickpea Curry </v>
      </c>
    </row>
    <row r="415" spans="1:4" ht="15.6">
      <c r="A415" s="312" t="str">
        <f>'Main Meals'!A415</f>
        <v>89001.000.000.000.000.000.000</v>
      </c>
      <c r="B415" s="312">
        <f>'Main Meals'!B415</f>
        <v>89000</v>
      </c>
      <c r="C415" s="312">
        <f>'Main Meals'!C415</f>
        <v>89001</v>
      </c>
      <c r="D415" s="312" t="str">
        <f>'Main Meals'!D415</f>
        <v xml:space="preserve">Pumpkin Loaf </v>
      </c>
    </row>
    <row r="416" spans="1:4" ht="15.6">
      <c r="A416" s="312" t="str">
        <f>'Main Meals'!A416</f>
        <v>89101.000.000.000.000.000.000</v>
      </c>
      <c r="B416" s="312">
        <f>'Main Meals'!B416</f>
        <v>89100</v>
      </c>
      <c r="C416" s="312">
        <f>'Main Meals'!C416</f>
        <v>89101</v>
      </c>
      <c r="D416" s="312" t="str">
        <f>'Main Meals'!D416</f>
        <v xml:space="preserve">Coconut Macaroons  </v>
      </c>
    </row>
    <row r="417" spans="1:4" ht="15.6">
      <c r="A417" s="312" t="str">
        <f>'Main Meals'!A417</f>
        <v>40884.88501.88501.60201.60201.83001.000</v>
      </c>
      <c r="B417" s="312">
        <f>'Main Meals'!B417</f>
        <v>40800</v>
      </c>
      <c r="C417" s="312">
        <f>'Main Meals'!C417</f>
        <v>40884</v>
      </c>
      <c r="D417" s="312" t="str">
        <f>'Main Meals'!D417</f>
        <v xml:space="preserve">GI-Friendly Holiday Bundle </v>
      </c>
    </row>
    <row r="418" spans="1:4" ht="15.6">
      <c r="A418" s="312" t="str">
        <f>'Main Meals'!A418</f>
        <v>40885.89201.89401.89501.89601.89701.000</v>
      </c>
      <c r="B418" s="312">
        <f>'Main Meals'!B418</f>
        <v>40800</v>
      </c>
      <c r="C418" s="312">
        <f>'Main Meals'!C418</f>
        <v>40885</v>
      </c>
      <c r="D418" s="312" t="str">
        <f>'Main Meals'!D418</f>
        <v>Holiday Experience  (Sea Bass)</v>
      </c>
    </row>
    <row r="419" spans="1:4" ht="15.6">
      <c r="A419" s="312" t="str">
        <f>'Main Meals'!A419</f>
        <v>40886.89301.89401.89501.89601.89701.000</v>
      </c>
      <c r="B419" s="312">
        <f>'Main Meals'!B419</f>
        <v>40800</v>
      </c>
      <c r="C419" s="312">
        <f>'Main Meals'!C419</f>
        <v>40886</v>
      </c>
      <c r="D419" s="312" t="str">
        <f>'Main Meals'!D419</f>
        <v>Holiday Experience  (Lamb)</v>
      </c>
    </row>
    <row r="420" spans="1:4" ht="15.6">
      <c r="A420" s="312" t="str">
        <f>'Main Meals'!A420</f>
        <v>89201.000.000.000.000.000.000</v>
      </c>
      <c r="B420" s="312">
        <f>'Main Meals'!B420</f>
        <v>89200</v>
      </c>
      <c r="C420" s="312">
        <f>'Main Meals'!C420</f>
        <v>89201</v>
      </c>
      <c r="D420" s="312" t="str">
        <f>'Main Meals'!D420</f>
        <v xml:space="preserve">Black Sea Bass in Persillade with Almond-Mint Rice Pilaf </v>
      </c>
    </row>
    <row r="421" spans="1:4" ht="15.6">
      <c r="A421" s="312" t="str">
        <f>'Main Meals'!A421</f>
        <v>89301.000.000.000.000.000.000</v>
      </c>
      <c r="B421" s="312">
        <f>'Main Meals'!B421</f>
        <v>89300</v>
      </c>
      <c r="C421" s="312">
        <f>'Main Meals'!C421</f>
        <v>89301</v>
      </c>
      <c r="D421" s="312" t="str">
        <f>'Main Meals'!D421</f>
        <v xml:space="preserve">Colorado Lamb Loin in Persillade with Almond-Mint Rice Pilaf </v>
      </c>
    </row>
    <row r="422" spans="1:4" ht="15.6">
      <c r="A422" s="312" t="str">
        <f>'Main Meals'!A422</f>
        <v>89401.613.000.000.000.000.000</v>
      </c>
      <c r="B422" s="312">
        <f>'Main Meals'!B422</f>
        <v>89400</v>
      </c>
      <c r="C422" s="312">
        <f>'Main Meals'!C422</f>
        <v>89401</v>
      </c>
      <c r="D422" s="312" t="str">
        <f>'Main Meals'!D422</f>
        <v xml:space="preserve">Lobster Bisque </v>
      </c>
    </row>
    <row r="423" spans="1:4" ht="15.6">
      <c r="A423" s="312" t="str">
        <f>'Main Meals'!A423</f>
        <v>89501.000.000.000.000.000.000</v>
      </c>
      <c r="B423" s="312">
        <f>'Main Meals'!B423</f>
        <v>89500</v>
      </c>
      <c r="C423" s="312">
        <f>'Main Meals'!C423</f>
        <v>89501</v>
      </c>
      <c r="D423" s="312" t="str">
        <f>'Main Meals'!D423</f>
        <v xml:space="preserve">Baby Carrots and Radicchio in Blood Orange Sauce </v>
      </c>
    </row>
    <row r="424" spans="1:4" ht="15.6">
      <c r="A424" s="312" t="str">
        <f>'Main Meals'!A424</f>
        <v>89601.000.000.000.000.000.000</v>
      </c>
      <c r="B424" s="312">
        <f>'Main Meals'!B424</f>
        <v>89600</v>
      </c>
      <c r="C424" s="312">
        <f>'Main Meals'!C424</f>
        <v>89601</v>
      </c>
      <c r="D424" s="312" t="str">
        <f>'Main Meals'!D424</f>
        <v xml:space="preserve">Coulant au Chocolat  </v>
      </c>
    </row>
    <row r="425" spans="1:4" ht="15.6">
      <c r="A425" s="312" t="str">
        <f>'Main Meals'!A425</f>
        <v>89701.000.000.000.000.000.000</v>
      </c>
      <c r="B425" s="312">
        <f>'Main Meals'!B425</f>
        <v>89700</v>
      </c>
      <c r="C425" s="312">
        <f>'Main Meals'!C425</f>
        <v>89701</v>
      </c>
      <c r="D425" s="312" t="str">
        <f>'Main Meals'!D425</f>
        <v xml:space="preserve">Terrine of Dungeness Crab </v>
      </c>
    </row>
    <row r="426" spans="1:4" ht="15.6">
      <c r="A426" s="312" t="str">
        <f>'Main Meals'!A426</f>
        <v>40887.89701.80801.20101.89201.89201.000</v>
      </c>
      <c r="B426" s="312" t="e">
        <f>'Main Meals'!#REF!</f>
        <v>#REF!</v>
      </c>
      <c r="C426" s="312" t="e">
        <f>'Main Meals'!#REF!</f>
        <v>#REF!</v>
      </c>
      <c r="D426" s="312" t="str">
        <f>'Main Meals'!D426</f>
        <v>Valentines Bundle  (double sea bass)</v>
      </c>
    </row>
    <row r="427" spans="1:4" ht="15.6">
      <c r="A427" s="312" t="str">
        <f>'Main Meals'!A427</f>
        <v>40888.89701.80801.20101.89301.89301.000</v>
      </c>
      <c r="B427" s="312">
        <f>'Main Meals'!B426</f>
        <v>40800</v>
      </c>
      <c r="C427" s="312">
        <f>'Main Meals'!C426</f>
        <v>40887</v>
      </c>
      <c r="D427" s="312" t="str">
        <f>'Main Meals'!D427</f>
        <v>Valentines Bundle  (double lamb)</v>
      </c>
    </row>
    <row r="428" spans="1:4" ht="15.6">
      <c r="A428" s="312" t="str">
        <f>'Main Meals'!A428</f>
        <v>40889.89701.80801.20101.89201.89301.000</v>
      </c>
      <c r="B428" s="312">
        <f>'Main Meals'!B427</f>
        <v>40800</v>
      </c>
      <c r="C428" s="312">
        <f>'Main Meals'!C427</f>
        <v>40888</v>
      </c>
      <c r="D428" s="312" t="str">
        <f>'Main Meals'!D428</f>
        <v>Valentines Bundle  (one lamb one bass)</v>
      </c>
    </row>
    <row r="429" spans="1:4" ht="15.6">
      <c r="A429" s="312" t="str">
        <f>'Main Meals'!A429</f>
        <v>89801.000.000.000.000.000.000</v>
      </c>
      <c r="B429" s="312">
        <f>'Main Meals'!B428</f>
        <v>40800</v>
      </c>
      <c r="C429" s="312">
        <f>'Main Meals'!C428</f>
        <v>40889</v>
      </c>
      <c r="D429" s="312" t="str">
        <f>'Main Meals'!D429</f>
        <v xml:space="preserve">Coulants au Chocolat &amp; Strawberry Ganache Lollipops </v>
      </c>
    </row>
    <row r="430" spans="1:4" ht="15.6">
      <c r="A430" s="312" t="str">
        <f>'Main Meals'!A430</f>
        <v>20210.000.000.000.000.000.000</v>
      </c>
      <c r="B430" s="312" t="e">
        <f>'Main Meals'!#REF!</f>
        <v>#REF!</v>
      </c>
      <c r="C430" s="312" t="e">
        <f>'Main Meals'!#REF!</f>
        <v>#REF!</v>
      </c>
      <c r="D430" s="312" t="str">
        <f>'Main Meals'!D430</f>
        <v xml:space="preserve">Tortilla Española  </v>
      </c>
    </row>
    <row r="431" spans="1:4" ht="15.6">
      <c r="A431" s="312" t="str">
        <f>'Main Meals'!A431</f>
        <v>30210.000.000.000.000.000.000</v>
      </c>
      <c r="B431" s="312" t="e">
        <f>'Main Meals'!#REF!</f>
        <v>#REF!</v>
      </c>
      <c r="C431" s="312" t="e">
        <f>'Main Meals'!#REF!</f>
        <v>#REF!</v>
      </c>
      <c r="D431" s="312" t="str">
        <f>'Main Meals'!D431</f>
        <v xml:space="preserve">Chicken &amp; Rice Soup </v>
      </c>
    </row>
    <row r="432" spans="1:4" ht="15.6">
      <c r="A432" s="312" t="str">
        <f>'Main Meals'!A432</f>
        <v>7810.000.000.000.000.000.000</v>
      </c>
      <c r="B432" s="312" t="e">
        <f>'Main Meals'!#REF!</f>
        <v>#REF!</v>
      </c>
      <c r="C432" s="312" t="e">
        <f>'Main Meals'!#REF!</f>
        <v>#REF!</v>
      </c>
      <c r="D432" s="312" t="str">
        <f>'Main Meals'!D432</f>
        <v xml:space="preserve">Three-Spice Turkey Chili </v>
      </c>
    </row>
    <row r="433" spans="1:4" ht="15.6">
      <c r="A433" s="312" t="str">
        <f>'Main Meals'!A433</f>
        <v>8010.000.000.000.000.000.000</v>
      </c>
      <c r="B433" s="312" t="e">
        <f>'Main Meals'!#REF!</f>
        <v>#REF!</v>
      </c>
      <c r="C433" s="312" t="e">
        <f>'Main Meals'!#REF!</f>
        <v>#REF!</v>
      </c>
      <c r="D433" s="312" t="str">
        <f>'Main Meals'!D433</f>
        <v xml:space="preserve">Carrot Ginger Soup </v>
      </c>
    </row>
    <row r="434" spans="1:4" ht="15.6">
      <c r="A434" s="312" t="str">
        <f>'Main Meals'!A434</f>
        <v>30610.000.000.000.000.000.000</v>
      </c>
      <c r="B434" s="312" t="e">
        <f>'Main Meals'!#REF!</f>
        <v>#REF!</v>
      </c>
      <c r="C434" s="312" t="e">
        <f>'Main Meals'!#REF!</f>
        <v>#REF!</v>
      </c>
      <c r="D434" s="312" t="str">
        <f>'Main Meals'!D434</f>
        <v>Tortilla Soup (Chicken)</v>
      </c>
    </row>
    <row r="435" spans="1:4" ht="15.6">
      <c r="A435" s="312" t="str">
        <f>'Main Meals'!A435</f>
        <v>30611.000.000.000.000.000.000</v>
      </c>
      <c r="B435" s="312" t="e">
        <f>'Main Meals'!#REF!</f>
        <v>#REF!</v>
      </c>
      <c r="C435" s="312" t="e">
        <f>'Main Meals'!#REF!</f>
        <v>#REF!</v>
      </c>
      <c r="D435" s="312" t="str">
        <f>'Main Meals'!D435</f>
        <v>Tortilla Soup (Vegetable)</v>
      </c>
    </row>
    <row r="436" spans="1:4" ht="15.6">
      <c r="A436" s="312" t="str">
        <f>'Main Meals'!A436</f>
        <v>11010.000.000.000.000.000.000</v>
      </c>
      <c r="B436" s="312" t="e">
        <f>'Main Meals'!#REF!</f>
        <v>#REF!</v>
      </c>
      <c r="C436" s="312" t="e">
        <f>'Main Meals'!#REF!</f>
        <v>#REF!</v>
      </c>
      <c r="D436" s="312" t="str">
        <f>'Main Meals'!D436</f>
        <v xml:space="preserve">​Grab &amp; Go Gazpacho </v>
      </c>
    </row>
    <row r="437" spans="1:4" ht="15.6">
      <c r="A437" s="312" t="str">
        <f>'Main Meals'!A437</f>
        <v>14010.000.000.000.000.000.000</v>
      </c>
      <c r="B437" s="312" t="e">
        <f>'Main Meals'!#REF!</f>
        <v>#REF!</v>
      </c>
      <c r="C437" s="312" t="e">
        <f>'Main Meals'!#REF!</f>
        <v>#REF!</v>
      </c>
      <c r="D437" s="312" t="str">
        <f>'Main Meals'!D437</f>
        <v xml:space="preserve">Mashed Sweet Potato  </v>
      </c>
    </row>
    <row r="438" spans="1:4" ht="15.6">
      <c r="A438" s="312" t="str">
        <f>'Main Meals'!A438</f>
        <v>10210.000.000.000.000.000.000</v>
      </c>
      <c r="B438" s="312" t="e">
        <f>'Main Meals'!#REF!</f>
        <v>#REF!</v>
      </c>
      <c r="C438" s="312" t="e">
        <f>'Main Meals'!#REF!</f>
        <v>#REF!</v>
      </c>
      <c r="D438" s="312" t="str">
        <f>'Main Meals'!D438</f>
        <v xml:space="preserve">Roasted Broccoli, Carrots and Brussel Sprouts </v>
      </c>
    </row>
    <row r="439" spans="1:4" ht="15.6">
      <c r="A439" s="312" t="str">
        <f>'Main Meals'!A439</f>
        <v>5810.000.000.000.000.000.000</v>
      </c>
      <c r="B439" s="312" t="e">
        <f>'Main Meals'!#REF!</f>
        <v>#REF!</v>
      </c>
      <c r="C439" s="312" t="e">
        <f>'Main Meals'!#REF!</f>
        <v>#REF!</v>
      </c>
      <c r="D439" s="312" t="str">
        <f>'Main Meals'!D439</f>
        <v xml:space="preserve">Rosemary Whipped Potatoes </v>
      </c>
    </row>
    <row r="440" spans="1:4" ht="15.6">
      <c r="A440" s="312" t="str">
        <f>'Main Meals'!A440</f>
        <v>6110.000.000.000.000.000.000</v>
      </c>
      <c r="B440" s="312" t="e">
        <f>'Main Meals'!#REF!</f>
        <v>#REF!</v>
      </c>
      <c r="C440" s="312" t="e">
        <f>'Main Meals'!#REF!</f>
        <v>#REF!</v>
      </c>
      <c r="D440" s="312" t="str">
        <f>'Main Meals'!D440</f>
        <v xml:space="preserve">Green Beans with Toasted Almonds </v>
      </c>
    </row>
    <row r="441" spans="1:4" ht="15.6">
      <c r="A441" s="312" t="str">
        <f>'Main Meals'!A441</f>
        <v>30910.000.000.000.000.000.000</v>
      </c>
      <c r="B441" s="312" t="e">
        <f>'Main Meals'!#REF!</f>
        <v>#REF!</v>
      </c>
      <c r="C441" s="312" t="e">
        <f>'Main Meals'!#REF!</f>
        <v>#REF!</v>
      </c>
      <c r="D441" s="312" t="str">
        <f>'Main Meals'!D441</f>
        <v xml:space="preserve">Salmon with Dill </v>
      </c>
    </row>
    <row r="442" spans="1:4" ht="15.6">
      <c r="A442" s="312" t="str">
        <f>'Main Meals'!A442</f>
        <v>10410.000.000.000.000.000.000</v>
      </c>
      <c r="B442" s="312" t="e">
        <f>'Main Meals'!#REF!</f>
        <v>#REF!</v>
      </c>
      <c r="C442" s="312" t="e">
        <f>'Main Meals'!#REF!</f>
        <v>#REF!</v>
      </c>
      <c r="D442" s="312" t="str">
        <f>'Main Meals'!D442</f>
        <v xml:space="preserve">Cumin Roasted Carrots &amp; Parsnips </v>
      </c>
    </row>
    <row r="443" spans="1:4" ht="15.6">
      <c r="A443" s="312" t="str">
        <f>'Main Meals'!A443</f>
        <v>40210.000.000.000.000.000.000</v>
      </c>
      <c r="B443" s="312" t="e">
        <f>'Main Meals'!#REF!</f>
        <v>#REF!</v>
      </c>
      <c r="C443" s="312" t="e">
        <f>'Main Meals'!#REF!</f>
        <v>#REF!</v>
      </c>
      <c r="D443" s="312" t="str">
        <f>'Main Meals'!D443</f>
        <v xml:space="preserve">Roasted Shrimp </v>
      </c>
    </row>
    <row r="444" spans="1:4" ht="15.6">
      <c r="A444" s="312" t="str">
        <f>'Main Meals'!A444</f>
        <v>13310.000.000.000.000.000.000</v>
      </c>
      <c r="B444" s="312" t="e">
        <f>'Main Meals'!#REF!</f>
        <v>#REF!</v>
      </c>
      <c r="C444" s="312" t="e">
        <f>'Main Meals'!#REF!</f>
        <v>#REF!</v>
      </c>
      <c r="D444" s="312" t="str">
        <f>'Main Meals'!D444</f>
        <v xml:space="preserve">Hummus   </v>
      </c>
    </row>
    <row r="445" spans="1:4" ht="15.6">
      <c r="A445" s="312" t="str">
        <f>'Main Meals'!A445</f>
        <v>8610.000.000.000.000.000.000</v>
      </c>
      <c r="B445" s="312" t="e">
        <f>'Main Meals'!#REF!</f>
        <v>#REF!</v>
      </c>
      <c r="C445" s="312" t="e">
        <f>'Main Meals'!#REF!</f>
        <v>#REF!</v>
      </c>
      <c r="D445" s="312" t="str">
        <f>'Main Meals'!D445</f>
        <v xml:space="preserve">Herbed Quinoa </v>
      </c>
    </row>
    <row r="446" spans="1:4" ht="15.6">
      <c r="A446" s="312" t="str">
        <f>'Main Meals'!A446</f>
        <v>84010.000.000.000.000.000.000</v>
      </c>
      <c r="B446" s="312" t="e">
        <f>'Main Meals'!#REF!</f>
        <v>#REF!</v>
      </c>
      <c r="C446" s="312" t="e">
        <f>'Main Meals'!#REF!</f>
        <v>#REF!</v>
      </c>
      <c r="D446" s="312" t="str">
        <f>'Main Meals'!D446</f>
        <v xml:space="preserve">Falafel with Kale Sesame Salad </v>
      </c>
    </row>
    <row r="447" spans="1:4" ht="15.6">
      <c r="A447" s="312" t="str">
        <f>'Main Meals'!A447</f>
        <v>80410.000.000.000.000.000.000</v>
      </c>
      <c r="B447" s="312" t="e">
        <f>'Main Meals'!#REF!</f>
        <v>#REF!</v>
      </c>
      <c r="C447" s="312" t="e">
        <f>'Main Meals'!#REF!</f>
        <v>#REF!</v>
      </c>
      <c r="D447" s="312" t="str">
        <f>'Main Meals'!D447</f>
        <v xml:space="preserve">Gefilte Fish </v>
      </c>
    </row>
    <row r="448" spans="1:4" ht="15.6">
      <c r="A448" s="312" t="str">
        <f>'Main Meals'!A448</f>
        <v>88210.000.000.000.000.000.000</v>
      </c>
      <c r="B448" s="312" t="e">
        <f>'Main Meals'!#REF!</f>
        <v>#REF!</v>
      </c>
      <c r="C448" s="312" t="e">
        <f>'Main Meals'!#REF!</f>
        <v>#REF!</v>
      </c>
      <c r="D448" s="312" t="str">
        <f>'Main Meals'!D448</f>
        <v xml:space="preserve">Macarons </v>
      </c>
    </row>
    <row r="449" spans="1:4" ht="15.6">
      <c r="A449" s="312" t="str">
        <f>'Main Meals'!A449</f>
        <v>89110.000.000.000.000.000.000</v>
      </c>
      <c r="B449" s="312" t="e">
        <f>'Main Meals'!#REF!</f>
        <v>#REF!</v>
      </c>
      <c r="C449" s="312" t="e">
        <f>'Main Meals'!#REF!</f>
        <v>#REF!</v>
      </c>
      <c r="D449" s="312" t="str">
        <f>'Main Meals'!D449</f>
        <v xml:space="preserve">Coconut Macaroons  </v>
      </c>
    </row>
    <row r="450" spans="1:4" ht="15.6">
      <c r="A450" s="312" t="str">
        <f>'Main Meals'!A450</f>
        <v>89910.000.000.000.000.000.000</v>
      </c>
      <c r="B450" s="312" t="e">
        <f>'Main Meals'!#REF!</f>
        <v>#REF!</v>
      </c>
      <c r="C450" s="312" t="e">
        <f>'Main Meals'!#REF!</f>
        <v>#REF!</v>
      </c>
      <c r="D450" s="312" t="str">
        <f>'Main Meals'!D450</f>
        <v xml:space="preserve">Roasted Kabocha Squash </v>
      </c>
    </row>
    <row r="451" spans="1:4" ht="15.6">
      <c r="A451" s="312" t="str">
        <f>'Main Meals'!A451</f>
        <v>90001.000.000.000.000.000.000</v>
      </c>
      <c r="B451" s="312">
        <f>'Main Meals'!B451</f>
        <v>90000</v>
      </c>
      <c r="C451" s="312">
        <f>'Main Meals'!C451</f>
        <v>90001</v>
      </c>
      <c r="D451" s="312" t="str">
        <f>'Main Meals'!D451</f>
        <v xml:space="preserve">Chicken Fricasse  </v>
      </c>
    </row>
    <row r="452" spans="1:4" ht="15.6">
      <c r="A452" s="312" t="str">
        <f>'Main Meals'!A452</f>
        <v>87002.129.130.404.000.000.000</v>
      </c>
      <c r="B452" s="312">
        <f>'Main Meals'!B452</f>
        <v>87000</v>
      </c>
      <c r="C452" s="312">
        <f>'Main Meals'!C452</f>
        <v>87002</v>
      </c>
      <c r="D452" s="312" t="str">
        <f>'Main Meals'!D452</f>
        <v xml:space="preserve">Popcorn Shrimp </v>
      </c>
    </row>
    <row r="453" spans="1:4" ht="15.6">
      <c r="A453" s="312" t="str">
        <f>'Main Meals'!A453</f>
        <v>91001.000.000.000.000.000.000</v>
      </c>
      <c r="B453" s="312">
        <f>'Main Meals'!B453</f>
        <v>91000</v>
      </c>
      <c r="C453" s="312">
        <f>'Main Meals'!C453</f>
        <v>91001</v>
      </c>
      <c r="D453" s="312" t="str">
        <f>'Main Meals'!D453</f>
        <v>Potato Kugel (16 oz)</v>
      </c>
    </row>
    <row r="454" spans="1:4" ht="15.6">
      <c r="A454" s="312" t="str">
        <f>'Main Meals'!A454</f>
        <v>92001.504.000.000.000.000.000</v>
      </c>
      <c r="B454" s="312">
        <f>'Main Meals'!B454</f>
        <v>92000</v>
      </c>
      <c r="C454" s="312">
        <f>'Main Meals'!C454</f>
        <v>92001</v>
      </c>
      <c r="D454" s="312" t="str">
        <f>'Main Meals'!D454</f>
        <v xml:space="preserve">Hearty Colorado Lamb Ragu Pasta </v>
      </c>
    </row>
    <row r="455" spans="1:4" ht="15.6">
      <c r="A455" s="312" t="str">
        <f>'Main Meals'!A455</f>
        <v>30902.000.000.000.000.000.000</v>
      </c>
      <c r="B455" s="312">
        <f>'Main Meals'!B455</f>
        <v>30900</v>
      </c>
      <c r="C455" s="312">
        <f>'Main Meals'!C455</f>
        <v>30902</v>
      </c>
      <c r="D455" s="312" t="str">
        <f>'Main Meals'!D455</f>
        <v>Salmon with Dill (16 oz)</v>
      </c>
    </row>
    <row r="456" spans="1:4" ht="15.6">
      <c r="A456" s="312" t="str">
        <f>'Main Meals'!A456</f>
        <v>13503.000.000.000.000.000.000</v>
      </c>
      <c r="B456" s="312">
        <f>'Main Meals'!B456</f>
        <v>13500</v>
      </c>
      <c r="C456" s="312">
        <f>'Main Meals'!C456</f>
        <v>13503</v>
      </c>
      <c r="D456" s="312" t="str">
        <f>'Main Meals'!D456</f>
        <v>Sautéed Spinach (16 oz)</v>
      </c>
    </row>
    <row r="457" spans="1:4" ht="15.6">
      <c r="A457" s="312" t="str">
        <f>'Main Meals'!A457</f>
        <v>40890.91001.80501.80301.80301.80301.13503</v>
      </c>
      <c r="B457" s="312">
        <f>'Main Meals'!B457</f>
        <v>40800</v>
      </c>
      <c r="C457" s="312">
        <f>'Main Meals'!C457</f>
        <v>40890</v>
      </c>
      <c r="D457" s="312" t="str">
        <f>'Main Meals'!D457</f>
        <v xml:space="preserve">Passover Bundle  </v>
      </c>
    </row>
    <row r="458" spans="1:4" ht="15.6">
      <c r="A458" s="312" t="str">
        <f>'Main Meals'!A458</f>
        <v>93001.615.000.000.000.000.000</v>
      </c>
      <c r="B458" s="312">
        <f>'Main Meals'!B458</f>
        <v>93000</v>
      </c>
      <c r="C458" s="312">
        <f>'Main Meals'!C458</f>
        <v>93001</v>
      </c>
      <c r="D458" s="312" t="str">
        <f>'Main Meals'!D458</f>
        <v xml:space="preserve">Buckwheat Pancakes with Strawberries and Brie </v>
      </c>
    </row>
    <row r="459" spans="1:4" ht="15.6">
      <c r="A459" s="312" t="str">
        <f>'Main Meals'!A459</f>
        <v>94010.000.000.000.000.000.000</v>
      </c>
      <c r="B459" s="312">
        <f>'Main Meals'!B459</f>
        <v>94000</v>
      </c>
      <c r="C459" s="312">
        <f>'Main Meals'!C459</f>
        <v>94010</v>
      </c>
      <c r="D459" s="312" t="str">
        <f>'Main Meals'!D459</f>
        <v xml:space="preserve">Asian Chicken Salad </v>
      </c>
    </row>
    <row r="460" spans="1:4" ht="15.6">
      <c r="A460" s="312" t="str">
        <f>'Main Meals'!A460</f>
        <v>93010.000.000.000.000.000.000</v>
      </c>
      <c r="B460" s="312">
        <f>'Main Meals'!B460</f>
        <v>93000</v>
      </c>
      <c r="C460" s="312">
        <f>'Main Meals'!C460</f>
        <v>93010</v>
      </c>
      <c r="D460" s="312" t="str">
        <f>'Main Meals'!D460</f>
        <v xml:space="preserve">Buckwheat Pancakes with Strawberries and Brie </v>
      </c>
    </row>
    <row r="461" spans="1:4" ht="15.6">
      <c r="A461" s="312" t="str">
        <f>'Main Meals'!A461</f>
        <v>2002.104.301.000.000.000.000</v>
      </c>
      <c r="B461" s="312">
        <f>'Main Meals'!B461</f>
        <v>2000</v>
      </c>
      <c r="C461" s="312">
        <f>'Main Meals'!C461</f>
        <v>2002</v>
      </c>
      <c r="D461" s="312" t="str">
        <f>'Main Meals'!D461</f>
        <v>Grilled Salmon (Simply Grilled)</v>
      </c>
    </row>
    <row r="462" spans="1:4" ht="15.6">
      <c r="A462" s="312" t="str">
        <f>'Main Meals'!A462</f>
        <v>95001.000.000.000.000.000.000</v>
      </c>
      <c r="B462" s="312">
        <f>'Main Meals'!B462</f>
        <v>95000</v>
      </c>
      <c r="C462" s="312">
        <f>'Main Meals'!C462</f>
        <v>95001</v>
      </c>
      <c r="D462" s="312" t="str">
        <f>'Main Meals'!D462</f>
        <v xml:space="preserve">Sea Bass with Roasted Fingerling Potatoes and Broccolini </v>
      </c>
    </row>
    <row r="463" spans="1:4" ht="15.6">
      <c r="A463" s="312" t="str">
        <f>'Main Meals'!A463</f>
        <v>5510.000.000.000.000.000.000</v>
      </c>
      <c r="B463" s="312">
        <f>'Main Meals'!B463</f>
        <v>5500</v>
      </c>
      <c r="C463" s="312">
        <f>'Main Meals'!C463</f>
        <v>5510</v>
      </c>
      <c r="D463" s="312" t="str">
        <f>'Main Meals'!D463</f>
        <v xml:space="preserve">Pulled BBQ Chicken </v>
      </c>
    </row>
    <row r="464" spans="1:4" ht="15.6">
      <c r="A464" s="312" t="str">
        <f>'Main Meals'!A464</f>
        <v>95101.137.000.000.000.000.000</v>
      </c>
      <c r="B464" s="312">
        <f>'Main Meals'!B464</f>
        <v>95100</v>
      </c>
      <c r="C464" s="312">
        <f>'Main Meals'!C464</f>
        <v>95101</v>
      </c>
      <c r="D464" s="312" t="str">
        <f>'Main Meals'!D464</f>
        <v>Caesar Salad (Chicken)</v>
      </c>
    </row>
    <row r="465" spans="1:4" ht="15.6">
      <c r="A465" s="312" t="str">
        <f>'Main Meals'!A465</f>
        <v>95102.137.000.000.000.000.000</v>
      </c>
      <c r="B465" s="312">
        <f>'Main Meals'!B465</f>
        <v>95100</v>
      </c>
      <c r="C465" s="312">
        <f>'Main Meals'!C465</f>
        <v>95102</v>
      </c>
      <c r="D465" s="312" t="str">
        <f>'Main Meals'!D465</f>
        <v>Caesar Salad (Salmon)</v>
      </c>
    </row>
    <row r="466" spans="1:4" ht="15.6">
      <c r="A466" s="312" t="str">
        <f>'Main Meals'!A466</f>
        <v>95103.137.000.000.000.000.000</v>
      </c>
      <c r="B466" s="312">
        <f>'Main Meals'!B466</f>
        <v>95100</v>
      </c>
      <c r="C466" s="312">
        <f>'Main Meals'!C466</f>
        <v>95103</v>
      </c>
      <c r="D466" s="312" t="str">
        <f>'Main Meals'!D466</f>
        <v>Caesar Salad (Shrimp)</v>
      </c>
    </row>
    <row r="467" spans="1:4" ht="15.6">
      <c r="A467" s="312" t="str">
        <f>'Main Meals'!A467</f>
        <v>95201.403.616.503.000.000.000</v>
      </c>
      <c r="B467" s="312">
        <f>'Main Meals'!B467</f>
        <v>95200</v>
      </c>
      <c r="C467" s="312">
        <f>'Main Meals'!C467</f>
        <v>95201</v>
      </c>
      <c r="D467" s="312" t="str">
        <f>'Main Meals'!D467</f>
        <v xml:space="preserve">Arepas </v>
      </c>
    </row>
    <row r="468" spans="1:4" ht="15.6">
      <c r="A468" s="312" t="str">
        <f>'Main Meals'!A468</f>
        <v>95301.000.000.000.000.000.000</v>
      </c>
      <c r="B468" s="312">
        <f>'Main Meals'!B468</f>
        <v>95300</v>
      </c>
      <c r="C468" s="312">
        <f>'Main Meals'!C468</f>
        <v>95301</v>
      </c>
      <c r="D468" s="312" t="str">
        <f>'Main Meals'!D468</f>
        <v>BBQ Sauce  (16 oz)</v>
      </c>
    </row>
    <row r="469" spans="1:4" ht="15.6">
      <c r="A469" s="312" t="str">
        <f>'Main Meals'!A469</f>
        <v>11002.000.000.000.000.000.000</v>
      </c>
      <c r="B469" s="312">
        <f>'Main Meals'!B469</f>
        <v>11000</v>
      </c>
      <c r="C469" s="312">
        <f>'Main Meals'!C469</f>
        <v>11002</v>
      </c>
      <c r="D469" s="312" t="str">
        <f>'Main Meals'!D469</f>
        <v>Grab &amp; Go Gazpacho (8 oz)</v>
      </c>
    </row>
    <row r="470" spans="1:4" ht="15.6">
      <c r="A470" s="312" t="str">
        <f>'Main Meals'!A470</f>
        <v>95401.000.000.000.000.000.000</v>
      </c>
      <c r="B470" s="312">
        <f>'Main Meals'!B470</f>
        <v>95400</v>
      </c>
      <c r="C470" s="312">
        <f>'Main Meals'!C470</f>
        <v>95401</v>
      </c>
      <c r="D470" s="312" t="str">
        <f>'Main Meals'!D470</f>
        <v xml:space="preserve">Buffalo Meatballs  </v>
      </c>
    </row>
    <row r="471" spans="1:4" ht="15.6">
      <c r="A471" s="312" t="str">
        <f>'Main Meals'!A471</f>
        <v>95501.000.000.000.000.000.000</v>
      </c>
      <c r="B471" s="312">
        <f>'Main Meals'!B471</f>
        <v>95500</v>
      </c>
      <c r="C471" s="312">
        <f>'Main Meals'!C471</f>
        <v>95501</v>
      </c>
      <c r="D471" s="312" t="str">
        <f>'Main Meals'!D471</f>
        <v>Melon Gazpacho (8 oz)</v>
      </c>
    </row>
    <row r="472" spans="1:4" ht="15.6">
      <c r="A472" s="312" t="str">
        <f>'Main Meals'!A472</f>
        <v>95601.138.000.000.000.000.000</v>
      </c>
      <c r="B472" s="312">
        <f>'Main Meals'!B472</f>
        <v>95600</v>
      </c>
      <c r="C472" s="312">
        <f>'Main Meals'!C472</f>
        <v>95601</v>
      </c>
      <c r="D472" s="312" t="str">
        <f>'Main Meals'!D472</f>
        <v xml:space="preserve">Tuna Niçoise Salad </v>
      </c>
    </row>
    <row r="473" spans="1:4" ht="15.6">
      <c r="A473" s="312" t="str">
        <f>'Main Meals'!A473</f>
        <v>1604.000.000.000.000.000.000</v>
      </c>
      <c r="B473" s="312">
        <f>'Main Meals'!B473</f>
        <v>1600</v>
      </c>
      <c r="C473" s="312">
        <f>'Main Meals'!C473</f>
        <v>1604</v>
      </c>
      <c r="D473" s="312" t="str">
        <f>'Main Meals'!D473</f>
        <v>Tikka Masala  (Shrimp)</v>
      </c>
    </row>
    <row r="474" spans="1:4" ht="15.6">
      <c r="A474" s="312" t="str">
        <f>'Main Meals'!A474</f>
        <v>86003.000.000.000.000.000.000</v>
      </c>
      <c r="B474" s="312">
        <f>'Main Meals'!B474</f>
        <v>86000</v>
      </c>
      <c r="C474" s="312">
        <f>'Main Meals'!C474</f>
        <v>86003</v>
      </c>
      <c r="D474" s="312" t="str">
        <f>'Main Meals'!D474</f>
        <v>Green Smoothie (16 oz)</v>
      </c>
    </row>
    <row r="475" spans="1:4" ht="15.6">
      <c r="A475" s="312" t="str">
        <f>'Main Meals'!A475</f>
        <v>13903.000.000.000.000.000.000</v>
      </c>
      <c r="B475" s="312">
        <f>'Main Meals'!B475</f>
        <v>13900</v>
      </c>
      <c r="C475" s="312">
        <f>'Main Meals'!C475</f>
        <v>13903</v>
      </c>
      <c r="D475" s="312" t="str">
        <f>'Main Meals'!D475</f>
        <v>Turmeric Latte (16 oz)</v>
      </c>
    </row>
    <row r="476" spans="1:4" ht="15.6">
      <c r="A476" s="312" t="str">
        <f>'Main Meals'!A476</f>
        <v>2710.000.000.000.000.000.000</v>
      </c>
      <c r="B476" s="312">
        <f>'Main Meals'!B476</f>
        <v>2700</v>
      </c>
      <c r="C476" s="312">
        <f>'Main Meals'!C476</f>
        <v>2710</v>
      </c>
      <c r="D476" s="312" t="str">
        <f>'Main Meals'!D476</f>
        <v>Moroccan Tajine (Chicken)</v>
      </c>
    </row>
    <row r="477" spans="1:4" ht="15.6">
      <c r="A477" s="312" t="str">
        <f>'Main Meals'!A477</f>
        <v>4711.000.000.000.000.000.000</v>
      </c>
      <c r="B477" s="312">
        <f>'Main Meals'!B477</f>
        <v>4700</v>
      </c>
      <c r="C477" s="312">
        <f>'Main Meals'!C477</f>
        <v>4711</v>
      </c>
      <c r="D477" s="312" t="str">
        <f>'Main Meals'!D477</f>
        <v>Frittata (Tomato &amp; Herbs)</v>
      </c>
    </row>
    <row r="478" spans="1:4" ht="15.6">
      <c r="A478" s="312" t="str">
        <f>'Main Meals'!A478</f>
        <v>4712.000.000.000.000.000.000</v>
      </c>
      <c r="B478" s="312">
        <f>'Main Meals'!B478</f>
        <v>4700</v>
      </c>
      <c r="C478" s="312">
        <f>'Main Meals'!C478</f>
        <v>4712</v>
      </c>
      <c r="D478" s="312" t="str">
        <f>'Main Meals'!D478</f>
        <v>Frittata (Bacon &amp; Cheese)</v>
      </c>
    </row>
    <row r="479" spans="1:4" ht="15.6">
      <c r="A479" s="312" t="str">
        <f>'Main Meals'!A479</f>
        <v>16110.000.000.000.000.000.000</v>
      </c>
      <c r="B479" s="312">
        <f>'Main Meals'!B479</f>
        <v>16100</v>
      </c>
      <c r="C479" s="312">
        <f>'Main Meals'!C479</f>
        <v>16110</v>
      </c>
      <c r="D479" s="312" t="str">
        <f>'Main Meals'!D479</f>
        <v xml:space="preserve">Cucumber Potato Salad </v>
      </c>
    </row>
    <row r="480" spans="1:4" ht="15.6">
      <c r="A480" s="312" t="str">
        <f>'Main Meals'!A480</f>
        <v>60310.000.000.000.000.000.000</v>
      </c>
      <c r="B480" s="312">
        <f>'Main Meals'!B480</f>
        <v>60300</v>
      </c>
      <c r="C480" s="312">
        <f>'Main Meals'!C480</f>
        <v>60310</v>
      </c>
      <c r="D480" s="312" t="str">
        <f>'Main Meals'!D480</f>
        <v xml:space="preserve">Teriyaki Meatballs </v>
      </c>
    </row>
    <row r="481" spans="1:4" ht="15.6">
      <c r="A481" s="312" t="str">
        <f>'Main Meals'!A481</f>
        <v>85010.000.000.000.000.000.000</v>
      </c>
      <c r="B481" s="312">
        <f>'Main Meals'!B481</f>
        <v>85000</v>
      </c>
      <c r="C481" s="312">
        <f>'Main Meals'!C481</f>
        <v>85010</v>
      </c>
      <c r="D481" s="312" t="str">
        <f>'Main Meals'!D481</f>
        <v xml:space="preserve">Lasagna Alessandra </v>
      </c>
    </row>
    <row r="482" spans="1:4" ht="15.6">
      <c r="A482" s="312" t="str">
        <f>'Main Meals'!A482</f>
        <v>7610.000.000.000.000.000.000</v>
      </c>
      <c r="B482" s="312">
        <f>'Main Meals'!B482</f>
        <v>7600</v>
      </c>
      <c r="C482" s="312">
        <f>'Main Meals'!C482</f>
        <v>7610</v>
      </c>
      <c r="D482" s="312" t="str">
        <f>'Main Meals'!D482</f>
        <v xml:space="preserve">Baked Lasagna Bolognese </v>
      </c>
    </row>
    <row r="483" spans="1:4" ht="15.6">
      <c r="A483" s="312" t="str">
        <f>'Main Meals'!A483</f>
        <v>60511.000.000.000.000.000.000</v>
      </c>
      <c r="B483" s="312">
        <f>'Main Meals'!B483</f>
        <v>60500</v>
      </c>
      <c r="C483" s="312">
        <f>'Main Meals'!C483</f>
        <v>60511</v>
      </c>
      <c r="D483" s="312" t="str">
        <f>'Main Meals'!D483</f>
        <v xml:space="preserve">Stuffing </v>
      </c>
    </row>
    <row r="484" spans="1:4" ht="15.6">
      <c r="A484" s="312" t="str">
        <f>'Main Meals'!A484</f>
        <v>60811.000.000.000.000.000.000</v>
      </c>
      <c r="B484" s="312">
        <f>'Main Meals'!B484</f>
        <v>60800</v>
      </c>
      <c r="C484" s="312">
        <f>'Main Meals'!C484</f>
        <v>60811</v>
      </c>
      <c r="D484" s="312" t="str">
        <f>'Main Meals'!D484</f>
        <v xml:space="preserve">Braised Beef Brisket </v>
      </c>
    </row>
    <row r="485" spans="1:4" ht="15.6">
      <c r="A485" s="312" t="str">
        <f>'Main Meals'!A485</f>
        <v>14201.000.000.000.000.000.000</v>
      </c>
      <c r="B485" s="312">
        <f>'Main Meals'!B485</f>
        <v>14200</v>
      </c>
      <c r="C485" s="312">
        <f>'Main Meals'!C485</f>
        <v>14201</v>
      </c>
      <c r="D485" s="312" t="str">
        <f>'Main Meals'!D485</f>
        <v xml:space="preserve">Long Island Duck a l'Orange </v>
      </c>
    </row>
    <row r="486" spans="1:4" ht="15.6">
      <c r="A486" s="312" t="str">
        <f>'Main Meals'!A486</f>
        <v>70904.000.000.000.000.000.000</v>
      </c>
      <c r="B486" s="312">
        <f>'Main Meals'!B486</f>
        <v>70900</v>
      </c>
      <c r="C486" s="312">
        <f>'Main Meals'!C486</f>
        <v>70904</v>
      </c>
      <c r="D486" s="312" t="str">
        <f>'Main Meals'!D486</f>
        <v>Spring Salad (Half Portion- No Protein)</v>
      </c>
    </row>
    <row r="487" spans="1:4" ht="15.6">
      <c r="A487" s="312" t="str">
        <f>'Main Meals'!A487</f>
        <v>95701.184.815.000.000.000.000</v>
      </c>
      <c r="B487" s="312">
        <f>'Main Meals'!B487</f>
        <v>95700</v>
      </c>
      <c r="C487" s="312">
        <f>'Main Meals'!C487</f>
        <v>95701</v>
      </c>
      <c r="D487" s="312" t="str">
        <f>'Main Meals'!D487</f>
        <v xml:space="preserve">Pastrami Sandwich </v>
      </c>
    </row>
    <row r="488" spans="1:4" ht="15.6">
      <c r="A488" s="312" t="str">
        <f>'Main Meals'!A488</f>
        <v>95801.000.000.000.000.000.000</v>
      </c>
      <c r="B488" s="312">
        <f>'Main Meals'!B488</f>
        <v>95800</v>
      </c>
      <c r="C488" s="312">
        <f>'Main Meals'!C488</f>
        <v>95801</v>
      </c>
      <c r="D488" s="312" t="str">
        <f>'Main Meals'!D488</f>
        <v xml:space="preserve">Chicken &amp; Egg Salad Wrap </v>
      </c>
    </row>
    <row r="489" spans="1:4" ht="15.6">
      <c r="A489" s="312" t="str">
        <f>'Main Meals'!A489</f>
        <v>95901.124.181.000.000.000.000</v>
      </c>
      <c r="B489" s="312">
        <f>'Main Meals'!B489</f>
        <v>95900</v>
      </c>
      <c r="C489" s="312">
        <f>'Main Meals'!C489</f>
        <v>95901</v>
      </c>
      <c r="D489" s="312" t="str">
        <f>'Main Meals'!D489</f>
        <v xml:space="preserve">Epicured Burrito </v>
      </c>
    </row>
    <row r="490" spans="1:4" ht="15.6">
      <c r="A490" s="312" t="str">
        <f>'Main Meals'!A490</f>
        <v>95902.124.181.000.000.000.000</v>
      </c>
      <c r="B490" s="312">
        <f>'Main Meals'!B490</f>
        <v>95900</v>
      </c>
      <c r="C490" s="312">
        <f>'Main Meals'!C490</f>
        <v>95902</v>
      </c>
      <c r="D490" s="312" t="str">
        <f>'Main Meals'!D490</f>
        <v>Epicured Burrito (Tempeh)</v>
      </c>
    </row>
    <row r="491" spans="1:4" ht="15.6">
      <c r="A491" s="312" t="str">
        <f>'Main Meals'!A491</f>
        <v>96001.184.183.000.000.000.000</v>
      </c>
      <c r="B491" s="312">
        <f>'Main Meals'!B491</f>
        <v>96000</v>
      </c>
      <c r="C491" s="312">
        <f>'Main Meals'!C491</f>
        <v>96001</v>
      </c>
      <c r="D491" s="312" t="str">
        <f>'Main Meals'!D491</f>
        <v xml:space="preserve">Roasted Turkey Sandwich </v>
      </c>
    </row>
    <row r="492" spans="1:4" ht="15.6">
      <c r="A492" s="312" t="str">
        <f>'Main Meals'!A492</f>
        <v>96101.180.000.000.000.000.000</v>
      </c>
      <c r="B492" s="312">
        <f>'Main Meals'!B492</f>
        <v>96100</v>
      </c>
      <c r="C492" s="312">
        <f>'Main Meals'!C492</f>
        <v>96101</v>
      </c>
      <c r="D492" s="312" t="str">
        <f>'Main Meals'!D492</f>
        <v xml:space="preserve">Chicken Wrap </v>
      </c>
    </row>
    <row r="493" spans="1:4" ht="15.6">
      <c r="A493" s="312" t="str">
        <f>'Main Meals'!A493</f>
        <v>96201.109.000.000.000.000.000</v>
      </c>
      <c r="B493" s="312">
        <f>'Main Meals'!B493</f>
        <v>96200</v>
      </c>
      <c r="C493" s="312">
        <f>'Main Meals'!C493</f>
        <v>96201</v>
      </c>
      <c r="D493" s="312" t="str">
        <f>'Main Meals'!D493</f>
        <v xml:space="preserve">Beef Teriyaki Wrap </v>
      </c>
    </row>
    <row r="494" spans="1:4" ht="15.6">
      <c r="A494" s="312" t="str">
        <f>'Main Meals'!A494</f>
        <v>96301.104.181.501.000.000.000</v>
      </c>
      <c r="B494" s="312">
        <f>'Main Meals'!B494</f>
        <v>96300</v>
      </c>
      <c r="C494" s="312">
        <f>'Main Meals'!C494</f>
        <v>96301</v>
      </c>
      <c r="D494" s="312" t="str">
        <f>'Main Meals'!D494</f>
        <v>Hawker Lettuce Wrap (Beef)</v>
      </c>
    </row>
    <row r="495" spans="1:4" ht="15.6">
      <c r="A495" s="312" t="str">
        <f>'Main Meals'!A495</f>
        <v>96401.182.000.000.000.000.000</v>
      </c>
      <c r="B495" s="312">
        <f>'Main Meals'!B495</f>
        <v>96400</v>
      </c>
      <c r="C495" s="312">
        <f>'Main Meals'!C495</f>
        <v>96401</v>
      </c>
      <c r="D495" s="312" t="str">
        <f>'Main Meals'!D495</f>
        <v xml:space="preserve">Falafel Wrap </v>
      </c>
    </row>
    <row r="496" spans="1:4" ht="15.6">
      <c r="A496" s="312" t="str">
        <f>'Main Meals'!A496</f>
        <v>97101.000.000.000.000.000.000</v>
      </c>
      <c r="B496" s="312">
        <f>'Main Meals'!B496</f>
        <v>97100</v>
      </c>
      <c r="C496" s="312">
        <f>'Main Meals'!C496</f>
        <v>97101</v>
      </c>
      <c r="D496" s="312" t="str">
        <f>'Main Meals'!D496</f>
        <v xml:space="preserve">Anagram Banana Coconut Smoothie </v>
      </c>
    </row>
    <row r="497" spans="1:4" ht="15.6">
      <c r="A497" s="312" t="str">
        <f>'Main Meals'!A497</f>
        <v>97201.000.000.000.000.000.000</v>
      </c>
      <c r="B497" s="312">
        <f>'Main Meals'!B497</f>
        <v>97200</v>
      </c>
      <c r="C497" s="312">
        <f>'Main Meals'!C497</f>
        <v>97201</v>
      </c>
      <c r="D497" s="312" t="str">
        <f>'Main Meals'!D497</f>
        <v xml:space="preserve">Anagram Chicken Bacon Lasagna </v>
      </c>
    </row>
    <row r="498" spans="1:4" ht="15.6">
      <c r="A498" s="312" t="str">
        <f>'Main Meals'!A498</f>
        <v>97301.000.000.000.000.000.000</v>
      </c>
      <c r="B498" s="312">
        <f>'Main Meals'!B498</f>
        <v>97300</v>
      </c>
      <c r="C498" s="312">
        <f>'Main Meals'!C498</f>
        <v>97301</v>
      </c>
      <c r="D498" s="312" t="str">
        <f>'Main Meals'!D498</f>
        <v xml:space="preserve">Anagram Chicken Garam Masala </v>
      </c>
    </row>
    <row r="499" spans="1:4" ht="15.6">
      <c r="A499" s="312" t="str">
        <f>'Main Meals'!A499</f>
        <v>97401.000.000.000.000.000.000</v>
      </c>
      <c r="B499" s="312">
        <f>'Main Meals'!B499</f>
        <v>97400</v>
      </c>
      <c r="C499" s="312">
        <f>'Main Meals'!C499</f>
        <v>97401</v>
      </c>
      <c r="D499" s="312" t="str">
        <f>'Main Meals'!D499</f>
        <v xml:space="preserve">Anagram Chicken Primavera </v>
      </c>
    </row>
    <row r="500" spans="1:4" ht="15.6">
      <c r="A500" s="312" t="str">
        <f>'Main Meals'!A500</f>
        <v>97501.000.000.000.000.000.000</v>
      </c>
      <c r="B500" s="312">
        <f>'Main Meals'!B500</f>
        <v>97500</v>
      </c>
      <c r="C500" s="312">
        <f>'Main Meals'!C500</f>
        <v>97501</v>
      </c>
      <c r="D500" s="312" t="str">
        <f>'Main Meals'!D500</f>
        <v xml:space="preserve">Anagram Chocolate Granola Breakfast </v>
      </c>
    </row>
    <row r="501" spans="1:4" ht="15.6">
      <c r="A501" s="312" t="str">
        <f>'Main Meals'!A501</f>
        <v>97601.000.000.000.000.000.000</v>
      </c>
      <c r="B501" s="312">
        <f>'Main Meals'!B501</f>
        <v>97600</v>
      </c>
      <c r="C501" s="312">
        <f>'Main Meals'!C501</f>
        <v>97601</v>
      </c>
      <c r="D501" s="312" t="str">
        <f>'Main Meals'!D501</f>
        <v xml:space="preserve">Anagram Chocolate Peanut Butter Smoothie </v>
      </c>
    </row>
    <row r="502" spans="1:4" ht="15.6">
      <c r="A502" s="312" t="str">
        <f>'Main Meals'!A502</f>
        <v>97701.000.000.000.000.000.000</v>
      </c>
      <c r="B502" s="312">
        <f>'Main Meals'!B502</f>
        <v>97700</v>
      </c>
      <c r="C502" s="312">
        <f>'Main Meals'!C502</f>
        <v>97701</v>
      </c>
      <c r="D502" s="312" t="str">
        <f>'Main Meals'!D502</f>
        <v xml:space="preserve">Anagram Coconut Curry </v>
      </c>
    </row>
    <row r="503" spans="1:4" ht="15.6">
      <c r="A503" s="312" t="str">
        <f>'Main Meals'!A503</f>
        <v>97801.000.000.000.000.000.000</v>
      </c>
      <c r="B503" s="312">
        <f>'Main Meals'!B503</f>
        <v>97800</v>
      </c>
      <c r="C503" s="312">
        <f>'Main Meals'!C503</f>
        <v>97801</v>
      </c>
      <c r="D503" s="312" t="str">
        <f>'Main Meals'!D503</f>
        <v xml:space="preserve">Anagram Corn Casserole </v>
      </c>
    </row>
    <row r="504" spans="1:4" ht="15.6">
      <c r="A504" s="312" t="str">
        <f>'Main Meals'!A504</f>
        <v>97901.000.000.000.000.000.000</v>
      </c>
      <c r="B504" s="312">
        <f>'Main Meals'!B504</f>
        <v>97900</v>
      </c>
      <c r="C504" s="312">
        <f>'Main Meals'!C504</f>
        <v>97901</v>
      </c>
      <c r="D504" s="312" t="str">
        <f>'Main Meals'!D504</f>
        <v xml:space="preserve">Anagram Goulash </v>
      </c>
    </row>
    <row r="505" spans="1:4" ht="15.6">
      <c r="A505" s="312" t="str">
        <f>'Main Meals'!A505</f>
        <v>98101.000.000.000.000.000.000</v>
      </c>
      <c r="B505" s="312">
        <f>'Main Meals'!B505</f>
        <v>98100</v>
      </c>
      <c r="C505" s="312">
        <f>'Main Meals'!C505</f>
        <v>98101</v>
      </c>
      <c r="D505" s="312" t="str">
        <f>'Main Meals'!D505</f>
        <v xml:space="preserve">Anagram Mexican Steak </v>
      </c>
    </row>
    <row r="506" spans="1:4" ht="15.6">
      <c r="A506" s="312" t="str">
        <f>'Main Meals'!A506</f>
        <v>98201.000.000.000.000.000.000</v>
      </c>
      <c r="B506" s="312">
        <f>'Main Meals'!B506</f>
        <v>98200</v>
      </c>
      <c r="C506" s="312">
        <f>'Main Meals'!C506</f>
        <v>98201</v>
      </c>
      <c r="D506" s="312" t="str">
        <f>'Main Meals'!D506</f>
        <v xml:space="preserve">Anagram Oreo Peanut Butter Energy Bites </v>
      </c>
    </row>
    <row r="507" spans="1:4" ht="15.6">
      <c r="A507" s="312" t="str">
        <f>'Main Meals'!A507</f>
        <v>98301.000.000.000.000.000.000</v>
      </c>
      <c r="B507" s="312">
        <f>'Main Meals'!B507</f>
        <v>98300</v>
      </c>
      <c r="C507" s="312">
        <f>'Main Meals'!C507</f>
        <v>98301</v>
      </c>
      <c r="D507" s="312" t="str">
        <f>'Main Meals'!D507</f>
        <v xml:space="preserve">Anagram Peanut Butter &amp; Date Energy Bites </v>
      </c>
    </row>
    <row r="508" spans="1:4" ht="15.6">
      <c r="A508" s="312" t="str">
        <f>'Main Meals'!A508</f>
        <v>98401.000.000.000.000.000.000</v>
      </c>
      <c r="B508" s="312">
        <f>'Main Meals'!B508</f>
        <v>98400</v>
      </c>
      <c r="C508" s="312">
        <f>'Main Meals'!C508</f>
        <v>98401</v>
      </c>
      <c r="D508" s="312" t="str">
        <f>'Main Meals'!D508</f>
        <v xml:space="preserve">Anagram Pomodoro Meatballs </v>
      </c>
    </row>
    <row r="509" spans="1:4" ht="15.6">
      <c r="A509" s="312" t="str">
        <f>'Main Meals'!A509</f>
        <v>98501.000.000.000.000.000.000</v>
      </c>
      <c r="B509" s="312">
        <f>'Main Meals'!B509</f>
        <v>98500</v>
      </c>
      <c r="C509" s="312">
        <f>'Main Meals'!C509</f>
        <v>98501</v>
      </c>
      <c r="D509" s="312" t="str">
        <f>'Main Meals'!D509</f>
        <v xml:space="preserve">Anagram Sesame Ponzu Chicken </v>
      </c>
    </row>
    <row r="510" spans="1:4" ht="15.6">
      <c r="A510" s="312" t="str">
        <f>'Main Meals'!A510</f>
        <v>98601.000.000.000.000.000.000</v>
      </c>
      <c r="B510" s="312">
        <f>'Main Meals'!B510</f>
        <v>98600</v>
      </c>
      <c r="C510" s="312">
        <f>'Main Meals'!C510</f>
        <v>98601</v>
      </c>
      <c r="D510" s="312" t="str">
        <f>'Main Meals'!D510</f>
        <v xml:space="preserve">Anagram American Breakfast </v>
      </c>
    </row>
    <row r="511" spans="1:4" ht="15.6">
      <c r="A511" s="312" t="str">
        <f>'Main Meals'!A511</f>
        <v>98701.000.000.000.000.000.000</v>
      </c>
      <c r="B511" s="312">
        <f>'Main Meals'!B511</f>
        <v>98700</v>
      </c>
      <c r="C511" s="312">
        <f>'Main Meals'!C511</f>
        <v>98701</v>
      </c>
      <c r="D511" s="312" t="str">
        <f>'Main Meals'!D511</f>
        <v xml:space="preserve">Anagram Steak au Poivre </v>
      </c>
    </row>
    <row r="512" spans="1:4" ht="15.6">
      <c r="A512" s="312" t="str">
        <f>'Main Meals'!A512</f>
        <v>98801.000.000.000.000.000.000</v>
      </c>
      <c r="B512" s="312">
        <f>'Main Meals'!B512</f>
        <v>98800</v>
      </c>
      <c r="C512" s="312">
        <f>'Main Meals'!C512</f>
        <v>98801</v>
      </c>
      <c r="D512" s="312" t="str">
        <f>'Main Meals'!D512</f>
        <v xml:space="preserve">Anagram Sweet Potato Casserole </v>
      </c>
    </row>
    <row r="513" spans="1:4" ht="15.6">
      <c r="A513" s="312" t="str">
        <f>'Main Meals'!A513</f>
        <v>98901.000.000.000.000.000.000</v>
      </c>
      <c r="B513" s="312">
        <f>'Main Meals'!B513</f>
        <v>98900</v>
      </c>
      <c r="C513" s="312">
        <f>'Main Meals'!C513</f>
        <v>98901</v>
      </c>
      <c r="D513" s="312" t="str">
        <f>'Main Meals'!D513</f>
        <v xml:space="preserve">Anagram Tagliatelle with Mushroom Ragu </v>
      </c>
    </row>
    <row r="514" spans="1:4" ht="15.6">
      <c r="A514" s="312" t="str">
        <f>'Main Meals'!A514</f>
        <v>99001.000.000.000.000.000.000</v>
      </c>
      <c r="B514" s="312">
        <f>'Main Meals'!B514</f>
        <v>99000</v>
      </c>
      <c r="C514" s="312">
        <f>'Main Meals'!C514</f>
        <v>99001</v>
      </c>
      <c r="D514" s="312" t="str">
        <f>'Main Meals'!D514</f>
        <v xml:space="preserve">Protein Balls (5 Pack) </v>
      </c>
    </row>
    <row r="515" spans="1:4" ht="15.6">
      <c r="A515" s="312" t="str">
        <f>'Main Meals'!A515</f>
        <v>99101.88301.93001.4800.7500.95101.95801</v>
      </c>
      <c r="B515" s="312">
        <f>'Main Meals'!B515</f>
        <v>99100</v>
      </c>
      <c r="C515" s="312">
        <f>'Main Meals'!C515</f>
        <v>99101</v>
      </c>
      <c r="D515" s="312" t="str">
        <f>'Main Meals'!D515</f>
        <v xml:space="preserve">Omnivore Elimination Bundle (Cycle 1) </v>
      </c>
    </row>
    <row r="516" spans="1:4" ht="15.6">
      <c r="A516" s="312" t="str">
        <f>'Main Meals'!A516</f>
        <v>99102.88301.93001.4800.4701.70902.95103</v>
      </c>
      <c r="B516" s="312">
        <f>'Main Meals'!B516</f>
        <v>99100</v>
      </c>
      <c r="C516" s="312">
        <f>'Main Meals'!C516</f>
        <v>99102</v>
      </c>
      <c r="D516" s="312" t="str">
        <f>'Main Meals'!D516</f>
        <v xml:space="preserve">Omnivore Elimination Bundle (Cycle 2) </v>
      </c>
    </row>
    <row r="517" spans="1:4" ht="15.6">
      <c r="A517" s="312" t="str">
        <f>'Main Meals'!A517</f>
        <v>99103.70401.95201.88301.93001.96401.70901</v>
      </c>
      <c r="B517" s="312">
        <f>'Main Meals'!B517</f>
        <v>99100</v>
      </c>
      <c r="C517" s="312">
        <f>'Main Meals'!C517</f>
        <v>99103</v>
      </c>
      <c r="D517" s="312" t="str">
        <f>'Main Meals'!D517</f>
        <v xml:space="preserve">Omnivore Elimination Bundle (Cycle 3) </v>
      </c>
    </row>
    <row r="518" spans="1:4" ht="15.6">
      <c r="A518" s="312" t="str">
        <f>'Main Meals'!A518</f>
        <v>99104.4901.4702.70401.95201.95801.95101</v>
      </c>
      <c r="B518" s="312">
        <f>'Main Meals'!B518</f>
        <v>99100</v>
      </c>
      <c r="C518" s="312">
        <f>'Main Meals'!C518</f>
        <v>99104</v>
      </c>
      <c r="D518" s="312" t="str">
        <f>'Main Meals'!D518</f>
        <v xml:space="preserve">Omnivore Elimination Bundle (Cycle 4) </v>
      </c>
    </row>
    <row r="519" spans="1:4" ht="15.6">
      <c r="A519" s="312" t="str">
        <f>'Main Meals'!A519</f>
        <v>99201.88301.93001.11100.4800.95601.95902</v>
      </c>
      <c r="B519" s="312">
        <f>'Main Meals'!B519</f>
        <v>99200</v>
      </c>
      <c r="C519" s="312">
        <f>'Main Meals'!C519</f>
        <v>99201</v>
      </c>
      <c r="D519" s="312" t="str">
        <f>'Main Meals'!D519</f>
        <v xml:space="preserve">Pescatarian Elimination Bundle (Cycle 1) </v>
      </c>
    </row>
    <row r="520" spans="1:4" ht="15.6">
      <c r="A520" s="312" t="str">
        <f>'Main Meals'!A520</f>
        <v>99202.7401.6600.4901.7500.4703.70903</v>
      </c>
      <c r="B520" s="312">
        <f>'Main Meals'!B520</f>
        <v>99200</v>
      </c>
      <c r="C520" s="312">
        <f>'Main Meals'!C520</f>
        <v>99202</v>
      </c>
      <c r="D520" s="312" t="str">
        <f>'Main Meals'!D520</f>
        <v xml:space="preserve">Pescatarian Elimination Bundle (Cycle 2) </v>
      </c>
    </row>
    <row r="521" spans="1:4" ht="15.6">
      <c r="A521" s="312" t="str">
        <f>'Main Meals'!A521</f>
        <v>99203.88301.18101.93001.4800.6600.4601</v>
      </c>
      <c r="B521" s="312">
        <f>'Main Meals'!B521</f>
        <v>99200</v>
      </c>
      <c r="C521" s="312">
        <f>'Main Meals'!C521</f>
        <v>99203</v>
      </c>
      <c r="D521" s="312" t="str">
        <f>'Main Meals'!D521</f>
        <v xml:space="preserve">Pescatarian Elimination Bundle (Cycle 3) </v>
      </c>
    </row>
    <row r="522" spans="1:4" ht="15.6">
      <c r="A522" s="312" t="str">
        <f>'Main Meals'!A522</f>
        <v>99204.40901.12400.7500.95201.88301.84001</v>
      </c>
      <c r="B522" s="312">
        <f>'Main Meals'!B522</f>
        <v>99200</v>
      </c>
      <c r="C522" s="312">
        <f>'Main Meals'!C522</f>
        <v>99204</v>
      </c>
      <c r="D522" s="312" t="str">
        <f>'Main Meals'!D522</f>
        <v xml:space="preserve">Pescatarian Elimination Bundle (Cycle 4) </v>
      </c>
    </row>
    <row r="523" spans="1:4" ht="15.6">
      <c r="A523" s="312" t="str">
        <f>'Main Meals'!A523</f>
        <v>99301.93001.11100.4800.6600.84001.2900</v>
      </c>
      <c r="B523" s="312">
        <f>'Main Meals'!B523</f>
        <v>99300</v>
      </c>
      <c r="C523" s="312">
        <f>'Main Meals'!C523</f>
        <v>99301</v>
      </c>
      <c r="D523" s="312" t="str">
        <f>'Main Meals'!D523</f>
        <v xml:space="preserve">Vegetarian Elimination Bundle (Cycle 1) </v>
      </c>
    </row>
    <row r="524" spans="1:4" ht="15.6">
      <c r="A524" s="312" t="str">
        <f>'Main Meals'!A524</f>
        <v>99302.4901.7501.4701.40901.96401.70902</v>
      </c>
      <c r="B524" s="312">
        <f>'Main Meals'!B524</f>
        <v>99300</v>
      </c>
      <c r="C524" s="312">
        <f>'Main Meals'!C524</f>
        <v>99302</v>
      </c>
      <c r="D524" s="312" t="str">
        <f>'Main Meals'!D524</f>
        <v xml:space="preserve">Vegetarian Elimination Bundle (Cycle 2) </v>
      </c>
    </row>
    <row r="525" spans="1:4" ht="15.6">
      <c r="A525" s="312" t="str">
        <f>'Main Meals'!A525</f>
        <v>99401.7500.88301.11100.4800.60401.4303</v>
      </c>
      <c r="B525" s="312">
        <f>'Main Meals'!B525</f>
        <v>99400</v>
      </c>
      <c r="C525" s="312">
        <f>'Main Meals'!C525</f>
        <v>99401</v>
      </c>
      <c r="D525" s="312" t="str">
        <f>'Main Meals'!D525</f>
        <v xml:space="preserve">Vegan Elimination Bundle (Cycle 1) </v>
      </c>
    </row>
    <row r="526" spans="1:4" ht="15.6">
      <c r="A526" s="312" t="str">
        <f>'Main Meals'!A526</f>
        <v>99402.7501.88301.11100.3101.1401.3307</v>
      </c>
      <c r="B526" s="312">
        <f>'Main Meals'!B526</f>
        <v>99400</v>
      </c>
      <c r="C526" s="312">
        <f>'Main Meals'!C526</f>
        <v>99402</v>
      </c>
      <c r="D526" s="312" t="str">
        <f>'Main Meals'!D526</f>
        <v xml:space="preserve">Vegan Elimination Bundle (Cycle 2) </v>
      </c>
    </row>
    <row r="527" spans="1:4" ht="15.6">
      <c r="A527" s="312" t="str">
        <f>'Main Meals'!A527</f>
        <v>99105.11100.6600.4901.95601.70902.11702</v>
      </c>
      <c r="B527" s="312">
        <f>'Main Meals'!B527</f>
        <v>99100</v>
      </c>
      <c r="C527" s="312">
        <f>'Main Meals'!C527</f>
        <v>99105</v>
      </c>
      <c r="D527" s="312" t="str">
        <f>'Main Meals'!D527</f>
        <v xml:space="preserve">Omnivore Elimination Bundle (Cycle 1B) </v>
      </c>
    </row>
    <row r="528" spans="1:4" ht="15.6">
      <c r="A528" s="312" t="str">
        <f>'Main Meals'!A528</f>
        <v>99106.6600.4901.7501.4602.70903.40501</v>
      </c>
      <c r="B528" s="312">
        <f>'Main Meals'!B528</f>
        <v>99100</v>
      </c>
      <c r="C528" s="312">
        <f>'Main Meals'!C528</f>
        <v>99106</v>
      </c>
      <c r="D528" s="312" t="str">
        <f>'Main Meals'!D528</f>
        <v xml:space="preserve">Omnivore Elimination Bundle (Cycle 2B) </v>
      </c>
    </row>
    <row r="529" spans="1:4" ht="15.6">
      <c r="A529" s="312" t="str">
        <f>'Main Meals'!A529</f>
        <v>99107.40901.11100.6600.2900.3101.1003</v>
      </c>
      <c r="B529" s="312">
        <f>'Main Meals'!B529</f>
        <v>99100</v>
      </c>
      <c r="C529" s="312">
        <f>'Main Meals'!C529</f>
        <v>99107</v>
      </c>
      <c r="D529" s="312" t="str">
        <f>'Main Meals'!D529</f>
        <v xml:space="preserve">Omnivore Elimination Bundle (Cycle 3B) </v>
      </c>
    </row>
    <row r="530" spans="1:4" ht="15.6">
      <c r="A530" s="312" t="str">
        <f>'Main Meals'!A530</f>
        <v>99108.7500.40901.88301.4504.2902.3306</v>
      </c>
      <c r="B530" s="312">
        <f>'Main Meals'!B530</f>
        <v>99100</v>
      </c>
      <c r="C530" s="312">
        <f>'Main Meals'!C530</f>
        <v>99108</v>
      </c>
      <c r="D530" s="312" t="str">
        <f>'Main Meals'!D530</f>
        <v xml:space="preserve">Omnivore Elimination Bundle (Cycle 4B) </v>
      </c>
    </row>
    <row r="531" spans="1:4" ht="15.6">
      <c r="A531" s="312" t="str">
        <f>'Main Meals'!A531</f>
        <v>99501.5301.30801.1002.7801.3101.4800</v>
      </c>
      <c r="B531" s="312">
        <f>'Main Meals'!B531</f>
        <v>99500</v>
      </c>
      <c r="C531" s="312">
        <f>'Main Meals'!C531</f>
        <v>99501</v>
      </c>
      <c r="D531" s="312" t="str">
        <f>'Main Meals'!D531</f>
        <v xml:space="preserve">Omnivore Rx Sample Box </v>
      </c>
    </row>
    <row r="532" spans="1:4" ht="15.6">
      <c r="A532" s="312" t="str">
        <f>'Main Meals'!A532</f>
        <v>99502.40101.1002.2900.12500.4800.7301</v>
      </c>
      <c r="B532" s="312">
        <f>'Main Meals'!B532</f>
        <v>99500</v>
      </c>
      <c r="C532" s="312">
        <f>'Main Meals'!C532</f>
        <v>99502</v>
      </c>
      <c r="D532" s="312" t="str">
        <f>'Main Meals'!D532</f>
        <v xml:space="preserve">Pescatarian Rx Sample Box </v>
      </c>
    </row>
    <row r="533" spans="1:4" ht="15.6">
      <c r="A533" s="312" t="str">
        <f>'Main Meals'!A533</f>
        <v>99503.12800.1202.2706.12500.5003.7301</v>
      </c>
      <c r="B533" s="312">
        <f>'Main Meals'!B533</f>
        <v>99500</v>
      </c>
      <c r="C533" s="312">
        <f>'Main Meals'!C533</f>
        <v>99503</v>
      </c>
      <c r="D533" s="312" t="str">
        <f>'Main Meals'!D533</f>
        <v xml:space="preserve">Vegetarian Rx Sample Box </v>
      </c>
    </row>
    <row r="534" spans="1:4" ht="15.6">
      <c r="A534" s="312" t="str">
        <f>'Main Meals'!A534</f>
        <v>99504.2706.3101.1101.12500.602.4800</v>
      </c>
      <c r="B534" s="312">
        <f>'Main Meals'!B534</f>
        <v>99500</v>
      </c>
      <c r="C534" s="312">
        <f>'Main Meals'!C534</f>
        <v>99504</v>
      </c>
      <c r="D534" s="312" t="str">
        <f>'Main Meals'!D534</f>
        <v xml:space="preserve">Vegan Rx Sample Box </v>
      </c>
    </row>
    <row r="535" spans="1:4" ht="15.6">
      <c r="A535" s="312" t="str">
        <f>'Main Meals'!A535</f>
        <v>95302.000.000.000.000.000.000</v>
      </c>
      <c r="B535" s="312">
        <f>'Main Meals'!B535</f>
        <v>95300</v>
      </c>
      <c r="C535" s="312">
        <f>'Main Meals'!C535</f>
        <v>95302</v>
      </c>
      <c r="D535" s="312" t="str">
        <f>'Main Meals'!D535</f>
        <v xml:space="preserve">Teriyaki Sauce </v>
      </c>
    </row>
    <row r="536" spans="1:4" ht="15.6">
      <c r="A536" s="312" t="str">
        <f>'Main Meals'!A536</f>
        <v>95303.000.000.000.000.000.000</v>
      </c>
      <c r="B536" s="312">
        <f>'Main Meals'!B536</f>
        <v>95300</v>
      </c>
      <c r="C536" s="312">
        <f>'Main Meals'!C536</f>
        <v>95303</v>
      </c>
      <c r="D536" s="312" t="str">
        <f>'Main Meals'!D536</f>
        <v xml:space="preserve">Lemon Tahini Dressing </v>
      </c>
    </row>
    <row r="537" spans="1:4" ht="15.6">
      <c r="A537" s="312" t="str">
        <f>'Main Meals'!A537</f>
        <v>95304.000.000.000.000.000.000</v>
      </c>
      <c r="B537" s="312">
        <f>'Main Meals'!B537</f>
        <v>95300</v>
      </c>
      <c r="C537" s="312">
        <f>'Main Meals'!C537</f>
        <v>95304</v>
      </c>
      <c r="D537" s="312" t="str">
        <f>'Main Meals'!D537</f>
        <v xml:space="preserve">Maple Mustard </v>
      </c>
    </row>
    <row r="538" spans="1:4" ht="15.6">
      <c r="A538" s="312" t="str">
        <f>'Main Meals'!A538</f>
        <v>95305.000.000.000.000.000.000</v>
      </c>
      <c r="B538" s="312">
        <f>'Main Meals'!B538</f>
        <v>95300</v>
      </c>
      <c r="C538" s="312">
        <f>'Main Meals'!C538</f>
        <v>95305</v>
      </c>
      <c r="D538" s="312" t="str">
        <f>'Main Meals'!D538</f>
        <v xml:space="preserve">Caesar Dressing </v>
      </c>
    </row>
    <row r="539" spans="1:4" ht="15.6">
      <c r="A539" s="312" t="str">
        <f>'Main Meals'!A539</f>
        <v>99403.7501.88301.11100.3101.1401.3307</v>
      </c>
      <c r="B539" s="312">
        <f>'Main Meals'!B539</f>
        <v>99400</v>
      </c>
      <c r="C539" s="312">
        <f>'Main Meals'!C539</f>
        <v>99403</v>
      </c>
      <c r="D539" s="312" t="str">
        <f>'Main Meals'!D539</f>
        <v xml:space="preserve">Vegan Elimination Bundle (Cycle 1B) </v>
      </c>
    </row>
    <row r="540" spans="1:4" ht="15.6">
      <c r="A540" s="312" t="str">
        <f>'Main Meals'!A540</f>
        <v>99404.7500.88301.11100.3101.1401.2706</v>
      </c>
      <c r="B540" s="312">
        <f>'Main Meals'!B540</f>
        <v>99400</v>
      </c>
      <c r="C540" s="312">
        <f>'Main Meals'!C540</f>
        <v>99404</v>
      </c>
      <c r="D540" s="312" t="str">
        <f>'Main Meals'!D540</f>
        <v xml:space="preserve">Vegan Elimination Bundle (Cycle 2B) </v>
      </c>
    </row>
    <row r="541" spans="1:4" ht="15.6">
      <c r="A541" s="312" t="str">
        <f>'Main Meals'!A541</f>
        <v>99205.6600.7301.4901.7500.4303.4503</v>
      </c>
      <c r="B541" s="312">
        <f>'Main Meals'!B541</f>
        <v>99200</v>
      </c>
      <c r="C541" s="312">
        <f>'Main Meals'!C541</f>
        <v>99205</v>
      </c>
      <c r="D541" s="312" t="str">
        <f>'Main Meals'!D541</f>
        <v xml:space="preserve">Pescatarian Elimination Bundle (Cycle 1B) </v>
      </c>
    </row>
    <row r="542" spans="1:4" ht="15.6">
      <c r="A542" s="312" t="str">
        <f>'Main Meals'!A542</f>
        <v>99206.7401.7401.40901.88301.95201.2900</v>
      </c>
      <c r="B542" s="312">
        <f>'Main Meals'!B542</f>
        <v>99200</v>
      </c>
      <c r="C542" s="312">
        <f>'Main Meals'!C542</f>
        <v>99206</v>
      </c>
      <c r="D542" s="312" t="str">
        <f>'Main Meals'!D542</f>
        <v xml:space="preserve">Pescatarian Elimination Bundle (Cycle 2B) </v>
      </c>
    </row>
    <row r="543" spans="1:4" ht="15.6">
      <c r="A543" s="312" t="str">
        <f>'Main Meals'!A543</f>
        <v>99207.4901.18101.7501.4701.95103.70903</v>
      </c>
      <c r="B543" s="312">
        <f>'Main Meals'!B543</f>
        <v>99200</v>
      </c>
      <c r="C543" s="312">
        <f>'Main Meals'!C543</f>
        <v>99207</v>
      </c>
      <c r="D543" s="312" t="str">
        <f>'Main Meals'!D543</f>
        <v xml:space="preserve">Pescatarian Elimination Bundle (Cycle 3B) </v>
      </c>
    </row>
    <row r="544" spans="1:4" ht="15.6">
      <c r="A544" s="312" t="str">
        <f>'Main Meals'!A544</f>
        <v>99208.93001.11100.6600.95902.1401.3306</v>
      </c>
      <c r="B544" s="312">
        <f>'Main Meals'!B544</f>
        <v>99200</v>
      </c>
      <c r="C544" s="312">
        <f>'Main Meals'!C544</f>
        <v>99208</v>
      </c>
      <c r="D544" s="312" t="str">
        <f>'Main Meals'!D544</f>
        <v xml:space="preserve">Pescatarian Elimination Bundle (Cycle 4B) </v>
      </c>
    </row>
    <row r="545" spans="1:4" ht="15.6">
      <c r="A545" s="312" t="str">
        <f>'Main Meals'!A545</f>
        <v>99303.4901.7301.7500.4701.95902.60401</v>
      </c>
      <c r="B545" s="312">
        <f>'Main Meals'!B545</f>
        <v>99300</v>
      </c>
      <c r="C545" s="312">
        <f>'Main Meals'!C545</f>
        <v>99303</v>
      </c>
      <c r="D545" s="312" t="str">
        <f>'Main Meals'!D545</f>
        <v xml:space="preserve">Vegetarian Elimination Bundle (Cycle 1B) </v>
      </c>
    </row>
    <row r="546" spans="1:4" ht="15.6">
      <c r="A546" s="312" t="str">
        <f>'Main Meals'!A546</f>
        <v>99304.95201.7401.88301.93001.84001.2900</v>
      </c>
      <c r="B546" s="312">
        <f>'Main Meals'!B546</f>
        <v>99300</v>
      </c>
      <c r="C546" s="312">
        <f>'Main Meals'!C546</f>
        <v>99304</v>
      </c>
      <c r="D546" s="312" t="str">
        <f>'Main Meals'!D546</f>
        <v xml:space="preserve">Vegetarian Elimination Bundle (Cycle 2B) </v>
      </c>
    </row>
    <row r="547" spans="1:4" ht="15.6">
      <c r="A547" s="312" t="str">
        <f>'Main Meals'!A547</f>
        <v>97001.97201.97501.98201.98401.204.000</v>
      </c>
      <c r="B547" s="312">
        <f>'Main Meals'!B547</f>
        <v>97000</v>
      </c>
      <c r="C547" s="312">
        <f>'Main Meals'!C547</f>
        <v>97001</v>
      </c>
      <c r="D547" s="312" t="str">
        <f>'Main Meals'!D547</f>
        <v xml:space="preserve">Anagram Clinical Study Bundle (Menu 1) </v>
      </c>
    </row>
    <row r="548" spans="1:4" ht="15.6">
      <c r="A548" s="312" t="str">
        <f>'Main Meals'!A548</f>
        <v>97002.97801.98301.98601.98901.20301.000</v>
      </c>
      <c r="B548" s="312">
        <f>'Main Meals'!B548</f>
        <v>97000</v>
      </c>
      <c r="C548" s="312">
        <f>'Main Meals'!C548</f>
        <v>97002</v>
      </c>
      <c r="D548" s="312" t="str">
        <f>'Main Meals'!D548</f>
        <v xml:space="preserve">Anagram Clinical Study Bundle (Menu 2) </v>
      </c>
    </row>
    <row r="549" spans="1:4" ht="15.6">
      <c r="A549" s="312" t="str">
        <f>'Main Meals'!A549</f>
        <v>97003.97201.97801.98301.98601.000.000</v>
      </c>
      <c r="B549" s="312">
        <f>'Main Meals'!B549</f>
        <v>97000</v>
      </c>
      <c r="C549" s="312">
        <f>'Main Meals'!C549</f>
        <v>97003</v>
      </c>
      <c r="D549" s="312" t="str">
        <f>'Main Meals'!D549</f>
        <v xml:space="preserve">Anagram Test Box </v>
      </c>
    </row>
    <row r="550" spans="1:4" ht="15.6">
      <c r="A550" s="312" t="str">
        <f>'Main Meals'!A550</f>
        <v>97004.97201.97501.98201.98401.204.98301</v>
      </c>
      <c r="B550" s="312">
        <f>'Main Meals'!B550</f>
        <v>97000</v>
      </c>
      <c r="C550" s="312">
        <f>'Main Meals'!C550</f>
        <v>97004</v>
      </c>
      <c r="D550" s="312" t="str">
        <f>'Main Meals'!D550</f>
        <v xml:space="preserve">Anagram Backup Box </v>
      </c>
    </row>
    <row r="551" spans="1:4" ht="15.6">
      <c r="A551" s="312" t="str">
        <f>'Main Meals'!A551</f>
        <v>95306.000.000.000.000.000.000</v>
      </c>
      <c r="B551" s="312">
        <f>'Main Meals'!B551</f>
        <v>95300</v>
      </c>
      <c r="C551" s="312">
        <f>'Main Meals'!C551</f>
        <v>95306</v>
      </c>
      <c r="D551" s="312" t="str">
        <f>'Main Meals'!D551</f>
        <v xml:space="preserve">Mint Vinaigrette </v>
      </c>
    </row>
    <row r="552" spans="1:4" ht="15.6">
      <c r="A552" s="312" t="str">
        <f>'Main Meals'!A552</f>
        <v>95307.000.000.000.000.000.000</v>
      </c>
      <c r="B552" s="312">
        <f>'Main Meals'!B552</f>
        <v>95300</v>
      </c>
      <c r="C552" s="312">
        <f>'Main Meals'!C552</f>
        <v>95307</v>
      </c>
      <c r="D552" s="312" t="str">
        <f>'Main Meals'!D552</f>
        <v xml:space="preserve">Buffalo Sauce </v>
      </c>
    </row>
    <row r="553" spans="1:4" ht="15.6">
      <c r="A553" s="312" t="str">
        <f>'Main Meals'!A553</f>
        <v>95308.000.000.000.000.000.000</v>
      </c>
      <c r="B553" s="312">
        <f>'Main Meals'!B553</f>
        <v>95300</v>
      </c>
      <c r="C553" s="312">
        <f>'Main Meals'!C553</f>
        <v>95308</v>
      </c>
      <c r="D553" s="312" t="str">
        <f>'Main Meals'!D553</f>
        <v xml:space="preserve">Ketchup </v>
      </c>
    </row>
    <row r="554" spans="1:4" ht="15.6">
      <c r="A554" s="312" t="str">
        <f>'Main Meals'!A554</f>
        <v>95309.000.000.000.000.000.000</v>
      </c>
      <c r="B554" s="312">
        <f>'Main Meals'!B554</f>
        <v>95300</v>
      </c>
      <c r="C554" s="312">
        <f>'Main Meals'!C554</f>
        <v>95309</v>
      </c>
      <c r="D554" s="312" t="str">
        <f>'Main Meals'!D554</f>
        <v xml:space="preserve">Gravy </v>
      </c>
    </row>
    <row r="555" spans="1:4" ht="15.6">
      <c r="A555" s="312" t="str">
        <f>'Main Meals'!A555</f>
        <v>95310.000.000.000.000.000.000</v>
      </c>
      <c r="B555" s="312">
        <f>'Main Meals'!B555</f>
        <v>95300</v>
      </c>
      <c r="C555" s="312">
        <f>'Main Meals'!C555</f>
        <v>95310</v>
      </c>
      <c r="D555" s="312" t="str">
        <f>'Main Meals'!D555</f>
        <v xml:space="preserve">Cranberry Orange Sauce  </v>
      </c>
    </row>
    <row r="556" spans="1:4" ht="15.6">
      <c r="A556" s="312" t="str">
        <f>'Main Meals'!A556</f>
        <v>99505.93001.5603.86001.7401.7301.85001</v>
      </c>
      <c r="B556" s="312">
        <f>'Main Meals'!B556</f>
        <v>99500</v>
      </c>
      <c r="C556" s="312">
        <f>'Main Meals'!C556</f>
        <v>99505</v>
      </c>
      <c r="D556" s="312" t="str">
        <f>'Main Meals'!D556</f>
        <v xml:space="preserve">Elimination Program Vegetarian Tasting Box </v>
      </c>
    </row>
    <row r="557" spans="1:4" ht="15.6">
      <c r="A557" s="312" t="str">
        <f>'Main Meals'!A557</f>
        <v>97005.97201.97501.98201.98401.204.98301</v>
      </c>
      <c r="B557" s="312">
        <f>'Main Meals'!B557</f>
        <v>97000</v>
      </c>
      <c r="C557" s="312">
        <f>'Main Meals'!C557</f>
        <v>97005</v>
      </c>
      <c r="D557" s="312" t="str">
        <f>'Main Meals'!D557</f>
        <v xml:space="preserve">Anagram Backup Box </v>
      </c>
    </row>
    <row r="558" spans="1:4" ht="15.6">
      <c r="A558" s="312" t="str">
        <f>'Main Meals'!A558</f>
        <v>99002.931.931.931.000.000.000</v>
      </c>
      <c r="B558" s="312">
        <f>'Main Meals'!B558</f>
        <v>99000</v>
      </c>
      <c r="C558" s="312">
        <f>'Main Meals'!C558</f>
        <v>99002</v>
      </c>
      <c r="D558" s="312" t="str">
        <f>'Main Meals'!D558</f>
        <v xml:space="preserve">Boiled Eggs </v>
      </c>
    </row>
    <row r="559" spans="1:4" ht="15.6">
      <c r="A559" s="312" t="str">
        <f>'Main Meals'!A559</f>
        <v>99506.5603.86001.7401.7301.95201.5500</v>
      </c>
      <c r="B559" s="312">
        <f>'Main Meals'!B559</f>
        <v>99500</v>
      </c>
      <c r="C559" s="312">
        <f>'Main Meals'!C559</f>
        <v>99506</v>
      </c>
      <c r="D559" s="312" t="str">
        <f>'Main Meals'!D559</f>
        <v xml:space="preserve">Elimination Program Omnivore Tasting Box </v>
      </c>
    </row>
    <row r="560" spans="1:4" ht="15.6">
      <c r="A560" s="312" t="str">
        <f>'Main Meals'!A560</f>
        <v>99507.5603.86001.7500.7401.7301.82002</v>
      </c>
      <c r="B560" s="312">
        <f>'Main Meals'!B560</f>
        <v>99500</v>
      </c>
      <c r="C560" s="312">
        <f>'Main Meals'!C560</f>
        <v>99507</v>
      </c>
      <c r="D560" s="312" t="str">
        <f>'Main Meals'!D560</f>
        <v xml:space="preserve">Elimination Program Pescatarian Tasting Box </v>
      </c>
    </row>
    <row r="561" spans="1:4" ht="15.6">
      <c r="A561" s="312" t="str">
        <f>'Main Meals'!A561</f>
        <v>99508.5603.86001.7401.7301.4800.12400</v>
      </c>
      <c r="B561" s="312">
        <f>'Main Meals'!B561</f>
        <v>99500</v>
      </c>
      <c r="C561" s="312">
        <f>'Main Meals'!C561</f>
        <v>99508</v>
      </c>
      <c r="D561" s="312" t="str">
        <f>'Main Meals'!D561</f>
        <v xml:space="preserve">Elimination Program Vegan Tasting Box </v>
      </c>
    </row>
    <row r="562" spans="1:4" ht="15.6">
      <c r="A562" s="312" t="str">
        <f>'Main Meals'!A562</f>
        <v>98902.000.000.000.000.000.000</v>
      </c>
      <c r="B562" s="312">
        <f>'Main Meals'!B562</f>
        <v>98900</v>
      </c>
      <c r="C562" s="312">
        <f>'Main Meals'!C562</f>
        <v>98902</v>
      </c>
      <c r="D562" s="312" t="str">
        <f>'Main Meals'!D562</f>
        <v>Anagram Tagliatelle with Mushroom Ragu Gluten Free</v>
      </c>
    </row>
    <row r="563" spans="1:4" ht="15.6">
      <c r="A563" s="312" t="str">
        <f>'Main Meals'!A563</f>
        <v>97202.000.000.000.000.000.000</v>
      </c>
      <c r="B563" s="312">
        <f>'Main Meals'!B563</f>
        <v>97200</v>
      </c>
      <c r="C563" s="312">
        <f>'Main Meals'!C563</f>
        <v>97202</v>
      </c>
      <c r="D563" s="312" t="str">
        <f>'Main Meals'!D563</f>
        <v>Anagram Chicken Bacon Lasagna Gluten Free</v>
      </c>
    </row>
    <row r="564" spans="1:4" ht="15.6">
      <c r="A564" s="312" t="str">
        <f>'Main Meals'!A564</f>
        <v>97802.000.000.000.000.000.000</v>
      </c>
      <c r="B564" s="312">
        <f>'Main Meals'!B564</f>
        <v>97800</v>
      </c>
      <c r="C564" s="312">
        <f>'Main Meals'!C564</f>
        <v>97802</v>
      </c>
      <c r="D564" s="312" t="str">
        <f>'Main Meals'!D564</f>
        <v>Anagram Corn Casserole Gluten Free</v>
      </c>
    </row>
    <row r="565" spans="1:4" ht="15.6">
      <c r="A565" s="312" t="str">
        <f>'Main Meals'!A565</f>
        <v>98402.000.000.000.000.000.000</v>
      </c>
      <c r="B565" s="312">
        <f>'Main Meals'!B565</f>
        <v>98400</v>
      </c>
      <c r="C565" s="312">
        <f>'Main Meals'!C565</f>
        <v>98402</v>
      </c>
      <c r="D565" s="312" t="str">
        <f>'Main Meals'!D565</f>
        <v>Anagram Pomodoro Meatballs Gluten Free</v>
      </c>
    </row>
    <row r="566" spans="1:4" ht="15.6">
      <c r="A566" s="312" t="str">
        <f>'Main Meals'!A566</f>
        <v>98202.000.000.000.000.000.000</v>
      </c>
      <c r="B566" s="312">
        <f>'Main Meals'!B566</f>
        <v>98200</v>
      </c>
      <c r="C566" s="312">
        <f>'Main Meals'!C566</f>
        <v>98202</v>
      </c>
      <c r="D566" s="312" t="str">
        <f>'Main Meals'!D566</f>
        <v>Anagram Oreo Peanut Butter Energy Bites Gluten Free</v>
      </c>
    </row>
    <row r="567" spans="1:4" ht="15.6">
      <c r="A567" s="312" t="str">
        <f>'Main Meals'!A567</f>
        <v>97006.97202.97501.98202.98402.204.000</v>
      </c>
      <c r="B567" s="312">
        <f>'Main Meals'!B567</f>
        <v>97000</v>
      </c>
      <c r="C567" s="312">
        <f>'Main Meals'!C567</f>
        <v>97006</v>
      </c>
      <c r="D567" s="312" t="str">
        <f>'Main Meals'!D567</f>
        <v>Anagram Clinical Study Bundle (Menu 1) Gluten Free</v>
      </c>
    </row>
    <row r="568" spans="1:4" ht="15.6">
      <c r="A568" s="312" t="str">
        <f>'Main Meals'!A568</f>
        <v>97007.97802.98301.98601.98902.20301.000</v>
      </c>
      <c r="B568" s="312">
        <f>'Main Meals'!B568</f>
        <v>97000</v>
      </c>
      <c r="C568" s="312">
        <f>'Main Meals'!C568</f>
        <v>97007</v>
      </c>
      <c r="D568" s="312" t="str">
        <f>'Main Meals'!D568</f>
        <v>Anagram Clinical Study Bundle (Menu 2) Gluten Free</v>
      </c>
    </row>
    <row r="569" spans="1:4" ht="15.6">
      <c r="A569" s="312" t="str">
        <f>'Main Meals'!A569</f>
        <v>97008.97202.97501.98202.98402.204.98301</v>
      </c>
      <c r="B569" s="312">
        <f>'Main Meals'!B569</f>
        <v>97000</v>
      </c>
      <c r="C569" s="312">
        <f>'Main Meals'!C569</f>
        <v>97008</v>
      </c>
      <c r="D569" s="312" t="str">
        <f>'Main Meals'!D569</f>
        <v>Anagram Backup Box Gluten Free</v>
      </c>
    </row>
    <row r="570" spans="1:4" ht="15.6">
      <c r="A570" s="312" t="str">
        <f>'Main Meals'!A570</f>
        <v>5802.000.000.000.000.000.000</v>
      </c>
      <c r="B570" s="312">
        <f>'Main Meals'!B570</f>
        <v>5800</v>
      </c>
      <c r="C570" s="312">
        <f>'Main Meals'!C570</f>
        <v>5802</v>
      </c>
      <c r="D570" s="312" t="str">
        <f>'Main Meals'!D570</f>
        <v xml:space="preserve">Loaded Mashed Potatoes </v>
      </c>
    </row>
    <row r="571" spans="1:4" ht="15.6">
      <c r="A571" s="312" t="str">
        <f>'Main Meals'!A570</f>
        <v>5802.000.000.000.000.000.000</v>
      </c>
      <c r="B571" s="312">
        <f>'Main Meals'!B570</f>
        <v>5800</v>
      </c>
      <c r="C571" s="312">
        <f>'Main Meals'!C570</f>
        <v>5802</v>
      </c>
      <c r="D571" s="312" t="str">
        <f>'Main Meals'!D571</f>
        <v xml:space="preserve">Omnivore Courtesy Box </v>
      </c>
    </row>
    <row r="572" spans="1:4" ht="15.6">
      <c r="A572" s="312" t="str">
        <f>'Main Meals'!A571</f>
        <v>99509.000.000.000.000.000.000</v>
      </c>
      <c r="B572" s="312">
        <f>'Main Meals'!B571</f>
        <v>99500</v>
      </c>
      <c r="C572" s="312">
        <f>'Main Meals'!C571</f>
        <v>99509</v>
      </c>
      <c r="D572" s="312" t="str">
        <f>'Main Meals'!D572</f>
        <v xml:space="preserve">Vegetarian Courtesy Box </v>
      </c>
    </row>
    <row r="573" spans="1:4" ht="15.6">
      <c r="A573" s="312" t="str">
        <f>'Main Meals'!A572</f>
        <v>99510.000.000.000.000.000.000</v>
      </c>
      <c r="B573" s="312">
        <f>'Main Meals'!B572</f>
        <v>99500</v>
      </c>
      <c r="C573" s="312">
        <f>'Main Meals'!C572</f>
        <v>99510</v>
      </c>
      <c r="D573" s="312" t="str">
        <f>'Main Meals'!D573</f>
        <v xml:space="preserve">Vegan Courtesy Box </v>
      </c>
    </row>
    <row r="574" spans="1:4" ht="15.6">
      <c r="A574" s="312" t="str">
        <f>'Main Meals'!A573</f>
        <v>99511.000.000.000.000.000.000</v>
      </c>
      <c r="B574" s="312">
        <f>'Main Meals'!B573</f>
        <v>99500</v>
      </c>
      <c r="C574" s="312">
        <f>'Main Meals'!C573</f>
        <v>99511</v>
      </c>
      <c r="D574" s="312" t="str">
        <f>'Main Meals'!D574</f>
        <v xml:space="preserve">Pescatarian Courtesy Box </v>
      </c>
    </row>
    <row r="575" spans="1:4" ht="15.6">
      <c r="A575" s="312" t="str">
        <f>'Main Meals'!A574</f>
        <v>99512.000.000.000.000.000.000</v>
      </c>
      <c r="B575" s="312">
        <f>'Main Meals'!B574</f>
        <v>99500</v>
      </c>
      <c r="C575" s="312">
        <f>'Main Meals'!C574</f>
        <v>99512</v>
      </c>
      <c r="D575" s="312" t="str">
        <f>'Main Meals'!D575</f>
        <v xml:space="preserve">Black Friday Bundle </v>
      </c>
    </row>
    <row r="576" spans="1:4" ht="15.6">
      <c r="A576" s="312" t="str">
        <f>'Main Meals'!A575</f>
        <v>40891.000.000.000.000.000.000</v>
      </c>
      <c r="B576" s="312">
        <f>'Main Meals'!B575</f>
        <v>40800</v>
      </c>
      <c r="C576" s="312">
        <f>'Main Meals'!C575</f>
        <v>40891</v>
      </c>
      <c r="D576" s="312" t="str">
        <f>'Main Meals'!D576</f>
        <v xml:space="preserve">Cyber Monday Bundle </v>
      </c>
    </row>
    <row r="577" spans="1:4" ht="15.6">
      <c r="A577" s="312" t="str">
        <f>'Main Meals'!A576</f>
        <v>40892.000.000.000.000.000.000</v>
      </c>
      <c r="B577" s="312">
        <f>'Main Meals'!B576</f>
        <v>40800</v>
      </c>
      <c r="C577" s="312">
        <f>'Main Meals'!C576</f>
        <v>40892</v>
      </c>
      <c r="D577" s="312" t="str">
        <f>'Main Meals'!D577</f>
        <v>Chocolate Coffee Cake 6-pack</v>
      </c>
    </row>
    <row r="578" spans="1:4" ht="15.6">
      <c r="A578" s="312" t="str">
        <f>'Main Meals'!A577</f>
        <v>20605.000.000.000.000.000.000</v>
      </c>
      <c r="B578" s="312">
        <f>'Main Meals'!B577</f>
        <v>20600</v>
      </c>
      <c r="C578" s="312">
        <f>'Main Meals'!C577</f>
        <v>20605</v>
      </c>
      <c r="D578" s="312" t="str">
        <f>'Main Meals'!D578</f>
        <v>Raspberry Coffee Cake 6-pack</v>
      </c>
    </row>
    <row r="579" spans="1:4" ht="15.6">
      <c r="A579" s="312" t="str">
        <f>'Main Meals'!A578</f>
        <v>20606.000.000.000.000.000.000</v>
      </c>
      <c r="B579" s="312">
        <f>'Main Meals'!B578</f>
        <v>20600</v>
      </c>
      <c r="C579" s="312">
        <f>'Main Meals'!C578</f>
        <v>20606</v>
      </c>
      <c r="D579" s="312" t="str">
        <f>'Main Meals'!D579</f>
        <v>Variety Coffee Cake 6-pack</v>
      </c>
    </row>
    <row r="580" spans="1:4" ht="15.6">
      <c r="A580" s="312" t="str">
        <f>'Main Meals'!A579</f>
        <v>20607.000.000.000.000.000.000</v>
      </c>
      <c r="B580" s="312">
        <f>'Main Meals'!B579</f>
        <v>20600</v>
      </c>
      <c r="C580" s="312">
        <f>'Main Meals'!C579</f>
        <v>20607</v>
      </c>
      <c r="D580" s="312" t="str">
        <f>'Main Meals'!D580</f>
        <v>Cinnamon Coffee Cake 6-pack</v>
      </c>
    </row>
    <row r="581" spans="1:4" ht="15.6">
      <c r="A581" s="312" t="str">
        <f>'Main Meals'!A580</f>
        <v>20608.000.000.000.000.000.000</v>
      </c>
      <c r="B581" s="312">
        <f>'Main Meals'!B580</f>
        <v>20600</v>
      </c>
      <c r="C581" s="312">
        <f>'Main Meals'!C580</f>
        <v>20608</v>
      </c>
      <c r="D581" s="312" t="str">
        <f>'Main Meals'!D581</f>
        <v xml:space="preserve">Chicken Bacon Lasagna </v>
      </c>
    </row>
    <row r="582" spans="1:4" ht="15.6">
      <c r="A582" s="312" t="str">
        <f>'Main Meals'!A581</f>
        <v>96501.000.000.000.000.000.000</v>
      </c>
      <c r="B582" s="312">
        <f>'Main Meals'!B581</f>
        <v>96500</v>
      </c>
      <c r="C582" s="312">
        <f>'Main Meals'!C581</f>
        <v>96501</v>
      </c>
      <c r="D582" s="312" t="str">
        <f>'Main Meals'!D582</f>
        <v xml:space="preserve">Pulled BBQ Chicken Sliders </v>
      </c>
    </row>
    <row r="583" spans="1:4" ht="15.6">
      <c r="A583" s="312" t="str">
        <f>'Main Meals'!A582</f>
        <v>50902.000.000.000.000.000.000</v>
      </c>
      <c r="B583" s="312">
        <f>'Main Meals'!B582</f>
        <v>50900</v>
      </c>
      <c r="C583" s="312">
        <f>'Main Meals'!C582</f>
        <v>50902</v>
      </c>
      <c r="D583" s="312" t="str">
        <f>'Main Meals'!D583</f>
        <v xml:space="preserve">Magret with Lavender </v>
      </c>
    </row>
    <row r="584" spans="1:4" ht="15.6">
      <c r="A584" s="312" t="str">
        <f>'Main Meals'!A583</f>
        <v>14202.000.000.000.000.000.000</v>
      </c>
      <c r="B584" s="312">
        <f>'Main Meals'!B583</f>
        <v>14200</v>
      </c>
      <c r="C584" s="312">
        <f>'Main Meals'!C583</f>
        <v>14202</v>
      </c>
      <c r="D584" s="312" t="str">
        <f>'Main Meals'!D584</f>
        <v xml:space="preserve">Holiday Experience Bundle: Magret with Lavender </v>
      </c>
    </row>
    <row r="585" spans="1:4" ht="15.6">
      <c r="A585" s="312" t="str">
        <f>'Main Meals'!A584</f>
        <v>40893.000.000.000.000.000.000</v>
      </c>
      <c r="B585" s="312">
        <f>'Main Meals'!B584</f>
        <v>40800</v>
      </c>
      <c r="C585" s="312">
        <f>'Main Meals'!C584</f>
        <v>40893</v>
      </c>
      <c r="D585" s="312" t="str">
        <f>'Main Meals'!D585</f>
        <v>Holiday Experience  (Sea Bass) X2</v>
      </c>
    </row>
    <row r="586" spans="1:4" ht="15.6">
      <c r="A586" s="312" t="str">
        <f>'Main Meals'!A585</f>
        <v>40894.000.000.000.000.000.000</v>
      </c>
      <c r="B586" s="312">
        <f>'Main Meals'!B585</f>
        <v>40800</v>
      </c>
      <c r="C586" s="312">
        <f>'Main Meals'!C585</f>
        <v>40894</v>
      </c>
      <c r="D586" s="312" t="str">
        <f>'Main Meals'!D586</f>
        <v>Holiday Experience Bundle (Magret with Lavender) X2</v>
      </c>
    </row>
    <row r="587" spans="1:4" ht="15.6">
      <c r="A587" s="312" t="str">
        <f>'Main Meals'!A586</f>
        <v>40895.000.000.000.000.000.000</v>
      </c>
      <c r="B587" s="312">
        <f>'Main Meals'!B586</f>
        <v>40800</v>
      </c>
      <c r="C587" s="312">
        <f>'Main Meals'!C586</f>
        <v>40895</v>
      </c>
      <c r="D587" s="312" t="str">
        <f>'Main Meals'!D587</f>
        <v>Anagram Lasagna Vegetarian</v>
      </c>
    </row>
    <row r="588" spans="1:4" ht="15.6">
      <c r="A588" s="312" t="str">
        <f>'Main Meals'!A587</f>
        <v>97203.000.000.000.000.000.000</v>
      </c>
      <c r="B588" s="312">
        <f>'Main Meals'!B587</f>
        <v>97200</v>
      </c>
      <c r="C588" s="312">
        <f>'Main Meals'!C587</f>
        <v>97203</v>
      </c>
      <c r="D588" s="312" t="str">
        <f>'Main Meals'!D588</f>
        <v>Anagram Pomodoro Meatballs Vegetarian</v>
      </c>
    </row>
    <row r="589" spans="1:4" ht="15.6">
      <c r="A589" s="312" t="str">
        <f>'Main Meals'!A588</f>
        <v>98403.000.000.000.000.000.000</v>
      </c>
      <c r="B589" s="312" t="e">
        <f>'Main Meals'!#REF!</f>
        <v>#REF!</v>
      </c>
      <c r="C589" s="312">
        <f>'Main Meals'!C588</f>
        <v>98403</v>
      </c>
      <c r="D589" s="312" t="str">
        <f>'Main Meals'!D589</f>
        <v>Anagram Tagliatelle Vegetarian</v>
      </c>
    </row>
    <row r="590" spans="1:4" ht="15.6">
      <c r="A590" s="312" t="str">
        <f>'Main Meals'!A589</f>
        <v>98903.000.000.000.000.000.000</v>
      </c>
      <c r="B590" s="312" t="e">
        <f>'Main Meals'!#REF!</f>
        <v>#REF!</v>
      </c>
      <c r="C590" s="312">
        <f>'Main Meals'!C589</f>
        <v>98903</v>
      </c>
      <c r="D590" s="312" t="str">
        <f>'Main Meals'!D590</f>
        <v>Anagram Corn Casserole Vegetarian</v>
      </c>
    </row>
    <row r="591" spans="1:4" ht="15.6">
      <c r="A591" s="312" t="str">
        <f>'Main Meals'!A590</f>
        <v>97803.000.000.000.000.000.000</v>
      </c>
      <c r="B591" s="312" t="e">
        <f>'Main Meals'!#REF!</f>
        <v>#REF!</v>
      </c>
      <c r="C591" s="312">
        <f>'Main Meals'!C590</f>
        <v>97803</v>
      </c>
      <c r="D591" s="312" t="str">
        <f>'Main Meals'!D591</f>
        <v>Anagram American Breakfast Vegetarian</v>
      </c>
    </row>
    <row r="592" spans="1:4" ht="15.6">
      <c r="A592" s="312" t="str">
        <f>'Main Meals'!A591</f>
        <v>97503.000.000.000.000.000.000</v>
      </c>
      <c r="B592" s="312" t="e">
        <f>'Main Meals'!#REF!</f>
        <v>#REF!</v>
      </c>
      <c r="C592" s="312">
        <f>'Main Meals'!C591</f>
        <v>97503</v>
      </c>
      <c r="D592" s="312" t="str">
        <f>'Main Meals'!D592</f>
        <v>Anagram Almond and Cranberry Energy Bites 4 Pack</v>
      </c>
    </row>
    <row r="593" spans="1:4" ht="15.6">
      <c r="A593" s="312" t="str">
        <f>'Main Meals'!A592</f>
        <v>7303.000.000.000.000.000.000</v>
      </c>
      <c r="B593" s="312">
        <f>'Main Meals'!B588</f>
        <v>98400</v>
      </c>
      <c r="C593" s="312">
        <f>'Main Meals'!C592</f>
        <v>7303</v>
      </c>
      <c r="D593" s="312" t="str">
        <f>'Main Meals'!D593</f>
        <v>Anagram Dried Mango Vegetarian</v>
      </c>
    </row>
    <row r="594" spans="1:4" ht="15.6">
      <c r="A594" s="312" t="str">
        <f>'Main Meals'!A593</f>
        <v>99601.000.000.000.000.000.000</v>
      </c>
      <c r="B594" s="312">
        <f>'Main Meals'!B589</f>
        <v>98900</v>
      </c>
      <c r="C594" s="312">
        <f>'Main Meals'!C593</f>
        <v>99601</v>
      </c>
      <c r="D594" s="312" t="str">
        <f>'Main Meals'!D594</f>
        <v>Anagram Clinical Study Bundle (Menu 1) Vegetarian</v>
      </c>
    </row>
    <row r="595" spans="1:4" ht="15.6">
      <c r="A595" s="312" t="str">
        <f>'Main Meals'!A594</f>
        <v>97009.000.000.000.000.000.000</v>
      </c>
      <c r="B595" s="312">
        <f>'Main Meals'!B590</f>
        <v>97800</v>
      </c>
      <c r="C595" s="312">
        <f>'Main Meals'!C594</f>
        <v>97009</v>
      </c>
      <c r="D595" s="312" t="str">
        <f>'Main Meals'!D595</f>
        <v>Anagram Clinical Study Bundle (Menu 2) Vegetarian</v>
      </c>
    </row>
    <row r="596" spans="1:4" ht="15.6">
      <c r="A596" s="312" t="str">
        <f>'Main Meals'!A595</f>
        <v>97010.000.000.000.000.000.000</v>
      </c>
      <c r="B596" s="312">
        <f>'Main Meals'!B591</f>
        <v>97500</v>
      </c>
      <c r="C596" s="312">
        <f>'Main Meals'!C595</f>
        <v>97010</v>
      </c>
      <c r="D596" s="312" t="str">
        <f>'Main Meals'!D596</f>
        <v>Anagram Chocolate Fudge Brownie Bites (4 bites)</v>
      </c>
    </row>
    <row r="597" spans="1:4" ht="15.6">
      <c r="A597" s="312" t="str">
        <f>'Main Meals'!A596</f>
        <v>80902.000.000.000.000.000.000</v>
      </c>
      <c r="B597" s="312">
        <f>'Main Meals'!B592</f>
        <v>7300</v>
      </c>
      <c r="C597" s="312">
        <f>'Main Meals'!C596</f>
        <v>80902</v>
      </c>
      <c r="D597" s="312" t="str">
        <f>'Main Meals'!D597</f>
        <v xml:space="preserve">Anagram Basmati Rice </v>
      </c>
    </row>
    <row r="598" spans="1:4" ht="15.6">
      <c r="A598" s="312" t="str">
        <f>'Main Meals'!A597</f>
        <v>12901.000.000.000.000.000.000</v>
      </c>
      <c r="B598" s="312">
        <f>'Main Meals'!B593</f>
        <v>99600</v>
      </c>
      <c r="C598" s="312">
        <f>'Main Meals'!C597</f>
        <v>12901</v>
      </c>
      <c r="D598" s="312" t="str">
        <f>'Main Meals'!D598</f>
        <v xml:space="preserve">Anagram Herbed Quinoa </v>
      </c>
    </row>
    <row r="599" spans="1:4" ht="15.6">
      <c r="A599" s="312" t="str">
        <f>'Main Meals'!A598</f>
        <v>8620.000.000.000.000.000.000</v>
      </c>
      <c r="B599" s="312">
        <f>'Main Meals'!B594</f>
        <v>97000</v>
      </c>
      <c r="C599" s="312">
        <f>'Main Meals'!C598</f>
        <v>8620</v>
      </c>
      <c r="D599" s="312" t="str">
        <f>'Main Meals'!D600</f>
        <v>Cod and Chorizo Stew</v>
      </c>
    </row>
    <row r="600" spans="1:4" ht="15.6">
      <c r="A600" s="312" t="str">
        <f>'Main Meals'!A599</f>
        <v>3901.000.000.000.000.000.000</v>
      </c>
      <c r="B600" s="312">
        <f>'Main Meals'!B595</f>
        <v>97000</v>
      </c>
      <c r="C600" s="312">
        <f>'Main Meals'!C599</f>
        <v>3901</v>
      </c>
      <c r="D600" s="312" t="e">
        <f>'Main Meals'!#REF!</f>
        <v>#REF!</v>
      </c>
    </row>
    <row r="601" spans="1:4" ht="15.6">
      <c r="A601" s="312" t="str">
        <f>'Main Meals'!A600</f>
        <v>99701.000.000.000.000.000.000</v>
      </c>
      <c r="B601" s="312">
        <f>'Main Meals'!B596</f>
        <v>80900</v>
      </c>
      <c r="C601" s="312">
        <f>'Main Meals'!C600</f>
        <v>99701</v>
      </c>
      <c r="D601" s="312" t="str">
        <f>'Main Meals'!D601</f>
        <v>Moroccan Spiced Chicken</v>
      </c>
    </row>
    <row r="602" spans="1:4" ht="15.6">
      <c r="A602" s="312" t="str">
        <f>'Main Meals'!A601</f>
        <v>99801.000.000.000.000.000.000</v>
      </c>
      <c r="B602" s="312">
        <f>'Main Meals'!B597</f>
        <v>12900</v>
      </c>
      <c r="C602" s="312">
        <f>'Main Meals'!C601</f>
        <v>99801</v>
      </c>
      <c r="D602" s="312" t="str">
        <f>'Main Meals'!D602</f>
        <v>Yogurt Day 1</v>
      </c>
    </row>
    <row r="603" spans="1:4" ht="15.6">
      <c r="A603" s="312" t="str">
        <f>'Main Meals'!A602</f>
        <v>99901.000.000.000.000.000.000</v>
      </c>
      <c r="B603" s="312">
        <f>'Main Meals'!B598</f>
        <v>8600</v>
      </c>
      <c r="C603" s="312">
        <f>'Main Meals'!C602</f>
        <v>99901</v>
      </c>
      <c r="D603" s="312" t="str">
        <f>'Main Meals'!D603</f>
        <v>Yogurt Day 2</v>
      </c>
    </row>
    <row r="604" spans="1:4" ht="15.6">
      <c r="A604" s="312" t="str">
        <f>'Main Meals'!A603</f>
        <v>99902.000.000.000.000.000.000</v>
      </c>
      <c r="B604" s="312">
        <f>'Main Meals'!B599</f>
        <v>3900</v>
      </c>
      <c r="C604" s="312">
        <f>'Main Meals'!C603</f>
        <v>99902</v>
      </c>
      <c r="D604" s="312" t="str">
        <f>'Main Meals'!D604</f>
        <v>Yogurt Day 3</v>
      </c>
    </row>
    <row r="605" spans="1:4" ht="15.6">
      <c r="A605" s="312" t="str">
        <f>'Main Meals'!A604</f>
        <v>99903.000.000.000.000.000.000</v>
      </c>
      <c r="B605" s="312">
        <f>'Main Meals'!B600</f>
        <v>99700</v>
      </c>
      <c r="C605" s="312">
        <f>'Main Meals'!C604</f>
        <v>99903</v>
      </c>
      <c r="D605" s="312" t="str">
        <f>'Main Meals'!D605</f>
        <v>Orange Juice Day 1</v>
      </c>
    </row>
    <row r="606" spans="1:4" ht="15.6">
      <c r="A606" s="312" t="str">
        <f>'Main Meals'!A605</f>
        <v>99911.000.000.000.000.000.000</v>
      </c>
      <c r="B606" s="312">
        <f>'Main Meals'!B601</f>
        <v>99800</v>
      </c>
      <c r="C606" s="312">
        <f>'Main Meals'!C605</f>
        <v>99911</v>
      </c>
      <c r="D606" s="312" t="str">
        <f>'Main Meals'!D606</f>
        <v>Orange Juice Day 2</v>
      </c>
    </row>
    <row r="607" spans="1:4" ht="15.6">
      <c r="A607" s="312" t="str">
        <f>'Main Meals'!A606</f>
        <v>99912.000.000.000.000.000.000</v>
      </c>
      <c r="B607" s="312">
        <f>'Main Meals'!B602</f>
        <v>99900</v>
      </c>
      <c r="C607" s="312">
        <f>'Main Meals'!C606</f>
        <v>99912</v>
      </c>
      <c r="D607" s="312" t="str">
        <f>'Main Meals'!D607</f>
        <v>Orange Juice Day 3</v>
      </c>
    </row>
    <row r="608" spans="1:4" ht="15.6">
      <c r="A608" s="312" t="str">
        <f>'Main Meals'!A607</f>
        <v>99913.000.000.000.000.000.000</v>
      </c>
      <c r="B608" s="312">
        <f>'Main Meals'!B603</f>
        <v>99900</v>
      </c>
      <c r="C608" s="312">
        <f>'Main Meals'!C607</f>
        <v>99913</v>
      </c>
      <c r="D608" s="312" t="str">
        <f>'Main Meals'!D608</f>
        <v>Mints Day 1</v>
      </c>
    </row>
    <row r="609" spans="1:4" ht="15.6">
      <c r="A609" s="312" t="str">
        <f>'Main Meals'!A608</f>
        <v>99921.000.000.000.000.000.000</v>
      </c>
      <c r="B609" s="312">
        <f>'Main Meals'!B604</f>
        <v>99900</v>
      </c>
      <c r="C609" s="312">
        <f>'Main Meals'!C608</f>
        <v>99921</v>
      </c>
      <c r="D609" s="312" t="str">
        <f>'Main Meals'!D609</f>
        <v>Mints Day 2</v>
      </c>
    </row>
    <row r="610" spans="1:4" ht="15.6">
      <c r="A610" s="312" t="str">
        <f>'Main Meals'!A609</f>
        <v>99922.000.000.000.000.000.000</v>
      </c>
      <c r="B610" s="312">
        <f>'Main Meals'!B605</f>
        <v>99910</v>
      </c>
      <c r="C610" s="312">
        <f>'Main Meals'!C609</f>
        <v>99922</v>
      </c>
      <c r="D610" s="312" t="str">
        <f>'Main Meals'!D610</f>
        <v>Mints Day 3</v>
      </c>
    </row>
    <row r="611" spans="1:4" ht="15.6">
      <c r="A611" s="312" t="str">
        <f>'Main Meals'!A610</f>
        <v>99923.000.000.000.000.000.000</v>
      </c>
      <c r="B611" s="312">
        <f>'Main Meals'!B606</f>
        <v>99910</v>
      </c>
      <c r="C611" s="312">
        <f>'Main Meals'!C610</f>
        <v>99923</v>
      </c>
      <c r="D611" s="312" t="str">
        <f>'Main Meals'!D611</f>
        <v>Celery Day 1</v>
      </c>
    </row>
    <row r="612" spans="1:4" ht="15.6">
      <c r="A612" s="312" t="str">
        <f>'Main Meals'!A611</f>
        <v>99931.000.000.000.000.000.000</v>
      </c>
      <c r="B612" s="312">
        <f>'Main Meals'!B607</f>
        <v>99910</v>
      </c>
      <c r="C612" s="312">
        <f>'Main Meals'!C611</f>
        <v>99931</v>
      </c>
      <c r="D612" s="312" t="str">
        <f>'Main Meals'!D612</f>
        <v>Celery Day 2</v>
      </c>
    </row>
    <row r="613" spans="1:4" ht="15.6">
      <c r="A613" s="312" t="str">
        <f>'Main Meals'!A612</f>
        <v>99932.000.000.000.000.000.000</v>
      </c>
      <c r="B613" s="312">
        <f>'Main Meals'!B608</f>
        <v>99920</v>
      </c>
      <c r="C613" s="312">
        <f>'Main Meals'!C612</f>
        <v>99932</v>
      </c>
      <c r="D613" s="312" t="str">
        <f>'Main Meals'!D613</f>
        <v>Celery Day 3</v>
      </c>
    </row>
    <row r="614" spans="1:4" ht="15.6">
      <c r="A614" s="312" t="str">
        <f>'Main Meals'!A613</f>
        <v>99933.000.000.000.000.000.000</v>
      </c>
      <c r="B614" s="312">
        <f>'Main Meals'!B609</f>
        <v>99920</v>
      </c>
      <c r="C614" s="312">
        <f>'Main Meals'!C613</f>
        <v>99933</v>
      </c>
      <c r="D614" s="312" t="str">
        <f>'Main Meals'!D614</f>
        <v>Brioche Bun Day 1</v>
      </c>
    </row>
    <row r="615" spans="1:4" ht="15.6">
      <c r="A615" s="312" t="str">
        <f>'Main Meals'!A614</f>
        <v>99941.000.000.000.000.000.000</v>
      </c>
      <c r="B615" s="312">
        <f>'Main Meals'!B610</f>
        <v>99920</v>
      </c>
      <c r="C615" s="312">
        <f>'Main Meals'!C614</f>
        <v>99941</v>
      </c>
      <c r="D615" s="312" t="str">
        <f>'Main Meals'!D615</f>
        <v>Brioche Bun Day 2</v>
      </c>
    </row>
    <row r="616" spans="1:4" ht="15.6">
      <c r="A616" s="312" t="str">
        <f>'Main Meals'!A615</f>
        <v>99942.000.000.000.000.000.000</v>
      </c>
      <c r="B616" s="312">
        <f>'Main Meals'!B611</f>
        <v>99930</v>
      </c>
      <c r="C616" s="312">
        <f>'Main Meals'!C615</f>
        <v>99942</v>
      </c>
      <c r="D616" s="312" t="str">
        <f>'Main Meals'!D616</f>
        <v>Brioche Bun Day 3</v>
      </c>
    </row>
    <row r="617" spans="1:4" ht="15.6">
      <c r="A617" s="312" t="str">
        <f>'Main Meals'!A616</f>
        <v>99943.000.000.000.000.000.000</v>
      </c>
      <c r="B617" s="312">
        <f>'Main Meals'!B612</f>
        <v>99930</v>
      </c>
      <c r="C617" s="312">
        <f>'Main Meals'!C616</f>
        <v>99943</v>
      </c>
      <c r="D617" s="312" t="str">
        <f>'Main Meals'!D617</f>
        <v>Chopped Garlic Day 1</v>
      </c>
    </row>
    <row r="618" spans="1:4" ht="15.6">
      <c r="A618" s="312" t="str">
        <f>'Main Meals'!A617</f>
        <v>99951.000.000.000.000.000.000</v>
      </c>
      <c r="B618" s="312">
        <f>'Main Meals'!B613</f>
        <v>99930</v>
      </c>
      <c r="C618" s="312">
        <f>'Main Meals'!C617</f>
        <v>99951</v>
      </c>
      <c r="D618" s="312" t="str">
        <f>'Main Meals'!D618</f>
        <v>Chopped Garlic Day 2</v>
      </c>
    </row>
    <row r="619" spans="1:4" ht="15.6">
      <c r="A619" s="312" t="str">
        <f>'Main Meals'!A618</f>
        <v>99952.000.000.000.000.000.000</v>
      </c>
      <c r="B619" s="312">
        <f>'Main Meals'!B614</f>
        <v>99940</v>
      </c>
      <c r="C619" s="312">
        <f>'Main Meals'!C618</f>
        <v>99952</v>
      </c>
      <c r="D619" s="312" t="str">
        <f>'Main Meals'!D619</f>
        <v>Chopped Garlic Day 3</v>
      </c>
    </row>
    <row r="620" spans="1:4" ht="15.6">
      <c r="A620" s="312" t="str">
        <f>'Main Meals'!A619</f>
        <v>99953.000.000.000.000.000.000</v>
      </c>
      <c r="B620" s="312">
        <f>'Main Meals'!B615</f>
        <v>99940</v>
      </c>
      <c r="C620" s="312">
        <f>'Main Meals'!C619</f>
        <v>99953</v>
      </c>
      <c r="D620" s="312" t="str">
        <f>'Main Meals'!D620</f>
        <v>Chopped Onion Day 1</v>
      </c>
    </row>
    <row r="621" spans="1:4" ht="15.6">
      <c r="A621" s="312" t="str">
        <f>'Main Meals'!A620</f>
        <v>99961.000.000.000.000.000.000</v>
      </c>
      <c r="B621" s="312">
        <f>'Main Meals'!B616</f>
        <v>99940</v>
      </c>
      <c r="C621" s="312">
        <f>'Main Meals'!C620</f>
        <v>99961</v>
      </c>
      <c r="D621" s="312" t="str">
        <f>'Main Meals'!D621</f>
        <v>Chopped Onion Day 2</v>
      </c>
    </row>
    <row r="622" spans="1:4" ht="15.6">
      <c r="A622" s="312" t="str">
        <f>'Main Meals'!A621</f>
        <v>99962.000.000.000.000.000.000</v>
      </c>
      <c r="B622" s="312">
        <f>'Main Meals'!B617</f>
        <v>99950</v>
      </c>
      <c r="C622" s="312">
        <f>'Main Meals'!C621</f>
        <v>99962</v>
      </c>
      <c r="D622" s="312" t="str">
        <f>'Main Meals'!D622</f>
        <v>Chopped Onion Day 3</v>
      </c>
    </row>
    <row r="623" spans="1:4" ht="15.6">
      <c r="A623" s="312" t="str">
        <f>'Main Meals'!A622</f>
        <v>99963.000.000.000.000.000.000</v>
      </c>
      <c r="B623" s="312">
        <f>'Main Meals'!B618</f>
        <v>99950</v>
      </c>
      <c r="C623" s="312">
        <f>'Main Meals'!C622</f>
        <v>99963</v>
      </c>
      <c r="D623" s="312" t="str">
        <f>'Main Meals'!D623</f>
        <v>Chickpeas Day 1</v>
      </c>
    </row>
    <row r="624" spans="1:4" ht="15.6">
      <c r="A624" s="312" t="str">
        <f>'Main Meals'!A623</f>
        <v>99971.000.000.000.000.000.000</v>
      </c>
      <c r="B624" s="312">
        <f>'Main Meals'!B619</f>
        <v>99950</v>
      </c>
      <c r="C624" s="312">
        <f>'Main Meals'!C623</f>
        <v>99971</v>
      </c>
      <c r="D624" s="312" t="str">
        <f>'Main Meals'!D624</f>
        <v>Chickpeas Day 2</v>
      </c>
    </row>
    <row r="625" spans="1:4" ht="15.6">
      <c r="A625" s="312" t="str">
        <f>'Main Meals'!A624</f>
        <v>99972.000.000.000.000.000.000</v>
      </c>
      <c r="B625" s="312">
        <f>'Main Meals'!B620</f>
        <v>99960</v>
      </c>
      <c r="C625" s="312">
        <f>'Main Meals'!C624</f>
        <v>99972</v>
      </c>
      <c r="D625" s="312" t="str">
        <f>'Main Meals'!D625</f>
        <v>Chickpeas Day 3</v>
      </c>
    </row>
    <row r="626" spans="1:4" ht="15.6">
      <c r="A626" s="312" t="str">
        <f>'Main Meals'!A625</f>
        <v>99973.000.000.000.000.000.000</v>
      </c>
      <c r="B626" s="312">
        <f>'Main Meals'!B621</f>
        <v>99960</v>
      </c>
      <c r="C626" s="312">
        <f>'Main Meals'!C625</f>
        <v>99973</v>
      </c>
      <c r="D626" s="312" t="str">
        <f>'Main Meals'!D626</f>
        <v>Arroz con Pollo</v>
      </c>
    </row>
    <row r="627" spans="1:4" ht="15.6">
      <c r="A627" s="312" t="str">
        <f>'Main Meals'!A626</f>
        <v>99981.000.000.000.000.000.000</v>
      </c>
      <c r="B627" s="312">
        <f>'Main Meals'!B622</f>
        <v>99960</v>
      </c>
      <c r="C627" s="312">
        <f>'Main Meals'!C629</f>
        <v>97011</v>
      </c>
      <c r="D627" s="312" t="str">
        <f>'Main Meals'!D627</f>
        <v>Empanadas with Chipotle Slaw</v>
      </c>
    </row>
    <row r="628" spans="1:4" ht="15.6">
      <c r="A628" s="312" t="str">
        <f>'Main Meals'!A627</f>
        <v>99982.000.000.000.000.000.000</v>
      </c>
      <c r="B628" s="312">
        <f>'Main Meals'!B623</f>
        <v>99970</v>
      </c>
      <c r="C628" s="312">
        <f>'Main Meals'!C630</f>
        <v>97012</v>
      </c>
      <c r="D628" s="312" t="str">
        <f>'Main Meals'!D628</f>
        <v>Pulled Beef over Rice &amp; Beans</v>
      </c>
    </row>
    <row r="629" spans="1:4" ht="15.6">
      <c r="A629" s="312" t="str">
        <f>'Main Meals'!A628</f>
        <v>99983.000.000.000.000.000.000</v>
      </c>
      <c r="B629" s="312">
        <f>'Main Meals'!B624</f>
        <v>99970</v>
      </c>
      <c r="C629" s="312">
        <f>'Main Meals'!C631</f>
        <v>12803</v>
      </c>
      <c r="D629" s="312" t="str">
        <f>'Main Meals'!D629</f>
        <v>Anagram Allergen (Menu 1)</v>
      </c>
    </row>
    <row r="630" spans="1:4" ht="15.6">
      <c r="A630" s="312" t="str">
        <f>'Main Meals'!A629</f>
        <v>97011.000.000.000.000.000.000</v>
      </c>
      <c r="B630" s="312">
        <f>'Main Meals'!B625</f>
        <v>99970</v>
      </c>
      <c r="C630" s="312" t="e">
        <f>'Main Meals'!#REF!</f>
        <v>#REF!</v>
      </c>
      <c r="D630" s="312" t="str">
        <f>'Main Meals'!D630</f>
        <v>Anagram Allergen (Menu 2)</v>
      </c>
    </row>
    <row r="631" spans="1:4" ht="15.6">
      <c r="A631" s="312" t="str">
        <f>'Main Meals'!A630</f>
        <v>97012.000.000.000.000.000.000</v>
      </c>
      <c r="B631" s="312">
        <f>'Main Meals'!B626</f>
        <v>99980</v>
      </c>
      <c r="C631" s="312" t="e">
        <f>'Main Meals'!#REF!</f>
        <v>#REF!</v>
      </c>
      <c r="D631" s="312" t="str">
        <f>'Main Meals'!D631</f>
        <v>Anagram Mac &amp; Cheese</v>
      </c>
    </row>
    <row r="632" spans="1:4" ht="15.6">
      <c r="A632" s="312" t="str">
        <f>'Main Meals'!A631</f>
        <v>12803.000.000.000.000.000.000</v>
      </c>
      <c r="B632" s="312">
        <f>'Main Meals'!B627</f>
        <v>99980</v>
      </c>
      <c r="C632" s="312" t="e">
        <f>'Main Meals'!#REF!</f>
        <v>#REF!</v>
      </c>
      <c r="D632" s="312" t="str">
        <f>'Main Meals'!D632</f>
        <v>Chocolate Coffee Cake Individual</v>
      </c>
    </row>
    <row r="633" spans="1:4" ht="15.6">
      <c r="A633" s="312" t="str">
        <f>'Main Meals'!A632</f>
        <v>20609.000.000.000.000.000.000</v>
      </c>
      <c r="B633" s="312">
        <f>'Main Meals'!B628</f>
        <v>99980</v>
      </c>
      <c r="C633" s="312">
        <f>'Main Meals'!C632</f>
        <v>20609</v>
      </c>
      <c r="D633" s="312" t="str">
        <f>'Main Meals'!D633</f>
        <v>Raspberry Coffee Cake Individual</v>
      </c>
    </row>
    <row r="634" spans="1:4" ht="15.6">
      <c r="A634" s="312" t="str">
        <f>'Main Meals'!A633</f>
        <v>20610.000.000.000.000.000.000</v>
      </c>
      <c r="B634" s="312">
        <f>'Main Meals'!B629</f>
        <v>97000</v>
      </c>
      <c r="C634" s="312">
        <f>'Main Meals'!C633</f>
        <v>20610</v>
      </c>
      <c r="D634" s="312" t="str">
        <f>'Main Meals'!D634</f>
        <v>Ginger Snaps (2X)</v>
      </c>
    </row>
    <row r="635" spans="1:4" ht="15.6">
      <c r="A635" s="312" t="str">
        <f>'Main Meals'!A634</f>
        <v>20403.000.000.000.000.000.000</v>
      </c>
      <c r="B635" s="312">
        <f>'Main Meals'!B630</f>
        <v>97000</v>
      </c>
      <c r="C635" s="312">
        <f>'Main Meals'!C634</f>
        <v>20403</v>
      </c>
      <c r="D635" s="312" t="str">
        <f>'Main Meals'!D635</f>
        <v>Anagram Corn Casserole Gluten Free Allergen</v>
      </c>
    </row>
    <row r="636" spans="1:4" ht="15.6">
      <c r="A636" s="312" t="str">
        <f>'Main Meals'!A635</f>
        <v>97804.000.000.000.000.000.000</v>
      </c>
      <c r="B636" s="312">
        <f>'Main Meals'!B631</f>
        <v>12800</v>
      </c>
      <c r="C636" s="312">
        <f>'Main Meals'!C635</f>
        <v>97804</v>
      </c>
      <c r="D636" s="312" t="e">
        <f>'Main Meals'!#REF!</f>
        <v>#REF!</v>
      </c>
    </row>
    <row r="637" spans="1:4" ht="15.6">
      <c r="A637" s="312" t="e">
        <f>'Main Meals'!#REF!</f>
        <v>#REF!</v>
      </c>
      <c r="B637" s="312">
        <f>'Main Meals'!B632</f>
        <v>20600</v>
      </c>
      <c r="C637" s="312" t="e">
        <f>'Main Meals'!#REF!</f>
        <v>#REF!</v>
      </c>
      <c r="D637" s="312" t="e">
        <f>'Main Meals'!#REF!</f>
        <v>#REF!</v>
      </c>
    </row>
    <row r="638" spans="1:4" ht="15.6">
      <c r="A638" s="312" t="e">
        <f>'Main Meals'!#REF!</f>
        <v>#REF!</v>
      </c>
      <c r="B638" s="312">
        <f>'Main Meals'!B633</f>
        <v>20600</v>
      </c>
      <c r="C638" s="312" t="e">
        <f>'Main Meals'!#REF!</f>
        <v>#REF!</v>
      </c>
      <c r="D638" s="312" t="e">
        <f>'Main Meals'!#REF!</f>
        <v>#REF!</v>
      </c>
    </row>
    <row r="639" spans="1:4" ht="15.6">
      <c r="A639" s="312" t="e">
        <f>'Main Meals'!#REF!</f>
        <v>#REF!</v>
      </c>
      <c r="B639" s="312">
        <f>'Main Meals'!B634</f>
        <v>20400</v>
      </c>
      <c r="C639" s="312" t="e">
        <f>'Main Meals'!#REF!</f>
        <v>#REF!</v>
      </c>
      <c r="D639" s="312" t="e">
        <f>'Main Meals'!#REF!</f>
        <v>#REF!</v>
      </c>
    </row>
    <row r="640" spans="1:4" ht="15.6">
      <c r="A640" s="312" t="e">
        <f>'Main Meals'!#REF!</f>
        <v>#REF!</v>
      </c>
      <c r="B640" s="312">
        <f>'Main Meals'!B635</f>
        <v>97800</v>
      </c>
      <c r="C640" s="312" t="e">
        <f>'Main Meals'!#REF!</f>
        <v>#REF!</v>
      </c>
      <c r="D640" s="312" t="e">
        <f>'Main Meals'!#REF!</f>
        <v>#REF!</v>
      </c>
    </row>
    <row r="641" spans="1:4" ht="15.6">
      <c r="A641" s="312" t="e">
        <f>'Main Meals'!#REF!</f>
        <v>#REF!</v>
      </c>
      <c r="B641" s="312" t="e">
        <f>'Main Meals'!#REF!</f>
        <v>#REF!</v>
      </c>
      <c r="C641" s="312" t="e">
        <f>'Main Meals'!#REF!</f>
        <v>#REF!</v>
      </c>
      <c r="D641" s="312" t="e">
        <f>'Main Meals'!#REF!</f>
        <v>#REF!</v>
      </c>
    </row>
    <row r="642" spans="1:4" ht="15.6">
      <c r="A642" s="312" t="e">
        <f>'Main Meals'!#REF!</f>
        <v>#REF!</v>
      </c>
      <c r="B642" s="312" t="e">
        <f>'Main Meals'!#REF!</f>
        <v>#REF!</v>
      </c>
      <c r="C642" s="312" t="e">
        <f>'Main Meals'!#REF!</f>
        <v>#REF!</v>
      </c>
      <c r="D642" s="312" t="e">
        <f>'Main Meals'!#REF!</f>
        <v>#REF!</v>
      </c>
    </row>
    <row r="643" spans="1:4" ht="15.6">
      <c r="A643" s="312" t="e">
        <f>'Main Meals'!#REF!</f>
        <v>#REF!</v>
      </c>
      <c r="B643" s="312" t="e">
        <f>'Main Meals'!#REF!</f>
        <v>#REF!</v>
      </c>
      <c r="C643" s="312" t="e">
        <f>'Main Meals'!#REF!</f>
        <v>#REF!</v>
      </c>
      <c r="D643" s="312" t="e">
        <f>'Main Meals'!#REF!</f>
        <v>#REF!</v>
      </c>
    </row>
    <row r="644" spans="1:4" ht="15.6">
      <c r="A644" s="312" t="e">
        <f>'Main Meals'!#REF!</f>
        <v>#REF!</v>
      </c>
      <c r="B644" s="312" t="e">
        <f>'Main Meals'!#REF!</f>
        <v>#REF!</v>
      </c>
      <c r="C644" s="312" t="e">
        <f>'Main Meals'!#REF!</f>
        <v>#REF!</v>
      </c>
      <c r="D644" s="312" t="e">
        <f>'Main Meals'!#REF!</f>
        <v>#REF!</v>
      </c>
    </row>
    <row r="645" spans="1:4" ht="15.6">
      <c r="A645" s="312" t="e">
        <f>'Main Meals'!#REF!</f>
        <v>#REF!</v>
      </c>
      <c r="B645" s="312" t="e">
        <f>'Main Meals'!#REF!</f>
        <v>#REF!</v>
      </c>
      <c r="C645" s="312" t="e">
        <f>'Main Meals'!#REF!</f>
        <v>#REF!</v>
      </c>
      <c r="D645" s="312" t="e">
        <f>'Main Meals'!#REF!</f>
        <v>#REF!</v>
      </c>
    </row>
    <row r="646" spans="1:4" ht="15.6">
      <c r="A646" s="312" t="e">
        <f>'Main Meals'!#REF!</f>
        <v>#REF!</v>
      </c>
      <c r="B646" s="312" t="e">
        <f>'Main Meals'!#REF!</f>
        <v>#REF!</v>
      </c>
      <c r="C646" s="312" t="e">
        <f>'Main Meals'!#REF!</f>
        <v>#REF!</v>
      </c>
      <c r="D646" s="312" t="e">
        <f>'Main Meals'!#REF!</f>
        <v>#REF!</v>
      </c>
    </row>
    <row r="647" spans="1:4" ht="15.6">
      <c r="A647" s="312" t="e">
        <f>'Main Meals'!#REF!</f>
        <v>#REF!</v>
      </c>
      <c r="B647" s="312" t="e">
        <f>'Main Meals'!#REF!</f>
        <v>#REF!</v>
      </c>
      <c r="C647" s="312" t="e">
        <f>'Main Meals'!#REF!</f>
        <v>#REF!</v>
      </c>
      <c r="D647" s="312" t="e">
        <f>'Main Meals'!#REF!</f>
        <v>#REF!</v>
      </c>
    </row>
    <row r="648" spans="1:4" ht="15.6">
      <c r="A648" s="312" t="e">
        <f>'Main Meals'!#REF!</f>
        <v>#REF!</v>
      </c>
      <c r="B648" s="312" t="e">
        <f>'Main Meals'!#REF!</f>
        <v>#REF!</v>
      </c>
      <c r="C648" s="312" t="e">
        <f>'Main Meals'!#REF!</f>
        <v>#REF!</v>
      </c>
      <c r="D648" s="312" t="e">
        <f>'Main Meals'!#REF!</f>
        <v>#REF!</v>
      </c>
    </row>
    <row r="649" spans="1:4" ht="15.6">
      <c r="A649" s="312" t="e">
        <f>'Main Meals'!#REF!</f>
        <v>#REF!</v>
      </c>
      <c r="B649" s="312" t="e">
        <f>'Main Meals'!#REF!</f>
        <v>#REF!</v>
      </c>
      <c r="C649" s="312" t="e">
        <f>'Main Meals'!#REF!</f>
        <v>#REF!</v>
      </c>
      <c r="D649" s="312" t="e">
        <f>'Main Meals'!#REF!</f>
        <v>#REF!</v>
      </c>
    </row>
    <row r="650" spans="1:4" ht="15.6">
      <c r="A650" s="312" t="e">
        <f>'Main Meals'!#REF!</f>
        <v>#REF!</v>
      </c>
      <c r="B650" s="312" t="e">
        <f>'Main Meals'!#REF!</f>
        <v>#REF!</v>
      </c>
      <c r="C650" s="312" t="e">
        <f>'Main Meals'!#REF!</f>
        <v>#REF!</v>
      </c>
      <c r="D650" s="312" t="e">
        <f>'Main Meals'!#REF!</f>
        <v>#REF!</v>
      </c>
    </row>
    <row r="651" spans="1:4" ht="15.6">
      <c r="A651" s="312" t="e">
        <f>'Main Meals'!#REF!</f>
        <v>#REF!</v>
      </c>
      <c r="B651" s="312" t="e">
        <f>'Main Meals'!#REF!</f>
        <v>#REF!</v>
      </c>
      <c r="C651" s="312" t="e">
        <f>'Main Meals'!#REF!</f>
        <v>#REF!</v>
      </c>
      <c r="D651" s="312" t="e">
        <f>'Main Meals'!#REF!</f>
        <v>#REF!</v>
      </c>
    </row>
    <row r="652" spans="1:4" ht="15.6">
      <c r="A652" s="312" t="e">
        <f>'Main Meals'!#REF!</f>
        <v>#REF!</v>
      </c>
      <c r="B652" s="312" t="e">
        <f>'Main Meals'!#REF!</f>
        <v>#REF!</v>
      </c>
      <c r="C652" s="312" t="e">
        <f>'Main Meals'!#REF!</f>
        <v>#REF!</v>
      </c>
      <c r="D652" s="312" t="e">
        <f>'Main Meals'!#REF!</f>
        <v>#REF!</v>
      </c>
    </row>
    <row r="653" spans="1:4" ht="15.6">
      <c r="A653" s="312" t="e">
        <f>'Main Meals'!#REF!</f>
        <v>#REF!</v>
      </c>
      <c r="B653" s="312" t="e">
        <f>'Main Meals'!#REF!</f>
        <v>#REF!</v>
      </c>
      <c r="C653" s="312" t="e">
        <f>'Main Meals'!#REF!</f>
        <v>#REF!</v>
      </c>
      <c r="D653" s="312" t="e">
        <f>'Main Meals'!#REF!</f>
        <v>#REF!</v>
      </c>
    </row>
    <row r="654" spans="1:4" ht="15.6">
      <c r="A654" s="312" t="e">
        <f>'Main Meals'!#REF!</f>
        <v>#REF!</v>
      </c>
      <c r="B654" s="312" t="e">
        <f>'Main Meals'!#REF!</f>
        <v>#REF!</v>
      </c>
      <c r="C654" s="312" t="e">
        <f>'Main Meals'!#REF!</f>
        <v>#REF!</v>
      </c>
      <c r="D654" s="312" t="e">
        <f>'Main Meals'!#REF!</f>
        <v>#REF!</v>
      </c>
    </row>
    <row r="655" spans="1:4" ht="15.6">
      <c r="A655" s="312" t="e">
        <f>'Main Meals'!#REF!</f>
        <v>#REF!</v>
      </c>
      <c r="B655" s="312" t="e">
        <f>'Main Meals'!#REF!</f>
        <v>#REF!</v>
      </c>
      <c r="C655" s="312" t="e">
        <f>'Main Meals'!#REF!</f>
        <v>#REF!</v>
      </c>
      <c r="D655" s="312" t="e">
        <f>'Main Meals'!#REF!</f>
        <v>#REF!</v>
      </c>
    </row>
    <row r="656" spans="1:4" ht="15.6">
      <c r="A656" s="312" t="e">
        <f>'Main Meals'!#REF!</f>
        <v>#REF!</v>
      </c>
      <c r="B656" s="312" t="e">
        <f>'Main Meals'!#REF!</f>
        <v>#REF!</v>
      </c>
      <c r="C656" s="312" t="e">
        <f>'Main Meals'!#REF!</f>
        <v>#REF!</v>
      </c>
      <c r="D656" s="312" t="e">
        <f>'Main Meals'!#REF!</f>
        <v>#REF!</v>
      </c>
    </row>
    <row r="657" spans="1:4" ht="15.6">
      <c r="A657" s="312" t="e">
        <f>'Main Meals'!#REF!</f>
        <v>#REF!</v>
      </c>
      <c r="B657" s="312" t="e">
        <f>'Main Meals'!#REF!</f>
        <v>#REF!</v>
      </c>
      <c r="C657" s="312" t="e">
        <f>'Main Meals'!#REF!</f>
        <v>#REF!</v>
      </c>
      <c r="D657" s="312" t="e">
        <f>'Main Meals'!#REF!</f>
        <v>#REF!</v>
      </c>
    </row>
    <row r="658" spans="1:4" ht="15.6">
      <c r="A658" s="312" t="e">
        <f>'Main Meals'!#REF!</f>
        <v>#REF!</v>
      </c>
      <c r="B658" s="312" t="e">
        <f>'Main Meals'!#REF!</f>
        <v>#REF!</v>
      </c>
      <c r="C658" s="312" t="e">
        <f>'Main Meals'!#REF!</f>
        <v>#REF!</v>
      </c>
      <c r="D658" s="312" t="e">
        <f>'Main Meals'!#REF!</f>
        <v>#REF!</v>
      </c>
    </row>
    <row r="659" spans="1:4" ht="15.6">
      <c r="A659" s="312" t="e">
        <f>'Main Meals'!#REF!</f>
        <v>#REF!</v>
      </c>
      <c r="B659" s="312" t="e">
        <f>'Main Meals'!#REF!</f>
        <v>#REF!</v>
      </c>
      <c r="C659" s="312" t="e">
        <f>'Main Meals'!#REF!</f>
        <v>#REF!</v>
      </c>
      <c r="D659" s="312" t="e">
        <f>'Main Meals'!#REF!</f>
        <v>#REF!</v>
      </c>
    </row>
    <row r="660" spans="1:4" ht="15.6">
      <c r="A660" s="312" t="e">
        <f>'Main Meals'!#REF!</f>
        <v>#REF!</v>
      </c>
      <c r="B660" s="312" t="e">
        <f>'Main Meals'!#REF!</f>
        <v>#REF!</v>
      </c>
      <c r="C660" s="312" t="e">
        <f>'Main Meals'!#REF!</f>
        <v>#REF!</v>
      </c>
      <c r="D660" s="312" t="e">
        <f>'Main Meals'!#REF!</f>
        <v>#REF!</v>
      </c>
    </row>
    <row r="661" spans="1:4" ht="15.6">
      <c r="A661" s="312" t="e">
        <f>'Main Meals'!#REF!</f>
        <v>#REF!</v>
      </c>
      <c r="B661" s="312" t="e">
        <f>'Main Meals'!#REF!</f>
        <v>#REF!</v>
      </c>
      <c r="C661" s="312" t="e">
        <f>'Main Meals'!#REF!</f>
        <v>#REF!</v>
      </c>
      <c r="D661" s="312" t="e">
        <f>'Main Meals'!#REF!</f>
        <v>#REF!</v>
      </c>
    </row>
    <row r="662" spans="1:4" ht="15.6">
      <c r="A662" s="312" t="e">
        <f>'Main Meals'!#REF!</f>
        <v>#REF!</v>
      </c>
      <c r="B662" s="312" t="e">
        <f>'Main Meals'!#REF!</f>
        <v>#REF!</v>
      </c>
      <c r="C662" s="312" t="e">
        <f>'Main Meals'!#REF!</f>
        <v>#REF!</v>
      </c>
      <c r="D662" s="312" t="e">
        <f>'Main Meals'!#REF!</f>
        <v>#REF!</v>
      </c>
    </row>
    <row r="663" spans="1:4" ht="15.6">
      <c r="A663" s="312" t="e">
        <f>'Main Meals'!#REF!</f>
        <v>#REF!</v>
      </c>
      <c r="B663" s="312" t="e">
        <f>'Main Meals'!#REF!</f>
        <v>#REF!</v>
      </c>
      <c r="C663" s="312" t="e">
        <f>'Main Meals'!#REF!</f>
        <v>#REF!</v>
      </c>
      <c r="D663" s="312" t="e">
        <f>'Main Meals'!#REF!</f>
        <v>#REF!</v>
      </c>
    </row>
    <row r="664" spans="1:4" ht="15.6">
      <c r="A664" s="312" t="e">
        <f>'Main Meals'!#REF!</f>
        <v>#REF!</v>
      </c>
      <c r="B664" s="312" t="e">
        <f>'Main Meals'!#REF!</f>
        <v>#REF!</v>
      </c>
      <c r="C664" s="312" t="e">
        <f>'Main Meals'!#REF!</f>
        <v>#REF!</v>
      </c>
      <c r="D664" s="312" t="e">
        <f>'Main Meals'!#REF!</f>
        <v>#REF!</v>
      </c>
    </row>
    <row r="665" spans="1:4" ht="15.6">
      <c r="A665" s="312" t="e">
        <f>'Main Meals'!#REF!</f>
        <v>#REF!</v>
      </c>
      <c r="B665" s="312" t="e">
        <f>'Main Meals'!#REF!</f>
        <v>#REF!</v>
      </c>
      <c r="C665" s="312" t="e">
        <f>'Main Meals'!#REF!</f>
        <v>#REF!</v>
      </c>
      <c r="D665" s="312" t="e">
        <f>'Main Meals'!#REF!</f>
        <v>#REF!</v>
      </c>
    </row>
    <row r="666" spans="1:4" ht="15.6">
      <c r="A666" s="312" t="e">
        <f>'Main Meals'!#REF!</f>
        <v>#REF!</v>
      </c>
      <c r="B666" s="312" t="e">
        <f>'Main Meals'!#REF!</f>
        <v>#REF!</v>
      </c>
      <c r="C666" s="312" t="e">
        <f>'Main Meals'!#REF!</f>
        <v>#REF!</v>
      </c>
      <c r="D666" s="312" t="e">
        <f>'Main Meals'!#REF!</f>
        <v>#REF!</v>
      </c>
    </row>
    <row r="667" spans="1:4" ht="15.6">
      <c r="A667" s="312" t="e">
        <f>'Main Meals'!#REF!</f>
        <v>#REF!</v>
      </c>
      <c r="B667" s="312" t="e">
        <f>'Main Meals'!#REF!</f>
        <v>#REF!</v>
      </c>
      <c r="C667" s="312" t="e">
        <f>'Main Meals'!#REF!</f>
        <v>#REF!</v>
      </c>
      <c r="D667" s="312" t="e">
        <f>'Main Meals'!#REF!</f>
        <v>#REF!</v>
      </c>
    </row>
    <row r="668" spans="1:4" ht="15.6">
      <c r="A668" s="312" t="e">
        <f>'Main Meals'!#REF!</f>
        <v>#REF!</v>
      </c>
      <c r="B668" s="312" t="e">
        <f>'Main Meals'!#REF!</f>
        <v>#REF!</v>
      </c>
      <c r="C668" s="312" t="e">
        <f>'Main Meals'!#REF!</f>
        <v>#REF!</v>
      </c>
      <c r="D668" s="312" t="e">
        <f>'Main Meals'!#REF!</f>
        <v>#REF!</v>
      </c>
    </row>
    <row r="669" spans="1:4" ht="15.6">
      <c r="A669" s="312" t="e">
        <f>'Main Meals'!#REF!</f>
        <v>#REF!</v>
      </c>
      <c r="B669" s="312" t="e">
        <f>'Main Meals'!#REF!</f>
        <v>#REF!</v>
      </c>
      <c r="C669" s="312" t="e">
        <f>'Main Meals'!#REF!</f>
        <v>#REF!</v>
      </c>
      <c r="D669" s="312" t="e">
        <f>'Main Meals'!#REF!</f>
        <v>#REF!</v>
      </c>
    </row>
    <row r="670" spans="1:4" ht="15.6">
      <c r="A670" s="312" t="e">
        <f>'Main Meals'!#REF!</f>
        <v>#REF!</v>
      </c>
      <c r="B670" s="312" t="e">
        <f>'Main Meals'!#REF!</f>
        <v>#REF!</v>
      </c>
      <c r="C670" s="312" t="e">
        <f>'Main Meals'!#REF!</f>
        <v>#REF!</v>
      </c>
      <c r="D670" s="312" t="e">
        <f>'Main Meals'!#REF!</f>
        <v>#REF!</v>
      </c>
    </row>
    <row r="671" spans="1:4" ht="15.6">
      <c r="A671" s="312" t="e">
        <f>'Main Meals'!#REF!</f>
        <v>#REF!</v>
      </c>
      <c r="B671" s="312" t="e">
        <f>'Main Meals'!#REF!</f>
        <v>#REF!</v>
      </c>
      <c r="C671" s="312" t="e">
        <f>'Main Meals'!#REF!</f>
        <v>#REF!</v>
      </c>
      <c r="D671" s="312" t="e">
        <f>'Main Meals'!#REF!</f>
        <v>#REF!</v>
      </c>
    </row>
    <row r="672" spans="1:4" ht="15.6">
      <c r="A672" s="312" t="e">
        <f>'Main Meals'!#REF!</f>
        <v>#REF!</v>
      </c>
      <c r="B672" s="312" t="e">
        <f>'Main Meals'!#REF!</f>
        <v>#REF!</v>
      </c>
      <c r="C672" s="312" t="e">
        <f>'Main Meals'!#REF!</f>
        <v>#REF!</v>
      </c>
      <c r="D672" s="312" t="e">
        <f>'Main Meals'!#REF!</f>
        <v>#REF!</v>
      </c>
    </row>
    <row r="673" spans="1:4" ht="15.6">
      <c r="A673" s="312" t="e">
        <f>'Main Meals'!#REF!</f>
        <v>#REF!</v>
      </c>
      <c r="B673" s="312" t="e">
        <f>'Main Meals'!#REF!</f>
        <v>#REF!</v>
      </c>
      <c r="C673" s="312" t="e">
        <f>'Main Meals'!#REF!</f>
        <v>#REF!</v>
      </c>
      <c r="D673" s="312" t="e">
        <f>'Main Meals'!#REF!</f>
        <v>#REF!</v>
      </c>
    </row>
    <row r="674" spans="1:4" ht="15.6">
      <c r="A674" s="312" t="e">
        <f>'Main Meals'!#REF!</f>
        <v>#REF!</v>
      </c>
      <c r="B674" s="312" t="e">
        <f>'Main Meals'!#REF!</f>
        <v>#REF!</v>
      </c>
      <c r="C674" s="312" t="e">
        <f>'Main Meals'!#REF!</f>
        <v>#REF!</v>
      </c>
      <c r="D674" s="312" t="e">
        <f>'Main Meals'!#REF!</f>
        <v>#REF!</v>
      </c>
    </row>
    <row r="675" spans="1:4" ht="15.6">
      <c r="A675" s="312" t="e">
        <f>'Main Meals'!#REF!</f>
        <v>#REF!</v>
      </c>
      <c r="B675" s="312" t="e">
        <f>'Main Meals'!#REF!</f>
        <v>#REF!</v>
      </c>
      <c r="C675" s="312" t="e">
        <f>'Main Meals'!#REF!</f>
        <v>#REF!</v>
      </c>
      <c r="D675" s="312" t="e">
        <f>'Main Meals'!#REF!</f>
        <v>#REF!</v>
      </c>
    </row>
    <row r="676" spans="1:4" ht="15.6">
      <c r="A676" s="312" t="e">
        <f>'Main Meals'!#REF!</f>
        <v>#REF!</v>
      </c>
      <c r="B676" s="312" t="e">
        <f>'Main Meals'!#REF!</f>
        <v>#REF!</v>
      </c>
      <c r="C676" s="312" t="e">
        <f>'Main Meals'!#REF!</f>
        <v>#REF!</v>
      </c>
      <c r="D676" s="312" t="e">
        <f>'Main Meals'!#REF!</f>
        <v>#REF!</v>
      </c>
    </row>
    <row r="677" spans="1:4" ht="15.6">
      <c r="A677" s="312" t="e">
        <f>'Main Meals'!#REF!</f>
        <v>#REF!</v>
      </c>
      <c r="B677" s="312" t="e">
        <f>'Main Meals'!#REF!</f>
        <v>#REF!</v>
      </c>
      <c r="C677" s="312" t="e">
        <f>'Main Meals'!#REF!</f>
        <v>#REF!</v>
      </c>
      <c r="D677" s="312" t="e">
        <f>'Main Meals'!#REF!</f>
        <v>#REF!</v>
      </c>
    </row>
    <row r="678" spans="1:4" ht="15.6">
      <c r="A678" s="312" t="e">
        <f>'Main Meals'!#REF!</f>
        <v>#REF!</v>
      </c>
      <c r="B678" s="312" t="e">
        <f>'Main Meals'!#REF!</f>
        <v>#REF!</v>
      </c>
      <c r="C678" s="312" t="e">
        <f>'Main Meals'!#REF!</f>
        <v>#REF!</v>
      </c>
      <c r="D678" s="312" t="e">
        <f>'Main Meals'!#REF!</f>
        <v>#REF!</v>
      </c>
    </row>
    <row r="679" spans="1:4" ht="15.6">
      <c r="A679" s="312" t="e">
        <f>'Main Meals'!#REF!</f>
        <v>#REF!</v>
      </c>
      <c r="B679" s="312" t="e">
        <f>'Main Meals'!#REF!</f>
        <v>#REF!</v>
      </c>
      <c r="C679" s="312" t="e">
        <f>'Main Meals'!#REF!</f>
        <v>#REF!</v>
      </c>
      <c r="D679" s="312" t="e">
        <f>'Main Meals'!#REF!</f>
        <v>#REF!</v>
      </c>
    </row>
    <row r="680" spans="1:4" ht="15.6">
      <c r="A680" s="312" t="e">
        <f>'Main Meals'!#REF!</f>
        <v>#REF!</v>
      </c>
      <c r="B680" s="312" t="e">
        <f>'Main Meals'!#REF!</f>
        <v>#REF!</v>
      </c>
      <c r="C680" s="312" t="e">
        <f>'Main Meals'!#REF!</f>
        <v>#REF!</v>
      </c>
      <c r="D680" s="312" t="e">
        <f>'Main Meals'!#REF!</f>
        <v>#REF!</v>
      </c>
    </row>
    <row r="681" spans="1:4" ht="15.6">
      <c r="A681" s="312" t="e">
        <f>'Main Meals'!#REF!</f>
        <v>#REF!</v>
      </c>
      <c r="B681" s="312" t="e">
        <f>'Main Meals'!#REF!</f>
        <v>#REF!</v>
      </c>
      <c r="C681" s="312" t="e">
        <f>'Main Meals'!#REF!</f>
        <v>#REF!</v>
      </c>
      <c r="D681" s="312" t="e">
        <f>'Main Meals'!#REF!</f>
        <v>#REF!</v>
      </c>
    </row>
    <row r="682" spans="1:4" ht="15.6">
      <c r="A682" s="312" t="e">
        <f>'Main Meals'!#REF!</f>
        <v>#REF!</v>
      </c>
      <c r="B682" s="312" t="e">
        <f>'Main Meals'!#REF!</f>
        <v>#REF!</v>
      </c>
      <c r="C682" s="312" t="e">
        <f>'Main Meals'!#REF!</f>
        <v>#REF!</v>
      </c>
      <c r="D682" s="312" t="e">
        <f>'Main Meals'!#REF!</f>
        <v>#REF!</v>
      </c>
    </row>
    <row r="683" spans="1:4" ht="15.6">
      <c r="A683" s="312" t="e">
        <f>'Main Meals'!#REF!</f>
        <v>#REF!</v>
      </c>
      <c r="B683" s="312" t="e">
        <f>'Main Meals'!#REF!</f>
        <v>#REF!</v>
      </c>
      <c r="C683" s="312" t="e">
        <f>'Main Meals'!#REF!</f>
        <v>#REF!</v>
      </c>
      <c r="D683" s="312" t="e">
        <f>'Main Meals'!#REF!</f>
        <v>#REF!</v>
      </c>
    </row>
    <row r="684" spans="1:4" ht="15.6">
      <c r="A684" s="312" t="e">
        <f>'Main Meals'!#REF!</f>
        <v>#REF!</v>
      </c>
      <c r="B684" s="312" t="e">
        <f>'Main Meals'!#REF!</f>
        <v>#REF!</v>
      </c>
      <c r="C684" s="312" t="e">
        <f>'Main Meals'!#REF!</f>
        <v>#REF!</v>
      </c>
      <c r="D684" s="312" t="e">
        <f>'Main Meals'!#REF!</f>
        <v>#REF!</v>
      </c>
    </row>
    <row r="685" spans="1:4" ht="15.6">
      <c r="A685" s="312" t="e">
        <f>'Main Meals'!#REF!</f>
        <v>#REF!</v>
      </c>
      <c r="B685" s="312" t="e">
        <f>'Main Meals'!#REF!</f>
        <v>#REF!</v>
      </c>
      <c r="C685" s="312" t="e">
        <f>'Main Meals'!#REF!</f>
        <v>#REF!</v>
      </c>
      <c r="D685" s="312" t="e">
        <f>'Main Meals'!#REF!</f>
        <v>#REF!</v>
      </c>
    </row>
    <row r="686" spans="1:4" ht="15.6">
      <c r="A686" s="312" t="e">
        <f>'Main Meals'!#REF!</f>
        <v>#REF!</v>
      </c>
      <c r="B686" s="312" t="e">
        <f>'Main Meals'!#REF!</f>
        <v>#REF!</v>
      </c>
      <c r="C686" s="312" t="e">
        <f>'Main Meals'!#REF!</f>
        <v>#REF!</v>
      </c>
      <c r="D686" s="312" t="e">
        <f>'Main Meals'!#REF!</f>
        <v>#REF!</v>
      </c>
    </row>
    <row r="687" spans="1:4" ht="15.6">
      <c r="A687" s="312" t="e">
        <f>'Main Meals'!#REF!</f>
        <v>#REF!</v>
      </c>
      <c r="B687" s="312" t="e">
        <f>'Main Meals'!#REF!</f>
        <v>#REF!</v>
      </c>
      <c r="C687" s="312" t="e">
        <f>'Main Meals'!#REF!</f>
        <v>#REF!</v>
      </c>
      <c r="D687" s="312" t="e">
        <f>'Main Meals'!#REF!</f>
        <v>#REF!</v>
      </c>
    </row>
    <row r="688" spans="1:4" ht="15.6">
      <c r="A688" s="312" t="e">
        <f>'Main Meals'!#REF!</f>
        <v>#REF!</v>
      </c>
      <c r="B688" s="312" t="e">
        <f>'Main Meals'!#REF!</f>
        <v>#REF!</v>
      </c>
      <c r="C688" s="312" t="e">
        <f>'Main Meals'!#REF!</f>
        <v>#REF!</v>
      </c>
      <c r="D688" s="312" t="e">
        <f>'Main Meals'!#REF!</f>
        <v>#REF!</v>
      </c>
    </row>
    <row r="689" spans="1:4" ht="15.6">
      <c r="A689" s="312" t="e">
        <f>'Main Meals'!#REF!</f>
        <v>#REF!</v>
      </c>
      <c r="B689" s="312" t="e">
        <f>'Main Meals'!#REF!</f>
        <v>#REF!</v>
      </c>
      <c r="C689" s="312" t="e">
        <f>'Main Meals'!#REF!</f>
        <v>#REF!</v>
      </c>
      <c r="D689" s="312" t="e">
        <f>'Main Meals'!#REF!</f>
        <v>#REF!</v>
      </c>
    </row>
    <row r="690" spans="1:4" ht="15.6">
      <c r="A690" s="312" t="e">
        <f>'Main Meals'!#REF!</f>
        <v>#REF!</v>
      </c>
      <c r="B690" s="312" t="e">
        <f>'Main Meals'!#REF!</f>
        <v>#REF!</v>
      </c>
      <c r="C690" s="312" t="e">
        <f>'Main Meals'!#REF!</f>
        <v>#REF!</v>
      </c>
      <c r="D690" s="312" t="e">
        <f>'Main Meals'!#REF!</f>
        <v>#REF!</v>
      </c>
    </row>
    <row r="691" spans="1:4" ht="15.6">
      <c r="A691" s="312" t="e">
        <f>'Main Meals'!#REF!</f>
        <v>#REF!</v>
      </c>
      <c r="B691" s="312" t="e">
        <f>'Main Meals'!#REF!</f>
        <v>#REF!</v>
      </c>
      <c r="C691" s="312" t="e">
        <f>'Main Meals'!#REF!</f>
        <v>#REF!</v>
      </c>
      <c r="D691" s="312" t="e">
        <f>'Main Meals'!#REF!</f>
        <v>#REF!</v>
      </c>
    </row>
    <row r="692" spans="1:4" ht="15.6">
      <c r="A692" s="312" t="e">
        <f>'Main Meals'!#REF!</f>
        <v>#REF!</v>
      </c>
      <c r="B692" s="312" t="e">
        <f>'Main Meals'!#REF!</f>
        <v>#REF!</v>
      </c>
      <c r="C692" s="312" t="e">
        <f>'Main Meals'!#REF!</f>
        <v>#REF!</v>
      </c>
      <c r="D692" s="312" t="e">
        <f>'Main Meals'!#REF!</f>
        <v>#REF!</v>
      </c>
    </row>
    <row r="693" spans="1:4" ht="15.6">
      <c r="A693" s="312" t="e">
        <f>'Main Meals'!#REF!</f>
        <v>#REF!</v>
      </c>
      <c r="B693" s="312" t="e">
        <f>'Main Meals'!#REF!</f>
        <v>#REF!</v>
      </c>
      <c r="C693" s="312" t="e">
        <f>'Main Meals'!#REF!</f>
        <v>#REF!</v>
      </c>
      <c r="D693" s="312" t="e">
        <f>'Main Meals'!#REF!</f>
        <v>#REF!</v>
      </c>
    </row>
    <row r="694" spans="1:4" ht="15.6">
      <c r="A694" s="312" t="e">
        <f>'Main Meals'!#REF!</f>
        <v>#REF!</v>
      </c>
      <c r="B694" s="312" t="e">
        <f>'Main Meals'!#REF!</f>
        <v>#REF!</v>
      </c>
      <c r="C694" s="312" t="e">
        <f>'Main Meals'!#REF!</f>
        <v>#REF!</v>
      </c>
      <c r="D694" s="312" t="e">
        <f>'Main Meals'!#REF!</f>
        <v>#REF!</v>
      </c>
    </row>
    <row r="695" spans="1:4" ht="15.6">
      <c r="A695" s="312" t="e">
        <f>'Main Meals'!#REF!</f>
        <v>#REF!</v>
      </c>
      <c r="B695" s="312" t="e">
        <f>'Main Meals'!#REF!</f>
        <v>#REF!</v>
      </c>
      <c r="C695" s="312" t="e">
        <f>'Main Meals'!#REF!</f>
        <v>#REF!</v>
      </c>
      <c r="D695" s="312" t="e">
        <f>'Main Meals'!#REF!</f>
        <v>#REF!</v>
      </c>
    </row>
    <row r="696" spans="1:4" ht="15.6">
      <c r="A696" s="312" t="e">
        <f>'Main Meals'!#REF!</f>
        <v>#REF!</v>
      </c>
      <c r="B696" s="312" t="e">
        <f>'Main Meals'!#REF!</f>
        <v>#REF!</v>
      </c>
      <c r="C696" s="312" t="e">
        <f>'Main Meals'!#REF!</f>
        <v>#REF!</v>
      </c>
      <c r="D696" s="312" t="e">
        <f>'Main Meals'!#REF!</f>
        <v>#REF!</v>
      </c>
    </row>
    <row r="697" spans="1:4" ht="15.6">
      <c r="A697" s="312" t="e">
        <f>'Main Meals'!#REF!</f>
        <v>#REF!</v>
      </c>
      <c r="B697" s="312" t="e">
        <f>'Main Meals'!#REF!</f>
        <v>#REF!</v>
      </c>
      <c r="C697" s="312" t="e">
        <f>'Main Meals'!#REF!</f>
        <v>#REF!</v>
      </c>
      <c r="D697" s="312" t="e">
        <f>'Main Meals'!#REF!</f>
        <v>#REF!</v>
      </c>
    </row>
    <row r="698" spans="1:4" ht="15.6">
      <c r="A698" s="312" t="e">
        <f>'Main Meals'!#REF!</f>
        <v>#REF!</v>
      </c>
      <c r="B698" s="312" t="e">
        <f>'Main Meals'!#REF!</f>
        <v>#REF!</v>
      </c>
      <c r="C698" s="312" t="e">
        <f>'Main Meals'!#REF!</f>
        <v>#REF!</v>
      </c>
      <c r="D698" s="312" t="e">
        <f>'Main Meals'!#REF!</f>
        <v>#REF!</v>
      </c>
    </row>
    <row r="699" spans="1:4" ht="15.6">
      <c r="A699" s="312" t="e">
        <f>'Main Meals'!#REF!</f>
        <v>#REF!</v>
      </c>
      <c r="B699" s="312" t="e">
        <f>'Main Meals'!#REF!</f>
        <v>#REF!</v>
      </c>
      <c r="C699" s="312" t="e">
        <f>'Main Meals'!#REF!</f>
        <v>#REF!</v>
      </c>
      <c r="D699" s="312" t="e">
        <f>'Main Meals'!#REF!</f>
        <v>#REF!</v>
      </c>
    </row>
    <row r="700" spans="1:4" ht="15.6">
      <c r="A700" s="312" t="e">
        <f>'Main Meals'!#REF!</f>
        <v>#REF!</v>
      </c>
      <c r="B700" s="312" t="e">
        <f>'Main Meals'!#REF!</f>
        <v>#REF!</v>
      </c>
      <c r="C700" s="312" t="e">
        <f>'Main Meals'!#REF!</f>
        <v>#REF!</v>
      </c>
      <c r="D700" s="312" t="e">
        <f>'Main Meals'!#REF!</f>
        <v>#REF!</v>
      </c>
    </row>
    <row r="701" spans="1:4" ht="15.6">
      <c r="A701" s="312" t="e">
        <f>'Main Meals'!#REF!</f>
        <v>#REF!</v>
      </c>
      <c r="B701" s="312" t="e">
        <f>'Main Meals'!#REF!</f>
        <v>#REF!</v>
      </c>
      <c r="C701" s="312" t="e">
        <f>'Main Meals'!#REF!</f>
        <v>#REF!</v>
      </c>
      <c r="D701" s="312" t="e">
        <f>'Main Meals'!#REF!</f>
        <v>#REF!</v>
      </c>
    </row>
    <row r="702" spans="1:4" ht="15.6">
      <c r="A702" s="312" t="e">
        <f>'Main Meals'!#REF!</f>
        <v>#REF!</v>
      </c>
      <c r="B702" s="312" t="e">
        <f>'Main Meals'!#REF!</f>
        <v>#REF!</v>
      </c>
      <c r="C702" s="312" t="e">
        <f>'Main Meals'!#REF!</f>
        <v>#REF!</v>
      </c>
      <c r="D702" s="312" t="e">
        <f>'Main Meals'!#REF!</f>
        <v>#REF!</v>
      </c>
    </row>
    <row r="703" spans="1:4" ht="15.6">
      <c r="A703" s="312" t="e">
        <f>'Main Meals'!#REF!</f>
        <v>#REF!</v>
      </c>
      <c r="B703" s="312" t="e">
        <f>'Main Meals'!#REF!</f>
        <v>#REF!</v>
      </c>
      <c r="C703" s="312" t="e">
        <f>'Main Meals'!#REF!</f>
        <v>#REF!</v>
      </c>
      <c r="D703" s="312" t="e">
        <f>'Main Meals'!#REF!</f>
        <v>#REF!</v>
      </c>
    </row>
    <row r="704" spans="1:4" ht="15.6">
      <c r="A704" s="312" t="e">
        <f>'Main Meals'!#REF!</f>
        <v>#REF!</v>
      </c>
      <c r="B704" s="312" t="e">
        <f>'Main Meals'!#REF!</f>
        <v>#REF!</v>
      </c>
      <c r="C704" s="312" t="e">
        <f>'Main Meals'!#REF!</f>
        <v>#REF!</v>
      </c>
      <c r="D704" s="312" t="e">
        <f>'Main Meals'!#REF!</f>
        <v>#REF!</v>
      </c>
    </row>
    <row r="705" spans="1:4" ht="15.6">
      <c r="A705" s="312" t="e">
        <f>'Main Meals'!#REF!</f>
        <v>#REF!</v>
      </c>
      <c r="B705" s="312" t="e">
        <f>'Main Meals'!#REF!</f>
        <v>#REF!</v>
      </c>
      <c r="C705" s="312" t="e">
        <f>'Main Meals'!#REF!</f>
        <v>#REF!</v>
      </c>
      <c r="D705" s="312" t="e">
        <f>'Main Meals'!#REF!</f>
        <v>#REF!</v>
      </c>
    </row>
    <row r="706" spans="1:4" ht="15.6">
      <c r="A706" s="312" t="e">
        <f>'Main Meals'!#REF!</f>
        <v>#REF!</v>
      </c>
      <c r="B706" s="312" t="e">
        <f>'Main Meals'!#REF!</f>
        <v>#REF!</v>
      </c>
      <c r="C706" s="312" t="e">
        <f>'Main Meals'!#REF!</f>
        <v>#REF!</v>
      </c>
      <c r="D706" s="312" t="e">
        <f>'Main Meals'!#REF!</f>
        <v>#REF!</v>
      </c>
    </row>
    <row r="707" spans="1:4" ht="15.6">
      <c r="A707" s="312" t="e">
        <f>'Main Meals'!#REF!</f>
        <v>#REF!</v>
      </c>
      <c r="B707" s="312" t="e">
        <f>'Main Meals'!#REF!</f>
        <v>#REF!</v>
      </c>
      <c r="C707" s="312" t="e">
        <f>'Main Meals'!#REF!</f>
        <v>#REF!</v>
      </c>
      <c r="D707" s="312" t="e">
        <f>'Main Meals'!#REF!</f>
        <v>#REF!</v>
      </c>
    </row>
    <row r="708" spans="1:4" ht="15.6">
      <c r="A708" s="312" t="e">
        <f>'Main Meals'!#REF!</f>
        <v>#REF!</v>
      </c>
      <c r="B708" s="312" t="e">
        <f>'Main Meals'!#REF!</f>
        <v>#REF!</v>
      </c>
      <c r="C708" s="312" t="e">
        <f>'Main Meals'!#REF!</f>
        <v>#REF!</v>
      </c>
      <c r="D708" s="312" t="e">
        <f>'Main Meals'!#REF!</f>
        <v>#REF!</v>
      </c>
    </row>
    <row r="709" spans="1:4" ht="15.6">
      <c r="A709" s="312" t="e">
        <f>'Main Meals'!#REF!</f>
        <v>#REF!</v>
      </c>
      <c r="B709" s="312" t="e">
        <f>'Main Meals'!#REF!</f>
        <v>#REF!</v>
      </c>
      <c r="C709" s="312" t="e">
        <f>'Main Meals'!#REF!</f>
        <v>#REF!</v>
      </c>
      <c r="D709" s="312" t="e">
        <f>'Main Meals'!#REF!</f>
        <v>#REF!</v>
      </c>
    </row>
    <row r="710" spans="1:4" ht="15.6">
      <c r="A710" s="312" t="e">
        <f>'Main Meals'!#REF!</f>
        <v>#REF!</v>
      </c>
      <c r="B710" s="312" t="e">
        <f>'Main Meals'!#REF!</f>
        <v>#REF!</v>
      </c>
      <c r="C710" s="312" t="e">
        <f>'Main Meals'!#REF!</f>
        <v>#REF!</v>
      </c>
      <c r="D710" s="312" t="e">
        <f>'Main Meals'!#REF!</f>
        <v>#REF!</v>
      </c>
    </row>
    <row r="711" spans="1:4" ht="15.6">
      <c r="A711" s="312" t="e">
        <f>'Main Meals'!#REF!</f>
        <v>#REF!</v>
      </c>
      <c r="B711" s="312" t="e">
        <f>'Main Meals'!#REF!</f>
        <v>#REF!</v>
      </c>
      <c r="C711" s="312" t="e">
        <f>'Main Meals'!#REF!</f>
        <v>#REF!</v>
      </c>
      <c r="D711" s="312" t="e">
        <f>'Main Meals'!#REF!</f>
        <v>#REF!</v>
      </c>
    </row>
    <row r="712" spans="1:4" ht="15.6">
      <c r="A712" s="312" t="e">
        <f>'Main Meals'!#REF!</f>
        <v>#REF!</v>
      </c>
      <c r="B712" s="312" t="e">
        <f>'Main Meals'!#REF!</f>
        <v>#REF!</v>
      </c>
      <c r="C712" s="312" t="e">
        <f>'Main Meals'!#REF!</f>
        <v>#REF!</v>
      </c>
      <c r="D712" s="312" t="e">
        <f>'Main Meals'!#REF!</f>
        <v>#REF!</v>
      </c>
    </row>
    <row r="713" spans="1:4" ht="15.6">
      <c r="A713" s="312" t="e">
        <f>'Main Meals'!#REF!</f>
        <v>#REF!</v>
      </c>
      <c r="B713" s="312" t="e">
        <f>'Main Meals'!#REF!</f>
        <v>#REF!</v>
      </c>
      <c r="C713" s="312" t="e">
        <f>'Main Meals'!#REF!</f>
        <v>#REF!</v>
      </c>
      <c r="D713" s="312" t="e">
        <f>'Main Meals'!#REF!</f>
        <v>#REF!</v>
      </c>
    </row>
    <row r="714" spans="1:4" ht="15.6">
      <c r="A714" s="312" t="e">
        <f>'Main Meals'!#REF!</f>
        <v>#REF!</v>
      </c>
      <c r="B714" s="312" t="e">
        <f>'Main Meals'!#REF!</f>
        <v>#REF!</v>
      </c>
      <c r="C714" s="312" t="e">
        <f>'Main Meals'!#REF!</f>
        <v>#REF!</v>
      </c>
      <c r="D714" s="312" t="e">
        <f>'Main Meals'!#REF!</f>
        <v>#REF!</v>
      </c>
    </row>
    <row r="715" spans="1:4" ht="15.6">
      <c r="A715" s="312" t="e">
        <f>'Main Meals'!#REF!</f>
        <v>#REF!</v>
      </c>
      <c r="B715" s="312" t="e">
        <f>'Main Meals'!#REF!</f>
        <v>#REF!</v>
      </c>
      <c r="C715" s="312" t="e">
        <f>'Main Meals'!#REF!</f>
        <v>#REF!</v>
      </c>
      <c r="D715" s="312" t="e">
        <f>'Main Meals'!#REF!</f>
        <v>#REF!</v>
      </c>
    </row>
    <row r="716" spans="1:4" ht="15.6">
      <c r="A716" s="312" t="e">
        <f>'Main Meals'!#REF!</f>
        <v>#REF!</v>
      </c>
      <c r="B716" s="312" t="e">
        <f>'Main Meals'!#REF!</f>
        <v>#REF!</v>
      </c>
      <c r="C716" s="312" t="e">
        <f>'Main Meals'!#REF!</f>
        <v>#REF!</v>
      </c>
      <c r="D716" s="312" t="e">
        <f>'Main Meals'!#REF!</f>
        <v>#REF!</v>
      </c>
    </row>
    <row r="717" spans="1:4" ht="15.6">
      <c r="A717" s="312" t="e">
        <f>'Main Meals'!#REF!</f>
        <v>#REF!</v>
      </c>
      <c r="B717" s="312" t="e">
        <f>'Main Meals'!#REF!</f>
        <v>#REF!</v>
      </c>
      <c r="C717" s="312" t="e">
        <f>'Main Meals'!#REF!</f>
        <v>#REF!</v>
      </c>
      <c r="D717" s="312" t="e">
        <f>'Main Meals'!#REF!</f>
        <v>#REF!</v>
      </c>
    </row>
    <row r="718" spans="1:4" ht="15.6">
      <c r="A718" s="312" t="e">
        <f>'Main Meals'!#REF!</f>
        <v>#REF!</v>
      </c>
      <c r="B718" s="312" t="e">
        <f>'Main Meals'!#REF!</f>
        <v>#REF!</v>
      </c>
      <c r="C718" s="312" t="e">
        <f>'Main Meals'!#REF!</f>
        <v>#REF!</v>
      </c>
      <c r="D718" s="312" t="e">
        <f>'Main Meals'!#REF!</f>
        <v>#REF!</v>
      </c>
    </row>
    <row r="719" spans="1:4" ht="15.6">
      <c r="A719" s="312" t="e">
        <f>'Main Meals'!#REF!</f>
        <v>#REF!</v>
      </c>
      <c r="B719" s="312" t="e">
        <f>'Main Meals'!#REF!</f>
        <v>#REF!</v>
      </c>
      <c r="C719" s="312" t="e">
        <f>'Main Meals'!#REF!</f>
        <v>#REF!</v>
      </c>
      <c r="D719" s="312" t="e">
        <f>'Main Meals'!#REF!</f>
        <v>#REF!</v>
      </c>
    </row>
    <row r="720" spans="1:4" ht="15.6">
      <c r="A720" s="312" t="e">
        <f>'Main Meals'!#REF!</f>
        <v>#REF!</v>
      </c>
      <c r="B720" s="312" t="e">
        <f>'Main Meals'!#REF!</f>
        <v>#REF!</v>
      </c>
      <c r="C720" s="312" t="e">
        <f>'Main Meals'!#REF!</f>
        <v>#REF!</v>
      </c>
      <c r="D720" s="312" t="e">
        <f>'Main Meals'!#REF!</f>
        <v>#REF!</v>
      </c>
    </row>
    <row r="721" spans="1:4" ht="15.6">
      <c r="A721" s="312" t="e">
        <f>'Main Meals'!#REF!</f>
        <v>#REF!</v>
      </c>
      <c r="B721" s="312" t="e">
        <f>'Main Meals'!#REF!</f>
        <v>#REF!</v>
      </c>
      <c r="C721" s="312" t="e">
        <f>'Main Meals'!#REF!</f>
        <v>#REF!</v>
      </c>
      <c r="D721" s="312" t="e">
        <f>'Main Meals'!#REF!</f>
        <v>#REF!</v>
      </c>
    </row>
    <row r="722" spans="1:4" ht="15.6">
      <c r="A722" s="312" t="e">
        <f>'Main Meals'!#REF!</f>
        <v>#REF!</v>
      </c>
      <c r="B722" s="312" t="e">
        <f>'Main Meals'!#REF!</f>
        <v>#REF!</v>
      </c>
      <c r="C722" s="312" t="e">
        <f>'Main Meals'!#REF!</f>
        <v>#REF!</v>
      </c>
      <c r="D722" s="312" t="e">
        <f>'Main Meals'!#REF!</f>
        <v>#REF!</v>
      </c>
    </row>
    <row r="723" spans="1:4" ht="15.6">
      <c r="A723" s="312" t="e">
        <f>'Main Meals'!#REF!</f>
        <v>#REF!</v>
      </c>
      <c r="B723" s="312" t="e">
        <f>'Main Meals'!#REF!</f>
        <v>#REF!</v>
      </c>
      <c r="C723" s="312" t="e">
        <f>'Main Meals'!#REF!</f>
        <v>#REF!</v>
      </c>
      <c r="D723" s="312" t="e">
        <f>'Main Meals'!#REF!</f>
        <v>#REF!</v>
      </c>
    </row>
    <row r="724" spans="1:4" ht="15.6">
      <c r="A724" s="312" t="e">
        <f>'Main Meals'!#REF!</f>
        <v>#REF!</v>
      </c>
      <c r="B724" s="312" t="e">
        <f>'Main Meals'!#REF!</f>
        <v>#REF!</v>
      </c>
      <c r="C724" s="312" t="e">
        <f>'Main Meals'!#REF!</f>
        <v>#REF!</v>
      </c>
      <c r="D724" s="312" t="e">
        <f>'Main Meals'!#REF!</f>
        <v>#REF!</v>
      </c>
    </row>
    <row r="725" spans="1:4" ht="15.6">
      <c r="A725" s="312" t="e">
        <f>'Main Meals'!#REF!</f>
        <v>#REF!</v>
      </c>
      <c r="B725" s="312" t="e">
        <f>'Main Meals'!#REF!</f>
        <v>#REF!</v>
      </c>
      <c r="C725" s="312" t="e">
        <f>'Main Meals'!#REF!</f>
        <v>#REF!</v>
      </c>
      <c r="D725" s="312" t="e">
        <f>'Main Meals'!#REF!</f>
        <v>#REF!</v>
      </c>
    </row>
    <row r="726" spans="1:4" ht="15.6">
      <c r="A726" s="312" t="e">
        <f>'Main Meals'!#REF!</f>
        <v>#REF!</v>
      </c>
      <c r="B726" s="312" t="e">
        <f>'Main Meals'!#REF!</f>
        <v>#REF!</v>
      </c>
      <c r="C726" s="312" t="e">
        <f>'Main Meals'!#REF!</f>
        <v>#REF!</v>
      </c>
      <c r="D726" s="312" t="e">
        <f>'Main Meals'!#REF!</f>
        <v>#REF!</v>
      </c>
    </row>
    <row r="727" spans="1:4" ht="15.6">
      <c r="A727" s="312" t="e">
        <f>'Main Meals'!#REF!</f>
        <v>#REF!</v>
      </c>
      <c r="B727" s="312" t="e">
        <f>'Main Meals'!#REF!</f>
        <v>#REF!</v>
      </c>
      <c r="C727" s="312" t="e">
        <f>'Main Meals'!#REF!</f>
        <v>#REF!</v>
      </c>
      <c r="D727" s="312" t="e">
        <f>'Main Meals'!#REF!</f>
        <v>#REF!</v>
      </c>
    </row>
    <row r="728" spans="1:4" ht="15.6">
      <c r="A728" s="312" t="e">
        <f>'Main Meals'!#REF!</f>
        <v>#REF!</v>
      </c>
      <c r="B728" s="312" t="e">
        <f>'Main Meals'!#REF!</f>
        <v>#REF!</v>
      </c>
      <c r="C728" s="312" t="e">
        <f>'Main Meals'!#REF!</f>
        <v>#REF!</v>
      </c>
      <c r="D728" s="312" t="e">
        <f>'Main Meals'!#REF!</f>
        <v>#REF!</v>
      </c>
    </row>
    <row r="729" spans="1:4" ht="15.6">
      <c r="A729" s="312" t="e">
        <f>'Main Meals'!#REF!</f>
        <v>#REF!</v>
      </c>
      <c r="B729" s="312" t="e">
        <f>'Main Meals'!#REF!</f>
        <v>#REF!</v>
      </c>
      <c r="C729" s="312" t="e">
        <f>'Main Meals'!#REF!</f>
        <v>#REF!</v>
      </c>
      <c r="D729" s="312" t="e">
        <f>'Main Meals'!#REF!</f>
        <v>#REF!</v>
      </c>
    </row>
    <row r="730" spans="1:4" ht="15.6">
      <c r="A730" s="312" t="e">
        <f>'Main Meals'!#REF!</f>
        <v>#REF!</v>
      </c>
      <c r="B730" s="312" t="e">
        <f>'Main Meals'!#REF!</f>
        <v>#REF!</v>
      </c>
      <c r="C730" s="312" t="e">
        <f>'Main Meals'!#REF!</f>
        <v>#REF!</v>
      </c>
      <c r="D730" s="312" t="e">
        <f>'Main Meals'!#REF!</f>
        <v>#REF!</v>
      </c>
    </row>
    <row r="731" spans="1:4" ht="15.6">
      <c r="A731" s="312" t="e">
        <f>'Main Meals'!#REF!</f>
        <v>#REF!</v>
      </c>
      <c r="B731" s="312" t="e">
        <f>'Main Meals'!#REF!</f>
        <v>#REF!</v>
      </c>
      <c r="C731" s="312" t="e">
        <f>'Main Meals'!#REF!</f>
        <v>#REF!</v>
      </c>
      <c r="D731" s="312" t="e">
        <f>'Main Meals'!#REF!</f>
        <v>#REF!</v>
      </c>
    </row>
    <row r="732" spans="1:4" ht="15.6">
      <c r="A732" s="312" t="e">
        <f>'Main Meals'!#REF!</f>
        <v>#REF!</v>
      </c>
      <c r="B732" s="312" t="e">
        <f>'Main Meals'!#REF!</f>
        <v>#REF!</v>
      </c>
      <c r="C732" s="312" t="e">
        <f>'Main Meals'!#REF!</f>
        <v>#REF!</v>
      </c>
      <c r="D732" s="312" t="e">
        <f>'Main Meals'!#REF!</f>
        <v>#REF!</v>
      </c>
    </row>
    <row r="733" spans="1:4" ht="15.6">
      <c r="A733" s="312" t="e">
        <f>'Main Meals'!#REF!</f>
        <v>#REF!</v>
      </c>
      <c r="B733" s="312" t="e">
        <f>'Main Meals'!#REF!</f>
        <v>#REF!</v>
      </c>
      <c r="C733" s="312" t="e">
        <f>'Main Meals'!#REF!</f>
        <v>#REF!</v>
      </c>
      <c r="D733" s="312" t="e">
        <f>'Main Meals'!#REF!</f>
        <v>#REF!</v>
      </c>
    </row>
    <row r="734" spans="1:4" ht="15.6">
      <c r="A734" s="312" t="e">
        <f>'Main Meals'!#REF!</f>
        <v>#REF!</v>
      </c>
      <c r="B734" s="312" t="e">
        <f>'Main Meals'!#REF!</f>
        <v>#REF!</v>
      </c>
      <c r="C734" s="312" t="e">
        <f>'Main Meals'!#REF!</f>
        <v>#REF!</v>
      </c>
      <c r="D734" s="312" t="e">
        <f>'Main Meals'!#REF!</f>
        <v>#REF!</v>
      </c>
    </row>
    <row r="735" spans="1:4" ht="15.6">
      <c r="A735" s="312" t="e">
        <f>'Main Meals'!#REF!</f>
        <v>#REF!</v>
      </c>
      <c r="B735" s="312" t="e">
        <f>'Main Meals'!#REF!</f>
        <v>#REF!</v>
      </c>
      <c r="C735" s="312" t="e">
        <f>'Main Meals'!#REF!</f>
        <v>#REF!</v>
      </c>
      <c r="D735" s="312" t="e">
        <f>'Main Meals'!#REF!</f>
        <v>#REF!</v>
      </c>
    </row>
    <row r="736" spans="1:4" ht="15.6">
      <c r="A736" s="312" t="e">
        <f>'Main Meals'!#REF!</f>
        <v>#REF!</v>
      </c>
      <c r="B736" s="312" t="e">
        <f>'Main Meals'!#REF!</f>
        <v>#REF!</v>
      </c>
      <c r="C736" s="312" t="e">
        <f>'Main Meals'!#REF!</f>
        <v>#REF!</v>
      </c>
      <c r="D736" s="312" t="e">
        <f>'Main Meals'!#REF!</f>
        <v>#REF!</v>
      </c>
    </row>
    <row r="737" spans="1:4" ht="15.6">
      <c r="A737" s="312" t="e">
        <f>'Main Meals'!#REF!</f>
        <v>#REF!</v>
      </c>
      <c r="B737" s="312" t="e">
        <f>'Main Meals'!#REF!</f>
        <v>#REF!</v>
      </c>
      <c r="C737" s="312" t="e">
        <f>'Main Meals'!#REF!</f>
        <v>#REF!</v>
      </c>
      <c r="D737" s="312" t="e">
        <f>'Main Meals'!#REF!</f>
        <v>#REF!</v>
      </c>
    </row>
    <row r="738" spans="1:4" ht="15.6">
      <c r="A738" s="312" t="e">
        <f>'Main Meals'!#REF!</f>
        <v>#REF!</v>
      </c>
      <c r="B738" s="312" t="e">
        <f>'Main Meals'!#REF!</f>
        <v>#REF!</v>
      </c>
      <c r="C738" s="312" t="e">
        <f>'Main Meals'!#REF!</f>
        <v>#REF!</v>
      </c>
      <c r="D738" s="312" t="e">
        <f>'Main Meals'!#REF!</f>
        <v>#REF!</v>
      </c>
    </row>
    <row r="739" spans="1:4" ht="15.6">
      <c r="A739" s="312" t="e">
        <f>'Main Meals'!#REF!</f>
        <v>#REF!</v>
      </c>
      <c r="B739" s="312" t="e">
        <f>'Main Meals'!#REF!</f>
        <v>#REF!</v>
      </c>
      <c r="C739" s="312" t="e">
        <f>'Main Meals'!#REF!</f>
        <v>#REF!</v>
      </c>
      <c r="D739" s="312" t="e">
        <f>'Main Meals'!#REF!</f>
        <v>#REF!</v>
      </c>
    </row>
    <row r="740" spans="1:4" ht="15.6">
      <c r="A740" s="312" t="e">
        <f>'Main Meals'!#REF!</f>
        <v>#REF!</v>
      </c>
      <c r="B740" s="312" t="e">
        <f>'Main Meals'!#REF!</f>
        <v>#REF!</v>
      </c>
      <c r="C740" s="312" t="e">
        <f>'Main Meals'!#REF!</f>
        <v>#REF!</v>
      </c>
      <c r="D740" s="312" t="e">
        <f>'Main Meals'!#REF!</f>
        <v>#REF!</v>
      </c>
    </row>
    <row r="741" spans="1:4" ht="15.6">
      <c r="A741" s="312" t="e">
        <f>'Main Meals'!#REF!</f>
        <v>#REF!</v>
      </c>
      <c r="B741" s="312" t="e">
        <f>'Main Meals'!#REF!</f>
        <v>#REF!</v>
      </c>
      <c r="C741" s="312" t="e">
        <f>'Main Meals'!#REF!</f>
        <v>#REF!</v>
      </c>
      <c r="D741" s="312" t="e">
        <f>'Main Meals'!#REF!</f>
        <v>#REF!</v>
      </c>
    </row>
    <row r="742" spans="1:4" ht="15.6">
      <c r="A742" s="312" t="e">
        <f>'Main Meals'!#REF!</f>
        <v>#REF!</v>
      </c>
      <c r="B742" s="312" t="e">
        <f>'Main Meals'!#REF!</f>
        <v>#REF!</v>
      </c>
      <c r="C742" s="312" t="e">
        <f>'Main Meals'!#REF!</f>
        <v>#REF!</v>
      </c>
      <c r="D742" s="312" t="e">
        <f>'Main Meals'!#REF!</f>
        <v>#REF!</v>
      </c>
    </row>
    <row r="743" spans="1:4" ht="15.6">
      <c r="A743" s="312" t="e">
        <f>'Main Meals'!#REF!</f>
        <v>#REF!</v>
      </c>
      <c r="B743" s="312" t="e">
        <f>'Main Meals'!#REF!</f>
        <v>#REF!</v>
      </c>
      <c r="C743" s="312" t="e">
        <f>'Main Meals'!#REF!</f>
        <v>#REF!</v>
      </c>
      <c r="D743" s="312" t="e">
        <f>'Main Meals'!#REF!</f>
        <v>#REF!</v>
      </c>
    </row>
    <row r="744" spans="1:4" ht="15.6">
      <c r="A744" s="312" t="e">
        <f>'Main Meals'!#REF!</f>
        <v>#REF!</v>
      </c>
      <c r="B744" s="312" t="e">
        <f>'Main Meals'!#REF!</f>
        <v>#REF!</v>
      </c>
      <c r="C744" s="312" t="e">
        <f>'Main Meals'!#REF!</f>
        <v>#REF!</v>
      </c>
      <c r="D744" s="312" t="e">
        <f>'Main Meals'!#REF!</f>
        <v>#REF!</v>
      </c>
    </row>
    <row r="745" spans="1:4" ht="15.6">
      <c r="A745" s="312" t="e">
        <f>'Main Meals'!#REF!</f>
        <v>#REF!</v>
      </c>
      <c r="B745" s="312" t="e">
        <f>'Main Meals'!#REF!</f>
        <v>#REF!</v>
      </c>
      <c r="C745" s="312" t="e">
        <f>'Main Meals'!#REF!</f>
        <v>#REF!</v>
      </c>
      <c r="D745" s="312" t="e">
        <f>'Main Meals'!#REF!</f>
        <v>#REF!</v>
      </c>
    </row>
    <row r="746" spans="1:4" ht="15.6">
      <c r="A746" s="312" t="e">
        <f>'Main Meals'!#REF!</f>
        <v>#REF!</v>
      </c>
      <c r="B746" s="312" t="e">
        <f>'Main Meals'!#REF!</f>
        <v>#REF!</v>
      </c>
      <c r="C746" s="312" t="e">
        <f>'Main Meals'!#REF!</f>
        <v>#REF!</v>
      </c>
      <c r="D746" s="312" t="e">
        <f>'Main Meals'!#REF!</f>
        <v>#REF!</v>
      </c>
    </row>
    <row r="747" spans="1:4" ht="15.6">
      <c r="A747" s="312" t="e">
        <f>'Main Meals'!#REF!</f>
        <v>#REF!</v>
      </c>
      <c r="B747" s="312" t="e">
        <f>'Main Meals'!#REF!</f>
        <v>#REF!</v>
      </c>
      <c r="C747" s="312" t="e">
        <f>'Main Meals'!#REF!</f>
        <v>#REF!</v>
      </c>
      <c r="D747" s="312" t="e">
        <f>'Main Meals'!#REF!</f>
        <v>#REF!</v>
      </c>
    </row>
    <row r="748" spans="1:4" ht="15.6">
      <c r="A748" s="312" t="e">
        <f>'Main Meals'!#REF!</f>
        <v>#REF!</v>
      </c>
      <c r="B748" s="312" t="e">
        <f>'Main Meals'!#REF!</f>
        <v>#REF!</v>
      </c>
      <c r="C748" s="312" t="e">
        <f>'Main Meals'!#REF!</f>
        <v>#REF!</v>
      </c>
      <c r="D748" s="312" t="e">
        <f>'Main Meals'!#REF!</f>
        <v>#REF!</v>
      </c>
    </row>
    <row r="749" spans="1:4" ht="15.6">
      <c r="A749" s="312" t="e">
        <f>'Main Meals'!#REF!</f>
        <v>#REF!</v>
      </c>
      <c r="B749" s="312" t="e">
        <f>'Main Meals'!#REF!</f>
        <v>#REF!</v>
      </c>
      <c r="C749" s="312" t="e">
        <f>'Main Meals'!#REF!</f>
        <v>#REF!</v>
      </c>
      <c r="D749" s="312" t="e">
        <f>'Main Meals'!#REF!</f>
        <v>#REF!</v>
      </c>
    </row>
    <row r="750" spans="1:4" ht="15.6">
      <c r="A750" s="312" t="e">
        <f>'Main Meals'!#REF!</f>
        <v>#REF!</v>
      </c>
      <c r="B750" s="312" t="e">
        <f>'Main Meals'!#REF!</f>
        <v>#REF!</v>
      </c>
      <c r="C750" s="312" t="e">
        <f>'Main Meals'!#REF!</f>
        <v>#REF!</v>
      </c>
      <c r="D750" s="312" t="e">
        <f>'Main Meals'!#REF!</f>
        <v>#REF!</v>
      </c>
    </row>
    <row r="751" spans="1:4" ht="15.6">
      <c r="A751" s="312" t="e">
        <f>'Main Meals'!#REF!</f>
        <v>#REF!</v>
      </c>
      <c r="B751" s="312" t="e">
        <f>'Main Meals'!#REF!</f>
        <v>#REF!</v>
      </c>
      <c r="C751" s="312" t="e">
        <f>'Main Meals'!#REF!</f>
        <v>#REF!</v>
      </c>
      <c r="D751" s="312" t="e">
        <f>'Main Meals'!#REF!</f>
        <v>#REF!</v>
      </c>
    </row>
    <row r="752" spans="1:4" ht="15.6">
      <c r="A752" s="312" t="e">
        <f>'Main Meals'!#REF!</f>
        <v>#REF!</v>
      </c>
      <c r="B752" s="312" t="e">
        <f>'Main Meals'!#REF!</f>
        <v>#REF!</v>
      </c>
      <c r="C752" s="312" t="e">
        <f>'Main Meals'!#REF!</f>
        <v>#REF!</v>
      </c>
      <c r="D752" s="312" t="e">
        <f>'Main Meals'!#REF!</f>
        <v>#REF!</v>
      </c>
    </row>
    <row r="753" spans="1:4" ht="15.6">
      <c r="A753" s="312" t="e">
        <f>'Main Meals'!#REF!</f>
        <v>#REF!</v>
      </c>
      <c r="B753" s="312" t="e">
        <f>'Main Meals'!#REF!</f>
        <v>#REF!</v>
      </c>
      <c r="C753" s="312" t="e">
        <f>'Main Meals'!#REF!</f>
        <v>#REF!</v>
      </c>
      <c r="D753" s="312" t="e">
        <f>'Main Meals'!#REF!</f>
        <v>#REF!</v>
      </c>
    </row>
    <row r="754" spans="1:4" ht="15.6">
      <c r="A754" s="312" t="e">
        <f>'Main Meals'!#REF!</f>
        <v>#REF!</v>
      </c>
      <c r="B754" s="312" t="e">
        <f>'Main Meals'!#REF!</f>
        <v>#REF!</v>
      </c>
      <c r="C754" s="312" t="e">
        <f>'Main Meals'!#REF!</f>
        <v>#REF!</v>
      </c>
      <c r="D754" s="312" t="e">
        <f>'Main Meals'!#REF!</f>
        <v>#REF!</v>
      </c>
    </row>
    <row r="755" spans="1:4" ht="15.6">
      <c r="A755" s="312" t="e">
        <f>'Main Meals'!#REF!</f>
        <v>#REF!</v>
      </c>
      <c r="B755" s="312" t="e">
        <f>'Main Meals'!#REF!</f>
        <v>#REF!</v>
      </c>
      <c r="C755" s="312" t="e">
        <f>'Main Meals'!#REF!</f>
        <v>#REF!</v>
      </c>
      <c r="D755" s="312" t="e">
        <f>'Main Meals'!#REF!</f>
        <v>#REF!</v>
      </c>
    </row>
    <row r="756" spans="1:4" ht="15.6">
      <c r="A756" s="312" t="e">
        <f>'Main Meals'!#REF!</f>
        <v>#REF!</v>
      </c>
      <c r="B756" s="312" t="e">
        <f>'Main Meals'!#REF!</f>
        <v>#REF!</v>
      </c>
      <c r="C756" s="312" t="e">
        <f>'Main Meals'!#REF!</f>
        <v>#REF!</v>
      </c>
      <c r="D756" s="312" t="e">
        <f>'Main Meals'!#REF!</f>
        <v>#REF!</v>
      </c>
    </row>
    <row r="757" spans="1:4" ht="15.6">
      <c r="A757" s="312" t="e">
        <f>'Main Meals'!#REF!</f>
        <v>#REF!</v>
      </c>
      <c r="B757" s="312" t="e">
        <f>'Main Meals'!#REF!</f>
        <v>#REF!</v>
      </c>
      <c r="C757" s="312" t="e">
        <f>'Main Meals'!#REF!</f>
        <v>#REF!</v>
      </c>
      <c r="D757" s="312" t="e">
        <f>'Main Meals'!#REF!</f>
        <v>#REF!</v>
      </c>
    </row>
    <row r="758" spans="1:4" ht="15.6">
      <c r="A758" s="312" t="e">
        <f>'Main Meals'!#REF!</f>
        <v>#REF!</v>
      </c>
      <c r="B758" s="312" t="e">
        <f>'Main Meals'!#REF!</f>
        <v>#REF!</v>
      </c>
      <c r="C758" s="312" t="e">
        <f>'Main Meals'!#REF!</f>
        <v>#REF!</v>
      </c>
      <c r="D758" s="312" t="e">
        <f>'Main Meals'!#REF!</f>
        <v>#REF!</v>
      </c>
    </row>
    <row r="759" spans="1:4" ht="15.6">
      <c r="A759" s="312" t="e">
        <f>'Main Meals'!#REF!</f>
        <v>#REF!</v>
      </c>
      <c r="B759" s="312" t="e">
        <f>'Main Meals'!#REF!</f>
        <v>#REF!</v>
      </c>
      <c r="C759" s="312" t="e">
        <f>'Main Meals'!#REF!</f>
        <v>#REF!</v>
      </c>
      <c r="D759" s="312" t="e">
        <f>'Main Meals'!#REF!</f>
        <v>#REF!</v>
      </c>
    </row>
    <row r="760" spans="1:4" ht="15.6">
      <c r="A760" s="312" t="e">
        <f>'Main Meals'!#REF!</f>
        <v>#REF!</v>
      </c>
      <c r="B760" s="312" t="e">
        <f>'Main Meals'!#REF!</f>
        <v>#REF!</v>
      </c>
      <c r="C760" s="312" t="e">
        <f>'Main Meals'!#REF!</f>
        <v>#REF!</v>
      </c>
      <c r="D760" s="312" t="e">
        <f>'Main Meals'!#REF!</f>
        <v>#REF!</v>
      </c>
    </row>
    <row r="761" spans="1:4" ht="15.6">
      <c r="A761" s="312" t="e">
        <f>'Main Meals'!#REF!</f>
        <v>#REF!</v>
      </c>
      <c r="B761" s="312" t="e">
        <f>'Main Meals'!#REF!</f>
        <v>#REF!</v>
      </c>
      <c r="C761" s="312" t="e">
        <f>'Main Meals'!#REF!</f>
        <v>#REF!</v>
      </c>
      <c r="D761" s="312" t="e">
        <f>'Main Meals'!#REF!</f>
        <v>#REF!</v>
      </c>
    </row>
    <row r="762" spans="1:4" ht="15.6">
      <c r="A762" s="312" t="e">
        <f>'Main Meals'!#REF!</f>
        <v>#REF!</v>
      </c>
      <c r="B762" s="312" t="e">
        <f>'Main Meals'!#REF!</f>
        <v>#REF!</v>
      </c>
      <c r="C762" s="312" t="e">
        <f>'Main Meals'!#REF!</f>
        <v>#REF!</v>
      </c>
      <c r="D762" s="312" t="e">
        <f>'Main Meals'!#REF!</f>
        <v>#REF!</v>
      </c>
    </row>
    <row r="763" spans="1:4" ht="15.6">
      <c r="A763" s="312" t="e">
        <f>'Main Meals'!#REF!</f>
        <v>#REF!</v>
      </c>
      <c r="B763" s="312" t="e">
        <f>'Main Meals'!#REF!</f>
        <v>#REF!</v>
      </c>
      <c r="C763" s="312" t="e">
        <f>'Main Meals'!#REF!</f>
        <v>#REF!</v>
      </c>
      <c r="D763" s="312" t="e">
        <f>'Main Meals'!#REF!</f>
        <v>#REF!</v>
      </c>
    </row>
    <row r="764" spans="1:4" ht="15.6">
      <c r="A764" s="312" t="e">
        <f>'Main Meals'!#REF!</f>
        <v>#REF!</v>
      </c>
      <c r="B764" s="312" t="e">
        <f>'Main Meals'!#REF!</f>
        <v>#REF!</v>
      </c>
      <c r="C764" s="312" t="e">
        <f>'Main Meals'!#REF!</f>
        <v>#REF!</v>
      </c>
      <c r="D764" s="312" t="e">
        <f>'Main Meals'!#REF!</f>
        <v>#REF!</v>
      </c>
    </row>
    <row r="765" spans="1:4" ht="15.6">
      <c r="A765" s="312" t="e">
        <f>'Main Meals'!#REF!</f>
        <v>#REF!</v>
      </c>
      <c r="B765" s="312" t="e">
        <f>'Main Meals'!#REF!</f>
        <v>#REF!</v>
      </c>
      <c r="C765" s="312" t="e">
        <f>'Main Meals'!#REF!</f>
        <v>#REF!</v>
      </c>
      <c r="D765" s="312" t="e">
        <f>'Main Meals'!#REF!</f>
        <v>#REF!</v>
      </c>
    </row>
    <row r="766" spans="1:4" ht="15.6">
      <c r="A766" s="312" t="e">
        <f>'Main Meals'!#REF!</f>
        <v>#REF!</v>
      </c>
      <c r="B766" s="312" t="e">
        <f>'Main Meals'!#REF!</f>
        <v>#REF!</v>
      </c>
      <c r="C766" s="312" t="e">
        <f>'Main Meals'!#REF!</f>
        <v>#REF!</v>
      </c>
      <c r="D766" s="312" t="e">
        <f>'Main Meals'!#REF!</f>
        <v>#REF!</v>
      </c>
    </row>
    <row r="767" spans="1:4" ht="15.6">
      <c r="A767" s="312" t="e">
        <f>'Main Meals'!#REF!</f>
        <v>#REF!</v>
      </c>
      <c r="B767" s="312" t="e">
        <f>'Main Meals'!#REF!</f>
        <v>#REF!</v>
      </c>
      <c r="C767" s="312" t="e">
        <f>'Main Meals'!#REF!</f>
        <v>#REF!</v>
      </c>
      <c r="D767" s="312" t="e">
        <f>'Main Meals'!#REF!</f>
        <v>#REF!</v>
      </c>
    </row>
    <row r="768" spans="1:4" ht="15.6">
      <c r="A768" s="312" t="e">
        <f>'Main Meals'!#REF!</f>
        <v>#REF!</v>
      </c>
      <c r="B768" s="312" t="e">
        <f>'Main Meals'!#REF!</f>
        <v>#REF!</v>
      </c>
      <c r="C768" s="312" t="e">
        <f>'Main Meals'!#REF!</f>
        <v>#REF!</v>
      </c>
      <c r="D768" s="312" t="e">
        <f>'Main Meals'!#REF!</f>
        <v>#REF!</v>
      </c>
    </row>
    <row r="769" spans="1:4" ht="15.6">
      <c r="A769" s="312" t="e">
        <f>'Main Meals'!#REF!</f>
        <v>#REF!</v>
      </c>
      <c r="B769" s="312" t="e">
        <f>'Main Meals'!#REF!</f>
        <v>#REF!</v>
      </c>
      <c r="C769" s="312" t="e">
        <f>'Main Meals'!#REF!</f>
        <v>#REF!</v>
      </c>
      <c r="D769" s="312" t="e">
        <f>'Main Meals'!#REF!</f>
        <v>#REF!</v>
      </c>
    </row>
    <row r="770" spans="1:4" ht="15.6">
      <c r="A770" s="312" t="e">
        <f>'Main Meals'!#REF!</f>
        <v>#REF!</v>
      </c>
      <c r="B770" s="312" t="e">
        <f>'Main Meals'!#REF!</f>
        <v>#REF!</v>
      </c>
      <c r="C770" s="312" t="e">
        <f>'Main Meals'!#REF!</f>
        <v>#REF!</v>
      </c>
      <c r="D770" s="312" t="e">
        <f>'Main Meals'!#REF!</f>
        <v>#REF!</v>
      </c>
    </row>
    <row r="771" spans="1:4" ht="15.6">
      <c r="A771" s="312" t="e">
        <f>'Main Meals'!#REF!</f>
        <v>#REF!</v>
      </c>
      <c r="B771" s="312" t="e">
        <f>'Main Meals'!#REF!</f>
        <v>#REF!</v>
      </c>
      <c r="C771" s="312" t="e">
        <f>'Main Meals'!#REF!</f>
        <v>#REF!</v>
      </c>
      <c r="D771" s="312" t="e">
        <f>'Main Meals'!#REF!</f>
        <v>#REF!</v>
      </c>
    </row>
    <row r="772" spans="1:4" ht="15.6">
      <c r="A772" s="312" t="e">
        <f>'Main Meals'!#REF!</f>
        <v>#REF!</v>
      </c>
      <c r="B772" s="312" t="e">
        <f>'Main Meals'!#REF!</f>
        <v>#REF!</v>
      </c>
      <c r="C772" s="312" t="e">
        <f>'Main Meals'!#REF!</f>
        <v>#REF!</v>
      </c>
      <c r="D772" s="312" t="e">
        <f>'Main Meals'!#REF!</f>
        <v>#REF!</v>
      </c>
    </row>
    <row r="773" spans="1:4" ht="15.6">
      <c r="A773" s="312" t="e">
        <f>'Main Meals'!#REF!</f>
        <v>#REF!</v>
      </c>
      <c r="B773" s="312" t="e">
        <f>'Main Meals'!#REF!</f>
        <v>#REF!</v>
      </c>
      <c r="C773" s="312" t="e">
        <f>'Main Meals'!#REF!</f>
        <v>#REF!</v>
      </c>
      <c r="D773" s="312" t="e">
        <f>'Main Meals'!#REF!</f>
        <v>#REF!</v>
      </c>
    </row>
    <row r="774" spans="1:4" ht="15.6">
      <c r="A774" s="312" t="e">
        <f>'Main Meals'!#REF!</f>
        <v>#REF!</v>
      </c>
      <c r="B774" s="312" t="e">
        <f>'Main Meals'!#REF!</f>
        <v>#REF!</v>
      </c>
      <c r="C774" s="312" t="e">
        <f>'Main Meals'!#REF!</f>
        <v>#REF!</v>
      </c>
      <c r="D774" s="312" t="e">
        <f>'Main Meals'!#REF!</f>
        <v>#REF!</v>
      </c>
    </row>
    <row r="775" spans="1:4" ht="15.6">
      <c r="A775" s="312" t="e">
        <f>'Main Meals'!#REF!</f>
        <v>#REF!</v>
      </c>
      <c r="B775" s="312" t="e">
        <f>'Main Meals'!#REF!</f>
        <v>#REF!</v>
      </c>
      <c r="C775" s="312" t="e">
        <f>'Main Meals'!#REF!</f>
        <v>#REF!</v>
      </c>
      <c r="D775" s="312" t="e">
        <f>'Main Meals'!#REF!</f>
        <v>#REF!</v>
      </c>
    </row>
    <row r="776" spans="1:4" ht="15.6">
      <c r="A776" s="312" t="e">
        <f>'Main Meals'!#REF!</f>
        <v>#REF!</v>
      </c>
      <c r="B776" s="312" t="e">
        <f>'Main Meals'!#REF!</f>
        <v>#REF!</v>
      </c>
      <c r="C776" s="312" t="e">
        <f>'Main Meals'!#REF!</f>
        <v>#REF!</v>
      </c>
      <c r="D776" s="312" t="e">
        <f>'Main Meals'!#REF!</f>
        <v>#REF!</v>
      </c>
    </row>
    <row r="777" spans="1:4" ht="15.6">
      <c r="A777" s="312" t="e">
        <f>'Main Meals'!#REF!</f>
        <v>#REF!</v>
      </c>
      <c r="B777" s="312" t="e">
        <f>'Main Meals'!#REF!</f>
        <v>#REF!</v>
      </c>
      <c r="C777" s="312" t="e">
        <f>'Main Meals'!#REF!</f>
        <v>#REF!</v>
      </c>
      <c r="D777" s="312" t="e">
        <f>'Main Meals'!#REF!</f>
        <v>#REF!</v>
      </c>
    </row>
    <row r="778" spans="1:4" ht="15.6">
      <c r="A778" s="312" t="e">
        <f>'Main Meals'!#REF!</f>
        <v>#REF!</v>
      </c>
      <c r="B778" s="312" t="e">
        <f>'Main Meals'!#REF!</f>
        <v>#REF!</v>
      </c>
      <c r="C778" s="312" t="e">
        <f>'Main Meals'!#REF!</f>
        <v>#REF!</v>
      </c>
      <c r="D778" s="312" t="e">
        <f>'Main Meals'!#REF!</f>
        <v>#REF!</v>
      </c>
    </row>
    <row r="779" spans="1:4" ht="15.6">
      <c r="A779" s="312" t="e">
        <f>'Main Meals'!#REF!</f>
        <v>#REF!</v>
      </c>
      <c r="B779" s="312" t="e">
        <f>'Main Meals'!#REF!</f>
        <v>#REF!</v>
      </c>
      <c r="C779" s="312" t="e">
        <f>'Main Meals'!#REF!</f>
        <v>#REF!</v>
      </c>
      <c r="D779" s="312" t="e">
        <f>'Main Meals'!#REF!</f>
        <v>#REF!</v>
      </c>
    </row>
    <row r="780" spans="1:4" ht="15.6">
      <c r="A780" s="312" t="e">
        <f>'Main Meals'!#REF!</f>
        <v>#REF!</v>
      </c>
      <c r="B780" s="312" t="e">
        <f>'Main Meals'!#REF!</f>
        <v>#REF!</v>
      </c>
      <c r="C780" s="312" t="e">
        <f>'Main Meals'!#REF!</f>
        <v>#REF!</v>
      </c>
      <c r="D780" s="312" t="e">
        <f>'Main Meals'!#REF!</f>
        <v>#REF!</v>
      </c>
    </row>
    <row r="781" spans="1:4" ht="15.6">
      <c r="A781" s="312" t="e">
        <f>'Main Meals'!#REF!</f>
        <v>#REF!</v>
      </c>
      <c r="B781" s="312" t="e">
        <f>'Main Meals'!#REF!</f>
        <v>#REF!</v>
      </c>
      <c r="C781" s="312" t="e">
        <f>'Main Meals'!#REF!</f>
        <v>#REF!</v>
      </c>
      <c r="D781" s="312" t="e">
        <f>'Main Meals'!#REF!</f>
        <v>#REF!</v>
      </c>
    </row>
    <row r="782" spans="1:4" ht="15.6">
      <c r="A782" s="312" t="e">
        <f>'Main Meals'!#REF!</f>
        <v>#REF!</v>
      </c>
      <c r="B782" s="312" t="e">
        <f>'Main Meals'!#REF!</f>
        <v>#REF!</v>
      </c>
      <c r="C782" s="312" t="e">
        <f>'Main Meals'!#REF!</f>
        <v>#REF!</v>
      </c>
      <c r="D782" s="312" t="e">
        <f>'Main Meals'!#REF!</f>
        <v>#REF!</v>
      </c>
    </row>
    <row r="783" spans="1:4" ht="15.6">
      <c r="A783" s="312" t="e">
        <f>'Main Meals'!#REF!</f>
        <v>#REF!</v>
      </c>
      <c r="B783" s="312" t="e">
        <f>'Main Meals'!#REF!</f>
        <v>#REF!</v>
      </c>
      <c r="C783" s="312" t="e">
        <f>'Main Meals'!#REF!</f>
        <v>#REF!</v>
      </c>
      <c r="D783" s="312" t="e">
        <f>'Main Meals'!#REF!</f>
        <v>#REF!</v>
      </c>
    </row>
    <row r="784" spans="1:4" ht="15.6">
      <c r="A784" s="312" t="e">
        <f>'Main Meals'!#REF!</f>
        <v>#REF!</v>
      </c>
      <c r="B784" s="312" t="e">
        <f>'Main Meals'!#REF!</f>
        <v>#REF!</v>
      </c>
      <c r="C784" s="312" t="e">
        <f>'Main Meals'!#REF!</f>
        <v>#REF!</v>
      </c>
      <c r="D784" s="312" t="e">
        <f>'Main Meals'!#REF!</f>
        <v>#REF!</v>
      </c>
    </row>
    <row r="785" spans="1:4" ht="15.6">
      <c r="A785" s="312" t="e">
        <f>'Main Meals'!#REF!</f>
        <v>#REF!</v>
      </c>
      <c r="B785" s="312" t="e">
        <f>'Main Meals'!#REF!</f>
        <v>#REF!</v>
      </c>
      <c r="C785" s="312" t="e">
        <f>'Main Meals'!#REF!</f>
        <v>#REF!</v>
      </c>
      <c r="D785" s="312" t="e">
        <f>'Main Meals'!#REF!</f>
        <v>#REF!</v>
      </c>
    </row>
    <row r="786" spans="1:4" ht="15.6">
      <c r="A786" s="312" t="e">
        <f>'Main Meals'!#REF!</f>
        <v>#REF!</v>
      </c>
      <c r="B786" s="312" t="e">
        <f>'Main Meals'!#REF!</f>
        <v>#REF!</v>
      </c>
      <c r="C786" s="312" t="e">
        <f>'Main Meals'!#REF!</f>
        <v>#REF!</v>
      </c>
      <c r="D786" s="312" t="e">
        <f>'Main Meals'!#REF!</f>
        <v>#REF!</v>
      </c>
    </row>
    <row r="787" spans="1:4" ht="15.6">
      <c r="A787" s="312" t="e">
        <f>'Main Meals'!#REF!</f>
        <v>#REF!</v>
      </c>
      <c r="B787" s="312" t="e">
        <f>'Main Meals'!#REF!</f>
        <v>#REF!</v>
      </c>
      <c r="C787" s="312" t="e">
        <f>'Main Meals'!#REF!</f>
        <v>#REF!</v>
      </c>
      <c r="D787" s="312" t="e">
        <f>'Main Meals'!#REF!</f>
        <v>#REF!</v>
      </c>
    </row>
    <row r="788" spans="1:4" ht="15.6">
      <c r="A788" s="312" t="e">
        <f>'Main Meals'!#REF!</f>
        <v>#REF!</v>
      </c>
      <c r="B788" s="312" t="e">
        <f>'Main Meals'!#REF!</f>
        <v>#REF!</v>
      </c>
      <c r="C788" s="312" t="e">
        <f>'Main Meals'!#REF!</f>
        <v>#REF!</v>
      </c>
      <c r="D788" s="312" t="e">
        <f>'Main Meals'!#REF!</f>
        <v>#REF!</v>
      </c>
    </row>
    <row r="789" spans="1:4" ht="15.6">
      <c r="A789" s="312" t="e">
        <f>'Main Meals'!#REF!</f>
        <v>#REF!</v>
      </c>
      <c r="B789" s="312" t="e">
        <f>'Main Meals'!#REF!</f>
        <v>#REF!</v>
      </c>
      <c r="C789" s="312" t="e">
        <f>'Main Meals'!#REF!</f>
        <v>#REF!</v>
      </c>
      <c r="D789" s="312" t="e">
        <f>'Main Meals'!#REF!</f>
        <v>#REF!</v>
      </c>
    </row>
    <row r="790" spans="1:4" ht="15.6">
      <c r="A790" s="312" t="e">
        <f>'Main Meals'!#REF!</f>
        <v>#REF!</v>
      </c>
      <c r="B790" s="312" t="e">
        <f>'Main Meals'!#REF!</f>
        <v>#REF!</v>
      </c>
      <c r="C790" s="312" t="e">
        <f>'Main Meals'!#REF!</f>
        <v>#REF!</v>
      </c>
      <c r="D790" s="312" t="e">
        <f>'Main Meals'!#REF!</f>
        <v>#REF!</v>
      </c>
    </row>
    <row r="791" spans="1:4" ht="15.6">
      <c r="A791" s="312" t="e">
        <f>'Main Meals'!#REF!</f>
        <v>#REF!</v>
      </c>
      <c r="B791" s="312" t="e">
        <f>'Main Meals'!#REF!</f>
        <v>#REF!</v>
      </c>
      <c r="C791" s="312" t="e">
        <f>'Main Meals'!#REF!</f>
        <v>#REF!</v>
      </c>
      <c r="D791" s="312" t="e">
        <f>'Main Meals'!#REF!</f>
        <v>#REF!</v>
      </c>
    </row>
    <row r="792" spans="1:4" ht="15.6">
      <c r="A792" s="312" t="e">
        <f>'Main Meals'!#REF!</f>
        <v>#REF!</v>
      </c>
      <c r="B792" s="312" t="e">
        <f>'Main Meals'!#REF!</f>
        <v>#REF!</v>
      </c>
      <c r="C792" s="312" t="e">
        <f>'Main Meals'!#REF!</f>
        <v>#REF!</v>
      </c>
      <c r="D792" s="312" t="e">
        <f>'Main Meals'!#REF!</f>
        <v>#REF!</v>
      </c>
    </row>
    <row r="793" spans="1:4" ht="15.6">
      <c r="A793" s="312" t="e">
        <f>'Main Meals'!#REF!</f>
        <v>#REF!</v>
      </c>
      <c r="B793" s="312" t="e">
        <f>'Main Meals'!#REF!</f>
        <v>#REF!</v>
      </c>
      <c r="C793" s="312" t="e">
        <f>'Main Meals'!#REF!</f>
        <v>#REF!</v>
      </c>
      <c r="D793" s="312" t="e">
        <f>'Main Meals'!#REF!</f>
        <v>#REF!</v>
      </c>
    </row>
    <row r="794" spans="1:4" ht="15.6">
      <c r="A794" s="312" t="e">
        <f>'Main Meals'!#REF!</f>
        <v>#REF!</v>
      </c>
      <c r="B794" s="312" t="e">
        <f>'Main Meals'!#REF!</f>
        <v>#REF!</v>
      </c>
      <c r="C794" s="312" t="e">
        <f>'Main Meals'!#REF!</f>
        <v>#REF!</v>
      </c>
      <c r="D794" s="312" t="e">
        <f>'Main Meals'!#REF!</f>
        <v>#REF!</v>
      </c>
    </row>
    <row r="795" spans="1:4" ht="15.6">
      <c r="A795" s="312" t="e">
        <f>'Main Meals'!#REF!</f>
        <v>#REF!</v>
      </c>
      <c r="B795" s="312" t="e">
        <f>'Main Meals'!#REF!</f>
        <v>#REF!</v>
      </c>
      <c r="C795" s="312" t="e">
        <f>'Main Meals'!#REF!</f>
        <v>#REF!</v>
      </c>
      <c r="D795" s="312" t="e">
        <f>'Main Meals'!#REF!</f>
        <v>#REF!</v>
      </c>
    </row>
    <row r="796" spans="1:4" ht="15.6">
      <c r="A796" s="312" t="e">
        <f>'Main Meals'!#REF!</f>
        <v>#REF!</v>
      </c>
      <c r="B796" s="312" t="e">
        <f>'Main Meals'!#REF!</f>
        <v>#REF!</v>
      </c>
      <c r="C796" s="312" t="e">
        <f>'Main Meals'!#REF!</f>
        <v>#REF!</v>
      </c>
      <c r="D796" s="312" t="e">
        <f>'Main Meals'!#REF!</f>
        <v>#REF!</v>
      </c>
    </row>
    <row r="797" spans="1:4" ht="15.6">
      <c r="A797" s="312" t="e">
        <f>'Main Meals'!#REF!</f>
        <v>#REF!</v>
      </c>
      <c r="B797" s="312" t="e">
        <f>'Main Meals'!#REF!</f>
        <v>#REF!</v>
      </c>
      <c r="C797" s="312" t="e">
        <f>'Main Meals'!#REF!</f>
        <v>#REF!</v>
      </c>
      <c r="D797" s="312" t="e">
        <f>'Main Meals'!#REF!</f>
        <v>#REF!</v>
      </c>
    </row>
    <row r="798" spans="1:4" ht="15.6">
      <c r="A798" s="312" t="e">
        <f>'Main Meals'!#REF!</f>
        <v>#REF!</v>
      </c>
      <c r="B798" s="312" t="e">
        <f>'Main Meals'!#REF!</f>
        <v>#REF!</v>
      </c>
      <c r="C798" s="312" t="e">
        <f>'Main Meals'!#REF!</f>
        <v>#REF!</v>
      </c>
      <c r="D798" s="312" t="e">
        <f>'Main Meals'!#REF!</f>
        <v>#REF!</v>
      </c>
    </row>
    <row r="799" spans="1:4" ht="15.6">
      <c r="A799" s="312" t="e">
        <f>'Main Meals'!#REF!</f>
        <v>#REF!</v>
      </c>
      <c r="B799" s="312" t="e">
        <f>'Main Meals'!#REF!</f>
        <v>#REF!</v>
      </c>
      <c r="C799" s="312" t="e">
        <f>'Main Meals'!#REF!</f>
        <v>#REF!</v>
      </c>
      <c r="D799" s="312" t="e">
        <f>'Main Meals'!#REF!</f>
        <v>#REF!</v>
      </c>
    </row>
    <row r="800" spans="1:4" ht="15.6">
      <c r="A800" s="312" t="e">
        <f>'Main Meals'!#REF!</f>
        <v>#REF!</v>
      </c>
      <c r="B800" s="312" t="e">
        <f>'Main Meals'!#REF!</f>
        <v>#REF!</v>
      </c>
      <c r="C800" s="312" t="e">
        <f>'Main Meals'!#REF!</f>
        <v>#REF!</v>
      </c>
      <c r="D800" s="312" t="e">
        <f>'Main Meals'!#REF!</f>
        <v>#REF!</v>
      </c>
    </row>
    <row r="801" spans="1:4" ht="15.6">
      <c r="A801" s="312" t="e">
        <f>'Main Meals'!#REF!</f>
        <v>#REF!</v>
      </c>
      <c r="B801" s="312" t="e">
        <f>'Main Meals'!#REF!</f>
        <v>#REF!</v>
      </c>
      <c r="C801" s="312" t="e">
        <f>'Main Meals'!#REF!</f>
        <v>#REF!</v>
      </c>
      <c r="D801" s="312" t="e">
        <f>'Main Meals'!#REF!</f>
        <v>#REF!</v>
      </c>
    </row>
    <row r="802" spans="1:4" ht="15.6">
      <c r="A802" s="312" t="e">
        <f>'Main Meals'!#REF!</f>
        <v>#REF!</v>
      </c>
      <c r="B802" s="312" t="e">
        <f>'Main Meals'!#REF!</f>
        <v>#REF!</v>
      </c>
      <c r="C802" s="312" t="e">
        <f>'Main Meals'!#REF!</f>
        <v>#REF!</v>
      </c>
      <c r="D802" s="312" t="e">
        <f>'Main Meals'!#REF!</f>
        <v>#REF!</v>
      </c>
    </row>
    <row r="803" spans="1:4" ht="15.6">
      <c r="A803" s="312" t="e">
        <f>'Main Meals'!#REF!</f>
        <v>#REF!</v>
      </c>
      <c r="B803" s="312" t="e">
        <f>'Main Meals'!#REF!</f>
        <v>#REF!</v>
      </c>
      <c r="C803" s="312" t="e">
        <f>'Main Meals'!#REF!</f>
        <v>#REF!</v>
      </c>
      <c r="D803" s="312" t="e">
        <f>'Main Meals'!#REF!</f>
        <v>#REF!</v>
      </c>
    </row>
    <row r="804" spans="1:4" ht="15.6">
      <c r="A804" s="312" t="e">
        <f>'Main Meals'!#REF!</f>
        <v>#REF!</v>
      </c>
      <c r="B804" s="312" t="e">
        <f>'Main Meals'!#REF!</f>
        <v>#REF!</v>
      </c>
      <c r="C804" s="312" t="e">
        <f>'Main Meals'!#REF!</f>
        <v>#REF!</v>
      </c>
      <c r="D804" s="312" t="e">
        <f>'Main Meals'!#REF!</f>
        <v>#REF!</v>
      </c>
    </row>
    <row r="805" spans="1:4" ht="15.6">
      <c r="A805" s="312" t="e">
        <f>'Main Meals'!#REF!</f>
        <v>#REF!</v>
      </c>
      <c r="B805" s="312" t="e">
        <f>'Main Meals'!#REF!</f>
        <v>#REF!</v>
      </c>
      <c r="C805" s="312" t="e">
        <f>'Main Meals'!#REF!</f>
        <v>#REF!</v>
      </c>
      <c r="D805" s="312" t="e">
        <f>'Main Meals'!#REF!</f>
        <v>#REF!</v>
      </c>
    </row>
    <row r="806" spans="1:4" ht="15.6">
      <c r="A806" s="312" t="e">
        <f>'Main Meals'!#REF!</f>
        <v>#REF!</v>
      </c>
      <c r="B806" s="312" t="e">
        <f>'Main Meals'!#REF!</f>
        <v>#REF!</v>
      </c>
      <c r="C806" s="312" t="e">
        <f>'Main Meals'!#REF!</f>
        <v>#REF!</v>
      </c>
      <c r="D806" s="312" t="e">
        <f>'Main Meals'!#REF!</f>
        <v>#REF!</v>
      </c>
    </row>
    <row r="807" spans="1:4" ht="15.6">
      <c r="A807" s="312" t="e">
        <f>'Main Meals'!#REF!</f>
        <v>#REF!</v>
      </c>
      <c r="B807" s="312" t="e">
        <f>'Main Meals'!#REF!</f>
        <v>#REF!</v>
      </c>
      <c r="C807" s="312" t="e">
        <f>'Main Meals'!#REF!</f>
        <v>#REF!</v>
      </c>
      <c r="D807" s="312" t="e">
        <f>'Main Meals'!#REF!</f>
        <v>#REF!</v>
      </c>
    </row>
    <row r="808" spans="1:4" ht="15.6">
      <c r="A808" s="312" t="e">
        <f>'Main Meals'!#REF!</f>
        <v>#REF!</v>
      </c>
      <c r="B808" s="312" t="e">
        <f>'Main Meals'!#REF!</f>
        <v>#REF!</v>
      </c>
      <c r="C808" s="312" t="e">
        <f>'Main Meals'!#REF!</f>
        <v>#REF!</v>
      </c>
      <c r="D808" s="312" t="e">
        <f>'Main Meals'!#REF!</f>
        <v>#REF!</v>
      </c>
    </row>
    <row r="809" spans="1:4" ht="15.6">
      <c r="A809" s="312" t="e">
        <f>'Main Meals'!#REF!</f>
        <v>#REF!</v>
      </c>
      <c r="B809" s="312" t="e">
        <f>'Main Meals'!#REF!</f>
        <v>#REF!</v>
      </c>
      <c r="C809" s="312" t="e">
        <f>'Main Meals'!#REF!</f>
        <v>#REF!</v>
      </c>
      <c r="D809" s="312" t="e">
        <f>'Main Meals'!#REF!</f>
        <v>#REF!</v>
      </c>
    </row>
    <row r="810" spans="1:4" ht="15.6">
      <c r="A810" s="312" t="e">
        <f>'Main Meals'!#REF!</f>
        <v>#REF!</v>
      </c>
      <c r="B810" s="312" t="e">
        <f>'Main Meals'!#REF!</f>
        <v>#REF!</v>
      </c>
      <c r="C810" s="312" t="e">
        <f>'Main Meals'!#REF!</f>
        <v>#REF!</v>
      </c>
      <c r="D810" s="312" t="e">
        <f>'Main Meals'!#REF!</f>
        <v>#REF!</v>
      </c>
    </row>
    <row r="811" spans="1:4" ht="15.6">
      <c r="A811" s="312" t="e">
        <f>'Main Meals'!#REF!</f>
        <v>#REF!</v>
      </c>
      <c r="B811" s="312" t="e">
        <f>'Main Meals'!#REF!</f>
        <v>#REF!</v>
      </c>
      <c r="C811" s="312" t="e">
        <f>'Main Meals'!#REF!</f>
        <v>#REF!</v>
      </c>
      <c r="D811" s="312" t="e">
        <f>'Main Meals'!#REF!</f>
        <v>#REF!</v>
      </c>
    </row>
    <row r="812" spans="1:4" ht="15.6">
      <c r="A812" s="312" t="e">
        <f>'Main Meals'!#REF!</f>
        <v>#REF!</v>
      </c>
      <c r="B812" s="312" t="e">
        <f>'Main Meals'!#REF!</f>
        <v>#REF!</v>
      </c>
      <c r="C812" s="312" t="e">
        <f>'Main Meals'!#REF!</f>
        <v>#REF!</v>
      </c>
      <c r="D812" s="312" t="e">
        <f>'Main Meals'!#REF!</f>
        <v>#REF!</v>
      </c>
    </row>
    <row r="813" spans="1:4" ht="15.6">
      <c r="A813" s="312" t="e">
        <f>'Main Meals'!#REF!</f>
        <v>#REF!</v>
      </c>
      <c r="B813" s="312" t="e">
        <f>'Main Meals'!#REF!</f>
        <v>#REF!</v>
      </c>
      <c r="C813" s="312" t="e">
        <f>'Main Meals'!#REF!</f>
        <v>#REF!</v>
      </c>
      <c r="D813" s="312" t="e">
        <f>'Main Meals'!#REF!</f>
        <v>#REF!</v>
      </c>
    </row>
    <row r="814" spans="1:4" ht="15.6">
      <c r="A814" s="312" t="e">
        <f>'Main Meals'!#REF!</f>
        <v>#REF!</v>
      </c>
      <c r="B814" s="312" t="e">
        <f>'Main Meals'!#REF!</f>
        <v>#REF!</v>
      </c>
      <c r="C814" s="312" t="e">
        <f>'Main Meals'!#REF!</f>
        <v>#REF!</v>
      </c>
      <c r="D814" s="312" t="e">
        <f>'Main Meals'!#REF!</f>
        <v>#REF!</v>
      </c>
    </row>
    <row r="815" spans="1:4" ht="15.6">
      <c r="A815" s="312" t="e">
        <f>'Main Meals'!#REF!</f>
        <v>#REF!</v>
      </c>
      <c r="B815" s="312" t="e">
        <f>'Main Meals'!#REF!</f>
        <v>#REF!</v>
      </c>
      <c r="C815" s="312" t="e">
        <f>'Main Meals'!#REF!</f>
        <v>#REF!</v>
      </c>
      <c r="D815" s="312" t="e">
        <f>'Main Meals'!#REF!</f>
        <v>#REF!</v>
      </c>
    </row>
    <row r="816" spans="1:4" ht="15.6">
      <c r="A816" s="312" t="e">
        <f>'Main Meals'!#REF!</f>
        <v>#REF!</v>
      </c>
      <c r="B816" s="312" t="e">
        <f>'Main Meals'!#REF!</f>
        <v>#REF!</v>
      </c>
      <c r="C816" s="312" t="e">
        <f>'Main Meals'!#REF!</f>
        <v>#REF!</v>
      </c>
      <c r="D816" s="312" t="e">
        <f>'Main Meals'!#REF!</f>
        <v>#REF!</v>
      </c>
    </row>
    <row r="817" spans="1:4" ht="15.6">
      <c r="A817" s="312" t="e">
        <f>'Main Meals'!#REF!</f>
        <v>#REF!</v>
      </c>
      <c r="B817" s="312" t="e">
        <f>'Main Meals'!#REF!</f>
        <v>#REF!</v>
      </c>
      <c r="C817" s="312" t="e">
        <f>'Main Meals'!#REF!</f>
        <v>#REF!</v>
      </c>
      <c r="D817" s="312" t="e">
        <f>'Main Meals'!#REF!</f>
        <v>#REF!</v>
      </c>
    </row>
    <row r="818" spans="1:4" ht="15.6">
      <c r="A818" s="312" t="e">
        <f>'Main Meals'!#REF!</f>
        <v>#REF!</v>
      </c>
      <c r="B818" s="312" t="e">
        <f>'Main Meals'!#REF!</f>
        <v>#REF!</v>
      </c>
      <c r="C818" s="312" t="e">
        <f>'Main Meals'!#REF!</f>
        <v>#REF!</v>
      </c>
      <c r="D818" s="312" t="e">
        <f>'Main Meals'!#REF!</f>
        <v>#REF!</v>
      </c>
    </row>
    <row r="819" spans="1:4" ht="15.6">
      <c r="A819" s="312" t="e">
        <f>'Main Meals'!#REF!</f>
        <v>#REF!</v>
      </c>
      <c r="B819" s="312" t="e">
        <f>'Main Meals'!#REF!</f>
        <v>#REF!</v>
      </c>
      <c r="C819" s="312" t="e">
        <f>'Main Meals'!#REF!</f>
        <v>#REF!</v>
      </c>
      <c r="D819" s="312" t="e">
        <f>'Main Meals'!#REF!</f>
        <v>#REF!</v>
      </c>
    </row>
    <row r="820" spans="1:4" ht="15.6">
      <c r="A820" s="312" t="e">
        <f>'Main Meals'!#REF!</f>
        <v>#REF!</v>
      </c>
      <c r="B820" s="312" t="e">
        <f>'Main Meals'!#REF!</f>
        <v>#REF!</v>
      </c>
      <c r="C820" s="312" t="e">
        <f>'Main Meals'!#REF!</f>
        <v>#REF!</v>
      </c>
      <c r="D820" s="312" t="e">
        <f>'Main Meals'!#REF!</f>
        <v>#REF!</v>
      </c>
    </row>
    <row r="821" spans="1:4" ht="15.6">
      <c r="A821" s="312" t="e">
        <f>'Main Meals'!#REF!</f>
        <v>#REF!</v>
      </c>
      <c r="B821" s="312" t="e">
        <f>'Main Meals'!#REF!</f>
        <v>#REF!</v>
      </c>
      <c r="C821" s="312" t="e">
        <f>'Main Meals'!#REF!</f>
        <v>#REF!</v>
      </c>
      <c r="D821" s="312" t="e">
        <f>'Main Meals'!#REF!</f>
        <v>#REF!</v>
      </c>
    </row>
    <row r="822" spans="1:4" ht="15.6">
      <c r="A822" s="312" t="e">
        <f>'Main Meals'!#REF!</f>
        <v>#REF!</v>
      </c>
      <c r="B822" s="312" t="e">
        <f>'Main Meals'!#REF!</f>
        <v>#REF!</v>
      </c>
      <c r="C822" s="312" t="e">
        <f>'Main Meals'!#REF!</f>
        <v>#REF!</v>
      </c>
      <c r="D822" s="312" t="e">
        <f>'Main Meals'!#REF!</f>
        <v>#REF!</v>
      </c>
    </row>
    <row r="823" spans="1:4" ht="15.6">
      <c r="A823" s="312" t="e">
        <f>'Main Meals'!#REF!</f>
        <v>#REF!</v>
      </c>
      <c r="B823" s="312" t="e">
        <f>'Main Meals'!#REF!</f>
        <v>#REF!</v>
      </c>
      <c r="C823" s="312" t="e">
        <f>'Main Meals'!#REF!</f>
        <v>#REF!</v>
      </c>
      <c r="D823" s="312" t="e">
        <f>'Main Meals'!#REF!</f>
        <v>#REF!</v>
      </c>
    </row>
    <row r="824" spans="1:4" ht="15.6">
      <c r="A824" s="312" t="e">
        <f>'Main Meals'!#REF!</f>
        <v>#REF!</v>
      </c>
      <c r="B824" s="312" t="e">
        <f>'Main Meals'!#REF!</f>
        <v>#REF!</v>
      </c>
      <c r="C824" s="312" t="e">
        <f>'Main Meals'!#REF!</f>
        <v>#REF!</v>
      </c>
      <c r="D824" s="312" t="e">
        <f>'Main Meals'!#REF!</f>
        <v>#REF!</v>
      </c>
    </row>
    <row r="825" spans="1:4" ht="15.6">
      <c r="A825" s="312" t="e">
        <f>'Main Meals'!#REF!</f>
        <v>#REF!</v>
      </c>
      <c r="B825" s="312" t="e">
        <f>'Main Meals'!#REF!</f>
        <v>#REF!</v>
      </c>
      <c r="C825" s="312" t="e">
        <f>'Main Meals'!#REF!</f>
        <v>#REF!</v>
      </c>
      <c r="D825" s="312" t="e">
        <f>'Main Meals'!#REF!</f>
        <v>#REF!</v>
      </c>
    </row>
    <row r="826" spans="1:4" ht="15.6">
      <c r="A826" s="312" t="e">
        <f>'Main Meals'!#REF!</f>
        <v>#REF!</v>
      </c>
      <c r="B826" s="312" t="e">
        <f>'Main Meals'!#REF!</f>
        <v>#REF!</v>
      </c>
      <c r="C826" s="312" t="e">
        <f>'Main Meals'!#REF!</f>
        <v>#REF!</v>
      </c>
      <c r="D826" s="312" t="e">
        <f>'Main Meals'!#REF!</f>
        <v>#REF!</v>
      </c>
    </row>
    <row r="827" spans="1:4" ht="15.6">
      <c r="A827" s="312" t="e">
        <f>'Main Meals'!#REF!</f>
        <v>#REF!</v>
      </c>
      <c r="B827" s="312" t="e">
        <f>'Main Meals'!#REF!</f>
        <v>#REF!</v>
      </c>
      <c r="C827" s="312" t="e">
        <f>'Main Meals'!#REF!</f>
        <v>#REF!</v>
      </c>
      <c r="D827" s="312" t="e">
        <f>'Main Meals'!#REF!</f>
        <v>#REF!</v>
      </c>
    </row>
    <row r="828" spans="1:4" ht="15.6">
      <c r="A828" s="312" t="e">
        <f>'Main Meals'!#REF!</f>
        <v>#REF!</v>
      </c>
      <c r="B828" s="312" t="e">
        <f>'Main Meals'!#REF!</f>
        <v>#REF!</v>
      </c>
      <c r="C828" s="312" t="e">
        <f>'Main Meals'!#REF!</f>
        <v>#REF!</v>
      </c>
      <c r="D828" s="312" t="e">
        <f>'Main Meals'!#REF!</f>
        <v>#REF!</v>
      </c>
    </row>
    <row r="829" spans="1:4" ht="15.6">
      <c r="A829" s="312" t="e">
        <f>'Main Meals'!#REF!</f>
        <v>#REF!</v>
      </c>
      <c r="B829" s="312" t="e">
        <f>'Main Meals'!#REF!</f>
        <v>#REF!</v>
      </c>
      <c r="C829" s="312" t="e">
        <f>'Main Meals'!#REF!</f>
        <v>#REF!</v>
      </c>
      <c r="D829" s="312" t="e">
        <f>'Main Meals'!#REF!</f>
        <v>#REF!</v>
      </c>
    </row>
    <row r="830" spans="1:4" ht="15.6">
      <c r="A830" s="312" t="e">
        <f>'Main Meals'!#REF!</f>
        <v>#REF!</v>
      </c>
      <c r="B830" s="312" t="e">
        <f>'Main Meals'!#REF!</f>
        <v>#REF!</v>
      </c>
      <c r="C830" s="312" t="e">
        <f>'Main Meals'!#REF!</f>
        <v>#REF!</v>
      </c>
      <c r="D830" s="312" t="e">
        <f>'Main Meals'!#REF!</f>
        <v>#REF!</v>
      </c>
    </row>
    <row r="831" spans="1:4" ht="15.6">
      <c r="A831" s="312" t="e">
        <f>'Main Meals'!#REF!</f>
        <v>#REF!</v>
      </c>
      <c r="B831" s="312" t="e">
        <f>'Main Meals'!#REF!</f>
        <v>#REF!</v>
      </c>
      <c r="C831" s="312" t="e">
        <f>'Main Meals'!#REF!</f>
        <v>#REF!</v>
      </c>
      <c r="D831" s="312" t="e">
        <f>'Main Meals'!#REF!</f>
        <v>#REF!</v>
      </c>
    </row>
    <row r="832" spans="1:4" ht="15.6">
      <c r="A832" s="312" t="e">
        <f>'Main Meals'!#REF!</f>
        <v>#REF!</v>
      </c>
      <c r="B832" s="312" t="e">
        <f>'Main Meals'!#REF!</f>
        <v>#REF!</v>
      </c>
      <c r="C832" s="312" t="e">
        <f>'Main Meals'!#REF!</f>
        <v>#REF!</v>
      </c>
      <c r="D832" s="312" t="e">
        <f>'Main Meals'!#REF!</f>
        <v>#REF!</v>
      </c>
    </row>
    <row r="833" spans="1:4" ht="15.6">
      <c r="A833" s="312" t="e">
        <f>'Main Meals'!#REF!</f>
        <v>#REF!</v>
      </c>
      <c r="B833" s="312" t="e">
        <f>'Main Meals'!#REF!</f>
        <v>#REF!</v>
      </c>
      <c r="C833" s="312" t="e">
        <f>'Main Meals'!#REF!</f>
        <v>#REF!</v>
      </c>
      <c r="D833" s="312" t="e">
        <f>'Main Meals'!#REF!</f>
        <v>#REF!</v>
      </c>
    </row>
    <row r="834" spans="1:4" ht="15.6">
      <c r="A834" s="312" t="e">
        <f>'Main Meals'!#REF!</f>
        <v>#REF!</v>
      </c>
      <c r="B834" s="312" t="e">
        <f>'Main Meals'!#REF!</f>
        <v>#REF!</v>
      </c>
      <c r="C834" s="312" t="e">
        <f>'Main Meals'!#REF!</f>
        <v>#REF!</v>
      </c>
      <c r="D834" s="312" t="e">
        <f>'Main Meals'!#REF!</f>
        <v>#REF!</v>
      </c>
    </row>
    <row r="835" spans="1:4" ht="15.6">
      <c r="A835" s="312" t="e">
        <f>'Main Meals'!#REF!</f>
        <v>#REF!</v>
      </c>
      <c r="B835" s="312" t="e">
        <f>'Main Meals'!#REF!</f>
        <v>#REF!</v>
      </c>
      <c r="C835" s="312" t="e">
        <f>'Main Meals'!#REF!</f>
        <v>#REF!</v>
      </c>
      <c r="D835" s="312" t="e">
        <f>'Main Meals'!#REF!</f>
        <v>#REF!</v>
      </c>
    </row>
    <row r="836" spans="1:4" ht="15.6">
      <c r="A836" s="312" t="e">
        <f>'Main Meals'!#REF!</f>
        <v>#REF!</v>
      </c>
      <c r="B836" s="312" t="e">
        <f>'Main Meals'!#REF!</f>
        <v>#REF!</v>
      </c>
      <c r="C836" s="312" t="e">
        <f>'Main Meals'!#REF!</f>
        <v>#REF!</v>
      </c>
      <c r="D836" s="312" t="e">
        <f>'Main Meals'!#REF!</f>
        <v>#REF!</v>
      </c>
    </row>
    <row r="837" spans="1:4" ht="15.6">
      <c r="A837" s="312" t="e">
        <f>'Main Meals'!#REF!</f>
        <v>#REF!</v>
      </c>
      <c r="B837" s="312" t="e">
        <f>'Main Meals'!#REF!</f>
        <v>#REF!</v>
      </c>
      <c r="C837" s="312" t="e">
        <f>'Main Meals'!#REF!</f>
        <v>#REF!</v>
      </c>
      <c r="D837" s="312" t="e">
        <f>'Main Meals'!#REF!</f>
        <v>#REF!</v>
      </c>
    </row>
    <row r="838" spans="1:4" ht="15.6">
      <c r="A838" s="312" t="e">
        <f>'Main Meals'!#REF!</f>
        <v>#REF!</v>
      </c>
      <c r="B838" s="312" t="e">
        <f>'Main Meals'!#REF!</f>
        <v>#REF!</v>
      </c>
      <c r="C838" s="312" t="e">
        <f>'Main Meals'!#REF!</f>
        <v>#REF!</v>
      </c>
      <c r="D838" s="312" t="e">
        <f>'Main Meals'!#REF!</f>
        <v>#REF!</v>
      </c>
    </row>
    <row r="839" spans="1:4" ht="15.6">
      <c r="A839" s="312" t="e">
        <f>'Main Meals'!#REF!</f>
        <v>#REF!</v>
      </c>
      <c r="B839" s="312" t="e">
        <f>'Main Meals'!#REF!</f>
        <v>#REF!</v>
      </c>
      <c r="C839" s="312" t="e">
        <f>'Main Meals'!#REF!</f>
        <v>#REF!</v>
      </c>
      <c r="D839" s="312" t="e">
        <f>'Main Meals'!#REF!</f>
        <v>#REF!</v>
      </c>
    </row>
    <row r="840" spans="1:4" ht="15.6">
      <c r="A840" s="312" t="e">
        <f>'Main Meals'!#REF!</f>
        <v>#REF!</v>
      </c>
      <c r="B840" s="312" t="e">
        <f>'Main Meals'!#REF!</f>
        <v>#REF!</v>
      </c>
      <c r="C840" s="312" t="e">
        <f>'Main Meals'!#REF!</f>
        <v>#REF!</v>
      </c>
      <c r="D840" s="312" t="e">
        <f>'Main Meals'!#REF!</f>
        <v>#REF!</v>
      </c>
    </row>
    <row r="841" spans="1:4" ht="15.6">
      <c r="A841" s="312" t="e">
        <f>'Main Meals'!#REF!</f>
        <v>#REF!</v>
      </c>
      <c r="B841" s="312" t="e">
        <f>'Main Meals'!#REF!</f>
        <v>#REF!</v>
      </c>
      <c r="C841" s="312" t="e">
        <f>'Main Meals'!#REF!</f>
        <v>#REF!</v>
      </c>
      <c r="D841" s="312" t="e">
        <f>'Main Meals'!#REF!</f>
        <v>#REF!</v>
      </c>
    </row>
    <row r="842" spans="1:4" ht="15.6">
      <c r="A842" s="312" t="e">
        <f>'Main Meals'!#REF!</f>
        <v>#REF!</v>
      </c>
      <c r="B842" s="312" t="e">
        <f>'Main Meals'!#REF!</f>
        <v>#REF!</v>
      </c>
      <c r="C842" s="312" t="e">
        <f>'Main Meals'!#REF!</f>
        <v>#REF!</v>
      </c>
      <c r="D842" s="312" t="e">
        <f>'Main Meals'!#REF!</f>
        <v>#REF!</v>
      </c>
    </row>
    <row r="843" spans="1:4" ht="15.6">
      <c r="A843" s="312" t="e">
        <f>'Main Meals'!#REF!</f>
        <v>#REF!</v>
      </c>
      <c r="B843" s="312" t="e">
        <f>'Main Meals'!#REF!</f>
        <v>#REF!</v>
      </c>
      <c r="C843" s="312" t="e">
        <f>'Main Meals'!#REF!</f>
        <v>#REF!</v>
      </c>
      <c r="D843" s="312" t="e">
        <f>'Main Meals'!#REF!</f>
        <v>#REF!</v>
      </c>
    </row>
    <row r="844" spans="1:4" ht="15.6">
      <c r="A844" s="312" t="e">
        <f>'Main Meals'!#REF!</f>
        <v>#REF!</v>
      </c>
      <c r="B844" s="312" t="e">
        <f>'Main Meals'!#REF!</f>
        <v>#REF!</v>
      </c>
      <c r="C844" s="312" t="e">
        <f>'Main Meals'!#REF!</f>
        <v>#REF!</v>
      </c>
      <c r="D844" s="312" t="e">
        <f>'Main Meals'!#REF!</f>
        <v>#REF!</v>
      </c>
    </row>
    <row r="845" spans="1:4" ht="15.6">
      <c r="A845" s="312" t="e">
        <f>'Main Meals'!#REF!</f>
        <v>#REF!</v>
      </c>
      <c r="B845" s="312" t="e">
        <f>'Main Meals'!#REF!</f>
        <v>#REF!</v>
      </c>
      <c r="C845" s="312" t="e">
        <f>'Main Meals'!#REF!</f>
        <v>#REF!</v>
      </c>
      <c r="D845" s="312" t="e">
        <f>'Main Meals'!#REF!</f>
        <v>#REF!</v>
      </c>
    </row>
    <row r="846" spans="1:4" ht="15.6">
      <c r="A846" s="312" t="e">
        <f>'Main Meals'!#REF!</f>
        <v>#REF!</v>
      </c>
      <c r="B846" s="312" t="e">
        <f>'Main Meals'!#REF!</f>
        <v>#REF!</v>
      </c>
      <c r="C846" s="312" t="e">
        <f>'Main Meals'!#REF!</f>
        <v>#REF!</v>
      </c>
      <c r="D846" s="312" t="e">
        <f>'Main Meals'!#REF!</f>
        <v>#REF!</v>
      </c>
    </row>
    <row r="847" spans="1:4" ht="15.6">
      <c r="A847" s="312" t="e">
        <f>'Main Meals'!#REF!</f>
        <v>#REF!</v>
      </c>
      <c r="B847" s="312" t="e">
        <f>'Main Meals'!#REF!</f>
        <v>#REF!</v>
      </c>
      <c r="C847" s="312" t="e">
        <f>'Main Meals'!#REF!</f>
        <v>#REF!</v>
      </c>
      <c r="D847" s="312" t="e">
        <f>'Main Meals'!#REF!</f>
        <v>#REF!</v>
      </c>
    </row>
    <row r="848" spans="1:4" ht="15.6">
      <c r="A848" s="312" t="e">
        <f>'Main Meals'!#REF!</f>
        <v>#REF!</v>
      </c>
      <c r="B848" s="312" t="e">
        <f>'Main Meals'!#REF!</f>
        <v>#REF!</v>
      </c>
      <c r="C848" s="312" t="e">
        <f>'Main Meals'!#REF!</f>
        <v>#REF!</v>
      </c>
      <c r="D848" s="312" t="e">
        <f>'Main Meals'!#REF!</f>
        <v>#REF!</v>
      </c>
    </row>
    <row r="849" spans="1:4" ht="15.6">
      <c r="A849" s="312" t="e">
        <f>'Main Meals'!#REF!</f>
        <v>#REF!</v>
      </c>
      <c r="B849" s="312" t="e">
        <f>'Main Meals'!#REF!</f>
        <v>#REF!</v>
      </c>
      <c r="C849" s="312" t="e">
        <f>'Main Meals'!#REF!</f>
        <v>#REF!</v>
      </c>
      <c r="D849" s="312" t="e">
        <f>'Main Meals'!#REF!</f>
        <v>#REF!</v>
      </c>
    </row>
    <row r="850" spans="1:4" ht="15.6">
      <c r="A850" s="312" t="e">
        <f>'Main Meals'!#REF!</f>
        <v>#REF!</v>
      </c>
      <c r="B850" s="312" t="e">
        <f>'Main Meals'!#REF!</f>
        <v>#REF!</v>
      </c>
      <c r="C850" s="312" t="e">
        <f>'Main Meals'!#REF!</f>
        <v>#REF!</v>
      </c>
      <c r="D850" s="312" t="e">
        <f>'Main Meals'!#REF!</f>
        <v>#REF!</v>
      </c>
    </row>
    <row r="851" spans="1:4" ht="15.6">
      <c r="A851" s="312" t="e">
        <f>'Main Meals'!#REF!</f>
        <v>#REF!</v>
      </c>
      <c r="B851" s="312" t="e">
        <f>'Main Meals'!#REF!</f>
        <v>#REF!</v>
      </c>
      <c r="C851" s="312" t="e">
        <f>'Main Meals'!#REF!</f>
        <v>#REF!</v>
      </c>
      <c r="D851" s="312" t="e">
        <f>'Main Meals'!#REF!</f>
        <v>#REF!</v>
      </c>
    </row>
    <row r="852" spans="1:4" ht="15.6">
      <c r="A852" s="312" t="e">
        <f>'Main Meals'!#REF!</f>
        <v>#REF!</v>
      </c>
      <c r="B852" s="312" t="e">
        <f>'Main Meals'!#REF!</f>
        <v>#REF!</v>
      </c>
      <c r="C852" s="312" t="e">
        <f>'Main Meals'!#REF!</f>
        <v>#REF!</v>
      </c>
      <c r="D852" s="312" t="e">
        <f>'Main Meals'!#REF!</f>
        <v>#REF!</v>
      </c>
    </row>
    <row r="853" spans="1:4" ht="15.6">
      <c r="A853" s="312" t="e">
        <f>'Main Meals'!#REF!</f>
        <v>#REF!</v>
      </c>
      <c r="B853" s="312" t="e">
        <f>'Main Meals'!#REF!</f>
        <v>#REF!</v>
      </c>
      <c r="C853" s="312" t="e">
        <f>'Main Meals'!#REF!</f>
        <v>#REF!</v>
      </c>
      <c r="D853" s="312" t="e">
        <f>'Main Meals'!#REF!</f>
        <v>#REF!</v>
      </c>
    </row>
    <row r="854" spans="1:4" ht="15.6">
      <c r="A854" s="312" t="e">
        <f>'Main Meals'!#REF!</f>
        <v>#REF!</v>
      </c>
      <c r="B854" s="312" t="e">
        <f>'Main Meals'!#REF!</f>
        <v>#REF!</v>
      </c>
      <c r="C854" s="312" t="e">
        <f>'Main Meals'!#REF!</f>
        <v>#REF!</v>
      </c>
      <c r="D854" s="312" t="e">
        <f>'Main Meals'!#REF!</f>
        <v>#REF!</v>
      </c>
    </row>
    <row r="855" spans="1:4" ht="15.6">
      <c r="A855" s="312" t="e">
        <f>'Main Meals'!#REF!</f>
        <v>#REF!</v>
      </c>
      <c r="B855" s="312" t="e">
        <f>'Main Meals'!#REF!</f>
        <v>#REF!</v>
      </c>
      <c r="C855" s="312" t="e">
        <f>'Main Meals'!#REF!</f>
        <v>#REF!</v>
      </c>
      <c r="D855" s="312" t="e">
        <f>'Main Meals'!#REF!</f>
        <v>#REF!</v>
      </c>
    </row>
    <row r="856" spans="1:4" ht="15.6">
      <c r="A856" s="312" t="e">
        <f>'Main Meals'!#REF!</f>
        <v>#REF!</v>
      </c>
      <c r="B856" s="312" t="e">
        <f>'Main Meals'!#REF!</f>
        <v>#REF!</v>
      </c>
      <c r="C856" s="312" t="e">
        <f>'Main Meals'!#REF!</f>
        <v>#REF!</v>
      </c>
      <c r="D856" s="312" t="e">
        <f>'Main Meals'!#REF!</f>
        <v>#REF!</v>
      </c>
    </row>
    <row r="857" spans="1:4" ht="15.6">
      <c r="A857" s="312" t="e">
        <f>'Main Meals'!#REF!</f>
        <v>#REF!</v>
      </c>
      <c r="B857" s="312" t="e">
        <f>'Main Meals'!#REF!</f>
        <v>#REF!</v>
      </c>
      <c r="C857" s="312" t="e">
        <f>'Main Meals'!#REF!</f>
        <v>#REF!</v>
      </c>
      <c r="D857" s="312" t="e">
        <f>'Main Meals'!#REF!</f>
        <v>#REF!</v>
      </c>
    </row>
    <row r="858" spans="1:4" ht="15.6">
      <c r="A858" s="312" t="e">
        <f>'Main Meals'!#REF!</f>
        <v>#REF!</v>
      </c>
      <c r="B858" s="312" t="e">
        <f>'Main Meals'!#REF!</f>
        <v>#REF!</v>
      </c>
      <c r="C858" s="312" t="e">
        <f>'Main Meals'!#REF!</f>
        <v>#REF!</v>
      </c>
      <c r="D858" s="312" t="e">
        <f>'Main Meals'!#REF!</f>
        <v>#REF!</v>
      </c>
    </row>
    <row r="859" spans="1:4" ht="15.6">
      <c r="A859" s="312" t="e">
        <f>'Main Meals'!#REF!</f>
        <v>#REF!</v>
      </c>
      <c r="B859" s="312" t="e">
        <f>'Main Meals'!#REF!</f>
        <v>#REF!</v>
      </c>
      <c r="C859" s="312" t="e">
        <f>'Main Meals'!#REF!</f>
        <v>#REF!</v>
      </c>
      <c r="D859" s="312" t="e">
        <f>'Main Meals'!#REF!</f>
        <v>#REF!</v>
      </c>
    </row>
    <row r="860" spans="1:4" ht="15.6">
      <c r="A860" s="312" t="e">
        <f>'Main Meals'!#REF!</f>
        <v>#REF!</v>
      </c>
      <c r="B860" s="312" t="e">
        <f>'Main Meals'!#REF!</f>
        <v>#REF!</v>
      </c>
      <c r="C860" s="312" t="e">
        <f>'Main Meals'!#REF!</f>
        <v>#REF!</v>
      </c>
      <c r="D860" s="312" t="e">
        <f>'Main Meals'!#REF!</f>
        <v>#REF!</v>
      </c>
    </row>
    <row r="861" spans="1:4" ht="15.6">
      <c r="A861" s="312" t="e">
        <f>'Main Meals'!#REF!</f>
        <v>#REF!</v>
      </c>
      <c r="B861" s="312" t="e">
        <f>'Main Meals'!#REF!</f>
        <v>#REF!</v>
      </c>
      <c r="C861" s="312" t="e">
        <f>'Main Meals'!#REF!</f>
        <v>#REF!</v>
      </c>
      <c r="D861" s="312" t="e">
        <f>'Main Meals'!#REF!</f>
        <v>#REF!</v>
      </c>
    </row>
    <row r="862" spans="1:4" ht="15.6">
      <c r="A862" s="312" t="e">
        <f>'Main Meals'!#REF!</f>
        <v>#REF!</v>
      </c>
      <c r="B862" s="312" t="e">
        <f>'Main Meals'!#REF!</f>
        <v>#REF!</v>
      </c>
      <c r="C862" s="312" t="e">
        <f>'Main Meals'!#REF!</f>
        <v>#REF!</v>
      </c>
      <c r="D862" s="312" t="e">
        <f>'Main Meals'!#REF!</f>
        <v>#REF!</v>
      </c>
    </row>
    <row r="863" spans="1:4" ht="15.6">
      <c r="A863" s="312" t="e">
        <f>'Main Meals'!#REF!</f>
        <v>#REF!</v>
      </c>
      <c r="B863" s="312" t="e">
        <f>'Main Meals'!#REF!</f>
        <v>#REF!</v>
      </c>
      <c r="C863" s="312" t="e">
        <f>'Main Meals'!#REF!</f>
        <v>#REF!</v>
      </c>
      <c r="D863" s="312" t="e">
        <f>'Main Meals'!#REF!</f>
        <v>#REF!</v>
      </c>
    </row>
    <row r="864" spans="1:4" ht="15.6">
      <c r="A864" s="312" t="e">
        <f>'Main Meals'!#REF!</f>
        <v>#REF!</v>
      </c>
      <c r="B864" s="312" t="e">
        <f>'Main Meals'!#REF!</f>
        <v>#REF!</v>
      </c>
      <c r="C864" s="312" t="e">
        <f>'Main Meals'!#REF!</f>
        <v>#REF!</v>
      </c>
      <c r="D864" s="312" t="e">
        <f>'Main Meals'!#REF!</f>
        <v>#REF!</v>
      </c>
    </row>
    <row r="865" spans="1:4" ht="15.6">
      <c r="A865" s="312" t="e">
        <f>'Main Meals'!#REF!</f>
        <v>#REF!</v>
      </c>
      <c r="B865" s="312" t="e">
        <f>'Main Meals'!#REF!</f>
        <v>#REF!</v>
      </c>
      <c r="C865" s="312" t="e">
        <f>'Main Meals'!#REF!</f>
        <v>#REF!</v>
      </c>
      <c r="D865" s="312" t="e">
        <f>'Main Meals'!#REF!</f>
        <v>#REF!</v>
      </c>
    </row>
    <row r="866" spans="1:4" ht="15.6">
      <c r="A866" s="312" t="e">
        <f>'Main Meals'!#REF!</f>
        <v>#REF!</v>
      </c>
      <c r="B866" s="312" t="e">
        <f>'Main Meals'!#REF!</f>
        <v>#REF!</v>
      </c>
      <c r="C866" s="312" t="e">
        <f>'Main Meals'!#REF!</f>
        <v>#REF!</v>
      </c>
      <c r="D866" s="312" t="e">
        <f>'Main Meals'!#REF!</f>
        <v>#REF!</v>
      </c>
    </row>
    <row r="867" spans="1:4" ht="15.6">
      <c r="A867" s="312" t="e">
        <f>'Main Meals'!#REF!</f>
        <v>#REF!</v>
      </c>
      <c r="B867" s="312" t="e">
        <f>'Main Meals'!#REF!</f>
        <v>#REF!</v>
      </c>
      <c r="C867" s="312" t="e">
        <f>'Main Meals'!#REF!</f>
        <v>#REF!</v>
      </c>
      <c r="D867" s="312" t="e">
        <f>'Main Meals'!#REF!</f>
        <v>#REF!</v>
      </c>
    </row>
    <row r="868" spans="1:4" ht="15.6">
      <c r="A868" s="312" t="e">
        <f>'Main Meals'!#REF!</f>
        <v>#REF!</v>
      </c>
      <c r="B868" s="312" t="e">
        <f>'Main Meals'!#REF!</f>
        <v>#REF!</v>
      </c>
      <c r="C868" s="312" t="e">
        <f>'Main Meals'!#REF!</f>
        <v>#REF!</v>
      </c>
      <c r="D868" s="312" t="e">
        <f>'Main Meals'!#REF!</f>
        <v>#REF!</v>
      </c>
    </row>
    <row r="869" spans="1:4" ht="15.6">
      <c r="A869" s="312" t="e">
        <f>'Main Meals'!#REF!</f>
        <v>#REF!</v>
      </c>
      <c r="B869" s="312" t="e">
        <f>'Main Meals'!#REF!</f>
        <v>#REF!</v>
      </c>
      <c r="C869" s="312" t="e">
        <f>'Main Meals'!#REF!</f>
        <v>#REF!</v>
      </c>
      <c r="D869" s="312" t="e">
        <f>'Main Meals'!#REF!</f>
        <v>#REF!</v>
      </c>
    </row>
    <row r="870" spans="1:4" ht="15.6">
      <c r="A870" s="312" t="e">
        <f>'Main Meals'!#REF!</f>
        <v>#REF!</v>
      </c>
      <c r="B870" s="312" t="e">
        <f>'Main Meals'!#REF!</f>
        <v>#REF!</v>
      </c>
      <c r="C870" s="312" t="e">
        <f>'Main Meals'!#REF!</f>
        <v>#REF!</v>
      </c>
      <c r="D870" s="312" t="e">
        <f>'Main Meals'!#REF!</f>
        <v>#REF!</v>
      </c>
    </row>
    <row r="871" spans="1:4" ht="15.6">
      <c r="A871" s="312" t="e">
        <f>'Main Meals'!#REF!</f>
        <v>#REF!</v>
      </c>
      <c r="B871" s="312" t="e">
        <f>'Main Meals'!#REF!</f>
        <v>#REF!</v>
      </c>
      <c r="C871" s="312" t="e">
        <f>'Main Meals'!#REF!</f>
        <v>#REF!</v>
      </c>
      <c r="D871" s="312" t="e">
        <f>'Main Meals'!#REF!</f>
        <v>#REF!</v>
      </c>
    </row>
    <row r="872" spans="1:4" ht="15.6">
      <c r="A872" s="312" t="e">
        <f>'Main Meals'!#REF!</f>
        <v>#REF!</v>
      </c>
      <c r="B872" s="312" t="e">
        <f>'Main Meals'!#REF!</f>
        <v>#REF!</v>
      </c>
      <c r="C872" s="312" t="e">
        <f>'Main Meals'!#REF!</f>
        <v>#REF!</v>
      </c>
      <c r="D872" s="312" t="e">
        <f>'Main Meals'!#REF!</f>
        <v>#REF!</v>
      </c>
    </row>
    <row r="873" spans="1:4" ht="15.6">
      <c r="A873" s="312" t="e">
        <f>'Main Meals'!#REF!</f>
        <v>#REF!</v>
      </c>
      <c r="B873" s="312" t="e">
        <f>'Main Meals'!#REF!</f>
        <v>#REF!</v>
      </c>
      <c r="C873" s="312" t="e">
        <f>'Main Meals'!#REF!</f>
        <v>#REF!</v>
      </c>
      <c r="D873" s="312" t="e">
        <f>'Main Meals'!#REF!</f>
        <v>#REF!</v>
      </c>
    </row>
    <row r="874" spans="1:4" ht="15.6">
      <c r="A874" s="312" t="e">
        <f>'Main Meals'!#REF!</f>
        <v>#REF!</v>
      </c>
      <c r="B874" s="312" t="e">
        <f>'Main Meals'!#REF!</f>
        <v>#REF!</v>
      </c>
      <c r="C874" s="312" t="e">
        <f>'Main Meals'!#REF!</f>
        <v>#REF!</v>
      </c>
      <c r="D874" s="312" t="e">
        <f>'Main Meals'!#REF!</f>
        <v>#REF!</v>
      </c>
    </row>
    <row r="875" spans="1:4" ht="15.6">
      <c r="A875" s="312" t="e">
        <f>'Main Meals'!#REF!</f>
        <v>#REF!</v>
      </c>
      <c r="B875" s="312" t="e">
        <f>'Main Meals'!#REF!</f>
        <v>#REF!</v>
      </c>
      <c r="C875" s="312" t="e">
        <f>'Main Meals'!#REF!</f>
        <v>#REF!</v>
      </c>
      <c r="D875" s="312" t="e">
        <f>'Main Meals'!#REF!</f>
        <v>#REF!</v>
      </c>
    </row>
    <row r="876" spans="1:4" ht="15.6">
      <c r="A876" s="312" t="e">
        <f>'Main Meals'!#REF!</f>
        <v>#REF!</v>
      </c>
      <c r="B876" s="312" t="e">
        <f>'Main Meals'!#REF!</f>
        <v>#REF!</v>
      </c>
      <c r="C876" s="312" t="e">
        <f>'Main Meals'!#REF!</f>
        <v>#REF!</v>
      </c>
      <c r="D876" s="312" t="e">
        <f>'Main Meals'!#REF!</f>
        <v>#REF!</v>
      </c>
    </row>
    <row r="877" spans="1:4" ht="15.6">
      <c r="A877" s="312" t="e">
        <f>'Main Meals'!#REF!</f>
        <v>#REF!</v>
      </c>
      <c r="B877" s="312" t="e">
        <f>'Main Meals'!#REF!</f>
        <v>#REF!</v>
      </c>
      <c r="C877" s="312" t="e">
        <f>'Main Meals'!#REF!</f>
        <v>#REF!</v>
      </c>
      <c r="D877" s="312" t="e">
        <f>'Main Meals'!#REF!</f>
        <v>#REF!</v>
      </c>
    </row>
    <row r="878" spans="1:4" ht="15.6">
      <c r="A878" s="312" t="e">
        <f>'Main Meals'!#REF!</f>
        <v>#REF!</v>
      </c>
      <c r="B878" s="312" t="e">
        <f>'Main Meals'!#REF!</f>
        <v>#REF!</v>
      </c>
      <c r="C878" s="312" t="e">
        <f>'Main Meals'!#REF!</f>
        <v>#REF!</v>
      </c>
      <c r="D878" s="312" t="e">
        <f>'Main Meals'!#REF!</f>
        <v>#REF!</v>
      </c>
    </row>
    <row r="879" spans="1:4" ht="15.6">
      <c r="A879" s="312" t="e">
        <f>'Main Meals'!#REF!</f>
        <v>#REF!</v>
      </c>
      <c r="B879" s="312" t="e">
        <f>'Main Meals'!#REF!</f>
        <v>#REF!</v>
      </c>
      <c r="C879" s="312" t="e">
        <f>'Main Meals'!#REF!</f>
        <v>#REF!</v>
      </c>
      <c r="D879" s="312" t="e">
        <f>'Main Meals'!#REF!</f>
        <v>#REF!</v>
      </c>
    </row>
    <row r="880" spans="1:4" ht="15.6">
      <c r="A880" s="312" t="e">
        <f>'Main Meals'!#REF!</f>
        <v>#REF!</v>
      </c>
      <c r="B880" s="312" t="e">
        <f>'Main Meals'!#REF!</f>
        <v>#REF!</v>
      </c>
      <c r="C880" s="312" t="e">
        <f>'Main Meals'!#REF!</f>
        <v>#REF!</v>
      </c>
      <c r="D880" s="312" t="e">
        <f>'Main Meals'!#REF!</f>
        <v>#REF!</v>
      </c>
    </row>
    <row r="881" spans="1:4" ht="15.6">
      <c r="A881" s="312" t="e">
        <f>'Main Meals'!#REF!</f>
        <v>#REF!</v>
      </c>
      <c r="B881" s="312" t="e">
        <f>'Main Meals'!#REF!</f>
        <v>#REF!</v>
      </c>
      <c r="C881" s="312" t="e">
        <f>'Main Meals'!#REF!</f>
        <v>#REF!</v>
      </c>
      <c r="D881" s="312" t="e">
        <f>'Main Meals'!#REF!</f>
        <v>#REF!</v>
      </c>
    </row>
    <row r="882" spans="1:4" ht="15.6">
      <c r="A882" s="312" t="e">
        <f>'Main Meals'!#REF!</f>
        <v>#REF!</v>
      </c>
      <c r="B882" s="312" t="e">
        <f>'Main Meals'!#REF!</f>
        <v>#REF!</v>
      </c>
      <c r="C882" s="312" t="e">
        <f>'Main Meals'!#REF!</f>
        <v>#REF!</v>
      </c>
      <c r="D882" s="312" t="e">
        <f>'Main Meals'!#REF!</f>
        <v>#REF!</v>
      </c>
    </row>
    <row r="883" spans="1:4" ht="15.6">
      <c r="A883" s="312" t="e">
        <f>'Main Meals'!#REF!</f>
        <v>#REF!</v>
      </c>
      <c r="B883" s="312" t="e">
        <f>'Main Meals'!#REF!</f>
        <v>#REF!</v>
      </c>
      <c r="C883" s="312" t="e">
        <f>'Main Meals'!#REF!</f>
        <v>#REF!</v>
      </c>
      <c r="D883" s="312" t="e">
        <f>'Main Meals'!#REF!</f>
        <v>#REF!</v>
      </c>
    </row>
    <row r="884" spans="1:4" ht="15.6">
      <c r="A884" s="312" t="e">
        <f>'Main Meals'!#REF!</f>
        <v>#REF!</v>
      </c>
      <c r="B884" s="312" t="e">
        <f>'Main Meals'!#REF!</f>
        <v>#REF!</v>
      </c>
      <c r="C884" s="312" t="e">
        <f>'Main Meals'!#REF!</f>
        <v>#REF!</v>
      </c>
      <c r="D884" s="312" t="e">
        <f>'Main Meals'!#REF!</f>
        <v>#REF!</v>
      </c>
    </row>
    <row r="885" spans="1:4" ht="15.6">
      <c r="A885" s="312" t="e">
        <f>'Main Meals'!#REF!</f>
        <v>#REF!</v>
      </c>
      <c r="B885" s="312" t="e">
        <f>'Main Meals'!#REF!</f>
        <v>#REF!</v>
      </c>
      <c r="C885" s="312" t="e">
        <f>'Main Meals'!#REF!</f>
        <v>#REF!</v>
      </c>
      <c r="D885" s="312" t="e">
        <f>'Main Meals'!#REF!</f>
        <v>#REF!</v>
      </c>
    </row>
    <row r="886" spans="1:4" ht="15.6">
      <c r="A886" s="312" t="e">
        <f>'Main Meals'!#REF!</f>
        <v>#REF!</v>
      </c>
      <c r="B886" s="312" t="e">
        <f>'Main Meals'!#REF!</f>
        <v>#REF!</v>
      </c>
      <c r="C886" s="312" t="e">
        <f>'Main Meals'!#REF!</f>
        <v>#REF!</v>
      </c>
      <c r="D886" s="312" t="e">
        <f>'Main Meals'!#REF!</f>
        <v>#REF!</v>
      </c>
    </row>
    <row r="887" spans="1:4" ht="15.6">
      <c r="A887" s="312" t="e">
        <f>'Main Meals'!#REF!</f>
        <v>#REF!</v>
      </c>
      <c r="B887" s="312" t="e">
        <f>'Main Meals'!#REF!</f>
        <v>#REF!</v>
      </c>
      <c r="C887" s="312" t="e">
        <f>'Main Meals'!#REF!</f>
        <v>#REF!</v>
      </c>
      <c r="D887" s="312" t="e">
        <f>'Main Meals'!#REF!</f>
        <v>#REF!</v>
      </c>
    </row>
    <row r="888" spans="1:4" ht="15.6">
      <c r="A888" s="312" t="e">
        <f>'Main Meals'!#REF!</f>
        <v>#REF!</v>
      </c>
      <c r="B888" s="312" t="e">
        <f>'Main Meals'!#REF!</f>
        <v>#REF!</v>
      </c>
      <c r="C888" s="312" t="e">
        <f>'Main Meals'!#REF!</f>
        <v>#REF!</v>
      </c>
      <c r="D888" s="312" t="e">
        <f>'Main Meals'!#REF!</f>
        <v>#REF!</v>
      </c>
    </row>
    <row r="889" spans="1:4" ht="15.6">
      <c r="A889" s="312" t="e">
        <f>'Main Meals'!#REF!</f>
        <v>#REF!</v>
      </c>
      <c r="B889" s="312" t="e">
        <f>'Main Meals'!#REF!</f>
        <v>#REF!</v>
      </c>
      <c r="C889" s="312" t="e">
        <f>'Main Meals'!#REF!</f>
        <v>#REF!</v>
      </c>
      <c r="D889" s="312" t="e">
        <f>'Main Meals'!#REF!</f>
        <v>#REF!</v>
      </c>
    </row>
    <row r="890" spans="1:4" ht="15.6">
      <c r="A890" s="312" t="e">
        <f>'Main Meals'!#REF!</f>
        <v>#REF!</v>
      </c>
      <c r="B890" s="312" t="e">
        <f>'Main Meals'!#REF!</f>
        <v>#REF!</v>
      </c>
      <c r="C890" s="312" t="e">
        <f>'Main Meals'!#REF!</f>
        <v>#REF!</v>
      </c>
      <c r="D890" s="312" t="e">
        <f>'Main Meals'!#REF!</f>
        <v>#REF!</v>
      </c>
    </row>
    <row r="891" spans="1:4" ht="15.6">
      <c r="A891" s="312" t="e">
        <f>'Main Meals'!#REF!</f>
        <v>#REF!</v>
      </c>
      <c r="B891" s="312" t="e">
        <f>'Main Meals'!#REF!</f>
        <v>#REF!</v>
      </c>
      <c r="C891" s="312" t="e">
        <f>'Main Meals'!#REF!</f>
        <v>#REF!</v>
      </c>
      <c r="D891" s="312" t="e">
        <f>'Main Meals'!#REF!</f>
        <v>#REF!</v>
      </c>
    </row>
    <row r="892" spans="1:4" ht="15.6">
      <c r="A892" s="312" t="e">
        <f>'Main Meals'!#REF!</f>
        <v>#REF!</v>
      </c>
      <c r="B892" s="312" t="e">
        <f>'Main Meals'!#REF!</f>
        <v>#REF!</v>
      </c>
      <c r="C892" s="312" t="e">
        <f>'Main Meals'!#REF!</f>
        <v>#REF!</v>
      </c>
      <c r="D892" s="312" t="e">
        <f>'Main Meals'!#REF!</f>
        <v>#REF!</v>
      </c>
    </row>
    <row r="893" spans="1:4" ht="15.6">
      <c r="A893" s="312" t="e">
        <f>'Main Meals'!#REF!</f>
        <v>#REF!</v>
      </c>
      <c r="B893" s="312" t="e">
        <f>'Main Meals'!#REF!</f>
        <v>#REF!</v>
      </c>
      <c r="C893" s="312" t="e">
        <f>'Main Meals'!#REF!</f>
        <v>#REF!</v>
      </c>
      <c r="D893" s="312" t="e">
        <f>'Main Meals'!#REF!</f>
        <v>#REF!</v>
      </c>
    </row>
    <row r="894" spans="1:4" ht="15.6">
      <c r="A894" s="312" t="e">
        <f>'Main Meals'!#REF!</f>
        <v>#REF!</v>
      </c>
      <c r="B894" s="312" t="e">
        <f>'Main Meals'!#REF!</f>
        <v>#REF!</v>
      </c>
      <c r="C894" s="312" t="e">
        <f>'Main Meals'!#REF!</f>
        <v>#REF!</v>
      </c>
      <c r="D894" s="312" t="e">
        <f>'Main Meals'!#REF!</f>
        <v>#REF!</v>
      </c>
    </row>
    <row r="895" spans="1:4" ht="15.6">
      <c r="A895" s="312" t="e">
        <f>'Main Meals'!#REF!</f>
        <v>#REF!</v>
      </c>
      <c r="B895" s="312" t="e">
        <f>'Main Meals'!#REF!</f>
        <v>#REF!</v>
      </c>
      <c r="C895" s="312" t="e">
        <f>'Main Meals'!#REF!</f>
        <v>#REF!</v>
      </c>
      <c r="D895" s="312" t="e">
        <f>'Main Meals'!#REF!</f>
        <v>#REF!</v>
      </c>
    </row>
    <row r="896" spans="1:4" ht="15.6">
      <c r="A896" s="312" t="e">
        <f>'Main Meals'!#REF!</f>
        <v>#REF!</v>
      </c>
      <c r="B896" s="312" t="e">
        <f>'Main Meals'!#REF!</f>
        <v>#REF!</v>
      </c>
      <c r="C896" s="312" t="e">
        <f>'Main Meals'!#REF!</f>
        <v>#REF!</v>
      </c>
      <c r="D896" s="312" t="e">
        <f>'Main Meals'!#REF!</f>
        <v>#REF!</v>
      </c>
    </row>
    <row r="897" spans="1:4" ht="15.6">
      <c r="A897" s="312" t="e">
        <f>'Main Meals'!#REF!</f>
        <v>#REF!</v>
      </c>
      <c r="B897" s="312" t="e">
        <f>'Main Meals'!#REF!</f>
        <v>#REF!</v>
      </c>
      <c r="C897" s="312" t="e">
        <f>'Main Meals'!#REF!</f>
        <v>#REF!</v>
      </c>
      <c r="D897" s="312" t="e">
        <f>'Main Meals'!#REF!</f>
        <v>#REF!</v>
      </c>
    </row>
    <row r="898" spans="1:4" ht="15.6">
      <c r="A898" s="312" t="e">
        <f>'Main Meals'!#REF!</f>
        <v>#REF!</v>
      </c>
      <c r="B898" s="312" t="e">
        <f>'Main Meals'!#REF!</f>
        <v>#REF!</v>
      </c>
      <c r="C898" s="312" t="e">
        <f>'Main Meals'!#REF!</f>
        <v>#REF!</v>
      </c>
      <c r="D898" s="312" t="e">
        <f>'Main Meals'!#REF!</f>
        <v>#REF!</v>
      </c>
    </row>
    <row r="899" spans="1:4" ht="15.6">
      <c r="A899" s="312" t="e">
        <f>'Main Meals'!#REF!</f>
        <v>#REF!</v>
      </c>
      <c r="B899" s="312" t="e">
        <f>'Main Meals'!#REF!</f>
        <v>#REF!</v>
      </c>
      <c r="C899" s="312" t="e">
        <f>'Main Meals'!#REF!</f>
        <v>#REF!</v>
      </c>
      <c r="D899" s="312" t="e">
        <f>'Main Meals'!#REF!</f>
        <v>#REF!</v>
      </c>
    </row>
    <row r="900" spans="1:4" ht="15.6">
      <c r="A900" s="312" t="e">
        <f>'Main Meals'!#REF!</f>
        <v>#REF!</v>
      </c>
      <c r="B900" s="312" t="e">
        <f>'Main Meals'!#REF!</f>
        <v>#REF!</v>
      </c>
      <c r="C900" s="312" t="e">
        <f>'Main Meals'!#REF!</f>
        <v>#REF!</v>
      </c>
      <c r="D900" s="312" t="e">
        <f>'Main Meals'!#REF!</f>
        <v>#REF!</v>
      </c>
    </row>
    <row r="901" spans="1:4" ht="15.6">
      <c r="A901" s="312" t="e">
        <f>'Main Meals'!#REF!</f>
        <v>#REF!</v>
      </c>
      <c r="B901" s="312" t="e">
        <f>'Main Meals'!#REF!</f>
        <v>#REF!</v>
      </c>
      <c r="C901" s="312" t="e">
        <f>'Main Meals'!#REF!</f>
        <v>#REF!</v>
      </c>
      <c r="D901" s="312" t="e">
        <f>'Main Meals'!#REF!</f>
        <v>#REF!</v>
      </c>
    </row>
    <row r="902" spans="1:4" ht="15.6">
      <c r="A902" s="312" t="e">
        <f>'Main Meals'!#REF!</f>
        <v>#REF!</v>
      </c>
      <c r="B902" s="312" t="e">
        <f>'Main Meals'!#REF!</f>
        <v>#REF!</v>
      </c>
      <c r="C902" s="312" t="e">
        <f>'Main Meals'!#REF!</f>
        <v>#REF!</v>
      </c>
      <c r="D902" s="312" t="e">
        <f>'Main Meals'!#REF!</f>
        <v>#REF!</v>
      </c>
    </row>
    <row r="903" spans="1:4" ht="15.6">
      <c r="A903" s="312" t="e">
        <f>'Main Meals'!#REF!</f>
        <v>#REF!</v>
      </c>
      <c r="B903" s="312" t="e">
        <f>'Main Meals'!#REF!</f>
        <v>#REF!</v>
      </c>
      <c r="C903" s="312" t="e">
        <f>'Main Meals'!#REF!</f>
        <v>#REF!</v>
      </c>
      <c r="D903" s="312" t="e">
        <f>'Main Meals'!#REF!</f>
        <v>#REF!</v>
      </c>
    </row>
    <row r="904" spans="1:4" ht="15.6">
      <c r="A904" s="312" t="e">
        <f>'Main Meals'!#REF!</f>
        <v>#REF!</v>
      </c>
      <c r="B904" s="312" t="e">
        <f>'Main Meals'!#REF!</f>
        <v>#REF!</v>
      </c>
      <c r="C904" s="312" t="e">
        <f>'Main Meals'!#REF!</f>
        <v>#REF!</v>
      </c>
      <c r="D904" s="312" t="e">
        <f>'Main Meals'!#REF!</f>
        <v>#REF!</v>
      </c>
    </row>
    <row r="905" spans="1:4" ht="15.6">
      <c r="A905" s="312" t="e">
        <f>'Main Meals'!#REF!</f>
        <v>#REF!</v>
      </c>
      <c r="B905" s="312" t="e">
        <f>'Main Meals'!#REF!</f>
        <v>#REF!</v>
      </c>
      <c r="C905" s="312" t="e">
        <f>'Main Meals'!#REF!</f>
        <v>#REF!</v>
      </c>
      <c r="D905" s="312" t="e">
        <f>'Main Meals'!#REF!</f>
        <v>#REF!</v>
      </c>
    </row>
    <row r="906" spans="1:4" ht="15.6">
      <c r="A906" s="312" t="e">
        <f>'Main Meals'!#REF!</f>
        <v>#REF!</v>
      </c>
      <c r="B906" s="312" t="e">
        <f>'Main Meals'!#REF!</f>
        <v>#REF!</v>
      </c>
      <c r="C906" s="312" t="e">
        <f>'Main Meals'!#REF!</f>
        <v>#REF!</v>
      </c>
      <c r="D906" s="312" t="e">
        <f>'Main Meals'!#REF!</f>
        <v>#REF!</v>
      </c>
    </row>
    <row r="907" spans="1:4" ht="15.6">
      <c r="A907" s="312" t="e">
        <f>'Main Meals'!#REF!</f>
        <v>#REF!</v>
      </c>
      <c r="B907" s="312" t="e">
        <f>'Main Meals'!#REF!</f>
        <v>#REF!</v>
      </c>
      <c r="C907" s="312" t="e">
        <f>'Main Meals'!#REF!</f>
        <v>#REF!</v>
      </c>
      <c r="D907" s="312" t="e">
        <f>'Main Meals'!#REF!</f>
        <v>#REF!</v>
      </c>
    </row>
    <row r="908" spans="1:4" ht="15.6">
      <c r="A908" s="312" t="e">
        <f>'Main Meals'!#REF!</f>
        <v>#REF!</v>
      </c>
      <c r="B908" s="312" t="e">
        <f>'Main Meals'!#REF!</f>
        <v>#REF!</v>
      </c>
      <c r="C908" s="312" t="e">
        <f>'Main Meals'!#REF!</f>
        <v>#REF!</v>
      </c>
      <c r="D908" s="312" t="e">
        <f>'Main Meals'!#REF!</f>
        <v>#REF!</v>
      </c>
    </row>
    <row r="909" spans="1:4" ht="15.6">
      <c r="A909" s="312" t="e">
        <f>'Main Meals'!#REF!</f>
        <v>#REF!</v>
      </c>
      <c r="B909" s="312" t="e">
        <f>'Main Meals'!#REF!</f>
        <v>#REF!</v>
      </c>
      <c r="C909" s="312" t="e">
        <f>'Main Meals'!#REF!</f>
        <v>#REF!</v>
      </c>
      <c r="D909" s="312" t="e">
        <f>'Main Meals'!#REF!</f>
        <v>#REF!</v>
      </c>
    </row>
    <row r="910" spans="1:4" ht="15.6">
      <c r="A910" s="312" t="e">
        <f>'Main Meals'!#REF!</f>
        <v>#REF!</v>
      </c>
      <c r="B910" s="312" t="e">
        <f>'Main Meals'!#REF!</f>
        <v>#REF!</v>
      </c>
      <c r="C910" s="312" t="e">
        <f>'Main Meals'!#REF!</f>
        <v>#REF!</v>
      </c>
      <c r="D910" s="312" t="e">
        <f>'Main Meals'!#REF!</f>
        <v>#REF!</v>
      </c>
    </row>
    <row r="911" spans="1:4" ht="15.6">
      <c r="A911" s="312" t="e">
        <f>'Main Meals'!#REF!</f>
        <v>#REF!</v>
      </c>
      <c r="B911" s="312" t="e">
        <f>'Main Meals'!#REF!</f>
        <v>#REF!</v>
      </c>
      <c r="C911" s="312" t="e">
        <f>'Main Meals'!#REF!</f>
        <v>#REF!</v>
      </c>
      <c r="D911" s="312" t="e">
        <f>'Main Meals'!#REF!</f>
        <v>#REF!</v>
      </c>
    </row>
    <row r="912" spans="1:4" ht="15.6">
      <c r="A912" s="312" t="e">
        <f>'Main Meals'!#REF!</f>
        <v>#REF!</v>
      </c>
      <c r="B912" s="312" t="e">
        <f>'Main Meals'!#REF!</f>
        <v>#REF!</v>
      </c>
      <c r="C912" s="312" t="e">
        <f>'Main Meals'!#REF!</f>
        <v>#REF!</v>
      </c>
      <c r="D912" s="312" t="e">
        <f>'Main Meals'!#REF!</f>
        <v>#REF!</v>
      </c>
    </row>
    <row r="913" spans="1:4" ht="15.6">
      <c r="A913" s="312" t="e">
        <f>'Main Meals'!#REF!</f>
        <v>#REF!</v>
      </c>
      <c r="B913" s="312" t="e">
        <f>'Main Meals'!#REF!</f>
        <v>#REF!</v>
      </c>
      <c r="C913" s="312" t="e">
        <f>'Main Meals'!#REF!</f>
        <v>#REF!</v>
      </c>
      <c r="D913" s="312" t="e">
        <f>'Main Meals'!#REF!</f>
        <v>#REF!</v>
      </c>
    </row>
    <row r="914" spans="1:4" ht="15.6">
      <c r="A914" s="312" t="e">
        <f>'Main Meals'!#REF!</f>
        <v>#REF!</v>
      </c>
      <c r="B914" s="312" t="e">
        <f>'Main Meals'!#REF!</f>
        <v>#REF!</v>
      </c>
      <c r="C914" s="312" t="e">
        <f>'Main Meals'!#REF!</f>
        <v>#REF!</v>
      </c>
      <c r="D914" s="312" t="e">
        <f>'Main Meals'!#REF!</f>
        <v>#REF!</v>
      </c>
    </row>
    <row r="915" spans="1:4" ht="15.6">
      <c r="A915" s="312" t="e">
        <f>'Main Meals'!#REF!</f>
        <v>#REF!</v>
      </c>
      <c r="B915" s="312" t="e">
        <f>'Main Meals'!#REF!</f>
        <v>#REF!</v>
      </c>
      <c r="C915" s="312" t="e">
        <f>'Main Meals'!#REF!</f>
        <v>#REF!</v>
      </c>
      <c r="D915" s="312" t="e">
        <f>'Main Meals'!#REF!</f>
        <v>#REF!</v>
      </c>
    </row>
    <row r="916" spans="1:4" ht="15.6">
      <c r="A916" s="312" t="e">
        <f>'Main Meals'!#REF!</f>
        <v>#REF!</v>
      </c>
      <c r="B916" s="312" t="e">
        <f>'Main Meals'!#REF!</f>
        <v>#REF!</v>
      </c>
      <c r="C916" s="312" t="e">
        <f>'Main Meals'!#REF!</f>
        <v>#REF!</v>
      </c>
      <c r="D916" s="312" t="e">
        <f>'Main Meals'!#REF!</f>
        <v>#REF!</v>
      </c>
    </row>
    <row r="917" spans="1:4" ht="15.6">
      <c r="A917" s="312" t="e">
        <f>'Main Meals'!#REF!</f>
        <v>#REF!</v>
      </c>
      <c r="B917" s="312" t="e">
        <f>'Main Meals'!#REF!</f>
        <v>#REF!</v>
      </c>
      <c r="C917" s="312" t="e">
        <f>'Main Meals'!#REF!</f>
        <v>#REF!</v>
      </c>
      <c r="D917" s="312" t="e">
        <f>'Main Meals'!#REF!</f>
        <v>#REF!</v>
      </c>
    </row>
    <row r="918" spans="1:4" ht="15.6">
      <c r="A918" s="312" t="e">
        <f>'Main Meals'!#REF!</f>
        <v>#REF!</v>
      </c>
      <c r="B918" s="312" t="e">
        <f>'Main Meals'!#REF!</f>
        <v>#REF!</v>
      </c>
      <c r="C918" s="312" t="e">
        <f>'Main Meals'!#REF!</f>
        <v>#REF!</v>
      </c>
      <c r="D918" s="312" t="e">
        <f>'Main Meals'!#REF!</f>
        <v>#REF!</v>
      </c>
    </row>
    <row r="919" spans="1:4" ht="15.6">
      <c r="A919" s="312" t="e">
        <f>'Main Meals'!#REF!</f>
        <v>#REF!</v>
      </c>
      <c r="B919" s="312" t="e">
        <f>'Main Meals'!#REF!</f>
        <v>#REF!</v>
      </c>
      <c r="C919" s="312" t="e">
        <f>'Main Meals'!#REF!</f>
        <v>#REF!</v>
      </c>
      <c r="D919" s="312" t="e">
        <f>'Main Meals'!#REF!</f>
        <v>#REF!</v>
      </c>
    </row>
    <row r="920" spans="1:4" ht="15.6">
      <c r="A920" s="312" t="e">
        <f>'Main Meals'!#REF!</f>
        <v>#REF!</v>
      </c>
      <c r="B920" s="312" t="e">
        <f>'Main Meals'!#REF!</f>
        <v>#REF!</v>
      </c>
      <c r="C920" s="312" t="e">
        <f>'Main Meals'!#REF!</f>
        <v>#REF!</v>
      </c>
      <c r="D920" s="312" t="e">
        <f>'Main Meals'!#REF!</f>
        <v>#REF!</v>
      </c>
    </row>
    <row r="921" spans="1:4" ht="15.6">
      <c r="A921" s="312" t="e">
        <f>'Main Meals'!#REF!</f>
        <v>#REF!</v>
      </c>
      <c r="B921" s="312" t="e">
        <f>'Main Meals'!#REF!</f>
        <v>#REF!</v>
      </c>
      <c r="C921" s="312" t="e">
        <f>'Main Meals'!#REF!</f>
        <v>#REF!</v>
      </c>
      <c r="D921" s="312" t="e">
        <f>'Main Meals'!#REF!</f>
        <v>#REF!</v>
      </c>
    </row>
    <row r="922" spans="1:4" ht="15.6">
      <c r="A922" s="312" t="e">
        <f>'Main Meals'!#REF!</f>
        <v>#REF!</v>
      </c>
      <c r="B922" s="312" t="e">
        <f>'Main Meals'!#REF!</f>
        <v>#REF!</v>
      </c>
      <c r="C922" s="312" t="e">
        <f>'Main Meals'!#REF!</f>
        <v>#REF!</v>
      </c>
      <c r="D922" s="312" t="e">
        <f>'Main Meals'!#REF!</f>
        <v>#REF!</v>
      </c>
    </row>
    <row r="923" spans="1:4" ht="15.6">
      <c r="A923" s="312" t="e">
        <f>'Main Meals'!#REF!</f>
        <v>#REF!</v>
      </c>
      <c r="B923" s="312" t="e">
        <f>'Main Meals'!#REF!</f>
        <v>#REF!</v>
      </c>
      <c r="C923" s="312" t="e">
        <f>'Main Meals'!#REF!</f>
        <v>#REF!</v>
      </c>
      <c r="D923" s="312" t="e">
        <f>'Main Meals'!#REF!</f>
        <v>#REF!</v>
      </c>
    </row>
    <row r="924" spans="1:4" ht="15.6">
      <c r="A924" s="312" t="e">
        <f>'Main Meals'!#REF!</f>
        <v>#REF!</v>
      </c>
      <c r="B924" s="312" t="e">
        <f>'Main Meals'!#REF!</f>
        <v>#REF!</v>
      </c>
      <c r="C924" s="312" t="e">
        <f>'Main Meals'!#REF!</f>
        <v>#REF!</v>
      </c>
      <c r="D924" s="312" t="e">
        <f>'Main Meals'!#REF!</f>
        <v>#REF!</v>
      </c>
    </row>
    <row r="925" spans="1:4" ht="15.6">
      <c r="A925" s="312" t="e">
        <f>'Main Meals'!#REF!</f>
        <v>#REF!</v>
      </c>
      <c r="B925" s="312" t="e">
        <f>'Main Meals'!#REF!</f>
        <v>#REF!</v>
      </c>
      <c r="C925" s="312" t="e">
        <f>'Main Meals'!#REF!</f>
        <v>#REF!</v>
      </c>
      <c r="D925" s="312" t="e">
        <f>'Main Meals'!#REF!</f>
        <v>#REF!</v>
      </c>
    </row>
    <row r="926" spans="1:4" ht="15.6">
      <c r="A926" s="312" t="e">
        <f>'Main Meals'!#REF!</f>
        <v>#REF!</v>
      </c>
      <c r="B926" s="312" t="e">
        <f>'Main Meals'!#REF!</f>
        <v>#REF!</v>
      </c>
      <c r="C926" s="312" t="e">
        <f>'Main Meals'!#REF!</f>
        <v>#REF!</v>
      </c>
      <c r="D926" s="312" t="e">
        <f>'Main Meals'!#REF!</f>
        <v>#REF!</v>
      </c>
    </row>
    <row r="927" spans="1:4" ht="15.6">
      <c r="A927" s="312" t="e">
        <f>'Main Meals'!#REF!</f>
        <v>#REF!</v>
      </c>
      <c r="B927" s="312" t="e">
        <f>'Main Meals'!#REF!</f>
        <v>#REF!</v>
      </c>
      <c r="C927" s="312" t="e">
        <f>'Main Meals'!#REF!</f>
        <v>#REF!</v>
      </c>
      <c r="D927" s="312" t="e">
        <f>'Main Meals'!#REF!</f>
        <v>#REF!</v>
      </c>
    </row>
    <row r="928" spans="1:4" ht="15.6">
      <c r="A928" s="312" t="e">
        <f>'Main Meals'!#REF!</f>
        <v>#REF!</v>
      </c>
      <c r="B928" s="312" t="e">
        <f>'Main Meals'!#REF!</f>
        <v>#REF!</v>
      </c>
      <c r="C928" s="312" t="e">
        <f>'Main Meals'!#REF!</f>
        <v>#REF!</v>
      </c>
      <c r="D928" s="312" t="e">
        <f>'Main Meals'!#REF!</f>
        <v>#REF!</v>
      </c>
    </row>
    <row r="929" spans="1:4" ht="15.6">
      <c r="A929" s="312" t="e">
        <f>'Main Meals'!#REF!</f>
        <v>#REF!</v>
      </c>
      <c r="B929" s="312" t="e">
        <f>'Main Meals'!#REF!</f>
        <v>#REF!</v>
      </c>
      <c r="C929" s="312" t="e">
        <f>'Main Meals'!#REF!</f>
        <v>#REF!</v>
      </c>
      <c r="D929" s="312" t="e">
        <f>'Main Meals'!#REF!</f>
        <v>#REF!</v>
      </c>
    </row>
    <row r="930" spans="1:4" ht="15.6">
      <c r="A930" s="312" t="e">
        <f>'Main Meals'!#REF!</f>
        <v>#REF!</v>
      </c>
      <c r="B930" s="312" t="e">
        <f>'Main Meals'!#REF!</f>
        <v>#REF!</v>
      </c>
      <c r="C930" s="312" t="e">
        <f>'Main Meals'!#REF!</f>
        <v>#REF!</v>
      </c>
      <c r="D930" s="312" t="e">
        <f>'Main Meals'!#REF!</f>
        <v>#REF!</v>
      </c>
    </row>
    <row r="931" spans="1:4" ht="15.6">
      <c r="A931" s="312" t="e">
        <f>'Main Meals'!#REF!</f>
        <v>#REF!</v>
      </c>
      <c r="B931" s="312" t="e">
        <f>'Main Meals'!#REF!</f>
        <v>#REF!</v>
      </c>
      <c r="C931" s="312" t="e">
        <f>'Main Meals'!#REF!</f>
        <v>#REF!</v>
      </c>
      <c r="D931" s="312" t="e">
        <f>'Main Meals'!#REF!</f>
        <v>#REF!</v>
      </c>
    </row>
    <row r="932" spans="1:4" ht="15.6">
      <c r="A932" s="312" t="e">
        <f>'Main Meals'!#REF!</f>
        <v>#REF!</v>
      </c>
      <c r="B932" s="312" t="e">
        <f>'Main Meals'!#REF!</f>
        <v>#REF!</v>
      </c>
      <c r="C932" s="312" t="e">
        <f>'Main Meals'!#REF!</f>
        <v>#REF!</v>
      </c>
      <c r="D932" s="312" t="e">
        <f>'Main Meals'!#REF!</f>
        <v>#REF!</v>
      </c>
    </row>
    <row r="933" spans="1:4" ht="15.6">
      <c r="A933" s="312" t="e">
        <f>'Main Meals'!#REF!</f>
        <v>#REF!</v>
      </c>
      <c r="B933" s="312" t="e">
        <f>'Main Meals'!#REF!</f>
        <v>#REF!</v>
      </c>
      <c r="C933" s="312" t="e">
        <f>'Main Meals'!#REF!</f>
        <v>#REF!</v>
      </c>
      <c r="D933" s="312" t="e">
        <f>'Main Meals'!#REF!</f>
        <v>#REF!</v>
      </c>
    </row>
    <row r="934" spans="1:4" ht="15.6">
      <c r="A934" s="312" t="e">
        <f>'Main Meals'!#REF!</f>
        <v>#REF!</v>
      </c>
      <c r="B934" s="312" t="e">
        <f>'Main Meals'!#REF!</f>
        <v>#REF!</v>
      </c>
      <c r="C934" s="312" t="e">
        <f>'Main Meals'!#REF!</f>
        <v>#REF!</v>
      </c>
      <c r="D934" s="312" t="e">
        <f>'Main Meals'!#REF!</f>
        <v>#REF!</v>
      </c>
    </row>
    <row r="935" spans="1:4" ht="15.6">
      <c r="A935" s="312" t="e">
        <f>'Main Meals'!#REF!</f>
        <v>#REF!</v>
      </c>
      <c r="B935" s="312" t="e">
        <f>'Main Meals'!#REF!</f>
        <v>#REF!</v>
      </c>
      <c r="C935" s="312" t="e">
        <f>'Main Meals'!#REF!</f>
        <v>#REF!</v>
      </c>
      <c r="D935" s="312" t="e">
        <f>'Main Meals'!#REF!</f>
        <v>#REF!</v>
      </c>
    </row>
    <row r="936" spans="1:4" ht="15.6">
      <c r="A936" s="312" t="e">
        <f>'Main Meals'!#REF!</f>
        <v>#REF!</v>
      </c>
      <c r="B936" s="312" t="e">
        <f>'Main Meals'!#REF!</f>
        <v>#REF!</v>
      </c>
      <c r="C936" s="312" t="e">
        <f>'Main Meals'!#REF!</f>
        <v>#REF!</v>
      </c>
      <c r="D936" s="312" t="e">
        <f>'Main Meals'!#REF!</f>
        <v>#REF!</v>
      </c>
    </row>
    <row r="937" spans="1:4" ht="15.6">
      <c r="A937" s="312" t="e">
        <f>'Main Meals'!#REF!</f>
        <v>#REF!</v>
      </c>
      <c r="B937" s="312" t="e">
        <f>'Main Meals'!#REF!</f>
        <v>#REF!</v>
      </c>
      <c r="C937" s="312" t="e">
        <f>'Main Meals'!#REF!</f>
        <v>#REF!</v>
      </c>
      <c r="D937" s="312" t="e">
        <f>'Main Meals'!#REF!</f>
        <v>#REF!</v>
      </c>
    </row>
    <row r="938" spans="1:4" ht="15.6">
      <c r="A938" s="312" t="e">
        <f>'Main Meals'!#REF!</f>
        <v>#REF!</v>
      </c>
      <c r="B938" s="312" t="e">
        <f>'Main Meals'!#REF!</f>
        <v>#REF!</v>
      </c>
      <c r="C938" s="312" t="e">
        <f>'Main Meals'!#REF!</f>
        <v>#REF!</v>
      </c>
      <c r="D938" s="312" t="e">
        <f>'Main Meals'!#REF!</f>
        <v>#REF!</v>
      </c>
    </row>
    <row r="939" spans="1:4" ht="15.6">
      <c r="A939" s="312" t="e">
        <f>'Main Meals'!#REF!</f>
        <v>#REF!</v>
      </c>
      <c r="B939" s="312" t="e">
        <f>'Main Meals'!#REF!</f>
        <v>#REF!</v>
      </c>
      <c r="C939" s="312" t="e">
        <f>'Main Meals'!#REF!</f>
        <v>#REF!</v>
      </c>
      <c r="D939" s="312" t="e">
        <f>'Main Meals'!#REF!</f>
        <v>#REF!</v>
      </c>
    </row>
    <row r="940" spans="1:4" ht="15.6">
      <c r="A940" s="312" t="e">
        <f>'Main Meals'!#REF!</f>
        <v>#REF!</v>
      </c>
      <c r="B940" s="312" t="e">
        <f>'Main Meals'!#REF!</f>
        <v>#REF!</v>
      </c>
      <c r="C940" s="312" t="e">
        <f>'Main Meals'!#REF!</f>
        <v>#REF!</v>
      </c>
      <c r="D940" s="312" t="e">
        <f>'Main Meals'!#REF!</f>
        <v>#REF!</v>
      </c>
    </row>
    <row r="941" spans="1:4" ht="15.6">
      <c r="A941" s="312" t="e">
        <f>'Main Meals'!#REF!</f>
        <v>#REF!</v>
      </c>
      <c r="B941" s="312" t="e">
        <f>'Main Meals'!#REF!</f>
        <v>#REF!</v>
      </c>
      <c r="C941" s="312" t="e">
        <f>'Main Meals'!#REF!</f>
        <v>#REF!</v>
      </c>
      <c r="D941" s="312" t="e">
        <f>'Main Meals'!#REF!</f>
        <v>#REF!</v>
      </c>
    </row>
    <row r="942" spans="1:4" ht="15.6">
      <c r="A942" s="312" t="e">
        <f>'Main Meals'!#REF!</f>
        <v>#REF!</v>
      </c>
      <c r="B942" s="312" t="e">
        <f>'Main Meals'!#REF!</f>
        <v>#REF!</v>
      </c>
      <c r="C942" s="312" t="e">
        <f>'Main Meals'!#REF!</f>
        <v>#REF!</v>
      </c>
      <c r="D942" s="312" t="e">
        <f>'Main Meals'!#REF!</f>
        <v>#REF!</v>
      </c>
    </row>
    <row r="943" spans="1:4" ht="15.6">
      <c r="A943" s="312" t="e">
        <f>'Main Meals'!#REF!</f>
        <v>#REF!</v>
      </c>
      <c r="B943" s="312" t="e">
        <f>'Main Meals'!#REF!</f>
        <v>#REF!</v>
      </c>
      <c r="C943" s="312" t="e">
        <f>'Main Meals'!#REF!</f>
        <v>#REF!</v>
      </c>
      <c r="D943" s="312" t="e">
        <f>'Main Meals'!#REF!</f>
        <v>#REF!</v>
      </c>
    </row>
    <row r="944" spans="1:4" ht="15.6">
      <c r="A944" s="312" t="e">
        <f>'Main Meals'!#REF!</f>
        <v>#REF!</v>
      </c>
      <c r="B944" s="312" t="e">
        <f>'Main Meals'!#REF!</f>
        <v>#REF!</v>
      </c>
      <c r="C944" s="312" t="e">
        <f>'Main Meals'!#REF!</f>
        <v>#REF!</v>
      </c>
      <c r="D944" s="312" t="e">
        <f>'Main Meals'!#REF!</f>
        <v>#REF!</v>
      </c>
    </row>
    <row r="945" spans="1:4" ht="15.6">
      <c r="A945" s="312" t="e">
        <f>'Main Meals'!#REF!</f>
        <v>#REF!</v>
      </c>
      <c r="B945" s="312" t="e">
        <f>'Main Meals'!#REF!</f>
        <v>#REF!</v>
      </c>
      <c r="C945" s="312" t="e">
        <f>'Main Meals'!#REF!</f>
        <v>#REF!</v>
      </c>
      <c r="D945" s="312" t="e">
        <f>'Main Meals'!#REF!</f>
        <v>#REF!</v>
      </c>
    </row>
    <row r="946" spans="1:4" ht="15.6">
      <c r="A946" s="312" t="e">
        <f>'Main Meals'!#REF!</f>
        <v>#REF!</v>
      </c>
      <c r="B946" s="312" t="e">
        <f>'Main Meals'!#REF!</f>
        <v>#REF!</v>
      </c>
      <c r="C946" s="312" t="e">
        <f>'Main Meals'!#REF!</f>
        <v>#REF!</v>
      </c>
      <c r="D946" s="312" t="e">
        <f>'Main Meals'!#REF!</f>
        <v>#REF!</v>
      </c>
    </row>
    <row r="947" spans="1:4" ht="15.6">
      <c r="A947" s="312" t="e">
        <f>'Main Meals'!#REF!</f>
        <v>#REF!</v>
      </c>
      <c r="B947" s="312" t="e">
        <f>'Main Meals'!#REF!</f>
        <v>#REF!</v>
      </c>
      <c r="C947" s="312" t="e">
        <f>'Main Meals'!#REF!</f>
        <v>#REF!</v>
      </c>
      <c r="D947" s="312" t="e">
        <f>'Main Meals'!#REF!</f>
        <v>#REF!</v>
      </c>
    </row>
    <row r="948" spans="1:4" ht="15.6">
      <c r="A948" s="312" t="e">
        <f>'Main Meals'!#REF!</f>
        <v>#REF!</v>
      </c>
      <c r="B948" s="312" t="e">
        <f>'Main Meals'!#REF!</f>
        <v>#REF!</v>
      </c>
      <c r="C948" s="312" t="e">
        <f>'Main Meals'!#REF!</f>
        <v>#REF!</v>
      </c>
      <c r="D948" s="312" t="e">
        <f>'Main Meals'!#REF!</f>
        <v>#REF!</v>
      </c>
    </row>
    <row r="949" spans="1:4" ht="15.6">
      <c r="A949" s="312" t="e">
        <f>'Main Meals'!#REF!</f>
        <v>#REF!</v>
      </c>
      <c r="B949" s="312" t="e">
        <f>'Main Meals'!#REF!</f>
        <v>#REF!</v>
      </c>
      <c r="C949" s="312" t="e">
        <f>'Main Meals'!#REF!</f>
        <v>#REF!</v>
      </c>
      <c r="D949" s="312" t="e">
        <f>'Main Meals'!#REF!</f>
        <v>#REF!</v>
      </c>
    </row>
    <row r="950" spans="1:4" ht="15.6">
      <c r="A950" s="312" t="e">
        <f>'Main Meals'!#REF!</f>
        <v>#REF!</v>
      </c>
      <c r="B950" s="312" t="e">
        <f>'Main Meals'!#REF!</f>
        <v>#REF!</v>
      </c>
      <c r="C950" s="312" t="e">
        <f>'Main Meals'!#REF!</f>
        <v>#REF!</v>
      </c>
      <c r="D950" s="312" t="e">
        <f>'Main Meals'!#REF!</f>
        <v>#REF!</v>
      </c>
    </row>
    <row r="951" spans="1:4" ht="15.6">
      <c r="A951" s="312" t="e">
        <f>'Main Meals'!#REF!</f>
        <v>#REF!</v>
      </c>
      <c r="B951" s="312" t="e">
        <f>'Main Meals'!#REF!</f>
        <v>#REF!</v>
      </c>
      <c r="C951" s="312" t="e">
        <f>'Main Meals'!#REF!</f>
        <v>#REF!</v>
      </c>
      <c r="D951" s="312" t="e">
        <f>'Main Meals'!#REF!</f>
        <v>#REF!</v>
      </c>
    </row>
    <row r="952" spans="1:4" ht="15.6">
      <c r="A952" s="312" t="e">
        <f>'Main Meals'!#REF!</f>
        <v>#REF!</v>
      </c>
      <c r="B952" s="312" t="e">
        <f>'Main Meals'!#REF!</f>
        <v>#REF!</v>
      </c>
      <c r="C952" s="312" t="e">
        <f>'Main Meals'!#REF!</f>
        <v>#REF!</v>
      </c>
      <c r="D952" s="312" t="e">
        <f>'Main Meals'!#REF!</f>
        <v>#REF!</v>
      </c>
    </row>
    <row r="953" spans="1:4" ht="15.6">
      <c r="A953" s="312" t="e">
        <f>'Main Meals'!#REF!</f>
        <v>#REF!</v>
      </c>
      <c r="B953" s="312" t="e">
        <f>'Main Meals'!#REF!</f>
        <v>#REF!</v>
      </c>
      <c r="C953" s="312" t="e">
        <f>'Main Meals'!#REF!</f>
        <v>#REF!</v>
      </c>
      <c r="D953" s="312" t="e">
        <f>'Main Meals'!#REF!</f>
        <v>#REF!</v>
      </c>
    </row>
    <row r="954" spans="1:4" ht="15.6">
      <c r="A954" s="312" t="e">
        <f>'Main Meals'!#REF!</f>
        <v>#REF!</v>
      </c>
      <c r="B954" s="312" t="e">
        <f>'Main Meals'!#REF!</f>
        <v>#REF!</v>
      </c>
      <c r="C954" s="312" t="e">
        <f>'Main Meals'!#REF!</f>
        <v>#REF!</v>
      </c>
      <c r="D954" s="312" t="e">
        <f>'Main Meals'!#REF!</f>
        <v>#REF!</v>
      </c>
    </row>
    <row r="955" spans="1:4" ht="15.6">
      <c r="A955" s="312" t="e">
        <f>'Main Meals'!#REF!</f>
        <v>#REF!</v>
      </c>
      <c r="B955" s="312" t="e">
        <f>'Main Meals'!#REF!</f>
        <v>#REF!</v>
      </c>
      <c r="C955" s="312" t="e">
        <f>'Main Meals'!#REF!</f>
        <v>#REF!</v>
      </c>
      <c r="D955" s="312" t="e">
        <f>'Main Meals'!#REF!</f>
        <v>#REF!</v>
      </c>
    </row>
    <row r="956" spans="1:4" ht="15.6">
      <c r="A956" s="312" t="e">
        <f>'Main Meals'!#REF!</f>
        <v>#REF!</v>
      </c>
      <c r="B956" s="312" t="e">
        <f>'Main Meals'!#REF!</f>
        <v>#REF!</v>
      </c>
      <c r="C956" s="312" t="e">
        <f>'Main Meals'!#REF!</f>
        <v>#REF!</v>
      </c>
      <c r="D956" s="312" t="e">
        <f>'Main Meals'!#REF!</f>
        <v>#REF!</v>
      </c>
    </row>
    <row r="957" spans="1:4" ht="15.6">
      <c r="A957" s="312" t="e">
        <f>'Main Meals'!#REF!</f>
        <v>#REF!</v>
      </c>
      <c r="B957" s="312" t="e">
        <f>'Main Meals'!#REF!</f>
        <v>#REF!</v>
      </c>
      <c r="C957" s="312" t="e">
        <f>'Main Meals'!#REF!</f>
        <v>#REF!</v>
      </c>
      <c r="D957" s="312" t="e">
        <f>'Main Meals'!#REF!</f>
        <v>#REF!</v>
      </c>
    </row>
    <row r="958" spans="1:4" ht="15.6">
      <c r="A958" s="312" t="e">
        <f>'Main Meals'!#REF!</f>
        <v>#REF!</v>
      </c>
      <c r="B958" s="312" t="e">
        <f>'Main Meals'!#REF!</f>
        <v>#REF!</v>
      </c>
      <c r="C958" s="312" t="e">
        <f>'Main Meals'!#REF!</f>
        <v>#REF!</v>
      </c>
      <c r="D958" s="312" t="e">
        <f>'Main Meals'!#REF!</f>
        <v>#REF!</v>
      </c>
    </row>
    <row r="959" spans="1:4" ht="15.6">
      <c r="A959" s="312" t="e">
        <f>'Main Meals'!#REF!</f>
        <v>#REF!</v>
      </c>
      <c r="B959" s="312" t="e">
        <f>'Main Meals'!#REF!</f>
        <v>#REF!</v>
      </c>
      <c r="C959" s="312" t="e">
        <f>'Main Meals'!#REF!</f>
        <v>#REF!</v>
      </c>
      <c r="D959" s="312" t="e">
        <f>'Main Meals'!#REF!</f>
        <v>#REF!</v>
      </c>
    </row>
    <row r="960" spans="1:4" ht="15.6">
      <c r="A960" s="312" t="e">
        <f>'Main Meals'!#REF!</f>
        <v>#REF!</v>
      </c>
      <c r="B960" s="312" t="e">
        <f>'Main Meals'!#REF!</f>
        <v>#REF!</v>
      </c>
      <c r="C960" s="312" t="e">
        <f>'Main Meals'!#REF!</f>
        <v>#REF!</v>
      </c>
      <c r="D960" s="312" t="e">
        <f>'Main Meals'!#REF!</f>
        <v>#REF!</v>
      </c>
    </row>
    <row r="961" spans="1:4" ht="15.6">
      <c r="A961" s="312" t="e">
        <f>'Main Meals'!#REF!</f>
        <v>#REF!</v>
      </c>
      <c r="B961" s="312" t="e">
        <f>'Main Meals'!#REF!</f>
        <v>#REF!</v>
      </c>
      <c r="C961" s="312" t="e">
        <f>'Main Meals'!#REF!</f>
        <v>#REF!</v>
      </c>
      <c r="D961" s="312" t="e">
        <f>'Main Meals'!#REF!</f>
        <v>#REF!</v>
      </c>
    </row>
    <row r="962" spans="1:4" ht="15.6">
      <c r="A962" s="312" t="e">
        <f>'Main Meals'!#REF!</f>
        <v>#REF!</v>
      </c>
      <c r="B962" s="312" t="e">
        <f>'Main Meals'!#REF!</f>
        <v>#REF!</v>
      </c>
      <c r="C962" s="312" t="e">
        <f>'Main Meals'!#REF!</f>
        <v>#REF!</v>
      </c>
      <c r="D962" s="312" t="e">
        <f>'Main Meals'!#REF!</f>
        <v>#REF!</v>
      </c>
    </row>
    <row r="963" spans="1:4" ht="15.6">
      <c r="A963" s="312" t="e">
        <f>'Main Meals'!#REF!</f>
        <v>#REF!</v>
      </c>
      <c r="B963" s="312" t="e">
        <f>'Main Meals'!#REF!</f>
        <v>#REF!</v>
      </c>
      <c r="C963" s="312" t="e">
        <f>'Main Meals'!#REF!</f>
        <v>#REF!</v>
      </c>
      <c r="D963" s="312" t="e">
        <f>'Main Meals'!#REF!</f>
        <v>#REF!</v>
      </c>
    </row>
    <row r="964" spans="1:4" ht="15.6">
      <c r="A964" s="312" t="e">
        <f>'Main Meals'!#REF!</f>
        <v>#REF!</v>
      </c>
      <c r="B964" s="312" t="e">
        <f>'Main Meals'!#REF!</f>
        <v>#REF!</v>
      </c>
      <c r="C964" s="312" t="e">
        <f>'Main Meals'!#REF!</f>
        <v>#REF!</v>
      </c>
      <c r="D964" s="312" t="e">
        <f>'Main Meals'!#REF!</f>
        <v>#REF!</v>
      </c>
    </row>
    <row r="965" spans="1:4" ht="15.6">
      <c r="A965" s="312" t="e">
        <f>'Main Meals'!#REF!</f>
        <v>#REF!</v>
      </c>
      <c r="B965" s="312" t="e">
        <f>'Main Meals'!#REF!</f>
        <v>#REF!</v>
      </c>
      <c r="C965" s="312" t="e">
        <f>'Main Meals'!#REF!</f>
        <v>#REF!</v>
      </c>
      <c r="D965" s="312" t="e">
        <f>'Main Meals'!#REF!</f>
        <v>#REF!</v>
      </c>
    </row>
    <row r="966" spans="1:4" ht="15.6">
      <c r="A966" s="312" t="e">
        <f>'Main Meals'!#REF!</f>
        <v>#REF!</v>
      </c>
      <c r="B966" s="312" t="e">
        <f>'Main Meals'!#REF!</f>
        <v>#REF!</v>
      </c>
      <c r="C966" s="312" t="e">
        <f>'Main Meals'!#REF!</f>
        <v>#REF!</v>
      </c>
      <c r="D966" s="312" t="e">
        <f>'Main Meals'!#REF!</f>
        <v>#REF!</v>
      </c>
    </row>
    <row r="967" spans="1:4" ht="15.6">
      <c r="A967" s="312" t="e">
        <f>'Main Meals'!#REF!</f>
        <v>#REF!</v>
      </c>
      <c r="B967" s="312" t="e">
        <f>'Main Meals'!#REF!</f>
        <v>#REF!</v>
      </c>
      <c r="C967" s="312" t="e">
        <f>'Main Meals'!#REF!</f>
        <v>#REF!</v>
      </c>
      <c r="D967" s="312" t="e">
        <f>'Main Meals'!#REF!</f>
        <v>#REF!</v>
      </c>
    </row>
    <row r="968" spans="1:4" ht="15.6">
      <c r="A968" s="312" t="e">
        <f>'Main Meals'!#REF!</f>
        <v>#REF!</v>
      </c>
      <c r="B968" s="312" t="e">
        <f>'Main Meals'!#REF!</f>
        <v>#REF!</v>
      </c>
      <c r="C968" s="312" t="e">
        <f>'Main Meals'!#REF!</f>
        <v>#REF!</v>
      </c>
      <c r="D968" s="312" t="e">
        <f>'Main Meals'!#REF!</f>
        <v>#REF!</v>
      </c>
    </row>
    <row r="969" spans="1:4" ht="15.6">
      <c r="A969" s="312" t="e">
        <f>'Main Meals'!#REF!</f>
        <v>#REF!</v>
      </c>
      <c r="B969" s="312" t="e">
        <f>'Main Meals'!#REF!</f>
        <v>#REF!</v>
      </c>
      <c r="C969" s="312" t="e">
        <f>'Main Meals'!#REF!</f>
        <v>#REF!</v>
      </c>
      <c r="D969" s="312" t="e">
        <f>'Main Meals'!#REF!</f>
        <v>#REF!</v>
      </c>
    </row>
    <row r="970" spans="1:4" ht="15.6">
      <c r="A970" s="312" t="e">
        <f>'Main Meals'!#REF!</f>
        <v>#REF!</v>
      </c>
      <c r="B970" s="312" t="e">
        <f>'Main Meals'!#REF!</f>
        <v>#REF!</v>
      </c>
      <c r="C970" s="312" t="e">
        <f>'Main Meals'!#REF!</f>
        <v>#REF!</v>
      </c>
      <c r="D970" s="312" t="e">
        <f>'Main Meals'!#REF!</f>
        <v>#REF!</v>
      </c>
    </row>
    <row r="971" spans="1:4" ht="15.6">
      <c r="A971" s="312" t="e">
        <f>'Main Meals'!#REF!</f>
        <v>#REF!</v>
      </c>
      <c r="B971" s="312" t="e">
        <f>'Main Meals'!#REF!</f>
        <v>#REF!</v>
      </c>
      <c r="C971" s="312" t="e">
        <f>'Main Meals'!#REF!</f>
        <v>#REF!</v>
      </c>
      <c r="D971" s="312" t="e">
        <f>'Main Meals'!#REF!</f>
        <v>#REF!</v>
      </c>
    </row>
    <row r="972" spans="1:4" ht="15.6">
      <c r="A972" s="312" t="e">
        <f>'Main Meals'!#REF!</f>
        <v>#REF!</v>
      </c>
      <c r="B972" s="312" t="e">
        <f>'Main Meals'!#REF!</f>
        <v>#REF!</v>
      </c>
      <c r="C972" s="312" t="e">
        <f>'Main Meals'!#REF!</f>
        <v>#REF!</v>
      </c>
      <c r="D972" s="312" t="e">
        <f>'Main Meals'!#REF!</f>
        <v>#REF!</v>
      </c>
    </row>
    <row r="973" spans="1:4" ht="15.6">
      <c r="A973" s="312" t="e">
        <f>'Main Meals'!#REF!</f>
        <v>#REF!</v>
      </c>
      <c r="B973" s="312" t="e">
        <f>'Main Meals'!#REF!</f>
        <v>#REF!</v>
      </c>
      <c r="C973" s="312" t="e">
        <f>'Main Meals'!#REF!</f>
        <v>#REF!</v>
      </c>
      <c r="D973" s="312" t="e">
        <f>'Main Meals'!#REF!</f>
        <v>#REF!</v>
      </c>
    </row>
    <row r="974" spans="1:4" ht="15.6">
      <c r="A974" s="312" t="e">
        <f>'Main Meals'!#REF!</f>
        <v>#REF!</v>
      </c>
      <c r="B974" s="312" t="e">
        <f>'Main Meals'!#REF!</f>
        <v>#REF!</v>
      </c>
      <c r="C974" s="312" t="e">
        <f>'Main Meals'!#REF!</f>
        <v>#REF!</v>
      </c>
      <c r="D974" s="312" t="e">
        <f>'Main Meals'!#REF!</f>
        <v>#REF!</v>
      </c>
    </row>
    <row r="975" spans="1:4" ht="15.6">
      <c r="A975" s="312" t="e">
        <f>'Main Meals'!#REF!</f>
        <v>#REF!</v>
      </c>
      <c r="B975" s="312" t="e">
        <f>'Main Meals'!#REF!</f>
        <v>#REF!</v>
      </c>
      <c r="C975" s="312" t="e">
        <f>'Main Meals'!#REF!</f>
        <v>#REF!</v>
      </c>
      <c r="D975" s="312" t="e">
        <f>'Main Meals'!#REF!</f>
        <v>#REF!</v>
      </c>
    </row>
    <row r="976" spans="1:4" ht="15.6">
      <c r="A976" s="312" t="e">
        <f>'Main Meals'!#REF!</f>
        <v>#REF!</v>
      </c>
      <c r="B976" s="312" t="e">
        <f>'Main Meals'!#REF!</f>
        <v>#REF!</v>
      </c>
      <c r="C976" s="312" t="e">
        <f>'Main Meals'!#REF!</f>
        <v>#REF!</v>
      </c>
      <c r="D976" s="312" t="e">
        <f>'Main Meals'!#REF!</f>
        <v>#REF!</v>
      </c>
    </row>
    <row r="977" spans="1:4" ht="15.6">
      <c r="A977" s="312" t="e">
        <f>'Main Meals'!#REF!</f>
        <v>#REF!</v>
      </c>
      <c r="B977" s="312" t="e">
        <f>'Main Meals'!#REF!</f>
        <v>#REF!</v>
      </c>
      <c r="C977" s="312" t="e">
        <f>'Main Meals'!#REF!</f>
        <v>#REF!</v>
      </c>
      <c r="D977" s="312" t="e">
        <f>'Main Meals'!#REF!</f>
        <v>#REF!</v>
      </c>
    </row>
    <row r="978" spans="1:4" ht="15.6">
      <c r="A978" s="312" t="e">
        <f>'Main Meals'!#REF!</f>
        <v>#REF!</v>
      </c>
      <c r="B978" s="312" t="e">
        <f>'Main Meals'!#REF!</f>
        <v>#REF!</v>
      </c>
      <c r="C978" s="312" t="e">
        <f>'Main Meals'!#REF!</f>
        <v>#REF!</v>
      </c>
      <c r="D978" s="312" t="e">
        <f>'Main Meals'!#REF!</f>
        <v>#REF!</v>
      </c>
    </row>
    <row r="979" spans="1:4" ht="15.6">
      <c r="A979" s="312" t="e">
        <f>'Main Meals'!#REF!</f>
        <v>#REF!</v>
      </c>
      <c r="B979" s="312" t="e">
        <f>'Main Meals'!#REF!</f>
        <v>#REF!</v>
      </c>
      <c r="C979" s="312" t="e">
        <f>'Main Meals'!#REF!</f>
        <v>#REF!</v>
      </c>
      <c r="D979" s="312" t="e">
        <f>'Main Meals'!#REF!</f>
        <v>#REF!</v>
      </c>
    </row>
    <row r="980" spans="1:4" ht="15.6">
      <c r="A980" s="312" t="e">
        <f>'Main Meals'!#REF!</f>
        <v>#REF!</v>
      </c>
      <c r="B980" s="312" t="e">
        <f>'Main Meals'!#REF!</f>
        <v>#REF!</v>
      </c>
      <c r="C980" s="312" t="e">
        <f>'Main Meals'!#REF!</f>
        <v>#REF!</v>
      </c>
      <c r="D980" s="312" t="e">
        <f>'Main Meals'!#REF!</f>
        <v>#REF!</v>
      </c>
    </row>
    <row r="981" spans="1:4" ht="15.6">
      <c r="A981" s="312" t="e">
        <f>'Main Meals'!#REF!</f>
        <v>#REF!</v>
      </c>
      <c r="B981" s="312" t="e">
        <f>'Main Meals'!#REF!</f>
        <v>#REF!</v>
      </c>
      <c r="C981" s="312" t="e">
        <f>'Main Meals'!#REF!</f>
        <v>#REF!</v>
      </c>
      <c r="D981" s="312" t="e">
        <f>'Main Meals'!#REF!</f>
        <v>#REF!</v>
      </c>
    </row>
    <row r="982" spans="1:4" ht="15.6">
      <c r="A982" s="312" t="e">
        <f>'Main Meals'!#REF!</f>
        <v>#REF!</v>
      </c>
      <c r="B982" s="312" t="e">
        <f>'Main Meals'!#REF!</f>
        <v>#REF!</v>
      </c>
      <c r="C982" s="312" t="e">
        <f>'Main Meals'!#REF!</f>
        <v>#REF!</v>
      </c>
      <c r="D982" s="312" t="e">
        <f>'Main Meals'!#REF!</f>
        <v>#REF!</v>
      </c>
    </row>
    <row r="983" spans="1:4" ht="15.6">
      <c r="A983" s="312" t="e">
        <f>'Main Meals'!#REF!</f>
        <v>#REF!</v>
      </c>
      <c r="B983" s="312" t="e">
        <f>'Main Meals'!#REF!</f>
        <v>#REF!</v>
      </c>
      <c r="C983" s="312" t="e">
        <f>'Main Meals'!#REF!</f>
        <v>#REF!</v>
      </c>
      <c r="D983" s="312" t="e">
        <f>'Main Meals'!#REF!</f>
        <v>#REF!</v>
      </c>
    </row>
    <row r="984" spans="1:4" ht="15.6">
      <c r="A984" s="312" t="e">
        <f>'Main Meals'!#REF!</f>
        <v>#REF!</v>
      </c>
      <c r="B984" s="312" t="e">
        <f>'Main Meals'!#REF!</f>
        <v>#REF!</v>
      </c>
      <c r="C984" s="312" t="e">
        <f>'Main Meals'!#REF!</f>
        <v>#REF!</v>
      </c>
      <c r="D984" s="312" t="e">
        <f>'Main Meals'!#REF!</f>
        <v>#REF!</v>
      </c>
    </row>
    <row r="985" spans="1:4" ht="15.6">
      <c r="A985" s="312" t="e">
        <f>'Main Meals'!#REF!</f>
        <v>#REF!</v>
      </c>
      <c r="B985" s="312" t="e">
        <f>'Main Meals'!#REF!</f>
        <v>#REF!</v>
      </c>
      <c r="C985" s="312" t="e">
        <f>'Main Meals'!#REF!</f>
        <v>#REF!</v>
      </c>
      <c r="D985" s="312" t="e">
        <f>'Main Meals'!#REF!</f>
        <v>#REF!</v>
      </c>
    </row>
    <row r="986" spans="1:4" ht="15.6">
      <c r="A986" s="312" t="e">
        <f>'Main Meals'!#REF!</f>
        <v>#REF!</v>
      </c>
      <c r="B986" s="312" t="e">
        <f>'Main Meals'!#REF!</f>
        <v>#REF!</v>
      </c>
      <c r="C986" s="312" t="e">
        <f>'Main Meals'!#REF!</f>
        <v>#REF!</v>
      </c>
      <c r="D986" s="312" t="e">
        <f>'Main Meals'!#REF!</f>
        <v>#REF!</v>
      </c>
    </row>
    <row r="987" spans="1:4" ht="15.6">
      <c r="A987" s="312" t="e">
        <f>'Main Meals'!#REF!</f>
        <v>#REF!</v>
      </c>
      <c r="B987" s="312" t="e">
        <f>'Main Meals'!#REF!</f>
        <v>#REF!</v>
      </c>
      <c r="C987" s="312" t="e">
        <f>'Main Meals'!#REF!</f>
        <v>#REF!</v>
      </c>
      <c r="D987" s="312" t="e">
        <f>'Main Meals'!#REF!</f>
        <v>#REF!</v>
      </c>
    </row>
    <row r="988" spans="1:4" ht="15.6">
      <c r="A988" s="312" t="e">
        <f>'Main Meals'!#REF!</f>
        <v>#REF!</v>
      </c>
      <c r="B988" s="312" t="e">
        <f>'Main Meals'!#REF!</f>
        <v>#REF!</v>
      </c>
      <c r="C988" s="312" t="e">
        <f>'Main Meals'!#REF!</f>
        <v>#REF!</v>
      </c>
      <c r="D988" s="312" t="e">
        <f>'Main Meals'!#REF!</f>
        <v>#REF!</v>
      </c>
    </row>
    <row r="989" spans="1:4" ht="15.6">
      <c r="A989" s="312" t="e">
        <f>'Main Meals'!#REF!</f>
        <v>#REF!</v>
      </c>
      <c r="B989" s="312" t="e">
        <f>'Main Meals'!#REF!</f>
        <v>#REF!</v>
      </c>
      <c r="C989" s="312" t="e">
        <f>'Main Meals'!#REF!</f>
        <v>#REF!</v>
      </c>
      <c r="D989" s="312" t="e">
        <f>'Main Meals'!#REF!</f>
        <v>#REF!</v>
      </c>
    </row>
    <row r="990" spans="1:4" ht="15.6">
      <c r="A990" s="312" t="e">
        <f>'Main Meals'!#REF!</f>
        <v>#REF!</v>
      </c>
      <c r="B990" s="312" t="e">
        <f>'Main Meals'!#REF!</f>
        <v>#REF!</v>
      </c>
      <c r="C990" s="312" t="e">
        <f>'Main Meals'!#REF!</f>
        <v>#REF!</v>
      </c>
      <c r="D990" s="312" t="e">
        <f>'Main Meals'!#REF!</f>
        <v>#REF!</v>
      </c>
    </row>
    <row r="991" spans="1:4" ht="15.6">
      <c r="A991" s="312" t="e">
        <f>'Main Meals'!#REF!</f>
        <v>#REF!</v>
      </c>
      <c r="B991" s="312" t="e">
        <f>'Main Meals'!#REF!</f>
        <v>#REF!</v>
      </c>
      <c r="C991" s="312" t="e">
        <f>'Main Meals'!#REF!</f>
        <v>#REF!</v>
      </c>
      <c r="D991" s="312" t="e">
        <f>'Main Meals'!#REF!</f>
        <v>#REF!</v>
      </c>
    </row>
    <row r="992" spans="1:4" ht="15.6">
      <c r="A992" s="312" t="e">
        <f>'Main Meals'!#REF!</f>
        <v>#REF!</v>
      </c>
      <c r="B992" s="312" t="e">
        <f>'Main Meals'!#REF!</f>
        <v>#REF!</v>
      </c>
      <c r="C992" s="312" t="e">
        <f>'Main Meals'!#REF!</f>
        <v>#REF!</v>
      </c>
      <c r="D992" s="312" t="e">
        <f>'Main Meals'!#REF!</f>
        <v>#REF!</v>
      </c>
    </row>
    <row r="993" spans="1:8" ht="15.6">
      <c r="A993" s="312" t="e">
        <f>'Main Meals'!#REF!</f>
        <v>#REF!</v>
      </c>
      <c r="B993" s="312" t="e">
        <f>'Main Meals'!#REF!</f>
        <v>#REF!</v>
      </c>
      <c r="C993" s="312" t="e">
        <f>'Main Meals'!#REF!</f>
        <v>#REF!</v>
      </c>
      <c r="D993" s="312" t="e">
        <f>'Main Meals'!#REF!</f>
        <v>#REF!</v>
      </c>
    </row>
    <row r="994" spans="1:8" ht="15.6">
      <c r="A994" s="312" t="e">
        <f>'Main Meals'!#REF!</f>
        <v>#REF!</v>
      </c>
      <c r="B994" s="312" t="e">
        <f>'Main Meals'!#REF!</f>
        <v>#REF!</v>
      </c>
      <c r="C994" s="312" t="e">
        <f>'Main Meals'!#REF!</f>
        <v>#REF!</v>
      </c>
      <c r="D994" s="312" t="e">
        <f>'Main Meals'!#REF!</f>
        <v>#REF!</v>
      </c>
    </row>
    <row r="995" spans="1:8" ht="15.6">
      <c r="A995" s="312" t="e">
        <f>'Main Meals'!#REF!</f>
        <v>#REF!</v>
      </c>
      <c r="B995" s="312" t="e">
        <f>'Main Meals'!#REF!</f>
        <v>#REF!</v>
      </c>
      <c r="C995" s="312" t="e">
        <f>'Main Meals'!#REF!</f>
        <v>#REF!</v>
      </c>
      <c r="D995" s="312" t="e">
        <f>'Main Meals'!#REF!</f>
        <v>#REF!</v>
      </c>
    </row>
    <row r="996" spans="1:8" ht="15.6">
      <c r="A996" s="312" t="e">
        <f>'Main Meals'!#REF!</f>
        <v>#REF!</v>
      </c>
      <c r="B996" s="312" t="e">
        <f>'Main Meals'!#REF!</f>
        <v>#REF!</v>
      </c>
      <c r="C996" s="312" t="e">
        <f>'Main Meals'!#REF!</f>
        <v>#REF!</v>
      </c>
      <c r="D996" s="312" t="e">
        <f>'Main Meals'!#REF!</f>
        <v>#REF!</v>
      </c>
    </row>
    <row r="997" spans="1:8" ht="15.6">
      <c r="A997" s="312" t="e">
        <f>'Main Meals'!#REF!</f>
        <v>#REF!</v>
      </c>
      <c r="B997" s="312" t="e">
        <f>'Main Meals'!#REF!</f>
        <v>#REF!</v>
      </c>
      <c r="C997" s="312" t="e">
        <f>'Main Meals'!#REF!</f>
        <v>#REF!</v>
      </c>
      <c r="D997" s="312" t="e">
        <f>'Main Meals'!#REF!</f>
        <v>#REF!</v>
      </c>
    </row>
    <row r="998" spans="1:8" ht="15.6">
      <c r="A998" s="312" t="e">
        <f>'Main Meals'!#REF!</f>
        <v>#REF!</v>
      </c>
      <c r="B998" s="312" t="e">
        <f>'Main Meals'!#REF!</f>
        <v>#REF!</v>
      </c>
      <c r="C998" s="312" t="e">
        <f>'Main Meals'!#REF!</f>
        <v>#REF!</v>
      </c>
      <c r="D998" s="312" t="e">
        <f>'Main Meals'!#REF!</f>
        <v>#REF!</v>
      </c>
    </row>
    <row r="999" spans="1:8" ht="15.6">
      <c r="A999" s="383" t="s">
        <v>1465</v>
      </c>
      <c r="B999" s="383" t="s">
        <v>1465</v>
      </c>
      <c r="C999" s="383" t="s">
        <v>1465</v>
      </c>
      <c r="D999" s="383" t="s">
        <v>1465</v>
      </c>
      <c r="E999" s="383" t="s">
        <v>1465</v>
      </c>
      <c r="F999" s="388" t="s">
        <v>1465</v>
      </c>
      <c r="G999" s="383" t="s">
        <v>1465</v>
      </c>
      <c r="H999" s="386" t="s">
        <v>1465</v>
      </c>
    </row>
    <row r="1000" spans="1:8" ht="15.6">
      <c r="A1000" s="384" t="s">
        <v>2064</v>
      </c>
      <c r="B1000" s="384" t="s">
        <v>2064</v>
      </c>
      <c r="C1000" s="384" t="s">
        <v>2064</v>
      </c>
      <c r="D1000" s="384" t="s">
        <v>2064</v>
      </c>
      <c r="E1000" s="384" t="s">
        <v>2064</v>
      </c>
      <c r="F1000" s="389" t="s">
        <v>2064</v>
      </c>
      <c r="G1000" s="384" t="s">
        <v>2064</v>
      </c>
      <c r="H1000" s="387" t="s">
        <v>2064</v>
      </c>
    </row>
  </sheetData>
  <autoFilter ref="A1:BB326" xr:uid="{F7BEA16E-117A-804F-9EA4-13770CE417B2}"/>
  <pageMargins left="0.7" right="0.7" top="0.75" bottom="0.75" header="0.3" footer="0.3"/>
  <pageSetup orientation="landscape" horizontalDpi="4294967292" verticalDpi="4294967292"/>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61FE1DE-A114-7C49-BEC7-90940981B63D}">
  <dimension ref="A1:AZ25"/>
  <sheetViews>
    <sheetView zoomScale="158" zoomScaleNormal="108" workbookViewId="0">
      <selection activeCell="B4" sqref="B4"/>
    </sheetView>
  </sheetViews>
  <sheetFormatPr defaultColWidth="11.19921875" defaultRowHeight="15.6"/>
  <cols>
    <col min="1" max="1" width="6.796875" bestFit="1" customWidth="1"/>
    <col min="2" max="2" width="30.796875" bestFit="1" customWidth="1"/>
    <col min="3" max="3" width="25.69921875" bestFit="1" customWidth="1"/>
    <col min="4" max="4" width="25.5" bestFit="1" customWidth="1"/>
    <col min="5" max="5" width="10.796875" hidden="1" customWidth="1"/>
    <col min="6" max="6" width="31.19921875" hidden="1" customWidth="1"/>
    <col min="7" max="7" width="15.796875" hidden="1" customWidth="1"/>
    <col min="8" max="8" width="14" hidden="1" customWidth="1"/>
    <col min="9" max="9" width="10.796875" customWidth="1"/>
    <col min="10" max="10" width="33.69921875" bestFit="1" customWidth="1"/>
    <col min="11" max="11" width="34" bestFit="1" customWidth="1"/>
    <col min="12" max="12" width="30.69921875" bestFit="1" customWidth="1"/>
    <col min="13" max="13" width="10.796875" customWidth="1"/>
    <col min="14" max="14" width="16.796875" hidden="1" customWidth="1"/>
    <col min="15" max="15" width="16.69921875" hidden="1" customWidth="1"/>
    <col min="16" max="16" width="19.19921875" hidden="1" customWidth="1"/>
    <col min="17" max="17" width="10.796875" hidden="1" customWidth="1"/>
    <col min="18" max="18" width="31" customWidth="1"/>
    <col min="19" max="19" width="27.296875" customWidth="1"/>
    <col min="20" max="20" width="26.5" customWidth="1"/>
    <col min="21" max="21" width="10.796875" customWidth="1"/>
    <col min="22" max="22" width="23" customWidth="1"/>
    <col min="23" max="23" width="24.296875" customWidth="1"/>
    <col min="24" max="24" width="20.296875" bestFit="1" customWidth="1"/>
    <col min="25" max="25" width="11.796875" customWidth="1"/>
    <col min="26" max="28" width="20.296875" customWidth="1"/>
    <col min="29" max="29" width="10.796875" customWidth="1"/>
    <col min="30" max="30" width="31.5" customWidth="1"/>
    <col min="31" max="31" width="30.19921875" customWidth="1"/>
    <col min="32" max="32" width="36.5" customWidth="1"/>
    <col min="33" max="33" width="10.796875" customWidth="1"/>
    <col min="34" max="34" width="27.19921875" customWidth="1"/>
    <col min="35" max="35" width="36.796875" bestFit="1" customWidth="1"/>
    <col min="36" max="36" width="28.19921875" bestFit="1" customWidth="1"/>
    <col min="37" max="37" width="10.796875" customWidth="1"/>
    <col min="38" max="38" width="31.19921875" hidden="1" customWidth="1"/>
    <col min="39" max="39" width="26.5" hidden="1" customWidth="1"/>
    <col min="40" max="40" width="23.19921875" hidden="1" customWidth="1"/>
    <col min="41" max="41" width="10.796875" hidden="1" customWidth="1"/>
    <col min="42" max="42" width="18.296875" hidden="1" customWidth="1"/>
    <col min="43" max="43" width="17.796875" hidden="1" customWidth="1"/>
    <col min="44" max="44" width="21.796875" hidden="1" customWidth="1"/>
    <col min="45" max="45" width="0" hidden="1" customWidth="1"/>
    <col min="46" max="46" width="28.5" bestFit="1" customWidth="1"/>
    <col min="47" max="47" width="27.796875" bestFit="1" customWidth="1"/>
    <col min="48" max="48" width="23.796875" bestFit="1" customWidth="1"/>
    <col min="49" max="49" width="8.296875" customWidth="1"/>
    <col min="50" max="50" width="24.69921875" customWidth="1"/>
    <col min="51" max="51" width="35.19921875" customWidth="1"/>
    <col min="52" max="52" width="30.5" customWidth="1"/>
  </cols>
  <sheetData>
    <row r="1" spans="1:52">
      <c r="A1" s="10"/>
      <c r="B1" s="447" t="s">
        <v>1672</v>
      </c>
      <c r="C1" s="447"/>
      <c r="D1" s="447"/>
      <c r="F1" s="448" t="s">
        <v>1200</v>
      </c>
      <c r="G1" s="448"/>
      <c r="H1" s="448"/>
      <c r="J1" s="443" t="s">
        <v>1201</v>
      </c>
      <c r="K1" s="443"/>
      <c r="L1" s="443"/>
      <c r="N1" s="448" t="s">
        <v>1202</v>
      </c>
      <c r="O1" s="448"/>
      <c r="P1" s="448"/>
      <c r="R1" s="443" t="s">
        <v>1203</v>
      </c>
      <c r="S1" s="443"/>
      <c r="T1" s="443"/>
      <c r="V1" s="440" t="s">
        <v>1204</v>
      </c>
      <c r="W1" s="440"/>
      <c r="X1" s="440"/>
      <c r="Y1" s="210"/>
      <c r="Z1" s="440" t="s">
        <v>918</v>
      </c>
      <c r="AA1" s="440"/>
      <c r="AB1" s="440"/>
      <c r="AD1" s="447" t="s">
        <v>1205</v>
      </c>
      <c r="AE1" s="447"/>
      <c r="AF1" s="447"/>
      <c r="AH1" s="447" t="s">
        <v>1206</v>
      </c>
      <c r="AI1" s="447"/>
      <c r="AJ1" s="447"/>
      <c r="AL1" s="448" t="s">
        <v>1206</v>
      </c>
      <c r="AM1" s="448"/>
      <c r="AN1" s="448"/>
      <c r="AP1" s="446" t="s">
        <v>1207</v>
      </c>
      <c r="AQ1" s="446"/>
      <c r="AR1" s="446"/>
      <c r="AT1" s="443" t="s">
        <v>919</v>
      </c>
      <c r="AU1" s="443"/>
      <c r="AV1" s="443"/>
      <c r="AX1" s="443" t="s">
        <v>1207</v>
      </c>
      <c r="AY1" s="443"/>
      <c r="AZ1" s="443"/>
    </row>
    <row r="2" spans="1:52" ht="31.2">
      <c r="A2" s="10" t="s">
        <v>1208</v>
      </c>
      <c r="B2" s="451" t="s">
        <v>2303</v>
      </c>
      <c r="C2" s="363" t="s">
        <v>2332</v>
      </c>
      <c r="D2" s="168"/>
      <c r="F2" s="202" t="s">
        <v>206</v>
      </c>
      <c r="G2" s="202" t="s">
        <v>1237</v>
      </c>
      <c r="H2" s="202" t="s">
        <v>536</v>
      </c>
      <c r="J2" s="319"/>
      <c r="K2" s="319" t="s">
        <v>1840</v>
      </c>
      <c r="L2" s="319" t="s">
        <v>1605</v>
      </c>
      <c r="N2" s="202" t="s">
        <v>212</v>
      </c>
      <c r="O2" s="202" t="s">
        <v>120</v>
      </c>
      <c r="P2" s="202" t="s">
        <v>1353</v>
      </c>
      <c r="R2" s="319" t="s">
        <v>2202</v>
      </c>
      <c r="S2" s="319" t="s">
        <v>1688</v>
      </c>
      <c r="T2" s="319" t="s">
        <v>1837</v>
      </c>
      <c r="V2" s="212" t="s">
        <v>2280</v>
      </c>
      <c r="W2" s="326" t="s">
        <v>1470</v>
      </c>
      <c r="X2" s="326" t="s">
        <v>144</v>
      </c>
      <c r="Y2" s="207"/>
      <c r="Z2" s="336" t="s">
        <v>2281</v>
      </c>
      <c r="AA2" s="336" t="s">
        <v>2282</v>
      </c>
      <c r="AB2" s="336" t="s">
        <v>212</v>
      </c>
      <c r="AD2" s="352" t="s">
        <v>2169</v>
      </c>
      <c r="AE2" s="352" t="s">
        <v>1640</v>
      </c>
      <c r="AF2" s="354" t="s">
        <v>2020</v>
      </c>
      <c r="AH2" s="352" t="s">
        <v>268</v>
      </c>
      <c r="AI2" s="352" t="s">
        <v>1992</v>
      </c>
      <c r="AJ2" s="352" t="s">
        <v>206</v>
      </c>
      <c r="AL2" s="202" t="s">
        <v>268</v>
      </c>
      <c r="AM2" s="202" t="s">
        <v>193</v>
      </c>
      <c r="AN2" s="202" t="s">
        <v>194</v>
      </c>
      <c r="AP2" s="202" t="s">
        <v>900</v>
      </c>
      <c r="AQ2" s="202" t="s">
        <v>897</v>
      </c>
      <c r="AR2" s="202" t="s">
        <v>914</v>
      </c>
      <c r="AT2" s="418" t="s">
        <v>1893</v>
      </c>
      <c r="AU2" s="416" t="s">
        <v>229</v>
      </c>
      <c r="AV2" s="416" t="s">
        <v>154</v>
      </c>
      <c r="AX2" s="353" t="s">
        <v>1362</v>
      </c>
      <c r="AY2" s="202" t="s">
        <v>1785</v>
      </c>
      <c r="AZ2" s="353" t="s">
        <v>160</v>
      </c>
    </row>
    <row r="3" spans="1:52" ht="27.6">
      <c r="A3" s="10" t="s">
        <v>1209</v>
      </c>
      <c r="B3" s="451"/>
      <c r="C3" s="414" t="s">
        <v>2301</v>
      </c>
      <c r="D3" s="168"/>
      <c r="F3" s="330"/>
      <c r="G3" s="331"/>
      <c r="H3" s="331"/>
      <c r="J3" s="319" t="s">
        <v>1606</v>
      </c>
      <c r="K3" s="319" t="s">
        <v>1234</v>
      </c>
      <c r="L3" s="319" t="s">
        <v>1607</v>
      </c>
      <c r="N3" s="202" t="s">
        <v>1355</v>
      </c>
      <c r="O3" s="202" t="s">
        <v>211</v>
      </c>
      <c r="R3" s="336" t="s">
        <v>61</v>
      </c>
      <c r="S3" s="336" t="s">
        <v>1895</v>
      </c>
      <c r="T3" s="336" t="s">
        <v>1609</v>
      </c>
      <c r="V3" s="417" t="s">
        <v>1689</v>
      </c>
      <c r="W3" s="417" t="s">
        <v>1673</v>
      </c>
      <c r="X3" s="417" t="s">
        <v>1783</v>
      </c>
      <c r="Z3" s="336" t="s">
        <v>1596</v>
      </c>
      <c r="AA3" s="336" t="s">
        <v>1554</v>
      </c>
      <c r="AB3" s="336"/>
      <c r="AD3" s="352" t="s">
        <v>1366</v>
      </c>
      <c r="AE3" s="352" t="s">
        <v>1552</v>
      </c>
      <c r="AF3" s="354" t="s">
        <v>1383</v>
      </c>
      <c r="AH3" s="354" t="s">
        <v>205</v>
      </c>
      <c r="AI3" s="354" t="s">
        <v>241</v>
      </c>
      <c r="AJ3" s="354" t="s">
        <v>1553</v>
      </c>
      <c r="AL3" s="202" t="s">
        <v>206</v>
      </c>
      <c r="AM3" s="202" t="s">
        <v>205</v>
      </c>
      <c r="AN3" s="202" t="s">
        <v>241</v>
      </c>
      <c r="AP3" s="202" t="s">
        <v>631</v>
      </c>
      <c r="AQ3" s="202" t="s">
        <v>238</v>
      </c>
      <c r="AR3" s="6" t="s">
        <v>1076</v>
      </c>
      <c r="AT3" s="416" t="s">
        <v>190</v>
      </c>
      <c r="AU3" s="327" t="s">
        <v>1214</v>
      </c>
      <c r="AV3" s="416" t="s">
        <v>207</v>
      </c>
      <c r="AX3" s="353" t="s">
        <v>174</v>
      </c>
      <c r="AY3" s="353" t="s">
        <v>255</v>
      </c>
      <c r="AZ3" s="353" t="s">
        <v>1841</v>
      </c>
    </row>
    <row r="4" spans="1:52" ht="27.6">
      <c r="A4" s="10" t="s">
        <v>1210</v>
      </c>
      <c r="B4" s="261" t="s">
        <v>2309</v>
      </c>
      <c r="C4" s="261" t="s">
        <v>2302</v>
      </c>
      <c r="D4" s="176"/>
      <c r="J4" s="319" t="s">
        <v>980</v>
      </c>
      <c r="K4" s="319" t="s">
        <v>979</v>
      </c>
      <c r="L4" s="319" t="s">
        <v>875</v>
      </c>
      <c r="O4" s="202"/>
      <c r="R4" s="169" t="s">
        <v>1971</v>
      </c>
      <c r="S4" s="336" t="s">
        <v>1896</v>
      </c>
      <c r="T4" s="336" t="s">
        <v>21</v>
      </c>
      <c r="V4" s="417" t="s">
        <v>115</v>
      </c>
      <c r="W4" s="417" t="s">
        <v>928</v>
      </c>
      <c r="X4" s="417" t="s">
        <v>1984</v>
      </c>
      <c r="Y4" s="93"/>
      <c r="Z4" s="168"/>
      <c r="AA4" s="168"/>
      <c r="AB4" s="168"/>
      <c r="AD4" s="354" t="s">
        <v>1384</v>
      </c>
      <c r="AE4" s="355" t="s">
        <v>180</v>
      </c>
      <c r="AF4" s="355" t="s">
        <v>1555</v>
      </c>
      <c r="AH4" s="354" t="s">
        <v>1997</v>
      </c>
      <c r="AI4" s="355" t="s">
        <v>1079</v>
      </c>
      <c r="AJ4" s="355" t="s">
        <v>2022</v>
      </c>
      <c r="AL4" s="202" t="s">
        <v>266</v>
      </c>
      <c r="AM4" s="6" t="s">
        <v>1079</v>
      </c>
      <c r="AN4" s="202" t="s">
        <v>626</v>
      </c>
      <c r="AP4" s="273" t="s">
        <v>255</v>
      </c>
      <c r="AQ4" s="318"/>
      <c r="AT4" s="419" t="s">
        <v>2203</v>
      </c>
      <c r="AU4" s="419" t="s">
        <v>1556</v>
      </c>
      <c r="AV4" s="419" t="s">
        <v>2204</v>
      </c>
      <c r="AX4" s="246"/>
      <c r="AY4" s="353"/>
      <c r="AZ4" s="353"/>
    </row>
    <row r="5" spans="1:52">
      <c r="A5" s="10" t="s">
        <v>1215</v>
      </c>
      <c r="B5" s="363" t="s">
        <v>2310</v>
      </c>
      <c r="C5" s="363" t="s">
        <v>2304</v>
      </c>
      <c r="D5" s="168"/>
      <c r="J5" s="319" t="s">
        <v>876</v>
      </c>
      <c r="K5" s="319" t="s">
        <v>877</v>
      </c>
      <c r="L5" s="319" t="s">
        <v>1608</v>
      </c>
      <c r="R5" s="336" t="s">
        <v>1810</v>
      </c>
      <c r="S5" s="336" t="s">
        <v>1324</v>
      </c>
      <c r="T5" s="336" t="s">
        <v>1212</v>
      </c>
      <c r="X5" s="326"/>
      <c r="Y5" s="93"/>
      <c r="Z5" s="168"/>
      <c r="AA5" s="168"/>
      <c r="AB5" s="162"/>
      <c r="AD5" s="355" t="s">
        <v>179</v>
      </c>
      <c r="AE5" s="264" t="s">
        <v>178</v>
      </c>
      <c r="AF5" s="264" t="s">
        <v>2019</v>
      </c>
      <c r="AH5" s="355" t="s">
        <v>1675</v>
      </c>
      <c r="AI5" s="355" t="s">
        <v>627</v>
      </c>
      <c r="AJ5" s="373" t="s">
        <v>1874</v>
      </c>
      <c r="AL5" s="202" t="s">
        <v>627</v>
      </c>
      <c r="AQ5" s="318"/>
      <c r="AR5" s="318"/>
      <c r="AT5" s="416" t="s">
        <v>1084</v>
      </c>
      <c r="AU5" s="327" t="s">
        <v>1432</v>
      </c>
      <c r="AV5" s="416"/>
      <c r="AX5" s="353"/>
      <c r="AY5" s="353"/>
      <c r="AZ5" s="353"/>
    </row>
    <row r="6" spans="1:52">
      <c r="A6" s="10" t="s">
        <v>1219</v>
      </c>
      <c r="B6" s="363" t="s">
        <v>2305</v>
      </c>
      <c r="C6" s="22"/>
      <c r="D6" s="168"/>
      <c r="J6" s="319" t="s">
        <v>1892</v>
      </c>
      <c r="K6" s="168"/>
      <c r="L6" s="168"/>
      <c r="R6" s="336" t="s">
        <v>1216</v>
      </c>
      <c r="S6" s="169" t="s">
        <v>2156</v>
      </c>
      <c r="T6" s="336" t="s">
        <v>1753</v>
      </c>
      <c r="V6" s="162"/>
      <c r="W6" s="162"/>
      <c r="X6" s="162"/>
      <c r="Y6" s="93"/>
      <c r="Z6" s="162"/>
      <c r="AA6" s="162"/>
      <c r="AB6" s="162"/>
      <c r="AD6" s="355" t="s">
        <v>256</v>
      </c>
      <c r="AE6" s="264" t="s">
        <v>1380</v>
      </c>
      <c r="AF6" s="264" t="s">
        <v>2021</v>
      </c>
      <c r="AH6" s="108"/>
      <c r="AI6" s="272"/>
      <c r="AJ6" s="272"/>
      <c r="AP6" s="202"/>
      <c r="AQ6" s="318"/>
      <c r="AR6" s="318"/>
      <c r="AT6" s="419"/>
      <c r="AU6" s="419"/>
      <c r="AV6" s="327"/>
      <c r="AX6" s="352"/>
      <c r="AY6" s="162"/>
      <c r="AZ6" s="162"/>
    </row>
    <row r="7" spans="1:52" ht="16.05" customHeight="1">
      <c r="A7" s="10" t="s">
        <v>1220</v>
      </c>
      <c r="B7" s="168"/>
      <c r="C7" s="168"/>
      <c r="D7" s="168"/>
      <c r="J7" s="168"/>
      <c r="K7" s="168"/>
      <c r="L7" s="176"/>
      <c r="R7" s="336" t="s">
        <v>1978</v>
      </c>
      <c r="S7" s="336" t="s">
        <v>536</v>
      </c>
      <c r="T7" s="336" t="s">
        <v>30</v>
      </c>
      <c r="AD7" s="373" t="s">
        <v>2020</v>
      </c>
      <c r="AE7" s="355" t="s">
        <v>247</v>
      </c>
      <c r="AF7" s="264" t="s">
        <v>264</v>
      </c>
      <c r="AH7" s="272"/>
      <c r="AI7" s="272"/>
      <c r="AJ7" s="272"/>
      <c r="AP7" s="202"/>
      <c r="AQ7" s="318"/>
      <c r="AR7" s="318"/>
      <c r="AT7" s="419"/>
      <c r="AU7" s="419"/>
      <c r="AV7" s="419"/>
    </row>
    <row r="8" spans="1:52">
      <c r="A8" s="10" t="s">
        <v>1221</v>
      </c>
      <c r="B8" s="168"/>
      <c r="C8" s="168"/>
      <c r="D8" s="168"/>
      <c r="J8" s="168"/>
      <c r="K8" s="168"/>
      <c r="L8" s="168"/>
      <c r="R8" s="336" t="s">
        <v>171</v>
      </c>
      <c r="S8" s="336" t="s">
        <v>90</v>
      </c>
      <c r="T8" s="336" t="s">
        <v>986</v>
      </c>
      <c r="AD8" s="264" t="s">
        <v>182</v>
      </c>
      <c r="AE8" s="355" t="s">
        <v>219</v>
      </c>
      <c r="AF8" s="355" t="s">
        <v>242</v>
      </c>
      <c r="AH8" s="272"/>
      <c r="AI8" s="272"/>
      <c r="AJ8" s="272"/>
      <c r="AQ8" s="318"/>
      <c r="AR8" s="318"/>
    </row>
    <row r="9" spans="1:52">
      <c r="A9" s="10" t="s">
        <v>1222</v>
      </c>
      <c r="B9" s="168"/>
      <c r="C9" s="22"/>
      <c r="D9" s="168"/>
      <c r="J9" s="168"/>
      <c r="K9" s="168"/>
      <c r="L9" s="168"/>
      <c r="R9" s="336" t="s">
        <v>2158</v>
      </c>
      <c r="S9" s="336" t="s">
        <v>122</v>
      </c>
      <c r="T9" s="336" t="s">
        <v>1985</v>
      </c>
      <c r="AD9" s="355" t="s">
        <v>104</v>
      </c>
      <c r="AE9" s="355" t="s">
        <v>54</v>
      </c>
      <c r="AF9" s="355" t="s">
        <v>930</v>
      </c>
      <c r="AH9" s="272"/>
      <c r="AI9" s="272"/>
      <c r="AJ9" s="108"/>
      <c r="AP9" s="202"/>
      <c r="AQ9" s="318"/>
      <c r="AR9" s="318"/>
    </row>
    <row r="10" spans="1:52">
      <c r="A10" s="10" t="s">
        <v>1223</v>
      </c>
      <c r="B10" s="168"/>
      <c r="C10" s="22"/>
      <c r="D10" s="22"/>
      <c r="J10" s="168"/>
      <c r="K10" s="168"/>
      <c r="L10" s="168"/>
      <c r="R10" s="336" t="s">
        <v>1179</v>
      </c>
      <c r="S10" s="336" t="s">
        <v>52</v>
      </c>
      <c r="T10" s="336" t="s">
        <v>245</v>
      </c>
      <c r="AD10" s="355" t="s">
        <v>1557</v>
      </c>
      <c r="AE10" s="355" t="s">
        <v>246</v>
      </c>
      <c r="AF10" s="355" t="s">
        <v>1558</v>
      </c>
      <c r="AH10" s="9"/>
      <c r="AI10" s="133"/>
      <c r="AJ10" s="133"/>
      <c r="AQ10" s="318"/>
      <c r="AR10" s="318"/>
    </row>
    <row r="11" spans="1:52">
      <c r="A11" s="10" t="s">
        <v>1224</v>
      </c>
      <c r="B11" s="22"/>
      <c r="C11" s="269"/>
      <c r="D11" s="168"/>
      <c r="J11" s="168"/>
      <c r="K11" s="168"/>
      <c r="L11" s="168"/>
      <c r="R11" s="336" t="s">
        <v>1784</v>
      </c>
      <c r="S11" s="336" t="s">
        <v>1072</v>
      </c>
      <c r="T11" s="336" t="s">
        <v>1495</v>
      </c>
      <c r="AD11" s="352" t="s">
        <v>1187</v>
      </c>
      <c r="AE11" s="168"/>
      <c r="AF11" s="168"/>
      <c r="AQ11" s="318"/>
      <c r="AR11" s="318"/>
      <c r="AT11" s="332"/>
    </row>
    <row r="12" spans="1:52">
      <c r="A12" s="10" t="s">
        <v>1225</v>
      </c>
      <c r="B12" s="168"/>
      <c r="C12" s="168"/>
      <c r="D12" s="168"/>
      <c r="J12" s="168"/>
      <c r="K12" s="168"/>
      <c r="L12" s="168"/>
      <c r="R12" s="336" t="s">
        <v>131</v>
      </c>
      <c r="S12" s="336" t="s">
        <v>2186</v>
      </c>
      <c r="T12" s="336" t="s">
        <v>1378</v>
      </c>
      <c r="AD12" s="162"/>
      <c r="AE12" s="162"/>
      <c r="AF12" s="356"/>
      <c r="AP12" s="202"/>
      <c r="AQ12" s="318"/>
      <c r="AR12" s="318"/>
      <c r="AT12" s="333"/>
    </row>
    <row r="13" spans="1:52">
      <c r="A13" s="10" t="s">
        <v>1226</v>
      </c>
      <c r="B13" s="168"/>
      <c r="C13" s="168"/>
      <c r="D13" s="168"/>
      <c r="J13" s="168"/>
      <c r="K13" s="168"/>
      <c r="L13" s="168"/>
      <c r="R13" s="336" t="s">
        <v>2052</v>
      </c>
      <c r="S13" s="168"/>
      <c r="T13" s="168"/>
      <c r="AQ13" s="318"/>
      <c r="AR13" s="318"/>
      <c r="AT13" s="333"/>
    </row>
    <row r="14" spans="1:52">
      <c r="A14" s="10" t="s">
        <v>1227</v>
      </c>
      <c r="B14" s="168"/>
      <c r="C14" s="168"/>
      <c r="D14" s="168"/>
      <c r="J14" s="165"/>
      <c r="K14" s="168"/>
      <c r="L14" s="168"/>
      <c r="R14" s="168"/>
      <c r="S14" s="168"/>
      <c r="T14" s="168"/>
      <c r="AQ14" s="318"/>
      <c r="AR14" s="318"/>
      <c r="AT14" s="332"/>
    </row>
    <row r="15" spans="1:52">
      <c r="A15" s="10" t="s">
        <v>1228</v>
      </c>
      <c r="B15" s="168"/>
      <c r="C15" s="168"/>
      <c r="D15" s="168"/>
      <c r="J15" s="165"/>
      <c r="K15" s="168"/>
      <c r="L15" s="168"/>
      <c r="R15" s="168"/>
      <c r="S15" s="168"/>
      <c r="T15" s="168"/>
      <c r="AP15" s="318"/>
      <c r="AQ15" s="318"/>
      <c r="AR15" s="318"/>
    </row>
    <row r="16" spans="1:52">
      <c r="A16" s="10" t="s">
        <v>1229</v>
      </c>
      <c r="B16" s="168"/>
      <c r="C16" s="168"/>
      <c r="D16" s="168"/>
      <c r="J16" s="165"/>
      <c r="K16" s="168"/>
      <c r="L16" s="168"/>
      <c r="R16" s="168"/>
      <c r="S16" s="168"/>
      <c r="T16" s="168"/>
      <c r="AP16" s="318"/>
      <c r="AQ16" s="318"/>
      <c r="AR16" s="318"/>
    </row>
    <row r="17" spans="1:44">
      <c r="A17" s="10" t="s">
        <v>1230</v>
      </c>
      <c r="B17" s="168"/>
      <c r="C17" s="168"/>
      <c r="D17" s="168"/>
      <c r="J17" s="168"/>
      <c r="K17" s="168"/>
      <c r="L17" s="168"/>
      <c r="R17" s="168"/>
      <c r="S17" s="168"/>
      <c r="T17" s="168"/>
      <c r="AP17" s="318"/>
      <c r="AQ17" s="318"/>
      <c r="AR17" s="318"/>
    </row>
    <row r="18" spans="1:44">
      <c r="A18" s="10" t="s">
        <v>1231</v>
      </c>
      <c r="B18" s="168"/>
      <c r="C18" s="168"/>
      <c r="D18" s="168"/>
      <c r="J18" s="168"/>
      <c r="K18" s="168"/>
      <c r="L18" s="168"/>
      <c r="R18" s="319"/>
      <c r="S18" s="168"/>
      <c r="T18" s="168"/>
      <c r="AP18" s="318"/>
      <c r="AQ18" s="318"/>
      <c r="AR18" s="318"/>
    </row>
    <row r="19" spans="1:44">
      <c r="A19" s="10" t="s">
        <v>1232</v>
      </c>
      <c r="B19" s="168"/>
      <c r="C19" s="168"/>
      <c r="D19" s="168"/>
      <c r="J19" s="168"/>
      <c r="K19" s="168"/>
      <c r="L19" s="168"/>
      <c r="AP19" s="318"/>
      <c r="AQ19" s="318"/>
      <c r="AR19" s="318"/>
    </row>
    <row r="20" spans="1:44">
      <c r="B20" s="168"/>
      <c r="C20" s="168"/>
      <c r="D20" s="168"/>
      <c r="AP20" s="318"/>
      <c r="AQ20" s="318"/>
      <c r="AR20" s="318"/>
    </row>
    <row r="21" spans="1:44">
      <c r="B21" s="168"/>
      <c r="C21" s="168"/>
      <c r="D21" s="168"/>
      <c r="AP21" s="318"/>
      <c r="AQ21" s="318"/>
      <c r="AR21" s="318"/>
    </row>
    <row r="22" spans="1:44">
      <c r="B22" s="168"/>
      <c r="C22" s="168"/>
      <c r="D22" s="168"/>
      <c r="AP22" s="318"/>
      <c r="AQ22" s="318"/>
      <c r="AR22" s="318"/>
    </row>
    <row r="23" spans="1:44">
      <c r="AP23" s="318"/>
      <c r="AQ23" s="318"/>
      <c r="AR23" s="318"/>
    </row>
    <row r="24" spans="1:44">
      <c r="AP24" s="318"/>
      <c r="AQ24" s="318"/>
      <c r="AR24" s="318"/>
    </row>
    <row r="25" spans="1:44">
      <c r="AP25" s="318"/>
      <c r="AQ25" s="318"/>
      <c r="AR25" s="318"/>
    </row>
  </sheetData>
  <mergeCells count="14">
    <mergeCell ref="AX1:AZ1"/>
    <mergeCell ref="Z1:AB1"/>
    <mergeCell ref="AD1:AF1"/>
    <mergeCell ref="AH1:AJ1"/>
    <mergeCell ref="AL1:AN1"/>
    <mergeCell ref="AP1:AR1"/>
    <mergeCell ref="AT1:AV1"/>
    <mergeCell ref="B2:B3"/>
    <mergeCell ref="V1:X1"/>
    <mergeCell ref="B1:D1"/>
    <mergeCell ref="F1:H1"/>
    <mergeCell ref="J1:L1"/>
    <mergeCell ref="N1:P1"/>
    <mergeCell ref="R1:T1"/>
  </mergeCells>
  <pageMargins left="0.7" right="0.7" top="0.75" bottom="0.75" header="0.3" footer="0.3"/>
  <pageSetup orientation="portrait" horizontalDpi="0" verticalDpi="0"/>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dimension ref="B3:C3"/>
  <sheetViews>
    <sheetView showGridLines="0" workbookViewId="0">
      <selection activeCell="D18" sqref="D18"/>
    </sheetView>
  </sheetViews>
  <sheetFormatPr defaultColWidth="11" defaultRowHeight="15.6"/>
  <sheetData>
    <row r="3" spans="2:3">
      <c r="B3" t="s">
        <v>565</v>
      </c>
      <c r="C3" t="s">
        <v>566</v>
      </c>
    </row>
  </sheetData>
  <pageMargins left="0.7" right="0.7" top="0.75" bottom="0.75" header="0.3" footer="0.3"/>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sheetPr filterMode="1"/>
  <dimension ref="A1:T109"/>
  <sheetViews>
    <sheetView topLeftCell="B1" workbookViewId="0">
      <pane xSplit="2" ySplit="1" topLeftCell="D3" activePane="bottomRight" state="frozen"/>
      <selection pane="topRight" activeCell="D1" sqref="D1"/>
      <selection pane="bottomLeft" activeCell="B2" sqref="B2"/>
      <selection pane="bottomRight" activeCell="C27" sqref="C27"/>
    </sheetView>
  </sheetViews>
  <sheetFormatPr defaultColWidth="10.796875" defaultRowHeight="15.6"/>
  <cols>
    <col min="1" max="1" width="13" style="13" bestFit="1" customWidth="1"/>
    <col min="2" max="2" width="13.296875" style="13" bestFit="1" customWidth="1"/>
    <col min="3" max="3" width="46.5" style="13" bestFit="1" customWidth="1"/>
    <col min="4" max="4" width="14.296875" style="22" customWidth="1"/>
    <col min="5" max="5" width="14.69921875" style="22" customWidth="1"/>
    <col min="6" max="6" width="13" style="22" customWidth="1"/>
    <col min="7" max="7" width="13.19921875" style="22" customWidth="1"/>
    <col min="8" max="8" width="13.5" style="22" customWidth="1"/>
    <col min="9" max="9" width="13.296875" style="22" customWidth="1"/>
    <col min="10" max="16384" width="10.796875" style="13"/>
  </cols>
  <sheetData>
    <row r="1" spans="1:20" s="15" customFormat="1">
      <c r="A1" s="14" t="str">
        <f>'Main Meals'!B1</f>
        <v>Master Dish ID</v>
      </c>
      <c r="B1" s="14" t="str">
        <f>'Main Meals'!C1</f>
        <v>Subcategory ID</v>
      </c>
      <c r="C1" s="14" t="e">
        <f>'Main Meals'!#REF!</f>
        <v>#REF!</v>
      </c>
      <c r="D1" s="14" t="s">
        <v>505</v>
      </c>
      <c r="E1" s="14" t="s">
        <v>567</v>
      </c>
      <c r="F1" s="14" t="s">
        <v>568</v>
      </c>
      <c r="G1" s="16">
        <v>43054</v>
      </c>
      <c r="H1" s="16">
        <v>43084</v>
      </c>
      <c r="I1" s="16">
        <v>42750</v>
      </c>
      <c r="J1" s="14"/>
      <c r="K1" s="14"/>
      <c r="L1" s="14"/>
      <c r="M1" s="14"/>
      <c r="N1" s="14"/>
      <c r="O1" s="14"/>
      <c r="P1" s="14"/>
      <c r="Q1" s="14"/>
      <c r="R1" s="14"/>
      <c r="S1" s="14"/>
      <c r="T1" s="14"/>
    </row>
    <row r="2" spans="1:20" s="15" customFormat="1" hidden="1">
      <c r="A2" s="14"/>
      <c r="B2" s="14"/>
      <c r="C2" s="14"/>
      <c r="D2" s="14"/>
      <c r="E2" s="14"/>
      <c r="F2" s="14"/>
      <c r="G2" s="16"/>
      <c r="H2" s="16"/>
      <c r="I2" s="16"/>
      <c r="J2" s="14"/>
      <c r="K2" s="14"/>
      <c r="L2" s="14"/>
      <c r="M2" s="14"/>
      <c r="N2" s="14"/>
      <c r="O2" s="14"/>
      <c r="P2" s="14"/>
      <c r="Q2" s="14"/>
      <c r="R2" s="14"/>
      <c r="S2" s="14"/>
      <c r="T2" s="14"/>
    </row>
    <row r="3" spans="1:20">
      <c r="A3" s="13">
        <f>'Main Meals'!B2</f>
        <v>1000</v>
      </c>
      <c r="B3" s="18">
        <f>'Main Meals'!C2</f>
        <v>1001</v>
      </c>
      <c r="C3" s="18" t="e">
        <f>'Main Meals'!#REF!</f>
        <v>#REF!</v>
      </c>
      <c r="D3" s="21" t="s">
        <v>114</v>
      </c>
      <c r="E3" s="21" t="s">
        <v>114</v>
      </c>
      <c r="F3" s="21" t="s">
        <v>114</v>
      </c>
      <c r="G3" s="21" t="s">
        <v>114</v>
      </c>
      <c r="H3" s="21" t="s">
        <v>114</v>
      </c>
      <c r="I3" s="21" t="s">
        <v>114</v>
      </c>
    </row>
    <row r="4" spans="1:20">
      <c r="A4" s="13">
        <f>'Main Meals'!B3</f>
        <v>1000</v>
      </c>
      <c r="B4" s="18">
        <f>'Main Meals'!C3</f>
        <v>1002</v>
      </c>
      <c r="C4" s="18" t="e">
        <f>'Main Meals'!#REF!</f>
        <v>#REF!</v>
      </c>
      <c r="D4" s="21" t="s">
        <v>114</v>
      </c>
      <c r="E4" s="21" t="s">
        <v>114</v>
      </c>
      <c r="F4" s="21" t="s">
        <v>114</v>
      </c>
      <c r="G4" s="21" t="s">
        <v>114</v>
      </c>
      <c r="H4" s="21" t="s">
        <v>114</v>
      </c>
      <c r="I4" s="21" t="s">
        <v>114</v>
      </c>
    </row>
    <row r="5" spans="1:20">
      <c r="A5" s="13">
        <f>'Main Meals'!B4</f>
        <v>1100</v>
      </c>
      <c r="B5" s="13">
        <f>'Main Meals'!C4</f>
        <v>1101</v>
      </c>
      <c r="C5" s="13" t="e">
        <f>'Main Meals'!#REF!</f>
        <v>#REF!</v>
      </c>
      <c r="D5" s="17" t="s">
        <v>114</v>
      </c>
      <c r="E5" s="17" t="s">
        <v>27</v>
      </c>
      <c r="F5" s="17" t="s">
        <v>27</v>
      </c>
      <c r="G5" s="17" t="s">
        <v>114</v>
      </c>
      <c r="H5" s="17" t="s">
        <v>114</v>
      </c>
      <c r="I5" s="17" t="s">
        <v>114</v>
      </c>
    </row>
    <row r="6" spans="1:20">
      <c r="A6" s="13">
        <f>'Main Meals'!B5</f>
        <v>1100</v>
      </c>
      <c r="B6" s="13">
        <f>'Main Meals'!C5</f>
        <v>1102</v>
      </c>
      <c r="C6" s="13" t="e">
        <f>'Main Meals'!#REF!</f>
        <v>#REF!</v>
      </c>
      <c r="D6" s="17" t="s">
        <v>114</v>
      </c>
      <c r="E6" s="17" t="s">
        <v>27</v>
      </c>
      <c r="F6" s="17" t="s">
        <v>27</v>
      </c>
      <c r="G6" s="17" t="s">
        <v>114</v>
      </c>
      <c r="H6" s="17" t="s">
        <v>114</v>
      </c>
      <c r="I6" s="17" t="s">
        <v>114</v>
      </c>
    </row>
    <row r="7" spans="1:20">
      <c r="A7" s="13">
        <f>'Main Meals'!B6</f>
        <v>1100</v>
      </c>
      <c r="B7" s="13">
        <f>'Main Meals'!C6</f>
        <v>1103</v>
      </c>
      <c r="C7" s="13" t="e">
        <f>'Main Meals'!#REF!</f>
        <v>#REF!</v>
      </c>
      <c r="D7" s="17" t="s">
        <v>114</v>
      </c>
      <c r="E7" s="17" t="s">
        <v>27</v>
      </c>
      <c r="F7" s="17" t="s">
        <v>27</v>
      </c>
      <c r="G7" s="17" t="s">
        <v>27</v>
      </c>
      <c r="H7" s="17" t="s">
        <v>114</v>
      </c>
      <c r="I7" s="17" t="s">
        <v>114</v>
      </c>
    </row>
    <row r="8" spans="1:20" hidden="1">
      <c r="A8" s="13">
        <f>'Main Meals'!B7</f>
        <v>1200</v>
      </c>
      <c r="B8" s="13">
        <f>'Main Meals'!C7</f>
        <v>1201</v>
      </c>
      <c r="C8" s="13" t="e">
        <f>'Main Meals'!#REF!</f>
        <v>#REF!</v>
      </c>
      <c r="D8" s="17" t="s">
        <v>27</v>
      </c>
      <c r="E8" s="17" t="s">
        <v>27</v>
      </c>
      <c r="F8" s="17" t="s">
        <v>27</v>
      </c>
      <c r="G8" s="17" t="s">
        <v>27</v>
      </c>
      <c r="H8" s="17" t="s">
        <v>27</v>
      </c>
      <c r="I8" s="17" t="s">
        <v>27</v>
      </c>
    </row>
    <row r="9" spans="1:20" hidden="1">
      <c r="A9" s="13">
        <f>'Main Meals'!B8</f>
        <v>1200</v>
      </c>
      <c r="B9" s="13">
        <f>'Main Meals'!C8</f>
        <v>1202</v>
      </c>
      <c r="C9" s="13" t="e">
        <f>'Main Meals'!#REF!</f>
        <v>#REF!</v>
      </c>
      <c r="D9" s="17" t="s">
        <v>27</v>
      </c>
      <c r="E9" s="17" t="s">
        <v>27</v>
      </c>
      <c r="F9" s="17" t="s">
        <v>27</v>
      </c>
      <c r="G9" s="17" t="s">
        <v>27</v>
      </c>
      <c r="H9" s="17" t="s">
        <v>27</v>
      </c>
      <c r="I9" s="17" t="s">
        <v>27</v>
      </c>
    </row>
    <row r="10" spans="1:20">
      <c r="A10" s="13">
        <f>'Main Meals'!B9</f>
        <v>1300</v>
      </c>
      <c r="B10" s="13">
        <f>'Main Meals'!C9</f>
        <v>1300</v>
      </c>
      <c r="C10" s="13" t="e">
        <f>'Main Meals'!#REF!</f>
        <v>#REF!</v>
      </c>
      <c r="D10" s="17" t="s">
        <v>114</v>
      </c>
      <c r="E10" s="17" t="s">
        <v>114</v>
      </c>
      <c r="F10" s="17" t="s">
        <v>114</v>
      </c>
      <c r="G10" s="22" t="s">
        <v>27</v>
      </c>
      <c r="H10" s="22" t="s">
        <v>27</v>
      </c>
      <c r="I10" s="22" t="s">
        <v>27</v>
      </c>
    </row>
    <row r="11" spans="1:20" hidden="1">
      <c r="A11" s="13">
        <f>'Main Meals'!B10</f>
        <v>1400</v>
      </c>
      <c r="B11" s="13">
        <f>'Main Meals'!C10</f>
        <v>1400</v>
      </c>
      <c r="C11" s="13" t="e">
        <f>'Main Meals'!#REF!</f>
        <v>#REF!</v>
      </c>
      <c r="D11" s="17" t="s">
        <v>27</v>
      </c>
      <c r="E11" s="17" t="s">
        <v>27</v>
      </c>
      <c r="F11" s="17" t="s">
        <v>27</v>
      </c>
      <c r="G11" s="17" t="s">
        <v>27</v>
      </c>
      <c r="H11" s="17" t="s">
        <v>27</v>
      </c>
      <c r="I11" s="17" t="s">
        <v>27</v>
      </c>
    </row>
    <row r="12" spans="1:20" hidden="1">
      <c r="A12" s="13">
        <f>'Main Meals'!B11</f>
        <v>1500</v>
      </c>
      <c r="B12" s="19">
        <f>'Main Meals'!C11</f>
        <v>1500</v>
      </c>
      <c r="C12" s="19" t="e">
        <f>'Main Meals'!#REF!</f>
        <v>#REF!</v>
      </c>
      <c r="D12" s="20"/>
      <c r="E12" s="20"/>
      <c r="F12" s="20"/>
      <c r="G12" s="23"/>
      <c r="H12" s="23"/>
      <c r="I12" s="23"/>
    </row>
    <row r="13" spans="1:20">
      <c r="A13" s="13">
        <f>'Main Meals'!B12</f>
        <v>1600</v>
      </c>
      <c r="B13" s="18">
        <f>'Main Meals'!C12</f>
        <v>1601</v>
      </c>
      <c r="C13" s="18" t="e">
        <f>'Main Meals'!#REF!</f>
        <v>#REF!</v>
      </c>
      <c r="D13" s="21" t="s">
        <v>114</v>
      </c>
      <c r="E13" s="21" t="s">
        <v>114</v>
      </c>
      <c r="F13" s="21" t="s">
        <v>114</v>
      </c>
      <c r="G13" s="21" t="s">
        <v>114</v>
      </c>
      <c r="H13" s="21" t="s">
        <v>114</v>
      </c>
      <c r="I13" s="21" t="s">
        <v>114</v>
      </c>
    </row>
    <row r="14" spans="1:20">
      <c r="A14" s="13">
        <f>'Main Meals'!B13</f>
        <v>1600</v>
      </c>
      <c r="B14" s="18">
        <f>'Main Meals'!C13</f>
        <v>1602</v>
      </c>
      <c r="C14" s="18" t="e">
        <f>'Main Meals'!#REF!</f>
        <v>#REF!</v>
      </c>
      <c r="D14" s="21" t="s">
        <v>114</v>
      </c>
      <c r="E14" s="21" t="s">
        <v>114</v>
      </c>
      <c r="F14" s="21" t="s">
        <v>114</v>
      </c>
      <c r="G14" s="21" t="s">
        <v>114</v>
      </c>
      <c r="H14" s="21" t="s">
        <v>114</v>
      </c>
      <c r="I14" s="21" t="s">
        <v>114</v>
      </c>
    </row>
    <row r="15" spans="1:20" hidden="1">
      <c r="A15" s="13">
        <f>'Main Meals'!B14</f>
        <v>1700</v>
      </c>
      <c r="B15" s="19">
        <f>'Main Meals'!C14</f>
        <v>1700</v>
      </c>
      <c r="C15" s="19" t="e">
        <f>'Main Meals'!#REF!</f>
        <v>#REF!</v>
      </c>
      <c r="D15" s="20"/>
      <c r="E15" s="20"/>
      <c r="F15" s="20"/>
      <c r="G15" s="23"/>
      <c r="H15" s="23"/>
      <c r="I15" s="23"/>
    </row>
    <row r="16" spans="1:20">
      <c r="A16" s="13">
        <f>'Main Meals'!B15</f>
        <v>1800</v>
      </c>
      <c r="B16" s="18">
        <f>'Main Meals'!C15</f>
        <v>1801</v>
      </c>
      <c r="C16" s="18" t="e">
        <f>'Main Meals'!#REF!</f>
        <v>#REF!</v>
      </c>
      <c r="D16" s="21" t="s">
        <v>114</v>
      </c>
      <c r="E16" s="21" t="s">
        <v>114</v>
      </c>
      <c r="F16" s="21" t="s">
        <v>114</v>
      </c>
      <c r="G16" s="21" t="s">
        <v>114</v>
      </c>
      <c r="H16" s="21" t="s">
        <v>114</v>
      </c>
      <c r="I16" s="21" t="s">
        <v>114</v>
      </c>
    </row>
    <row r="17" spans="1:9">
      <c r="A17" s="13">
        <f>'Main Meals'!B16</f>
        <v>1800</v>
      </c>
      <c r="B17" s="18">
        <f>'Main Meals'!C16</f>
        <v>1802</v>
      </c>
      <c r="C17" s="18" t="e">
        <f>'Main Meals'!#REF!</f>
        <v>#REF!</v>
      </c>
      <c r="D17" s="21" t="s">
        <v>114</v>
      </c>
      <c r="E17" s="21" t="s">
        <v>114</v>
      </c>
      <c r="F17" s="21" t="s">
        <v>114</v>
      </c>
      <c r="G17" s="21" t="s">
        <v>114</v>
      </c>
      <c r="H17" s="21" t="s">
        <v>114</v>
      </c>
      <c r="I17" s="21" t="s">
        <v>114</v>
      </c>
    </row>
    <row r="18" spans="1:9">
      <c r="A18" s="13">
        <f>'Main Meals'!B17</f>
        <v>1800</v>
      </c>
      <c r="B18" s="18">
        <f>'Main Meals'!C17</f>
        <v>1803</v>
      </c>
      <c r="C18" s="18" t="e">
        <f>'Main Meals'!#REF!</f>
        <v>#REF!</v>
      </c>
      <c r="D18" s="21" t="s">
        <v>114</v>
      </c>
      <c r="E18" s="21" t="s">
        <v>114</v>
      </c>
      <c r="F18" s="21" t="s">
        <v>114</v>
      </c>
      <c r="G18" s="21" t="s">
        <v>114</v>
      </c>
      <c r="H18" s="21" t="s">
        <v>114</v>
      </c>
      <c r="I18" s="21" t="s">
        <v>114</v>
      </c>
    </row>
    <row r="19" spans="1:9">
      <c r="A19" s="13">
        <f>'Main Meals'!B18</f>
        <v>1800</v>
      </c>
      <c r="B19" s="18">
        <f>'Main Meals'!C18</f>
        <v>1804</v>
      </c>
      <c r="C19" s="18" t="e">
        <f>'Main Meals'!#REF!</f>
        <v>#REF!</v>
      </c>
      <c r="D19" s="21" t="s">
        <v>114</v>
      </c>
      <c r="E19" s="21" t="s">
        <v>114</v>
      </c>
      <c r="F19" s="21" t="s">
        <v>114</v>
      </c>
      <c r="G19" s="21" t="s">
        <v>114</v>
      </c>
      <c r="H19" s="21" t="s">
        <v>114</v>
      </c>
      <c r="I19" s="21" t="s">
        <v>114</v>
      </c>
    </row>
    <row r="20" spans="1:9">
      <c r="A20" s="13">
        <f>'Main Meals'!B19</f>
        <v>1900</v>
      </c>
      <c r="B20" s="18">
        <f>'Main Meals'!C19</f>
        <v>1901</v>
      </c>
      <c r="C20" s="18" t="e">
        <f>'Main Meals'!#REF!</f>
        <v>#REF!</v>
      </c>
      <c r="D20" s="21" t="s">
        <v>114</v>
      </c>
      <c r="E20" s="21" t="s">
        <v>114</v>
      </c>
      <c r="F20" s="21" t="s">
        <v>114</v>
      </c>
      <c r="G20" s="21" t="s">
        <v>114</v>
      </c>
      <c r="H20" s="21" t="s">
        <v>114</v>
      </c>
      <c r="I20" s="21" t="s">
        <v>114</v>
      </c>
    </row>
    <row r="21" spans="1:9">
      <c r="A21" s="13">
        <f>'Main Meals'!B20</f>
        <v>1900</v>
      </c>
      <c r="B21" s="18">
        <f>'Main Meals'!C20</f>
        <v>1902</v>
      </c>
      <c r="C21" s="18" t="e">
        <f>'Main Meals'!#REF!</f>
        <v>#REF!</v>
      </c>
      <c r="D21" s="21" t="s">
        <v>114</v>
      </c>
      <c r="E21" s="21" t="s">
        <v>114</v>
      </c>
      <c r="F21" s="21" t="s">
        <v>114</v>
      </c>
      <c r="G21" s="21" t="s">
        <v>114</v>
      </c>
      <c r="H21" s="21" t="s">
        <v>114</v>
      </c>
      <c r="I21" s="21" t="s">
        <v>114</v>
      </c>
    </row>
    <row r="22" spans="1:9">
      <c r="A22" s="13">
        <f>'Main Meals'!B21</f>
        <v>1900</v>
      </c>
      <c r="B22" s="18">
        <f>'Main Meals'!C21</f>
        <v>1903</v>
      </c>
      <c r="C22" s="18" t="e">
        <f>'Main Meals'!#REF!</f>
        <v>#REF!</v>
      </c>
      <c r="D22" s="21" t="s">
        <v>114</v>
      </c>
      <c r="E22" s="21" t="s">
        <v>114</v>
      </c>
      <c r="F22" s="21" t="s">
        <v>114</v>
      </c>
      <c r="G22" s="21" t="s">
        <v>114</v>
      </c>
      <c r="H22" s="21" t="s">
        <v>114</v>
      </c>
      <c r="I22" s="21" t="s">
        <v>114</v>
      </c>
    </row>
    <row r="23" spans="1:9">
      <c r="A23" s="13">
        <f>'Main Meals'!B22</f>
        <v>1900</v>
      </c>
      <c r="B23" s="18">
        <f>'Main Meals'!C22</f>
        <v>1904</v>
      </c>
      <c r="C23" s="18" t="e">
        <f>'Main Meals'!#REF!</f>
        <v>#REF!</v>
      </c>
      <c r="D23" s="21" t="s">
        <v>114</v>
      </c>
      <c r="E23" s="21" t="s">
        <v>114</v>
      </c>
      <c r="F23" s="21" t="s">
        <v>114</v>
      </c>
      <c r="G23" s="21" t="s">
        <v>114</v>
      </c>
      <c r="H23" s="21" t="s">
        <v>114</v>
      </c>
      <c r="I23" s="21" t="s">
        <v>114</v>
      </c>
    </row>
    <row r="24" spans="1:9">
      <c r="A24" s="13">
        <f>'Main Meals'!B23</f>
        <v>2000</v>
      </c>
      <c r="B24" s="18">
        <f>'Main Meals'!C23</f>
        <v>2000</v>
      </c>
      <c r="C24" s="18" t="e">
        <f>'Main Meals'!#REF!</f>
        <v>#REF!</v>
      </c>
      <c r="D24" s="21" t="s">
        <v>114</v>
      </c>
      <c r="E24" s="21" t="s">
        <v>114</v>
      </c>
      <c r="F24" s="21" t="s">
        <v>114</v>
      </c>
      <c r="G24" s="21" t="s">
        <v>114</v>
      </c>
      <c r="H24" s="21" t="s">
        <v>114</v>
      </c>
      <c r="I24" s="21" t="s">
        <v>114</v>
      </c>
    </row>
    <row r="25" spans="1:9" hidden="1">
      <c r="A25" s="13">
        <f>'Main Meals'!B24</f>
        <v>2100</v>
      </c>
      <c r="B25" s="13">
        <f>'Main Meals'!C24</f>
        <v>2100</v>
      </c>
      <c r="C25" s="13" t="e">
        <f>'Main Meals'!#REF!</f>
        <v>#REF!</v>
      </c>
      <c r="D25" s="17" t="s">
        <v>27</v>
      </c>
      <c r="E25" s="17" t="s">
        <v>27</v>
      </c>
      <c r="F25" s="17" t="s">
        <v>27</v>
      </c>
      <c r="G25" s="17" t="s">
        <v>27</v>
      </c>
      <c r="H25" s="17" t="s">
        <v>27</v>
      </c>
      <c r="I25" s="17" t="s">
        <v>27</v>
      </c>
    </row>
    <row r="26" spans="1:9" hidden="1">
      <c r="A26" s="13">
        <f>'Main Meals'!B25</f>
        <v>2200</v>
      </c>
      <c r="B26" s="13">
        <f>'Main Meals'!C25</f>
        <v>2200</v>
      </c>
      <c r="C26" s="13" t="e">
        <f>'Main Meals'!#REF!</f>
        <v>#REF!</v>
      </c>
      <c r="D26" s="17" t="s">
        <v>27</v>
      </c>
      <c r="E26" s="17" t="s">
        <v>27</v>
      </c>
      <c r="F26" s="17" t="s">
        <v>27</v>
      </c>
      <c r="G26" s="17" t="s">
        <v>27</v>
      </c>
      <c r="H26" s="17" t="s">
        <v>27</v>
      </c>
      <c r="I26" s="22" t="s">
        <v>27</v>
      </c>
    </row>
    <row r="27" spans="1:9">
      <c r="A27" s="13">
        <f>'Main Meals'!B26</f>
        <v>2300</v>
      </c>
      <c r="B27" s="13">
        <f>'Main Meals'!C26</f>
        <v>2300</v>
      </c>
      <c r="C27" s="13" t="e">
        <f>'Main Meals'!#REF!</f>
        <v>#REF!</v>
      </c>
      <c r="D27" s="17" t="s">
        <v>114</v>
      </c>
      <c r="E27" s="17" t="s">
        <v>27</v>
      </c>
      <c r="F27" s="17" t="s">
        <v>27</v>
      </c>
      <c r="G27" s="17" t="s">
        <v>27</v>
      </c>
      <c r="H27" s="17" t="s">
        <v>27</v>
      </c>
      <c r="I27" s="17" t="s">
        <v>27</v>
      </c>
    </row>
    <row r="28" spans="1:9">
      <c r="A28" s="13">
        <f>'Main Meals'!B27</f>
        <v>2400</v>
      </c>
      <c r="B28" s="18">
        <f>'Main Meals'!C27</f>
        <v>2400</v>
      </c>
      <c r="C28" s="18" t="e">
        <f>'Main Meals'!#REF!</f>
        <v>#REF!</v>
      </c>
      <c r="D28" s="21" t="s">
        <v>114</v>
      </c>
      <c r="E28" s="21" t="s">
        <v>114</v>
      </c>
      <c r="F28" s="21" t="s">
        <v>114</v>
      </c>
      <c r="G28" s="21" t="s">
        <v>114</v>
      </c>
      <c r="H28" s="21" t="s">
        <v>114</v>
      </c>
      <c r="I28" s="21" t="s">
        <v>114</v>
      </c>
    </row>
    <row r="29" spans="1:9" hidden="1">
      <c r="A29" s="13">
        <f>'Main Meals'!B28</f>
        <v>2500</v>
      </c>
      <c r="B29" s="13">
        <f>'Main Meals'!C28</f>
        <v>2500</v>
      </c>
      <c r="C29" s="13" t="e">
        <f>'Main Meals'!#REF!</f>
        <v>#REF!</v>
      </c>
      <c r="D29" s="17" t="s">
        <v>27</v>
      </c>
      <c r="E29" s="17" t="s">
        <v>27</v>
      </c>
      <c r="F29" s="17" t="s">
        <v>27</v>
      </c>
      <c r="G29" s="17" t="s">
        <v>27</v>
      </c>
      <c r="H29" s="17" t="s">
        <v>27</v>
      </c>
      <c r="I29" s="17" t="s">
        <v>27</v>
      </c>
    </row>
    <row r="30" spans="1:9">
      <c r="A30" s="13">
        <f>'Main Meals'!B29</f>
        <v>2600</v>
      </c>
      <c r="B30" s="13">
        <f>'Main Meals'!C29</f>
        <v>2601</v>
      </c>
      <c r="C30" s="13" t="e">
        <f>'Main Meals'!#REF!</f>
        <v>#REF!</v>
      </c>
      <c r="D30" s="17" t="s">
        <v>114</v>
      </c>
      <c r="E30" s="17" t="s">
        <v>27</v>
      </c>
      <c r="F30" s="17" t="s">
        <v>27</v>
      </c>
      <c r="G30" s="17" t="s">
        <v>27</v>
      </c>
      <c r="H30" s="17" t="s">
        <v>27</v>
      </c>
      <c r="I30" s="17" t="s">
        <v>27</v>
      </c>
    </row>
    <row r="31" spans="1:9">
      <c r="A31" s="13">
        <f>'Main Meals'!B30</f>
        <v>2600</v>
      </c>
      <c r="B31" s="13">
        <f>'Main Meals'!C30</f>
        <v>2602</v>
      </c>
      <c r="C31" s="13" t="e">
        <f>'Main Meals'!#REF!</f>
        <v>#REF!</v>
      </c>
      <c r="D31" s="17" t="s">
        <v>114</v>
      </c>
      <c r="E31" s="17" t="s">
        <v>27</v>
      </c>
      <c r="F31" s="17" t="s">
        <v>27</v>
      </c>
      <c r="G31" s="17" t="s">
        <v>27</v>
      </c>
      <c r="H31" s="17" t="s">
        <v>27</v>
      </c>
      <c r="I31" s="17" t="s">
        <v>27</v>
      </c>
    </row>
    <row r="32" spans="1:9" hidden="1">
      <c r="A32" s="13">
        <f>'Main Meals'!B31</f>
        <v>2600</v>
      </c>
      <c r="B32" s="13">
        <f>'Main Meals'!C31</f>
        <v>2603</v>
      </c>
      <c r="C32" s="13" t="e">
        <f>'Main Meals'!#REF!</f>
        <v>#REF!</v>
      </c>
      <c r="D32" s="17" t="s">
        <v>516</v>
      </c>
      <c r="E32" s="17" t="s">
        <v>516</v>
      </c>
      <c r="F32" s="17" t="s">
        <v>516</v>
      </c>
      <c r="G32" s="17" t="s">
        <v>516</v>
      </c>
      <c r="H32" s="17" t="s">
        <v>516</v>
      </c>
      <c r="I32" s="17" t="s">
        <v>516</v>
      </c>
    </row>
    <row r="33" spans="1:9">
      <c r="A33" s="13">
        <f>'Main Meals'!B32</f>
        <v>2700</v>
      </c>
      <c r="B33" s="13">
        <f>'Main Meals'!C32</f>
        <v>2701</v>
      </c>
      <c r="C33" s="13" t="e">
        <f>'Main Meals'!#REF!</f>
        <v>#REF!</v>
      </c>
      <c r="D33" s="17" t="s">
        <v>114</v>
      </c>
      <c r="E33" s="17" t="s">
        <v>27</v>
      </c>
      <c r="F33" s="17" t="s">
        <v>27</v>
      </c>
      <c r="G33" s="17" t="s">
        <v>27</v>
      </c>
      <c r="H33" s="17" t="s">
        <v>27</v>
      </c>
      <c r="I33" s="17" t="s">
        <v>27</v>
      </c>
    </row>
    <row r="34" spans="1:9">
      <c r="A34" s="13">
        <f>'Main Meals'!B33</f>
        <v>2700</v>
      </c>
      <c r="B34" s="13">
        <f>'Main Meals'!C33</f>
        <v>2702</v>
      </c>
      <c r="C34" s="13" t="e">
        <f>'Main Meals'!#REF!</f>
        <v>#REF!</v>
      </c>
      <c r="D34" s="17" t="s">
        <v>114</v>
      </c>
      <c r="E34" s="17" t="s">
        <v>27</v>
      </c>
      <c r="F34" s="17" t="s">
        <v>27</v>
      </c>
      <c r="G34" s="17" t="s">
        <v>27</v>
      </c>
      <c r="H34" s="17" t="s">
        <v>27</v>
      </c>
      <c r="I34" s="17" t="s">
        <v>27</v>
      </c>
    </row>
    <row r="35" spans="1:9">
      <c r="A35" s="13">
        <f>'Main Meals'!B34</f>
        <v>2700</v>
      </c>
      <c r="B35" s="13">
        <f>'Main Meals'!C34</f>
        <v>2703</v>
      </c>
      <c r="C35" s="13" t="e">
        <f>'Main Meals'!#REF!</f>
        <v>#REF!</v>
      </c>
      <c r="D35" s="17" t="s">
        <v>114</v>
      </c>
      <c r="E35" s="17" t="s">
        <v>27</v>
      </c>
      <c r="F35" s="17" t="s">
        <v>27</v>
      </c>
      <c r="G35" s="17" t="s">
        <v>27</v>
      </c>
      <c r="H35" s="17" t="s">
        <v>27</v>
      </c>
      <c r="I35" s="17" t="s">
        <v>27</v>
      </c>
    </row>
    <row r="36" spans="1:9">
      <c r="A36" s="13">
        <f>'Main Meals'!B35</f>
        <v>2800</v>
      </c>
      <c r="B36" s="13">
        <f>'Main Meals'!C35</f>
        <v>2800</v>
      </c>
      <c r="C36" s="13" t="e">
        <f>'Main Meals'!#REF!</f>
        <v>#REF!</v>
      </c>
      <c r="D36" s="17" t="s">
        <v>114</v>
      </c>
      <c r="E36" s="17" t="s">
        <v>114</v>
      </c>
      <c r="F36" s="17" t="s">
        <v>27</v>
      </c>
      <c r="G36" s="17" t="s">
        <v>27</v>
      </c>
      <c r="H36" s="17" t="s">
        <v>27</v>
      </c>
      <c r="I36" s="17" t="s">
        <v>27</v>
      </c>
    </row>
    <row r="37" spans="1:9">
      <c r="A37" s="13">
        <f>'Main Meals'!B36</f>
        <v>2900</v>
      </c>
      <c r="B37" s="18">
        <f>'Main Meals'!C36</f>
        <v>2900</v>
      </c>
      <c r="C37" s="18" t="e">
        <f>'Main Meals'!#REF!</f>
        <v>#REF!</v>
      </c>
      <c r="D37" s="21" t="s">
        <v>114</v>
      </c>
      <c r="E37" s="21" t="s">
        <v>114</v>
      </c>
      <c r="F37" s="21" t="s">
        <v>114</v>
      </c>
      <c r="G37" s="21" t="s">
        <v>114</v>
      </c>
      <c r="H37" s="21" t="s">
        <v>114</v>
      </c>
      <c r="I37" s="21" t="s">
        <v>114</v>
      </c>
    </row>
    <row r="38" spans="1:9" hidden="1">
      <c r="A38" s="13">
        <f>'Main Meals'!B37</f>
        <v>3000</v>
      </c>
      <c r="B38" s="13">
        <f>'Main Meals'!C37</f>
        <v>3000</v>
      </c>
      <c r="C38" s="13" t="e">
        <f>'Main Meals'!#REF!</f>
        <v>#REF!</v>
      </c>
      <c r="D38" s="17" t="s">
        <v>27</v>
      </c>
      <c r="E38" s="17" t="s">
        <v>27</v>
      </c>
      <c r="F38" s="17" t="s">
        <v>27</v>
      </c>
      <c r="G38" s="17" t="s">
        <v>27</v>
      </c>
      <c r="H38" s="17" t="s">
        <v>27</v>
      </c>
      <c r="I38" s="17" t="s">
        <v>27</v>
      </c>
    </row>
    <row r="39" spans="1:9" hidden="1">
      <c r="A39" s="13">
        <f>'Main Meals'!B38</f>
        <v>3100</v>
      </c>
      <c r="B39" s="13">
        <f>'Main Meals'!C38</f>
        <v>3100</v>
      </c>
      <c r="C39" s="13" t="e">
        <f>'Main Meals'!#REF!</f>
        <v>#REF!</v>
      </c>
      <c r="D39" s="17" t="s">
        <v>27</v>
      </c>
      <c r="E39" s="17" t="s">
        <v>114</v>
      </c>
      <c r="F39" s="17" t="s">
        <v>114</v>
      </c>
      <c r="G39" s="17" t="s">
        <v>114</v>
      </c>
      <c r="H39" s="22" t="s">
        <v>27</v>
      </c>
      <c r="I39" s="22" t="s">
        <v>27</v>
      </c>
    </row>
    <row r="40" spans="1:9" hidden="1">
      <c r="A40" s="13">
        <f>'Main Meals'!B39</f>
        <v>3200</v>
      </c>
      <c r="B40" s="13">
        <f>'Main Meals'!C39</f>
        <v>3200</v>
      </c>
      <c r="C40" s="13" t="e">
        <f>'Main Meals'!#REF!</f>
        <v>#REF!</v>
      </c>
      <c r="D40" s="17" t="s">
        <v>27</v>
      </c>
      <c r="E40" s="17" t="s">
        <v>27</v>
      </c>
      <c r="F40" s="17" t="s">
        <v>27</v>
      </c>
      <c r="G40" s="17" t="s">
        <v>27</v>
      </c>
      <c r="H40" s="17" t="s">
        <v>27</v>
      </c>
      <c r="I40" s="17" t="s">
        <v>27</v>
      </c>
    </row>
    <row r="41" spans="1:9">
      <c r="A41" s="13">
        <f>'Main Meals'!B40</f>
        <v>3300</v>
      </c>
      <c r="B41" s="13">
        <f>'Main Meals'!C40</f>
        <v>3301</v>
      </c>
      <c r="C41" s="13" t="e">
        <f>'Main Meals'!#REF!</f>
        <v>#REF!</v>
      </c>
      <c r="D41" s="17" t="s">
        <v>114</v>
      </c>
      <c r="E41" s="17" t="s">
        <v>27</v>
      </c>
      <c r="F41" s="17" t="s">
        <v>27</v>
      </c>
      <c r="G41" s="17" t="s">
        <v>27</v>
      </c>
      <c r="H41" s="17" t="s">
        <v>27</v>
      </c>
      <c r="I41" s="17" t="s">
        <v>27</v>
      </c>
    </row>
    <row r="42" spans="1:9">
      <c r="A42" s="13">
        <f>'Main Meals'!B41</f>
        <v>3300</v>
      </c>
      <c r="B42" s="13">
        <f>'Main Meals'!C41</f>
        <v>3302</v>
      </c>
      <c r="C42" s="13" t="e">
        <f>'Main Meals'!#REF!</f>
        <v>#REF!</v>
      </c>
      <c r="D42" s="17" t="s">
        <v>114</v>
      </c>
      <c r="E42" s="17" t="s">
        <v>27</v>
      </c>
      <c r="F42" s="17" t="s">
        <v>27</v>
      </c>
      <c r="G42" s="17" t="s">
        <v>27</v>
      </c>
      <c r="H42" s="17" t="s">
        <v>27</v>
      </c>
      <c r="I42" s="17" t="s">
        <v>27</v>
      </c>
    </row>
    <row r="43" spans="1:9">
      <c r="A43" s="13">
        <f>'Main Meals'!B42</f>
        <v>3300</v>
      </c>
      <c r="B43" s="13">
        <f>'Main Meals'!C42</f>
        <v>3303</v>
      </c>
      <c r="C43" s="13" t="e">
        <f>'Main Meals'!#REF!</f>
        <v>#REF!</v>
      </c>
      <c r="D43" s="17" t="s">
        <v>114</v>
      </c>
      <c r="E43" s="17" t="s">
        <v>27</v>
      </c>
      <c r="F43" s="17" t="s">
        <v>27</v>
      </c>
      <c r="G43" s="17" t="s">
        <v>27</v>
      </c>
      <c r="H43" s="17" t="s">
        <v>27</v>
      </c>
      <c r="I43" s="17" t="s">
        <v>27</v>
      </c>
    </row>
    <row r="44" spans="1:9">
      <c r="A44" s="13">
        <f>'Main Meals'!B43</f>
        <v>3300</v>
      </c>
      <c r="B44" s="13">
        <f>'Main Meals'!C43</f>
        <v>3304</v>
      </c>
      <c r="C44" s="13" t="e">
        <f>'Main Meals'!#REF!</f>
        <v>#REF!</v>
      </c>
      <c r="D44" s="17" t="s">
        <v>114</v>
      </c>
      <c r="E44" s="17" t="s">
        <v>27</v>
      </c>
      <c r="F44" s="17" t="s">
        <v>27</v>
      </c>
      <c r="G44" s="17" t="s">
        <v>27</v>
      </c>
      <c r="H44" s="17" t="s">
        <v>27</v>
      </c>
      <c r="I44" s="17" t="s">
        <v>27</v>
      </c>
    </row>
    <row r="45" spans="1:9">
      <c r="A45" s="13">
        <f>'Main Meals'!B44</f>
        <v>3400</v>
      </c>
      <c r="B45" s="13">
        <f>'Main Meals'!C44</f>
        <v>3400</v>
      </c>
      <c r="C45" s="13" t="e">
        <f>'Main Meals'!#REF!</f>
        <v>#REF!</v>
      </c>
      <c r="D45" s="17" t="s">
        <v>114</v>
      </c>
      <c r="E45" s="17" t="s">
        <v>114</v>
      </c>
      <c r="F45" s="17" t="s">
        <v>114</v>
      </c>
      <c r="G45" s="22" t="s">
        <v>27</v>
      </c>
      <c r="H45" s="22" t="s">
        <v>27</v>
      </c>
      <c r="I45" s="22" t="s">
        <v>27</v>
      </c>
    </row>
    <row r="46" spans="1:9">
      <c r="A46" s="13">
        <f>'Main Meals'!B45</f>
        <v>3500</v>
      </c>
      <c r="B46" s="18">
        <f>'Main Meals'!C45</f>
        <v>3500</v>
      </c>
      <c r="C46" s="18" t="e">
        <f>'Main Meals'!#REF!</f>
        <v>#REF!</v>
      </c>
      <c r="D46" s="21" t="s">
        <v>114</v>
      </c>
      <c r="E46" s="21" t="s">
        <v>114</v>
      </c>
      <c r="F46" s="21" t="s">
        <v>114</v>
      </c>
      <c r="G46" s="21" t="s">
        <v>114</v>
      </c>
      <c r="H46" s="21" t="s">
        <v>114</v>
      </c>
      <c r="I46" s="21" t="s">
        <v>114</v>
      </c>
    </row>
    <row r="47" spans="1:9" hidden="1">
      <c r="A47" s="13">
        <f>'Main Meals'!B46</f>
        <v>3600</v>
      </c>
      <c r="B47" s="19">
        <f>'Main Meals'!C46</f>
        <v>3600</v>
      </c>
      <c r="C47" s="19" t="e">
        <f>'Main Meals'!#REF!</f>
        <v>#REF!</v>
      </c>
      <c r="D47" s="20"/>
      <c r="E47" s="20"/>
      <c r="F47" s="20"/>
      <c r="G47" s="23"/>
      <c r="H47" s="23"/>
      <c r="I47" s="23"/>
    </row>
    <row r="48" spans="1:9" hidden="1">
      <c r="A48" s="13">
        <f>'Main Meals'!B47</f>
        <v>3700</v>
      </c>
      <c r="B48" s="13">
        <f>'Main Meals'!C47</f>
        <v>3700</v>
      </c>
      <c r="C48" s="13" t="e">
        <f>'Main Meals'!#REF!</f>
        <v>#REF!</v>
      </c>
      <c r="D48" s="17" t="s">
        <v>27</v>
      </c>
      <c r="E48" s="17" t="s">
        <v>27</v>
      </c>
      <c r="F48" s="17" t="s">
        <v>114</v>
      </c>
      <c r="G48" s="17" t="s">
        <v>114</v>
      </c>
      <c r="H48" s="17" t="s">
        <v>114</v>
      </c>
      <c r="I48" s="17" t="s">
        <v>114</v>
      </c>
    </row>
    <row r="49" spans="1:9" hidden="1">
      <c r="A49" s="13">
        <f>'Main Meals'!B48</f>
        <v>3800</v>
      </c>
      <c r="B49" s="13">
        <f>'Main Meals'!C48</f>
        <v>3800</v>
      </c>
      <c r="C49" s="13" t="e">
        <f>'Main Meals'!#REF!</f>
        <v>#REF!</v>
      </c>
      <c r="D49" s="17" t="s">
        <v>27</v>
      </c>
      <c r="E49" s="17" t="s">
        <v>27</v>
      </c>
      <c r="F49" s="17" t="s">
        <v>27</v>
      </c>
      <c r="G49" s="22" t="s">
        <v>114</v>
      </c>
      <c r="H49" s="22" t="s">
        <v>114</v>
      </c>
      <c r="I49" s="22" t="s">
        <v>114</v>
      </c>
    </row>
    <row r="50" spans="1:9" hidden="1">
      <c r="A50" s="13">
        <f>'Main Meals'!B49</f>
        <v>3900</v>
      </c>
      <c r="B50" s="19">
        <f>'Main Meals'!C49</f>
        <v>3900</v>
      </c>
      <c r="C50" s="19" t="e">
        <f>'Main Meals'!#REF!</f>
        <v>#REF!</v>
      </c>
      <c r="D50" s="20"/>
      <c r="E50" s="20"/>
      <c r="F50" s="20"/>
      <c r="G50" s="23"/>
      <c r="H50" s="23"/>
      <c r="I50" s="23"/>
    </row>
    <row r="51" spans="1:9">
      <c r="A51" s="13">
        <f>'Main Meals'!B50</f>
        <v>4000</v>
      </c>
      <c r="B51" s="18">
        <f>'Main Meals'!C50</f>
        <v>4000</v>
      </c>
      <c r="C51" s="18" t="e">
        <f>'Main Meals'!#REF!</f>
        <v>#REF!</v>
      </c>
      <c r="D51" s="21" t="s">
        <v>114</v>
      </c>
      <c r="E51" s="21" t="s">
        <v>114</v>
      </c>
      <c r="F51" s="21" t="s">
        <v>114</v>
      </c>
      <c r="G51" s="21" t="s">
        <v>114</v>
      </c>
      <c r="H51" s="21" t="s">
        <v>114</v>
      </c>
      <c r="I51" s="21" t="s">
        <v>114</v>
      </c>
    </row>
    <row r="52" spans="1:9">
      <c r="A52" s="13">
        <f>'Main Meals'!B51</f>
        <v>4100</v>
      </c>
      <c r="B52" s="13">
        <f>'Main Meals'!C51</f>
        <v>4101</v>
      </c>
      <c r="C52" s="13" t="e">
        <f>'Main Meals'!#REF!</f>
        <v>#REF!</v>
      </c>
      <c r="D52" s="17" t="s">
        <v>114</v>
      </c>
      <c r="E52" s="17" t="s">
        <v>114</v>
      </c>
      <c r="F52" s="17" t="s">
        <v>27</v>
      </c>
      <c r="G52" s="22" t="s">
        <v>27</v>
      </c>
      <c r="H52" s="22" t="s">
        <v>27</v>
      </c>
      <c r="I52" s="22" t="s">
        <v>27</v>
      </c>
    </row>
    <row r="53" spans="1:9">
      <c r="A53" s="13">
        <f>'Main Meals'!B52</f>
        <v>4100</v>
      </c>
      <c r="B53" s="13">
        <f>'Main Meals'!C52</f>
        <v>4102</v>
      </c>
      <c r="C53" s="13" t="e">
        <f>'Main Meals'!#REF!</f>
        <v>#REF!</v>
      </c>
      <c r="D53" s="17" t="s">
        <v>114</v>
      </c>
      <c r="E53" s="17" t="s">
        <v>114</v>
      </c>
      <c r="F53" s="17" t="s">
        <v>27</v>
      </c>
      <c r="G53" s="22" t="s">
        <v>27</v>
      </c>
      <c r="H53" s="22" t="s">
        <v>27</v>
      </c>
      <c r="I53" s="22" t="s">
        <v>27</v>
      </c>
    </row>
    <row r="54" spans="1:9">
      <c r="A54" s="13">
        <f>'Main Meals'!B53</f>
        <v>4100</v>
      </c>
      <c r="B54" s="13">
        <f>'Main Meals'!C53</f>
        <v>4103</v>
      </c>
      <c r="C54" s="13" t="e">
        <f>'Main Meals'!#REF!</f>
        <v>#REF!</v>
      </c>
      <c r="D54" s="17" t="s">
        <v>114</v>
      </c>
      <c r="E54" s="17" t="s">
        <v>114</v>
      </c>
      <c r="F54" s="17" t="s">
        <v>27</v>
      </c>
      <c r="G54" s="22" t="s">
        <v>27</v>
      </c>
      <c r="H54" s="22" t="s">
        <v>27</v>
      </c>
      <c r="I54" s="22" t="s">
        <v>27</v>
      </c>
    </row>
    <row r="55" spans="1:9">
      <c r="A55" s="13">
        <f>'Main Meals'!B54</f>
        <v>4100</v>
      </c>
      <c r="B55" s="13">
        <f>'Main Meals'!C54</f>
        <v>4104</v>
      </c>
      <c r="C55" s="13" t="e">
        <f>'Main Meals'!#REF!</f>
        <v>#REF!</v>
      </c>
      <c r="D55" s="17" t="s">
        <v>114</v>
      </c>
      <c r="E55" s="17" t="s">
        <v>114</v>
      </c>
      <c r="F55" s="17" t="s">
        <v>27</v>
      </c>
      <c r="G55" s="22" t="s">
        <v>27</v>
      </c>
      <c r="H55" s="22" t="s">
        <v>27</v>
      </c>
      <c r="I55" s="22" t="s">
        <v>27</v>
      </c>
    </row>
    <row r="56" spans="1:9">
      <c r="A56" s="13">
        <f>'Main Meals'!B55</f>
        <v>4200</v>
      </c>
      <c r="B56" s="13">
        <f>'Main Meals'!C55</f>
        <v>4200</v>
      </c>
      <c r="C56" s="13" t="e">
        <f>'Main Meals'!#REF!</f>
        <v>#REF!</v>
      </c>
      <c r="D56" s="17" t="s">
        <v>114</v>
      </c>
      <c r="E56" s="17" t="s">
        <v>114</v>
      </c>
      <c r="F56" s="17" t="s">
        <v>27</v>
      </c>
      <c r="G56" s="17" t="s">
        <v>27</v>
      </c>
      <c r="H56" s="17" t="s">
        <v>27</v>
      </c>
      <c r="I56" s="17" t="s">
        <v>27</v>
      </c>
    </row>
    <row r="57" spans="1:9">
      <c r="A57" s="13">
        <f>'Main Meals'!B56</f>
        <v>4300</v>
      </c>
      <c r="B57" s="13">
        <f>'Main Meals'!C56</f>
        <v>4300</v>
      </c>
      <c r="C57" s="13" t="e">
        <f>'Main Meals'!#REF!</f>
        <v>#REF!</v>
      </c>
      <c r="D57" s="17" t="s">
        <v>114</v>
      </c>
      <c r="E57" s="17" t="s">
        <v>27</v>
      </c>
      <c r="F57" s="17" t="s">
        <v>27</v>
      </c>
      <c r="G57" s="17" t="s">
        <v>27</v>
      </c>
      <c r="H57" s="17" t="s">
        <v>27</v>
      </c>
      <c r="I57" s="17" t="s">
        <v>27</v>
      </c>
    </row>
    <row r="58" spans="1:9">
      <c r="A58" s="13">
        <f>'Main Meals'!B57</f>
        <v>4400</v>
      </c>
      <c r="B58" s="13">
        <f>'Main Meals'!C57</f>
        <v>4401</v>
      </c>
      <c r="C58" s="13" t="e">
        <f>'Main Meals'!#REF!</f>
        <v>#REF!</v>
      </c>
      <c r="D58" s="17" t="s">
        <v>114</v>
      </c>
      <c r="E58" s="17" t="s">
        <v>114</v>
      </c>
      <c r="F58" s="17" t="s">
        <v>114</v>
      </c>
      <c r="G58" s="17" t="s">
        <v>27</v>
      </c>
      <c r="H58" s="17" t="s">
        <v>27</v>
      </c>
      <c r="I58" s="17" t="s">
        <v>27</v>
      </c>
    </row>
    <row r="59" spans="1:9">
      <c r="A59" s="13">
        <f>'Main Meals'!B58</f>
        <v>4400</v>
      </c>
      <c r="B59" s="13">
        <f>'Main Meals'!C58</f>
        <v>4402</v>
      </c>
      <c r="C59" s="13" t="e">
        <f>'Main Meals'!#REF!</f>
        <v>#REF!</v>
      </c>
      <c r="D59" s="17" t="s">
        <v>114</v>
      </c>
      <c r="E59" s="17" t="s">
        <v>114</v>
      </c>
      <c r="F59" s="17" t="s">
        <v>114</v>
      </c>
      <c r="G59" s="17" t="s">
        <v>27</v>
      </c>
      <c r="H59" s="17" t="s">
        <v>27</v>
      </c>
      <c r="I59" s="17" t="s">
        <v>27</v>
      </c>
    </row>
    <row r="60" spans="1:9">
      <c r="A60" s="13">
        <f>'Main Meals'!B59</f>
        <v>4400</v>
      </c>
      <c r="B60" s="13">
        <f>'Main Meals'!C59</f>
        <v>4403</v>
      </c>
      <c r="C60" s="13" t="e">
        <f>'Main Meals'!#REF!</f>
        <v>#REF!</v>
      </c>
      <c r="D60" s="17" t="s">
        <v>114</v>
      </c>
      <c r="E60" s="17" t="s">
        <v>114</v>
      </c>
      <c r="F60" s="17" t="s">
        <v>114</v>
      </c>
      <c r="G60" s="17" t="s">
        <v>27</v>
      </c>
      <c r="H60" s="17" t="s">
        <v>27</v>
      </c>
      <c r="I60" s="17" t="s">
        <v>27</v>
      </c>
    </row>
    <row r="61" spans="1:9">
      <c r="A61" s="13">
        <f>'Main Meals'!B60</f>
        <v>4500</v>
      </c>
      <c r="B61" s="13">
        <f>'Main Meals'!C60</f>
        <v>4501</v>
      </c>
      <c r="C61" s="13" t="e">
        <f>'Main Meals'!#REF!</f>
        <v>#REF!</v>
      </c>
      <c r="D61" s="17" t="s">
        <v>114</v>
      </c>
      <c r="E61" s="17" t="s">
        <v>114</v>
      </c>
      <c r="F61" s="17" t="s">
        <v>114</v>
      </c>
      <c r="G61" s="17" t="s">
        <v>27</v>
      </c>
      <c r="H61" s="17" t="s">
        <v>27</v>
      </c>
      <c r="I61" s="17" t="s">
        <v>27</v>
      </c>
    </row>
    <row r="62" spans="1:9">
      <c r="A62" s="13">
        <f>'Main Meals'!B61</f>
        <v>4500</v>
      </c>
      <c r="B62" s="13">
        <f>'Main Meals'!C61</f>
        <v>4502</v>
      </c>
      <c r="C62" s="13" t="e">
        <f>'Main Meals'!#REF!</f>
        <v>#REF!</v>
      </c>
      <c r="D62" s="17" t="s">
        <v>114</v>
      </c>
      <c r="E62" s="17" t="s">
        <v>114</v>
      </c>
      <c r="F62" s="17" t="s">
        <v>114</v>
      </c>
      <c r="G62" s="17" t="s">
        <v>27</v>
      </c>
      <c r="H62" s="17" t="s">
        <v>27</v>
      </c>
      <c r="I62" s="17" t="s">
        <v>27</v>
      </c>
    </row>
    <row r="63" spans="1:9">
      <c r="A63" s="13">
        <f>'Main Meals'!B62</f>
        <v>4600</v>
      </c>
      <c r="B63" s="13">
        <f>'Main Meals'!C62</f>
        <v>4601</v>
      </c>
      <c r="C63" s="13" t="e">
        <f>'Main Meals'!#REF!</f>
        <v>#REF!</v>
      </c>
      <c r="D63" s="17" t="s">
        <v>114</v>
      </c>
      <c r="E63" s="17" t="s">
        <v>27</v>
      </c>
      <c r="F63" s="17" t="s">
        <v>27</v>
      </c>
      <c r="G63" s="22" t="s">
        <v>27</v>
      </c>
      <c r="H63" s="22" t="s">
        <v>27</v>
      </c>
      <c r="I63" s="22" t="s">
        <v>27</v>
      </c>
    </row>
    <row r="64" spans="1:9">
      <c r="A64" s="13">
        <f>'Main Meals'!B63</f>
        <v>4600</v>
      </c>
      <c r="B64" s="13">
        <f>'Main Meals'!C63</f>
        <v>4602</v>
      </c>
      <c r="C64" s="13" t="e">
        <f>'Main Meals'!#REF!</f>
        <v>#REF!</v>
      </c>
      <c r="D64" s="17" t="s">
        <v>114</v>
      </c>
      <c r="E64" s="17" t="s">
        <v>27</v>
      </c>
      <c r="F64" s="17" t="s">
        <v>27</v>
      </c>
      <c r="G64" s="22" t="s">
        <v>27</v>
      </c>
      <c r="H64" s="22" t="s">
        <v>27</v>
      </c>
      <c r="I64" s="22" t="s">
        <v>27</v>
      </c>
    </row>
    <row r="65" spans="1:9">
      <c r="A65" s="13">
        <f>'Main Meals'!B64</f>
        <v>4600</v>
      </c>
      <c r="B65" s="13">
        <f>'Main Meals'!C64</f>
        <v>4603</v>
      </c>
      <c r="C65" s="13" t="e">
        <f>'Main Meals'!#REF!</f>
        <v>#REF!</v>
      </c>
      <c r="D65" s="17" t="s">
        <v>114</v>
      </c>
      <c r="E65" s="17" t="s">
        <v>27</v>
      </c>
      <c r="F65" s="17" t="s">
        <v>27</v>
      </c>
      <c r="G65" s="22" t="s">
        <v>27</v>
      </c>
      <c r="H65" s="22" t="s">
        <v>27</v>
      </c>
      <c r="I65" s="22" t="s">
        <v>27</v>
      </c>
    </row>
    <row r="66" spans="1:9">
      <c r="A66" s="13">
        <f>'Main Meals'!B65</f>
        <v>4700</v>
      </c>
      <c r="B66" s="25">
        <f>'Main Meals'!C65</f>
        <v>4701</v>
      </c>
      <c r="C66" s="25" t="e">
        <f>'Main Meals'!#REF!</f>
        <v>#REF!</v>
      </c>
      <c r="D66" s="26" t="s">
        <v>114</v>
      </c>
      <c r="E66" s="26" t="s">
        <v>114</v>
      </c>
      <c r="F66" s="26" t="s">
        <v>114</v>
      </c>
      <c r="G66" s="26" t="s">
        <v>114</v>
      </c>
      <c r="H66" s="26" t="s">
        <v>114</v>
      </c>
      <c r="I66" s="26" t="s">
        <v>114</v>
      </c>
    </row>
    <row r="67" spans="1:9">
      <c r="A67" s="13">
        <f>'Main Meals'!B66</f>
        <v>4700</v>
      </c>
      <c r="B67" s="25">
        <f>'Main Meals'!C66</f>
        <v>4702</v>
      </c>
      <c r="C67" s="25" t="e">
        <f>'Main Meals'!#REF!</f>
        <v>#REF!</v>
      </c>
      <c r="D67" s="26" t="s">
        <v>114</v>
      </c>
      <c r="E67" s="26" t="s">
        <v>114</v>
      </c>
      <c r="F67" s="26" t="s">
        <v>114</v>
      </c>
      <c r="G67" s="26" t="s">
        <v>114</v>
      </c>
      <c r="H67" s="26" t="s">
        <v>114</v>
      </c>
      <c r="I67" s="26" t="s">
        <v>114</v>
      </c>
    </row>
    <row r="68" spans="1:9">
      <c r="A68" s="13">
        <f>'Main Meals'!B67</f>
        <v>4800</v>
      </c>
      <c r="B68" s="25">
        <f>'Main Meals'!C67</f>
        <v>4800</v>
      </c>
      <c r="C68" s="25" t="e">
        <f>'Main Meals'!#REF!</f>
        <v>#REF!</v>
      </c>
      <c r="D68" s="26" t="s">
        <v>114</v>
      </c>
      <c r="E68" s="26" t="s">
        <v>114</v>
      </c>
      <c r="F68" s="26" t="s">
        <v>114</v>
      </c>
      <c r="G68" s="26" t="s">
        <v>114</v>
      </c>
      <c r="H68" s="26" t="s">
        <v>114</v>
      </c>
      <c r="I68" s="26" t="s">
        <v>114</v>
      </c>
    </row>
    <row r="69" spans="1:9">
      <c r="A69" s="13">
        <f>'Main Meals'!B68</f>
        <v>4900</v>
      </c>
      <c r="B69" s="25">
        <f>'Main Meals'!C68</f>
        <v>4900</v>
      </c>
      <c r="C69" s="25" t="e">
        <f>'Main Meals'!#REF!</f>
        <v>#REF!</v>
      </c>
      <c r="D69" s="26" t="s">
        <v>114</v>
      </c>
      <c r="E69" s="26" t="s">
        <v>114</v>
      </c>
      <c r="F69" s="26" t="s">
        <v>114</v>
      </c>
      <c r="G69" s="26" t="s">
        <v>114</v>
      </c>
      <c r="H69" s="26" t="s">
        <v>114</v>
      </c>
      <c r="I69" s="26" t="s">
        <v>114</v>
      </c>
    </row>
    <row r="70" spans="1:9">
      <c r="A70" s="13">
        <f>'Main Meals'!B69</f>
        <v>5000</v>
      </c>
      <c r="B70" s="25">
        <f>'Main Meals'!C69</f>
        <v>5001</v>
      </c>
      <c r="C70" s="25" t="e">
        <f>'Main Meals'!#REF!</f>
        <v>#REF!</v>
      </c>
      <c r="D70" s="26" t="s">
        <v>114</v>
      </c>
      <c r="E70" s="26" t="s">
        <v>114</v>
      </c>
      <c r="F70" s="26" t="s">
        <v>114</v>
      </c>
      <c r="G70" s="26" t="s">
        <v>114</v>
      </c>
      <c r="H70" s="26" t="s">
        <v>114</v>
      </c>
      <c r="I70" s="26" t="s">
        <v>114</v>
      </c>
    </row>
    <row r="71" spans="1:9">
      <c r="A71" s="13">
        <f>'Main Meals'!B71</f>
        <v>5100</v>
      </c>
      <c r="B71" s="25">
        <f>'Main Meals'!C71</f>
        <v>5101</v>
      </c>
      <c r="C71" s="25" t="e">
        <f>'Main Meals'!#REF!</f>
        <v>#REF!</v>
      </c>
      <c r="D71" s="26" t="s">
        <v>114</v>
      </c>
      <c r="E71" s="26" t="s">
        <v>114</v>
      </c>
      <c r="F71" s="26" t="s">
        <v>114</v>
      </c>
      <c r="G71" s="26" t="s">
        <v>114</v>
      </c>
      <c r="H71" s="26" t="s">
        <v>114</v>
      </c>
      <c r="I71" s="26" t="s">
        <v>114</v>
      </c>
    </row>
    <row r="72" spans="1:9">
      <c r="A72" s="13">
        <f>'Main Meals'!B72</f>
        <v>5100</v>
      </c>
      <c r="B72" s="25">
        <f>'Main Meals'!C72</f>
        <v>5102</v>
      </c>
      <c r="C72" s="25" t="e">
        <f>'Main Meals'!#REF!</f>
        <v>#REF!</v>
      </c>
      <c r="D72" s="26" t="s">
        <v>114</v>
      </c>
      <c r="E72" s="26" t="s">
        <v>114</v>
      </c>
      <c r="F72" s="26" t="s">
        <v>114</v>
      </c>
      <c r="G72" s="26" t="s">
        <v>114</v>
      </c>
      <c r="H72" s="26" t="s">
        <v>114</v>
      </c>
      <c r="I72" s="26" t="s">
        <v>114</v>
      </c>
    </row>
    <row r="73" spans="1:9">
      <c r="C73" s="13" t="s">
        <v>517</v>
      </c>
      <c r="D73" s="22" t="s">
        <v>114</v>
      </c>
      <c r="E73" s="22" t="s">
        <v>114</v>
      </c>
      <c r="F73" s="22" t="s">
        <v>114</v>
      </c>
      <c r="G73" s="22" t="s">
        <v>27</v>
      </c>
      <c r="H73" s="22" t="s">
        <v>27</v>
      </c>
      <c r="I73" s="22" t="s">
        <v>27</v>
      </c>
    </row>
    <row r="74" spans="1:9">
      <c r="C74" s="13" t="s">
        <v>518</v>
      </c>
      <c r="D74" s="22" t="s">
        <v>114</v>
      </c>
      <c r="E74" s="22" t="s">
        <v>114</v>
      </c>
      <c r="F74" s="22" t="s">
        <v>114</v>
      </c>
      <c r="G74" s="22" t="s">
        <v>27</v>
      </c>
      <c r="H74" s="22" t="s">
        <v>27</v>
      </c>
      <c r="I74" s="22" t="s">
        <v>27</v>
      </c>
    </row>
    <row r="75" spans="1:9">
      <c r="B75" s="25"/>
      <c r="C75" s="25" t="s">
        <v>519</v>
      </c>
      <c r="D75" s="27" t="s">
        <v>114</v>
      </c>
      <c r="E75" s="27" t="s">
        <v>114</v>
      </c>
      <c r="F75" s="27" t="s">
        <v>114</v>
      </c>
      <c r="G75" s="27" t="s">
        <v>114</v>
      </c>
      <c r="H75" s="27" t="s">
        <v>114</v>
      </c>
      <c r="I75" s="27" t="s">
        <v>114</v>
      </c>
    </row>
    <row r="76" spans="1:9" ht="19.95" customHeight="1">
      <c r="B76" s="25"/>
      <c r="C76" s="25" t="s">
        <v>569</v>
      </c>
      <c r="D76" s="27" t="s">
        <v>114</v>
      </c>
      <c r="E76" s="27" t="s">
        <v>114</v>
      </c>
      <c r="F76" s="27" t="s">
        <v>114</v>
      </c>
      <c r="G76" s="27" t="s">
        <v>114</v>
      </c>
      <c r="H76" s="27" t="s">
        <v>114</v>
      </c>
      <c r="I76" s="27" t="s">
        <v>114</v>
      </c>
    </row>
    <row r="77" spans="1:9" hidden="1">
      <c r="C77" s="13" t="s">
        <v>521</v>
      </c>
      <c r="D77" s="22" t="s">
        <v>27</v>
      </c>
      <c r="E77" s="22" t="s">
        <v>114</v>
      </c>
      <c r="F77" s="22" t="s">
        <v>114</v>
      </c>
      <c r="G77" s="22" t="s">
        <v>27</v>
      </c>
      <c r="H77" s="22" t="s">
        <v>27</v>
      </c>
      <c r="I77" s="22" t="s">
        <v>27</v>
      </c>
    </row>
    <row r="78" spans="1:9" hidden="1">
      <c r="C78" s="13" t="s">
        <v>522</v>
      </c>
      <c r="D78" s="22" t="s">
        <v>27</v>
      </c>
      <c r="E78" s="22" t="s">
        <v>114</v>
      </c>
      <c r="F78" s="22" t="s">
        <v>114</v>
      </c>
      <c r="G78" s="22" t="s">
        <v>114</v>
      </c>
      <c r="H78" s="22" t="s">
        <v>27</v>
      </c>
      <c r="I78" s="22" t="s">
        <v>27</v>
      </c>
    </row>
    <row r="79" spans="1:9" hidden="1">
      <c r="C79" s="13" t="s">
        <v>167</v>
      </c>
      <c r="D79" s="22" t="s">
        <v>27</v>
      </c>
      <c r="E79" s="22" t="s">
        <v>114</v>
      </c>
      <c r="F79" s="22" t="s">
        <v>114</v>
      </c>
      <c r="G79" s="22" t="s">
        <v>114</v>
      </c>
      <c r="H79" s="22" t="s">
        <v>27</v>
      </c>
      <c r="I79" s="22" t="s">
        <v>27</v>
      </c>
    </row>
    <row r="80" spans="1:9" hidden="1">
      <c r="C80" s="13" t="s">
        <v>249</v>
      </c>
      <c r="D80" s="22" t="s">
        <v>27</v>
      </c>
      <c r="E80" s="22" t="s">
        <v>114</v>
      </c>
      <c r="F80" s="22" t="s">
        <v>114</v>
      </c>
      <c r="G80" s="22" t="s">
        <v>114</v>
      </c>
      <c r="H80" s="22" t="s">
        <v>27</v>
      </c>
      <c r="I80" s="22" t="s">
        <v>27</v>
      </c>
    </row>
    <row r="81" spans="3:9" hidden="1">
      <c r="C81" s="13" t="s">
        <v>523</v>
      </c>
      <c r="D81" s="22" t="s">
        <v>27</v>
      </c>
      <c r="E81" s="22" t="s">
        <v>114</v>
      </c>
      <c r="F81" s="22" t="s">
        <v>114</v>
      </c>
      <c r="G81" s="22" t="s">
        <v>114</v>
      </c>
      <c r="H81" s="22" t="s">
        <v>27</v>
      </c>
      <c r="I81" s="22" t="s">
        <v>27</v>
      </c>
    </row>
    <row r="82" spans="3:9" hidden="1">
      <c r="C82" s="18" t="s">
        <v>570</v>
      </c>
      <c r="D82" s="24" t="s">
        <v>27</v>
      </c>
      <c r="E82" s="24" t="s">
        <v>114</v>
      </c>
      <c r="F82" s="24" t="s">
        <v>114</v>
      </c>
      <c r="G82" s="24" t="s">
        <v>114</v>
      </c>
      <c r="H82" s="24" t="s">
        <v>114</v>
      </c>
      <c r="I82" s="24" t="s">
        <v>114</v>
      </c>
    </row>
    <row r="83" spans="3:9" hidden="1">
      <c r="C83" s="18" t="s">
        <v>571</v>
      </c>
      <c r="D83" s="24" t="s">
        <v>27</v>
      </c>
      <c r="E83" s="24" t="s">
        <v>114</v>
      </c>
      <c r="F83" s="24" t="s">
        <v>114</v>
      </c>
      <c r="G83" s="24" t="s">
        <v>114</v>
      </c>
      <c r="H83" s="24" t="s">
        <v>114</v>
      </c>
      <c r="I83" s="24" t="s">
        <v>114</v>
      </c>
    </row>
    <row r="84" spans="3:9" hidden="1">
      <c r="C84" s="18" t="s">
        <v>572</v>
      </c>
      <c r="D84" s="24" t="s">
        <v>27</v>
      </c>
      <c r="E84" s="24" t="s">
        <v>114</v>
      </c>
      <c r="F84" s="24" t="s">
        <v>114</v>
      </c>
      <c r="G84" s="24" t="s">
        <v>114</v>
      </c>
      <c r="H84" s="24" t="s">
        <v>114</v>
      </c>
      <c r="I84" s="24" t="s">
        <v>114</v>
      </c>
    </row>
    <row r="85" spans="3:9" hidden="1">
      <c r="C85" s="13" t="s">
        <v>527</v>
      </c>
      <c r="D85" s="22" t="s">
        <v>27</v>
      </c>
      <c r="E85" s="22" t="s">
        <v>27</v>
      </c>
      <c r="F85" s="22" t="s">
        <v>114</v>
      </c>
      <c r="G85" s="22" t="s">
        <v>114</v>
      </c>
      <c r="H85" s="22" t="s">
        <v>114</v>
      </c>
      <c r="I85" s="22" t="s">
        <v>27</v>
      </c>
    </row>
    <row r="86" spans="3:9" hidden="1">
      <c r="C86" s="13" t="s">
        <v>573</v>
      </c>
      <c r="D86" s="22" t="s">
        <v>27</v>
      </c>
      <c r="E86" s="22" t="s">
        <v>27</v>
      </c>
      <c r="F86" s="22" t="s">
        <v>114</v>
      </c>
      <c r="G86" s="22" t="s">
        <v>114</v>
      </c>
      <c r="H86" s="22" t="s">
        <v>114</v>
      </c>
      <c r="I86" s="22" t="s">
        <v>27</v>
      </c>
    </row>
    <row r="87" spans="3:9" hidden="1">
      <c r="C87" s="13" t="s">
        <v>529</v>
      </c>
      <c r="D87" s="22" t="s">
        <v>27</v>
      </c>
      <c r="E87" s="22" t="s">
        <v>27</v>
      </c>
      <c r="F87" s="22" t="s">
        <v>114</v>
      </c>
      <c r="G87" s="22" t="s">
        <v>114</v>
      </c>
      <c r="H87" s="22" t="s">
        <v>114</v>
      </c>
      <c r="I87" s="22" t="s">
        <v>27</v>
      </c>
    </row>
    <row r="88" spans="3:9" hidden="1">
      <c r="C88" s="18" t="s">
        <v>530</v>
      </c>
      <c r="D88" s="24" t="s">
        <v>27</v>
      </c>
      <c r="E88" s="24" t="s">
        <v>27</v>
      </c>
      <c r="F88" s="24" t="s">
        <v>114</v>
      </c>
      <c r="G88" s="24" t="s">
        <v>114</v>
      </c>
      <c r="H88" s="24" t="s">
        <v>114</v>
      </c>
      <c r="I88" s="24" t="s">
        <v>114</v>
      </c>
    </row>
    <row r="89" spans="3:9" hidden="1">
      <c r="C89" s="18" t="s">
        <v>531</v>
      </c>
      <c r="D89" s="24" t="s">
        <v>27</v>
      </c>
      <c r="E89" s="24" t="s">
        <v>27</v>
      </c>
      <c r="F89" s="24" t="s">
        <v>114</v>
      </c>
      <c r="G89" s="24" t="s">
        <v>114</v>
      </c>
      <c r="H89" s="24" t="s">
        <v>114</v>
      </c>
      <c r="I89" s="24" t="s">
        <v>114</v>
      </c>
    </row>
    <row r="90" spans="3:9" hidden="1">
      <c r="C90" s="18" t="s">
        <v>253</v>
      </c>
      <c r="D90" s="24" t="s">
        <v>27</v>
      </c>
      <c r="E90" s="24" t="s">
        <v>27</v>
      </c>
      <c r="F90" s="24" t="s">
        <v>114</v>
      </c>
      <c r="G90" s="24" t="s">
        <v>114</v>
      </c>
      <c r="H90" s="24" t="s">
        <v>114</v>
      </c>
      <c r="I90" s="24" t="s">
        <v>114</v>
      </c>
    </row>
    <row r="91" spans="3:9" hidden="1">
      <c r="C91" s="13" t="s">
        <v>532</v>
      </c>
      <c r="D91" s="22" t="s">
        <v>27</v>
      </c>
      <c r="E91" s="22" t="s">
        <v>27</v>
      </c>
      <c r="F91" s="22" t="s">
        <v>27</v>
      </c>
      <c r="G91" s="22" t="s">
        <v>114</v>
      </c>
      <c r="H91" s="22" t="s">
        <v>114</v>
      </c>
      <c r="I91" s="22" t="s">
        <v>27</v>
      </c>
    </row>
    <row r="92" spans="3:9" hidden="1">
      <c r="C92" s="13" t="s">
        <v>533</v>
      </c>
      <c r="D92" s="22" t="s">
        <v>27</v>
      </c>
      <c r="E92" s="22" t="s">
        <v>27</v>
      </c>
      <c r="F92" s="22" t="s">
        <v>27</v>
      </c>
      <c r="G92" s="22" t="s">
        <v>114</v>
      </c>
      <c r="H92" s="22" t="s">
        <v>114</v>
      </c>
      <c r="I92" s="22" t="s">
        <v>114</v>
      </c>
    </row>
    <row r="93" spans="3:9" hidden="1">
      <c r="C93" s="13" t="s">
        <v>534</v>
      </c>
      <c r="D93" s="22" t="s">
        <v>27</v>
      </c>
      <c r="E93" s="22" t="s">
        <v>27</v>
      </c>
      <c r="F93" s="22" t="s">
        <v>27</v>
      </c>
      <c r="G93" s="22" t="s">
        <v>114</v>
      </c>
      <c r="H93" s="22" t="s">
        <v>114</v>
      </c>
      <c r="I93" s="22" t="s">
        <v>114</v>
      </c>
    </row>
    <row r="94" spans="3:9" hidden="1">
      <c r="C94" s="13" t="s">
        <v>535</v>
      </c>
      <c r="D94" s="22" t="s">
        <v>27</v>
      </c>
      <c r="E94" s="22" t="s">
        <v>27</v>
      </c>
      <c r="F94" s="22" t="s">
        <v>27</v>
      </c>
      <c r="G94" s="22" t="s">
        <v>114</v>
      </c>
      <c r="H94" s="22" t="s">
        <v>114</v>
      </c>
      <c r="I94" s="22" t="s">
        <v>114</v>
      </c>
    </row>
    <row r="95" spans="3:9" hidden="1">
      <c r="C95" s="13" t="s">
        <v>574</v>
      </c>
      <c r="D95" s="22" t="s">
        <v>27</v>
      </c>
      <c r="E95" s="22" t="s">
        <v>27</v>
      </c>
      <c r="F95" s="22" t="s">
        <v>27</v>
      </c>
      <c r="G95" s="22" t="s">
        <v>114</v>
      </c>
      <c r="H95" s="22" t="s">
        <v>114</v>
      </c>
      <c r="I95" s="22" t="s">
        <v>114</v>
      </c>
    </row>
    <row r="96" spans="3:9" hidden="1">
      <c r="C96" s="18" t="s">
        <v>537</v>
      </c>
      <c r="D96" s="24" t="s">
        <v>27</v>
      </c>
      <c r="E96" s="24" t="s">
        <v>27</v>
      </c>
      <c r="F96" s="24" t="s">
        <v>27</v>
      </c>
      <c r="G96" s="24" t="s">
        <v>114</v>
      </c>
      <c r="H96" s="24" t="s">
        <v>114</v>
      </c>
      <c r="I96" s="24" t="s">
        <v>114</v>
      </c>
    </row>
    <row r="97" spans="3:9" hidden="1">
      <c r="C97" s="18" t="s">
        <v>192</v>
      </c>
      <c r="D97" s="24" t="s">
        <v>27</v>
      </c>
      <c r="E97" s="24" t="s">
        <v>27</v>
      </c>
      <c r="F97" s="24" t="s">
        <v>27</v>
      </c>
      <c r="G97" s="24" t="s">
        <v>114</v>
      </c>
      <c r="H97" s="24" t="s">
        <v>114</v>
      </c>
      <c r="I97" s="24" t="s">
        <v>114</v>
      </c>
    </row>
    <row r="98" spans="3:9" hidden="1">
      <c r="C98" s="18" t="s">
        <v>539</v>
      </c>
      <c r="D98" s="24" t="s">
        <v>27</v>
      </c>
      <c r="E98" s="24" t="s">
        <v>27</v>
      </c>
      <c r="F98" s="24" t="s">
        <v>27</v>
      </c>
      <c r="G98" s="24" t="s">
        <v>114</v>
      </c>
      <c r="H98" s="24" t="s">
        <v>114</v>
      </c>
      <c r="I98" s="24" t="s">
        <v>114</v>
      </c>
    </row>
    <row r="99" spans="3:9" hidden="1">
      <c r="C99" s="13" t="s">
        <v>183</v>
      </c>
      <c r="D99" s="22" t="s">
        <v>27</v>
      </c>
      <c r="E99" s="22" t="s">
        <v>27</v>
      </c>
      <c r="F99" s="22" t="s">
        <v>27</v>
      </c>
      <c r="G99" s="22" t="s">
        <v>27</v>
      </c>
      <c r="H99" s="22" t="s">
        <v>114</v>
      </c>
      <c r="I99" s="22" t="s">
        <v>114</v>
      </c>
    </row>
    <row r="100" spans="3:9" hidden="1">
      <c r="C100" s="13" t="s">
        <v>540</v>
      </c>
      <c r="D100" s="22" t="s">
        <v>27</v>
      </c>
      <c r="E100" s="22" t="s">
        <v>27</v>
      </c>
      <c r="F100" s="22" t="s">
        <v>27</v>
      </c>
      <c r="G100" s="22" t="s">
        <v>27</v>
      </c>
      <c r="H100" s="22" t="s">
        <v>114</v>
      </c>
      <c r="I100" s="22" t="s">
        <v>114</v>
      </c>
    </row>
    <row r="101" spans="3:9" hidden="1">
      <c r="C101" s="18" t="s">
        <v>189</v>
      </c>
      <c r="D101" s="24" t="s">
        <v>27</v>
      </c>
      <c r="E101" s="24" t="s">
        <v>27</v>
      </c>
      <c r="F101" s="24" t="s">
        <v>27</v>
      </c>
      <c r="G101" s="24" t="s">
        <v>27</v>
      </c>
      <c r="H101" s="24" t="s">
        <v>114</v>
      </c>
      <c r="I101" s="24" t="s">
        <v>114</v>
      </c>
    </row>
    <row r="102" spans="3:9" hidden="1">
      <c r="C102" s="13" t="s">
        <v>575</v>
      </c>
      <c r="D102" s="22" t="s">
        <v>27</v>
      </c>
      <c r="E102" s="22" t="s">
        <v>27</v>
      </c>
      <c r="F102" s="22" t="s">
        <v>27</v>
      </c>
      <c r="G102" s="22" t="s">
        <v>27</v>
      </c>
      <c r="H102" s="22" t="s">
        <v>27</v>
      </c>
      <c r="I102" s="22" t="s">
        <v>114</v>
      </c>
    </row>
    <row r="103" spans="3:9" hidden="1">
      <c r="C103" s="13" t="s">
        <v>576</v>
      </c>
      <c r="D103" s="22" t="s">
        <v>27</v>
      </c>
      <c r="E103" s="22" t="s">
        <v>27</v>
      </c>
      <c r="F103" s="22" t="s">
        <v>27</v>
      </c>
      <c r="G103" s="22" t="s">
        <v>27</v>
      </c>
      <c r="H103" s="22" t="s">
        <v>27</v>
      </c>
      <c r="I103" s="22" t="s">
        <v>114</v>
      </c>
    </row>
    <row r="104" spans="3:9" hidden="1">
      <c r="C104" s="13" t="s">
        <v>541</v>
      </c>
      <c r="D104" s="22" t="s">
        <v>27</v>
      </c>
      <c r="E104" s="22" t="s">
        <v>27</v>
      </c>
      <c r="F104" s="22" t="s">
        <v>27</v>
      </c>
      <c r="G104" s="22" t="s">
        <v>27</v>
      </c>
      <c r="H104" s="22" t="s">
        <v>27</v>
      </c>
      <c r="I104" s="22" t="s">
        <v>114</v>
      </c>
    </row>
    <row r="105" spans="3:9" hidden="1">
      <c r="C105" s="13" t="s">
        <v>542</v>
      </c>
      <c r="D105" s="22" t="s">
        <v>27</v>
      </c>
      <c r="E105" s="22" t="s">
        <v>27</v>
      </c>
      <c r="F105" s="22" t="s">
        <v>27</v>
      </c>
      <c r="G105" s="22" t="s">
        <v>27</v>
      </c>
      <c r="H105" s="22" t="s">
        <v>27</v>
      </c>
      <c r="I105" s="22" t="s">
        <v>114</v>
      </c>
    </row>
    <row r="106" spans="3:9" hidden="1">
      <c r="C106" s="13" t="s">
        <v>543</v>
      </c>
      <c r="D106" s="22" t="s">
        <v>27</v>
      </c>
      <c r="E106" s="22" t="s">
        <v>27</v>
      </c>
      <c r="F106" s="22" t="s">
        <v>27</v>
      </c>
      <c r="G106" s="22" t="s">
        <v>27</v>
      </c>
      <c r="H106" s="22" t="s">
        <v>27</v>
      </c>
      <c r="I106" s="22" t="s">
        <v>114</v>
      </c>
    </row>
    <row r="107" spans="3:9" hidden="1">
      <c r="C107" s="18" t="s">
        <v>544</v>
      </c>
      <c r="D107" s="24" t="s">
        <v>27</v>
      </c>
      <c r="E107" s="24" t="s">
        <v>27</v>
      </c>
      <c r="F107" s="24" t="s">
        <v>27</v>
      </c>
      <c r="G107" s="24" t="s">
        <v>27</v>
      </c>
      <c r="H107" s="24" t="s">
        <v>27</v>
      </c>
      <c r="I107" s="24" t="s">
        <v>114</v>
      </c>
    </row>
    <row r="108" spans="3:9" hidden="1">
      <c r="C108" s="18" t="s">
        <v>545</v>
      </c>
      <c r="D108" s="24" t="s">
        <v>27</v>
      </c>
      <c r="E108" s="24" t="s">
        <v>27</v>
      </c>
      <c r="F108" s="24" t="s">
        <v>27</v>
      </c>
      <c r="G108" s="24" t="s">
        <v>27</v>
      </c>
      <c r="H108" s="24" t="s">
        <v>27</v>
      </c>
      <c r="I108" s="24" t="s">
        <v>114</v>
      </c>
    </row>
    <row r="109" spans="3:9" hidden="1"/>
  </sheetData>
  <autoFilter ref="D1:I109" xr:uid="{00000000-0009-0000-0000-00000C000000}">
    <filterColumn colId="0">
      <filters>
        <filter val="Y"/>
      </filters>
    </filterColumn>
  </autoFilter>
  <pageMargins left="0.7" right="0.7" top="0.75" bottom="0.75" header="0.3" footer="0.3"/>
  <pageSetup orientation="portrait" horizontalDpi="0" verticalDpi="0"/>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sheetPr filterMode="1"/>
  <dimension ref="A1:AB123"/>
  <sheetViews>
    <sheetView topLeftCell="B1" zoomScale="71" zoomScaleNormal="71" zoomScalePageLayoutView="71" workbookViewId="0">
      <pane xSplit="2" ySplit="1" topLeftCell="E33" activePane="bottomRight" state="frozen"/>
      <selection pane="topRight" activeCell="J120" sqref="J120"/>
      <selection pane="bottomLeft" activeCell="J120" sqref="J120"/>
      <selection pane="bottomRight" activeCell="K122" sqref="A1:AB123"/>
    </sheetView>
  </sheetViews>
  <sheetFormatPr defaultColWidth="10.796875" defaultRowHeight="15.6"/>
  <cols>
    <col min="1" max="1" width="13" style="13" bestFit="1" customWidth="1"/>
    <col min="2" max="2" width="13.296875" style="13" bestFit="1" customWidth="1"/>
    <col min="3" max="3" width="49.296875" style="13" customWidth="1"/>
    <col min="4" max="4" width="14.296875" style="22" hidden="1" customWidth="1"/>
    <col min="5" max="5" width="13" style="22" customWidth="1"/>
    <col min="6" max="6" width="13.19921875" style="22" customWidth="1"/>
    <col min="7" max="7" width="13.5" style="22" customWidth="1"/>
    <col min="8" max="8" width="13.296875" style="22" customWidth="1"/>
    <col min="9" max="16384" width="10.796875" style="13"/>
  </cols>
  <sheetData>
    <row r="1" spans="1:28" s="15" customFormat="1">
      <c r="A1" s="14" t="str">
        <f>'Main Meals'!B1</f>
        <v>Master Dish ID</v>
      </c>
      <c r="B1" s="14" t="str">
        <f>'Main Meals'!C1</f>
        <v>Subcategory ID</v>
      </c>
      <c r="C1" s="14" t="e">
        <f>'Main Meals'!#REF!</f>
        <v>#REF!</v>
      </c>
      <c r="D1" s="14" t="s">
        <v>505</v>
      </c>
      <c r="E1" s="29">
        <v>43009</v>
      </c>
      <c r="F1" s="29">
        <v>43040</v>
      </c>
      <c r="G1" s="29">
        <v>43070</v>
      </c>
      <c r="H1" s="29">
        <v>43101</v>
      </c>
      <c r="I1" s="29">
        <v>43132</v>
      </c>
      <c r="J1" s="29">
        <v>43160</v>
      </c>
      <c r="K1" s="29" t="s">
        <v>577</v>
      </c>
      <c r="L1" s="29"/>
      <c r="M1" s="29"/>
      <c r="N1" s="29"/>
      <c r="O1" s="29"/>
      <c r="P1" s="29"/>
      <c r="Q1" s="29"/>
      <c r="R1" s="29"/>
      <c r="S1" s="14"/>
      <c r="W1" s="14"/>
      <c r="X1" s="14"/>
      <c r="Y1" s="14"/>
      <c r="Z1" s="14"/>
      <c r="AA1" s="14"/>
      <c r="AB1" s="14"/>
    </row>
    <row r="2" spans="1:28" s="15" customFormat="1" hidden="1">
      <c r="A2" s="14"/>
      <c r="B2" s="14"/>
      <c r="C2" s="14"/>
      <c r="D2" s="14"/>
      <c r="E2" s="14"/>
      <c r="F2" s="16"/>
      <c r="G2" s="16"/>
      <c r="H2" s="16"/>
      <c r="I2" s="14"/>
      <c r="J2" s="14"/>
      <c r="K2" s="14"/>
      <c r="L2" s="14"/>
      <c r="M2" s="14"/>
      <c r="N2" s="14"/>
      <c r="O2" s="14"/>
      <c r="P2" s="14"/>
      <c r="Q2" s="14"/>
      <c r="R2" s="14"/>
      <c r="S2" s="14"/>
      <c r="W2" s="14"/>
      <c r="X2" s="14"/>
      <c r="Y2" s="14"/>
      <c r="Z2" s="14"/>
      <c r="AA2" s="14"/>
      <c r="AB2" s="14"/>
    </row>
    <row r="3" spans="1:28" hidden="1">
      <c r="A3" s="13">
        <f>'Main Meals'!B2</f>
        <v>1000</v>
      </c>
      <c r="B3" s="13">
        <f>'Main Meals'!C2</f>
        <v>1001</v>
      </c>
      <c r="C3" s="13" t="e">
        <f>'Main Meals'!#REF!</f>
        <v>#REF!</v>
      </c>
      <c r="D3" s="17" t="s">
        <v>114</v>
      </c>
      <c r="E3" s="33" t="s">
        <v>19</v>
      </c>
      <c r="F3" s="33" t="s">
        <v>19</v>
      </c>
      <c r="G3" s="33" t="s">
        <v>19</v>
      </c>
      <c r="H3" s="33" t="s">
        <v>19</v>
      </c>
      <c r="I3" s="33" t="s">
        <v>19</v>
      </c>
      <c r="J3" s="33" t="s">
        <v>19</v>
      </c>
    </row>
    <row r="4" spans="1:28" hidden="1">
      <c r="A4" s="13">
        <f>'Main Meals'!B3</f>
        <v>1000</v>
      </c>
      <c r="B4" s="13">
        <f>'Main Meals'!C3</f>
        <v>1002</v>
      </c>
      <c r="C4" s="13" t="e">
        <f>'Main Meals'!#REF!</f>
        <v>#REF!</v>
      </c>
      <c r="D4" s="17" t="s">
        <v>114</v>
      </c>
      <c r="E4" s="33" t="s">
        <v>19</v>
      </c>
      <c r="F4" s="33" t="s">
        <v>19</v>
      </c>
      <c r="G4" s="33" t="s">
        <v>19</v>
      </c>
      <c r="H4" s="33" t="s">
        <v>19</v>
      </c>
      <c r="I4" s="33" t="s">
        <v>19</v>
      </c>
      <c r="J4" s="33" t="s">
        <v>19</v>
      </c>
    </row>
    <row r="5" spans="1:28" hidden="1">
      <c r="A5" s="13">
        <f>'Main Meals'!B4</f>
        <v>1100</v>
      </c>
      <c r="B5" s="13">
        <f>'Main Meals'!C4</f>
        <v>1101</v>
      </c>
      <c r="C5" s="13" t="e">
        <f>'Main Meals'!#REF!</f>
        <v>#REF!</v>
      </c>
      <c r="D5" s="17" t="s">
        <v>114</v>
      </c>
      <c r="E5" s="33" t="s">
        <v>19</v>
      </c>
      <c r="F5" s="33" t="s">
        <v>19</v>
      </c>
      <c r="G5" s="33" t="s">
        <v>19</v>
      </c>
      <c r="H5" s="33" t="s">
        <v>19</v>
      </c>
      <c r="I5" s="33" t="s">
        <v>19</v>
      </c>
      <c r="J5" s="33" t="s">
        <v>19</v>
      </c>
    </row>
    <row r="6" spans="1:28" hidden="1">
      <c r="A6" s="13">
        <f>'Main Meals'!B5</f>
        <v>1100</v>
      </c>
      <c r="B6" s="13">
        <f>'Main Meals'!C5</f>
        <v>1102</v>
      </c>
      <c r="C6" s="13" t="e">
        <f>'Main Meals'!#REF!</f>
        <v>#REF!</v>
      </c>
      <c r="D6" s="17" t="s">
        <v>114</v>
      </c>
      <c r="E6" s="33" t="s">
        <v>19</v>
      </c>
      <c r="F6" s="33" t="s">
        <v>19</v>
      </c>
      <c r="G6" s="33" t="s">
        <v>19</v>
      </c>
      <c r="H6" s="33" t="s">
        <v>19</v>
      </c>
      <c r="I6" s="33" t="s">
        <v>19</v>
      </c>
      <c r="J6" s="33" t="s">
        <v>19</v>
      </c>
    </row>
    <row r="7" spans="1:28" hidden="1">
      <c r="A7" s="13">
        <f>'Main Meals'!B6</f>
        <v>1100</v>
      </c>
      <c r="B7" s="13">
        <f>'Main Meals'!C6</f>
        <v>1103</v>
      </c>
      <c r="C7" s="13" t="e">
        <f>'Main Meals'!#REF!</f>
        <v>#REF!</v>
      </c>
      <c r="D7" s="17" t="s">
        <v>114</v>
      </c>
      <c r="E7" s="33" t="s">
        <v>19</v>
      </c>
      <c r="F7" s="33" t="s">
        <v>19</v>
      </c>
      <c r="G7" s="33" t="s">
        <v>19</v>
      </c>
      <c r="H7" s="33" t="s">
        <v>19</v>
      </c>
      <c r="I7" s="33" t="s">
        <v>19</v>
      </c>
      <c r="J7" s="33" t="s">
        <v>19</v>
      </c>
    </row>
    <row r="8" spans="1:28" hidden="1">
      <c r="A8" s="13">
        <f>'Main Meals'!B7</f>
        <v>1200</v>
      </c>
      <c r="B8" s="78">
        <f>'Main Meals'!C7</f>
        <v>1201</v>
      </c>
      <c r="C8" s="78" t="e">
        <f>'Main Meals'!#REF!</f>
        <v>#REF!</v>
      </c>
      <c r="D8" s="79" t="s">
        <v>27</v>
      </c>
      <c r="E8" s="80" t="s">
        <v>19</v>
      </c>
      <c r="F8" s="80" t="s">
        <v>19</v>
      </c>
      <c r="G8" s="80" t="s">
        <v>515</v>
      </c>
      <c r="H8" s="80" t="s">
        <v>515</v>
      </c>
      <c r="I8" s="80" t="s">
        <v>515</v>
      </c>
      <c r="J8" s="80" t="s">
        <v>19</v>
      </c>
    </row>
    <row r="9" spans="1:28" hidden="1">
      <c r="A9" s="13">
        <f>'Main Meals'!B8</f>
        <v>1200</v>
      </c>
      <c r="B9" s="78">
        <f>'Main Meals'!C8</f>
        <v>1202</v>
      </c>
      <c r="C9" s="78" t="e">
        <f>'Main Meals'!#REF!</f>
        <v>#REF!</v>
      </c>
      <c r="D9" s="79" t="s">
        <v>27</v>
      </c>
      <c r="E9" s="80" t="s">
        <v>19</v>
      </c>
      <c r="F9" s="80" t="s">
        <v>19</v>
      </c>
      <c r="G9" s="80" t="s">
        <v>515</v>
      </c>
      <c r="H9" s="80" t="s">
        <v>515</v>
      </c>
      <c r="I9" s="80" t="s">
        <v>515</v>
      </c>
      <c r="J9" s="80" t="s">
        <v>19</v>
      </c>
    </row>
    <row r="10" spans="1:28">
      <c r="A10" s="13">
        <f>'Main Meals'!B9</f>
        <v>1300</v>
      </c>
      <c r="B10" s="13">
        <f>'Main Meals'!C9</f>
        <v>1300</v>
      </c>
      <c r="C10" s="13" t="e">
        <f>'Main Meals'!#REF!</f>
        <v>#REF!</v>
      </c>
      <c r="D10" s="17" t="s">
        <v>27</v>
      </c>
      <c r="E10" s="33" t="s">
        <v>515</v>
      </c>
      <c r="F10" s="33" t="s">
        <v>515</v>
      </c>
      <c r="G10" s="33" t="s">
        <v>515</v>
      </c>
      <c r="H10" s="33" t="s">
        <v>515</v>
      </c>
      <c r="I10" s="33" t="s">
        <v>515</v>
      </c>
      <c r="J10" s="33" t="s">
        <v>515</v>
      </c>
    </row>
    <row r="11" spans="1:28">
      <c r="A11" s="13">
        <f>'Main Meals'!B10</f>
        <v>1400</v>
      </c>
      <c r="B11" s="13">
        <f>'Main Meals'!C10</f>
        <v>1400</v>
      </c>
      <c r="C11" s="13" t="e">
        <f>'Main Meals'!#REF!</f>
        <v>#REF!</v>
      </c>
      <c r="D11" s="17" t="s">
        <v>27</v>
      </c>
      <c r="E11" s="33" t="s">
        <v>515</v>
      </c>
      <c r="F11" s="33" t="s">
        <v>515</v>
      </c>
      <c r="G11" s="33" t="s">
        <v>515</v>
      </c>
      <c r="H11" s="33" t="s">
        <v>515</v>
      </c>
      <c r="I11" s="33" t="s">
        <v>515</v>
      </c>
      <c r="J11" s="33" t="s">
        <v>515</v>
      </c>
    </row>
    <row r="12" spans="1:28" hidden="1">
      <c r="A12" s="13">
        <f>'Main Meals'!B11</f>
        <v>1500</v>
      </c>
      <c r="B12" s="31">
        <f>'Main Meals'!C11</f>
        <v>1500</v>
      </c>
      <c r="C12" s="31" t="e">
        <f>'Main Meals'!#REF!</f>
        <v>#REF!</v>
      </c>
      <c r="D12" s="32"/>
      <c r="E12" s="32"/>
      <c r="F12" s="32"/>
      <c r="G12" s="32"/>
      <c r="H12" s="32"/>
      <c r="I12" s="32"/>
      <c r="J12" s="32"/>
    </row>
    <row r="13" spans="1:28" hidden="1">
      <c r="A13" s="13">
        <f>'Main Meals'!B12</f>
        <v>1600</v>
      </c>
      <c r="B13" s="18">
        <f>'Main Meals'!C12</f>
        <v>1601</v>
      </c>
      <c r="C13" s="18" t="e">
        <f>'Main Meals'!#REF!</f>
        <v>#REF!</v>
      </c>
      <c r="D13" s="21" t="s">
        <v>114</v>
      </c>
      <c r="E13" s="30" t="s">
        <v>19</v>
      </c>
      <c r="F13" s="30" t="s">
        <v>19</v>
      </c>
      <c r="G13" s="30" t="s">
        <v>19</v>
      </c>
      <c r="H13" s="30" t="s">
        <v>19</v>
      </c>
      <c r="I13" s="30" t="s">
        <v>19</v>
      </c>
      <c r="J13" s="30" t="s">
        <v>19</v>
      </c>
    </row>
    <row r="14" spans="1:28" hidden="1">
      <c r="A14" s="13">
        <f>'Main Meals'!B13</f>
        <v>1600</v>
      </c>
      <c r="B14" s="18">
        <f>'Main Meals'!C13</f>
        <v>1602</v>
      </c>
      <c r="C14" s="18" t="e">
        <f>'Main Meals'!#REF!</f>
        <v>#REF!</v>
      </c>
      <c r="D14" s="21" t="s">
        <v>114</v>
      </c>
      <c r="E14" s="30" t="s">
        <v>19</v>
      </c>
      <c r="F14" s="30" t="s">
        <v>19</v>
      </c>
      <c r="G14" s="30" t="s">
        <v>19</v>
      </c>
      <c r="H14" s="30" t="s">
        <v>19</v>
      </c>
      <c r="I14" s="30" t="s">
        <v>19</v>
      </c>
      <c r="J14" s="30" t="s">
        <v>19</v>
      </c>
    </row>
    <row r="15" spans="1:28" hidden="1">
      <c r="A15" s="13">
        <f>'Main Meals'!B14</f>
        <v>1700</v>
      </c>
      <c r="B15" s="19">
        <f>'Main Meals'!C14</f>
        <v>1700</v>
      </c>
      <c r="C15" s="19" t="e">
        <f>'Main Meals'!#REF!</f>
        <v>#REF!</v>
      </c>
      <c r="D15" s="20"/>
      <c r="E15" s="32"/>
      <c r="F15" s="32"/>
      <c r="G15" s="32"/>
      <c r="H15" s="32"/>
      <c r="I15" s="32"/>
      <c r="J15" s="32"/>
    </row>
    <row r="16" spans="1:28" hidden="1">
      <c r="A16" s="13">
        <f>'Main Meals'!B15</f>
        <v>1800</v>
      </c>
      <c r="B16" s="13">
        <f>'Main Meals'!C15</f>
        <v>1801</v>
      </c>
      <c r="C16" s="13" t="e">
        <f>'Main Meals'!#REF!</f>
        <v>#REF!</v>
      </c>
      <c r="D16" s="17" t="s">
        <v>114</v>
      </c>
      <c r="E16" s="33" t="s">
        <v>19</v>
      </c>
      <c r="F16" s="33" t="s">
        <v>19</v>
      </c>
      <c r="G16" s="33" t="s">
        <v>19</v>
      </c>
      <c r="H16" s="33" t="s">
        <v>19</v>
      </c>
      <c r="I16" s="33" t="s">
        <v>19</v>
      </c>
      <c r="J16" s="33" t="s">
        <v>19</v>
      </c>
    </row>
    <row r="17" spans="1:14" hidden="1">
      <c r="A17" s="13">
        <f>'Main Meals'!B16</f>
        <v>1800</v>
      </c>
      <c r="B17" s="13">
        <f>'Main Meals'!C16</f>
        <v>1802</v>
      </c>
      <c r="C17" s="13" t="e">
        <f>'Main Meals'!#REF!</f>
        <v>#REF!</v>
      </c>
      <c r="D17" s="17" t="s">
        <v>114</v>
      </c>
      <c r="E17" s="33" t="s">
        <v>19</v>
      </c>
      <c r="F17" s="33" t="s">
        <v>19</v>
      </c>
      <c r="G17" s="33" t="s">
        <v>19</v>
      </c>
      <c r="H17" s="33" t="s">
        <v>19</v>
      </c>
      <c r="I17" s="33" t="s">
        <v>19</v>
      </c>
      <c r="J17" s="33" t="s">
        <v>19</v>
      </c>
    </row>
    <row r="18" spans="1:14" hidden="1">
      <c r="A18" s="13">
        <f>'Main Meals'!B17</f>
        <v>1800</v>
      </c>
      <c r="B18" s="13">
        <f>'Main Meals'!C17</f>
        <v>1803</v>
      </c>
      <c r="C18" s="13" t="e">
        <f>'Main Meals'!#REF!</f>
        <v>#REF!</v>
      </c>
      <c r="D18" s="17" t="s">
        <v>114</v>
      </c>
      <c r="E18" s="33" t="s">
        <v>19</v>
      </c>
      <c r="F18" s="33" t="s">
        <v>19</v>
      </c>
      <c r="G18" s="33" t="s">
        <v>19</v>
      </c>
      <c r="H18" s="33" t="s">
        <v>19</v>
      </c>
      <c r="I18" s="33" t="s">
        <v>19</v>
      </c>
      <c r="J18" s="33" t="s">
        <v>19</v>
      </c>
    </row>
    <row r="19" spans="1:14" hidden="1">
      <c r="A19" s="13">
        <f>'Main Meals'!B18</f>
        <v>1800</v>
      </c>
      <c r="B19" s="13">
        <f>'Main Meals'!C18</f>
        <v>1804</v>
      </c>
      <c r="C19" s="13" t="e">
        <f>'Main Meals'!#REF!</f>
        <v>#REF!</v>
      </c>
      <c r="D19" s="17" t="s">
        <v>114</v>
      </c>
      <c r="E19" s="33" t="s">
        <v>19</v>
      </c>
      <c r="F19" s="33" t="s">
        <v>19</v>
      </c>
      <c r="G19" s="33" t="s">
        <v>19</v>
      </c>
      <c r="H19" s="33" t="s">
        <v>19</v>
      </c>
      <c r="I19" s="33" t="s">
        <v>19</v>
      </c>
      <c r="J19" s="33" t="s">
        <v>19</v>
      </c>
    </row>
    <row r="20" spans="1:14">
      <c r="A20" s="13">
        <f>'Main Meals'!B19</f>
        <v>1900</v>
      </c>
      <c r="B20" s="13">
        <f>'Main Meals'!C19</f>
        <v>1901</v>
      </c>
      <c r="C20" s="13" t="e">
        <f>'Main Meals'!#REF!</f>
        <v>#REF!</v>
      </c>
      <c r="D20" s="17" t="s">
        <v>114</v>
      </c>
      <c r="E20" s="33" t="s">
        <v>515</v>
      </c>
      <c r="F20" s="33" t="s">
        <v>515</v>
      </c>
      <c r="G20" s="33" t="s">
        <v>515</v>
      </c>
      <c r="H20" s="33" t="s">
        <v>515</v>
      </c>
      <c r="I20" s="33" t="s">
        <v>515</v>
      </c>
      <c r="J20" s="33" t="s">
        <v>515</v>
      </c>
    </row>
    <row r="21" spans="1:14">
      <c r="A21" s="13">
        <f>'Main Meals'!B20</f>
        <v>1900</v>
      </c>
      <c r="B21" s="13">
        <f>'Main Meals'!C20</f>
        <v>1902</v>
      </c>
      <c r="C21" s="13" t="e">
        <f>'Main Meals'!#REF!</f>
        <v>#REF!</v>
      </c>
      <c r="D21" s="17" t="s">
        <v>114</v>
      </c>
      <c r="E21" s="33" t="s">
        <v>515</v>
      </c>
      <c r="F21" s="33" t="s">
        <v>515</v>
      </c>
      <c r="G21" s="33" t="s">
        <v>515</v>
      </c>
      <c r="H21" s="33" t="s">
        <v>515</v>
      </c>
      <c r="I21" s="33" t="s">
        <v>515</v>
      </c>
      <c r="J21" s="33" t="s">
        <v>515</v>
      </c>
    </row>
    <row r="22" spans="1:14">
      <c r="A22" s="13">
        <f>'Main Meals'!B21</f>
        <v>1900</v>
      </c>
      <c r="B22" s="13">
        <f>'Main Meals'!C21</f>
        <v>1903</v>
      </c>
      <c r="C22" s="13" t="e">
        <f>'Main Meals'!#REF!</f>
        <v>#REF!</v>
      </c>
      <c r="D22" s="17" t="s">
        <v>114</v>
      </c>
      <c r="E22" s="33" t="s">
        <v>515</v>
      </c>
      <c r="F22" s="33" t="s">
        <v>515</v>
      </c>
      <c r="G22" s="33" t="s">
        <v>515</v>
      </c>
      <c r="H22" s="33" t="s">
        <v>515</v>
      </c>
      <c r="I22" s="33" t="s">
        <v>515</v>
      </c>
      <c r="J22" s="33" t="s">
        <v>515</v>
      </c>
    </row>
    <row r="23" spans="1:14">
      <c r="A23" s="13">
        <f>'Main Meals'!B22</f>
        <v>1900</v>
      </c>
      <c r="B23" s="13">
        <f>'Main Meals'!C22</f>
        <v>1904</v>
      </c>
      <c r="C23" s="13" t="e">
        <f>'Main Meals'!#REF!</f>
        <v>#REF!</v>
      </c>
      <c r="D23" s="17" t="s">
        <v>114</v>
      </c>
      <c r="E23" s="33" t="s">
        <v>515</v>
      </c>
      <c r="F23" s="33" t="s">
        <v>515</v>
      </c>
      <c r="G23" s="33" t="s">
        <v>515</v>
      </c>
      <c r="H23" s="33" t="s">
        <v>515</v>
      </c>
      <c r="I23" s="33" t="s">
        <v>515</v>
      </c>
      <c r="J23" s="33" t="s">
        <v>515</v>
      </c>
    </row>
    <row r="24" spans="1:14" hidden="1">
      <c r="A24" s="13">
        <f>'Main Meals'!B23</f>
        <v>2000</v>
      </c>
      <c r="B24" s="13">
        <f>'Main Meals'!C23</f>
        <v>2000</v>
      </c>
      <c r="C24" s="13" t="e">
        <f>'Main Meals'!#REF!</f>
        <v>#REF!</v>
      </c>
      <c r="D24" s="17" t="s">
        <v>114</v>
      </c>
      <c r="E24" s="33" t="s">
        <v>19</v>
      </c>
      <c r="F24" s="33" t="s">
        <v>19</v>
      </c>
      <c r="G24" s="33" t="s">
        <v>19</v>
      </c>
      <c r="H24" s="33" t="s">
        <v>19</v>
      </c>
      <c r="I24" s="33" t="s">
        <v>19</v>
      </c>
      <c r="J24" s="33" t="s">
        <v>19</v>
      </c>
    </row>
    <row r="25" spans="1:14" hidden="1">
      <c r="A25" s="13">
        <f>'Main Meals'!B24</f>
        <v>2100</v>
      </c>
      <c r="B25" s="13">
        <f>'Main Meals'!C24</f>
        <v>2100</v>
      </c>
      <c r="C25" s="13" t="e">
        <f>'Main Meals'!#REF!</f>
        <v>#REF!</v>
      </c>
      <c r="D25" s="17" t="s">
        <v>27</v>
      </c>
      <c r="E25" s="33" t="s">
        <v>19</v>
      </c>
      <c r="F25" s="33" t="s">
        <v>19</v>
      </c>
      <c r="G25" s="33" t="s">
        <v>19</v>
      </c>
      <c r="H25" s="33" t="s">
        <v>515</v>
      </c>
      <c r="I25" s="33" t="s">
        <v>19</v>
      </c>
      <c r="J25" s="33" t="s">
        <v>19</v>
      </c>
    </row>
    <row r="26" spans="1:14">
      <c r="A26" s="13">
        <f>'Main Meals'!B25</f>
        <v>2200</v>
      </c>
      <c r="B26" s="13">
        <f>'Main Meals'!C25</f>
        <v>2200</v>
      </c>
      <c r="C26" s="13" t="e">
        <f>'Main Meals'!#REF!</f>
        <v>#REF!</v>
      </c>
      <c r="D26" s="17" t="s">
        <v>27</v>
      </c>
      <c r="E26" s="33" t="s">
        <v>515</v>
      </c>
      <c r="F26" s="33" t="s">
        <v>19</v>
      </c>
      <c r="G26" s="33" t="s">
        <v>19</v>
      </c>
      <c r="H26" s="33" t="s">
        <v>515</v>
      </c>
      <c r="I26" s="33" t="s">
        <v>515</v>
      </c>
      <c r="J26" s="33" t="s">
        <v>515</v>
      </c>
    </row>
    <row r="27" spans="1:14">
      <c r="A27" s="13">
        <f>'Main Meals'!B26</f>
        <v>2300</v>
      </c>
      <c r="B27" s="86">
        <f>'Main Meals'!C26</f>
        <v>2300</v>
      </c>
      <c r="C27" s="86" t="e">
        <f>'Main Meals'!#REF!</f>
        <v>#REF!</v>
      </c>
      <c r="D27" s="17" t="s">
        <v>114</v>
      </c>
      <c r="E27" s="44" t="s">
        <v>19</v>
      </c>
      <c r="F27" s="44" t="s">
        <v>515</v>
      </c>
      <c r="G27" s="44" t="s">
        <v>515</v>
      </c>
      <c r="H27" s="44" t="s">
        <v>515</v>
      </c>
      <c r="I27" s="44" t="s">
        <v>515</v>
      </c>
      <c r="J27" s="44" t="s">
        <v>515</v>
      </c>
      <c r="K27" s="86" t="s">
        <v>19</v>
      </c>
    </row>
    <row r="28" spans="1:14">
      <c r="B28" s="87">
        <v>3100</v>
      </c>
      <c r="C28" s="74" t="s">
        <v>115</v>
      </c>
      <c r="D28" s="17"/>
      <c r="E28" s="44"/>
      <c r="F28" s="44"/>
      <c r="G28" s="44"/>
      <c r="H28" s="44"/>
      <c r="I28" s="44"/>
      <c r="J28" s="44"/>
      <c r="K28" s="86" t="s">
        <v>515</v>
      </c>
      <c r="M28" s="10"/>
      <c r="N28" s="10"/>
    </row>
    <row r="29" spans="1:14">
      <c r="B29" s="86">
        <v>3200</v>
      </c>
      <c r="C29" s="86" t="s">
        <v>118</v>
      </c>
      <c r="D29" s="17"/>
      <c r="E29" s="44"/>
      <c r="F29" s="44"/>
      <c r="G29" s="44"/>
      <c r="H29" s="44"/>
      <c r="I29" s="44"/>
      <c r="J29" s="44"/>
      <c r="K29" s="86" t="s">
        <v>19</v>
      </c>
    </row>
    <row r="30" spans="1:14">
      <c r="A30" s="13">
        <f>'Main Meals'!B27</f>
        <v>2400</v>
      </c>
      <c r="B30" s="13">
        <f>'Main Meals'!C27</f>
        <v>2400</v>
      </c>
      <c r="C30" s="13" t="e">
        <f>'Main Meals'!#REF!</f>
        <v>#REF!</v>
      </c>
      <c r="D30" s="17" t="s">
        <v>114</v>
      </c>
      <c r="E30" s="33" t="s">
        <v>515</v>
      </c>
      <c r="F30" s="33" t="s">
        <v>515</v>
      </c>
      <c r="G30" s="33" t="s">
        <v>515</v>
      </c>
      <c r="H30" s="33" t="s">
        <v>515</v>
      </c>
      <c r="I30" s="33" t="s">
        <v>515</v>
      </c>
      <c r="J30" s="33" t="s">
        <v>515</v>
      </c>
    </row>
    <row r="31" spans="1:14">
      <c r="A31" s="13">
        <f>'Main Meals'!B28</f>
        <v>2500</v>
      </c>
      <c r="B31" s="13">
        <f>'Main Meals'!C28</f>
        <v>2500</v>
      </c>
      <c r="C31" s="13" t="e">
        <f>'Main Meals'!#REF!</f>
        <v>#REF!</v>
      </c>
      <c r="D31" s="17" t="s">
        <v>27</v>
      </c>
      <c r="E31" s="33" t="s">
        <v>515</v>
      </c>
      <c r="F31" s="33" t="s">
        <v>515</v>
      </c>
      <c r="G31" s="33" t="s">
        <v>515</v>
      </c>
      <c r="H31" s="33" t="s">
        <v>515</v>
      </c>
      <c r="I31" s="33" t="s">
        <v>515</v>
      </c>
      <c r="J31" s="33" t="s">
        <v>515</v>
      </c>
    </row>
    <row r="32" spans="1:14">
      <c r="A32" s="13">
        <f>'Main Meals'!B29</f>
        <v>2600</v>
      </c>
      <c r="B32" s="13">
        <f>'Main Meals'!C29</f>
        <v>2601</v>
      </c>
      <c r="C32" s="13" t="e">
        <f>'Main Meals'!#REF!</f>
        <v>#REF!</v>
      </c>
      <c r="D32" s="17" t="s">
        <v>114</v>
      </c>
      <c r="E32" s="33" t="s">
        <v>515</v>
      </c>
      <c r="F32" s="33" t="s">
        <v>515</v>
      </c>
      <c r="G32" s="33" t="s">
        <v>515</v>
      </c>
      <c r="H32" s="33" t="s">
        <v>515</v>
      </c>
      <c r="I32" s="33" t="s">
        <v>515</v>
      </c>
      <c r="J32" s="33" t="s">
        <v>515</v>
      </c>
    </row>
    <row r="33" spans="1:10">
      <c r="A33" s="13">
        <f>'Main Meals'!B30</f>
        <v>2600</v>
      </c>
      <c r="B33" s="13">
        <f>'Main Meals'!C30</f>
        <v>2602</v>
      </c>
      <c r="C33" s="13" t="e">
        <f>'Main Meals'!#REF!</f>
        <v>#REF!</v>
      </c>
      <c r="D33" s="17" t="s">
        <v>114</v>
      </c>
      <c r="E33" s="33" t="s">
        <v>515</v>
      </c>
      <c r="F33" s="33" t="s">
        <v>515</v>
      </c>
      <c r="G33" s="33" t="s">
        <v>515</v>
      </c>
      <c r="H33" s="33" t="s">
        <v>515</v>
      </c>
      <c r="I33" s="33" t="s">
        <v>515</v>
      </c>
      <c r="J33" s="33" t="s">
        <v>515</v>
      </c>
    </row>
    <row r="34" spans="1:10">
      <c r="A34" s="13">
        <f>'Main Meals'!B31</f>
        <v>2600</v>
      </c>
      <c r="B34" s="13">
        <f>'Main Meals'!C31</f>
        <v>2603</v>
      </c>
      <c r="C34" s="13" t="e">
        <f>'Main Meals'!#REF!</f>
        <v>#REF!</v>
      </c>
      <c r="D34" s="17" t="s">
        <v>516</v>
      </c>
      <c r="E34" s="33" t="s">
        <v>515</v>
      </c>
      <c r="F34" s="33" t="s">
        <v>515</v>
      </c>
      <c r="G34" s="33" t="s">
        <v>515</v>
      </c>
      <c r="H34" s="33" t="s">
        <v>515</v>
      </c>
      <c r="I34" s="33" t="s">
        <v>515</v>
      </c>
      <c r="J34" s="33" t="s">
        <v>515</v>
      </c>
    </row>
    <row r="35" spans="1:10">
      <c r="A35" s="13">
        <f>'Main Meals'!B32</f>
        <v>2700</v>
      </c>
      <c r="B35" s="13">
        <f>'Main Meals'!C32</f>
        <v>2701</v>
      </c>
      <c r="C35" s="13" t="e">
        <f>'Main Meals'!#REF!</f>
        <v>#REF!</v>
      </c>
      <c r="D35" s="17" t="s">
        <v>114</v>
      </c>
      <c r="E35" s="33" t="s">
        <v>19</v>
      </c>
      <c r="F35" s="33" t="s">
        <v>19</v>
      </c>
      <c r="G35" s="33" t="s">
        <v>515</v>
      </c>
      <c r="H35" s="33" t="s">
        <v>515</v>
      </c>
      <c r="I35" s="33" t="s">
        <v>515</v>
      </c>
      <c r="J35" s="33" t="s">
        <v>515</v>
      </c>
    </row>
    <row r="36" spans="1:10">
      <c r="A36" s="13">
        <f>'Main Meals'!B33</f>
        <v>2700</v>
      </c>
      <c r="B36" s="13">
        <f>'Main Meals'!C33</f>
        <v>2702</v>
      </c>
      <c r="C36" s="13" t="e">
        <f>'Main Meals'!#REF!</f>
        <v>#REF!</v>
      </c>
      <c r="D36" s="17" t="s">
        <v>114</v>
      </c>
      <c r="E36" s="33" t="s">
        <v>19</v>
      </c>
      <c r="F36" s="33" t="s">
        <v>19</v>
      </c>
      <c r="G36" s="33" t="s">
        <v>515</v>
      </c>
      <c r="H36" s="33" t="s">
        <v>515</v>
      </c>
      <c r="I36" s="33" t="s">
        <v>515</v>
      </c>
      <c r="J36" s="33" t="s">
        <v>515</v>
      </c>
    </row>
    <row r="37" spans="1:10">
      <c r="A37" s="13">
        <f>'Main Meals'!B34</f>
        <v>2700</v>
      </c>
      <c r="B37" s="13">
        <f>'Main Meals'!C34</f>
        <v>2703</v>
      </c>
      <c r="C37" s="13" t="e">
        <f>'Main Meals'!#REF!</f>
        <v>#REF!</v>
      </c>
      <c r="D37" s="17" t="s">
        <v>114</v>
      </c>
      <c r="E37" s="33" t="s">
        <v>19</v>
      </c>
      <c r="F37" s="33" t="s">
        <v>19</v>
      </c>
      <c r="G37" s="33" t="s">
        <v>515</v>
      </c>
      <c r="H37" s="33" t="s">
        <v>515</v>
      </c>
      <c r="I37" s="33" t="s">
        <v>515</v>
      </c>
      <c r="J37" s="33" t="s">
        <v>515</v>
      </c>
    </row>
    <row r="38" spans="1:10">
      <c r="A38" s="13">
        <f>'Main Meals'!B35</f>
        <v>2800</v>
      </c>
      <c r="B38" s="13">
        <f>'Main Meals'!C35</f>
        <v>2800</v>
      </c>
      <c r="C38" s="13" t="e">
        <f>'Main Meals'!#REF!</f>
        <v>#REF!</v>
      </c>
      <c r="D38" s="17" t="s">
        <v>114</v>
      </c>
      <c r="E38" s="33" t="s">
        <v>515</v>
      </c>
      <c r="F38" s="33" t="s">
        <v>515</v>
      </c>
      <c r="G38" s="33" t="s">
        <v>515</v>
      </c>
      <c r="H38" s="33" t="s">
        <v>515</v>
      </c>
      <c r="I38" s="33" t="s">
        <v>515</v>
      </c>
      <c r="J38" s="33" t="s">
        <v>515</v>
      </c>
    </row>
    <row r="39" spans="1:10">
      <c r="A39" s="13">
        <f>'Main Meals'!B36</f>
        <v>2900</v>
      </c>
      <c r="B39" s="13">
        <f>'Main Meals'!C36</f>
        <v>2900</v>
      </c>
      <c r="C39" s="13" t="e">
        <f>'Main Meals'!#REF!</f>
        <v>#REF!</v>
      </c>
      <c r="D39" s="17" t="s">
        <v>114</v>
      </c>
      <c r="E39" s="33" t="s">
        <v>19</v>
      </c>
      <c r="F39" s="33" t="s">
        <v>19</v>
      </c>
      <c r="G39" s="33" t="s">
        <v>515</v>
      </c>
      <c r="H39" s="33" t="s">
        <v>515</v>
      </c>
      <c r="I39" s="33" t="s">
        <v>515</v>
      </c>
      <c r="J39" s="33" t="s">
        <v>515</v>
      </c>
    </row>
    <row r="40" spans="1:10">
      <c r="A40" s="13">
        <f>'Main Meals'!B37</f>
        <v>3000</v>
      </c>
      <c r="B40" s="13">
        <f>'Main Meals'!C37</f>
        <v>3000</v>
      </c>
      <c r="C40" s="13" t="e">
        <f>'Main Meals'!#REF!</f>
        <v>#REF!</v>
      </c>
      <c r="D40" s="77" t="s">
        <v>27</v>
      </c>
      <c r="E40" s="33" t="s">
        <v>515</v>
      </c>
      <c r="F40" s="33" t="s">
        <v>515</v>
      </c>
      <c r="G40" s="33" t="s">
        <v>515</v>
      </c>
      <c r="H40" s="33" t="s">
        <v>19</v>
      </c>
      <c r="I40" s="33" t="s">
        <v>19</v>
      </c>
      <c r="J40" s="33" t="s">
        <v>515</v>
      </c>
    </row>
    <row r="41" spans="1:10" hidden="1">
      <c r="A41" s="13">
        <f>'Main Meals'!B38</f>
        <v>3100</v>
      </c>
      <c r="B41" s="13">
        <f>'Main Meals'!C38</f>
        <v>3100</v>
      </c>
      <c r="C41" s="13" t="e">
        <f>'Main Meals'!#REF!</f>
        <v>#REF!</v>
      </c>
      <c r="D41" s="17" t="s">
        <v>27</v>
      </c>
      <c r="E41" s="33" t="s">
        <v>19</v>
      </c>
      <c r="F41" s="33" t="s">
        <v>19</v>
      </c>
      <c r="G41" s="33" t="s">
        <v>19</v>
      </c>
      <c r="H41" s="33" t="s">
        <v>19</v>
      </c>
      <c r="I41" s="33" t="s">
        <v>19</v>
      </c>
      <c r="J41" s="33" t="s">
        <v>19</v>
      </c>
    </row>
    <row r="42" spans="1:10">
      <c r="A42" s="13">
        <f>'Main Meals'!B39</f>
        <v>3200</v>
      </c>
      <c r="B42" s="13">
        <f>'Main Meals'!C39</f>
        <v>3200</v>
      </c>
      <c r="C42" s="13" t="e">
        <f>'Main Meals'!#REF!</f>
        <v>#REF!</v>
      </c>
      <c r="D42" s="17" t="s">
        <v>27</v>
      </c>
      <c r="E42" s="33" t="s">
        <v>515</v>
      </c>
      <c r="F42" s="33" t="s">
        <v>515</v>
      </c>
      <c r="G42" s="33" t="s">
        <v>515</v>
      </c>
      <c r="H42" s="33" t="s">
        <v>515</v>
      </c>
      <c r="I42" s="33" t="s">
        <v>515</v>
      </c>
      <c r="J42" s="33" t="s">
        <v>515</v>
      </c>
    </row>
    <row r="43" spans="1:10" hidden="1">
      <c r="A43" s="13">
        <f>'Main Meals'!B40</f>
        <v>3300</v>
      </c>
      <c r="B43" s="13">
        <f>'Main Meals'!C40</f>
        <v>3301</v>
      </c>
      <c r="C43" s="13" t="e">
        <f>'Main Meals'!#REF!</f>
        <v>#REF!</v>
      </c>
      <c r="D43" s="17" t="s">
        <v>114</v>
      </c>
      <c r="E43" s="33" t="s">
        <v>515</v>
      </c>
      <c r="F43" s="33" t="s">
        <v>515</v>
      </c>
      <c r="G43" s="33" t="s">
        <v>515</v>
      </c>
      <c r="H43" s="33" t="s">
        <v>19</v>
      </c>
      <c r="I43" s="33" t="s">
        <v>19</v>
      </c>
      <c r="J43" s="33" t="s">
        <v>19</v>
      </c>
    </row>
    <row r="44" spans="1:10" hidden="1">
      <c r="A44" s="13">
        <f>'Main Meals'!B41</f>
        <v>3300</v>
      </c>
      <c r="B44" s="13">
        <f>'Main Meals'!C41</f>
        <v>3302</v>
      </c>
      <c r="C44" s="13" t="e">
        <f>'Main Meals'!#REF!</f>
        <v>#REF!</v>
      </c>
      <c r="D44" s="17" t="s">
        <v>114</v>
      </c>
      <c r="E44" s="33" t="s">
        <v>515</v>
      </c>
      <c r="F44" s="33" t="s">
        <v>515</v>
      </c>
      <c r="G44" s="33" t="s">
        <v>515</v>
      </c>
      <c r="H44" s="33" t="s">
        <v>19</v>
      </c>
      <c r="I44" s="33" t="s">
        <v>19</v>
      </c>
      <c r="J44" s="33" t="s">
        <v>19</v>
      </c>
    </row>
    <row r="45" spans="1:10" hidden="1">
      <c r="A45" s="13">
        <f>'Main Meals'!B42</f>
        <v>3300</v>
      </c>
      <c r="B45" s="13">
        <f>'Main Meals'!C42</f>
        <v>3303</v>
      </c>
      <c r="C45" s="13" t="e">
        <f>'Main Meals'!#REF!</f>
        <v>#REF!</v>
      </c>
      <c r="D45" s="17" t="s">
        <v>114</v>
      </c>
      <c r="E45" s="33" t="s">
        <v>515</v>
      </c>
      <c r="F45" s="33" t="s">
        <v>515</v>
      </c>
      <c r="G45" s="33" t="s">
        <v>515</v>
      </c>
      <c r="H45" s="33" t="s">
        <v>19</v>
      </c>
      <c r="I45" s="33" t="s">
        <v>19</v>
      </c>
      <c r="J45" s="33" t="s">
        <v>19</v>
      </c>
    </row>
    <row r="46" spans="1:10" hidden="1">
      <c r="A46" s="13">
        <f>'Main Meals'!B43</f>
        <v>3300</v>
      </c>
      <c r="B46" s="13">
        <f>'Main Meals'!C43</f>
        <v>3304</v>
      </c>
      <c r="C46" s="13" t="e">
        <f>'Main Meals'!#REF!</f>
        <v>#REF!</v>
      </c>
      <c r="D46" s="17" t="s">
        <v>114</v>
      </c>
      <c r="E46" s="33" t="s">
        <v>515</v>
      </c>
      <c r="F46" s="33" t="s">
        <v>515</v>
      </c>
      <c r="G46" s="33" t="s">
        <v>515</v>
      </c>
      <c r="H46" s="33" t="s">
        <v>19</v>
      </c>
      <c r="I46" s="33" t="s">
        <v>19</v>
      </c>
      <c r="J46" s="33" t="s">
        <v>19</v>
      </c>
    </row>
    <row r="47" spans="1:10" hidden="1">
      <c r="A47" s="13">
        <f>'Main Meals'!B44</f>
        <v>3400</v>
      </c>
      <c r="B47" s="13">
        <f>'Main Meals'!C44</f>
        <v>3400</v>
      </c>
      <c r="C47" s="13" t="e">
        <f>'Main Meals'!#REF!</f>
        <v>#REF!</v>
      </c>
      <c r="D47" s="17" t="s">
        <v>114</v>
      </c>
      <c r="E47" s="33" t="s">
        <v>19</v>
      </c>
      <c r="F47" s="33" t="s">
        <v>19</v>
      </c>
      <c r="G47" s="33" t="s">
        <v>19</v>
      </c>
      <c r="H47" s="33" t="s">
        <v>19</v>
      </c>
      <c r="I47" s="33" t="s">
        <v>19</v>
      </c>
      <c r="J47" s="33" t="s">
        <v>19</v>
      </c>
    </row>
    <row r="48" spans="1:10" hidden="1">
      <c r="A48" s="13">
        <f>'Main Meals'!B45</f>
        <v>3500</v>
      </c>
      <c r="B48" s="18">
        <f>'Main Meals'!C45</f>
        <v>3500</v>
      </c>
      <c r="C48" s="18" t="e">
        <f>'Main Meals'!#REF!</f>
        <v>#REF!</v>
      </c>
      <c r="D48" s="21" t="s">
        <v>114</v>
      </c>
      <c r="E48" s="33" t="s">
        <v>19</v>
      </c>
      <c r="F48" s="33" t="s">
        <v>19</v>
      </c>
      <c r="G48" s="33" t="s">
        <v>19</v>
      </c>
      <c r="H48" s="33" t="s">
        <v>19</v>
      </c>
      <c r="I48" s="33" t="s">
        <v>19</v>
      </c>
      <c r="J48" s="33" t="s">
        <v>19</v>
      </c>
    </row>
    <row r="49" spans="1:10">
      <c r="A49" s="13">
        <f>'Main Meals'!B46</f>
        <v>3600</v>
      </c>
      <c r="B49" s="13">
        <f>'Main Meals'!C46</f>
        <v>3600</v>
      </c>
      <c r="C49" s="13" t="e">
        <f>'Main Meals'!#REF!</f>
        <v>#REF!</v>
      </c>
      <c r="D49" s="20"/>
      <c r="E49" s="33" t="s">
        <v>515</v>
      </c>
      <c r="F49" s="33" t="s">
        <v>515</v>
      </c>
      <c r="G49" s="33" t="s">
        <v>515</v>
      </c>
      <c r="H49" s="33" t="s">
        <v>515</v>
      </c>
      <c r="I49" s="33" t="s">
        <v>515</v>
      </c>
      <c r="J49" s="33" t="s">
        <v>515</v>
      </c>
    </row>
    <row r="50" spans="1:10" hidden="1">
      <c r="A50" s="13">
        <f>'Main Meals'!B47</f>
        <v>3700</v>
      </c>
      <c r="B50" s="13">
        <f>'Main Meals'!C47</f>
        <v>3700</v>
      </c>
      <c r="C50" s="13" t="e">
        <f>'Main Meals'!#REF!</f>
        <v>#REF!</v>
      </c>
      <c r="D50" s="17" t="s">
        <v>27</v>
      </c>
      <c r="E50" s="33" t="s">
        <v>19</v>
      </c>
      <c r="F50" s="33" t="s">
        <v>19</v>
      </c>
      <c r="G50" s="33" t="s">
        <v>19</v>
      </c>
      <c r="H50" s="33" t="s">
        <v>19</v>
      </c>
      <c r="I50" s="33" t="s">
        <v>19</v>
      </c>
      <c r="J50" s="33" t="s">
        <v>19</v>
      </c>
    </row>
    <row r="51" spans="1:10" hidden="1">
      <c r="A51" s="13">
        <f>'Main Meals'!B48</f>
        <v>3800</v>
      </c>
      <c r="B51" s="13">
        <f>'Main Meals'!C48</f>
        <v>3800</v>
      </c>
      <c r="C51" s="13" t="e">
        <f>'Main Meals'!#REF!</f>
        <v>#REF!</v>
      </c>
      <c r="D51" s="17" t="s">
        <v>27</v>
      </c>
      <c r="E51" s="33" t="s">
        <v>19</v>
      </c>
      <c r="F51" s="33" t="s">
        <v>19</v>
      </c>
      <c r="G51" s="33" t="s">
        <v>19</v>
      </c>
      <c r="H51" s="33" t="s">
        <v>19</v>
      </c>
      <c r="I51" s="33" t="s">
        <v>19</v>
      </c>
      <c r="J51" s="33" t="s">
        <v>19</v>
      </c>
    </row>
    <row r="52" spans="1:10" hidden="1">
      <c r="A52" s="13">
        <f>'Main Meals'!B49</f>
        <v>3900</v>
      </c>
      <c r="B52" s="19">
        <f>'Main Meals'!C49</f>
        <v>3900</v>
      </c>
      <c r="C52" s="19" t="e">
        <f>'Main Meals'!#REF!</f>
        <v>#REF!</v>
      </c>
      <c r="D52" s="20"/>
      <c r="E52" s="32"/>
      <c r="F52" s="32"/>
      <c r="G52" s="32"/>
      <c r="H52" s="32"/>
      <c r="I52" s="32"/>
      <c r="J52" s="32"/>
    </row>
    <row r="53" spans="1:10" hidden="1">
      <c r="A53" s="13">
        <f>'Main Meals'!B50</f>
        <v>4000</v>
      </c>
      <c r="B53" s="18">
        <f>'Main Meals'!C50</f>
        <v>4000</v>
      </c>
      <c r="C53" s="18" t="e">
        <f>'Main Meals'!#REF!</f>
        <v>#REF!</v>
      </c>
      <c r="D53" s="21" t="s">
        <v>114</v>
      </c>
      <c r="E53" s="33" t="s">
        <v>19</v>
      </c>
      <c r="F53" s="33" t="s">
        <v>19</v>
      </c>
      <c r="G53" s="33" t="s">
        <v>19</v>
      </c>
      <c r="H53" s="33" t="s">
        <v>19</v>
      </c>
      <c r="I53" s="33" t="s">
        <v>19</v>
      </c>
      <c r="J53" s="33" t="s">
        <v>19</v>
      </c>
    </row>
    <row r="54" spans="1:10" hidden="1">
      <c r="A54" s="13">
        <f>'Main Meals'!B51</f>
        <v>4100</v>
      </c>
      <c r="B54" s="13">
        <f>'Main Meals'!C51</f>
        <v>4101</v>
      </c>
      <c r="C54" s="13" t="e">
        <f>'Main Meals'!#REF!</f>
        <v>#REF!</v>
      </c>
      <c r="D54" s="17" t="s">
        <v>114</v>
      </c>
      <c r="E54" s="33" t="s">
        <v>19</v>
      </c>
      <c r="F54" s="33" t="s">
        <v>19</v>
      </c>
      <c r="G54" s="33" t="s">
        <v>19</v>
      </c>
      <c r="H54" s="33" t="s">
        <v>19</v>
      </c>
      <c r="I54" s="33" t="s">
        <v>19</v>
      </c>
      <c r="J54" s="33" t="s">
        <v>19</v>
      </c>
    </row>
    <row r="55" spans="1:10" hidden="1">
      <c r="A55" s="13">
        <f>'Main Meals'!B52</f>
        <v>4100</v>
      </c>
      <c r="B55" s="13">
        <f>'Main Meals'!C52</f>
        <v>4102</v>
      </c>
      <c r="C55" s="13" t="e">
        <f>'Main Meals'!#REF!</f>
        <v>#REF!</v>
      </c>
      <c r="D55" s="17" t="s">
        <v>114</v>
      </c>
      <c r="E55" s="33" t="s">
        <v>19</v>
      </c>
      <c r="F55" s="33" t="s">
        <v>19</v>
      </c>
      <c r="G55" s="33" t="s">
        <v>19</v>
      </c>
      <c r="H55" s="33" t="s">
        <v>19</v>
      </c>
      <c r="I55" s="33" t="s">
        <v>19</v>
      </c>
      <c r="J55" s="33" t="s">
        <v>19</v>
      </c>
    </row>
    <row r="56" spans="1:10" hidden="1">
      <c r="A56" s="13">
        <f>'Main Meals'!B53</f>
        <v>4100</v>
      </c>
      <c r="B56" s="13">
        <f>'Main Meals'!C53</f>
        <v>4103</v>
      </c>
      <c r="C56" s="13" t="e">
        <f>'Main Meals'!#REF!</f>
        <v>#REF!</v>
      </c>
      <c r="D56" s="17" t="s">
        <v>114</v>
      </c>
      <c r="E56" s="33" t="s">
        <v>19</v>
      </c>
      <c r="F56" s="33" t="s">
        <v>19</v>
      </c>
      <c r="G56" s="33" t="s">
        <v>19</v>
      </c>
      <c r="H56" s="33" t="s">
        <v>19</v>
      </c>
      <c r="I56" s="33" t="s">
        <v>19</v>
      </c>
      <c r="J56" s="33" t="s">
        <v>19</v>
      </c>
    </row>
    <row r="57" spans="1:10" hidden="1">
      <c r="A57" s="13">
        <f>'Main Meals'!B54</f>
        <v>4100</v>
      </c>
      <c r="B57" s="13">
        <f>'Main Meals'!C54</f>
        <v>4104</v>
      </c>
      <c r="C57" s="13" t="e">
        <f>'Main Meals'!#REF!</f>
        <v>#REF!</v>
      </c>
      <c r="D57" s="17" t="s">
        <v>114</v>
      </c>
      <c r="E57" s="33" t="s">
        <v>19</v>
      </c>
      <c r="F57" s="33" t="s">
        <v>19</v>
      </c>
      <c r="G57" s="33" t="s">
        <v>19</v>
      </c>
      <c r="H57" s="33" t="s">
        <v>19</v>
      </c>
      <c r="I57" s="33" t="s">
        <v>19</v>
      </c>
      <c r="J57" s="33" t="s">
        <v>19</v>
      </c>
    </row>
    <row r="58" spans="1:10" hidden="1">
      <c r="A58" s="13">
        <f>'Main Meals'!B55</f>
        <v>4200</v>
      </c>
      <c r="B58" s="78">
        <f>'Main Meals'!C55</f>
        <v>4200</v>
      </c>
      <c r="C58" s="78" t="e">
        <f>'Main Meals'!#REF!</f>
        <v>#REF!</v>
      </c>
      <c r="D58" s="79" t="s">
        <v>114</v>
      </c>
      <c r="E58" s="80" t="s">
        <v>515</v>
      </c>
      <c r="F58" s="80" t="s">
        <v>515</v>
      </c>
      <c r="G58" s="80" t="s">
        <v>515</v>
      </c>
      <c r="H58" s="80" t="s">
        <v>515</v>
      </c>
      <c r="I58" s="80" t="s">
        <v>515</v>
      </c>
      <c r="J58" s="80" t="s">
        <v>19</v>
      </c>
    </row>
    <row r="59" spans="1:10">
      <c r="A59" s="13">
        <f>'Main Meals'!B56</f>
        <v>4300</v>
      </c>
      <c r="B59" s="13">
        <f>'Main Meals'!C56</f>
        <v>4300</v>
      </c>
      <c r="C59" s="13" t="e">
        <f>'Main Meals'!#REF!</f>
        <v>#REF!</v>
      </c>
      <c r="D59" s="20" t="s">
        <v>114</v>
      </c>
      <c r="E59" s="33" t="s">
        <v>515</v>
      </c>
      <c r="F59" s="33" t="s">
        <v>515</v>
      </c>
      <c r="G59" s="33" t="s">
        <v>515</v>
      </c>
      <c r="H59" s="33" t="s">
        <v>515</v>
      </c>
      <c r="I59" s="33" t="s">
        <v>515</v>
      </c>
      <c r="J59" s="33" t="s">
        <v>515</v>
      </c>
    </row>
    <row r="60" spans="1:10">
      <c r="A60" s="13">
        <f>'Main Meals'!B57</f>
        <v>4400</v>
      </c>
      <c r="B60" s="13">
        <f>'Main Meals'!C57</f>
        <v>4401</v>
      </c>
      <c r="C60" s="13" t="e">
        <f>'Main Meals'!#REF!</f>
        <v>#REF!</v>
      </c>
      <c r="D60" s="77" t="s">
        <v>114</v>
      </c>
      <c r="E60" s="33" t="s">
        <v>19</v>
      </c>
      <c r="F60" s="33" t="s">
        <v>19</v>
      </c>
      <c r="G60" s="33" t="s">
        <v>19</v>
      </c>
      <c r="H60" s="33" t="s">
        <v>19</v>
      </c>
      <c r="I60" s="33" t="s">
        <v>19</v>
      </c>
      <c r="J60" s="33" t="s">
        <v>515</v>
      </c>
    </row>
    <row r="61" spans="1:10">
      <c r="A61" s="13">
        <f>'Main Meals'!B58</f>
        <v>4400</v>
      </c>
      <c r="B61" s="13">
        <f>'Main Meals'!C58</f>
        <v>4402</v>
      </c>
      <c r="C61" s="13" t="e">
        <f>'Main Meals'!#REF!</f>
        <v>#REF!</v>
      </c>
      <c r="D61" s="77" t="s">
        <v>114</v>
      </c>
      <c r="E61" s="33" t="s">
        <v>19</v>
      </c>
      <c r="F61" s="33" t="s">
        <v>19</v>
      </c>
      <c r="G61" s="33" t="s">
        <v>19</v>
      </c>
      <c r="H61" s="33" t="s">
        <v>19</v>
      </c>
      <c r="I61" s="33" t="s">
        <v>19</v>
      </c>
      <c r="J61" s="33" t="s">
        <v>515</v>
      </c>
    </row>
    <row r="62" spans="1:10">
      <c r="A62" s="13">
        <f>'Main Meals'!B59</f>
        <v>4400</v>
      </c>
      <c r="B62" s="13">
        <f>'Main Meals'!C59</f>
        <v>4403</v>
      </c>
      <c r="C62" s="13" t="e">
        <f>'Main Meals'!#REF!</f>
        <v>#REF!</v>
      </c>
      <c r="D62" s="77" t="s">
        <v>114</v>
      </c>
      <c r="E62" s="33" t="s">
        <v>19</v>
      </c>
      <c r="F62" s="33" t="s">
        <v>19</v>
      </c>
      <c r="G62" s="33" t="s">
        <v>19</v>
      </c>
      <c r="H62" s="33" t="s">
        <v>19</v>
      </c>
      <c r="I62" s="33" t="s">
        <v>19</v>
      </c>
      <c r="J62" s="33" t="s">
        <v>515</v>
      </c>
    </row>
    <row r="63" spans="1:10" hidden="1">
      <c r="A63" s="13">
        <f>'Main Meals'!B60</f>
        <v>4500</v>
      </c>
      <c r="B63" s="13">
        <f>'Main Meals'!C60</f>
        <v>4501</v>
      </c>
      <c r="C63" s="13" t="e">
        <f>'Main Meals'!#REF!</f>
        <v>#REF!</v>
      </c>
      <c r="D63" s="17" t="s">
        <v>114</v>
      </c>
      <c r="E63" s="33" t="s">
        <v>19</v>
      </c>
      <c r="F63" s="33" t="s">
        <v>19</v>
      </c>
      <c r="G63" s="33" t="s">
        <v>19</v>
      </c>
      <c r="H63" s="33" t="s">
        <v>19</v>
      </c>
      <c r="I63" s="33" t="s">
        <v>19</v>
      </c>
      <c r="J63" s="33" t="s">
        <v>19</v>
      </c>
    </row>
    <row r="64" spans="1:10" hidden="1">
      <c r="A64" s="13">
        <f>'Main Meals'!B61</f>
        <v>4500</v>
      </c>
      <c r="B64" s="13">
        <f>'Main Meals'!C61</f>
        <v>4502</v>
      </c>
      <c r="C64" s="13" t="e">
        <f>'Main Meals'!#REF!</f>
        <v>#REF!</v>
      </c>
      <c r="D64" s="17" t="s">
        <v>114</v>
      </c>
      <c r="E64" s="33" t="s">
        <v>19</v>
      </c>
      <c r="F64" s="33" t="s">
        <v>19</v>
      </c>
      <c r="G64" s="33" t="s">
        <v>19</v>
      </c>
      <c r="H64" s="33" t="s">
        <v>19</v>
      </c>
      <c r="I64" s="33" t="s">
        <v>19</v>
      </c>
      <c r="J64" s="33" t="s">
        <v>19</v>
      </c>
    </row>
    <row r="65" spans="1:10">
      <c r="A65" s="13">
        <f>'Main Meals'!B62</f>
        <v>4600</v>
      </c>
      <c r="B65" s="13">
        <f>'Main Meals'!C62</f>
        <v>4601</v>
      </c>
      <c r="C65" s="13" t="e">
        <f>'Main Meals'!#REF!</f>
        <v>#REF!</v>
      </c>
      <c r="D65" s="17" t="s">
        <v>114</v>
      </c>
      <c r="E65" s="33" t="s">
        <v>515</v>
      </c>
      <c r="F65" s="33" t="s">
        <v>515</v>
      </c>
      <c r="G65" s="33" t="s">
        <v>515</v>
      </c>
      <c r="H65" s="33" t="s">
        <v>515</v>
      </c>
      <c r="I65" s="33" t="s">
        <v>515</v>
      </c>
      <c r="J65" s="33" t="s">
        <v>515</v>
      </c>
    </row>
    <row r="66" spans="1:10">
      <c r="A66" s="13">
        <f>'Main Meals'!B63</f>
        <v>4600</v>
      </c>
      <c r="B66" s="13">
        <f>'Main Meals'!C63</f>
        <v>4602</v>
      </c>
      <c r="C66" s="13" t="e">
        <f>'Main Meals'!#REF!</f>
        <v>#REF!</v>
      </c>
      <c r="D66" s="17" t="s">
        <v>114</v>
      </c>
      <c r="E66" s="33" t="s">
        <v>515</v>
      </c>
      <c r="F66" s="33" t="s">
        <v>515</v>
      </c>
      <c r="G66" s="33" t="s">
        <v>515</v>
      </c>
      <c r="H66" s="33" t="s">
        <v>515</v>
      </c>
      <c r="I66" s="33" t="s">
        <v>515</v>
      </c>
      <c r="J66" s="33" t="s">
        <v>515</v>
      </c>
    </row>
    <row r="67" spans="1:10">
      <c r="A67" s="13">
        <f>'Main Meals'!B64</f>
        <v>4600</v>
      </c>
      <c r="B67" s="13">
        <f>'Main Meals'!C64</f>
        <v>4603</v>
      </c>
      <c r="C67" s="13" t="e">
        <f>'Main Meals'!#REF!</f>
        <v>#REF!</v>
      </c>
      <c r="D67" s="17" t="s">
        <v>114</v>
      </c>
      <c r="E67" s="33" t="s">
        <v>515</v>
      </c>
      <c r="F67" s="33" t="s">
        <v>515</v>
      </c>
      <c r="G67" s="33" t="s">
        <v>515</v>
      </c>
      <c r="H67" s="33" t="s">
        <v>515</v>
      </c>
      <c r="I67" s="33" t="s">
        <v>515</v>
      </c>
      <c r="J67" s="33" t="s">
        <v>515</v>
      </c>
    </row>
    <row r="68" spans="1:10" hidden="1">
      <c r="A68" s="13">
        <f>'Main Meals'!B65</f>
        <v>4700</v>
      </c>
      <c r="B68" s="25">
        <f>'Main Meals'!C65</f>
        <v>4701</v>
      </c>
      <c r="C68" s="25" t="e">
        <f>'Main Meals'!#REF!</f>
        <v>#REF!</v>
      </c>
      <c r="D68" s="26" t="s">
        <v>114</v>
      </c>
      <c r="E68" s="34" t="s">
        <v>19</v>
      </c>
      <c r="F68" s="34" t="s">
        <v>19</v>
      </c>
      <c r="G68" s="34" t="s">
        <v>19</v>
      </c>
      <c r="H68" s="34" t="s">
        <v>19</v>
      </c>
      <c r="I68" s="34" t="s">
        <v>19</v>
      </c>
      <c r="J68" s="34" t="s">
        <v>19</v>
      </c>
    </row>
    <row r="69" spans="1:10" hidden="1">
      <c r="A69" s="13">
        <f>'Main Meals'!B66</f>
        <v>4700</v>
      </c>
      <c r="B69" s="25">
        <f>'Main Meals'!C66</f>
        <v>4702</v>
      </c>
      <c r="C69" s="25" t="e">
        <f>'Main Meals'!#REF!</f>
        <v>#REF!</v>
      </c>
      <c r="D69" s="26" t="s">
        <v>114</v>
      </c>
      <c r="E69" s="34" t="s">
        <v>19</v>
      </c>
      <c r="F69" s="34" t="s">
        <v>19</v>
      </c>
      <c r="G69" s="34" t="s">
        <v>19</v>
      </c>
      <c r="H69" s="34" t="s">
        <v>19</v>
      </c>
      <c r="I69" s="34" t="s">
        <v>19</v>
      </c>
      <c r="J69" s="34" t="s">
        <v>19</v>
      </c>
    </row>
    <row r="70" spans="1:10" hidden="1">
      <c r="A70" s="13">
        <f>'Main Meals'!B67</f>
        <v>4800</v>
      </c>
      <c r="B70" s="25">
        <f>'Main Meals'!C67</f>
        <v>4800</v>
      </c>
      <c r="C70" s="25" t="e">
        <f>'Main Meals'!#REF!</f>
        <v>#REF!</v>
      </c>
      <c r="D70" s="26" t="s">
        <v>114</v>
      </c>
      <c r="E70" s="34" t="s">
        <v>19</v>
      </c>
      <c r="F70" s="34" t="s">
        <v>19</v>
      </c>
      <c r="G70" s="34" t="s">
        <v>19</v>
      </c>
      <c r="H70" s="34" t="s">
        <v>19</v>
      </c>
      <c r="I70" s="34" t="s">
        <v>19</v>
      </c>
      <c r="J70" s="34" t="s">
        <v>19</v>
      </c>
    </row>
    <row r="71" spans="1:10">
      <c r="A71" s="13">
        <f>'Main Meals'!B68</f>
        <v>4900</v>
      </c>
      <c r="B71" s="25">
        <f>'Main Meals'!C68</f>
        <v>4900</v>
      </c>
      <c r="C71" s="25" t="e">
        <f>'Main Meals'!#REF!</f>
        <v>#REF!</v>
      </c>
      <c r="D71" s="26" t="s">
        <v>114</v>
      </c>
      <c r="E71" s="34" t="s">
        <v>19</v>
      </c>
      <c r="F71" s="34" t="s">
        <v>19</v>
      </c>
      <c r="G71" s="34" t="s">
        <v>515</v>
      </c>
      <c r="H71" s="34" t="s">
        <v>515</v>
      </c>
      <c r="I71" s="34" t="s">
        <v>515</v>
      </c>
      <c r="J71" s="34" t="s">
        <v>515</v>
      </c>
    </row>
    <row r="72" spans="1:10" hidden="1">
      <c r="A72" s="13">
        <f>'Main Meals'!B69</f>
        <v>5000</v>
      </c>
      <c r="B72" s="25">
        <f>'Main Meals'!C69</f>
        <v>5001</v>
      </c>
      <c r="C72" s="25" t="e">
        <f>'Main Meals'!#REF!</f>
        <v>#REF!</v>
      </c>
      <c r="D72" s="26" t="s">
        <v>114</v>
      </c>
      <c r="E72" s="34" t="s">
        <v>19</v>
      </c>
      <c r="F72" s="34" t="s">
        <v>19</v>
      </c>
      <c r="G72" s="34" t="s">
        <v>19</v>
      </c>
      <c r="H72" s="34" t="s">
        <v>19</v>
      </c>
      <c r="I72" s="34" t="s">
        <v>19</v>
      </c>
      <c r="J72" s="34" t="s">
        <v>19</v>
      </c>
    </row>
    <row r="73" spans="1:10" hidden="1">
      <c r="A73" s="13">
        <f>'Main Meals'!B71</f>
        <v>5100</v>
      </c>
      <c r="B73" s="25">
        <f>'Main Meals'!C71</f>
        <v>5101</v>
      </c>
      <c r="C73" s="25" t="e">
        <f>'Main Meals'!#REF!</f>
        <v>#REF!</v>
      </c>
      <c r="D73" s="26" t="s">
        <v>114</v>
      </c>
      <c r="E73" s="34" t="s">
        <v>19</v>
      </c>
      <c r="F73" s="34" t="s">
        <v>19</v>
      </c>
      <c r="G73" s="34" t="s">
        <v>19</v>
      </c>
      <c r="H73" s="34" t="s">
        <v>19</v>
      </c>
      <c r="I73" s="34" t="s">
        <v>19</v>
      </c>
      <c r="J73" s="34" t="s">
        <v>19</v>
      </c>
    </row>
    <row r="74" spans="1:10" hidden="1">
      <c r="A74" s="13">
        <f>'Main Meals'!B72</f>
        <v>5100</v>
      </c>
      <c r="B74" s="25">
        <f>'Main Meals'!C72</f>
        <v>5102</v>
      </c>
      <c r="C74" s="25" t="e">
        <f>'Main Meals'!#REF!</f>
        <v>#REF!</v>
      </c>
      <c r="D74" s="26" t="s">
        <v>114</v>
      </c>
      <c r="E74" s="34" t="s">
        <v>19</v>
      </c>
      <c r="F74" s="34" t="s">
        <v>19</v>
      </c>
      <c r="G74" s="34" t="s">
        <v>19</v>
      </c>
      <c r="H74" s="34" t="s">
        <v>19</v>
      </c>
      <c r="I74" s="34" t="s">
        <v>19</v>
      </c>
      <c r="J74" s="34" t="s">
        <v>19</v>
      </c>
    </row>
    <row r="75" spans="1:10">
      <c r="B75" s="38"/>
      <c r="C75" s="38" t="s">
        <v>517</v>
      </c>
      <c r="D75" s="39" t="s">
        <v>27</v>
      </c>
      <c r="E75" s="40" t="s">
        <v>515</v>
      </c>
      <c r="F75" s="40" t="s">
        <v>515</v>
      </c>
      <c r="G75" s="40" t="s">
        <v>515</v>
      </c>
      <c r="H75" s="40" t="s">
        <v>515</v>
      </c>
      <c r="I75" s="40" t="s">
        <v>515</v>
      </c>
      <c r="J75" s="40" t="s">
        <v>515</v>
      </c>
    </row>
    <row r="76" spans="1:10" hidden="1">
      <c r="C76" s="13" t="s">
        <v>518</v>
      </c>
      <c r="D76" s="22" t="s">
        <v>27</v>
      </c>
      <c r="E76" s="33" t="s">
        <v>19</v>
      </c>
      <c r="F76" s="33" t="s">
        <v>19</v>
      </c>
      <c r="G76" s="33" t="s">
        <v>19</v>
      </c>
      <c r="H76" s="33" t="s">
        <v>19</v>
      </c>
      <c r="I76" s="33" t="s">
        <v>19</v>
      </c>
      <c r="J76" s="33" t="s">
        <v>19</v>
      </c>
    </row>
    <row r="77" spans="1:10" hidden="1">
      <c r="B77" s="25"/>
      <c r="C77" s="25" t="s">
        <v>519</v>
      </c>
      <c r="D77" s="27" t="s">
        <v>27</v>
      </c>
      <c r="E77" s="27" t="s">
        <v>19</v>
      </c>
      <c r="F77" s="27" t="s">
        <v>19</v>
      </c>
      <c r="G77" s="27" t="s">
        <v>19</v>
      </c>
      <c r="H77" s="27" t="s">
        <v>19</v>
      </c>
      <c r="I77" s="27" t="s">
        <v>19</v>
      </c>
      <c r="J77" s="27" t="s">
        <v>19</v>
      </c>
    </row>
    <row r="78" spans="1:10" ht="19.95" hidden="1" customHeight="1">
      <c r="B78" s="25"/>
      <c r="C78" s="25" t="s">
        <v>520</v>
      </c>
      <c r="D78" s="27" t="s">
        <v>27</v>
      </c>
      <c r="E78" s="27" t="s">
        <v>19</v>
      </c>
      <c r="F78" s="27" t="s">
        <v>19</v>
      </c>
      <c r="G78" s="27" t="s">
        <v>19</v>
      </c>
      <c r="H78" s="27" t="s">
        <v>19</v>
      </c>
      <c r="I78" s="27" t="s">
        <v>19</v>
      </c>
      <c r="J78" s="27" t="s">
        <v>19</v>
      </c>
    </row>
    <row r="79" spans="1:10">
      <c r="B79" s="19"/>
      <c r="C79" s="19" t="s">
        <v>521</v>
      </c>
      <c r="D79" s="23" t="s">
        <v>27</v>
      </c>
      <c r="E79" s="32" t="s">
        <v>515</v>
      </c>
      <c r="F79" s="32" t="s">
        <v>515</v>
      </c>
      <c r="G79" s="32" t="s">
        <v>515</v>
      </c>
      <c r="H79" s="32" t="s">
        <v>515</v>
      </c>
      <c r="I79" s="32" t="s">
        <v>515</v>
      </c>
      <c r="J79" s="32" t="s">
        <v>515</v>
      </c>
    </row>
    <row r="80" spans="1:10">
      <c r="B80" s="38"/>
      <c r="C80" s="38" t="s">
        <v>522</v>
      </c>
      <c r="D80" s="39" t="s">
        <v>27</v>
      </c>
      <c r="E80" s="40" t="s">
        <v>515</v>
      </c>
      <c r="F80" s="40" t="s">
        <v>515</v>
      </c>
      <c r="G80" s="40" t="s">
        <v>515</v>
      </c>
      <c r="H80" s="40" t="s">
        <v>515</v>
      </c>
      <c r="I80" s="40" t="s">
        <v>515</v>
      </c>
      <c r="J80" s="40" t="s">
        <v>515</v>
      </c>
    </row>
    <row r="81" spans="2:10" hidden="1">
      <c r="C81" s="13" t="s">
        <v>167</v>
      </c>
      <c r="D81" s="22" t="s">
        <v>27</v>
      </c>
      <c r="E81" s="33" t="s">
        <v>19</v>
      </c>
      <c r="F81" s="33" t="s">
        <v>19</v>
      </c>
      <c r="G81" s="33" t="s">
        <v>19</v>
      </c>
      <c r="H81" s="33" t="s">
        <v>19</v>
      </c>
      <c r="I81" s="33" t="s">
        <v>19</v>
      </c>
      <c r="J81" s="33" t="s">
        <v>19</v>
      </c>
    </row>
    <row r="82" spans="2:10">
      <c r="B82" s="38"/>
      <c r="C82" s="38" t="s">
        <v>249</v>
      </c>
      <c r="D82" s="39" t="s">
        <v>27</v>
      </c>
      <c r="E82" s="40" t="s">
        <v>515</v>
      </c>
      <c r="F82" s="40" t="s">
        <v>515</v>
      </c>
      <c r="G82" s="40" t="s">
        <v>515</v>
      </c>
      <c r="H82" s="40" t="s">
        <v>515</v>
      </c>
      <c r="I82" s="40" t="s">
        <v>515</v>
      </c>
      <c r="J82" s="40" t="s">
        <v>515</v>
      </c>
    </row>
    <row r="83" spans="2:10">
      <c r="B83" s="38"/>
      <c r="C83" s="38" t="s">
        <v>523</v>
      </c>
      <c r="D83" s="39" t="s">
        <v>27</v>
      </c>
      <c r="E83" s="40" t="s">
        <v>515</v>
      </c>
      <c r="F83" s="40" t="s">
        <v>515</v>
      </c>
      <c r="G83" s="40" t="s">
        <v>515</v>
      </c>
      <c r="H83" s="40" t="s">
        <v>515</v>
      </c>
      <c r="I83" s="40" t="s">
        <v>515</v>
      </c>
      <c r="J83" s="40" t="s">
        <v>515</v>
      </c>
    </row>
    <row r="84" spans="2:10">
      <c r="B84" s="38"/>
      <c r="C84" s="38" t="s">
        <v>524</v>
      </c>
      <c r="D84" s="39" t="s">
        <v>27</v>
      </c>
      <c r="E84" s="39" t="s">
        <v>515</v>
      </c>
      <c r="F84" s="39" t="s">
        <v>515</v>
      </c>
      <c r="G84" s="39" t="s">
        <v>515</v>
      </c>
      <c r="H84" s="39" t="s">
        <v>515</v>
      </c>
      <c r="I84" s="39" t="s">
        <v>515</v>
      </c>
      <c r="J84" s="39" t="s">
        <v>515</v>
      </c>
    </row>
    <row r="85" spans="2:10">
      <c r="B85" s="38"/>
      <c r="C85" s="38" t="s">
        <v>525</v>
      </c>
      <c r="D85" s="39" t="s">
        <v>27</v>
      </c>
      <c r="E85" s="39" t="s">
        <v>515</v>
      </c>
      <c r="F85" s="39" t="s">
        <v>515</v>
      </c>
      <c r="G85" s="39" t="s">
        <v>515</v>
      </c>
      <c r="H85" s="39" t="s">
        <v>515</v>
      </c>
      <c r="I85" s="39" t="s">
        <v>515</v>
      </c>
      <c r="J85" s="39" t="s">
        <v>515</v>
      </c>
    </row>
    <row r="86" spans="2:10">
      <c r="B86" s="38"/>
      <c r="C86" s="38" t="s">
        <v>526</v>
      </c>
      <c r="D86" s="39"/>
      <c r="E86" s="39" t="s">
        <v>515</v>
      </c>
      <c r="F86" s="39" t="s">
        <v>515</v>
      </c>
      <c r="G86" s="39" t="s">
        <v>515</v>
      </c>
      <c r="H86" s="39" t="s">
        <v>515</v>
      </c>
      <c r="I86" s="39" t="s">
        <v>515</v>
      </c>
      <c r="J86" s="39" t="s">
        <v>515</v>
      </c>
    </row>
    <row r="87" spans="2:10" hidden="1">
      <c r="C87" s="13" t="s">
        <v>190</v>
      </c>
      <c r="D87" s="22" t="s">
        <v>27</v>
      </c>
      <c r="E87" s="22" t="s">
        <v>515</v>
      </c>
      <c r="F87" s="22" t="s">
        <v>515</v>
      </c>
      <c r="G87" s="22" t="s">
        <v>19</v>
      </c>
      <c r="H87" s="22" t="s">
        <v>19</v>
      </c>
      <c r="I87" s="22" t="s">
        <v>19</v>
      </c>
      <c r="J87" s="22" t="s">
        <v>19</v>
      </c>
    </row>
    <row r="88" spans="2:10">
      <c r="B88" s="38"/>
      <c r="C88" s="38" t="s">
        <v>527</v>
      </c>
      <c r="D88" s="39" t="s">
        <v>27</v>
      </c>
      <c r="E88" s="39" t="s">
        <v>515</v>
      </c>
      <c r="F88" s="39" t="s">
        <v>515</v>
      </c>
      <c r="G88" s="39" t="s">
        <v>515</v>
      </c>
      <c r="H88" s="39" t="s">
        <v>515</v>
      </c>
      <c r="I88" s="39" t="s">
        <v>515</v>
      </c>
      <c r="J88" s="39" t="s">
        <v>515</v>
      </c>
    </row>
    <row r="89" spans="2:10">
      <c r="B89" s="38"/>
      <c r="C89" s="38" t="s">
        <v>528</v>
      </c>
      <c r="D89" s="39" t="s">
        <v>27</v>
      </c>
      <c r="E89" s="39" t="s">
        <v>515</v>
      </c>
      <c r="F89" s="39" t="s">
        <v>515</v>
      </c>
      <c r="G89" s="39" t="s">
        <v>515</v>
      </c>
      <c r="H89" s="39" t="s">
        <v>515</v>
      </c>
      <c r="I89" s="39" t="s">
        <v>515</v>
      </c>
      <c r="J89" s="39" t="s">
        <v>515</v>
      </c>
    </row>
    <row r="90" spans="2:10">
      <c r="B90" s="38"/>
      <c r="C90" s="38" t="s">
        <v>529</v>
      </c>
      <c r="D90" s="39" t="s">
        <v>27</v>
      </c>
      <c r="E90" s="39" t="s">
        <v>515</v>
      </c>
      <c r="F90" s="39" t="s">
        <v>515</v>
      </c>
      <c r="G90" s="39" t="s">
        <v>515</v>
      </c>
      <c r="H90" s="39" t="s">
        <v>515</v>
      </c>
      <c r="I90" s="39" t="s">
        <v>515</v>
      </c>
      <c r="J90" s="39" t="s">
        <v>515</v>
      </c>
    </row>
    <row r="91" spans="2:10" hidden="1">
      <c r="C91" s="13" t="s">
        <v>530</v>
      </c>
      <c r="D91" s="22" t="s">
        <v>27</v>
      </c>
      <c r="E91" s="22" t="s">
        <v>515</v>
      </c>
      <c r="F91" s="22" t="s">
        <v>515</v>
      </c>
      <c r="G91" s="22" t="s">
        <v>515</v>
      </c>
      <c r="H91" s="22" t="s">
        <v>19</v>
      </c>
      <c r="I91" s="22" t="s">
        <v>19</v>
      </c>
      <c r="J91" s="22" t="s">
        <v>19</v>
      </c>
    </row>
    <row r="92" spans="2:10">
      <c r="B92" s="38"/>
      <c r="C92" s="38" t="s">
        <v>531</v>
      </c>
      <c r="D92" s="39" t="s">
        <v>27</v>
      </c>
      <c r="E92" s="39" t="s">
        <v>515</v>
      </c>
      <c r="F92" s="39" t="s">
        <v>515</v>
      </c>
      <c r="G92" s="39" t="s">
        <v>515</v>
      </c>
      <c r="H92" s="39" t="s">
        <v>515</v>
      </c>
      <c r="I92" s="39" t="s">
        <v>515</v>
      </c>
      <c r="J92" s="39" t="s">
        <v>515</v>
      </c>
    </row>
    <row r="93" spans="2:10">
      <c r="B93" s="38"/>
      <c r="C93" s="38" t="s">
        <v>253</v>
      </c>
      <c r="D93" s="39" t="s">
        <v>27</v>
      </c>
      <c r="E93" s="39" t="s">
        <v>515</v>
      </c>
      <c r="F93" s="39" t="s">
        <v>515</v>
      </c>
      <c r="G93" s="39" t="s">
        <v>515</v>
      </c>
      <c r="H93" s="39" t="s">
        <v>515</v>
      </c>
      <c r="I93" s="39" t="s">
        <v>515</v>
      </c>
      <c r="J93" s="39" t="s">
        <v>515</v>
      </c>
    </row>
    <row r="94" spans="2:10">
      <c r="C94" s="13" t="s">
        <v>532</v>
      </c>
      <c r="D94" s="22" t="s">
        <v>27</v>
      </c>
      <c r="E94" s="22" t="s">
        <v>515</v>
      </c>
      <c r="F94" s="22" t="s">
        <v>19</v>
      </c>
      <c r="G94" s="22" t="s">
        <v>515</v>
      </c>
      <c r="H94" s="22" t="s">
        <v>515</v>
      </c>
      <c r="I94" s="22" t="s">
        <v>515</v>
      </c>
      <c r="J94" s="22" t="s">
        <v>515</v>
      </c>
    </row>
    <row r="95" spans="2:10">
      <c r="B95" s="38"/>
      <c r="C95" s="38" t="s">
        <v>533</v>
      </c>
      <c r="D95" s="39" t="s">
        <v>27</v>
      </c>
      <c r="E95" s="39" t="s">
        <v>515</v>
      </c>
      <c r="F95" s="39" t="s">
        <v>515</v>
      </c>
      <c r="G95" s="39" t="s">
        <v>515</v>
      </c>
      <c r="H95" s="39" t="s">
        <v>515</v>
      </c>
      <c r="I95" s="39" t="s">
        <v>515</v>
      </c>
      <c r="J95" s="39" t="s">
        <v>515</v>
      </c>
    </row>
    <row r="96" spans="2:10">
      <c r="B96" s="38"/>
      <c r="C96" s="38" t="s">
        <v>534</v>
      </c>
      <c r="D96" s="39" t="s">
        <v>27</v>
      </c>
      <c r="E96" s="39" t="s">
        <v>515</v>
      </c>
      <c r="F96" s="39" t="s">
        <v>515</v>
      </c>
      <c r="G96" s="39" t="s">
        <v>515</v>
      </c>
      <c r="H96" s="39" t="s">
        <v>515</v>
      </c>
      <c r="I96" s="39" t="s">
        <v>515</v>
      </c>
      <c r="J96" s="39" t="s">
        <v>515</v>
      </c>
    </row>
    <row r="97" spans="2:10">
      <c r="B97" s="38"/>
      <c r="C97" s="38" t="s">
        <v>535</v>
      </c>
      <c r="D97" s="39" t="s">
        <v>27</v>
      </c>
      <c r="E97" s="39" t="s">
        <v>515</v>
      </c>
      <c r="F97" s="39" t="s">
        <v>515</v>
      </c>
      <c r="G97" s="39" t="s">
        <v>515</v>
      </c>
      <c r="H97" s="39" t="s">
        <v>515</v>
      </c>
      <c r="I97" s="39" t="s">
        <v>515</v>
      </c>
      <c r="J97" s="39" t="s">
        <v>515</v>
      </c>
    </row>
    <row r="98" spans="2:10" hidden="1">
      <c r="C98" s="13" t="s">
        <v>536</v>
      </c>
      <c r="D98" s="22" t="s">
        <v>27</v>
      </c>
      <c r="E98" s="22" t="s">
        <v>515</v>
      </c>
      <c r="F98" s="22" t="s">
        <v>515</v>
      </c>
      <c r="G98" s="22" t="s">
        <v>515</v>
      </c>
      <c r="H98" s="22" t="s">
        <v>19</v>
      </c>
      <c r="I98" s="22" t="s">
        <v>19</v>
      </c>
      <c r="J98" s="22" t="s">
        <v>19</v>
      </c>
    </row>
    <row r="99" spans="2:10">
      <c r="B99" s="41"/>
      <c r="C99" s="41" t="s">
        <v>537</v>
      </c>
      <c r="D99" s="42" t="s">
        <v>27</v>
      </c>
      <c r="E99" s="42" t="s">
        <v>515</v>
      </c>
      <c r="F99" s="42" t="s">
        <v>515</v>
      </c>
      <c r="G99" s="42" t="s">
        <v>515</v>
      </c>
      <c r="H99" s="42" t="s">
        <v>515</v>
      </c>
      <c r="I99" s="42" t="s">
        <v>515</v>
      </c>
      <c r="J99" s="42" t="s">
        <v>515</v>
      </c>
    </row>
    <row r="100" spans="2:10" hidden="1">
      <c r="B100" s="41"/>
      <c r="C100" s="41" t="s">
        <v>192</v>
      </c>
      <c r="D100" s="42" t="s">
        <v>27</v>
      </c>
      <c r="E100" s="42" t="s">
        <v>515</v>
      </c>
      <c r="F100" s="42" t="s">
        <v>515</v>
      </c>
      <c r="G100" s="42" t="s">
        <v>19</v>
      </c>
      <c r="H100" s="42" t="s">
        <v>19</v>
      </c>
      <c r="I100" s="42" t="s">
        <v>19</v>
      </c>
      <c r="J100" s="42" t="s">
        <v>19</v>
      </c>
    </row>
    <row r="101" spans="2:10" hidden="1">
      <c r="B101" s="41"/>
      <c r="C101" s="41" t="s">
        <v>538</v>
      </c>
      <c r="D101" s="42"/>
      <c r="E101" s="42" t="s">
        <v>515</v>
      </c>
      <c r="F101" s="42" t="s">
        <v>515</v>
      </c>
      <c r="G101" s="42" t="s">
        <v>19</v>
      </c>
      <c r="H101" s="42" t="s">
        <v>19</v>
      </c>
      <c r="I101" s="42" t="s">
        <v>19</v>
      </c>
      <c r="J101" s="42" t="s">
        <v>19</v>
      </c>
    </row>
    <row r="102" spans="2:10">
      <c r="B102" s="41"/>
      <c r="C102" s="41" t="s">
        <v>539</v>
      </c>
      <c r="D102" s="42" t="s">
        <v>27</v>
      </c>
      <c r="E102" s="42" t="s">
        <v>515</v>
      </c>
      <c r="F102" s="42" t="s">
        <v>515</v>
      </c>
      <c r="G102" s="42" t="s">
        <v>515</v>
      </c>
      <c r="H102" s="42" t="s">
        <v>515</v>
      </c>
      <c r="I102" s="42" t="s">
        <v>515</v>
      </c>
      <c r="J102" s="42" t="s">
        <v>515</v>
      </c>
    </row>
    <row r="103" spans="2:10">
      <c r="C103" s="13" t="s">
        <v>183</v>
      </c>
      <c r="D103" s="22" t="s">
        <v>27</v>
      </c>
      <c r="E103" s="22" t="s">
        <v>515</v>
      </c>
      <c r="F103" s="22" t="s">
        <v>515</v>
      </c>
      <c r="G103" s="22" t="s">
        <v>19</v>
      </c>
      <c r="H103" s="22" t="s">
        <v>19</v>
      </c>
      <c r="I103" s="22" t="s">
        <v>515</v>
      </c>
      <c r="J103" s="22" t="s">
        <v>515</v>
      </c>
    </row>
    <row r="104" spans="2:10">
      <c r="C104" s="13" t="s">
        <v>540</v>
      </c>
      <c r="D104" s="22" t="s">
        <v>27</v>
      </c>
      <c r="E104" s="22" t="s">
        <v>515</v>
      </c>
      <c r="F104" s="22" t="s">
        <v>515</v>
      </c>
      <c r="G104" s="22" t="s">
        <v>19</v>
      </c>
      <c r="H104" s="22" t="s">
        <v>19</v>
      </c>
      <c r="I104" s="22" t="s">
        <v>515</v>
      </c>
      <c r="J104" s="22" t="s">
        <v>515</v>
      </c>
    </row>
    <row r="105" spans="2:10">
      <c r="B105" s="25"/>
      <c r="C105" s="25" t="s">
        <v>189</v>
      </c>
      <c r="D105" s="27" t="s">
        <v>27</v>
      </c>
      <c r="E105" s="27" t="s">
        <v>515</v>
      </c>
      <c r="F105" s="27" t="s">
        <v>515</v>
      </c>
      <c r="G105" s="27" t="s">
        <v>515</v>
      </c>
      <c r="H105" s="27" t="s">
        <v>515</v>
      </c>
      <c r="I105" s="27" t="s">
        <v>515</v>
      </c>
      <c r="J105" s="27" t="s">
        <v>515</v>
      </c>
    </row>
    <row r="106" spans="2:10">
      <c r="B106" s="38"/>
      <c r="C106" s="38" t="s">
        <v>541</v>
      </c>
      <c r="D106" s="39" t="s">
        <v>27</v>
      </c>
      <c r="E106" s="39" t="s">
        <v>515</v>
      </c>
      <c r="F106" s="39" t="s">
        <v>515</v>
      </c>
      <c r="G106" s="39" t="s">
        <v>515</v>
      </c>
      <c r="H106" s="39" t="s">
        <v>515</v>
      </c>
      <c r="I106" s="39" t="s">
        <v>515</v>
      </c>
      <c r="J106" s="39" t="s">
        <v>515</v>
      </c>
    </row>
    <row r="107" spans="2:10">
      <c r="B107" s="38"/>
      <c r="C107" s="38" t="s">
        <v>542</v>
      </c>
      <c r="D107" s="39" t="s">
        <v>27</v>
      </c>
      <c r="E107" s="39" t="s">
        <v>515</v>
      </c>
      <c r="F107" s="39" t="s">
        <v>515</v>
      </c>
      <c r="G107" s="39" t="s">
        <v>515</v>
      </c>
      <c r="H107" s="39" t="s">
        <v>515</v>
      </c>
      <c r="I107" s="39" t="s">
        <v>515</v>
      </c>
      <c r="J107" s="39" t="s">
        <v>515</v>
      </c>
    </row>
    <row r="108" spans="2:10">
      <c r="B108" s="38"/>
      <c r="C108" s="38" t="s">
        <v>543</v>
      </c>
      <c r="D108" s="39" t="s">
        <v>27</v>
      </c>
      <c r="E108" s="39" t="s">
        <v>515</v>
      </c>
      <c r="F108" s="39" t="s">
        <v>515</v>
      </c>
      <c r="G108" s="39" t="s">
        <v>515</v>
      </c>
      <c r="H108" s="39" t="s">
        <v>515</v>
      </c>
      <c r="I108" s="39" t="s">
        <v>515</v>
      </c>
      <c r="J108" s="39" t="s">
        <v>515</v>
      </c>
    </row>
    <row r="109" spans="2:10">
      <c r="B109" s="38"/>
      <c r="C109" s="38" t="s">
        <v>544</v>
      </c>
      <c r="D109" s="39" t="s">
        <v>27</v>
      </c>
      <c r="E109" s="39" t="s">
        <v>515</v>
      </c>
      <c r="F109" s="39" t="s">
        <v>515</v>
      </c>
      <c r="G109" s="39" t="s">
        <v>515</v>
      </c>
      <c r="H109" s="39" t="s">
        <v>515</v>
      </c>
      <c r="I109" s="39" t="s">
        <v>515</v>
      </c>
      <c r="J109" s="39" t="s">
        <v>515</v>
      </c>
    </row>
    <row r="110" spans="2:10">
      <c r="B110" s="38"/>
      <c r="C110" s="38" t="s">
        <v>545</v>
      </c>
      <c r="D110" s="39" t="s">
        <v>27</v>
      </c>
      <c r="E110" s="39" t="s">
        <v>515</v>
      </c>
      <c r="F110" s="39" t="s">
        <v>515</v>
      </c>
      <c r="G110" s="39" t="s">
        <v>515</v>
      </c>
      <c r="H110" s="39" t="s">
        <v>515</v>
      </c>
      <c r="I110" s="39" t="s">
        <v>515</v>
      </c>
      <c r="J110" s="39" t="s">
        <v>515</v>
      </c>
    </row>
    <row r="111" spans="2:10">
      <c r="B111" s="38"/>
      <c r="C111" s="38" t="s">
        <v>546</v>
      </c>
      <c r="D111" s="39"/>
      <c r="E111" s="39" t="s">
        <v>515</v>
      </c>
      <c r="F111" s="39" t="s">
        <v>515</v>
      </c>
      <c r="G111" s="39" t="s">
        <v>515</v>
      </c>
      <c r="H111" s="39" t="s">
        <v>515</v>
      </c>
      <c r="I111" s="39" t="s">
        <v>515</v>
      </c>
      <c r="J111" s="39" t="s">
        <v>515</v>
      </c>
    </row>
    <row r="112" spans="2:10">
      <c r="B112" s="38"/>
      <c r="C112" s="38" t="s">
        <v>547</v>
      </c>
      <c r="D112" s="39"/>
      <c r="E112" s="39" t="s">
        <v>515</v>
      </c>
      <c r="F112" s="39" t="s">
        <v>515</v>
      </c>
      <c r="G112" s="39" t="s">
        <v>515</v>
      </c>
      <c r="H112" s="39" t="s">
        <v>515</v>
      </c>
      <c r="I112" s="39" t="s">
        <v>515</v>
      </c>
      <c r="J112" s="39" t="s">
        <v>515</v>
      </c>
    </row>
    <row r="113" spans="1:11" hidden="1">
      <c r="C113" s="13" t="s">
        <v>200</v>
      </c>
      <c r="E113" s="22" t="s">
        <v>515</v>
      </c>
      <c r="F113" s="22" t="s">
        <v>515</v>
      </c>
      <c r="G113" s="22" t="s">
        <v>515</v>
      </c>
      <c r="H113" s="22" t="s">
        <v>19</v>
      </c>
      <c r="I113" s="22" t="s">
        <v>19</v>
      </c>
      <c r="J113" s="22" t="s">
        <v>19</v>
      </c>
    </row>
    <row r="114" spans="1:11">
      <c r="B114" s="38"/>
      <c r="C114" s="38" t="s">
        <v>548</v>
      </c>
      <c r="D114" s="39"/>
      <c r="E114" s="39" t="s">
        <v>515</v>
      </c>
      <c r="F114" s="39" t="s">
        <v>515</v>
      </c>
      <c r="G114" s="39" t="s">
        <v>515</v>
      </c>
      <c r="H114" s="39" t="s">
        <v>515</v>
      </c>
      <c r="I114" s="39" t="s">
        <v>515</v>
      </c>
      <c r="J114" s="39" t="s">
        <v>515</v>
      </c>
    </row>
    <row r="115" spans="1:11" ht="16.95" hidden="1" customHeight="1">
      <c r="B115" s="45"/>
      <c r="C115" s="45" t="s">
        <v>578</v>
      </c>
      <c r="D115" s="46"/>
      <c r="E115" s="46" t="s">
        <v>515</v>
      </c>
      <c r="F115" s="46" t="s">
        <v>515</v>
      </c>
      <c r="G115" s="46" t="s">
        <v>515</v>
      </c>
      <c r="H115" s="46" t="s">
        <v>19</v>
      </c>
      <c r="I115" s="46" t="s">
        <v>19</v>
      </c>
      <c r="J115" s="46" t="s">
        <v>19</v>
      </c>
    </row>
    <row r="116" spans="1:11" hidden="1">
      <c r="B116" s="45"/>
      <c r="C116" s="45" t="s">
        <v>579</v>
      </c>
      <c r="D116" s="46"/>
      <c r="E116" s="46" t="s">
        <v>515</v>
      </c>
      <c r="F116" s="46" t="s">
        <v>515</v>
      </c>
      <c r="G116" s="46" t="s">
        <v>515</v>
      </c>
      <c r="H116" s="46" t="s">
        <v>19</v>
      </c>
      <c r="I116" s="46" t="s">
        <v>19</v>
      </c>
      <c r="J116" s="46" t="s">
        <v>19</v>
      </c>
    </row>
    <row r="117" spans="1:11" hidden="1">
      <c r="B117" s="75"/>
      <c r="C117" s="75" t="s">
        <v>580</v>
      </c>
      <c r="D117" s="76"/>
      <c r="E117" s="76" t="s">
        <v>515</v>
      </c>
      <c r="F117" s="76" t="s">
        <v>515</v>
      </c>
      <c r="G117" s="76" t="s">
        <v>515</v>
      </c>
      <c r="H117" s="76" t="s">
        <v>19</v>
      </c>
      <c r="I117" s="76" t="s">
        <v>19</v>
      </c>
      <c r="J117" s="76" t="s">
        <v>19</v>
      </c>
      <c r="K117" s="22"/>
    </row>
    <row r="118" spans="1:11" hidden="1">
      <c r="B118" s="75"/>
      <c r="C118" s="75" t="s">
        <v>581</v>
      </c>
      <c r="D118" s="76"/>
      <c r="E118" s="76" t="s">
        <v>515</v>
      </c>
      <c r="F118" s="76" t="s">
        <v>515</v>
      </c>
      <c r="G118" s="76" t="s">
        <v>515</v>
      </c>
      <c r="H118" s="76" t="s">
        <v>19</v>
      </c>
      <c r="I118" s="76" t="s">
        <v>19</v>
      </c>
      <c r="J118" s="76" t="s">
        <v>19</v>
      </c>
      <c r="K118" s="22"/>
    </row>
    <row r="119" spans="1:11">
      <c r="C119" s="71" t="s">
        <v>131</v>
      </c>
      <c r="E119" s="33" t="s">
        <v>515</v>
      </c>
      <c r="F119" s="33" t="s">
        <v>515</v>
      </c>
      <c r="G119" s="33" t="s">
        <v>515</v>
      </c>
      <c r="H119" s="33" t="s">
        <v>515</v>
      </c>
      <c r="I119" s="33" t="s">
        <v>515</v>
      </c>
      <c r="J119" s="33" t="s">
        <v>515</v>
      </c>
    </row>
    <row r="120" spans="1:11">
      <c r="C120" s="71" t="s">
        <v>210</v>
      </c>
      <c r="E120" s="33" t="s">
        <v>515</v>
      </c>
      <c r="F120" s="33" t="s">
        <v>515</v>
      </c>
      <c r="G120" s="33" t="s">
        <v>515</v>
      </c>
      <c r="H120" s="33" t="s">
        <v>515</v>
      </c>
      <c r="I120" s="33" t="s">
        <v>515</v>
      </c>
      <c r="J120" s="33" t="s">
        <v>515</v>
      </c>
    </row>
    <row r="121" spans="1:11">
      <c r="C121" s="71" t="s">
        <v>211</v>
      </c>
      <c r="E121" s="33" t="s">
        <v>515</v>
      </c>
      <c r="F121" s="33" t="s">
        <v>515</v>
      </c>
      <c r="G121" s="33" t="s">
        <v>515</v>
      </c>
      <c r="H121" s="33" t="s">
        <v>515</v>
      </c>
      <c r="I121" s="33" t="s">
        <v>515</v>
      </c>
      <c r="J121" s="33" t="s">
        <v>515</v>
      </c>
    </row>
    <row r="122" spans="1:11">
      <c r="A122" s="86"/>
      <c r="B122" s="86"/>
      <c r="C122" s="88" t="s">
        <v>212</v>
      </c>
      <c r="E122" s="44" t="s">
        <v>515</v>
      </c>
      <c r="F122" s="44" t="s">
        <v>515</v>
      </c>
      <c r="G122" s="44" t="s">
        <v>515</v>
      </c>
      <c r="H122" s="44" t="s">
        <v>515</v>
      </c>
      <c r="I122" s="44" t="s">
        <v>515</v>
      </c>
      <c r="J122" s="44" t="s">
        <v>515</v>
      </c>
      <c r="K122" s="86" t="s">
        <v>515</v>
      </c>
    </row>
    <row r="123" spans="1:11">
      <c r="C123" s="71" t="s">
        <v>120</v>
      </c>
      <c r="E123" s="33" t="s">
        <v>515</v>
      </c>
      <c r="F123" s="33" t="s">
        <v>515</v>
      </c>
      <c r="G123" s="33" t="s">
        <v>515</v>
      </c>
      <c r="H123" s="33" t="s">
        <v>515</v>
      </c>
      <c r="I123" s="33" t="s">
        <v>515</v>
      </c>
      <c r="J123" s="33" t="s">
        <v>515</v>
      </c>
    </row>
  </sheetData>
  <autoFilter ref="E1:J123" xr:uid="{00000000-0009-0000-0000-00000D000000}">
    <filterColumn colId="5">
      <filters>
        <filter val="OFF"/>
      </filters>
    </filterColumn>
  </autoFilter>
  <pageMargins left="0.7" right="0.7" top="0.75" bottom="0.75" header="0.3" footer="0.3"/>
  <pageSetup orientation="portrait" horizontalDpi="4294967292" verticalDpi="4294967292"/>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dimension ref="A1:AD122"/>
  <sheetViews>
    <sheetView topLeftCell="B1" zoomScale="81" zoomScaleNormal="81" zoomScalePageLayoutView="81" workbookViewId="0">
      <pane xSplit="2" ySplit="1" topLeftCell="E93" activePane="bottomRight" state="frozen"/>
      <selection pane="topRight" activeCell="J120" sqref="J120"/>
      <selection pane="bottomLeft" activeCell="J120" sqref="J120"/>
      <selection pane="bottomRight" activeCell="B119" sqref="B119"/>
    </sheetView>
  </sheetViews>
  <sheetFormatPr defaultColWidth="10.796875" defaultRowHeight="15.6"/>
  <cols>
    <col min="1" max="1" width="13" style="13" bestFit="1" customWidth="1"/>
    <col min="2" max="2" width="13.296875" style="13" bestFit="1" customWidth="1"/>
    <col min="3" max="3" width="49.296875" style="13" customWidth="1"/>
    <col min="4" max="4" width="14.296875" style="22" hidden="1" customWidth="1"/>
    <col min="5" max="5" width="13" style="22" customWidth="1"/>
    <col min="6" max="6" width="13.19921875" style="22" customWidth="1"/>
    <col min="7" max="7" width="13.5" style="22" customWidth="1"/>
    <col min="8" max="9" width="13.296875" style="22" customWidth="1"/>
    <col min="10" max="16384" width="10.796875" style="13"/>
  </cols>
  <sheetData>
    <row r="1" spans="1:30" s="15" customFormat="1">
      <c r="A1" s="14" t="str">
        <f>'Main Meals'!B1</f>
        <v>Master Dish ID</v>
      </c>
      <c r="B1" s="14" t="str">
        <f>'Main Meals'!C1</f>
        <v>Subcategory ID</v>
      </c>
      <c r="C1" s="14" t="e">
        <f>'Main Meals'!#REF!</f>
        <v>#REF!</v>
      </c>
      <c r="D1" s="14" t="s">
        <v>505</v>
      </c>
      <c r="E1" s="29">
        <v>43009</v>
      </c>
      <c r="F1" s="29">
        <v>43040</v>
      </c>
      <c r="G1" s="29">
        <v>43070</v>
      </c>
      <c r="H1" s="29">
        <v>43101</v>
      </c>
      <c r="I1" s="29"/>
      <c r="J1" s="29">
        <v>43132</v>
      </c>
      <c r="K1" s="29"/>
      <c r="L1" s="29">
        <v>43160</v>
      </c>
      <c r="M1" s="29"/>
      <c r="N1" s="29"/>
      <c r="O1" s="29"/>
      <c r="P1" s="29"/>
      <c r="Q1" s="29"/>
      <c r="R1" s="29"/>
      <c r="S1" s="29"/>
      <c r="T1" s="29"/>
      <c r="U1" s="14"/>
      <c r="Y1" s="14"/>
      <c r="Z1" s="14" t="s">
        <v>507</v>
      </c>
      <c r="AA1" s="14" t="s">
        <v>152</v>
      </c>
      <c r="AB1" s="14" t="s">
        <v>508</v>
      </c>
      <c r="AC1" s="14" t="s">
        <v>509</v>
      </c>
      <c r="AD1" s="14"/>
    </row>
    <row r="2" spans="1:30" s="15" customFormat="1">
      <c r="A2" s="14"/>
      <c r="B2" s="14"/>
      <c r="C2" s="14"/>
      <c r="D2" s="14"/>
      <c r="E2" s="14"/>
      <c r="F2" s="16"/>
      <c r="G2" s="16"/>
      <c r="H2" s="16"/>
      <c r="I2" s="16"/>
      <c r="J2" s="14"/>
      <c r="K2" s="14"/>
      <c r="L2" s="14"/>
      <c r="M2" s="14"/>
      <c r="N2" s="14"/>
      <c r="O2" s="14"/>
      <c r="P2" s="14"/>
      <c r="Q2" s="14"/>
      <c r="R2" s="14"/>
      <c r="S2" s="14"/>
      <c r="T2" s="14"/>
      <c r="U2" s="14"/>
      <c r="Y2" s="14"/>
      <c r="Z2" s="14"/>
      <c r="AA2" s="14"/>
      <c r="AB2" s="14"/>
      <c r="AC2" s="14"/>
      <c r="AD2" s="14"/>
    </row>
    <row r="3" spans="1:30">
      <c r="A3" s="13">
        <f>'Main Meals'!B2</f>
        <v>1000</v>
      </c>
      <c r="B3" s="13">
        <f>'Main Meals'!C2</f>
        <v>1001</v>
      </c>
      <c r="C3" s="13" t="e">
        <f>'Main Meals'!#REF!</f>
        <v>#REF!</v>
      </c>
      <c r="D3" s="17" t="s">
        <v>114</v>
      </c>
      <c r="E3" s="33" t="s">
        <v>19</v>
      </c>
      <c r="F3" s="33" t="s">
        <v>19</v>
      </c>
      <c r="G3" s="33" t="s">
        <v>19</v>
      </c>
      <c r="H3" s="33" t="s">
        <v>19</v>
      </c>
      <c r="I3" s="33"/>
      <c r="J3" s="33" t="s">
        <v>19</v>
      </c>
      <c r="K3" s="33"/>
      <c r="L3" s="33" t="s">
        <v>19</v>
      </c>
      <c r="Y3" s="13" t="s">
        <v>510</v>
      </c>
      <c r="Z3" s="13">
        <v>25</v>
      </c>
      <c r="AA3" s="13">
        <v>6</v>
      </c>
      <c r="AB3" s="13">
        <v>4</v>
      </c>
      <c r="AC3" s="13">
        <v>0</v>
      </c>
      <c r="AD3" s="13">
        <f>SUBTOTAL(9,Z3:AC3)</f>
        <v>35</v>
      </c>
    </row>
    <row r="4" spans="1:30">
      <c r="A4" s="13">
        <f>'Main Meals'!B3</f>
        <v>1000</v>
      </c>
      <c r="B4" s="13">
        <f>'Main Meals'!C3</f>
        <v>1002</v>
      </c>
      <c r="C4" s="13" t="e">
        <f>'Main Meals'!#REF!</f>
        <v>#REF!</v>
      </c>
      <c r="D4" s="17" t="s">
        <v>114</v>
      </c>
      <c r="E4" s="33" t="s">
        <v>19</v>
      </c>
      <c r="F4" s="33" t="s">
        <v>19</v>
      </c>
      <c r="G4" s="33" t="s">
        <v>19</v>
      </c>
      <c r="H4" s="33" t="s">
        <v>19</v>
      </c>
      <c r="I4" s="33"/>
      <c r="J4" s="33" t="s">
        <v>19</v>
      </c>
      <c r="K4" s="33"/>
      <c r="L4" s="33" t="s">
        <v>19</v>
      </c>
      <c r="Y4" s="13" t="s">
        <v>511</v>
      </c>
      <c r="Z4" s="13">
        <v>24</v>
      </c>
      <c r="AA4" s="13">
        <v>8</v>
      </c>
      <c r="AB4" s="13">
        <v>4</v>
      </c>
      <c r="AC4" s="13">
        <v>0</v>
      </c>
      <c r="AD4" s="13">
        <f>SUBTOTAL(9,Z4:AC4)</f>
        <v>36</v>
      </c>
    </row>
    <row r="5" spans="1:30">
      <c r="A5" s="13">
        <f>'Main Meals'!B4</f>
        <v>1100</v>
      </c>
      <c r="B5" s="13">
        <f>'Main Meals'!C4</f>
        <v>1101</v>
      </c>
      <c r="C5" s="13" t="e">
        <f>'Main Meals'!#REF!</f>
        <v>#REF!</v>
      </c>
      <c r="D5" s="17" t="s">
        <v>114</v>
      </c>
      <c r="E5" s="33" t="s">
        <v>19</v>
      </c>
      <c r="F5" s="33" t="s">
        <v>19</v>
      </c>
      <c r="G5" s="33" t="s">
        <v>19</v>
      </c>
      <c r="H5" s="33" t="s">
        <v>19</v>
      </c>
      <c r="I5" s="33"/>
      <c r="J5" s="33" t="s">
        <v>19</v>
      </c>
      <c r="K5" s="33"/>
      <c r="L5" s="33" t="s">
        <v>19</v>
      </c>
      <c r="Y5" s="13" t="s">
        <v>512</v>
      </c>
      <c r="Z5" s="13">
        <v>23</v>
      </c>
      <c r="AA5" s="13">
        <v>9</v>
      </c>
      <c r="AB5" s="13">
        <v>4</v>
      </c>
      <c r="AC5" s="13">
        <v>3</v>
      </c>
      <c r="AD5" s="13">
        <f>SUBTOTAL(9,Z5:AC5)</f>
        <v>39</v>
      </c>
    </row>
    <row r="6" spans="1:30">
      <c r="A6" s="13">
        <f>'Main Meals'!B5</f>
        <v>1100</v>
      </c>
      <c r="B6" s="13">
        <f>'Main Meals'!C5</f>
        <v>1102</v>
      </c>
      <c r="C6" s="13" t="e">
        <f>'Main Meals'!#REF!</f>
        <v>#REF!</v>
      </c>
      <c r="D6" s="17" t="s">
        <v>114</v>
      </c>
      <c r="E6" s="33" t="s">
        <v>19</v>
      </c>
      <c r="F6" s="33" t="s">
        <v>19</v>
      </c>
      <c r="G6" s="33" t="s">
        <v>19</v>
      </c>
      <c r="H6" s="33" t="s">
        <v>19</v>
      </c>
      <c r="I6" s="33"/>
      <c r="J6" s="33" t="s">
        <v>19</v>
      </c>
      <c r="K6" s="33"/>
      <c r="L6" s="33" t="s">
        <v>19</v>
      </c>
      <c r="Y6" s="13" t="s">
        <v>513</v>
      </c>
      <c r="Z6" s="13">
        <v>23</v>
      </c>
      <c r="AA6" s="13">
        <v>9</v>
      </c>
      <c r="AB6" s="13">
        <v>6</v>
      </c>
      <c r="AC6" s="13">
        <v>3</v>
      </c>
      <c r="AD6" s="13">
        <f>SUBTOTAL(9,Z6:AC6)</f>
        <v>41</v>
      </c>
    </row>
    <row r="7" spans="1:30">
      <c r="A7" s="13">
        <f>'Main Meals'!B6</f>
        <v>1100</v>
      </c>
      <c r="B7" s="13">
        <f>'Main Meals'!C6</f>
        <v>1103</v>
      </c>
      <c r="C7" s="13" t="e">
        <f>'Main Meals'!#REF!</f>
        <v>#REF!</v>
      </c>
      <c r="D7" s="17" t="s">
        <v>114</v>
      </c>
      <c r="E7" s="33" t="s">
        <v>19</v>
      </c>
      <c r="F7" s="33" t="s">
        <v>19</v>
      </c>
      <c r="G7" s="33" t="s">
        <v>19</v>
      </c>
      <c r="H7" s="33" t="s">
        <v>19</v>
      </c>
      <c r="I7" s="33"/>
      <c r="J7" s="33" t="s">
        <v>19</v>
      </c>
      <c r="K7" s="33"/>
      <c r="L7" s="33" t="s">
        <v>19</v>
      </c>
      <c r="Y7" s="13" t="s">
        <v>514</v>
      </c>
      <c r="Z7" s="13">
        <v>23</v>
      </c>
      <c r="AA7" s="13">
        <v>9</v>
      </c>
      <c r="AB7" s="13">
        <v>6</v>
      </c>
      <c r="AC7" s="13">
        <v>5</v>
      </c>
      <c r="AD7" s="13">
        <f>SUBTOTAL(9,Z7:AC7)</f>
        <v>43</v>
      </c>
    </row>
    <row r="8" spans="1:30">
      <c r="A8" s="13">
        <f>'Main Meals'!B7</f>
        <v>1200</v>
      </c>
      <c r="B8" s="13">
        <f>'Main Meals'!C7</f>
        <v>1201</v>
      </c>
      <c r="C8" s="13" t="e">
        <f>'Main Meals'!#REF!</f>
        <v>#REF!</v>
      </c>
      <c r="D8" s="17" t="s">
        <v>27</v>
      </c>
      <c r="E8" s="33" t="s">
        <v>19</v>
      </c>
      <c r="F8" s="33" t="s">
        <v>19</v>
      </c>
      <c r="G8" s="33" t="s">
        <v>515</v>
      </c>
      <c r="H8" s="33" t="s">
        <v>515</v>
      </c>
      <c r="I8" s="33"/>
      <c r="J8" s="33" t="s">
        <v>515</v>
      </c>
      <c r="K8" s="33"/>
      <c r="L8" s="33" t="s">
        <v>19</v>
      </c>
    </row>
    <row r="9" spans="1:30">
      <c r="A9" s="13">
        <f>'Main Meals'!B8</f>
        <v>1200</v>
      </c>
      <c r="B9" s="13">
        <f>'Main Meals'!C8</f>
        <v>1202</v>
      </c>
      <c r="C9" s="13" t="e">
        <f>'Main Meals'!#REF!</f>
        <v>#REF!</v>
      </c>
      <c r="D9" s="17" t="s">
        <v>27</v>
      </c>
      <c r="E9" s="33" t="s">
        <v>19</v>
      </c>
      <c r="F9" s="33" t="s">
        <v>19</v>
      </c>
      <c r="G9" s="33" t="s">
        <v>515</v>
      </c>
      <c r="H9" s="33" t="s">
        <v>515</v>
      </c>
      <c r="I9" s="33"/>
      <c r="J9" s="33" t="s">
        <v>515</v>
      </c>
      <c r="K9" s="33"/>
      <c r="L9" s="33" t="s">
        <v>19</v>
      </c>
    </row>
    <row r="10" spans="1:30">
      <c r="A10" s="13">
        <f>'Main Meals'!B9</f>
        <v>1300</v>
      </c>
      <c r="B10" s="13">
        <f>'Main Meals'!C9</f>
        <v>1300</v>
      </c>
      <c r="C10" s="13" t="e">
        <f>'Main Meals'!#REF!</f>
        <v>#REF!</v>
      </c>
      <c r="D10" s="17" t="s">
        <v>27</v>
      </c>
      <c r="E10" s="33" t="s">
        <v>515</v>
      </c>
      <c r="F10" s="33" t="s">
        <v>515</v>
      </c>
      <c r="G10" s="33" t="s">
        <v>515</v>
      </c>
      <c r="H10" s="33" t="s">
        <v>515</v>
      </c>
      <c r="I10" s="33"/>
      <c r="J10" s="33" t="s">
        <v>515</v>
      </c>
      <c r="K10" s="33"/>
      <c r="L10" s="33" t="s">
        <v>515</v>
      </c>
    </row>
    <row r="11" spans="1:30">
      <c r="A11" s="13">
        <f>'Main Meals'!B10</f>
        <v>1400</v>
      </c>
      <c r="B11" s="13">
        <f>'Main Meals'!C10</f>
        <v>1400</v>
      </c>
      <c r="C11" s="13" t="e">
        <f>'Main Meals'!#REF!</f>
        <v>#REF!</v>
      </c>
      <c r="D11" s="17" t="s">
        <v>27</v>
      </c>
      <c r="E11" s="33" t="s">
        <v>515</v>
      </c>
      <c r="F11" s="33" t="s">
        <v>515</v>
      </c>
      <c r="G11" s="33" t="s">
        <v>515</v>
      </c>
      <c r="H11" s="33" t="s">
        <v>515</v>
      </c>
      <c r="I11" s="33"/>
      <c r="J11" s="33" t="s">
        <v>515</v>
      </c>
      <c r="K11" s="33"/>
      <c r="L11" s="33" t="s">
        <v>515</v>
      </c>
    </row>
    <row r="12" spans="1:30">
      <c r="A12" s="13">
        <f>'Main Meals'!B11</f>
        <v>1500</v>
      </c>
      <c r="B12" s="31">
        <f>'Main Meals'!C11</f>
        <v>1500</v>
      </c>
      <c r="C12" s="31" t="e">
        <f>'Main Meals'!#REF!</f>
        <v>#REF!</v>
      </c>
      <c r="D12" s="32"/>
      <c r="E12" s="32"/>
      <c r="F12" s="32"/>
      <c r="G12" s="32"/>
      <c r="H12" s="32"/>
      <c r="I12" s="32"/>
      <c r="J12" s="32"/>
      <c r="K12" s="32"/>
      <c r="L12" s="32"/>
    </row>
    <row r="13" spans="1:30">
      <c r="A13" s="13">
        <f>'Main Meals'!B12</f>
        <v>1600</v>
      </c>
      <c r="B13" s="18">
        <f>'Main Meals'!C12</f>
        <v>1601</v>
      </c>
      <c r="C13" s="18" t="e">
        <f>'Main Meals'!#REF!</f>
        <v>#REF!</v>
      </c>
      <c r="D13" s="21" t="s">
        <v>114</v>
      </c>
      <c r="E13" s="30" t="s">
        <v>19</v>
      </c>
      <c r="F13" s="30" t="s">
        <v>19</v>
      </c>
      <c r="G13" s="30" t="s">
        <v>19</v>
      </c>
      <c r="H13" s="30" t="s">
        <v>19</v>
      </c>
      <c r="I13" s="30"/>
      <c r="J13" s="30" t="s">
        <v>19</v>
      </c>
      <c r="K13" s="30"/>
      <c r="L13" s="30" t="s">
        <v>19</v>
      </c>
    </row>
    <row r="14" spans="1:30">
      <c r="A14" s="13">
        <f>'Main Meals'!B13</f>
        <v>1600</v>
      </c>
      <c r="B14" s="18">
        <f>'Main Meals'!C13</f>
        <v>1602</v>
      </c>
      <c r="C14" s="18" t="e">
        <f>'Main Meals'!#REF!</f>
        <v>#REF!</v>
      </c>
      <c r="D14" s="21" t="s">
        <v>114</v>
      </c>
      <c r="E14" s="30" t="s">
        <v>19</v>
      </c>
      <c r="F14" s="30" t="s">
        <v>19</v>
      </c>
      <c r="G14" s="30" t="s">
        <v>19</v>
      </c>
      <c r="H14" s="30" t="s">
        <v>19</v>
      </c>
      <c r="I14" s="30"/>
      <c r="J14" s="30" t="s">
        <v>19</v>
      </c>
      <c r="K14" s="30"/>
      <c r="L14" s="30" t="s">
        <v>19</v>
      </c>
    </row>
    <row r="15" spans="1:30">
      <c r="A15" s="13">
        <f>'Main Meals'!B14</f>
        <v>1700</v>
      </c>
      <c r="B15" s="19">
        <f>'Main Meals'!C14</f>
        <v>1700</v>
      </c>
      <c r="C15" s="19" t="e">
        <f>'Main Meals'!#REF!</f>
        <v>#REF!</v>
      </c>
      <c r="D15" s="20"/>
      <c r="E15" s="32"/>
      <c r="F15" s="32"/>
      <c r="G15" s="32"/>
      <c r="H15" s="32"/>
      <c r="I15" s="32"/>
      <c r="J15" s="32"/>
      <c r="K15" s="32"/>
      <c r="L15" s="32"/>
    </row>
    <row r="16" spans="1:30">
      <c r="A16" s="13">
        <f>'Main Meals'!B15</f>
        <v>1800</v>
      </c>
      <c r="B16" s="13">
        <f>'Main Meals'!C15</f>
        <v>1801</v>
      </c>
      <c r="C16" s="13" t="e">
        <f>'Main Meals'!#REF!</f>
        <v>#REF!</v>
      </c>
      <c r="D16" s="17" t="s">
        <v>114</v>
      </c>
      <c r="E16" s="33" t="s">
        <v>19</v>
      </c>
      <c r="F16" s="33" t="s">
        <v>19</v>
      </c>
      <c r="G16" s="33" t="s">
        <v>19</v>
      </c>
      <c r="H16" s="33" t="s">
        <v>19</v>
      </c>
      <c r="I16" s="33"/>
      <c r="J16" s="33" t="s">
        <v>19</v>
      </c>
      <c r="K16" s="33"/>
      <c r="L16" s="33" t="s">
        <v>19</v>
      </c>
    </row>
    <row r="17" spans="1:12">
      <c r="A17" s="13">
        <f>'Main Meals'!B16</f>
        <v>1800</v>
      </c>
      <c r="B17" s="13">
        <f>'Main Meals'!C16</f>
        <v>1802</v>
      </c>
      <c r="C17" s="13" t="e">
        <f>'Main Meals'!#REF!</f>
        <v>#REF!</v>
      </c>
      <c r="D17" s="17" t="s">
        <v>114</v>
      </c>
      <c r="E17" s="33" t="s">
        <v>19</v>
      </c>
      <c r="F17" s="33" t="s">
        <v>19</v>
      </c>
      <c r="G17" s="33" t="s">
        <v>19</v>
      </c>
      <c r="H17" s="33" t="s">
        <v>19</v>
      </c>
      <c r="I17" s="33"/>
      <c r="J17" s="33" t="s">
        <v>19</v>
      </c>
      <c r="K17" s="33"/>
      <c r="L17" s="33" t="s">
        <v>19</v>
      </c>
    </row>
    <row r="18" spans="1:12">
      <c r="A18" s="13">
        <f>'Main Meals'!B17</f>
        <v>1800</v>
      </c>
      <c r="B18" s="13">
        <f>'Main Meals'!C17</f>
        <v>1803</v>
      </c>
      <c r="C18" s="13" t="e">
        <f>'Main Meals'!#REF!</f>
        <v>#REF!</v>
      </c>
      <c r="D18" s="17" t="s">
        <v>114</v>
      </c>
      <c r="E18" s="33" t="s">
        <v>19</v>
      </c>
      <c r="F18" s="33" t="s">
        <v>19</v>
      </c>
      <c r="G18" s="33" t="s">
        <v>19</v>
      </c>
      <c r="H18" s="33" t="s">
        <v>19</v>
      </c>
      <c r="I18" s="33"/>
      <c r="J18" s="33" t="s">
        <v>19</v>
      </c>
      <c r="K18" s="33"/>
      <c r="L18" s="33" t="s">
        <v>19</v>
      </c>
    </row>
    <row r="19" spans="1:12">
      <c r="A19" s="13">
        <f>'Main Meals'!B18</f>
        <v>1800</v>
      </c>
      <c r="B19" s="13">
        <f>'Main Meals'!C18</f>
        <v>1804</v>
      </c>
      <c r="C19" s="13" t="e">
        <f>'Main Meals'!#REF!</f>
        <v>#REF!</v>
      </c>
      <c r="D19" s="17" t="s">
        <v>114</v>
      </c>
      <c r="E19" s="33" t="s">
        <v>19</v>
      </c>
      <c r="F19" s="33" t="s">
        <v>19</v>
      </c>
      <c r="G19" s="33" t="s">
        <v>19</v>
      </c>
      <c r="H19" s="33" t="s">
        <v>19</v>
      </c>
      <c r="I19" s="33"/>
      <c r="J19" s="33" t="s">
        <v>19</v>
      </c>
      <c r="K19" s="33"/>
      <c r="L19" s="33" t="s">
        <v>19</v>
      </c>
    </row>
    <row r="20" spans="1:12">
      <c r="A20" s="13">
        <f>'Main Meals'!B19</f>
        <v>1900</v>
      </c>
      <c r="B20" s="13">
        <f>'Main Meals'!C19</f>
        <v>1901</v>
      </c>
      <c r="C20" s="13" t="e">
        <f>'Main Meals'!#REF!</f>
        <v>#REF!</v>
      </c>
      <c r="D20" s="17" t="s">
        <v>114</v>
      </c>
      <c r="E20" s="33" t="s">
        <v>515</v>
      </c>
      <c r="F20" s="33" t="s">
        <v>515</v>
      </c>
      <c r="G20" s="33" t="s">
        <v>515</v>
      </c>
      <c r="H20" s="33" t="s">
        <v>515</v>
      </c>
      <c r="I20" s="33"/>
      <c r="J20" s="33" t="s">
        <v>515</v>
      </c>
      <c r="K20" s="33"/>
      <c r="L20" s="33" t="s">
        <v>515</v>
      </c>
    </row>
    <row r="21" spans="1:12">
      <c r="A21" s="13">
        <f>'Main Meals'!B20</f>
        <v>1900</v>
      </c>
      <c r="B21" s="13">
        <f>'Main Meals'!C20</f>
        <v>1902</v>
      </c>
      <c r="C21" s="13" t="e">
        <f>'Main Meals'!#REF!</f>
        <v>#REF!</v>
      </c>
      <c r="D21" s="17" t="s">
        <v>114</v>
      </c>
      <c r="E21" s="33" t="s">
        <v>515</v>
      </c>
      <c r="F21" s="33" t="s">
        <v>515</v>
      </c>
      <c r="G21" s="33" t="s">
        <v>515</v>
      </c>
      <c r="H21" s="33" t="s">
        <v>515</v>
      </c>
      <c r="I21" s="33"/>
      <c r="J21" s="33" t="s">
        <v>515</v>
      </c>
      <c r="K21" s="33"/>
      <c r="L21" s="33" t="s">
        <v>515</v>
      </c>
    </row>
    <row r="22" spans="1:12">
      <c r="A22" s="13">
        <f>'Main Meals'!B21</f>
        <v>1900</v>
      </c>
      <c r="B22" s="13">
        <f>'Main Meals'!C21</f>
        <v>1903</v>
      </c>
      <c r="C22" s="13" t="e">
        <f>'Main Meals'!#REF!</f>
        <v>#REF!</v>
      </c>
      <c r="D22" s="17" t="s">
        <v>114</v>
      </c>
      <c r="E22" s="33" t="s">
        <v>515</v>
      </c>
      <c r="F22" s="33" t="s">
        <v>515</v>
      </c>
      <c r="G22" s="33" t="s">
        <v>515</v>
      </c>
      <c r="H22" s="33" t="s">
        <v>515</v>
      </c>
      <c r="I22" s="33"/>
      <c r="J22" s="33" t="s">
        <v>515</v>
      </c>
      <c r="K22" s="33"/>
      <c r="L22" s="33" t="s">
        <v>515</v>
      </c>
    </row>
    <row r="23" spans="1:12">
      <c r="A23" s="13">
        <f>'Main Meals'!B22</f>
        <v>1900</v>
      </c>
      <c r="B23" s="13">
        <f>'Main Meals'!C22</f>
        <v>1904</v>
      </c>
      <c r="C23" s="13" t="e">
        <f>'Main Meals'!#REF!</f>
        <v>#REF!</v>
      </c>
      <c r="D23" s="17" t="s">
        <v>114</v>
      </c>
      <c r="E23" s="33" t="s">
        <v>515</v>
      </c>
      <c r="F23" s="33" t="s">
        <v>515</v>
      </c>
      <c r="G23" s="33" t="s">
        <v>515</v>
      </c>
      <c r="H23" s="33" t="s">
        <v>515</v>
      </c>
      <c r="I23" s="33"/>
      <c r="J23" s="33" t="s">
        <v>515</v>
      </c>
      <c r="K23" s="33"/>
      <c r="L23" s="33" t="s">
        <v>515</v>
      </c>
    </row>
    <row r="24" spans="1:12">
      <c r="A24" s="13">
        <f>'Main Meals'!B23</f>
        <v>2000</v>
      </c>
      <c r="B24" s="13">
        <f>'Main Meals'!C23</f>
        <v>2000</v>
      </c>
      <c r="C24" s="13" t="e">
        <f>'Main Meals'!#REF!</f>
        <v>#REF!</v>
      </c>
      <c r="D24" s="17" t="s">
        <v>114</v>
      </c>
      <c r="E24" s="33" t="s">
        <v>19</v>
      </c>
      <c r="F24" s="33" t="s">
        <v>19</v>
      </c>
      <c r="G24" s="33" t="s">
        <v>19</v>
      </c>
      <c r="H24" s="33" t="s">
        <v>19</v>
      </c>
      <c r="I24" s="33"/>
      <c r="J24" s="33" t="s">
        <v>515</v>
      </c>
      <c r="K24" s="33"/>
      <c r="L24" s="33" t="s">
        <v>515</v>
      </c>
    </row>
    <row r="25" spans="1:12">
      <c r="A25" s="13">
        <f>'Main Meals'!B24</f>
        <v>2100</v>
      </c>
      <c r="B25" s="13">
        <f>'Main Meals'!C24</f>
        <v>2100</v>
      </c>
      <c r="C25" s="13" t="e">
        <f>'Main Meals'!#REF!</f>
        <v>#REF!</v>
      </c>
      <c r="D25" s="17" t="s">
        <v>27</v>
      </c>
      <c r="E25" s="33" t="s">
        <v>19</v>
      </c>
      <c r="F25" s="33" t="s">
        <v>19</v>
      </c>
      <c r="G25" s="33" t="s">
        <v>19</v>
      </c>
      <c r="H25" s="44" t="s">
        <v>515</v>
      </c>
      <c r="I25" s="44">
        <v>7601</v>
      </c>
      <c r="J25" s="33" t="s">
        <v>515</v>
      </c>
      <c r="K25" s="33"/>
      <c r="L25" s="33" t="s">
        <v>515</v>
      </c>
    </row>
    <row r="26" spans="1:12">
      <c r="A26" s="13">
        <f>'Main Meals'!B25</f>
        <v>2200</v>
      </c>
      <c r="B26" s="13">
        <f>'Main Meals'!C25</f>
        <v>2200</v>
      </c>
      <c r="C26" s="13" t="e">
        <f>'Main Meals'!#REF!</f>
        <v>#REF!</v>
      </c>
      <c r="D26" s="17" t="s">
        <v>27</v>
      </c>
      <c r="E26" s="33" t="s">
        <v>515</v>
      </c>
      <c r="F26" s="33" t="s">
        <v>19</v>
      </c>
      <c r="G26" s="33" t="s">
        <v>19</v>
      </c>
      <c r="H26" s="44" t="s">
        <v>515</v>
      </c>
      <c r="I26" s="44">
        <v>5302</v>
      </c>
      <c r="J26" s="33" t="s">
        <v>515</v>
      </c>
      <c r="K26" s="33"/>
      <c r="L26" s="33" t="s">
        <v>515</v>
      </c>
    </row>
    <row r="27" spans="1:12">
      <c r="A27" s="13">
        <f>'Main Meals'!B26</f>
        <v>2300</v>
      </c>
      <c r="B27" s="13">
        <f>'Main Meals'!C26</f>
        <v>2300</v>
      </c>
      <c r="C27" s="13" t="e">
        <f>'Main Meals'!#REF!</f>
        <v>#REF!</v>
      </c>
      <c r="D27" s="17" t="s">
        <v>114</v>
      </c>
      <c r="E27" s="33" t="s">
        <v>19</v>
      </c>
      <c r="F27" s="33" t="s">
        <v>515</v>
      </c>
      <c r="G27" s="33" t="s">
        <v>515</v>
      </c>
      <c r="H27" s="33" t="s">
        <v>515</v>
      </c>
      <c r="I27" s="33"/>
      <c r="J27" s="33" t="s">
        <v>515</v>
      </c>
      <c r="K27" s="33"/>
      <c r="L27" s="33" t="s">
        <v>515</v>
      </c>
    </row>
    <row r="28" spans="1:12">
      <c r="A28" s="13">
        <f>'Main Meals'!B27</f>
        <v>2400</v>
      </c>
      <c r="B28" s="13">
        <f>'Main Meals'!C27</f>
        <v>2400</v>
      </c>
      <c r="C28" s="13" t="e">
        <f>'Main Meals'!#REF!</f>
        <v>#REF!</v>
      </c>
      <c r="D28" s="17" t="s">
        <v>114</v>
      </c>
      <c r="E28" s="33" t="s">
        <v>515</v>
      </c>
      <c r="F28" s="33" t="s">
        <v>515</v>
      </c>
      <c r="G28" s="33" t="s">
        <v>515</v>
      </c>
      <c r="H28" s="33" t="s">
        <v>515</v>
      </c>
      <c r="I28" s="33"/>
      <c r="J28" s="33" t="s">
        <v>515</v>
      </c>
      <c r="K28" s="33"/>
      <c r="L28" s="33" t="s">
        <v>19</v>
      </c>
    </row>
    <row r="29" spans="1:12">
      <c r="A29" s="13">
        <f>'Main Meals'!B28</f>
        <v>2500</v>
      </c>
      <c r="B29" s="13">
        <f>'Main Meals'!C28</f>
        <v>2500</v>
      </c>
      <c r="C29" s="13" t="e">
        <f>'Main Meals'!#REF!</f>
        <v>#REF!</v>
      </c>
      <c r="D29" s="17" t="s">
        <v>27</v>
      </c>
      <c r="E29" s="33" t="s">
        <v>515</v>
      </c>
      <c r="F29" s="33" t="s">
        <v>515</v>
      </c>
      <c r="G29" s="33" t="s">
        <v>515</v>
      </c>
      <c r="H29" s="33" t="s">
        <v>515</v>
      </c>
      <c r="I29" s="33"/>
      <c r="J29" s="33" t="s">
        <v>515</v>
      </c>
      <c r="K29" s="33"/>
      <c r="L29" s="33" t="s">
        <v>515</v>
      </c>
    </row>
    <row r="30" spans="1:12">
      <c r="A30" s="13">
        <f>'Main Meals'!B29</f>
        <v>2600</v>
      </c>
      <c r="B30" s="13">
        <f>'Main Meals'!C29</f>
        <v>2601</v>
      </c>
      <c r="C30" s="13" t="e">
        <f>'Main Meals'!#REF!</f>
        <v>#REF!</v>
      </c>
      <c r="D30" s="17" t="s">
        <v>114</v>
      </c>
      <c r="E30" s="33" t="s">
        <v>515</v>
      </c>
      <c r="F30" s="33" t="s">
        <v>515</v>
      </c>
      <c r="G30" s="33" t="s">
        <v>515</v>
      </c>
      <c r="H30" s="33" t="s">
        <v>515</v>
      </c>
      <c r="I30" s="33"/>
      <c r="J30" s="33" t="s">
        <v>515</v>
      </c>
      <c r="K30" s="33"/>
      <c r="L30" s="33" t="s">
        <v>515</v>
      </c>
    </row>
    <row r="31" spans="1:12">
      <c r="A31" s="13">
        <f>'Main Meals'!B30</f>
        <v>2600</v>
      </c>
      <c r="B31" s="13">
        <f>'Main Meals'!C30</f>
        <v>2602</v>
      </c>
      <c r="C31" s="13" t="e">
        <f>'Main Meals'!#REF!</f>
        <v>#REF!</v>
      </c>
      <c r="D31" s="17" t="s">
        <v>114</v>
      </c>
      <c r="E31" s="33" t="s">
        <v>515</v>
      </c>
      <c r="F31" s="33" t="s">
        <v>515</v>
      </c>
      <c r="G31" s="33" t="s">
        <v>515</v>
      </c>
      <c r="H31" s="33" t="s">
        <v>515</v>
      </c>
      <c r="I31" s="33"/>
      <c r="J31" s="33" t="s">
        <v>515</v>
      </c>
      <c r="K31" s="33"/>
      <c r="L31" s="33" t="s">
        <v>515</v>
      </c>
    </row>
    <row r="32" spans="1:12">
      <c r="A32" s="13">
        <f>'Main Meals'!B31</f>
        <v>2600</v>
      </c>
      <c r="B32" s="13">
        <f>'Main Meals'!C31</f>
        <v>2603</v>
      </c>
      <c r="C32" s="13" t="e">
        <f>'Main Meals'!#REF!</f>
        <v>#REF!</v>
      </c>
      <c r="D32" s="17" t="s">
        <v>516</v>
      </c>
      <c r="E32" s="33" t="s">
        <v>515</v>
      </c>
      <c r="F32" s="33" t="s">
        <v>515</v>
      </c>
      <c r="G32" s="33" t="s">
        <v>515</v>
      </c>
      <c r="H32" s="33" t="s">
        <v>515</v>
      </c>
      <c r="I32" s="33"/>
      <c r="J32" s="33" t="s">
        <v>515</v>
      </c>
      <c r="K32" s="33"/>
      <c r="L32" s="33" t="s">
        <v>515</v>
      </c>
    </row>
    <row r="33" spans="1:12">
      <c r="A33" s="13">
        <f>'Main Meals'!B32</f>
        <v>2700</v>
      </c>
      <c r="B33" s="13">
        <f>'Main Meals'!C32</f>
        <v>2701</v>
      </c>
      <c r="C33" s="13" t="e">
        <f>'Main Meals'!#REF!</f>
        <v>#REF!</v>
      </c>
      <c r="D33" s="17" t="s">
        <v>114</v>
      </c>
      <c r="E33" s="33" t="s">
        <v>19</v>
      </c>
      <c r="F33" s="33" t="s">
        <v>19</v>
      </c>
      <c r="G33" s="33" t="s">
        <v>515</v>
      </c>
      <c r="H33" s="33" t="s">
        <v>515</v>
      </c>
      <c r="I33" s="33"/>
      <c r="J33" s="33" t="s">
        <v>515</v>
      </c>
      <c r="K33" s="33"/>
      <c r="L33" s="33" t="s">
        <v>515</v>
      </c>
    </row>
    <row r="34" spans="1:12">
      <c r="A34" s="13">
        <f>'Main Meals'!B33</f>
        <v>2700</v>
      </c>
      <c r="B34" s="13">
        <f>'Main Meals'!C33</f>
        <v>2702</v>
      </c>
      <c r="C34" s="13" t="e">
        <f>'Main Meals'!#REF!</f>
        <v>#REF!</v>
      </c>
      <c r="D34" s="17" t="s">
        <v>114</v>
      </c>
      <c r="E34" s="33" t="s">
        <v>19</v>
      </c>
      <c r="F34" s="33" t="s">
        <v>19</v>
      </c>
      <c r="G34" s="33" t="s">
        <v>515</v>
      </c>
      <c r="H34" s="33" t="s">
        <v>515</v>
      </c>
      <c r="I34" s="33"/>
      <c r="J34" s="33" t="s">
        <v>515</v>
      </c>
      <c r="K34" s="33"/>
      <c r="L34" s="33" t="s">
        <v>515</v>
      </c>
    </row>
    <row r="35" spans="1:12">
      <c r="A35" s="13">
        <f>'Main Meals'!B34</f>
        <v>2700</v>
      </c>
      <c r="B35" s="13">
        <f>'Main Meals'!C34</f>
        <v>2703</v>
      </c>
      <c r="C35" s="13" t="e">
        <f>'Main Meals'!#REF!</f>
        <v>#REF!</v>
      </c>
      <c r="D35" s="17" t="s">
        <v>114</v>
      </c>
      <c r="E35" s="33" t="s">
        <v>19</v>
      </c>
      <c r="F35" s="33" t="s">
        <v>19</v>
      </c>
      <c r="G35" s="33" t="s">
        <v>515</v>
      </c>
      <c r="H35" s="33" t="s">
        <v>515</v>
      </c>
      <c r="I35" s="33"/>
      <c r="J35" s="33" t="s">
        <v>515</v>
      </c>
      <c r="K35" s="33"/>
      <c r="L35" s="33" t="s">
        <v>515</v>
      </c>
    </row>
    <row r="36" spans="1:12">
      <c r="A36" s="13">
        <f>'Main Meals'!B35</f>
        <v>2800</v>
      </c>
      <c r="B36" s="13">
        <f>'Main Meals'!C35</f>
        <v>2800</v>
      </c>
      <c r="C36" s="13" t="e">
        <f>'Main Meals'!#REF!</f>
        <v>#REF!</v>
      </c>
      <c r="D36" s="17" t="s">
        <v>114</v>
      </c>
      <c r="E36" s="33" t="s">
        <v>515</v>
      </c>
      <c r="F36" s="33" t="s">
        <v>515</v>
      </c>
      <c r="G36" s="33" t="s">
        <v>515</v>
      </c>
      <c r="H36" s="33" t="s">
        <v>515</v>
      </c>
      <c r="I36" s="33"/>
      <c r="J36" s="33" t="s">
        <v>515</v>
      </c>
      <c r="K36" s="33"/>
      <c r="L36" s="33" t="s">
        <v>515</v>
      </c>
    </row>
    <row r="37" spans="1:12">
      <c r="A37" s="13">
        <f>'Main Meals'!B36</f>
        <v>2900</v>
      </c>
      <c r="B37" s="13">
        <f>'Main Meals'!C36</f>
        <v>2900</v>
      </c>
      <c r="C37" s="13" t="e">
        <f>'Main Meals'!#REF!</f>
        <v>#REF!</v>
      </c>
      <c r="D37" s="17" t="s">
        <v>114</v>
      </c>
      <c r="E37" s="33" t="s">
        <v>19</v>
      </c>
      <c r="F37" s="33" t="s">
        <v>19</v>
      </c>
      <c r="G37" s="33" t="s">
        <v>515</v>
      </c>
      <c r="H37" s="33" t="s">
        <v>515</v>
      </c>
      <c r="I37" s="33"/>
      <c r="J37" s="33" t="s">
        <v>515</v>
      </c>
      <c r="K37" s="33"/>
      <c r="L37" s="33" t="s">
        <v>515</v>
      </c>
    </row>
    <row r="38" spans="1:12">
      <c r="A38" s="13">
        <f>'Main Meals'!B37</f>
        <v>3000</v>
      </c>
      <c r="B38" s="13">
        <f>'Main Meals'!C37</f>
        <v>3000</v>
      </c>
      <c r="C38" s="13" t="e">
        <f>'Main Meals'!#REF!</f>
        <v>#REF!</v>
      </c>
      <c r="D38" s="17" t="s">
        <v>27</v>
      </c>
      <c r="E38" s="33" t="s">
        <v>515</v>
      </c>
      <c r="F38" s="33" t="s">
        <v>515</v>
      </c>
      <c r="G38" s="33" t="s">
        <v>515</v>
      </c>
      <c r="H38" s="33" t="s">
        <v>19</v>
      </c>
      <c r="I38" s="33"/>
      <c r="J38" s="33" t="s">
        <v>19</v>
      </c>
      <c r="K38" s="33"/>
      <c r="L38" s="33" t="s">
        <v>515</v>
      </c>
    </row>
    <row r="39" spans="1:12">
      <c r="A39" s="13">
        <f>'Main Meals'!B38</f>
        <v>3100</v>
      </c>
      <c r="B39" s="13">
        <f>'Main Meals'!C38</f>
        <v>3100</v>
      </c>
      <c r="C39" s="13" t="e">
        <f>'Main Meals'!#REF!</f>
        <v>#REF!</v>
      </c>
      <c r="D39" s="17" t="s">
        <v>27</v>
      </c>
      <c r="E39" s="33" t="s">
        <v>19</v>
      </c>
      <c r="F39" s="33" t="s">
        <v>19</v>
      </c>
      <c r="G39" s="33" t="s">
        <v>19</v>
      </c>
      <c r="H39" s="33" t="s">
        <v>19</v>
      </c>
      <c r="I39" s="33"/>
      <c r="J39" s="33" t="s">
        <v>515</v>
      </c>
      <c r="K39" s="33"/>
      <c r="L39" s="33" t="s">
        <v>515</v>
      </c>
    </row>
    <row r="40" spans="1:12">
      <c r="A40" s="13">
        <f>'Main Meals'!B39</f>
        <v>3200</v>
      </c>
      <c r="B40" s="13">
        <f>'Main Meals'!C39</f>
        <v>3200</v>
      </c>
      <c r="C40" s="13" t="e">
        <f>'Main Meals'!#REF!</f>
        <v>#REF!</v>
      </c>
      <c r="D40" s="17" t="s">
        <v>27</v>
      </c>
      <c r="E40" s="33" t="s">
        <v>515</v>
      </c>
      <c r="F40" s="33" t="s">
        <v>515</v>
      </c>
      <c r="G40" s="33" t="s">
        <v>515</v>
      </c>
      <c r="H40" s="33" t="s">
        <v>515</v>
      </c>
      <c r="I40" s="33"/>
      <c r="J40" s="33" t="s">
        <v>515</v>
      </c>
      <c r="K40" s="33"/>
      <c r="L40" s="33" t="s">
        <v>515</v>
      </c>
    </row>
    <row r="41" spans="1:12">
      <c r="A41" s="13">
        <f>'Main Meals'!B40</f>
        <v>3300</v>
      </c>
      <c r="B41" s="13">
        <f>'Main Meals'!C40</f>
        <v>3301</v>
      </c>
      <c r="C41" s="13" t="e">
        <f>'Main Meals'!#REF!</f>
        <v>#REF!</v>
      </c>
      <c r="D41" s="17" t="s">
        <v>114</v>
      </c>
      <c r="E41" s="33" t="s">
        <v>515</v>
      </c>
      <c r="F41" s="33" t="s">
        <v>515</v>
      </c>
      <c r="G41" s="33" t="s">
        <v>515</v>
      </c>
      <c r="H41" s="33" t="s">
        <v>19</v>
      </c>
      <c r="I41" s="33"/>
      <c r="J41" s="33" t="s">
        <v>19</v>
      </c>
      <c r="K41" s="33"/>
      <c r="L41" s="33" t="s">
        <v>19</v>
      </c>
    </row>
    <row r="42" spans="1:12">
      <c r="A42" s="13">
        <f>'Main Meals'!B41</f>
        <v>3300</v>
      </c>
      <c r="B42" s="13">
        <f>'Main Meals'!C41</f>
        <v>3302</v>
      </c>
      <c r="C42" s="13" t="e">
        <f>'Main Meals'!#REF!</f>
        <v>#REF!</v>
      </c>
      <c r="D42" s="17" t="s">
        <v>114</v>
      </c>
      <c r="E42" s="33" t="s">
        <v>515</v>
      </c>
      <c r="F42" s="33" t="s">
        <v>515</v>
      </c>
      <c r="G42" s="33" t="s">
        <v>515</v>
      </c>
      <c r="H42" s="33" t="s">
        <v>19</v>
      </c>
      <c r="I42" s="33"/>
      <c r="J42" s="33" t="s">
        <v>19</v>
      </c>
      <c r="K42" s="33"/>
      <c r="L42" s="33" t="s">
        <v>19</v>
      </c>
    </row>
    <row r="43" spans="1:12">
      <c r="A43" s="13">
        <f>'Main Meals'!B42</f>
        <v>3300</v>
      </c>
      <c r="B43" s="13">
        <f>'Main Meals'!C42</f>
        <v>3303</v>
      </c>
      <c r="C43" s="13" t="e">
        <f>'Main Meals'!#REF!</f>
        <v>#REF!</v>
      </c>
      <c r="D43" s="17" t="s">
        <v>114</v>
      </c>
      <c r="E43" s="33" t="s">
        <v>515</v>
      </c>
      <c r="F43" s="33" t="s">
        <v>515</v>
      </c>
      <c r="G43" s="33" t="s">
        <v>515</v>
      </c>
      <c r="H43" s="33" t="s">
        <v>19</v>
      </c>
      <c r="I43" s="33"/>
      <c r="J43" s="33" t="s">
        <v>19</v>
      </c>
      <c r="K43" s="33"/>
      <c r="L43" s="33" t="s">
        <v>19</v>
      </c>
    </row>
    <row r="44" spans="1:12">
      <c r="A44" s="13">
        <f>'Main Meals'!B43</f>
        <v>3300</v>
      </c>
      <c r="B44" s="13">
        <f>'Main Meals'!C43</f>
        <v>3304</v>
      </c>
      <c r="C44" s="13" t="e">
        <f>'Main Meals'!#REF!</f>
        <v>#REF!</v>
      </c>
      <c r="D44" s="17" t="s">
        <v>114</v>
      </c>
      <c r="E44" s="33" t="s">
        <v>515</v>
      </c>
      <c r="F44" s="33" t="s">
        <v>515</v>
      </c>
      <c r="G44" s="33" t="s">
        <v>515</v>
      </c>
      <c r="H44" s="33" t="s">
        <v>19</v>
      </c>
      <c r="I44" s="33"/>
      <c r="J44" s="33" t="s">
        <v>19</v>
      </c>
      <c r="K44" s="33"/>
      <c r="L44" s="33" t="s">
        <v>19</v>
      </c>
    </row>
    <row r="45" spans="1:12">
      <c r="A45" s="13">
        <f>'Main Meals'!B44</f>
        <v>3400</v>
      </c>
      <c r="B45" s="13">
        <f>'Main Meals'!C44</f>
        <v>3400</v>
      </c>
      <c r="C45" s="13" t="e">
        <f>'Main Meals'!#REF!</f>
        <v>#REF!</v>
      </c>
      <c r="D45" s="17" t="s">
        <v>114</v>
      </c>
      <c r="E45" s="33" t="s">
        <v>19</v>
      </c>
      <c r="F45" s="33" t="s">
        <v>19</v>
      </c>
      <c r="G45" s="33" t="s">
        <v>19</v>
      </c>
      <c r="H45" s="33" t="s">
        <v>19</v>
      </c>
      <c r="I45" s="33"/>
      <c r="J45" s="33" t="s">
        <v>19</v>
      </c>
      <c r="K45" s="33"/>
      <c r="L45" s="33" t="s">
        <v>19</v>
      </c>
    </row>
    <row r="46" spans="1:12">
      <c r="A46" s="13">
        <f>'Main Meals'!B45</f>
        <v>3500</v>
      </c>
      <c r="B46" s="18">
        <f>'Main Meals'!C45</f>
        <v>3500</v>
      </c>
      <c r="C46" s="18" t="e">
        <f>'Main Meals'!#REF!</f>
        <v>#REF!</v>
      </c>
      <c r="D46" s="21" t="s">
        <v>114</v>
      </c>
      <c r="E46" s="33" t="s">
        <v>19</v>
      </c>
      <c r="F46" s="33" t="s">
        <v>19</v>
      </c>
      <c r="G46" s="33" t="s">
        <v>19</v>
      </c>
      <c r="H46" s="44" t="s">
        <v>515</v>
      </c>
      <c r="I46" s="44">
        <v>7501</v>
      </c>
      <c r="J46" s="33" t="s">
        <v>515</v>
      </c>
      <c r="K46" s="33"/>
      <c r="L46" s="33" t="s">
        <v>515</v>
      </c>
    </row>
    <row r="47" spans="1:12">
      <c r="A47" s="13">
        <f>'Main Meals'!B46</f>
        <v>3600</v>
      </c>
      <c r="B47" s="19">
        <f>'Main Meals'!C46</f>
        <v>3600</v>
      </c>
      <c r="C47" s="19" t="e">
        <f>'Main Meals'!#REF!</f>
        <v>#REF!</v>
      </c>
      <c r="D47" s="20"/>
      <c r="E47" s="32"/>
      <c r="F47" s="32"/>
      <c r="G47" s="32"/>
      <c r="H47" s="32"/>
      <c r="I47" s="32"/>
      <c r="J47" s="32"/>
      <c r="K47" s="32"/>
      <c r="L47" s="32"/>
    </row>
    <row r="48" spans="1:12">
      <c r="A48" s="13">
        <f>'Main Meals'!B47</f>
        <v>3700</v>
      </c>
      <c r="B48" s="13">
        <f>'Main Meals'!C47</f>
        <v>3700</v>
      </c>
      <c r="C48" s="13" t="e">
        <f>'Main Meals'!#REF!</f>
        <v>#REF!</v>
      </c>
      <c r="D48" s="17" t="s">
        <v>27</v>
      </c>
      <c r="E48" s="33" t="s">
        <v>19</v>
      </c>
      <c r="F48" s="33" t="s">
        <v>19</v>
      </c>
      <c r="G48" s="33" t="s">
        <v>19</v>
      </c>
      <c r="H48" s="44" t="s">
        <v>515</v>
      </c>
      <c r="I48" s="44">
        <v>7701</v>
      </c>
      <c r="J48" s="33" t="s">
        <v>515</v>
      </c>
      <c r="K48" s="33"/>
      <c r="L48" s="33" t="s">
        <v>515</v>
      </c>
    </row>
    <row r="49" spans="1:12">
      <c r="A49" s="13">
        <f>'Main Meals'!B48</f>
        <v>3800</v>
      </c>
      <c r="B49" s="13">
        <f>'Main Meals'!C48</f>
        <v>3800</v>
      </c>
      <c r="C49" s="13" t="e">
        <f>'Main Meals'!#REF!</f>
        <v>#REF!</v>
      </c>
      <c r="D49" s="17" t="s">
        <v>27</v>
      </c>
      <c r="E49" s="33" t="s">
        <v>19</v>
      </c>
      <c r="F49" s="33" t="s">
        <v>19</v>
      </c>
      <c r="G49" s="33" t="s">
        <v>19</v>
      </c>
      <c r="H49" s="44" t="s">
        <v>515</v>
      </c>
      <c r="I49" s="44">
        <v>7801</v>
      </c>
      <c r="J49" s="33" t="s">
        <v>515</v>
      </c>
      <c r="K49" s="33"/>
      <c r="L49" s="33" t="s">
        <v>515</v>
      </c>
    </row>
    <row r="50" spans="1:12">
      <c r="A50" s="13">
        <f>'Main Meals'!B49</f>
        <v>3900</v>
      </c>
      <c r="B50" s="19">
        <f>'Main Meals'!C49</f>
        <v>3900</v>
      </c>
      <c r="C50" s="19" t="e">
        <f>'Main Meals'!#REF!</f>
        <v>#REF!</v>
      </c>
      <c r="D50" s="20"/>
      <c r="E50" s="32"/>
      <c r="F50" s="32"/>
      <c r="G50" s="32"/>
      <c r="H50" s="32"/>
      <c r="I50" s="32"/>
      <c r="J50" s="32"/>
      <c r="K50" s="32"/>
      <c r="L50" s="32"/>
    </row>
    <row r="51" spans="1:12">
      <c r="A51" s="13">
        <f>'Main Meals'!B50</f>
        <v>4000</v>
      </c>
      <c r="B51" s="18">
        <f>'Main Meals'!C50</f>
        <v>4000</v>
      </c>
      <c r="C51" s="18" t="e">
        <f>'Main Meals'!#REF!</f>
        <v>#REF!</v>
      </c>
      <c r="D51" s="21" t="s">
        <v>114</v>
      </c>
      <c r="E51" s="33" t="s">
        <v>19</v>
      </c>
      <c r="F51" s="33" t="s">
        <v>19</v>
      </c>
      <c r="G51" s="33" t="s">
        <v>19</v>
      </c>
      <c r="H51" s="44" t="s">
        <v>515</v>
      </c>
      <c r="I51" s="44">
        <v>7901</v>
      </c>
      <c r="J51" s="33" t="s">
        <v>515</v>
      </c>
      <c r="K51" s="33"/>
      <c r="L51" s="33" t="s">
        <v>515</v>
      </c>
    </row>
    <row r="52" spans="1:12">
      <c r="A52" s="13">
        <f>'Main Meals'!B51</f>
        <v>4100</v>
      </c>
      <c r="B52" s="13">
        <f>'Main Meals'!C51</f>
        <v>4101</v>
      </c>
      <c r="C52" s="13" t="e">
        <f>'Main Meals'!#REF!</f>
        <v>#REF!</v>
      </c>
      <c r="D52" s="17" t="s">
        <v>114</v>
      </c>
      <c r="E52" s="33" t="s">
        <v>19</v>
      </c>
      <c r="F52" s="33" t="s">
        <v>19</v>
      </c>
      <c r="G52" s="33" t="s">
        <v>19</v>
      </c>
      <c r="H52" s="33" t="s">
        <v>19</v>
      </c>
      <c r="I52" s="33"/>
      <c r="J52" s="33" t="s">
        <v>19</v>
      </c>
      <c r="K52" s="33"/>
      <c r="L52" s="33" t="s">
        <v>19</v>
      </c>
    </row>
    <row r="53" spans="1:12">
      <c r="A53" s="13">
        <f>'Main Meals'!B52</f>
        <v>4100</v>
      </c>
      <c r="B53" s="13">
        <f>'Main Meals'!C52</f>
        <v>4102</v>
      </c>
      <c r="C53" s="13" t="e">
        <f>'Main Meals'!#REF!</f>
        <v>#REF!</v>
      </c>
      <c r="D53" s="17" t="s">
        <v>114</v>
      </c>
      <c r="E53" s="33" t="s">
        <v>19</v>
      </c>
      <c r="F53" s="33" t="s">
        <v>19</v>
      </c>
      <c r="G53" s="33" t="s">
        <v>19</v>
      </c>
      <c r="H53" s="33" t="s">
        <v>19</v>
      </c>
      <c r="I53" s="33"/>
      <c r="J53" s="33" t="s">
        <v>19</v>
      </c>
      <c r="K53" s="33"/>
      <c r="L53" s="33" t="s">
        <v>19</v>
      </c>
    </row>
    <row r="54" spans="1:12">
      <c r="A54" s="13">
        <f>'Main Meals'!B53</f>
        <v>4100</v>
      </c>
      <c r="B54" s="13">
        <f>'Main Meals'!C53</f>
        <v>4103</v>
      </c>
      <c r="C54" s="13" t="e">
        <f>'Main Meals'!#REF!</f>
        <v>#REF!</v>
      </c>
      <c r="D54" s="17" t="s">
        <v>114</v>
      </c>
      <c r="E54" s="33" t="s">
        <v>19</v>
      </c>
      <c r="F54" s="33" t="s">
        <v>19</v>
      </c>
      <c r="G54" s="33" t="s">
        <v>19</v>
      </c>
      <c r="H54" s="33" t="s">
        <v>19</v>
      </c>
      <c r="I54" s="33"/>
      <c r="J54" s="33" t="s">
        <v>19</v>
      </c>
      <c r="K54" s="33"/>
      <c r="L54" s="33" t="s">
        <v>19</v>
      </c>
    </row>
    <row r="55" spans="1:12">
      <c r="A55" s="13">
        <f>'Main Meals'!B54</f>
        <v>4100</v>
      </c>
      <c r="B55" s="13">
        <f>'Main Meals'!C54</f>
        <v>4104</v>
      </c>
      <c r="C55" s="13" t="e">
        <f>'Main Meals'!#REF!</f>
        <v>#REF!</v>
      </c>
      <c r="D55" s="17" t="s">
        <v>114</v>
      </c>
      <c r="E55" s="33" t="s">
        <v>19</v>
      </c>
      <c r="F55" s="33" t="s">
        <v>19</v>
      </c>
      <c r="G55" s="33" t="s">
        <v>19</v>
      </c>
      <c r="H55" s="33" t="s">
        <v>19</v>
      </c>
      <c r="I55" s="33"/>
      <c r="J55" s="33" t="s">
        <v>19</v>
      </c>
      <c r="K55" s="33"/>
      <c r="L55" s="33" t="s">
        <v>19</v>
      </c>
    </row>
    <row r="56" spans="1:12">
      <c r="A56" s="13">
        <f>'Main Meals'!B55</f>
        <v>4200</v>
      </c>
      <c r="B56" s="13">
        <f>'Main Meals'!C55</f>
        <v>4200</v>
      </c>
      <c r="C56" s="13" t="e">
        <f>'Main Meals'!#REF!</f>
        <v>#REF!</v>
      </c>
      <c r="D56" s="17" t="s">
        <v>114</v>
      </c>
      <c r="E56" s="33" t="s">
        <v>515</v>
      </c>
      <c r="F56" s="33" t="s">
        <v>515</v>
      </c>
      <c r="G56" s="33" t="s">
        <v>515</v>
      </c>
      <c r="H56" s="33" t="s">
        <v>515</v>
      </c>
      <c r="I56" s="33"/>
      <c r="J56" s="33" t="s">
        <v>515</v>
      </c>
      <c r="K56" s="33"/>
      <c r="L56" s="33" t="s">
        <v>515</v>
      </c>
    </row>
    <row r="57" spans="1:12">
      <c r="A57" s="13">
        <f>'Main Meals'!B56</f>
        <v>4300</v>
      </c>
      <c r="B57" s="19">
        <f>'Main Meals'!C56</f>
        <v>4300</v>
      </c>
      <c r="C57" s="19" t="e">
        <f>'Main Meals'!#REF!</f>
        <v>#REF!</v>
      </c>
      <c r="D57" s="20" t="s">
        <v>114</v>
      </c>
      <c r="E57" s="32" t="s">
        <v>515</v>
      </c>
      <c r="F57" s="32" t="s">
        <v>515</v>
      </c>
      <c r="G57" s="32" t="s">
        <v>515</v>
      </c>
      <c r="H57" s="32" t="s">
        <v>515</v>
      </c>
      <c r="I57" s="32"/>
      <c r="J57" s="32" t="s">
        <v>515</v>
      </c>
      <c r="K57" s="32"/>
      <c r="L57" s="32" t="s">
        <v>515</v>
      </c>
    </row>
    <row r="58" spans="1:12">
      <c r="A58" s="13">
        <f>'Main Meals'!B57</f>
        <v>4400</v>
      </c>
      <c r="B58" s="13">
        <f>'Main Meals'!C57</f>
        <v>4401</v>
      </c>
      <c r="C58" s="13" t="e">
        <f>'Main Meals'!#REF!</f>
        <v>#REF!</v>
      </c>
      <c r="D58" s="17" t="s">
        <v>114</v>
      </c>
      <c r="E58" s="33" t="s">
        <v>19</v>
      </c>
      <c r="F58" s="33" t="s">
        <v>19</v>
      </c>
      <c r="G58" s="33" t="s">
        <v>515</v>
      </c>
      <c r="H58" s="44" t="s">
        <v>515</v>
      </c>
      <c r="I58" s="44">
        <v>1801</v>
      </c>
      <c r="J58" s="33" t="s">
        <v>515</v>
      </c>
      <c r="K58" s="33"/>
      <c r="L58" s="33" t="s">
        <v>515</v>
      </c>
    </row>
    <row r="59" spans="1:12">
      <c r="A59" s="13">
        <f>'Main Meals'!B58</f>
        <v>4400</v>
      </c>
      <c r="B59" s="13">
        <f>'Main Meals'!C58</f>
        <v>4402</v>
      </c>
      <c r="C59" s="13" t="e">
        <f>'Main Meals'!#REF!</f>
        <v>#REF!</v>
      </c>
      <c r="D59" s="17" t="s">
        <v>114</v>
      </c>
      <c r="E59" s="33" t="s">
        <v>19</v>
      </c>
      <c r="F59" s="33" t="s">
        <v>19</v>
      </c>
      <c r="G59" s="33" t="s">
        <v>515</v>
      </c>
      <c r="H59" s="44" t="s">
        <v>515</v>
      </c>
      <c r="I59" s="44">
        <v>1803</v>
      </c>
      <c r="J59" s="33" t="s">
        <v>515</v>
      </c>
      <c r="K59" s="33"/>
      <c r="L59" s="33" t="s">
        <v>515</v>
      </c>
    </row>
    <row r="60" spans="1:12">
      <c r="A60" s="13">
        <f>'Main Meals'!B59</f>
        <v>4400</v>
      </c>
      <c r="B60" s="13">
        <f>'Main Meals'!C59</f>
        <v>4403</v>
      </c>
      <c r="C60" s="13" t="e">
        <f>'Main Meals'!#REF!</f>
        <v>#REF!</v>
      </c>
      <c r="D60" s="17" t="s">
        <v>114</v>
      </c>
      <c r="E60" s="33" t="s">
        <v>19</v>
      </c>
      <c r="F60" s="33" t="s">
        <v>19</v>
      </c>
      <c r="G60" s="33" t="s">
        <v>515</v>
      </c>
      <c r="H60" s="44" t="s">
        <v>515</v>
      </c>
      <c r="I60" s="44">
        <v>1804</v>
      </c>
      <c r="J60" s="33" t="s">
        <v>515</v>
      </c>
      <c r="K60" s="33"/>
      <c r="L60" s="33" t="s">
        <v>515</v>
      </c>
    </row>
    <row r="61" spans="1:12">
      <c r="A61" s="13">
        <f>'Main Meals'!B60</f>
        <v>4500</v>
      </c>
      <c r="B61" s="13">
        <f>'Main Meals'!C60</f>
        <v>4501</v>
      </c>
      <c r="C61" s="13" t="e">
        <f>'Main Meals'!#REF!</f>
        <v>#REF!</v>
      </c>
      <c r="D61" s="17" t="s">
        <v>114</v>
      </c>
      <c r="E61" s="33" t="s">
        <v>19</v>
      </c>
      <c r="F61" s="33" t="s">
        <v>19</v>
      </c>
      <c r="G61" s="33" t="s">
        <v>19</v>
      </c>
      <c r="H61" s="44" t="s">
        <v>515</v>
      </c>
      <c r="I61" s="44">
        <v>3100</v>
      </c>
      <c r="J61" s="33" t="s">
        <v>515</v>
      </c>
      <c r="K61" s="33"/>
      <c r="L61" s="33" t="s">
        <v>515</v>
      </c>
    </row>
    <row r="62" spans="1:12">
      <c r="A62" s="13">
        <f>'Main Meals'!B61</f>
        <v>4500</v>
      </c>
      <c r="B62" s="13">
        <f>'Main Meals'!C61</f>
        <v>4502</v>
      </c>
      <c r="C62" s="13" t="e">
        <f>'Main Meals'!#REF!</f>
        <v>#REF!</v>
      </c>
      <c r="D62" s="17" t="s">
        <v>114</v>
      </c>
      <c r="E62" s="33" t="s">
        <v>19</v>
      </c>
      <c r="F62" s="33" t="s">
        <v>19</v>
      </c>
      <c r="G62" s="33" t="s">
        <v>19</v>
      </c>
      <c r="H62" s="44" t="s">
        <v>515</v>
      </c>
      <c r="I62" s="44">
        <v>3100</v>
      </c>
      <c r="J62" s="33" t="s">
        <v>515</v>
      </c>
      <c r="K62" s="33"/>
      <c r="L62" s="33" t="s">
        <v>515</v>
      </c>
    </row>
    <row r="63" spans="1:12">
      <c r="A63" s="13">
        <f>'Main Meals'!B62</f>
        <v>4600</v>
      </c>
      <c r="B63" s="13">
        <f>'Main Meals'!C62</f>
        <v>4601</v>
      </c>
      <c r="C63" s="13" t="e">
        <f>'Main Meals'!#REF!</f>
        <v>#REF!</v>
      </c>
      <c r="D63" s="17" t="s">
        <v>114</v>
      </c>
      <c r="E63" s="33" t="s">
        <v>515</v>
      </c>
      <c r="F63" s="33" t="s">
        <v>515</v>
      </c>
      <c r="G63" s="33" t="s">
        <v>515</v>
      </c>
      <c r="H63" s="33" t="s">
        <v>515</v>
      </c>
      <c r="I63" s="33"/>
      <c r="J63" s="33" t="s">
        <v>515</v>
      </c>
      <c r="K63" s="33"/>
      <c r="L63" s="33" t="s">
        <v>515</v>
      </c>
    </row>
    <row r="64" spans="1:12">
      <c r="A64" s="13">
        <f>'Main Meals'!B63</f>
        <v>4600</v>
      </c>
      <c r="B64" s="13">
        <f>'Main Meals'!C63</f>
        <v>4602</v>
      </c>
      <c r="C64" s="13" t="e">
        <f>'Main Meals'!#REF!</f>
        <v>#REF!</v>
      </c>
      <c r="D64" s="17" t="s">
        <v>114</v>
      </c>
      <c r="E64" s="33" t="s">
        <v>515</v>
      </c>
      <c r="F64" s="33" t="s">
        <v>515</v>
      </c>
      <c r="G64" s="33" t="s">
        <v>515</v>
      </c>
      <c r="H64" s="33" t="s">
        <v>515</v>
      </c>
      <c r="I64" s="33"/>
      <c r="J64" s="33" t="s">
        <v>515</v>
      </c>
      <c r="K64" s="33"/>
      <c r="L64" s="33" t="s">
        <v>515</v>
      </c>
    </row>
    <row r="65" spans="1:12">
      <c r="A65" s="13">
        <f>'Main Meals'!B64</f>
        <v>4600</v>
      </c>
      <c r="B65" s="13">
        <f>'Main Meals'!C64</f>
        <v>4603</v>
      </c>
      <c r="C65" s="13" t="e">
        <f>'Main Meals'!#REF!</f>
        <v>#REF!</v>
      </c>
      <c r="D65" s="17" t="s">
        <v>114</v>
      </c>
      <c r="E65" s="33" t="s">
        <v>515</v>
      </c>
      <c r="F65" s="33" t="s">
        <v>515</v>
      </c>
      <c r="G65" s="33" t="s">
        <v>515</v>
      </c>
      <c r="H65" s="33" t="s">
        <v>515</v>
      </c>
      <c r="I65" s="33"/>
      <c r="J65" s="33" t="s">
        <v>515</v>
      </c>
      <c r="K65" s="33"/>
      <c r="L65" s="33" t="s">
        <v>515</v>
      </c>
    </row>
    <row r="66" spans="1:12">
      <c r="A66" s="13">
        <f>'Main Meals'!B65</f>
        <v>4700</v>
      </c>
      <c r="B66" s="25">
        <f>'Main Meals'!C65</f>
        <v>4701</v>
      </c>
      <c r="C66" s="25" t="e">
        <f>'Main Meals'!#REF!</f>
        <v>#REF!</v>
      </c>
      <c r="D66" s="26" t="s">
        <v>114</v>
      </c>
      <c r="E66" s="34" t="s">
        <v>19</v>
      </c>
      <c r="F66" s="34" t="s">
        <v>19</v>
      </c>
      <c r="G66" s="34" t="s">
        <v>19</v>
      </c>
      <c r="H66" s="34" t="s">
        <v>19</v>
      </c>
      <c r="I66" s="34"/>
      <c r="J66" s="34" t="s">
        <v>19</v>
      </c>
      <c r="K66" s="34"/>
      <c r="L66" s="34" t="s">
        <v>19</v>
      </c>
    </row>
    <row r="67" spans="1:12">
      <c r="A67" s="13">
        <f>'Main Meals'!B66</f>
        <v>4700</v>
      </c>
      <c r="B67" s="25">
        <f>'Main Meals'!C66</f>
        <v>4702</v>
      </c>
      <c r="C67" s="25" t="e">
        <f>'Main Meals'!#REF!</f>
        <v>#REF!</v>
      </c>
      <c r="D67" s="26" t="s">
        <v>114</v>
      </c>
      <c r="E67" s="34" t="s">
        <v>19</v>
      </c>
      <c r="F67" s="34" t="s">
        <v>19</v>
      </c>
      <c r="G67" s="34" t="s">
        <v>19</v>
      </c>
      <c r="H67" s="34" t="s">
        <v>19</v>
      </c>
      <c r="I67" s="34"/>
      <c r="J67" s="34" t="s">
        <v>19</v>
      </c>
      <c r="K67" s="34"/>
      <c r="L67" s="34" t="s">
        <v>19</v>
      </c>
    </row>
    <row r="68" spans="1:12">
      <c r="A68" s="13">
        <f>'Main Meals'!B67</f>
        <v>4800</v>
      </c>
      <c r="B68" s="25">
        <f>'Main Meals'!C67</f>
        <v>4800</v>
      </c>
      <c r="C68" s="25" t="e">
        <f>'Main Meals'!#REF!</f>
        <v>#REF!</v>
      </c>
      <c r="D68" s="26" t="s">
        <v>114</v>
      </c>
      <c r="E68" s="34" t="s">
        <v>19</v>
      </c>
      <c r="F68" s="34" t="s">
        <v>19</v>
      </c>
      <c r="G68" s="34" t="s">
        <v>19</v>
      </c>
      <c r="H68" s="34" t="s">
        <v>19</v>
      </c>
      <c r="I68" s="34"/>
      <c r="J68" s="34" t="s">
        <v>19</v>
      </c>
      <c r="K68" s="34"/>
      <c r="L68" s="34" t="s">
        <v>19</v>
      </c>
    </row>
    <row r="69" spans="1:12">
      <c r="A69" s="13">
        <f>'Main Meals'!B68</f>
        <v>4900</v>
      </c>
      <c r="B69" s="25">
        <f>'Main Meals'!C68</f>
        <v>4900</v>
      </c>
      <c r="C69" s="25" t="e">
        <f>'Main Meals'!#REF!</f>
        <v>#REF!</v>
      </c>
      <c r="D69" s="26" t="s">
        <v>114</v>
      </c>
      <c r="E69" s="34" t="s">
        <v>19</v>
      </c>
      <c r="F69" s="34" t="s">
        <v>19</v>
      </c>
      <c r="G69" s="34" t="s">
        <v>515</v>
      </c>
      <c r="H69" s="34" t="s">
        <v>515</v>
      </c>
      <c r="I69" s="34"/>
      <c r="J69" s="34" t="s">
        <v>515</v>
      </c>
      <c r="K69" s="34"/>
      <c r="L69" s="34" t="s">
        <v>515</v>
      </c>
    </row>
    <row r="70" spans="1:12">
      <c r="A70" s="13">
        <f>'Main Meals'!B69</f>
        <v>5000</v>
      </c>
      <c r="B70" s="35">
        <f>'Main Meals'!C69</f>
        <v>5001</v>
      </c>
      <c r="C70" s="35" t="e">
        <f>'Main Meals'!#REF!</f>
        <v>#REF!</v>
      </c>
      <c r="D70" s="36" t="s">
        <v>114</v>
      </c>
      <c r="E70" s="37" t="s">
        <v>19</v>
      </c>
      <c r="F70" s="37" t="s">
        <v>19</v>
      </c>
      <c r="G70" s="37" t="s">
        <v>19</v>
      </c>
      <c r="H70" s="37" t="s">
        <v>19</v>
      </c>
      <c r="I70" s="37"/>
      <c r="J70" s="37" t="s">
        <v>19</v>
      </c>
      <c r="K70" s="37"/>
      <c r="L70" s="37" t="s">
        <v>19</v>
      </c>
    </row>
    <row r="71" spans="1:12">
      <c r="A71" s="13">
        <f>'Main Meals'!B71</f>
        <v>5100</v>
      </c>
      <c r="B71" s="35">
        <f>'Main Meals'!C71</f>
        <v>5101</v>
      </c>
      <c r="C71" s="35" t="e">
        <f>'Main Meals'!#REF!</f>
        <v>#REF!</v>
      </c>
      <c r="D71" s="36" t="s">
        <v>114</v>
      </c>
      <c r="E71" s="37" t="s">
        <v>19</v>
      </c>
      <c r="F71" s="37" t="s">
        <v>19</v>
      </c>
      <c r="G71" s="37" t="s">
        <v>19</v>
      </c>
      <c r="H71" s="37" t="s">
        <v>19</v>
      </c>
      <c r="I71" s="37"/>
      <c r="J71" s="37" t="s">
        <v>19</v>
      </c>
      <c r="K71" s="37"/>
      <c r="L71" s="37" t="s">
        <v>19</v>
      </c>
    </row>
    <row r="72" spans="1:12">
      <c r="A72" s="13">
        <f>'Main Meals'!B72</f>
        <v>5100</v>
      </c>
      <c r="B72" s="35">
        <f>'Main Meals'!C72</f>
        <v>5102</v>
      </c>
      <c r="C72" s="35" t="e">
        <f>'Main Meals'!#REF!</f>
        <v>#REF!</v>
      </c>
      <c r="D72" s="36" t="s">
        <v>114</v>
      </c>
      <c r="E72" s="37" t="s">
        <v>19</v>
      </c>
      <c r="F72" s="37" t="s">
        <v>19</v>
      </c>
      <c r="G72" s="37" t="s">
        <v>19</v>
      </c>
      <c r="H72" s="37" t="s">
        <v>19</v>
      </c>
      <c r="I72" s="37"/>
      <c r="J72" s="37" t="s">
        <v>19</v>
      </c>
      <c r="K72" s="37"/>
      <c r="L72" s="37" t="s">
        <v>19</v>
      </c>
    </row>
    <row r="73" spans="1:12">
      <c r="B73" s="38"/>
      <c r="C73" s="38" t="s">
        <v>517</v>
      </c>
      <c r="D73" s="39" t="s">
        <v>27</v>
      </c>
      <c r="E73" s="40" t="s">
        <v>515</v>
      </c>
      <c r="F73" s="40" t="s">
        <v>515</v>
      </c>
      <c r="G73" s="40" t="s">
        <v>515</v>
      </c>
      <c r="H73" s="40" t="s">
        <v>515</v>
      </c>
      <c r="I73" s="40"/>
      <c r="J73" s="40" t="s">
        <v>515</v>
      </c>
      <c r="K73" s="40"/>
      <c r="L73" s="40" t="s">
        <v>515</v>
      </c>
    </row>
    <row r="74" spans="1:12">
      <c r="C74" s="13" t="s">
        <v>518</v>
      </c>
      <c r="D74" s="22" t="s">
        <v>27</v>
      </c>
      <c r="E74" s="33" t="s">
        <v>19</v>
      </c>
      <c r="F74" s="33" t="s">
        <v>19</v>
      </c>
      <c r="G74" s="33" t="s">
        <v>19</v>
      </c>
      <c r="H74" s="33" t="s">
        <v>19</v>
      </c>
      <c r="I74" s="33"/>
      <c r="J74" s="33" t="s">
        <v>515</v>
      </c>
      <c r="K74" s="33"/>
      <c r="L74" s="33" t="s">
        <v>515</v>
      </c>
    </row>
    <row r="75" spans="1:12">
      <c r="B75" s="35"/>
      <c r="C75" s="35" t="s">
        <v>519</v>
      </c>
      <c r="D75" s="43" t="s">
        <v>27</v>
      </c>
      <c r="E75" s="43" t="s">
        <v>19</v>
      </c>
      <c r="F75" s="43" t="s">
        <v>19</v>
      </c>
      <c r="G75" s="43" t="s">
        <v>19</v>
      </c>
      <c r="H75" s="43" t="s">
        <v>19</v>
      </c>
      <c r="I75" s="43"/>
      <c r="J75" s="43" t="s">
        <v>19</v>
      </c>
      <c r="K75" s="43"/>
      <c r="L75" s="43" t="s">
        <v>19</v>
      </c>
    </row>
    <row r="76" spans="1:12" ht="19.95" customHeight="1">
      <c r="B76" s="35"/>
      <c r="C76" s="35" t="s">
        <v>520</v>
      </c>
      <c r="D76" s="43" t="s">
        <v>27</v>
      </c>
      <c r="E76" s="43" t="s">
        <v>19</v>
      </c>
      <c r="F76" s="43" t="s">
        <v>19</v>
      </c>
      <c r="G76" s="43" t="s">
        <v>19</v>
      </c>
      <c r="H76" s="43" t="s">
        <v>19</v>
      </c>
      <c r="I76" s="43"/>
      <c r="J76" s="43" t="s">
        <v>19</v>
      </c>
      <c r="K76" s="43"/>
      <c r="L76" s="43" t="s">
        <v>19</v>
      </c>
    </row>
    <row r="77" spans="1:12">
      <c r="B77" s="19"/>
      <c r="C77" s="19" t="s">
        <v>521</v>
      </c>
      <c r="D77" s="23" t="s">
        <v>27</v>
      </c>
      <c r="E77" s="32" t="s">
        <v>515</v>
      </c>
      <c r="F77" s="32" t="s">
        <v>515</v>
      </c>
      <c r="G77" s="32" t="s">
        <v>515</v>
      </c>
      <c r="H77" s="32" t="s">
        <v>515</v>
      </c>
      <c r="I77" s="32"/>
      <c r="J77" s="32" t="s">
        <v>515</v>
      </c>
      <c r="K77" s="32"/>
      <c r="L77" s="32" t="s">
        <v>515</v>
      </c>
    </row>
    <row r="78" spans="1:12">
      <c r="B78" s="47"/>
      <c r="C78" s="48" t="s">
        <v>522</v>
      </c>
      <c r="D78" s="49" t="s">
        <v>515</v>
      </c>
      <c r="E78" s="49" t="s">
        <v>515</v>
      </c>
      <c r="F78" s="49" t="s">
        <v>515</v>
      </c>
      <c r="G78" s="40" t="s">
        <v>515</v>
      </c>
      <c r="H78" s="40" t="s">
        <v>515</v>
      </c>
      <c r="I78" s="49"/>
      <c r="J78" s="49" t="s">
        <v>515</v>
      </c>
      <c r="K78" s="49"/>
      <c r="L78" s="40" t="s">
        <v>515</v>
      </c>
    </row>
    <row r="79" spans="1:12">
      <c r="B79" s="70">
        <v>5301</v>
      </c>
      <c r="C79" s="71" t="s">
        <v>166</v>
      </c>
      <c r="D79" s="55"/>
      <c r="E79" s="52" t="s">
        <v>19</v>
      </c>
      <c r="F79" s="52" t="s">
        <v>19</v>
      </c>
      <c r="G79" s="33" t="s">
        <v>19</v>
      </c>
      <c r="H79" s="33" t="s">
        <v>19</v>
      </c>
      <c r="I79" s="52"/>
      <c r="J79" s="52" t="s">
        <v>515</v>
      </c>
      <c r="K79" s="52"/>
      <c r="L79" s="33" t="s">
        <v>515</v>
      </c>
    </row>
    <row r="80" spans="1:12">
      <c r="B80" s="70">
        <v>5302</v>
      </c>
      <c r="C80" s="71" t="s">
        <v>169</v>
      </c>
      <c r="D80" s="52" t="s">
        <v>19</v>
      </c>
      <c r="E80" s="52" t="s">
        <v>19</v>
      </c>
      <c r="F80" s="52" t="s">
        <v>19</v>
      </c>
      <c r="G80" s="33" t="s">
        <v>19</v>
      </c>
      <c r="H80" s="33" t="s">
        <v>19</v>
      </c>
      <c r="I80" s="52"/>
      <c r="J80" s="52" t="s">
        <v>515</v>
      </c>
      <c r="K80" s="52"/>
      <c r="L80" s="33" t="s">
        <v>515</v>
      </c>
    </row>
    <row r="81" spans="2:12">
      <c r="B81" s="53"/>
      <c r="C81" s="54" t="s">
        <v>249</v>
      </c>
      <c r="D81" s="55" t="s">
        <v>515</v>
      </c>
      <c r="E81" s="55" t="s">
        <v>515</v>
      </c>
      <c r="F81" s="55" t="s">
        <v>515</v>
      </c>
      <c r="G81" s="40" t="s">
        <v>515</v>
      </c>
      <c r="H81" s="40" t="s">
        <v>515</v>
      </c>
      <c r="I81" s="55"/>
      <c r="J81" s="55" t="s">
        <v>515</v>
      </c>
      <c r="K81" s="55"/>
      <c r="L81" s="40" t="s">
        <v>515</v>
      </c>
    </row>
    <row r="82" spans="2:12">
      <c r="B82" s="53"/>
      <c r="C82" s="54" t="s">
        <v>523</v>
      </c>
      <c r="D82" s="55" t="s">
        <v>515</v>
      </c>
      <c r="E82" s="55" t="s">
        <v>515</v>
      </c>
      <c r="F82" s="55" t="s">
        <v>515</v>
      </c>
      <c r="G82" s="40" t="s">
        <v>515</v>
      </c>
      <c r="H82" s="40" t="s">
        <v>515</v>
      </c>
      <c r="I82" s="55"/>
      <c r="J82" s="55" t="s">
        <v>515</v>
      </c>
      <c r="K82" s="55"/>
      <c r="L82" s="40" t="s">
        <v>515</v>
      </c>
    </row>
    <row r="83" spans="2:12">
      <c r="B83" s="53"/>
      <c r="C83" s="54" t="s">
        <v>524</v>
      </c>
      <c r="D83" s="56" t="s">
        <v>515</v>
      </c>
      <c r="E83" s="56" t="s">
        <v>515</v>
      </c>
      <c r="F83" s="56" t="s">
        <v>515</v>
      </c>
      <c r="G83" s="39" t="s">
        <v>515</v>
      </c>
      <c r="H83" s="39" t="s">
        <v>515</v>
      </c>
      <c r="I83" s="56"/>
      <c r="J83" s="56" t="s">
        <v>515</v>
      </c>
      <c r="K83" s="56"/>
      <c r="L83" s="39" t="s">
        <v>515</v>
      </c>
    </row>
    <row r="84" spans="2:12">
      <c r="B84" s="53"/>
      <c r="C84" s="54" t="s">
        <v>525</v>
      </c>
      <c r="D84" s="56" t="s">
        <v>515</v>
      </c>
      <c r="E84" s="56" t="s">
        <v>515</v>
      </c>
      <c r="F84" s="56" t="s">
        <v>515</v>
      </c>
      <c r="G84" s="39" t="s">
        <v>515</v>
      </c>
      <c r="H84" s="39" t="s">
        <v>515</v>
      </c>
      <c r="I84" s="56"/>
      <c r="J84" s="56" t="s">
        <v>515</v>
      </c>
      <c r="K84" s="56"/>
      <c r="L84" s="39" t="s">
        <v>515</v>
      </c>
    </row>
    <row r="85" spans="2:12">
      <c r="B85" s="53"/>
      <c r="C85" s="54" t="s">
        <v>526</v>
      </c>
      <c r="D85" s="56" t="s">
        <v>515</v>
      </c>
      <c r="E85" s="56" t="s">
        <v>515</v>
      </c>
      <c r="F85" s="56" t="s">
        <v>515</v>
      </c>
      <c r="G85" s="39" t="s">
        <v>515</v>
      </c>
      <c r="H85" s="39" t="s">
        <v>515</v>
      </c>
      <c r="I85" s="56"/>
      <c r="J85" s="56" t="s">
        <v>515</v>
      </c>
      <c r="K85" s="56"/>
      <c r="L85" s="39" t="s">
        <v>515</v>
      </c>
    </row>
    <row r="86" spans="2:12">
      <c r="B86" s="50"/>
      <c r="C86" s="51" t="s">
        <v>190</v>
      </c>
      <c r="D86" s="57" t="s">
        <v>515</v>
      </c>
      <c r="E86" s="57" t="s">
        <v>515</v>
      </c>
      <c r="F86" s="57" t="s">
        <v>19</v>
      </c>
      <c r="G86" s="22" t="s">
        <v>19</v>
      </c>
      <c r="H86" s="22" t="s">
        <v>19</v>
      </c>
      <c r="I86" s="57"/>
      <c r="J86" s="57" t="s">
        <v>19</v>
      </c>
      <c r="K86" s="57"/>
      <c r="L86" s="22" t="s">
        <v>19</v>
      </c>
    </row>
    <row r="87" spans="2:12">
      <c r="B87" s="53"/>
      <c r="C87" s="54" t="s">
        <v>527</v>
      </c>
      <c r="D87" s="56" t="s">
        <v>515</v>
      </c>
      <c r="E87" s="56" t="s">
        <v>515</v>
      </c>
      <c r="F87" s="56" t="s">
        <v>515</v>
      </c>
      <c r="G87" s="39" t="s">
        <v>515</v>
      </c>
      <c r="H87" s="39" t="s">
        <v>515</v>
      </c>
      <c r="I87" s="56"/>
      <c r="J87" s="56" t="s">
        <v>19</v>
      </c>
      <c r="K87" s="56"/>
      <c r="L87" s="39" t="s">
        <v>19</v>
      </c>
    </row>
    <row r="88" spans="2:12">
      <c r="B88" s="53"/>
      <c r="C88" s="54" t="s">
        <v>528</v>
      </c>
      <c r="D88" s="56" t="s">
        <v>515</v>
      </c>
      <c r="E88" s="56" t="s">
        <v>515</v>
      </c>
      <c r="F88" s="56" t="s">
        <v>515</v>
      </c>
      <c r="G88" s="39" t="s">
        <v>515</v>
      </c>
      <c r="H88" s="39" t="s">
        <v>515</v>
      </c>
      <c r="I88" s="56"/>
      <c r="J88" s="56" t="s">
        <v>19</v>
      </c>
      <c r="K88" s="56"/>
      <c r="L88" s="39" t="s">
        <v>19</v>
      </c>
    </row>
    <row r="89" spans="2:12">
      <c r="B89" s="53"/>
      <c r="C89" s="54" t="s">
        <v>529</v>
      </c>
      <c r="D89" s="56" t="s">
        <v>515</v>
      </c>
      <c r="E89" s="56" t="s">
        <v>515</v>
      </c>
      <c r="F89" s="56" t="s">
        <v>515</v>
      </c>
      <c r="G89" s="39" t="s">
        <v>515</v>
      </c>
      <c r="H89" s="39" t="s">
        <v>515</v>
      </c>
      <c r="I89" s="56"/>
      <c r="J89" s="56" t="s">
        <v>515</v>
      </c>
      <c r="K89" s="56"/>
      <c r="L89" s="39" t="s">
        <v>515</v>
      </c>
    </row>
    <row r="90" spans="2:12">
      <c r="B90" s="50"/>
      <c r="C90" s="51" t="s">
        <v>530</v>
      </c>
      <c r="D90" s="57" t="s">
        <v>515</v>
      </c>
      <c r="E90" s="57" t="s">
        <v>515</v>
      </c>
      <c r="F90" s="57" t="s">
        <v>515</v>
      </c>
      <c r="G90" s="22" t="s">
        <v>515</v>
      </c>
      <c r="H90" s="22" t="s">
        <v>19</v>
      </c>
      <c r="I90" s="57"/>
      <c r="J90" s="57" t="s">
        <v>19</v>
      </c>
      <c r="K90" s="57"/>
      <c r="L90" s="22" t="s">
        <v>19</v>
      </c>
    </row>
    <row r="91" spans="2:12">
      <c r="B91" s="53"/>
      <c r="C91" s="54" t="s">
        <v>531</v>
      </c>
      <c r="D91" s="56" t="s">
        <v>515</v>
      </c>
      <c r="E91" s="56" t="s">
        <v>515</v>
      </c>
      <c r="F91" s="56" t="s">
        <v>515</v>
      </c>
      <c r="G91" s="39" t="s">
        <v>515</v>
      </c>
      <c r="H91" s="39" t="s">
        <v>515</v>
      </c>
      <c r="I91" s="56"/>
      <c r="J91" s="56" t="s">
        <v>19</v>
      </c>
      <c r="K91" s="56"/>
      <c r="L91" s="39" t="s">
        <v>19</v>
      </c>
    </row>
    <row r="92" spans="2:12">
      <c r="B92" s="53"/>
      <c r="C92" s="54" t="s">
        <v>253</v>
      </c>
      <c r="D92" s="56" t="s">
        <v>515</v>
      </c>
      <c r="E92" s="56" t="s">
        <v>515</v>
      </c>
      <c r="F92" s="56" t="s">
        <v>515</v>
      </c>
      <c r="G92" s="39" t="s">
        <v>515</v>
      </c>
      <c r="H92" s="39" t="s">
        <v>515</v>
      </c>
      <c r="I92" s="56"/>
      <c r="J92" s="56" t="s">
        <v>515</v>
      </c>
      <c r="K92" s="56"/>
      <c r="L92" s="39" t="s">
        <v>515</v>
      </c>
    </row>
    <row r="93" spans="2:12">
      <c r="B93" s="50"/>
      <c r="C93" s="51" t="s">
        <v>532</v>
      </c>
      <c r="D93" s="57" t="s">
        <v>515</v>
      </c>
      <c r="E93" s="57" t="s">
        <v>19</v>
      </c>
      <c r="F93" s="57" t="s">
        <v>515</v>
      </c>
      <c r="G93" s="22" t="s">
        <v>515</v>
      </c>
      <c r="H93" s="22" t="s">
        <v>515</v>
      </c>
      <c r="I93" s="57"/>
      <c r="J93" s="57" t="s">
        <v>515</v>
      </c>
      <c r="K93" s="57"/>
      <c r="L93" s="22" t="s">
        <v>515</v>
      </c>
    </row>
    <row r="94" spans="2:12">
      <c r="B94" s="53"/>
      <c r="C94" s="54" t="s">
        <v>533</v>
      </c>
      <c r="D94" s="56" t="s">
        <v>515</v>
      </c>
      <c r="E94" s="56" t="s">
        <v>515</v>
      </c>
      <c r="F94" s="56" t="s">
        <v>515</v>
      </c>
      <c r="G94" s="39" t="s">
        <v>515</v>
      </c>
      <c r="H94" s="39" t="s">
        <v>515</v>
      </c>
      <c r="I94" s="56"/>
      <c r="J94" s="56" t="s">
        <v>515</v>
      </c>
      <c r="K94" s="56"/>
      <c r="L94" s="39" t="s">
        <v>515</v>
      </c>
    </row>
    <row r="95" spans="2:12">
      <c r="B95" s="53"/>
      <c r="C95" s="54" t="s">
        <v>534</v>
      </c>
      <c r="D95" s="56" t="s">
        <v>515</v>
      </c>
      <c r="E95" s="56" t="s">
        <v>515</v>
      </c>
      <c r="F95" s="56" t="s">
        <v>515</v>
      </c>
      <c r="G95" s="39" t="s">
        <v>515</v>
      </c>
      <c r="H95" s="39" t="s">
        <v>515</v>
      </c>
      <c r="I95" s="56"/>
      <c r="J95" s="56" t="s">
        <v>515</v>
      </c>
      <c r="K95" s="56"/>
      <c r="L95" s="39" t="s">
        <v>515</v>
      </c>
    </row>
    <row r="96" spans="2:12">
      <c r="B96" s="53"/>
      <c r="C96" s="54" t="s">
        <v>535</v>
      </c>
      <c r="D96" s="56" t="s">
        <v>515</v>
      </c>
      <c r="E96" s="56" t="s">
        <v>515</v>
      </c>
      <c r="F96" s="56" t="s">
        <v>515</v>
      </c>
      <c r="G96" s="39" t="s">
        <v>515</v>
      </c>
      <c r="H96" s="39" t="s">
        <v>515</v>
      </c>
      <c r="I96" s="56"/>
      <c r="J96" s="56" t="s">
        <v>19</v>
      </c>
      <c r="K96" s="56"/>
      <c r="L96" s="39" t="s">
        <v>19</v>
      </c>
    </row>
    <row r="97" spans="2:12">
      <c r="B97" s="50"/>
      <c r="C97" s="51" t="s">
        <v>536</v>
      </c>
      <c r="D97" s="57" t="s">
        <v>515</v>
      </c>
      <c r="E97" s="57" t="s">
        <v>515</v>
      </c>
      <c r="F97" s="57" t="s">
        <v>515</v>
      </c>
      <c r="G97" s="22" t="s">
        <v>515</v>
      </c>
      <c r="H97" s="22" t="s">
        <v>19</v>
      </c>
      <c r="I97" s="57"/>
      <c r="J97" s="57" t="s">
        <v>19</v>
      </c>
      <c r="K97" s="57"/>
      <c r="L97" s="22" t="s">
        <v>19</v>
      </c>
    </row>
    <row r="98" spans="2:12">
      <c r="B98" s="58"/>
      <c r="C98" s="59" t="s">
        <v>537</v>
      </c>
      <c r="D98" s="60" t="s">
        <v>515</v>
      </c>
      <c r="E98" s="60" t="s">
        <v>515</v>
      </c>
      <c r="F98" s="60" t="s">
        <v>515</v>
      </c>
      <c r="G98" s="42" t="s">
        <v>515</v>
      </c>
      <c r="H98" s="42" t="s">
        <v>515</v>
      </c>
      <c r="I98" s="60"/>
      <c r="J98" s="60" t="s">
        <v>19</v>
      </c>
      <c r="K98" s="60"/>
      <c r="L98" s="42" t="s">
        <v>19</v>
      </c>
    </row>
    <row r="99" spans="2:12">
      <c r="B99" s="58"/>
      <c r="C99" s="59" t="s">
        <v>192</v>
      </c>
      <c r="D99" s="60" t="s">
        <v>515</v>
      </c>
      <c r="E99" s="60" t="s">
        <v>515</v>
      </c>
      <c r="F99" s="60" t="s">
        <v>19</v>
      </c>
      <c r="G99" s="42" t="s">
        <v>19</v>
      </c>
      <c r="H99" s="42" t="s">
        <v>19</v>
      </c>
      <c r="I99" s="60"/>
      <c r="J99" s="60" t="s">
        <v>19</v>
      </c>
      <c r="K99" s="60"/>
      <c r="L99" s="42" t="s">
        <v>19</v>
      </c>
    </row>
    <row r="100" spans="2:12">
      <c r="B100" s="58"/>
      <c r="C100" s="59" t="s">
        <v>538</v>
      </c>
      <c r="D100" s="60" t="s">
        <v>515</v>
      </c>
      <c r="E100" s="60" t="s">
        <v>515</v>
      </c>
      <c r="F100" s="60" t="s">
        <v>19</v>
      </c>
      <c r="G100" s="42" t="s">
        <v>19</v>
      </c>
      <c r="H100" s="42" t="s">
        <v>19</v>
      </c>
      <c r="I100" s="60"/>
      <c r="J100" s="60" t="s">
        <v>19</v>
      </c>
      <c r="K100" s="60"/>
      <c r="L100" s="42" t="s">
        <v>19</v>
      </c>
    </row>
    <row r="101" spans="2:12">
      <c r="B101" s="58"/>
      <c r="C101" s="59" t="s">
        <v>539</v>
      </c>
      <c r="D101" s="60" t="s">
        <v>515</v>
      </c>
      <c r="E101" s="60" t="s">
        <v>515</v>
      </c>
      <c r="F101" s="60" t="s">
        <v>515</v>
      </c>
      <c r="G101" s="42" t="s">
        <v>515</v>
      </c>
      <c r="H101" s="42" t="s">
        <v>515</v>
      </c>
      <c r="I101" s="60"/>
      <c r="J101" s="60" t="s">
        <v>19</v>
      </c>
      <c r="K101" s="60"/>
      <c r="L101" s="42" t="s">
        <v>19</v>
      </c>
    </row>
    <row r="102" spans="2:12">
      <c r="B102" s="50"/>
      <c r="C102" s="51" t="s">
        <v>183</v>
      </c>
      <c r="D102" s="57" t="s">
        <v>515</v>
      </c>
      <c r="E102" s="57" t="s">
        <v>515</v>
      </c>
      <c r="F102" s="57" t="s">
        <v>19</v>
      </c>
      <c r="G102" s="22" t="s">
        <v>19</v>
      </c>
      <c r="H102" s="22" t="s">
        <v>19</v>
      </c>
      <c r="I102" s="57"/>
      <c r="J102" s="57" t="s">
        <v>19</v>
      </c>
      <c r="K102" s="57"/>
      <c r="L102" s="22" t="s">
        <v>19</v>
      </c>
    </row>
    <row r="103" spans="2:12">
      <c r="B103" s="50"/>
      <c r="C103" s="51" t="s">
        <v>540</v>
      </c>
      <c r="D103" s="57" t="s">
        <v>515</v>
      </c>
      <c r="E103" s="57" t="s">
        <v>515</v>
      </c>
      <c r="F103" s="57" t="s">
        <v>19</v>
      </c>
      <c r="G103" s="22" t="s">
        <v>19</v>
      </c>
      <c r="H103" s="22" t="s">
        <v>19</v>
      </c>
      <c r="I103" s="57"/>
      <c r="J103" s="57" t="s">
        <v>515</v>
      </c>
      <c r="K103" s="57"/>
      <c r="L103" s="22" t="s">
        <v>515</v>
      </c>
    </row>
    <row r="104" spans="2:12">
      <c r="B104" s="61"/>
      <c r="C104" s="62" t="s">
        <v>189</v>
      </c>
      <c r="D104" s="63" t="s">
        <v>515</v>
      </c>
      <c r="E104" s="63" t="s">
        <v>515</v>
      </c>
      <c r="F104" s="63" t="s">
        <v>19</v>
      </c>
      <c r="G104" s="27" t="s">
        <v>19</v>
      </c>
      <c r="H104" s="27" t="s">
        <v>19</v>
      </c>
      <c r="I104" s="63"/>
      <c r="J104" s="63" t="s">
        <v>515</v>
      </c>
      <c r="K104" s="63"/>
      <c r="L104" s="27" t="s">
        <v>515</v>
      </c>
    </row>
    <row r="105" spans="2:12">
      <c r="B105" s="53"/>
      <c r="C105" s="54" t="s">
        <v>541</v>
      </c>
      <c r="D105" s="56" t="s">
        <v>515</v>
      </c>
      <c r="E105" s="56" t="s">
        <v>515</v>
      </c>
      <c r="F105" s="56" t="s">
        <v>515</v>
      </c>
      <c r="G105" s="39" t="s">
        <v>515</v>
      </c>
      <c r="H105" s="39" t="s">
        <v>515</v>
      </c>
      <c r="I105" s="56"/>
      <c r="J105" s="56" t="s">
        <v>515</v>
      </c>
      <c r="K105" s="56"/>
      <c r="L105" s="39" t="s">
        <v>515</v>
      </c>
    </row>
    <row r="106" spans="2:12">
      <c r="B106" s="53"/>
      <c r="C106" s="54" t="s">
        <v>542</v>
      </c>
      <c r="D106" s="56" t="s">
        <v>515</v>
      </c>
      <c r="E106" s="56" t="s">
        <v>515</v>
      </c>
      <c r="F106" s="56" t="s">
        <v>515</v>
      </c>
      <c r="G106" s="39" t="s">
        <v>515</v>
      </c>
      <c r="H106" s="39" t="s">
        <v>515</v>
      </c>
      <c r="I106" s="56"/>
      <c r="J106" s="56" t="s">
        <v>515</v>
      </c>
      <c r="K106" s="56"/>
      <c r="L106" s="39" t="s">
        <v>515</v>
      </c>
    </row>
    <row r="107" spans="2:12">
      <c r="B107" s="53"/>
      <c r="C107" s="54" t="s">
        <v>543</v>
      </c>
      <c r="D107" s="56" t="s">
        <v>515</v>
      </c>
      <c r="E107" s="56" t="s">
        <v>515</v>
      </c>
      <c r="F107" s="56" t="s">
        <v>515</v>
      </c>
      <c r="G107" s="39" t="s">
        <v>515</v>
      </c>
      <c r="H107" s="39" t="s">
        <v>515</v>
      </c>
      <c r="I107" s="56"/>
      <c r="J107" s="56" t="s">
        <v>515</v>
      </c>
      <c r="K107" s="56"/>
      <c r="L107" s="39" t="s">
        <v>515</v>
      </c>
    </row>
    <row r="108" spans="2:12">
      <c r="B108" s="53"/>
      <c r="C108" s="54" t="s">
        <v>544</v>
      </c>
      <c r="D108" s="56" t="s">
        <v>515</v>
      </c>
      <c r="E108" s="56" t="s">
        <v>515</v>
      </c>
      <c r="F108" s="56" t="s">
        <v>515</v>
      </c>
      <c r="G108" s="39" t="s">
        <v>515</v>
      </c>
      <c r="H108" s="39" t="s">
        <v>515</v>
      </c>
      <c r="I108" s="56"/>
      <c r="J108" s="56" t="s">
        <v>19</v>
      </c>
      <c r="K108" s="56"/>
      <c r="L108" s="39" t="s">
        <v>19</v>
      </c>
    </row>
    <row r="109" spans="2:12">
      <c r="B109" s="53"/>
      <c r="C109" s="54" t="s">
        <v>545</v>
      </c>
      <c r="D109" s="56" t="s">
        <v>515</v>
      </c>
      <c r="E109" s="56" t="s">
        <v>515</v>
      </c>
      <c r="F109" s="56" t="s">
        <v>515</v>
      </c>
      <c r="G109" s="39" t="s">
        <v>515</v>
      </c>
      <c r="H109" s="39" t="s">
        <v>515</v>
      </c>
      <c r="I109" s="56"/>
      <c r="J109" s="56" t="s">
        <v>515</v>
      </c>
      <c r="K109" s="56"/>
      <c r="L109" s="39" t="s">
        <v>515</v>
      </c>
    </row>
    <row r="110" spans="2:12">
      <c r="B110" s="53"/>
      <c r="C110" s="54" t="s">
        <v>546</v>
      </c>
      <c r="D110" s="56" t="s">
        <v>515</v>
      </c>
      <c r="E110" s="56" t="s">
        <v>515</v>
      </c>
      <c r="F110" s="56" t="s">
        <v>515</v>
      </c>
      <c r="G110" s="39" t="s">
        <v>515</v>
      </c>
      <c r="H110" s="39" t="s">
        <v>515</v>
      </c>
      <c r="I110" s="56"/>
      <c r="J110" s="56" t="s">
        <v>515</v>
      </c>
      <c r="K110" s="56"/>
      <c r="L110" s="39" t="s">
        <v>515</v>
      </c>
    </row>
    <row r="111" spans="2:12">
      <c r="B111" s="53"/>
      <c r="C111" s="54" t="s">
        <v>547</v>
      </c>
      <c r="D111" s="56" t="s">
        <v>515</v>
      </c>
      <c r="E111" s="56" t="s">
        <v>515</v>
      </c>
      <c r="F111" s="56" t="s">
        <v>515</v>
      </c>
      <c r="G111" s="39" t="s">
        <v>515</v>
      </c>
      <c r="H111" s="39" t="s">
        <v>515</v>
      </c>
      <c r="I111" s="56"/>
      <c r="J111" s="56" t="s">
        <v>19</v>
      </c>
      <c r="K111" s="56"/>
      <c r="L111" s="39" t="s">
        <v>19</v>
      </c>
    </row>
    <row r="112" spans="2:12">
      <c r="B112" s="50"/>
      <c r="C112" s="51" t="s">
        <v>200</v>
      </c>
      <c r="D112" s="57" t="s">
        <v>515</v>
      </c>
      <c r="E112" s="57" t="s">
        <v>515</v>
      </c>
      <c r="F112" s="57" t="s">
        <v>515</v>
      </c>
      <c r="G112" s="22" t="s">
        <v>515</v>
      </c>
      <c r="H112" s="22" t="s">
        <v>19</v>
      </c>
      <c r="I112" s="57"/>
      <c r="J112" s="57" t="s">
        <v>19</v>
      </c>
      <c r="K112" s="57"/>
      <c r="L112" s="22" t="s">
        <v>515</v>
      </c>
    </row>
    <row r="113" spans="2:12">
      <c r="B113" s="53"/>
      <c r="C113" s="54" t="s">
        <v>548</v>
      </c>
      <c r="D113" s="56" t="s">
        <v>515</v>
      </c>
      <c r="E113" s="56" t="s">
        <v>515</v>
      </c>
      <c r="F113" s="56" t="s">
        <v>515</v>
      </c>
      <c r="G113" s="39" t="s">
        <v>515</v>
      </c>
      <c r="H113" s="39" t="s">
        <v>515</v>
      </c>
      <c r="I113" s="56"/>
      <c r="J113" s="56" t="s">
        <v>515</v>
      </c>
      <c r="K113" s="56"/>
      <c r="L113" s="39" t="s">
        <v>515</v>
      </c>
    </row>
    <row r="114" spans="2:12">
      <c r="B114" s="64"/>
      <c r="C114" s="65" t="s">
        <v>578</v>
      </c>
      <c r="D114" s="66" t="s">
        <v>515</v>
      </c>
      <c r="E114" s="66" t="s">
        <v>515</v>
      </c>
      <c r="F114" s="66" t="s">
        <v>515</v>
      </c>
      <c r="G114" s="46" t="s">
        <v>515</v>
      </c>
      <c r="H114" s="46" t="s">
        <v>19</v>
      </c>
      <c r="I114" s="66"/>
      <c r="J114" s="66" t="s">
        <v>19</v>
      </c>
      <c r="K114" s="66"/>
      <c r="L114" s="66" t="s">
        <v>19</v>
      </c>
    </row>
    <row r="115" spans="2:12">
      <c r="B115" s="64"/>
      <c r="C115" s="65" t="s">
        <v>579</v>
      </c>
      <c r="D115" s="66" t="s">
        <v>515</v>
      </c>
      <c r="E115" s="66" t="s">
        <v>515</v>
      </c>
      <c r="F115" s="66" t="s">
        <v>515</v>
      </c>
      <c r="G115" s="46" t="s">
        <v>515</v>
      </c>
      <c r="H115" s="46" t="s">
        <v>19</v>
      </c>
      <c r="I115" s="66"/>
      <c r="J115" s="66" t="s">
        <v>19</v>
      </c>
      <c r="K115" s="66"/>
      <c r="L115" s="66" t="s">
        <v>19</v>
      </c>
    </row>
    <row r="116" spans="2:12">
      <c r="B116" s="67"/>
      <c r="C116" s="68" t="s">
        <v>580</v>
      </c>
      <c r="D116" s="69" t="s">
        <v>515</v>
      </c>
      <c r="E116" s="69" t="s">
        <v>515</v>
      </c>
      <c r="F116" s="69" t="s">
        <v>515</v>
      </c>
      <c r="G116" s="43" t="s">
        <v>515</v>
      </c>
      <c r="H116" s="43" t="s">
        <v>19</v>
      </c>
      <c r="I116" s="69"/>
      <c r="J116" s="69" t="s">
        <v>19</v>
      </c>
      <c r="K116" s="69"/>
      <c r="L116" s="69" t="s">
        <v>19</v>
      </c>
    </row>
    <row r="117" spans="2:12">
      <c r="B117" s="67"/>
      <c r="C117" s="68" t="s">
        <v>581</v>
      </c>
      <c r="D117" s="69" t="s">
        <v>515</v>
      </c>
      <c r="E117" s="69" t="s">
        <v>515</v>
      </c>
      <c r="F117" s="69" t="s">
        <v>515</v>
      </c>
      <c r="G117" s="43" t="s">
        <v>515</v>
      </c>
      <c r="H117" s="43" t="s">
        <v>19</v>
      </c>
      <c r="I117" s="69"/>
      <c r="J117" s="69" t="s">
        <v>19</v>
      </c>
      <c r="K117" s="69"/>
      <c r="L117" s="69" t="s">
        <v>19</v>
      </c>
    </row>
    <row r="118" spans="2:12">
      <c r="B118" s="6">
        <v>7501</v>
      </c>
      <c r="C118" s="71" t="s">
        <v>131</v>
      </c>
      <c r="E118" s="33" t="s">
        <v>515</v>
      </c>
      <c r="F118" s="33" t="s">
        <v>515</v>
      </c>
      <c r="G118" s="33" t="s">
        <v>515</v>
      </c>
      <c r="H118" s="72" t="s">
        <v>19</v>
      </c>
      <c r="I118" s="72"/>
      <c r="J118" s="72" t="s">
        <v>19</v>
      </c>
      <c r="K118" s="72"/>
      <c r="L118" s="72" t="s">
        <v>19</v>
      </c>
    </row>
    <row r="119" spans="2:12">
      <c r="B119" s="6">
        <v>7601</v>
      </c>
      <c r="C119" s="71" t="s">
        <v>210</v>
      </c>
      <c r="E119" s="33" t="s">
        <v>515</v>
      </c>
      <c r="F119" s="33" t="s">
        <v>515</v>
      </c>
      <c r="G119" s="33" t="s">
        <v>515</v>
      </c>
      <c r="H119" s="72" t="s">
        <v>19</v>
      </c>
      <c r="I119" s="72"/>
      <c r="J119" s="72" t="s">
        <v>19</v>
      </c>
      <c r="K119" s="72"/>
      <c r="L119" s="72" t="s">
        <v>19</v>
      </c>
    </row>
    <row r="120" spans="2:12">
      <c r="B120" s="6">
        <v>7701</v>
      </c>
      <c r="C120" s="71" t="s">
        <v>211</v>
      </c>
      <c r="E120" s="33" t="s">
        <v>515</v>
      </c>
      <c r="F120" s="33" t="s">
        <v>515</v>
      </c>
      <c r="G120" s="33" t="s">
        <v>515</v>
      </c>
      <c r="H120" s="72" t="s">
        <v>19</v>
      </c>
      <c r="I120" s="72"/>
      <c r="J120" s="72" t="s">
        <v>19</v>
      </c>
      <c r="K120" s="72"/>
      <c r="L120" s="72" t="s">
        <v>19</v>
      </c>
    </row>
    <row r="121" spans="2:12">
      <c r="B121" s="6">
        <v>7801</v>
      </c>
      <c r="C121" s="71" t="s">
        <v>212</v>
      </c>
      <c r="E121" s="33" t="s">
        <v>515</v>
      </c>
      <c r="F121" s="33" t="s">
        <v>515</v>
      </c>
      <c r="G121" s="33" t="s">
        <v>515</v>
      </c>
      <c r="H121" s="72" t="s">
        <v>19</v>
      </c>
      <c r="I121" s="72"/>
      <c r="J121" s="72" t="s">
        <v>19</v>
      </c>
      <c r="K121" s="72"/>
      <c r="L121" s="72" t="s">
        <v>19</v>
      </c>
    </row>
    <row r="122" spans="2:12">
      <c r="B122" s="6">
        <v>7901</v>
      </c>
      <c r="C122" s="71" t="s">
        <v>120</v>
      </c>
      <c r="E122" s="33" t="s">
        <v>515</v>
      </c>
      <c r="F122" s="33" t="s">
        <v>515</v>
      </c>
      <c r="G122" s="33" t="s">
        <v>515</v>
      </c>
      <c r="H122" s="72" t="s">
        <v>19</v>
      </c>
      <c r="I122" s="72"/>
      <c r="J122" s="72" t="s">
        <v>19</v>
      </c>
      <c r="K122" s="72"/>
      <c r="L122" s="72" t="s">
        <v>19</v>
      </c>
    </row>
  </sheetData>
  <autoFilter ref="D1:H117" xr:uid="{00000000-0009-0000-0000-00000E000000}"/>
  <pageMargins left="0.7" right="0.7" top="0.75" bottom="0.75" header="0.3" footer="0.3"/>
  <pageSetup orientation="portrait" horizontalDpi="0" verticalDpi="0"/>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dimension ref="A1:G37"/>
  <sheetViews>
    <sheetView zoomScale="80" zoomScaleNormal="80" zoomScalePageLayoutView="80" workbookViewId="0">
      <pane xSplit="3" ySplit="1" topLeftCell="D2" activePane="bottomRight" state="frozen"/>
      <selection pane="topRight" activeCell="D88" sqref="D88"/>
      <selection pane="bottomLeft" activeCell="D88" sqref="D88"/>
      <selection pane="bottomRight"/>
    </sheetView>
  </sheetViews>
  <sheetFormatPr defaultColWidth="10.796875" defaultRowHeight="15.6"/>
  <cols>
    <col min="1" max="1" width="14.19921875" style="1" customWidth="1"/>
    <col min="2" max="2" width="13.69921875" style="1" bestFit="1" customWidth="1"/>
    <col min="3" max="3" width="56.296875" customWidth="1"/>
    <col min="4" max="4" width="64" style="1" bestFit="1" customWidth="1"/>
    <col min="5" max="5" width="18.5" style="1" customWidth="1"/>
    <col min="6" max="6" width="18" style="1" customWidth="1"/>
    <col min="7" max="7" width="17.69921875" style="1" customWidth="1"/>
  </cols>
  <sheetData>
    <row r="1" spans="1:7" s="83" customFormat="1">
      <c r="A1" s="82" t="s">
        <v>1</v>
      </c>
      <c r="B1" s="82" t="s">
        <v>2</v>
      </c>
      <c r="C1" s="83" t="s">
        <v>3</v>
      </c>
      <c r="D1" s="82" t="s">
        <v>5</v>
      </c>
      <c r="E1" s="82" t="s">
        <v>582</v>
      </c>
      <c r="F1" s="82" t="s">
        <v>583</v>
      </c>
      <c r="G1" s="82" t="s">
        <v>584</v>
      </c>
    </row>
    <row r="2" spans="1:7">
      <c r="A2" s="6">
        <v>1000</v>
      </c>
      <c r="B2" s="6">
        <v>1001</v>
      </c>
      <c r="C2" s="5" t="s">
        <v>20</v>
      </c>
      <c r="D2" s="73" t="s">
        <v>22</v>
      </c>
      <c r="E2" s="6" t="s">
        <v>27</v>
      </c>
      <c r="F2" s="6" t="s">
        <v>585</v>
      </c>
      <c r="G2" s="6" t="s">
        <v>586</v>
      </c>
    </row>
    <row r="3" spans="1:7">
      <c r="A3" s="6">
        <v>1000</v>
      </c>
      <c r="B3" s="6">
        <v>1002</v>
      </c>
      <c r="C3" s="5" t="s">
        <v>28</v>
      </c>
      <c r="D3" s="73" t="s">
        <v>22</v>
      </c>
      <c r="E3" s="6" t="s">
        <v>27</v>
      </c>
      <c r="F3" s="6" t="s">
        <v>585</v>
      </c>
      <c r="G3" s="6" t="s">
        <v>586</v>
      </c>
    </row>
    <row r="4" spans="1:7">
      <c r="A4" s="6">
        <v>1200</v>
      </c>
      <c r="B4" s="6">
        <v>1201</v>
      </c>
      <c r="C4" s="5" t="s">
        <v>36</v>
      </c>
      <c r="D4" s="73" t="s">
        <v>39</v>
      </c>
      <c r="E4" s="6" t="s">
        <v>27</v>
      </c>
      <c r="F4" s="6" t="s">
        <v>585</v>
      </c>
      <c r="G4" s="6" t="s">
        <v>586</v>
      </c>
    </row>
    <row r="5" spans="1:7">
      <c r="A5" s="6">
        <v>1200</v>
      </c>
      <c r="B5" s="6">
        <v>1202</v>
      </c>
      <c r="C5" s="5" t="s">
        <v>41</v>
      </c>
      <c r="D5" s="73" t="s">
        <v>39</v>
      </c>
      <c r="E5" s="6" t="s">
        <v>27</v>
      </c>
      <c r="F5" s="6" t="s">
        <v>585</v>
      </c>
      <c r="G5" s="6" t="s">
        <v>586</v>
      </c>
    </row>
    <row r="6" spans="1:7">
      <c r="A6" s="6">
        <v>1300</v>
      </c>
      <c r="B6" s="6">
        <v>1300</v>
      </c>
      <c r="C6" s="5" t="s">
        <v>43</v>
      </c>
      <c r="D6" s="73" t="s">
        <v>44</v>
      </c>
      <c r="E6" s="6" t="s">
        <v>27</v>
      </c>
      <c r="F6" s="6" t="s">
        <v>585</v>
      </c>
      <c r="G6" s="6" t="s">
        <v>587</v>
      </c>
    </row>
    <row r="7" spans="1:7">
      <c r="A7" s="6">
        <v>1400</v>
      </c>
      <c r="B7" s="6">
        <v>1400</v>
      </c>
      <c r="C7" s="5" t="s">
        <v>270</v>
      </c>
      <c r="D7" s="73" t="s">
        <v>588</v>
      </c>
      <c r="E7" s="6" t="s">
        <v>27</v>
      </c>
      <c r="F7" s="6" t="s">
        <v>585</v>
      </c>
      <c r="G7" s="6" t="s">
        <v>587</v>
      </c>
    </row>
    <row r="8" spans="1:7">
      <c r="A8" s="6">
        <v>1600</v>
      </c>
      <c r="B8" s="6">
        <v>1601</v>
      </c>
      <c r="C8" s="5" t="s">
        <v>51</v>
      </c>
      <c r="D8" s="73" t="s">
        <v>53</v>
      </c>
      <c r="E8" s="6" t="s">
        <v>27</v>
      </c>
      <c r="F8" s="6" t="s">
        <v>585</v>
      </c>
      <c r="G8" s="6" t="s">
        <v>586</v>
      </c>
    </row>
    <row r="9" spans="1:7">
      <c r="A9" s="6">
        <v>1600</v>
      </c>
      <c r="B9" s="6">
        <v>1602</v>
      </c>
      <c r="C9" s="5" t="s">
        <v>55</v>
      </c>
      <c r="D9" s="73" t="s">
        <v>53</v>
      </c>
      <c r="E9" s="6" t="s">
        <v>27</v>
      </c>
      <c r="F9" s="6" t="s">
        <v>585</v>
      </c>
      <c r="G9" s="6" t="s">
        <v>586</v>
      </c>
    </row>
    <row r="10" spans="1:7">
      <c r="A10" s="6">
        <v>1800</v>
      </c>
      <c r="B10" s="6">
        <v>1801</v>
      </c>
      <c r="C10" s="5" t="s">
        <v>60</v>
      </c>
      <c r="D10" s="73" t="s">
        <v>62</v>
      </c>
      <c r="E10" s="6" t="s">
        <v>27</v>
      </c>
      <c r="F10" s="6" t="s">
        <v>585</v>
      </c>
      <c r="G10" s="6" t="s">
        <v>586</v>
      </c>
    </row>
    <row r="11" spans="1:7">
      <c r="A11" s="6">
        <v>1800</v>
      </c>
      <c r="B11" s="6">
        <v>1802</v>
      </c>
      <c r="C11" s="5" t="s">
        <v>67</v>
      </c>
      <c r="D11" s="73" t="s">
        <v>62</v>
      </c>
      <c r="E11" s="6" t="s">
        <v>27</v>
      </c>
      <c r="F11" s="6" t="s">
        <v>585</v>
      </c>
      <c r="G11" s="6" t="s">
        <v>586</v>
      </c>
    </row>
    <row r="12" spans="1:7">
      <c r="A12" s="6">
        <v>1800</v>
      </c>
      <c r="B12" s="6">
        <v>1803</v>
      </c>
      <c r="C12" s="5" t="s">
        <v>68</v>
      </c>
      <c r="D12" s="73" t="s">
        <v>62</v>
      </c>
      <c r="E12" s="6" t="s">
        <v>27</v>
      </c>
      <c r="F12" s="6" t="s">
        <v>585</v>
      </c>
      <c r="G12" s="6" t="s">
        <v>586</v>
      </c>
    </row>
    <row r="13" spans="1:7">
      <c r="A13" s="6">
        <v>1800</v>
      </c>
      <c r="B13" s="6">
        <v>1804</v>
      </c>
      <c r="C13" s="5" t="s">
        <v>69</v>
      </c>
      <c r="D13" s="73" t="s">
        <v>62</v>
      </c>
      <c r="E13" s="6" t="s">
        <v>27</v>
      </c>
      <c r="F13" s="6" t="s">
        <v>585</v>
      </c>
      <c r="G13" s="6" t="s">
        <v>586</v>
      </c>
    </row>
    <row r="14" spans="1:7" s="85" customFormat="1">
      <c r="A14" s="84">
        <v>1900</v>
      </c>
      <c r="B14" s="84">
        <v>1901</v>
      </c>
      <c r="C14" s="81" t="s">
        <v>70</v>
      </c>
      <c r="D14" s="74" t="s">
        <v>589</v>
      </c>
      <c r="E14" s="84" t="s">
        <v>27</v>
      </c>
      <c r="F14" s="84" t="s">
        <v>585</v>
      </c>
      <c r="G14" s="84" t="s">
        <v>590</v>
      </c>
    </row>
    <row r="15" spans="1:7" s="85" customFormat="1">
      <c r="A15" s="84">
        <v>1900</v>
      </c>
      <c r="B15" s="84">
        <v>1902</v>
      </c>
      <c r="C15" s="81" t="s">
        <v>75</v>
      </c>
      <c r="D15" s="74" t="s">
        <v>589</v>
      </c>
      <c r="E15" s="84" t="s">
        <v>27</v>
      </c>
      <c r="F15" s="84" t="s">
        <v>585</v>
      </c>
      <c r="G15" s="84" t="s">
        <v>590</v>
      </c>
    </row>
    <row r="16" spans="1:7" s="85" customFormat="1">
      <c r="A16" s="84">
        <v>1900</v>
      </c>
      <c r="B16" s="84">
        <v>1903</v>
      </c>
      <c r="C16" s="81" t="s">
        <v>76</v>
      </c>
      <c r="D16" s="74" t="s">
        <v>589</v>
      </c>
      <c r="E16" s="84" t="s">
        <v>27</v>
      </c>
      <c r="F16" s="84" t="s">
        <v>585</v>
      </c>
      <c r="G16" s="84" t="s">
        <v>590</v>
      </c>
    </row>
    <row r="17" spans="1:7" s="85" customFormat="1">
      <c r="A17" s="84">
        <v>1900</v>
      </c>
      <c r="B17" s="84">
        <v>1904</v>
      </c>
      <c r="C17" s="81" t="s">
        <v>77</v>
      </c>
      <c r="D17" s="74" t="s">
        <v>589</v>
      </c>
      <c r="E17" s="84" t="s">
        <v>27</v>
      </c>
      <c r="F17" s="84" t="s">
        <v>585</v>
      </c>
      <c r="G17" s="84" t="s">
        <v>590</v>
      </c>
    </row>
    <row r="18" spans="1:7">
      <c r="A18" s="6">
        <v>2000</v>
      </c>
      <c r="B18" s="6">
        <v>2000</v>
      </c>
      <c r="C18" s="5" t="s">
        <v>78</v>
      </c>
      <c r="D18" s="73" t="s">
        <v>79</v>
      </c>
      <c r="E18" s="6" t="s">
        <v>27</v>
      </c>
      <c r="F18" s="6" t="s">
        <v>585</v>
      </c>
      <c r="G18" s="6" t="s">
        <v>586</v>
      </c>
    </row>
    <row r="19" spans="1:7">
      <c r="A19" s="6">
        <v>2200</v>
      </c>
      <c r="B19" s="6">
        <v>2200</v>
      </c>
      <c r="C19" s="5" t="s">
        <v>85</v>
      </c>
      <c r="D19" s="73" t="s">
        <v>87</v>
      </c>
      <c r="E19" s="6" t="s">
        <v>27</v>
      </c>
      <c r="F19" s="6" t="s">
        <v>585</v>
      </c>
      <c r="G19" s="6" t="s">
        <v>587</v>
      </c>
    </row>
    <row r="20" spans="1:7">
      <c r="A20" s="6">
        <v>2300</v>
      </c>
      <c r="B20" s="6">
        <v>2300</v>
      </c>
      <c r="C20" s="5" t="s">
        <v>89</v>
      </c>
      <c r="D20" s="73" t="s">
        <v>91</v>
      </c>
      <c r="E20" s="6" t="s">
        <v>27</v>
      </c>
      <c r="F20" s="6" t="s">
        <v>585</v>
      </c>
      <c r="G20" s="6" t="s">
        <v>590</v>
      </c>
    </row>
    <row r="21" spans="1:7">
      <c r="A21" s="6">
        <v>2400</v>
      </c>
      <c r="B21" s="6">
        <v>2400</v>
      </c>
      <c r="C21" s="5" t="s">
        <v>94</v>
      </c>
      <c r="D21" s="73" t="s">
        <v>96</v>
      </c>
      <c r="E21" s="6" t="s">
        <v>27</v>
      </c>
      <c r="F21" s="6" t="s">
        <v>585</v>
      </c>
      <c r="G21" s="6" t="s">
        <v>590</v>
      </c>
    </row>
    <row r="22" spans="1:7">
      <c r="A22" s="6">
        <v>2500</v>
      </c>
      <c r="B22" s="6">
        <v>2500</v>
      </c>
      <c r="C22" s="5" t="s">
        <v>591</v>
      </c>
      <c r="D22" s="73" t="s">
        <v>123</v>
      </c>
      <c r="E22" s="6" t="s">
        <v>27</v>
      </c>
      <c r="F22" s="6" t="s">
        <v>585</v>
      </c>
      <c r="G22" s="6" t="s">
        <v>590</v>
      </c>
    </row>
    <row r="23" spans="1:7">
      <c r="A23" s="6">
        <v>2600</v>
      </c>
      <c r="B23" s="6">
        <v>2601</v>
      </c>
      <c r="C23" s="5" t="s">
        <v>235</v>
      </c>
      <c r="D23" s="73" t="s">
        <v>83</v>
      </c>
      <c r="E23" s="6" t="s">
        <v>27</v>
      </c>
      <c r="F23" s="6" t="s">
        <v>585</v>
      </c>
      <c r="G23" s="6" t="s">
        <v>590</v>
      </c>
    </row>
    <row r="24" spans="1:7">
      <c r="A24" s="6">
        <v>2600</v>
      </c>
      <c r="B24" s="6">
        <v>2602</v>
      </c>
      <c r="C24" s="5" t="s">
        <v>236</v>
      </c>
      <c r="D24" s="73" t="s">
        <v>83</v>
      </c>
      <c r="E24" s="6" t="s">
        <v>27</v>
      </c>
      <c r="F24" s="6" t="s">
        <v>585</v>
      </c>
      <c r="G24" s="6" t="s">
        <v>590</v>
      </c>
    </row>
    <row r="25" spans="1:7">
      <c r="A25" s="6">
        <v>2600</v>
      </c>
      <c r="B25" s="6">
        <v>2603</v>
      </c>
      <c r="C25" s="5" t="s">
        <v>592</v>
      </c>
      <c r="D25" s="73" t="s">
        <v>83</v>
      </c>
      <c r="E25" s="6" t="s">
        <v>27</v>
      </c>
      <c r="F25" s="6" t="s">
        <v>585</v>
      </c>
      <c r="G25" s="6" t="s">
        <v>590</v>
      </c>
    </row>
    <row r="26" spans="1:7">
      <c r="A26" s="6">
        <v>2700</v>
      </c>
      <c r="B26" s="6">
        <v>2701</v>
      </c>
      <c r="C26" s="5" t="s">
        <v>101</v>
      </c>
      <c r="D26" s="73" t="s">
        <v>103</v>
      </c>
      <c r="E26" s="6" t="s">
        <v>27</v>
      </c>
      <c r="F26" s="6" t="s">
        <v>585</v>
      </c>
      <c r="G26" s="6" t="s">
        <v>590</v>
      </c>
    </row>
    <row r="27" spans="1:7">
      <c r="A27" s="6">
        <v>2700</v>
      </c>
      <c r="B27" s="6">
        <v>2702</v>
      </c>
      <c r="C27" s="5" t="s">
        <v>105</v>
      </c>
      <c r="D27" s="73" t="s">
        <v>103</v>
      </c>
      <c r="E27" s="6" t="s">
        <v>27</v>
      </c>
      <c r="F27" s="6" t="s">
        <v>585</v>
      </c>
      <c r="G27" s="6" t="s">
        <v>590</v>
      </c>
    </row>
    <row r="28" spans="1:7">
      <c r="A28" s="6">
        <v>2700</v>
      </c>
      <c r="B28" s="6">
        <v>2703</v>
      </c>
      <c r="C28" s="5" t="s">
        <v>106</v>
      </c>
      <c r="D28" s="73" t="s">
        <v>103</v>
      </c>
      <c r="E28" s="6" t="s">
        <v>27</v>
      </c>
      <c r="F28" s="6" t="s">
        <v>585</v>
      </c>
      <c r="G28" s="6" t="s">
        <v>590</v>
      </c>
    </row>
    <row r="29" spans="1:7">
      <c r="A29" s="6">
        <v>2800</v>
      </c>
      <c r="B29" s="6">
        <v>2800</v>
      </c>
      <c r="C29" s="5" t="s">
        <v>107</v>
      </c>
      <c r="D29" s="73" t="s">
        <v>83</v>
      </c>
      <c r="E29" s="6" t="s">
        <v>27</v>
      </c>
      <c r="F29" s="6" t="s">
        <v>585</v>
      </c>
      <c r="G29" s="6" t="s">
        <v>590</v>
      </c>
    </row>
    <row r="30" spans="1:7">
      <c r="A30" s="6">
        <v>2900</v>
      </c>
      <c r="B30" s="6">
        <v>2900</v>
      </c>
      <c r="C30" s="5" t="s">
        <v>108</v>
      </c>
      <c r="D30" s="73" t="s">
        <v>39</v>
      </c>
      <c r="E30" s="6" t="s">
        <v>27</v>
      </c>
      <c r="F30" s="6" t="s">
        <v>585</v>
      </c>
      <c r="G30" s="6" t="s">
        <v>590</v>
      </c>
    </row>
    <row r="31" spans="1:7">
      <c r="A31" s="6">
        <v>3000</v>
      </c>
      <c r="B31" s="6">
        <v>3000</v>
      </c>
      <c r="C31" s="5" t="s">
        <v>111</v>
      </c>
      <c r="D31" s="73" t="s">
        <v>112</v>
      </c>
      <c r="E31" s="6" t="s">
        <v>114</v>
      </c>
      <c r="F31" s="6" t="s">
        <v>114</v>
      </c>
      <c r="G31" s="6" t="s">
        <v>587</v>
      </c>
    </row>
    <row r="32" spans="1:7">
      <c r="A32" s="6">
        <v>3100</v>
      </c>
      <c r="B32" s="6">
        <v>3100</v>
      </c>
      <c r="C32" s="5" t="s">
        <v>115</v>
      </c>
      <c r="D32" s="73" t="s">
        <v>593</v>
      </c>
      <c r="E32" s="6" t="s">
        <v>114</v>
      </c>
      <c r="F32" s="6" t="s">
        <v>114</v>
      </c>
      <c r="G32" s="6" t="s">
        <v>587</v>
      </c>
    </row>
    <row r="33" spans="1:7">
      <c r="A33" s="6">
        <v>3200</v>
      </c>
      <c r="B33" s="6">
        <v>3200</v>
      </c>
      <c r="C33" s="5" t="s">
        <v>118</v>
      </c>
      <c r="D33" s="73" t="s">
        <v>119</v>
      </c>
      <c r="E33" s="6" t="s">
        <v>114</v>
      </c>
      <c r="F33" s="6" t="s">
        <v>114</v>
      </c>
      <c r="G33" s="6" t="s">
        <v>586</v>
      </c>
    </row>
    <row r="34" spans="1:7">
      <c r="A34" s="6">
        <v>3300</v>
      </c>
      <c r="B34" s="6">
        <v>3301</v>
      </c>
      <c r="C34" s="5" t="s">
        <v>121</v>
      </c>
      <c r="D34" s="73" t="s">
        <v>123</v>
      </c>
      <c r="E34" s="6" t="s">
        <v>114</v>
      </c>
      <c r="F34" s="6" t="s">
        <v>114</v>
      </c>
      <c r="G34" s="6" t="s">
        <v>586</v>
      </c>
    </row>
    <row r="35" spans="1:7">
      <c r="A35" s="6">
        <v>3300</v>
      </c>
      <c r="B35" s="6">
        <v>3302</v>
      </c>
      <c r="C35" s="5" t="s">
        <v>125</v>
      </c>
      <c r="D35" s="73" t="s">
        <v>123</v>
      </c>
      <c r="E35" s="6" t="s">
        <v>114</v>
      </c>
      <c r="F35" s="6" t="s">
        <v>114</v>
      </c>
      <c r="G35" s="6" t="s">
        <v>586</v>
      </c>
    </row>
    <row r="36" spans="1:7">
      <c r="A36" s="6">
        <v>3300</v>
      </c>
      <c r="B36" s="6">
        <v>3303</v>
      </c>
      <c r="C36" s="5" t="s">
        <v>126</v>
      </c>
      <c r="D36" s="73" t="s">
        <v>123</v>
      </c>
      <c r="E36" s="6" t="s">
        <v>114</v>
      </c>
      <c r="F36" s="6" t="s">
        <v>114</v>
      </c>
      <c r="G36" s="6" t="s">
        <v>586</v>
      </c>
    </row>
    <row r="37" spans="1:7" ht="16.05" customHeight="1">
      <c r="A37" s="6">
        <v>3300</v>
      </c>
      <c r="B37" s="6">
        <v>3304</v>
      </c>
      <c r="C37" s="5" t="s">
        <v>127</v>
      </c>
      <c r="D37" s="73" t="s">
        <v>123</v>
      </c>
      <c r="E37" s="6" t="s">
        <v>114</v>
      </c>
      <c r="F37" s="6" t="s">
        <v>114</v>
      </c>
      <c r="G37" s="6" t="s">
        <v>586</v>
      </c>
    </row>
  </sheetData>
  <autoFilter ref="A1:G37" xr:uid="{00000000-0009-0000-0000-00000F000000}"/>
  <pageMargins left="0.7" right="0.7" top="0.75" bottom="0.75" header="0.3" footer="0.3"/>
  <pageSetup orientation="portrait" horizontalDpi="4294967292" verticalDpi="4294967292"/>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000-000000000000}">
  <dimension ref="B2:B30"/>
  <sheetViews>
    <sheetView topLeftCell="A3" zoomScale="90" zoomScaleNormal="90" zoomScalePageLayoutView="90" workbookViewId="0">
      <selection activeCell="B11" sqref="B11"/>
    </sheetView>
  </sheetViews>
  <sheetFormatPr defaultColWidth="11" defaultRowHeight="15.6"/>
  <cols>
    <col min="2" max="2" width="36" customWidth="1"/>
  </cols>
  <sheetData>
    <row r="2" spans="2:2">
      <c r="B2" s="89" t="s">
        <v>594</v>
      </c>
    </row>
    <row r="3" spans="2:2">
      <c r="B3" s="90"/>
    </row>
    <row r="4" spans="2:2">
      <c r="B4" s="90" t="s">
        <v>595</v>
      </c>
    </row>
    <row r="5" spans="2:2">
      <c r="B5" s="90" t="s">
        <v>596</v>
      </c>
    </row>
    <row r="6" spans="2:2">
      <c r="B6" s="90" t="s">
        <v>597</v>
      </c>
    </row>
    <row r="7" spans="2:2">
      <c r="B7" s="90" t="s">
        <v>90</v>
      </c>
    </row>
    <row r="8" spans="2:2">
      <c r="B8" s="90" t="s">
        <v>214</v>
      </c>
    </row>
    <row r="9" spans="2:2">
      <c r="B9" s="90" t="s">
        <v>598</v>
      </c>
    </row>
    <row r="10" spans="2:2">
      <c r="B10" s="90"/>
    </row>
    <row r="11" spans="2:2">
      <c r="B11" s="90"/>
    </row>
    <row r="12" spans="2:2">
      <c r="B12" s="90" t="s">
        <v>54</v>
      </c>
    </row>
    <row r="13" spans="2:2">
      <c r="B13" s="90" t="s">
        <v>124</v>
      </c>
    </row>
    <row r="14" spans="2:2">
      <c r="B14" s="90" t="s">
        <v>81</v>
      </c>
    </row>
    <row r="15" spans="2:2">
      <c r="B15" s="90" t="s">
        <v>92</v>
      </c>
    </row>
    <row r="16" spans="2:2">
      <c r="B16" s="90" t="s">
        <v>173</v>
      </c>
    </row>
    <row r="17" spans="2:2">
      <c r="B17" s="90" t="s">
        <v>104</v>
      </c>
    </row>
    <row r="18" spans="2:2">
      <c r="B18" s="90" t="s">
        <v>88</v>
      </c>
    </row>
    <row r="19" spans="2:2">
      <c r="B19" s="90" t="s">
        <v>113</v>
      </c>
    </row>
    <row r="20" spans="2:2">
      <c r="B20" s="90" t="s">
        <v>179</v>
      </c>
    </row>
    <row r="21" spans="2:2">
      <c r="B21" s="90"/>
    </row>
    <row r="22" spans="2:2">
      <c r="B22" s="90" t="s">
        <v>599</v>
      </c>
    </row>
    <row r="23" spans="2:2">
      <c r="B23" s="90" t="s">
        <v>181</v>
      </c>
    </row>
    <row r="24" spans="2:2">
      <c r="B24" s="90" t="s">
        <v>82</v>
      </c>
    </row>
    <row r="25" spans="2:2">
      <c r="B25" s="90" t="s">
        <v>93</v>
      </c>
    </row>
    <row r="26" spans="2:2">
      <c r="B26" s="90" t="s">
        <v>97</v>
      </c>
    </row>
    <row r="27" spans="2:2">
      <c r="B27" s="90" t="s">
        <v>600</v>
      </c>
    </row>
    <row r="28" spans="2:2">
      <c r="B28" s="90" t="s">
        <v>601</v>
      </c>
    </row>
    <row r="29" spans="2:2">
      <c r="B29" s="90" t="s">
        <v>602</v>
      </c>
    </row>
    <row r="30" spans="2:2">
      <c r="B30" s="90" t="s">
        <v>188</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2</DocSecurity>
  <ScaleCrop>false</ScaleCrop>
  <HeadingPairs>
    <vt:vector size="4" baseType="variant">
      <vt:variant>
        <vt:lpstr>Worksheets</vt:lpstr>
      </vt:variant>
      <vt:variant>
        <vt:i4>27</vt:i4>
      </vt:variant>
      <vt:variant>
        <vt:lpstr>Named Ranges</vt:lpstr>
      </vt:variant>
      <vt:variant>
        <vt:i4>2</vt:i4>
      </vt:variant>
    </vt:vector>
  </HeadingPairs>
  <TitlesOfParts>
    <vt:vector size="29" baseType="lpstr">
      <vt:lpstr>SKU Summary</vt:lpstr>
      <vt:lpstr>Main Meals</vt:lpstr>
      <vt:lpstr>Item ID Crosswalk</vt:lpstr>
      <vt:lpstr>Retail Pricing</vt:lpstr>
      <vt:lpstr>A&amp;V</vt:lpstr>
      <vt:lpstr>Components</vt:lpstr>
      <vt:lpstr>Nutritionals - Main Meals</vt:lpstr>
      <vt:lpstr>Nutritionals - Components</vt:lpstr>
      <vt:lpstr>Combined_RG Tab</vt:lpstr>
      <vt:lpstr>Nutritionals - Main Meals -Comb</vt:lpstr>
      <vt:lpstr>Descriptions</vt:lpstr>
      <vt:lpstr>Ingredients</vt:lpstr>
      <vt:lpstr>Reheating Instructions</vt:lpstr>
      <vt:lpstr>SKU Replacement</vt:lpstr>
      <vt:lpstr>Qualifying Claims</vt:lpstr>
      <vt:lpstr>Menu Order </vt:lpstr>
      <vt:lpstr>Menu Order_RG Visual</vt:lpstr>
      <vt:lpstr>SKU Weights_Documentation</vt:lpstr>
      <vt:lpstr>Comprehensive SKU Weights</vt:lpstr>
      <vt:lpstr>Categories</vt:lpstr>
      <vt:lpstr>Dish Placement on Epi.com Menu</vt:lpstr>
      <vt:lpstr>Packaging</vt:lpstr>
      <vt:lpstr>Monthly Menu OnOff Boarding</vt:lpstr>
      <vt:lpstr>Menu OnOff Boarding 102517</vt:lpstr>
      <vt:lpstr>SKU Replacement (NULL)</vt:lpstr>
      <vt:lpstr>Main Meals (2)</vt:lpstr>
      <vt:lpstr>Sheet1</vt:lpstr>
      <vt:lpstr>Ingredients!Print_Area</vt:lpstr>
      <vt:lpstr>'A&amp;V'!Print_Titles</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Microsoft Office User</dc:creator>
  <cp:keywords/>
  <dc:description/>
  <cp:lastModifiedBy>Liam Miller</cp:lastModifiedBy>
  <cp:revision/>
  <cp:lastPrinted>2022-01-21T01:49:34Z</cp:lastPrinted>
  <dcterms:created xsi:type="dcterms:W3CDTF">2017-06-21T15:21:08Z</dcterms:created>
  <dcterms:modified xsi:type="dcterms:W3CDTF">2024-07-05T18:36:50Z</dcterms:modified>
  <cp:category/>
  <cp:contentStatus/>
</cp:coreProperties>
</file>